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Kovan\FDAS\"/>
    </mc:Choice>
  </mc:AlternateContent>
  <xr:revisionPtr revIDLastSave="0" documentId="13_ncr:1_{9586E0DE-F73F-418C-9585-D6C893C3AB4F}" xr6:coauthVersionLast="45" xr6:coauthVersionMax="45" xr10:uidLastSave="{00000000-0000-0000-0000-000000000000}"/>
  <bookViews>
    <workbookView xWindow="-120" yWindow="-120" windowWidth="25440" windowHeight="15390" tabRatio="836" firstSheet="6" activeTab="6" xr2:uid="{00000000-000D-0000-FFFF-FFFF00000000}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D5" i="8" l="1"/>
  <c r="E5" i="8"/>
  <c r="F5" i="8"/>
  <c r="G5" i="8"/>
  <c r="H5" i="8"/>
  <c r="I5" i="8"/>
  <c r="J5" i="8"/>
  <c r="K5" i="8"/>
  <c r="L5" i="8"/>
  <c r="M5" i="8"/>
  <c r="O5" i="8"/>
  <c r="P5" i="8"/>
  <c r="Q5" i="8"/>
  <c r="R5" i="8"/>
  <c r="S5" i="8"/>
  <c r="T5" i="8"/>
  <c r="D6" i="8"/>
  <c r="E6" i="8"/>
  <c r="F6" i="8"/>
  <c r="G6" i="8"/>
  <c r="H6" i="8"/>
  <c r="I6" i="8"/>
  <c r="J6" i="8"/>
  <c r="K6" i="8"/>
  <c r="L6" i="8"/>
  <c r="M6" i="8"/>
  <c r="O6" i="8"/>
  <c r="P6" i="8"/>
  <c r="Q6" i="8"/>
  <c r="R6" i="8"/>
  <c r="S6" i="8"/>
  <c r="T6" i="8"/>
  <c r="D7" i="8"/>
  <c r="E7" i="8"/>
  <c r="F7" i="8"/>
  <c r="G7" i="8"/>
  <c r="H7" i="8"/>
  <c r="I7" i="8"/>
  <c r="J7" i="8"/>
  <c r="K7" i="8"/>
  <c r="L7" i="8"/>
  <c r="M7" i="8"/>
  <c r="O7" i="8"/>
  <c r="P7" i="8"/>
  <c r="Q7" i="8"/>
  <c r="R7" i="8"/>
  <c r="S7" i="8"/>
  <c r="T7" i="8"/>
  <c r="D8" i="8"/>
  <c r="E8" i="8"/>
  <c r="F8" i="8"/>
  <c r="G8" i="8"/>
  <c r="H8" i="8"/>
  <c r="I8" i="8"/>
  <c r="J8" i="8"/>
  <c r="K8" i="8"/>
  <c r="L8" i="8"/>
  <c r="M8" i="8"/>
  <c r="O8" i="8"/>
  <c r="P8" i="8"/>
  <c r="Q8" i="8"/>
  <c r="R8" i="8"/>
  <c r="S8" i="8"/>
  <c r="T8" i="8"/>
  <c r="D9" i="8"/>
  <c r="E9" i="8"/>
  <c r="F9" i="8"/>
  <c r="G9" i="8"/>
  <c r="H9" i="8"/>
  <c r="I9" i="8"/>
  <c r="J9" i="8"/>
  <c r="K9" i="8"/>
  <c r="L9" i="8"/>
  <c r="M9" i="8"/>
  <c r="O9" i="8"/>
  <c r="P9" i="8"/>
  <c r="Q9" i="8"/>
  <c r="R9" i="8"/>
  <c r="S9" i="8"/>
  <c r="T9" i="8"/>
  <c r="D10" i="8"/>
  <c r="E10" i="8"/>
  <c r="F10" i="8"/>
  <c r="G10" i="8"/>
  <c r="H10" i="8"/>
  <c r="I10" i="8"/>
  <c r="J10" i="8"/>
  <c r="K10" i="8"/>
  <c r="L10" i="8"/>
  <c r="M10" i="8"/>
  <c r="O10" i="8"/>
  <c r="P10" i="8"/>
  <c r="Q10" i="8"/>
  <c r="R10" i="8"/>
  <c r="S10" i="8"/>
  <c r="T10" i="8"/>
  <c r="D11" i="8"/>
  <c r="E11" i="8"/>
  <c r="F11" i="8"/>
  <c r="G11" i="8"/>
  <c r="H11" i="8"/>
  <c r="I11" i="8"/>
  <c r="J11" i="8"/>
  <c r="K11" i="8"/>
  <c r="L11" i="8"/>
  <c r="M11" i="8"/>
  <c r="O11" i="8"/>
  <c r="P11" i="8"/>
  <c r="Q11" i="8"/>
  <c r="R11" i="8"/>
  <c r="S11" i="8"/>
  <c r="T11" i="8"/>
  <c r="D12" i="8"/>
  <c r="E12" i="8"/>
  <c r="F12" i="8"/>
  <c r="G12" i="8"/>
  <c r="H12" i="8"/>
  <c r="I12" i="8"/>
  <c r="J12" i="8"/>
  <c r="K12" i="8"/>
  <c r="L12" i="8"/>
  <c r="M12" i="8"/>
  <c r="O12" i="8"/>
  <c r="P12" i="8"/>
  <c r="Q12" i="8"/>
  <c r="R12" i="8"/>
  <c r="S12" i="8"/>
  <c r="T12" i="8"/>
  <c r="D13" i="8"/>
  <c r="E13" i="8"/>
  <c r="F13" i="8"/>
  <c r="G13" i="8"/>
  <c r="H13" i="8"/>
  <c r="I13" i="8"/>
  <c r="J13" i="8"/>
  <c r="K13" i="8"/>
  <c r="L13" i="8"/>
  <c r="M13" i="8"/>
  <c r="O13" i="8"/>
  <c r="P13" i="8"/>
  <c r="Q13" i="8"/>
  <c r="R13" i="8"/>
  <c r="S13" i="8"/>
  <c r="T13" i="8"/>
  <c r="D14" i="8"/>
  <c r="E14" i="8"/>
  <c r="F14" i="8"/>
  <c r="G14" i="8"/>
  <c r="H14" i="8"/>
  <c r="I14" i="8"/>
  <c r="J14" i="8"/>
  <c r="K14" i="8"/>
  <c r="L14" i="8"/>
  <c r="M14" i="8"/>
  <c r="O14" i="8"/>
  <c r="P14" i="8"/>
  <c r="Q14" i="8"/>
  <c r="R14" i="8"/>
  <c r="S14" i="8"/>
  <c r="T14" i="8"/>
  <c r="D15" i="8"/>
  <c r="E15" i="8"/>
  <c r="F15" i="8"/>
  <c r="G15" i="8"/>
  <c r="H15" i="8"/>
  <c r="I15" i="8"/>
  <c r="J15" i="8"/>
  <c r="K15" i="8"/>
  <c r="L15" i="8"/>
  <c r="M15" i="8"/>
  <c r="O15" i="8"/>
  <c r="P15" i="8"/>
  <c r="Q15" i="8"/>
  <c r="R15" i="8"/>
  <c r="S15" i="8"/>
  <c r="T15" i="8"/>
  <c r="D16" i="8"/>
  <c r="E16" i="8"/>
  <c r="F16" i="8"/>
  <c r="G16" i="8"/>
  <c r="H16" i="8"/>
  <c r="I16" i="8"/>
  <c r="J16" i="8"/>
  <c r="K16" i="8"/>
  <c r="L16" i="8"/>
  <c r="M16" i="8"/>
  <c r="O16" i="8"/>
  <c r="P16" i="8"/>
  <c r="Q16" i="8"/>
  <c r="R16" i="8"/>
  <c r="S16" i="8"/>
  <c r="T16" i="8"/>
  <c r="D17" i="8"/>
  <c r="E17" i="8"/>
  <c r="F17" i="8"/>
  <c r="G17" i="8"/>
  <c r="H17" i="8"/>
  <c r="I17" i="8"/>
  <c r="J17" i="8"/>
  <c r="K17" i="8"/>
  <c r="L17" i="8"/>
  <c r="M17" i="8"/>
  <c r="O17" i="8"/>
  <c r="P17" i="8"/>
  <c r="Q17" i="8"/>
  <c r="R17" i="8"/>
  <c r="S17" i="8"/>
  <c r="T17" i="8"/>
  <c r="D18" i="8"/>
  <c r="E18" i="8"/>
  <c r="F18" i="8"/>
  <c r="G18" i="8"/>
  <c r="H18" i="8"/>
  <c r="I18" i="8"/>
  <c r="J18" i="8"/>
  <c r="K18" i="8"/>
  <c r="L18" i="8"/>
  <c r="M18" i="8"/>
  <c r="O18" i="8"/>
  <c r="P18" i="8"/>
  <c r="Q18" i="8"/>
  <c r="R18" i="8"/>
  <c r="S18" i="8"/>
  <c r="T18" i="8"/>
  <c r="D19" i="8"/>
  <c r="E19" i="8"/>
  <c r="F19" i="8"/>
  <c r="G19" i="8"/>
  <c r="H19" i="8"/>
  <c r="I19" i="8"/>
  <c r="J19" i="8"/>
  <c r="K19" i="8"/>
  <c r="L19" i="8"/>
  <c r="M19" i="8"/>
  <c r="O19" i="8"/>
  <c r="P19" i="8"/>
  <c r="Q19" i="8"/>
  <c r="R19" i="8"/>
  <c r="S19" i="8"/>
  <c r="T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Q21" i="8"/>
  <c r="R21" i="8"/>
  <c r="S21" i="8"/>
  <c r="T21" i="8"/>
  <c r="D22" i="8"/>
  <c r="E22" i="8"/>
  <c r="F22" i="8"/>
  <c r="G22" i="8"/>
  <c r="H22" i="8"/>
  <c r="I22" i="8"/>
  <c r="J22" i="8"/>
  <c r="K22" i="8"/>
  <c r="L22" i="8"/>
  <c r="M22" i="8"/>
  <c r="O22" i="8"/>
  <c r="P22" i="8"/>
  <c r="Q22" i="8"/>
  <c r="R22" i="8"/>
  <c r="S22" i="8"/>
  <c r="T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Q24" i="8"/>
  <c r="R24" i="8"/>
  <c r="S24" i="8"/>
  <c r="T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Q26" i="8"/>
  <c r="R26" i="8"/>
  <c r="S26" i="8"/>
  <c r="T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Q29" i="8"/>
  <c r="R29" i="8"/>
  <c r="S29" i="8"/>
  <c r="T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Q32" i="8"/>
  <c r="R32" i="8"/>
  <c r="S32" i="8"/>
  <c r="T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Q38" i="8"/>
  <c r="R38" i="8"/>
  <c r="S38" i="8"/>
  <c r="T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Q40" i="8"/>
  <c r="R40" i="8"/>
  <c r="S40" i="8"/>
  <c r="T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Q43" i="8"/>
  <c r="R43" i="8"/>
  <c r="S43" i="8"/>
  <c r="T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Q46" i="8"/>
  <c r="R46" i="8"/>
  <c r="S46" i="8"/>
  <c r="T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Q48" i="8"/>
  <c r="R48" i="8"/>
  <c r="S48" i="8"/>
  <c r="T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Q50" i="8"/>
  <c r="R50" i="8"/>
  <c r="S50" i="8"/>
  <c r="T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Q53" i="8"/>
  <c r="R53" i="8"/>
  <c r="S53" i="8"/>
  <c r="T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Q57" i="8"/>
  <c r="R57" i="8"/>
  <c r="S57" i="8"/>
  <c r="T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Q59" i="8"/>
  <c r="R59" i="8"/>
  <c r="S59" i="8"/>
  <c r="T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Q63" i="8"/>
  <c r="R63" i="8"/>
  <c r="S63" i="8"/>
  <c r="T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Q66" i="8"/>
  <c r="R66" i="8"/>
  <c r="S66" i="8"/>
  <c r="T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Q69" i="8"/>
  <c r="R69" i="8"/>
  <c r="S69" i="8"/>
  <c r="T69" i="8"/>
  <c r="D70" i="8"/>
  <c r="E70" i="8"/>
  <c r="F70" i="8"/>
  <c r="G70" i="8"/>
  <c r="H70" i="8"/>
  <c r="I70" i="8"/>
  <c r="J70" i="8"/>
  <c r="K70" i="8"/>
  <c r="L70" i="8"/>
  <c r="M70" i="8"/>
  <c r="O70" i="8"/>
  <c r="P70" i="8"/>
  <c r="Q70" i="8"/>
  <c r="R70" i="8"/>
  <c r="S70" i="8"/>
  <c r="T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Q74" i="8"/>
  <c r="R74" i="8"/>
  <c r="S74" i="8"/>
  <c r="T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Q76" i="8"/>
  <c r="R76" i="8"/>
  <c r="S76" i="8"/>
  <c r="T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Q80" i="8"/>
  <c r="R80" i="8"/>
  <c r="S80" i="8"/>
  <c r="T80" i="8"/>
  <c r="D81" i="8"/>
  <c r="E81" i="8"/>
  <c r="F81" i="8"/>
  <c r="G81" i="8"/>
  <c r="H81" i="8"/>
  <c r="I81" i="8"/>
  <c r="J81" i="8"/>
  <c r="K81" i="8"/>
  <c r="L81" i="8"/>
  <c r="M81" i="8"/>
  <c r="O81" i="8"/>
  <c r="P81" i="8"/>
  <c r="Q81" i="8"/>
  <c r="R81" i="8"/>
  <c r="S81" i="8"/>
  <c r="T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Q84" i="8"/>
  <c r="R84" i="8"/>
  <c r="S84" i="8"/>
  <c r="T84" i="8"/>
  <c r="D85" i="8"/>
  <c r="E85" i="8"/>
  <c r="F85" i="8"/>
  <c r="G85" i="8"/>
  <c r="H85" i="8"/>
  <c r="I85" i="8"/>
  <c r="J85" i="8"/>
  <c r="K85" i="8"/>
  <c r="L85" i="8"/>
  <c r="M85" i="8"/>
  <c r="O85" i="8"/>
  <c r="P85" i="8"/>
  <c r="Q85" i="8"/>
  <c r="R85" i="8"/>
  <c r="S85" i="8"/>
  <c r="T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Q87" i="8"/>
  <c r="R87" i="8"/>
  <c r="S87" i="8"/>
  <c r="T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Q91" i="8"/>
  <c r="R91" i="8"/>
  <c r="S91" i="8"/>
  <c r="T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Q93" i="8"/>
  <c r="R93" i="8"/>
  <c r="S93" i="8"/>
  <c r="T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Q96" i="8"/>
  <c r="R96" i="8"/>
  <c r="S96" i="8"/>
  <c r="T96" i="8"/>
  <c r="D97" i="8"/>
  <c r="E97" i="8"/>
  <c r="F97" i="8"/>
  <c r="G97" i="8"/>
  <c r="H97" i="8"/>
  <c r="I97" i="8"/>
  <c r="J97" i="8"/>
  <c r="K97" i="8"/>
  <c r="L97" i="8"/>
  <c r="M97" i="8"/>
  <c r="O97" i="8"/>
  <c r="P97" i="8"/>
  <c r="Q97" i="8"/>
  <c r="R97" i="8"/>
  <c r="S97" i="8"/>
  <c r="T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Q99" i="8"/>
  <c r="R99" i="8"/>
  <c r="S99" i="8"/>
  <c r="T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Q100" i="8"/>
  <c r="R100" i="8"/>
  <c r="S100" i="8"/>
  <c r="T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Q102" i="8"/>
  <c r="R102" i="8"/>
  <c r="S102" i="8"/>
  <c r="T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Q106" i="8"/>
  <c r="R106" i="8"/>
  <c r="S106" i="8"/>
  <c r="T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Q108" i="8"/>
  <c r="R108" i="8"/>
  <c r="S108" i="8"/>
  <c r="T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Q109" i="8"/>
  <c r="R109" i="8"/>
  <c r="S109" i="8"/>
  <c r="T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Q113" i="8"/>
  <c r="R113" i="8"/>
  <c r="S113" i="8"/>
  <c r="T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Q120" i="8"/>
  <c r="R120" i="8"/>
  <c r="S120" i="8"/>
  <c r="T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Q123" i="8"/>
  <c r="R123" i="8"/>
  <c r="S123" i="8"/>
  <c r="T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Q125" i="8"/>
  <c r="R125" i="8"/>
  <c r="S125" i="8"/>
  <c r="T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Q133" i="8"/>
  <c r="R133" i="8"/>
  <c r="S133" i="8"/>
  <c r="T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Q135" i="8"/>
  <c r="R135" i="8"/>
  <c r="S135" i="8"/>
  <c r="T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Q139" i="8"/>
  <c r="R139" i="8"/>
  <c r="S139" i="8"/>
  <c r="T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Q141" i="8"/>
  <c r="R141" i="8"/>
  <c r="S141" i="8"/>
  <c r="T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Q144" i="8"/>
  <c r="R144" i="8"/>
  <c r="S144" i="8"/>
  <c r="T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Q148" i="8"/>
  <c r="R148" i="8"/>
  <c r="S148" i="8"/>
  <c r="T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Q150" i="8"/>
  <c r="R150" i="8"/>
  <c r="S150" i="8"/>
  <c r="T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Q153" i="8"/>
  <c r="R153" i="8"/>
  <c r="S153" i="8"/>
  <c r="T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Q160" i="8"/>
  <c r="R160" i="8"/>
  <c r="S160" i="8"/>
  <c r="T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Q161" i="8"/>
  <c r="R161" i="8"/>
  <c r="S161" i="8"/>
  <c r="T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Q164" i="8"/>
  <c r="R164" i="8"/>
  <c r="S164" i="8"/>
  <c r="T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Q165" i="8"/>
  <c r="R165" i="8"/>
  <c r="S165" i="8"/>
  <c r="T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Q168" i="8"/>
  <c r="R168" i="8"/>
  <c r="S168" i="8"/>
  <c r="T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Q170" i="8"/>
  <c r="R170" i="8"/>
  <c r="S170" i="8"/>
  <c r="T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Q171" i="8"/>
  <c r="R171" i="8"/>
  <c r="S171" i="8"/>
  <c r="T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Q174" i="8"/>
  <c r="R174" i="8"/>
  <c r="S174" i="8"/>
  <c r="T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Q179" i="8"/>
  <c r="R179" i="8"/>
  <c r="S179" i="8"/>
  <c r="T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C5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U5" i="2"/>
  <c r="V5" i="2"/>
  <c r="W5" i="2"/>
  <c r="X5" i="2"/>
  <c r="Y5" i="2"/>
  <c r="Z5" i="2"/>
  <c r="AA5" i="2"/>
  <c r="AB5" i="2"/>
  <c r="AC5" i="2"/>
  <c r="U6" i="2"/>
  <c r="V6" i="2"/>
  <c r="W6" i="2"/>
  <c r="X6" i="2"/>
  <c r="Y6" i="2"/>
  <c r="Z6" i="2"/>
  <c r="AA6" i="2"/>
  <c r="AB6" i="2"/>
  <c r="AC6" i="2"/>
  <c r="U7" i="2"/>
  <c r="V7" i="2"/>
  <c r="W7" i="2"/>
  <c r="X7" i="2"/>
  <c r="Y7" i="2"/>
  <c r="Z7" i="2"/>
  <c r="AA7" i="2"/>
  <c r="AB7" i="2"/>
  <c r="AC7" i="2"/>
  <c r="U8" i="2"/>
  <c r="V8" i="2"/>
  <c r="W8" i="2"/>
  <c r="X8" i="2"/>
  <c r="Y8" i="2"/>
  <c r="Z8" i="2"/>
  <c r="AA8" i="2"/>
  <c r="AB8" i="2"/>
  <c r="AC8" i="2"/>
  <c r="U9" i="2"/>
  <c r="V9" i="2"/>
  <c r="W9" i="2"/>
  <c r="X9" i="2"/>
  <c r="Y9" i="2"/>
  <c r="Z9" i="2"/>
  <c r="AA9" i="2"/>
  <c r="AB9" i="2"/>
  <c r="AC9" i="2"/>
  <c r="U10" i="2"/>
  <c r="V10" i="2"/>
  <c r="W10" i="2"/>
  <c r="X10" i="2"/>
  <c r="Y10" i="2"/>
  <c r="Z10" i="2"/>
  <c r="AA10" i="2"/>
  <c r="AB10" i="2"/>
  <c r="AC10" i="2"/>
  <c r="U11" i="2"/>
  <c r="V11" i="2"/>
  <c r="W11" i="2"/>
  <c r="X11" i="2"/>
  <c r="Y11" i="2"/>
  <c r="Z11" i="2"/>
  <c r="AA11" i="2"/>
  <c r="AB11" i="2"/>
  <c r="AC11" i="2"/>
  <c r="U12" i="2"/>
  <c r="V12" i="2"/>
  <c r="W12" i="2"/>
  <c r="X12" i="2"/>
  <c r="Y12" i="2"/>
  <c r="Z12" i="2"/>
  <c r="AA12" i="2"/>
  <c r="AB12" i="2"/>
  <c r="AC12" i="2"/>
  <c r="U13" i="2"/>
  <c r="V13" i="2"/>
  <c r="W13" i="2"/>
  <c r="X13" i="2"/>
  <c r="Y13" i="2"/>
  <c r="Z13" i="2"/>
  <c r="AA13" i="2"/>
  <c r="AB13" i="2"/>
  <c r="AC13" i="2"/>
  <c r="U14" i="2"/>
  <c r="V14" i="2"/>
  <c r="W14" i="2"/>
  <c r="X14" i="2"/>
  <c r="Y14" i="2"/>
  <c r="Z14" i="2"/>
  <c r="AA14" i="2"/>
  <c r="AB14" i="2"/>
  <c r="AC14" i="2"/>
  <c r="U15" i="2"/>
  <c r="V15" i="2"/>
  <c r="W15" i="2"/>
  <c r="X15" i="2"/>
  <c r="Y15" i="2"/>
  <c r="Z15" i="2"/>
  <c r="AA15" i="2"/>
  <c r="AB15" i="2"/>
  <c r="AC15" i="2"/>
  <c r="U16" i="2"/>
  <c r="V16" i="2"/>
  <c r="W16" i="2"/>
  <c r="X16" i="2"/>
  <c r="Y16" i="2"/>
  <c r="Z16" i="2"/>
  <c r="AA16" i="2"/>
  <c r="AB16" i="2"/>
  <c r="AC16" i="2"/>
  <c r="U17" i="2"/>
  <c r="V17" i="2"/>
  <c r="W17" i="2"/>
  <c r="X17" i="2"/>
  <c r="Y17" i="2"/>
  <c r="Z17" i="2"/>
  <c r="AA17" i="2"/>
  <c r="AB17" i="2"/>
  <c r="AC17" i="2"/>
  <c r="U18" i="2"/>
  <c r="V18" i="2"/>
  <c r="W18" i="2"/>
  <c r="X18" i="2"/>
  <c r="Y18" i="2"/>
  <c r="Z18" i="2"/>
  <c r="AA18" i="2"/>
  <c r="AB18" i="2"/>
  <c r="AC18" i="2"/>
  <c r="U19" i="2"/>
  <c r="V19" i="2"/>
  <c r="W19" i="2"/>
  <c r="X19" i="2"/>
  <c r="Y19" i="2"/>
  <c r="Z19" i="2"/>
  <c r="AA19" i="2"/>
  <c r="AB19" i="2"/>
  <c r="AC19" i="2"/>
  <c r="U20" i="2"/>
  <c r="V20" i="2"/>
  <c r="W20" i="2"/>
  <c r="X20" i="2"/>
  <c r="Y20" i="2"/>
  <c r="Z20" i="2"/>
  <c r="AA20" i="2"/>
  <c r="AB20" i="2"/>
  <c r="AC20" i="2"/>
  <c r="U21" i="2"/>
  <c r="V21" i="2"/>
  <c r="W21" i="2"/>
  <c r="X21" i="2"/>
  <c r="Y21" i="2"/>
  <c r="Z21" i="2"/>
  <c r="AA21" i="2"/>
  <c r="AB21" i="2"/>
  <c r="AC21" i="2"/>
  <c r="U22" i="2"/>
  <c r="V22" i="2"/>
  <c r="W22" i="2"/>
  <c r="X22" i="2"/>
  <c r="Y22" i="2"/>
  <c r="Z22" i="2"/>
  <c r="AA22" i="2"/>
  <c r="AB22" i="2"/>
  <c r="AC22" i="2"/>
  <c r="U23" i="2"/>
  <c r="V23" i="2"/>
  <c r="W23" i="2"/>
  <c r="X23" i="2"/>
  <c r="Y23" i="2"/>
  <c r="Z23" i="2"/>
  <c r="AA23" i="2"/>
  <c r="AB23" i="2"/>
  <c r="AC23" i="2"/>
  <c r="U24" i="2"/>
  <c r="V24" i="2"/>
  <c r="W24" i="2"/>
  <c r="X24" i="2"/>
  <c r="Y24" i="2"/>
  <c r="Z24" i="2"/>
  <c r="AA24" i="2"/>
  <c r="AB24" i="2"/>
  <c r="AC24" i="2"/>
  <c r="U25" i="2"/>
  <c r="V25" i="2"/>
  <c r="W25" i="2"/>
  <c r="X25" i="2"/>
  <c r="Y25" i="2"/>
  <c r="Z25" i="2"/>
  <c r="AA25" i="2"/>
  <c r="AB25" i="2"/>
  <c r="AC25" i="2"/>
  <c r="U26" i="2"/>
  <c r="V26" i="2"/>
  <c r="W26" i="2"/>
  <c r="X26" i="2"/>
  <c r="Y26" i="2"/>
  <c r="Z26" i="2"/>
  <c r="AA26" i="2"/>
  <c r="AB26" i="2"/>
  <c r="AC26" i="2"/>
  <c r="U27" i="2"/>
  <c r="V27" i="2"/>
  <c r="W27" i="2"/>
  <c r="X27" i="2"/>
  <c r="Y27" i="2"/>
  <c r="Z27" i="2"/>
  <c r="AA27" i="2"/>
  <c r="AB27" i="2"/>
  <c r="AC27" i="2"/>
  <c r="U28" i="2"/>
  <c r="V28" i="2"/>
  <c r="W28" i="2"/>
  <c r="X28" i="2"/>
  <c r="Y28" i="2"/>
  <c r="Z28" i="2"/>
  <c r="AA28" i="2"/>
  <c r="AB28" i="2"/>
  <c r="AC28" i="2"/>
  <c r="U29" i="2"/>
  <c r="V29" i="2"/>
  <c r="W29" i="2"/>
  <c r="X29" i="2"/>
  <c r="Y29" i="2"/>
  <c r="Z29" i="2"/>
  <c r="AA29" i="2"/>
  <c r="AB29" i="2"/>
  <c r="AC29" i="2"/>
  <c r="U30" i="2"/>
  <c r="V30" i="2"/>
  <c r="W30" i="2"/>
  <c r="X30" i="2"/>
  <c r="Y30" i="2"/>
  <c r="Z30" i="2"/>
  <c r="AA30" i="2"/>
  <c r="AB30" i="2"/>
  <c r="AC30" i="2"/>
  <c r="U31" i="2"/>
  <c r="V31" i="2"/>
  <c r="W31" i="2"/>
  <c r="X31" i="2"/>
  <c r="Y31" i="2"/>
  <c r="Z31" i="2"/>
  <c r="AA31" i="2"/>
  <c r="AB31" i="2"/>
  <c r="AC31" i="2"/>
  <c r="U32" i="2"/>
  <c r="V32" i="2"/>
  <c r="W32" i="2"/>
  <c r="X32" i="2"/>
  <c r="Y32" i="2"/>
  <c r="Z32" i="2"/>
  <c r="AA32" i="2"/>
  <c r="AB32" i="2"/>
  <c r="AC32" i="2"/>
  <c r="U33" i="2"/>
  <c r="V33" i="2"/>
  <c r="W33" i="2"/>
  <c r="X33" i="2"/>
  <c r="Y33" i="2"/>
  <c r="Z33" i="2"/>
  <c r="AA33" i="2"/>
  <c r="AB33" i="2"/>
  <c r="AC33" i="2"/>
  <c r="U34" i="2"/>
  <c r="V34" i="2"/>
  <c r="W34" i="2"/>
  <c r="X34" i="2"/>
  <c r="Y34" i="2"/>
  <c r="AB34" i="2" s="1"/>
  <c r="Z34" i="2"/>
  <c r="AA34" i="2"/>
  <c r="AC34" i="2"/>
  <c r="U35" i="2"/>
  <c r="V35" i="2"/>
  <c r="W35" i="2"/>
  <c r="X35" i="2"/>
  <c r="Y35" i="2"/>
  <c r="AB35" i="2" s="1"/>
  <c r="Z35" i="2"/>
  <c r="AA35" i="2"/>
  <c r="AC35" i="2"/>
  <c r="U36" i="2"/>
  <c r="V36" i="2"/>
  <c r="W36" i="2"/>
  <c r="X36" i="2"/>
  <c r="Y36" i="2"/>
  <c r="Z36" i="2"/>
  <c r="AA36" i="2"/>
  <c r="AB36" i="2"/>
  <c r="AC36" i="2"/>
  <c r="U37" i="2"/>
  <c r="V37" i="2"/>
  <c r="W37" i="2"/>
  <c r="X37" i="2"/>
  <c r="Y37" i="2"/>
  <c r="Z37" i="2"/>
  <c r="AA37" i="2"/>
  <c r="AB37" i="2"/>
  <c r="AC37" i="2"/>
  <c r="U38" i="2"/>
  <c r="V38" i="2"/>
  <c r="W38" i="2"/>
  <c r="X38" i="2"/>
  <c r="Y38" i="2"/>
  <c r="Z38" i="2"/>
  <c r="AA38" i="2"/>
  <c r="AB38" i="2"/>
  <c r="AC38" i="2"/>
  <c r="U39" i="2"/>
  <c r="V39" i="2"/>
  <c r="W39" i="2"/>
  <c r="X39" i="2"/>
  <c r="Y39" i="2"/>
  <c r="Z39" i="2"/>
  <c r="AA39" i="2"/>
  <c r="AB39" i="2"/>
  <c r="AC39" i="2"/>
  <c r="U40" i="2"/>
  <c r="V40" i="2"/>
  <c r="W40" i="2"/>
  <c r="X40" i="2"/>
  <c r="Y40" i="2"/>
  <c r="Z40" i="2"/>
  <c r="AA40" i="2"/>
  <c r="AB40" i="2"/>
  <c r="AC40" i="2"/>
  <c r="U41" i="2"/>
  <c r="V41" i="2"/>
  <c r="W41" i="2"/>
  <c r="X41" i="2"/>
  <c r="Y41" i="2"/>
  <c r="Z41" i="2"/>
  <c r="AA41" i="2"/>
  <c r="AB41" i="2"/>
  <c r="AC41" i="2"/>
  <c r="U42" i="2"/>
  <c r="V42" i="2"/>
  <c r="W42" i="2"/>
  <c r="X42" i="2"/>
  <c r="Y42" i="2"/>
  <c r="Z42" i="2"/>
  <c r="AA42" i="2"/>
  <c r="AB42" i="2"/>
  <c r="AC42" i="2"/>
  <c r="U43" i="2"/>
  <c r="V43" i="2"/>
  <c r="W43" i="2"/>
  <c r="X43" i="2"/>
  <c r="Y43" i="2"/>
  <c r="Z43" i="2"/>
  <c r="AA43" i="2"/>
  <c r="AB43" i="2"/>
  <c r="AC43" i="2"/>
  <c r="U44" i="2"/>
  <c r="V44" i="2"/>
  <c r="W44" i="2"/>
  <c r="X44" i="2"/>
  <c r="Y44" i="2"/>
  <c r="Z44" i="2"/>
  <c r="AA44" i="2"/>
  <c r="AB44" i="2"/>
  <c r="AC44" i="2"/>
  <c r="U45" i="2"/>
  <c r="V45" i="2"/>
  <c r="W45" i="2"/>
  <c r="X45" i="2"/>
  <c r="Y45" i="2"/>
  <c r="Z45" i="2"/>
  <c r="AA45" i="2"/>
  <c r="AB45" i="2"/>
  <c r="AC45" i="2"/>
  <c r="U46" i="2"/>
  <c r="V46" i="2"/>
  <c r="W46" i="2"/>
  <c r="X46" i="2"/>
  <c r="Y46" i="2"/>
  <c r="AB46" i="2" s="1"/>
  <c r="Z46" i="2"/>
  <c r="AA46" i="2"/>
  <c r="AC46" i="2"/>
  <c r="U47" i="2"/>
  <c r="V47" i="2"/>
  <c r="W47" i="2"/>
  <c r="X47" i="2"/>
  <c r="Y47" i="2"/>
  <c r="Z47" i="2"/>
  <c r="AA47" i="2"/>
  <c r="AB47" i="2"/>
  <c r="AC47" i="2"/>
  <c r="U48" i="2"/>
  <c r="V48" i="2"/>
  <c r="W48" i="2"/>
  <c r="X48" i="2"/>
  <c r="Y48" i="2"/>
  <c r="Z48" i="2"/>
  <c r="AA48" i="2"/>
  <c r="AB48" i="2"/>
  <c r="AC48" i="2"/>
  <c r="U49" i="2"/>
  <c r="V49" i="2"/>
  <c r="W49" i="2"/>
  <c r="X49" i="2"/>
  <c r="Y49" i="2"/>
  <c r="Z49" i="2"/>
  <c r="AA49" i="2"/>
  <c r="AB49" i="2"/>
  <c r="AC49" i="2"/>
  <c r="U50" i="2"/>
  <c r="V50" i="2"/>
  <c r="W50" i="2"/>
  <c r="X50" i="2"/>
  <c r="Y50" i="2"/>
  <c r="Z50" i="2"/>
  <c r="AA50" i="2"/>
  <c r="AB50" i="2"/>
  <c r="AC50" i="2"/>
  <c r="U51" i="2"/>
  <c r="V51" i="2"/>
  <c r="W51" i="2"/>
  <c r="X51" i="2"/>
  <c r="Y51" i="2"/>
  <c r="Z51" i="2"/>
  <c r="AA51" i="2"/>
  <c r="AB51" i="2"/>
  <c r="AC51" i="2"/>
  <c r="U52" i="2"/>
  <c r="V52" i="2"/>
  <c r="W52" i="2"/>
  <c r="X52" i="2"/>
  <c r="Y52" i="2"/>
  <c r="Z52" i="2"/>
  <c r="AA52" i="2"/>
  <c r="AB52" i="2"/>
  <c r="AC52" i="2"/>
  <c r="U53" i="2"/>
  <c r="V53" i="2"/>
  <c r="W53" i="2"/>
  <c r="X53" i="2"/>
  <c r="Y53" i="2"/>
  <c r="Z53" i="2"/>
  <c r="AA53" i="2"/>
  <c r="AB53" i="2"/>
  <c r="AC53" i="2"/>
  <c r="U54" i="2"/>
  <c r="V54" i="2"/>
  <c r="W54" i="2"/>
  <c r="X54" i="2"/>
  <c r="Y54" i="2"/>
  <c r="Z54" i="2"/>
  <c r="AA54" i="2"/>
  <c r="AB54" i="2"/>
  <c r="AC54" i="2"/>
  <c r="U55" i="2"/>
  <c r="V55" i="2"/>
  <c r="W55" i="2"/>
  <c r="X55" i="2"/>
  <c r="Y55" i="2"/>
  <c r="Z55" i="2"/>
  <c r="AA55" i="2"/>
  <c r="AB55" i="2"/>
  <c r="AC55" i="2"/>
  <c r="U56" i="2"/>
  <c r="V56" i="2"/>
  <c r="W56" i="2"/>
  <c r="X56" i="2"/>
  <c r="Y56" i="2"/>
  <c r="Z56" i="2"/>
  <c r="AA56" i="2"/>
  <c r="AB56" i="2"/>
  <c r="AC56" i="2"/>
  <c r="U57" i="2"/>
  <c r="V57" i="2"/>
  <c r="W57" i="2"/>
  <c r="X57" i="2"/>
  <c r="Y57" i="2"/>
  <c r="Z57" i="2"/>
  <c r="AA57" i="2"/>
  <c r="AB57" i="2"/>
  <c r="AC57" i="2"/>
  <c r="U58" i="2"/>
  <c r="V58" i="2"/>
  <c r="W58" i="2"/>
  <c r="X58" i="2"/>
  <c r="Y58" i="2"/>
  <c r="Z58" i="2"/>
  <c r="AA58" i="2"/>
  <c r="AB58" i="2"/>
  <c r="AC58" i="2"/>
  <c r="U59" i="2"/>
  <c r="V59" i="2"/>
  <c r="W59" i="2"/>
  <c r="X59" i="2"/>
  <c r="Y59" i="2"/>
  <c r="Z59" i="2"/>
  <c r="AA59" i="2"/>
  <c r="AB59" i="2"/>
  <c r="AC59" i="2"/>
  <c r="U60" i="2"/>
  <c r="V60" i="2"/>
  <c r="W60" i="2"/>
  <c r="X60" i="2"/>
  <c r="Y60" i="2"/>
  <c r="Z60" i="2"/>
  <c r="AA60" i="2"/>
  <c r="AB60" i="2"/>
  <c r="AC60" i="2"/>
  <c r="U61" i="2"/>
  <c r="V61" i="2"/>
  <c r="W61" i="2"/>
  <c r="X61" i="2"/>
  <c r="Y61" i="2"/>
  <c r="Z61" i="2"/>
  <c r="AA61" i="2"/>
  <c r="AB61" i="2"/>
  <c r="AC61" i="2"/>
  <c r="U62" i="2"/>
  <c r="V62" i="2"/>
  <c r="W62" i="2"/>
  <c r="X62" i="2"/>
  <c r="Y62" i="2"/>
  <c r="Z62" i="2"/>
  <c r="AA62" i="2"/>
  <c r="AB62" i="2"/>
  <c r="AC62" i="2"/>
  <c r="U63" i="2"/>
  <c r="V63" i="2"/>
  <c r="W63" i="2"/>
  <c r="X63" i="2"/>
  <c r="Y63" i="2"/>
  <c r="Z63" i="2"/>
  <c r="AA63" i="2"/>
  <c r="AB63" i="2"/>
  <c r="AC63" i="2"/>
  <c r="U64" i="2"/>
  <c r="V64" i="2"/>
  <c r="W64" i="2"/>
  <c r="X64" i="2"/>
  <c r="Y64" i="2"/>
  <c r="Z64" i="2"/>
  <c r="AA64" i="2"/>
  <c r="AB64" i="2"/>
  <c r="AC64" i="2"/>
  <c r="U65" i="2"/>
  <c r="V65" i="2"/>
  <c r="W65" i="2"/>
  <c r="X65" i="2"/>
  <c r="Y65" i="2"/>
  <c r="AB65" i="2" s="1"/>
  <c r="Z65" i="2"/>
  <c r="AA65" i="2"/>
  <c r="AC65" i="2"/>
  <c r="U66" i="2"/>
  <c r="V66" i="2"/>
  <c r="W66" i="2"/>
  <c r="X66" i="2"/>
  <c r="Y66" i="2"/>
  <c r="Z66" i="2"/>
  <c r="AC66" i="2" s="1"/>
  <c r="AA66" i="2"/>
  <c r="AB66" i="2"/>
  <c r="U67" i="2"/>
  <c r="V67" i="2"/>
  <c r="W67" i="2"/>
  <c r="X67" i="2"/>
  <c r="Y67" i="2"/>
  <c r="Z67" i="2"/>
  <c r="AA67" i="2"/>
  <c r="AB67" i="2"/>
  <c r="AC67" i="2"/>
  <c r="U68" i="2"/>
  <c r="V68" i="2"/>
  <c r="W68" i="2"/>
  <c r="X68" i="2"/>
  <c r="Y68" i="2"/>
  <c r="Z68" i="2"/>
  <c r="AA68" i="2"/>
  <c r="AB68" i="2"/>
  <c r="AC68" i="2"/>
  <c r="U69" i="2"/>
  <c r="V69" i="2"/>
  <c r="W69" i="2"/>
  <c r="X69" i="2"/>
  <c r="Y69" i="2"/>
  <c r="Z69" i="2"/>
  <c r="AA69" i="2"/>
  <c r="AB69" i="2"/>
  <c r="AC69" i="2"/>
  <c r="U70" i="2"/>
  <c r="V70" i="2"/>
  <c r="W70" i="2"/>
  <c r="X70" i="2"/>
  <c r="Y70" i="2"/>
  <c r="Z70" i="2"/>
  <c r="AA70" i="2"/>
  <c r="AB70" i="2"/>
  <c r="AC70" i="2"/>
  <c r="U71" i="2"/>
  <c r="V71" i="2"/>
  <c r="W71" i="2"/>
  <c r="X71" i="2"/>
  <c r="Y71" i="2"/>
  <c r="Z71" i="2"/>
  <c r="AA71" i="2"/>
  <c r="AB71" i="2"/>
  <c r="AC71" i="2"/>
  <c r="U72" i="2"/>
  <c r="V72" i="2"/>
  <c r="W72" i="2"/>
  <c r="X72" i="2"/>
  <c r="Y72" i="2"/>
  <c r="Z72" i="2"/>
  <c r="AA72" i="2"/>
  <c r="AB72" i="2"/>
  <c r="AC72" i="2"/>
  <c r="U73" i="2"/>
  <c r="V73" i="2"/>
  <c r="W73" i="2"/>
  <c r="X73" i="2"/>
  <c r="Y73" i="2"/>
  <c r="Z73" i="2"/>
  <c r="AA73" i="2"/>
  <c r="AB73" i="2"/>
  <c r="AC73" i="2"/>
  <c r="U74" i="2"/>
  <c r="V74" i="2"/>
  <c r="W74" i="2"/>
  <c r="X74" i="2"/>
  <c r="Y74" i="2"/>
  <c r="Z74" i="2"/>
  <c r="AA74" i="2"/>
  <c r="AB74" i="2"/>
  <c r="AC74" i="2"/>
  <c r="U75" i="2"/>
  <c r="V75" i="2"/>
  <c r="W75" i="2"/>
  <c r="X75" i="2"/>
  <c r="Y75" i="2"/>
  <c r="Z75" i="2"/>
  <c r="AA75" i="2"/>
  <c r="AB75" i="2"/>
  <c r="AC75" i="2"/>
  <c r="U76" i="2"/>
  <c r="V76" i="2"/>
  <c r="W76" i="2"/>
  <c r="X76" i="2"/>
  <c r="Y76" i="2"/>
  <c r="Z76" i="2"/>
  <c r="AA76" i="2"/>
  <c r="AB76" i="2"/>
  <c r="AC76" i="2"/>
  <c r="U77" i="2"/>
  <c r="V77" i="2"/>
  <c r="W77" i="2"/>
  <c r="X77" i="2"/>
  <c r="Y77" i="2"/>
  <c r="Z77" i="2"/>
  <c r="AA77" i="2"/>
  <c r="AB77" i="2"/>
  <c r="AC77" i="2"/>
  <c r="U78" i="2"/>
  <c r="V78" i="2"/>
  <c r="W78" i="2"/>
  <c r="X78" i="2"/>
  <c r="Y78" i="2"/>
  <c r="Z78" i="2"/>
  <c r="AA78" i="2"/>
  <c r="AB78" i="2"/>
  <c r="AC78" i="2"/>
  <c r="U79" i="2"/>
  <c r="V79" i="2"/>
  <c r="W79" i="2"/>
  <c r="X79" i="2"/>
  <c r="Y79" i="2"/>
  <c r="Z79" i="2"/>
  <c r="AA79" i="2"/>
  <c r="AB79" i="2"/>
  <c r="AC79" i="2"/>
  <c r="U80" i="2"/>
  <c r="V80" i="2"/>
  <c r="W80" i="2"/>
  <c r="X80" i="2"/>
  <c r="Y80" i="2"/>
  <c r="Z80" i="2"/>
  <c r="AA80" i="2"/>
  <c r="AB80" i="2"/>
  <c r="AC80" i="2"/>
  <c r="U81" i="2"/>
  <c r="V81" i="2"/>
  <c r="W81" i="2"/>
  <c r="X81" i="2"/>
  <c r="Y81" i="2"/>
  <c r="Z81" i="2"/>
  <c r="AA81" i="2"/>
  <c r="AB81" i="2"/>
  <c r="AC81" i="2"/>
  <c r="U82" i="2"/>
  <c r="V82" i="2"/>
  <c r="W82" i="2"/>
  <c r="X82" i="2"/>
  <c r="Y82" i="2"/>
  <c r="Z82" i="2"/>
  <c r="AA82" i="2"/>
  <c r="AB82" i="2"/>
  <c r="AC82" i="2"/>
  <c r="U83" i="2"/>
  <c r="V83" i="2"/>
  <c r="W83" i="2"/>
  <c r="X83" i="2"/>
  <c r="Y83" i="2"/>
  <c r="Z83" i="2"/>
  <c r="AA83" i="2"/>
  <c r="AB83" i="2"/>
  <c r="AC83" i="2"/>
  <c r="U84" i="2"/>
  <c r="V84" i="2"/>
  <c r="W84" i="2"/>
  <c r="X84" i="2"/>
  <c r="Y84" i="2"/>
  <c r="Z84" i="2"/>
  <c r="AA84" i="2"/>
  <c r="AB84" i="2"/>
  <c r="AC84" i="2"/>
  <c r="U85" i="2"/>
  <c r="V85" i="2"/>
  <c r="W85" i="2"/>
  <c r="X85" i="2"/>
  <c r="Y85" i="2"/>
  <c r="Z85" i="2"/>
  <c r="AA85" i="2"/>
  <c r="AB85" i="2"/>
  <c r="AC85" i="2"/>
  <c r="U86" i="2"/>
  <c r="V86" i="2"/>
  <c r="W86" i="2"/>
  <c r="X86" i="2"/>
  <c r="Y86" i="2"/>
  <c r="Z86" i="2"/>
  <c r="AA86" i="2"/>
  <c r="AB86" i="2"/>
  <c r="AC86" i="2"/>
  <c r="U87" i="2"/>
  <c r="V87" i="2"/>
  <c r="W87" i="2"/>
  <c r="X87" i="2"/>
  <c r="Y87" i="2"/>
  <c r="Z87" i="2"/>
  <c r="AA87" i="2"/>
  <c r="AB87" i="2"/>
  <c r="AC87" i="2"/>
  <c r="U88" i="2"/>
  <c r="V88" i="2"/>
  <c r="W88" i="2"/>
  <c r="X88" i="2"/>
  <c r="Y88" i="2"/>
  <c r="Z88" i="2"/>
  <c r="AA88" i="2"/>
  <c r="AB88" i="2"/>
  <c r="AC88" i="2"/>
  <c r="U89" i="2"/>
  <c r="V89" i="2"/>
  <c r="W89" i="2"/>
  <c r="X89" i="2"/>
  <c r="Y89" i="2"/>
  <c r="Z89" i="2"/>
  <c r="AA89" i="2"/>
  <c r="AB89" i="2"/>
  <c r="AC89" i="2"/>
  <c r="U90" i="2"/>
  <c r="V90" i="2"/>
  <c r="W90" i="2"/>
  <c r="X90" i="2"/>
  <c r="Y90" i="2"/>
  <c r="Z90" i="2"/>
  <c r="AA90" i="2"/>
  <c r="AB90" i="2"/>
  <c r="AC90" i="2"/>
  <c r="U91" i="2"/>
  <c r="V91" i="2"/>
  <c r="W91" i="2"/>
  <c r="X91" i="2"/>
  <c r="Y91" i="2"/>
  <c r="Z91" i="2"/>
  <c r="AA91" i="2"/>
  <c r="AB91" i="2"/>
  <c r="AC91" i="2"/>
  <c r="U92" i="2"/>
  <c r="V92" i="2"/>
  <c r="W92" i="2"/>
  <c r="X92" i="2"/>
  <c r="Y92" i="2"/>
  <c r="Z92" i="2"/>
  <c r="AA92" i="2"/>
  <c r="AB92" i="2"/>
  <c r="AC92" i="2"/>
  <c r="U93" i="2"/>
  <c r="V93" i="2"/>
  <c r="W93" i="2"/>
  <c r="X93" i="2"/>
  <c r="Y93" i="2"/>
  <c r="Z93" i="2"/>
  <c r="AA93" i="2"/>
  <c r="AB93" i="2"/>
  <c r="AC93" i="2"/>
  <c r="U94" i="2"/>
  <c r="V94" i="2"/>
  <c r="W94" i="2"/>
  <c r="X94" i="2"/>
  <c r="Y94" i="2"/>
  <c r="Z94" i="2"/>
  <c r="AA94" i="2"/>
  <c r="AB94" i="2"/>
  <c r="AC94" i="2"/>
  <c r="U95" i="2"/>
  <c r="V95" i="2"/>
  <c r="W95" i="2"/>
  <c r="X95" i="2"/>
  <c r="Y95" i="2"/>
  <c r="Z95" i="2"/>
  <c r="AA95" i="2"/>
  <c r="AB95" i="2"/>
  <c r="AC95" i="2"/>
  <c r="U96" i="2"/>
  <c r="V96" i="2"/>
  <c r="W96" i="2"/>
  <c r="X96" i="2"/>
  <c r="Y96" i="2"/>
  <c r="Z96" i="2"/>
  <c r="AA96" i="2"/>
  <c r="AB96" i="2"/>
  <c r="AC96" i="2"/>
  <c r="U97" i="2"/>
  <c r="V97" i="2"/>
  <c r="W97" i="2"/>
  <c r="X97" i="2"/>
  <c r="Y97" i="2"/>
  <c r="Z97" i="2"/>
  <c r="AA97" i="2"/>
  <c r="AB97" i="2"/>
  <c r="AC97" i="2"/>
  <c r="U98" i="2"/>
  <c r="V98" i="2"/>
  <c r="W98" i="2"/>
  <c r="X98" i="2"/>
  <c r="Y98" i="2"/>
  <c r="AB98" i="2" s="1"/>
  <c r="Z98" i="2"/>
  <c r="AA98" i="2"/>
  <c r="AC98" i="2"/>
  <c r="U99" i="2"/>
  <c r="V99" i="2"/>
  <c r="W99" i="2"/>
  <c r="X99" i="2"/>
  <c r="Y99" i="2"/>
  <c r="Z99" i="2"/>
  <c r="AC99" i="2" s="1"/>
  <c r="AA99" i="2"/>
  <c r="AB99" i="2"/>
  <c r="U100" i="2"/>
  <c r="V100" i="2"/>
  <c r="W100" i="2"/>
  <c r="X100" i="2"/>
  <c r="Y100" i="2"/>
  <c r="AB100" i="2" s="1"/>
  <c r="Z100" i="2"/>
  <c r="AA100" i="2"/>
  <c r="AC100" i="2"/>
  <c r="U101" i="2"/>
  <c r="V101" i="2"/>
  <c r="W101" i="2"/>
  <c r="X101" i="2"/>
  <c r="Y101" i="2"/>
  <c r="Z101" i="2"/>
  <c r="AA101" i="2"/>
  <c r="AB101" i="2"/>
  <c r="AC101" i="2"/>
  <c r="U102" i="2"/>
  <c r="V102" i="2"/>
  <c r="W102" i="2"/>
  <c r="X102" i="2"/>
  <c r="Y102" i="2"/>
  <c r="Z102" i="2"/>
  <c r="AA102" i="2"/>
  <c r="AB102" i="2"/>
  <c r="AC102" i="2"/>
  <c r="U103" i="2"/>
  <c r="V103" i="2"/>
  <c r="W103" i="2"/>
  <c r="X103" i="2"/>
  <c r="Y103" i="2"/>
  <c r="Z103" i="2"/>
  <c r="AA103" i="2"/>
  <c r="AB103" i="2"/>
  <c r="AC103" i="2"/>
  <c r="U104" i="2"/>
  <c r="V104" i="2"/>
  <c r="W104" i="2"/>
  <c r="X104" i="2"/>
  <c r="Y104" i="2"/>
  <c r="Z104" i="2"/>
  <c r="AA104" i="2"/>
  <c r="AB104" i="2"/>
  <c r="AC104" i="2"/>
  <c r="U105" i="2"/>
  <c r="V105" i="2"/>
  <c r="W105" i="2"/>
  <c r="X105" i="2"/>
  <c r="Y105" i="2"/>
  <c r="Z105" i="2"/>
  <c r="AA105" i="2"/>
  <c r="AB105" i="2"/>
  <c r="AC105" i="2"/>
  <c r="U106" i="2"/>
  <c r="V106" i="2"/>
  <c r="W106" i="2"/>
  <c r="X106" i="2"/>
  <c r="Y106" i="2"/>
  <c r="Z106" i="2"/>
  <c r="AA106" i="2"/>
  <c r="AB106" i="2"/>
  <c r="AC106" i="2"/>
  <c r="U107" i="2"/>
  <c r="V107" i="2"/>
  <c r="W107" i="2"/>
  <c r="X107" i="2"/>
  <c r="Y107" i="2"/>
  <c r="Z107" i="2"/>
  <c r="AA107" i="2"/>
  <c r="AB107" i="2"/>
  <c r="AC107" i="2"/>
  <c r="U108" i="2"/>
  <c r="V108" i="2"/>
  <c r="W108" i="2"/>
  <c r="X108" i="2"/>
  <c r="Y108" i="2"/>
  <c r="Z108" i="2"/>
  <c r="AA108" i="2"/>
  <c r="AB108" i="2"/>
  <c r="AC108" i="2"/>
  <c r="U109" i="2"/>
  <c r="V109" i="2"/>
  <c r="W109" i="2"/>
  <c r="X109" i="2"/>
  <c r="Y109" i="2"/>
  <c r="Z109" i="2"/>
  <c r="AA109" i="2"/>
  <c r="AB109" i="2"/>
  <c r="AC109" i="2"/>
  <c r="U110" i="2"/>
  <c r="V110" i="2"/>
  <c r="W110" i="2"/>
  <c r="X110" i="2"/>
  <c r="Y110" i="2"/>
  <c r="Z110" i="2"/>
  <c r="AA110" i="2"/>
  <c r="AB110" i="2"/>
  <c r="AC110" i="2"/>
  <c r="U111" i="2"/>
  <c r="V111" i="2"/>
  <c r="W111" i="2"/>
  <c r="X111" i="2"/>
  <c r="Y111" i="2"/>
  <c r="Z111" i="2"/>
  <c r="AA111" i="2"/>
  <c r="AB111" i="2"/>
  <c r="AC111" i="2"/>
  <c r="U112" i="2"/>
  <c r="V112" i="2"/>
  <c r="W112" i="2"/>
  <c r="X112" i="2"/>
  <c r="Y112" i="2"/>
  <c r="Z112" i="2"/>
  <c r="AA112" i="2"/>
  <c r="AB112" i="2"/>
  <c r="AC112" i="2"/>
  <c r="U113" i="2"/>
  <c r="V113" i="2"/>
  <c r="W113" i="2"/>
  <c r="X113" i="2"/>
  <c r="Y113" i="2"/>
  <c r="Z113" i="2"/>
  <c r="AA113" i="2"/>
  <c r="AB113" i="2"/>
  <c r="AC113" i="2"/>
  <c r="U114" i="2"/>
  <c r="V114" i="2"/>
  <c r="W114" i="2"/>
  <c r="X114" i="2"/>
  <c r="Y114" i="2"/>
  <c r="AB114" i="2" s="1"/>
  <c r="Z114" i="2"/>
  <c r="AA114" i="2"/>
  <c r="AC114" i="2"/>
  <c r="U115" i="2"/>
  <c r="V115" i="2"/>
  <c r="W115" i="2"/>
  <c r="X115" i="2"/>
  <c r="AA115" i="2" s="1"/>
  <c r="Y115" i="2"/>
  <c r="Z115" i="2"/>
  <c r="AC115" i="2" s="1"/>
  <c r="AB115" i="2"/>
  <c r="U116" i="2"/>
  <c r="V116" i="2"/>
  <c r="W116" i="2"/>
  <c r="X116" i="2"/>
  <c r="Y116" i="2"/>
  <c r="AB116" i="2" s="1"/>
  <c r="Z116" i="2"/>
  <c r="AA116" i="2"/>
  <c r="AC116" i="2"/>
  <c r="U117" i="2"/>
  <c r="V117" i="2"/>
  <c r="W117" i="2"/>
  <c r="X117" i="2"/>
  <c r="Y117" i="2"/>
  <c r="Z117" i="2"/>
  <c r="AA117" i="2"/>
  <c r="AB117" i="2"/>
  <c r="AC117" i="2"/>
  <c r="U118" i="2"/>
  <c r="V118" i="2"/>
  <c r="W118" i="2"/>
  <c r="X118" i="2"/>
  <c r="Y118" i="2"/>
  <c r="Z118" i="2"/>
  <c r="AA118" i="2"/>
  <c r="AB118" i="2"/>
  <c r="AC118" i="2"/>
  <c r="U119" i="2"/>
  <c r="V119" i="2"/>
  <c r="W119" i="2"/>
  <c r="X119" i="2"/>
  <c r="AA119" i="2" s="1"/>
  <c r="Y119" i="2"/>
  <c r="Z119" i="2"/>
  <c r="AC119" i="2" s="1"/>
  <c r="AB119" i="2"/>
  <c r="U120" i="2"/>
  <c r="V120" i="2"/>
  <c r="W120" i="2"/>
  <c r="X120" i="2"/>
  <c r="Y120" i="2"/>
  <c r="AB120" i="2" s="1"/>
  <c r="Z120" i="2"/>
  <c r="AA120" i="2"/>
  <c r="AC120" i="2"/>
  <c r="U121" i="2"/>
  <c r="V121" i="2"/>
  <c r="W121" i="2"/>
  <c r="X121" i="2"/>
  <c r="Y121" i="2"/>
  <c r="Z121" i="2"/>
  <c r="AA121" i="2"/>
  <c r="AB121" i="2"/>
  <c r="AC121" i="2"/>
  <c r="U122" i="2"/>
  <c r="V122" i="2"/>
  <c r="W122" i="2"/>
  <c r="X122" i="2"/>
  <c r="Y122" i="2"/>
  <c r="Z122" i="2"/>
  <c r="AA122" i="2"/>
  <c r="AB122" i="2"/>
  <c r="AC122" i="2"/>
  <c r="U123" i="2"/>
  <c r="V123" i="2"/>
  <c r="W123" i="2"/>
  <c r="X123" i="2"/>
  <c r="Y123" i="2"/>
  <c r="Z123" i="2"/>
  <c r="AA123" i="2"/>
  <c r="AB123" i="2"/>
  <c r="AC123" i="2"/>
  <c r="U124" i="2"/>
  <c r="V124" i="2"/>
  <c r="W124" i="2"/>
  <c r="X124" i="2"/>
  <c r="Y124" i="2"/>
  <c r="Z124" i="2"/>
  <c r="AA124" i="2"/>
  <c r="AB124" i="2"/>
  <c r="AC124" i="2"/>
  <c r="U125" i="2"/>
  <c r="V125" i="2"/>
  <c r="W125" i="2"/>
  <c r="X125" i="2"/>
  <c r="Y125" i="2"/>
  <c r="Z125" i="2"/>
  <c r="AA125" i="2"/>
  <c r="AB125" i="2"/>
  <c r="AC125" i="2"/>
  <c r="U126" i="2"/>
  <c r="V126" i="2"/>
  <c r="W126" i="2"/>
  <c r="X126" i="2"/>
  <c r="Y126" i="2"/>
  <c r="Z126" i="2"/>
  <c r="AA126" i="2"/>
  <c r="AB126" i="2"/>
  <c r="AC126" i="2"/>
  <c r="U127" i="2"/>
  <c r="V127" i="2"/>
  <c r="W127" i="2"/>
  <c r="X127" i="2"/>
  <c r="Y127" i="2"/>
  <c r="Z127" i="2"/>
  <c r="AA127" i="2"/>
  <c r="AB127" i="2"/>
  <c r="AC127" i="2"/>
  <c r="U128" i="2"/>
  <c r="V128" i="2"/>
  <c r="W128" i="2"/>
  <c r="X128" i="2"/>
  <c r="Y128" i="2"/>
  <c r="Z128" i="2"/>
  <c r="AA128" i="2"/>
  <c r="AB128" i="2"/>
  <c r="AC128" i="2"/>
  <c r="U129" i="2"/>
  <c r="V129" i="2"/>
  <c r="W129" i="2"/>
  <c r="X129" i="2"/>
  <c r="Y129" i="2"/>
  <c r="Z129" i="2"/>
  <c r="AA129" i="2"/>
  <c r="AB129" i="2"/>
  <c r="AC129" i="2"/>
  <c r="U130" i="2"/>
  <c r="V130" i="2"/>
  <c r="W130" i="2"/>
  <c r="X130" i="2"/>
  <c r="Y130" i="2"/>
  <c r="Z130" i="2"/>
  <c r="AA130" i="2"/>
  <c r="AB130" i="2"/>
  <c r="AC130" i="2"/>
  <c r="U131" i="2"/>
  <c r="V131" i="2"/>
  <c r="W131" i="2"/>
  <c r="X131" i="2"/>
  <c r="Y131" i="2"/>
  <c r="Z131" i="2"/>
  <c r="AA131" i="2"/>
  <c r="AB131" i="2"/>
  <c r="AC131" i="2"/>
  <c r="U132" i="2"/>
  <c r="V132" i="2"/>
  <c r="W132" i="2"/>
  <c r="X132" i="2"/>
  <c r="Y132" i="2"/>
  <c r="Z132" i="2"/>
  <c r="AA132" i="2"/>
  <c r="AB132" i="2"/>
  <c r="AC132" i="2"/>
  <c r="U133" i="2"/>
  <c r="V133" i="2"/>
  <c r="W133" i="2"/>
  <c r="X133" i="2"/>
  <c r="Y133" i="2"/>
  <c r="Z133" i="2"/>
  <c r="AA133" i="2"/>
  <c r="AB133" i="2"/>
  <c r="AC133" i="2"/>
  <c r="U134" i="2"/>
  <c r="V134" i="2"/>
  <c r="W134" i="2"/>
  <c r="X134" i="2"/>
  <c r="Y134" i="2"/>
  <c r="Z134" i="2"/>
  <c r="AA134" i="2"/>
  <c r="AB134" i="2"/>
  <c r="AC134" i="2"/>
  <c r="U135" i="2"/>
  <c r="V135" i="2"/>
  <c r="W135" i="2"/>
  <c r="X135" i="2"/>
  <c r="Y135" i="2"/>
  <c r="Z135" i="2"/>
  <c r="AA135" i="2"/>
  <c r="AB135" i="2"/>
  <c r="AC135" i="2"/>
  <c r="U136" i="2"/>
  <c r="V136" i="2"/>
  <c r="W136" i="2"/>
  <c r="X136" i="2"/>
  <c r="Y136" i="2"/>
  <c r="Z136" i="2"/>
  <c r="AC136" i="2" s="1"/>
  <c r="AA136" i="2"/>
  <c r="AB136" i="2"/>
  <c r="U137" i="2"/>
  <c r="V137" i="2"/>
  <c r="W137" i="2"/>
  <c r="X137" i="2"/>
  <c r="Y137" i="2"/>
  <c r="AB137" i="2" s="1"/>
  <c r="Z137" i="2"/>
  <c r="AA137" i="2"/>
  <c r="AC137" i="2"/>
  <c r="U138" i="2"/>
  <c r="V138" i="2"/>
  <c r="W138" i="2"/>
  <c r="X138" i="2"/>
  <c r="Y138" i="2"/>
  <c r="Z138" i="2"/>
  <c r="AA138" i="2"/>
  <c r="AB138" i="2"/>
  <c r="AC138" i="2"/>
  <c r="U139" i="2"/>
  <c r="V139" i="2"/>
  <c r="W139" i="2"/>
  <c r="X139" i="2"/>
  <c r="Y139" i="2"/>
  <c r="Z139" i="2"/>
  <c r="AA139" i="2"/>
  <c r="AB139" i="2"/>
  <c r="AC139" i="2"/>
  <c r="U140" i="2"/>
  <c r="V140" i="2"/>
  <c r="W140" i="2"/>
  <c r="X140" i="2"/>
  <c r="Y140" i="2"/>
  <c r="Z140" i="2"/>
  <c r="AA140" i="2"/>
  <c r="AB140" i="2"/>
  <c r="AC140" i="2"/>
  <c r="U141" i="2"/>
  <c r="V141" i="2"/>
  <c r="W141" i="2"/>
  <c r="X141" i="2"/>
  <c r="Y141" i="2"/>
  <c r="Z141" i="2"/>
  <c r="AA141" i="2"/>
  <c r="AB141" i="2"/>
  <c r="AC141" i="2"/>
  <c r="U142" i="2"/>
  <c r="V142" i="2"/>
  <c r="W142" i="2"/>
  <c r="X142" i="2"/>
  <c r="Y142" i="2"/>
  <c r="Z142" i="2"/>
  <c r="AA142" i="2"/>
  <c r="AB142" i="2"/>
  <c r="AC142" i="2"/>
  <c r="U143" i="2"/>
  <c r="V143" i="2"/>
  <c r="W143" i="2"/>
  <c r="X143" i="2"/>
  <c r="Y143" i="2"/>
  <c r="Z143" i="2"/>
  <c r="AA143" i="2"/>
  <c r="AB143" i="2"/>
  <c r="AC143" i="2"/>
  <c r="U144" i="2"/>
  <c r="V144" i="2"/>
  <c r="W144" i="2"/>
  <c r="X144" i="2"/>
  <c r="Y144" i="2"/>
  <c r="Z144" i="2"/>
  <c r="AA144" i="2"/>
  <c r="AB144" i="2"/>
  <c r="AC144" i="2"/>
  <c r="U145" i="2"/>
  <c r="V145" i="2"/>
  <c r="W145" i="2"/>
  <c r="X145" i="2"/>
  <c r="Y145" i="2"/>
  <c r="Z145" i="2"/>
  <c r="AA145" i="2"/>
  <c r="AB145" i="2"/>
  <c r="AC145" i="2"/>
  <c r="U146" i="2"/>
  <c r="V146" i="2"/>
  <c r="W146" i="2"/>
  <c r="X146" i="2"/>
  <c r="Y146" i="2"/>
  <c r="Z146" i="2"/>
  <c r="AA146" i="2"/>
  <c r="AB146" i="2"/>
  <c r="AC146" i="2"/>
  <c r="U147" i="2"/>
  <c r="V147" i="2"/>
  <c r="W147" i="2"/>
  <c r="X147" i="2"/>
  <c r="Y147" i="2"/>
  <c r="Z147" i="2"/>
  <c r="AA147" i="2"/>
  <c r="AB147" i="2"/>
  <c r="AC147" i="2"/>
  <c r="U148" i="2"/>
  <c r="V148" i="2"/>
  <c r="W148" i="2"/>
  <c r="X148" i="2"/>
  <c r="Y148" i="2"/>
  <c r="Z148" i="2"/>
  <c r="AA148" i="2"/>
  <c r="AB148" i="2"/>
  <c r="AC148" i="2"/>
  <c r="U149" i="2"/>
  <c r="V149" i="2"/>
  <c r="W149" i="2"/>
  <c r="X149" i="2"/>
  <c r="Y149" i="2"/>
  <c r="Z149" i="2"/>
  <c r="AA149" i="2"/>
  <c r="AB149" i="2"/>
  <c r="AC149" i="2"/>
  <c r="U150" i="2"/>
  <c r="V150" i="2"/>
  <c r="W150" i="2"/>
  <c r="X150" i="2"/>
  <c r="Y150" i="2"/>
  <c r="Z150" i="2"/>
  <c r="AA150" i="2"/>
  <c r="AB150" i="2"/>
  <c r="AC150" i="2"/>
  <c r="U151" i="2"/>
  <c r="V151" i="2"/>
  <c r="W151" i="2"/>
  <c r="X151" i="2"/>
  <c r="Y151" i="2"/>
  <c r="Z151" i="2"/>
  <c r="AA151" i="2"/>
  <c r="AB151" i="2"/>
  <c r="AC151" i="2"/>
  <c r="U152" i="2"/>
  <c r="V152" i="2"/>
  <c r="W152" i="2"/>
  <c r="X152" i="2"/>
  <c r="Y152" i="2"/>
  <c r="Z152" i="2"/>
  <c r="AA152" i="2"/>
  <c r="AB152" i="2"/>
  <c r="AC152" i="2"/>
  <c r="U153" i="2"/>
  <c r="V153" i="2"/>
  <c r="W153" i="2"/>
  <c r="X153" i="2"/>
  <c r="Y153" i="2"/>
  <c r="Z153" i="2"/>
  <c r="AA153" i="2"/>
  <c r="AB153" i="2"/>
  <c r="AC153" i="2"/>
  <c r="U154" i="2"/>
  <c r="V154" i="2"/>
  <c r="W154" i="2"/>
  <c r="X154" i="2"/>
  <c r="Y154" i="2"/>
  <c r="Z154" i="2"/>
  <c r="AA154" i="2"/>
  <c r="AB154" i="2"/>
  <c r="AC154" i="2"/>
  <c r="U155" i="2"/>
  <c r="V155" i="2"/>
  <c r="W155" i="2"/>
  <c r="X155" i="2"/>
  <c r="Y155" i="2"/>
  <c r="Z155" i="2"/>
  <c r="AA155" i="2"/>
  <c r="AB155" i="2"/>
  <c r="AC155" i="2"/>
  <c r="U156" i="2"/>
  <c r="V156" i="2"/>
  <c r="W156" i="2"/>
  <c r="X156" i="2"/>
  <c r="Y156" i="2"/>
  <c r="Z156" i="2"/>
  <c r="AA156" i="2"/>
  <c r="AB156" i="2"/>
  <c r="AC156" i="2"/>
  <c r="U157" i="2"/>
  <c r="V157" i="2"/>
  <c r="W157" i="2"/>
  <c r="X157" i="2"/>
  <c r="Y157" i="2"/>
  <c r="Z157" i="2"/>
  <c r="AA157" i="2"/>
  <c r="AB157" i="2"/>
  <c r="AC157" i="2"/>
  <c r="U158" i="2"/>
  <c r="V158" i="2"/>
  <c r="W158" i="2"/>
  <c r="X158" i="2"/>
  <c r="Y158" i="2"/>
  <c r="Z158" i="2"/>
  <c r="AA158" i="2"/>
  <c r="AB158" i="2"/>
  <c r="AC158" i="2"/>
  <c r="U159" i="2"/>
  <c r="V159" i="2"/>
  <c r="W159" i="2"/>
  <c r="X159" i="2"/>
  <c r="Y159" i="2"/>
  <c r="Z159" i="2"/>
  <c r="AA159" i="2"/>
  <c r="AB159" i="2"/>
  <c r="AC159" i="2"/>
  <c r="U160" i="2"/>
  <c r="V160" i="2"/>
  <c r="W160" i="2"/>
  <c r="X160" i="2"/>
  <c r="Y160" i="2"/>
  <c r="Z160" i="2"/>
  <c r="AA160" i="2"/>
  <c r="AB160" i="2"/>
  <c r="AC160" i="2"/>
  <c r="U161" i="2"/>
  <c r="V161" i="2"/>
  <c r="W161" i="2"/>
  <c r="X161" i="2"/>
  <c r="Y161" i="2"/>
  <c r="Z161" i="2"/>
  <c r="AA161" i="2"/>
  <c r="AB161" i="2"/>
  <c r="AC161" i="2"/>
  <c r="U162" i="2"/>
  <c r="V162" i="2"/>
  <c r="W162" i="2"/>
  <c r="X162" i="2"/>
  <c r="Y162" i="2"/>
  <c r="Z162" i="2"/>
  <c r="AA162" i="2"/>
  <c r="AB162" i="2"/>
  <c r="AC162" i="2"/>
  <c r="U163" i="2"/>
  <c r="V163" i="2"/>
  <c r="W163" i="2"/>
  <c r="X163" i="2"/>
  <c r="Y163" i="2"/>
  <c r="Z163" i="2"/>
  <c r="AA163" i="2"/>
  <c r="AB163" i="2"/>
  <c r="AC163" i="2"/>
  <c r="U164" i="2"/>
  <c r="V164" i="2"/>
  <c r="W164" i="2"/>
  <c r="X164" i="2"/>
  <c r="Y164" i="2"/>
  <c r="Z164" i="2"/>
  <c r="AA164" i="2"/>
  <c r="AB164" i="2"/>
  <c r="AC164" i="2"/>
  <c r="U165" i="2"/>
  <c r="V165" i="2"/>
  <c r="W165" i="2"/>
  <c r="X165" i="2"/>
  <c r="Y165" i="2"/>
  <c r="Z165" i="2"/>
  <c r="AA165" i="2"/>
  <c r="AB165" i="2"/>
  <c r="AC165" i="2"/>
  <c r="U166" i="2"/>
  <c r="V166" i="2"/>
  <c r="W166" i="2"/>
  <c r="X166" i="2"/>
  <c r="Y166" i="2"/>
  <c r="Z166" i="2"/>
  <c r="AA166" i="2"/>
  <c r="AB166" i="2"/>
  <c r="AC166" i="2"/>
  <c r="U167" i="2"/>
  <c r="V167" i="2"/>
  <c r="W167" i="2"/>
  <c r="X167" i="2"/>
  <c r="Y167" i="2"/>
  <c r="Z167" i="2"/>
  <c r="AA167" i="2"/>
  <c r="AB167" i="2"/>
  <c r="AC167" i="2"/>
  <c r="U168" i="2"/>
  <c r="V168" i="2"/>
  <c r="W168" i="2"/>
  <c r="X168" i="2"/>
  <c r="Y168" i="2"/>
  <c r="Z168" i="2"/>
  <c r="AA168" i="2"/>
  <c r="AB168" i="2"/>
  <c r="AC168" i="2"/>
  <c r="U169" i="2"/>
  <c r="V169" i="2"/>
  <c r="W169" i="2"/>
  <c r="X169" i="2"/>
  <c r="Y169" i="2"/>
  <c r="Z169" i="2"/>
  <c r="AA169" i="2"/>
  <c r="AB169" i="2"/>
  <c r="AC169" i="2"/>
  <c r="U170" i="2"/>
  <c r="V170" i="2"/>
  <c r="W170" i="2"/>
  <c r="X170" i="2"/>
  <c r="Y170" i="2"/>
  <c r="Z170" i="2"/>
  <c r="AA170" i="2"/>
  <c r="AB170" i="2"/>
  <c r="AC170" i="2"/>
  <c r="U171" i="2"/>
  <c r="V171" i="2"/>
  <c r="W171" i="2"/>
  <c r="X171" i="2"/>
  <c r="Y171" i="2"/>
  <c r="Z171" i="2"/>
  <c r="AA171" i="2"/>
  <c r="AB171" i="2"/>
  <c r="AC171" i="2"/>
  <c r="U172" i="2"/>
  <c r="V172" i="2"/>
  <c r="W172" i="2"/>
  <c r="X172" i="2"/>
  <c r="Y172" i="2"/>
  <c r="Z172" i="2"/>
  <c r="AA172" i="2"/>
  <c r="AB172" i="2"/>
  <c r="AC172" i="2"/>
  <c r="U173" i="2"/>
  <c r="V173" i="2"/>
  <c r="W173" i="2"/>
  <c r="X173" i="2"/>
  <c r="Y173" i="2"/>
  <c r="Z173" i="2"/>
  <c r="AA173" i="2"/>
  <c r="AB173" i="2"/>
  <c r="AC173" i="2"/>
  <c r="U174" i="2"/>
  <c r="V174" i="2"/>
  <c r="W174" i="2"/>
  <c r="X174" i="2"/>
  <c r="Y174" i="2"/>
  <c r="Z174" i="2"/>
  <c r="AA174" i="2"/>
  <c r="AB174" i="2"/>
  <c r="AC174" i="2"/>
  <c r="U175" i="2"/>
  <c r="V175" i="2"/>
  <c r="W175" i="2"/>
  <c r="X175" i="2"/>
  <c r="Y175" i="2"/>
  <c r="Z175" i="2"/>
  <c r="AA175" i="2"/>
  <c r="AB175" i="2"/>
  <c r="AC175" i="2"/>
  <c r="U176" i="2"/>
  <c r="V176" i="2"/>
  <c r="W176" i="2"/>
  <c r="X176" i="2"/>
  <c r="Y176" i="2"/>
  <c r="Z176" i="2"/>
  <c r="AA176" i="2"/>
  <c r="AB176" i="2"/>
  <c r="AC176" i="2"/>
  <c r="U177" i="2"/>
  <c r="V177" i="2"/>
  <c r="W177" i="2"/>
  <c r="X177" i="2"/>
  <c r="Y177" i="2"/>
  <c r="Z177" i="2"/>
  <c r="AA177" i="2"/>
  <c r="AB177" i="2"/>
  <c r="AC177" i="2"/>
  <c r="U178" i="2"/>
  <c r="V178" i="2"/>
  <c r="W178" i="2"/>
  <c r="X178" i="2"/>
  <c r="Y178" i="2"/>
  <c r="Z178" i="2"/>
  <c r="AA178" i="2"/>
  <c r="AB178" i="2"/>
  <c r="AC178" i="2"/>
  <c r="U179" i="2"/>
  <c r="V179" i="2"/>
  <c r="W179" i="2"/>
  <c r="X179" i="2"/>
  <c r="Y179" i="2"/>
  <c r="Z179" i="2"/>
  <c r="AA179" i="2"/>
  <c r="AB179" i="2"/>
  <c r="AC179" i="2"/>
  <c r="U180" i="2"/>
  <c r="V180" i="2"/>
  <c r="W180" i="2"/>
  <c r="X180" i="2"/>
  <c r="Y180" i="2"/>
  <c r="Z180" i="2"/>
  <c r="AA180" i="2"/>
  <c r="AB180" i="2"/>
  <c r="AC180" i="2"/>
  <c r="U181" i="2"/>
  <c r="V181" i="2"/>
  <c r="W181" i="2"/>
  <c r="X181" i="2"/>
  <c r="Y181" i="2"/>
  <c r="Z181" i="2"/>
  <c r="AA181" i="2"/>
  <c r="AB181" i="2"/>
  <c r="AC181" i="2"/>
  <c r="U182" i="2"/>
  <c r="V182" i="2"/>
  <c r="W182" i="2"/>
  <c r="X182" i="2"/>
  <c r="Y182" i="2"/>
  <c r="Z182" i="2"/>
  <c r="AA182" i="2"/>
  <c r="AB182" i="2"/>
  <c r="AC182" i="2"/>
  <c r="E5" i="2"/>
  <c r="F5" i="2"/>
  <c r="O5" i="2" s="1"/>
  <c r="G5" i="2"/>
  <c r="H5" i="2"/>
  <c r="I5" i="2"/>
  <c r="J5" i="2"/>
  <c r="K5" i="2"/>
  <c r="L5" i="2"/>
  <c r="M5" i="2"/>
  <c r="N5" i="2"/>
  <c r="P5" i="2"/>
  <c r="E6" i="2"/>
  <c r="F6" i="2"/>
  <c r="O6" i="2" s="1"/>
  <c r="G6" i="2"/>
  <c r="H6" i="2"/>
  <c r="I6" i="2"/>
  <c r="J6" i="2"/>
  <c r="K6" i="2"/>
  <c r="L6" i="2"/>
  <c r="M6" i="2"/>
  <c r="N6" i="2"/>
  <c r="P6" i="2"/>
  <c r="E7" i="2"/>
  <c r="F7" i="2"/>
  <c r="O7" i="2" s="1"/>
  <c r="G7" i="2"/>
  <c r="H7" i="2"/>
  <c r="I7" i="2"/>
  <c r="J7" i="2"/>
  <c r="K7" i="2"/>
  <c r="L7" i="2"/>
  <c r="M7" i="2"/>
  <c r="N7" i="2"/>
  <c r="P7" i="2"/>
  <c r="E8" i="2"/>
  <c r="F8" i="2"/>
  <c r="O8" i="2" s="1"/>
  <c r="G8" i="2"/>
  <c r="H8" i="2"/>
  <c r="I8" i="2"/>
  <c r="J8" i="2"/>
  <c r="K8" i="2"/>
  <c r="L8" i="2"/>
  <c r="M8" i="2"/>
  <c r="N8" i="2"/>
  <c r="P8" i="2"/>
  <c r="E9" i="2"/>
  <c r="F9" i="2"/>
  <c r="O9" i="2" s="1"/>
  <c r="G9" i="2"/>
  <c r="H9" i="2"/>
  <c r="I9" i="2"/>
  <c r="J9" i="2"/>
  <c r="K9" i="2"/>
  <c r="L9" i="2"/>
  <c r="M9" i="2"/>
  <c r="N9" i="2"/>
  <c r="P9" i="2"/>
  <c r="E10" i="2"/>
  <c r="F10" i="2"/>
  <c r="O10" i="2" s="1"/>
  <c r="G10" i="2"/>
  <c r="H10" i="2"/>
  <c r="I10" i="2"/>
  <c r="J10" i="2"/>
  <c r="K10" i="2"/>
  <c r="L10" i="2"/>
  <c r="M10" i="2"/>
  <c r="N10" i="2"/>
  <c r="P10" i="2"/>
  <c r="E11" i="2"/>
  <c r="F11" i="2"/>
  <c r="O11" i="2" s="1"/>
  <c r="G11" i="2"/>
  <c r="H11" i="2"/>
  <c r="I11" i="2"/>
  <c r="J11" i="2"/>
  <c r="K11" i="2"/>
  <c r="L11" i="2"/>
  <c r="M11" i="2"/>
  <c r="N11" i="2"/>
  <c r="P11" i="2"/>
  <c r="E12" i="2"/>
  <c r="F12" i="2"/>
  <c r="O12" i="2" s="1"/>
  <c r="G12" i="2"/>
  <c r="H12" i="2"/>
  <c r="I12" i="2"/>
  <c r="J12" i="2"/>
  <c r="K12" i="2"/>
  <c r="L12" i="2"/>
  <c r="M12" i="2"/>
  <c r="N12" i="2"/>
  <c r="P12" i="2"/>
  <c r="E13" i="2"/>
  <c r="F13" i="2"/>
  <c r="O13" i="2" s="1"/>
  <c r="G13" i="2"/>
  <c r="H13" i="2"/>
  <c r="I13" i="2"/>
  <c r="J13" i="2"/>
  <c r="K13" i="2"/>
  <c r="L13" i="2"/>
  <c r="M13" i="2"/>
  <c r="N13" i="2"/>
  <c r="P13" i="2"/>
  <c r="E14" i="2"/>
  <c r="F14" i="2"/>
  <c r="O14" i="2" s="1"/>
  <c r="G14" i="2"/>
  <c r="H14" i="2"/>
  <c r="I14" i="2"/>
  <c r="J14" i="2"/>
  <c r="K14" i="2"/>
  <c r="L14" i="2"/>
  <c r="M14" i="2"/>
  <c r="N14" i="2"/>
  <c r="P14" i="2"/>
  <c r="E15" i="2"/>
  <c r="F15" i="2"/>
  <c r="O15" i="2" s="1"/>
  <c r="G15" i="2"/>
  <c r="H15" i="2"/>
  <c r="I15" i="2"/>
  <c r="J15" i="2"/>
  <c r="K15" i="2"/>
  <c r="L15" i="2"/>
  <c r="M15" i="2"/>
  <c r="N15" i="2"/>
  <c r="P15" i="2"/>
  <c r="E16" i="2"/>
  <c r="F16" i="2"/>
  <c r="O16" i="2" s="1"/>
  <c r="G16" i="2"/>
  <c r="H16" i="2"/>
  <c r="I16" i="2"/>
  <c r="J16" i="2"/>
  <c r="K16" i="2"/>
  <c r="L16" i="2"/>
  <c r="M16" i="2"/>
  <c r="N16" i="2"/>
  <c r="P16" i="2"/>
  <c r="E17" i="2"/>
  <c r="F17" i="2"/>
  <c r="O17" i="2" s="1"/>
  <c r="G17" i="2"/>
  <c r="H17" i="2"/>
  <c r="I17" i="2"/>
  <c r="J17" i="2"/>
  <c r="K17" i="2"/>
  <c r="L17" i="2"/>
  <c r="M17" i="2"/>
  <c r="N17" i="2"/>
  <c r="P17" i="2"/>
  <c r="E18" i="2"/>
  <c r="F18" i="2"/>
  <c r="O18" i="2" s="1"/>
  <c r="G18" i="2"/>
  <c r="H18" i="2"/>
  <c r="I18" i="2"/>
  <c r="J18" i="2"/>
  <c r="K18" i="2"/>
  <c r="L18" i="2"/>
  <c r="M18" i="2"/>
  <c r="N18" i="2"/>
  <c r="P18" i="2"/>
  <c r="E19" i="2"/>
  <c r="F19" i="2"/>
  <c r="O19" i="2" s="1"/>
  <c r="G19" i="2"/>
  <c r="H19" i="2"/>
  <c r="I19" i="2"/>
  <c r="J19" i="2"/>
  <c r="K19" i="2"/>
  <c r="L19" i="2"/>
  <c r="M19" i="2"/>
  <c r="N19" i="2"/>
  <c r="P19" i="2"/>
  <c r="E20" i="2"/>
  <c r="F20" i="2"/>
  <c r="O20" i="2" s="1"/>
  <c r="G20" i="2"/>
  <c r="H20" i="2"/>
  <c r="I20" i="2"/>
  <c r="J20" i="2"/>
  <c r="K20" i="2"/>
  <c r="L20" i="2"/>
  <c r="M20" i="2"/>
  <c r="N20" i="2"/>
  <c r="P20" i="2"/>
  <c r="E21" i="2"/>
  <c r="F21" i="2"/>
  <c r="O21" i="2" s="1"/>
  <c r="G21" i="2"/>
  <c r="H21" i="2"/>
  <c r="I21" i="2"/>
  <c r="J21" i="2"/>
  <c r="K21" i="2"/>
  <c r="L21" i="2"/>
  <c r="M21" i="2"/>
  <c r="N21" i="2"/>
  <c r="P21" i="2"/>
  <c r="E22" i="2"/>
  <c r="F22" i="2"/>
  <c r="O22" i="2" s="1"/>
  <c r="G22" i="2"/>
  <c r="H22" i="2"/>
  <c r="I22" i="2"/>
  <c r="J22" i="2"/>
  <c r="K22" i="2"/>
  <c r="L22" i="2"/>
  <c r="M22" i="2"/>
  <c r="N22" i="2"/>
  <c r="P22" i="2"/>
  <c r="E23" i="2"/>
  <c r="F23" i="2"/>
  <c r="O23" i="2" s="1"/>
  <c r="G23" i="2"/>
  <c r="H23" i="2"/>
  <c r="I23" i="2"/>
  <c r="J23" i="2"/>
  <c r="K23" i="2"/>
  <c r="L23" i="2"/>
  <c r="M23" i="2"/>
  <c r="N23" i="2"/>
  <c r="P23" i="2"/>
  <c r="E24" i="2"/>
  <c r="F24" i="2"/>
  <c r="O24" i="2" s="1"/>
  <c r="G24" i="2"/>
  <c r="H24" i="2"/>
  <c r="I24" i="2"/>
  <c r="J24" i="2"/>
  <c r="K24" i="2"/>
  <c r="L24" i="2"/>
  <c r="M24" i="2"/>
  <c r="N24" i="2"/>
  <c r="P24" i="2"/>
  <c r="E25" i="2"/>
  <c r="F25" i="2"/>
  <c r="O25" i="2" s="1"/>
  <c r="G25" i="2"/>
  <c r="H25" i="2"/>
  <c r="I25" i="2"/>
  <c r="J25" i="2"/>
  <c r="K25" i="2"/>
  <c r="L25" i="2"/>
  <c r="M25" i="2"/>
  <c r="N25" i="2"/>
  <c r="P25" i="2"/>
  <c r="E26" i="2"/>
  <c r="F26" i="2"/>
  <c r="O26" i="2" s="1"/>
  <c r="G26" i="2"/>
  <c r="H26" i="2"/>
  <c r="I26" i="2"/>
  <c r="J26" i="2"/>
  <c r="K26" i="2"/>
  <c r="L26" i="2"/>
  <c r="M26" i="2"/>
  <c r="N26" i="2"/>
  <c r="P26" i="2"/>
  <c r="E27" i="2"/>
  <c r="F27" i="2"/>
  <c r="O27" i="2" s="1"/>
  <c r="G27" i="2"/>
  <c r="H27" i="2"/>
  <c r="I27" i="2"/>
  <c r="J27" i="2"/>
  <c r="K27" i="2"/>
  <c r="L27" i="2"/>
  <c r="M27" i="2"/>
  <c r="N27" i="2"/>
  <c r="P27" i="2"/>
  <c r="E28" i="2"/>
  <c r="F28" i="2"/>
  <c r="O28" i="2" s="1"/>
  <c r="G28" i="2"/>
  <c r="H28" i="2"/>
  <c r="I28" i="2"/>
  <c r="J28" i="2"/>
  <c r="K28" i="2"/>
  <c r="L28" i="2"/>
  <c r="M28" i="2"/>
  <c r="N28" i="2"/>
  <c r="P28" i="2"/>
  <c r="E29" i="2"/>
  <c r="F29" i="2"/>
  <c r="O29" i="2" s="1"/>
  <c r="G29" i="2"/>
  <c r="H29" i="2"/>
  <c r="I29" i="2"/>
  <c r="J29" i="2"/>
  <c r="K29" i="2"/>
  <c r="L29" i="2"/>
  <c r="M29" i="2"/>
  <c r="N29" i="2"/>
  <c r="P29" i="2"/>
  <c r="E30" i="2"/>
  <c r="F30" i="2"/>
  <c r="O30" i="2" s="1"/>
  <c r="G30" i="2"/>
  <c r="H30" i="2"/>
  <c r="I30" i="2"/>
  <c r="J30" i="2"/>
  <c r="K30" i="2"/>
  <c r="L30" i="2"/>
  <c r="M30" i="2"/>
  <c r="N30" i="2"/>
  <c r="P30" i="2"/>
  <c r="E31" i="2"/>
  <c r="F31" i="2"/>
  <c r="O31" i="2" s="1"/>
  <c r="G31" i="2"/>
  <c r="H31" i="2"/>
  <c r="I31" i="2"/>
  <c r="J31" i="2"/>
  <c r="K31" i="2"/>
  <c r="L31" i="2"/>
  <c r="M31" i="2"/>
  <c r="N31" i="2"/>
  <c r="P31" i="2"/>
  <c r="E32" i="2"/>
  <c r="F32" i="2"/>
  <c r="O32" i="2" s="1"/>
  <c r="G32" i="2"/>
  <c r="H32" i="2"/>
  <c r="I32" i="2"/>
  <c r="J32" i="2"/>
  <c r="K32" i="2"/>
  <c r="L32" i="2"/>
  <c r="M32" i="2"/>
  <c r="N32" i="2"/>
  <c r="P32" i="2"/>
  <c r="E33" i="2"/>
  <c r="F33" i="2"/>
  <c r="O33" i="2" s="1"/>
  <c r="G33" i="2"/>
  <c r="H33" i="2"/>
  <c r="I33" i="2"/>
  <c r="J33" i="2"/>
  <c r="K33" i="2"/>
  <c r="L33" i="2"/>
  <c r="M33" i="2"/>
  <c r="N33" i="2"/>
  <c r="P33" i="2"/>
  <c r="E34" i="2"/>
  <c r="F34" i="2"/>
  <c r="O34" i="2" s="1"/>
  <c r="G34" i="2"/>
  <c r="H34" i="2"/>
  <c r="I34" i="2"/>
  <c r="J34" i="2"/>
  <c r="K34" i="2"/>
  <c r="L34" i="2"/>
  <c r="M34" i="2"/>
  <c r="N34" i="2"/>
  <c r="P34" i="2"/>
  <c r="E35" i="2"/>
  <c r="F35" i="2"/>
  <c r="O35" i="2" s="1"/>
  <c r="G35" i="2"/>
  <c r="H35" i="2"/>
  <c r="I35" i="2"/>
  <c r="J35" i="2"/>
  <c r="K35" i="2"/>
  <c r="L35" i="2"/>
  <c r="M35" i="2"/>
  <c r="N35" i="2"/>
  <c r="P35" i="2"/>
  <c r="E36" i="2"/>
  <c r="F36" i="2"/>
  <c r="O36" i="2" s="1"/>
  <c r="G36" i="2"/>
  <c r="H36" i="2"/>
  <c r="I36" i="2"/>
  <c r="J36" i="2"/>
  <c r="K36" i="2"/>
  <c r="L36" i="2"/>
  <c r="M36" i="2"/>
  <c r="N36" i="2"/>
  <c r="P36" i="2"/>
  <c r="E37" i="2"/>
  <c r="F37" i="2"/>
  <c r="O37" i="2" s="1"/>
  <c r="G37" i="2"/>
  <c r="H37" i="2"/>
  <c r="I37" i="2"/>
  <c r="J37" i="2"/>
  <c r="K37" i="2"/>
  <c r="L37" i="2"/>
  <c r="M37" i="2"/>
  <c r="N37" i="2"/>
  <c r="P37" i="2"/>
  <c r="E38" i="2"/>
  <c r="F38" i="2"/>
  <c r="O38" i="2" s="1"/>
  <c r="G38" i="2"/>
  <c r="H38" i="2"/>
  <c r="I38" i="2"/>
  <c r="J38" i="2"/>
  <c r="K38" i="2"/>
  <c r="L38" i="2"/>
  <c r="M38" i="2"/>
  <c r="N38" i="2"/>
  <c r="P38" i="2"/>
  <c r="E39" i="2"/>
  <c r="F39" i="2"/>
  <c r="O39" i="2" s="1"/>
  <c r="G39" i="2"/>
  <c r="H39" i="2"/>
  <c r="I39" i="2"/>
  <c r="J39" i="2"/>
  <c r="K39" i="2"/>
  <c r="L39" i="2"/>
  <c r="M39" i="2"/>
  <c r="N39" i="2"/>
  <c r="P39" i="2"/>
  <c r="E40" i="2"/>
  <c r="F40" i="2"/>
  <c r="O40" i="2" s="1"/>
  <c r="G40" i="2"/>
  <c r="H40" i="2"/>
  <c r="I40" i="2"/>
  <c r="J40" i="2"/>
  <c r="K40" i="2"/>
  <c r="L40" i="2"/>
  <c r="M40" i="2"/>
  <c r="N40" i="2"/>
  <c r="P40" i="2"/>
  <c r="E41" i="2"/>
  <c r="F41" i="2"/>
  <c r="O41" i="2" s="1"/>
  <c r="G41" i="2"/>
  <c r="H41" i="2"/>
  <c r="I41" i="2"/>
  <c r="J41" i="2"/>
  <c r="K41" i="2"/>
  <c r="L41" i="2"/>
  <c r="M41" i="2"/>
  <c r="N41" i="2"/>
  <c r="P41" i="2"/>
  <c r="E42" i="2"/>
  <c r="F42" i="2"/>
  <c r="O42" i="2" s="1"/>
  <c r="G42" i="2"/>
  <c r="H42" i="2"/>
  <c r="I42" i="2"/>
  <c r="J42" i="2"/>
  <c r="K42" i="2"/>
  <c r="L42" i="2"/>
  <c r="M42" i="2"/>
  <c r="N42" i="2"/>
  <c r="P42" i="2"/>
  <c r="E43" i="2"/>
  <c r="F43" i="2"/>
  <c r="O43" i="2" s="1"/>
  <c r="G43" i="2"/>
  <c r="H43" i="2"/>
  <c r="I43" i="2"/>
  <c r="J43" i="2"/>
  <c r="K43" i="2"/>
  <c r="L43" i="2"/>
  <c r="M43" i="2"/>
  <c r="N43" i="2"/>
  <c r="P43" i="2"/>
  <c r="E44" i="2"/>
  <c r="F44" i="2"/>
  <c r="O44" i="2" s="1"/>
  <c r="G44" i="2"/>
  <c r="H44" i="2"/>
  <c r="I44" i="2"/>
  <c r="J44" i="2"/>
  <c r="K44" i="2"/>
  <c r="L44" i="2"/>
  <c r="M44" i="2"/>
  <c r="N44" i="2"/>
  <c r="P44" i="2"/>
  <c r="E45" i="2"/>
  <c r="F45" i="2"/>
  <c r="O45" i="2" s="1"/>
  <c r="G45" i="2"/>
  <c r="H45" i="2"/>
  <c r="I45" i="2"/>
  <c r="J45" i="2"/>
  <c r="K45" i="2"/>
  <c r="L45" i="2"/>
  <c r="M45" i="2"/>
  <c r="N45" i="2"/>
  <c r="P45" i="2"/>
  <c r="E46" i="2"/>
  <c r="F46" i="2"/>
  <c r="O46" i="2" s="1"/>
  <c r="G46" i="2"/>
  <c r="H46" i="2"/>
  <c r="I46" i="2"/>
  <c r="J46" i="2"/>
  <c r="K46" i="2"/>
  <c r="L46" i="2"/>
  <c r="M46" i="2"/>
  <c r="N46" i="2"/>
  <c r="P46" i="2"/>
  <c r="E47" i="2"/>
  <c r="F47" i="2"/>
  <c r="O47" i="2" s="1"/>
  <c r="G47" i="2"/>
  <c r="H47" i="2"/>
  <c r="I47" i="2"/>
  <c r="J47" i="2"/>
  <c r="K47" i="2"/>
  <c r="L47" i="2"/>
  <c r="M47" i="2"/>
  <c r="N47" i="2"/>
  <c r="P47" i="2"/>
  <c r="E48" i="2"/>
  <c r="F48" i="2"/>
  <c r="O48" i="2" s="1"/>
  <c r="G48" i="2"/>
  <c r="H48" i="2"/>
  <c r="I48" i="2"/>
  <c r="J48" i="2"/>
  <c r="K48" i="2"/>
  <c r="L48" i="2"/>
  <c r="M48" i="2"/>
  <c r="N48" i="2"/>
  <c r="P48" i="2"/>
  <c r="E49" i="2"/>
  <c r="F49" i="2"/>
  <c r="O49" i="2" s="1"/>
  <c r="G49" i="2"/>
  <c r="H49" i="2"/>
  <c r="I49" i="2"/>
  <c r="J49" i="2"/>
  <c r="K49" i="2"/>
  <c r="L49" i="2"/>
  <c r="M49" i="2"/>
  <c r="N49" i="2"/>
  <c r="P49" i="2"/>
  <c r="E50" i="2"/>
  <c r="F50" i="2"/>
  <c r="O50" i="2" s="1"/>
  <c r="G50" i="2"/>
  <c r="H50" i="2"/>
  <c r="I50" i="2"/>
  <c r="J50" i="2"/>
  <c r="K50" i="2"/>
  <c r="L50" i="2"/>
  <c r="M50" i="2"/>
  <c r="N50" i="2"/>
  <c r="P50" i="2"/>
  <c r="E51" i="2"/>
  <c r="F51" i="2"/>
  <c r="O51" i="2" s="1"/>
  <c r="G51" i="2"/>
  <c r="H51" i="2"/>
  <c r="I51" i="2"/>
  <c r="J51" i="2"/>
  <c r="K51" i="2"/>
  <c r="L51" i="2"/>
  <c r="M51" i="2"/>
  <c r="N51" i="2"/>
  <c r="P51" i="2"/>
  <c r="E52" i="2"/>
  <c r="F52" i="2"/>
  <c r="O52" i="2" s="1"/>
  <c r="G52" i="2"/>
  <c r="H52" i="2"/>
  <c r="I52" i="2"/>
  <c r="J52" i="2"/>
  <c r="K52" i="2"/>
  <c r="L52" i="2"/>
  <c r="M52" i="2"/>
  <c r="N52" i="2"/>
  <c r="P52" i="2"/>
  <c r="E53" i="2"/>
  <c r="F53" i="2"/>
  <c r="O53" i="2" s="1"/>
  <c r="G53" i="2"/>
  <c r="H53" i="2"/>
  <c r="I53" i="2"/>
  <c r="J53" i="2"/>
  <c r="K53" i="2"/>
  <c r="L53" i="2"/>
  <c r="M53" i="2"/>
  <c r="N53" i="2"/>
  <c r="P53" i="2"/>
  <c r="E54" i="2"/>
  <c r="F54" i="2"/>
  <c r="O54" i="2" s="1"/>
  <c r="G54" i="2"/>
  <c r="H54" i="2"/>
  <c r="I54" i="2"/>
  <c r="J54" i="2"/>
  <c r="K54" i="2"/>
  <c r="L54" i="2"/>
  <c r="M54" i="2"/>
  <c r="N54" i="2"/>
  <c r="P54" i="2"/>
  <c r="E55" i="2"/>
  <c r="F55" i="2"/>
  <c r="O55" i="2" s="1"/>
  <c r="G55" i="2"/>
  <c r="H55" i="2"/>
  <c r="I55" i="2"/>
  <c r="J55" i="2"/>
  <c r="K55" i="2"/>
  <c r="L55" i="2"/>
  <c r="M55" i="2"/>
  <c r="N55" i="2"/>
  <c r="P55" i="2"/>
  <c r="E56" i="2"/>
  <c r="F56" i="2"/>
  <c r="O56" i="2" s="1"/>
  <c r="G56" i="2"/>
  <c r="H56" i="2"/>
  <c r="I56" i="2"/>
  <c r="J56" i="2"/>
  <c r="K56" i="2"/>
  <c r="L56" i="2"/>
  <c r="M56" i="2"/>
  <c r="N56" i="2"/>
  <c r="P56" i="2"/>
  <c r="E57" i="2"/>
  <c r="F57" i="2"/>
  <c r="O57" i="2" s="1"/>
  <c r="G57" i="2"/>
  <c r="H57" i="2"/>
  <c r="I57" i="2"/>
  <c r="J57" i="2"/>
  <c r="K57" i="2"/>
  <c r="L57" i="2"/>
  <c r="M57" i="2"/>
  <c r="N57" i="2"/>
  <c r="P57" i="2"/>
  <c r="E58" i="2"/>
  <c r="F58" i="2"/>
  <c r="O58" i="2" s="1"/>
  <c r="G58" i="2"/>
  <c r="H58" i="2"/>
  <c r="I58" i="2"/>
  <c r="J58" i="2"/>
  <c r="K58" i="2"/>
  <c r="L58" i="2"/>
  <c r="M58" i="2"/>
  <c r="N58" i="2"/>
  <c r="P58" i="2"/>
  <c r="E59" i="2"/>
  <c r="F59" i="2"/>
  <c r="O59" i="2" s="1"/>
  <c r="G59" i="2"/>
  <c r="H59" i="2"/>
  <c r="I59" i="2"/>
  <c r="J59" i="2"/>
  <c r="K59" i="2"/>
  <c r="L59" i="2"/>
  <c r="M59" i="2"/>
  <c r="N59" i="2"/>
  <c r="P59" i="2"/>
  <c r="E60" i="2"/>
  <c r="F60" i="2"/>
  <c r="O60" i="2" s="1"/>
  <c r="G60" i="2"/>
  <c r="H60" i="2"/>
  <c r="I60" i="2"/>
  <c r="J60" i="2"/>
  <c r="K60" i="2"/>
  <c r="L60" i="2"/>
  <c r="M60" i="2"/>
  <c r="N60" i="2"/>
  <c r="P60" i="2"/>
  <c r="E61" i="2"/>
  <c r="F61" i="2"/>
  <c r="O61" i="2" s="1"/>
  <c r="G61" i="2"/>
  <c r="H61" i="2"/>
  <c r="I61" i="2"/>
  <c r="J61" i="2"/>
  <c r="K61" i="2"/>
  <c r="L61" i="2"/>
  <c r="M61" i="2"/>
  <c r="N61" i="2"/>
  <c r="P61" i="2"/>
  <c r="E62" i="2"/>
  <c r="F62" i="2"/>
  <c r="O62" i="2" s="1"/>
  <c r="G62" i="2"/>
  <c r="H62" i="2"/>
  <c r="I62" i="2"/>
  <c r="J62" i="2"/>
  <c r="K62" i="2"/>
  <c r="L62" i="2"/>
  <c r="M62" i="2"/>
  <c r="N62" i="2"/>
  <c r="P62" i="2"/>
  <c r="E63" i="2"/>
  <c r="F63" i="2"/>
  <c r="O63" i="2" s="1"/>
  <c r="G63" i="2"/>
  <c r="H63" i="2"/>
  <c r="I63" i="2"/>
  <c r="J63" i="2"/>
  <c r="K63" i="2"/>
  <c r="L63" i="2"/>
  <c r="M63" i="2"/>
  <c r="N63" i="2"/>
  <c r="P63" i="2"/>
  <c r="E64" i="2"/>
  <c r="F64" i="2"/>
  <c r="O64" i="2" s="1"/>
  <c r="G64" i="2"/>
  <c r="H64" i="2"/>
  <c r="I64" i="2"/>
  <c r="J64" i="2"/>
  <c r="K64" i="2"/>
  <c r="L64" i="2"/>
  <c r="M64" i="2"/>
  <c r="N64" i="2"/>
  <c r="P64" i="2"/>
  <c r="E65" i="2"/>
  <c r="F65" i="2"/>
  <c r="O65" i="2" s="1"/>
  <c r="G65" i="2"/>
  <c r="H65" i="2"/>
  <c r="I65" i="2"/>
  <c r="J65" i="2"/>
  <c r="K65" i="2"/>
  <c r="L65" i="2"/>
  <c r="M65" i="2"/>
  <c r="N65" i="2"/>
  <c r="P65" i="2"/>
  <c r="E66" i="2"/>
  <c r="F66" i="2"/>
  <c r="O66" i="2" s="1"/>
  <c r="G66" i="2"/>
  <c r="H66" i="2"/>
  <c r="I66" i="2"/>
  <c r="J66" i="2"/>
  <c r="K66" i="2"/>
  <c r="L66" i="2"/>
  <c r="M66" i="2"/>
  <c r="N66" i="2"/>
  <c r="P66" i="2"/>
  <c r="E67" i="2"/>
  <c r="F67" i="2"/>
  <c r="O67" i="2" s="1"/>
  <c r="G67" i="2"/>
  <c r="H67" i="2"/>
  <c r="I67" i="2"/>
  <c r="J67" i="2"/>
  <c r="K67" i="2"/>
  <c r="L67" i="2"/>
  <c r="M67" i="2"/>
  <c r="N67" i="2"/>
  <c r="P67" i="2"/>
  <c r="E68" i="2"/>
  <c r="F68" i="2"/>
  <c r="O68" i="2" s="1"/>
  <c r="G68" i="2"/>
  <c r="H68" i="2"/>
  <c r="I68" i="2"/>
  <c r="J68" i="2"/>
  <c r="K68" i="2"/>
  <c r="L68" i="2"/>
  <c r="M68" i="2"/>
  <c r="N68" i="2"/>
  <c r="P68" i="2"/>
  <c r="E69" i="2"/>
  <c r="F69" i="2"/>
  <c r="O69" i="2" s="1"/>
  <c r="G69" i="2"/>
  <c r="H69" i="2"/>
  <c r="I69" i="2"/>
  <c r="J69" i="2"/>
  <c r="K69" i="2"/>
  <c r="L69" i="2"/>
  <c r="M69" i="2"/>
  <c r="N69" i="2"/>
  <c r="P69" i="2"/>
  <c r="E70" i="2"/>
  <c r="F70" i="2"/>
  <c r="O70" i="2" s="1"/>
  <c r="G70" i="2"/>
  <c r="H70" i="2"/>
  <c r="I70" i="2"/>
  <c r="J70" i="2"/>
  <c r="K70" i="2"/>
  <c r="L70" i="2"/>
  <c r="M70" i="2"/>
  <c r="N70" i="2"/>
  <c r="P70" i="2"/>
  <c r="E71" i="2"/>
  <c r="F71" i="2"/>
  <c r="O71" i="2" s="1"/>
  <c r="G71" i="2"/>
  <c r="H71" i="2"/>
  <c r="I71" i="2"/>
  <c r="J71" i="2"/>
  <c r="K71" i="2"/>
  <c r="L71" i="2"/>
  <c r="M71" i="2"/>
  <c r="N71" i="2"/>
  <c r="P71" i="2"/>
  <c r="E72" i="2"/>
  <c r="F72" i="2"/>
  <c r="O72" i="2" s="1"/>
  <c r="G72" i="2"/>
  <c r="H72" i="2"/>
  <c r="I72" i="2"/>
  <c r="J72" i="2"/>
  <c r="K72" i="2"/>
  <c r="L72" i="2"/>
  <c r="M72" i="2"/>
  <c r="N72" i="2"/>
  <c r="P72" i="2"/>
  <c r="E73" i="2"/>
  <c r="F73" i="2"/>
  <c r="O73" i="2" s="1"/>
  <c r="G73" i="2"/>
  <c r="H73" i="2"/>
  <c r="I73" i="2"/>
  <c r="J73" i="2"/>
  <c r="K73" i="2"/>
  <c r="L73" i="2"/>
  <c r="M73" i="2"/>
  <c r="N73" i="2"/>
  <c r="P73" i="2"/>
  <c r="E74" i="2"/>
  <c r="F74" i="2"/>
  <c r="O74" i="2" s="1"/>
  <c r="G74" i="2"/>
  <c r="H74" i="2"/>
  <c r="I74" i="2"/>
  <c r="J74" i="2"/>
  <c r="K74" i="2"/>
  <c r="L74" i="2"/>
  <c r="M74" i="2"/>
  <c r="N74" i="2"/>
  <c r="P74" i="2"/>
  <c r="E75" i="2"/>
  <c r="F75" i="2"/>
  <c r="O75" i="2" s="1"/>
  <c r="G75" i="2"/>
  <c r="H75" i="2"/>
  <c r="I75" i="2"/>
  <c r="J75" i="2"/>
  <c r="K75" i="2"/>
  <c r="L75" i="2"/>
  <c r="M75" i="2"/>
  <c r="N75" i="2"/>
  <c r="P75" i="2"/>
  <c r="E76" i="2"/>
  <c r="F76" i="2"/>
  <c r="O76" i="2" s="1"/>
  <c r="G76" i="2"/>
  <c r="H76" i="2"/>
  <c r="I76" i="2"/>
  <c r="J76" i="2"/>
  <c r="K76" i="2"/>
  <c r="L76" i="2"/>
  <c r="M76" i="2"/>
  <c r="N76" i="2"/>
  <c r="P76" i="2"/>
  <c r="E77" i="2"/>
  <c r="F77" i="2"/>
  <c r="O77" i="2" s="1"/>
  <c r="G77" i="2"/>
  <c r="H77" i="2"/>
  <c r="I77" i="2"/>
  <c r="J77" i="2"/>
  <c r="K77" i="2"/>
  <c r="L77" i="2"/>
  <c r="M77" i="2"/>
  <c r="N77" i="2"/>
  <c r="P77" i="2"/>
  <c r="E78" i="2"/>
  <c r="F78" i="2"/>
  <c r="O78" i="2" s="1"/>
  <c r="G78" i="2"/>
  <c r="H78" i="2"/>
  <c r="I78" i="2"/>
  <c r="J78" i="2"/>
  <c r="K78" i="2"/>
  <c r="L78" i="2"/>
  <c r="M78" i="2"/>
  <c r="N78" i="2"/>
  <c r="P78" i="2"/>
  <c r="E79" i="2"/>
  <c r="F79" i="2"/>
  <c r="O79" i="2" s="1"/>
  <c r="G79" i="2"/>
  <c r="H79" i="2"/>
  <c r="I79" i="2"/>
  <c r="J79" i="2"/>
  <c r="K79" i="2"/>
  <c r="L79" i="2"/>
  <c r="M79" i="2"/>
  <c r="N79" i="2"/>
  <c r="P79" i="2"/>
  <c r="E80" i="2"/>
  <c r="F80" i="2"/>
  <c r="O80" i="2" s="1"/>
  <c r="G80" i="2"/>
  <c r="H80" i="2"/>
  <c r="I80" i="2"/>
  <c r="J80" i="2"/>
  <c r="K80" i="2"/>
  <c r="L80" i="2"/>
  <c r="M80" i="2"/>
  <c r="N80" i="2"/>
  <c r="P80" i="2"/>
  <c r="E81" i="2"/>
  <c r="F81" i="2"/>
  <c r="O81" i="2" s="1"/>
  <c r="G81" i="2"/>
  <c r="H81" i="2"/>
  <c r="I81" i="2"/>
  <c r="J81" i="2"/>
  <c r="K81" i="2"/>
  <c r="L81" i="2"/>
  <c r="M81" i="2"/>
  <c r="N81" i="2"/>
  <c r="P81" i="2"/>
  <c r="E82" i="2"/>
  <c r="F82" i="2"/>
  <c r="O82" i="2" s="1"/>
  <c r="G82" i="2"/>
  <c r="H82" i="2"/>
  <c r="I82" i="2"/>
  <c r="J82" i="2"/>
  <c r="K82" i="2"/>
  <c r="L82" i="2"/>
  <c r="M82" i="2"/>
  <c r="N82" i="2"/>
  <c r="P82" i="2"/>
  <c r="E83" i="2"/>
  <c r="F83" i="2"/>
  <c r="O83" i="2" s="1"/>
  <c r="G83" i="2"/>
  <c r="H83" i="2"/>
  <c r="I83" i="2"/>
  <c r="J83" i="2"/>
  <c r="K83" i="2"/>
  <c r="L83" i="2"/>
  <c r="M83" i="2"/>
  <c r="N83" i="2"/>
  <c r="P83" i="2"/>
  <c r="E84" i="2"/>
  <c r="F84" i="2"/>
  <c r="O84" i="2" s="1"/>
  <c r="G84" i="2"/>
  <c r="H84" i="2"/>
  <c r="I84" i="2"/>
  <c r="J84" i="2"/>
  <c r="K84" i="2"/>
  <c r="L84" i="2"/>
  <c r="M84" i="2"/>
  <c r="N84" i="2"/>
  <c r="P84" i="2"/>
  <c r="E85" i="2"/>
  <c r="F85" i="2"/>
  <c r="O85" i="2" s="1"/>
  <c r="G85" i="2"/>
  <c r="H85" i="2"/>
  <c r="I85" i="2"/>
  <c r="J85" i="2"/>
  <c r="K85" i="2"/>
  <c r="L85" i="2"/>
  <c r="M85" i="2"/>
  <c r="N85" i="2"/>
  <c r="P85" i="2"/>
  <c r="E86" i="2"/>
  <c r="F86" i="2"/>
  <c r="O86" i="2" s="1"/>
  <c r="G86" i="2"/>
  <c r="H86" i="2"/>
  <c r="I86" i="2"/>
  <c r="J86" i="2"/>
  <c r="K86" i="2"/>
  <c r="L86" i="2"/>
  <c r="M86" i="2"/>
  <c r="N86" i="2"/>
  <c r="P86" i="2"/>
  <c r="E87" i="2"/>
  <c r="F87" i="2"/>
  <c r="O87" i="2" s="1"/>
  <c r="G87" i="2"/>
  <c r="H87" i="2"/>
  <c r="I87" i="2"/>
  <c r="J87" i="2"/>
  <c r="K87" i="2"/>
  <c r="L87" i="2"/>
  <c r="M87" i="2"/>
  <c r="N87" i="2"/>
  <c r="P87" i="2"/>
  <c r="E88" i="2"/>
  <c r="F88" i="2"/>
  <c r="O88" i="2" s="1"/>
  <c r="G88" i="2"/>
  <c r="H88" i="2"/>
  <c r="I88" i="2"/>
  <c r="J88" i="2"/>
  <c r="K88" i="2"/>
  <c r="L88" i="2"/>
  <c r="M88" i="2"/>
  <c r="N88" i="2"/>
  <c r="P88" i="2"/>
  <c r="E89" i="2"/>
  <c r="F89" i="2"/>
  <c r="O89" i="2" s="1"/>
  <c r="G89" i="2"/>
  <c r="H89" i="2"/>
  <c r="I89" i="2"/>
  <c r="J89" i="2"/>
  <c r="K89" i="2"/>
  <c r="L89" i="2"/>
  <c r="M89" i="2"/>
  <c r="N89" i="2"/>
  <c r="P89" i="2"/>
  <c r="E90" i="2"/>
  <c r="N90" i="2" s="1"/>
  <c r="F90" i="2"/>
  <c r="G90" i="2"/>
  <c r="P90" i="2" s="1"/>
  <c r="H90" i="2"/>
  <c r="I90" i="2"/>
  <c r="J90" i="2"/>
  <c r="K90" i="2"/>
  <c r="L90" i="2"/>
  <c r="M90" i="2"/>
  <c r="O90" i="2"/>
  <c r="E91" i="2"/>
  <c r="N91" i="2" s="1"/>
  <c r="F91" i="2"/>
  <c r="G91" i="2"/>
  <c r="P91" i="2" s="1"/>
  <c r="H91" i="2"/>
  <c r="I91" i="2"/>
  <c r="J91" i="2"/>
  <c r="K91" i="2"/>
  <c r="L91" i="2"/>
  <c r="M91" i="2"/>
  <c r="O91" i="2"/>
  <c r="E92" i="2"/>
  <c r="N92" i="2" s="1"/>
  <c r="F92" i="2"/>
  <c r="G92" i="2"/>
  <c r="P92" i="2" s="1"/>
  <c r="H92" i="2"/>
  <c r="I92" i="2"/>
  <c r="J92" i="2"/>
  <c r="K92" i="2"/>
  <c r="L92" i="2"/>
  <c r="M92" i="2"/>
  <c r="O92" i="2"/>
  <c r="E93" i="2"/>
  <c r="N93" i="2" s="1"/>
  <c r="F93" i="2"/>
  <c r="G93" i="2"/>
  <c r="P93" i="2" s="1"/>
  <c r="H93" i="2"/>
  <c r="I93" i="2"/>
  <c r="J93" i="2"/>
  <c r="K93" i="2"/>
  <c r="L93" i="2"/>
  <c r="M93" i="2"/>
  <c r="O93" i="2"/>
  <c r="E94" i="2"/>
  <c r="N94" i="2" s="1"/>
  <c r="F94" i="2"/>
  <c r="G94" i="2"/>
  <c r="P94" i="2" s="1"/>
  <c r="H94" i="2"/>
  <c r="I94" i="2"/>
  <c r="J94" i="2"/>
  <c r="K94" i="2"/>
  <c r="L94" i="2"/>
  <c r="M94" i="2"/>
  <c r="O94" i="2"/>
  <c r="E95" i="2"/>
  <c r="N95" i="2" s="1"/>
  <c r="F95" i="2"/>
  <c r="G95" i="2"/>
  <c r="P95" i="2" s="1"/>
  <c r="H95" i="2"/>
  <c r="I95" i="2"/>
  <c r="J95" i="2"/>
  <c r="K95" i="2"/>
  <c r="L95" i="2"/>
  <c r="M95" i="2"/>
  <c r="O95" i="2"/>
  <c r="E96" i="2"/>
  <c r="N96" i="2" s="1"/>
  <c r="F96" i="2"/>
  <c r="G96" i="2"/>
  <c r="P96" i="2" s="1"/>
  <c r="H96" i="2"/>
  <c r="I96" i="2"/>
  <c r="J96" i="2"/>
  <c r="K96" i="2"/>
  <c r="L96" i="2"/>
  <c r="M96" i="2"/>
  <c r="O96" i="2"/>
  <c r="E97" i="2"/>
  <c r="N97" i="2" s="1"/>
  <c r="F97" i="2"/>
  <c r="G97" i="2"/>
  <c r="P97" i="2" s="1"/>
  <c r="H97" i="2"/>
  <c r="I97" i="2"/>
  <c r="J97" i="2"/>
  <c r="K97" i="2"/>
  <c r="L97" i="2"/>
  <c r="M97" i="2"/>
  <c r="O97" i="2"/>
  <c r="E98" i="2"/>
  <c r="N98" i="2" s="1"/>
  <c r="F98" i="2"/>
  <c r="G98" i="2"/>
  <c r="P98" i="2" s="1"/>
  <c r="H98" i="2"/>
  <c r="I98" i="2"/>
  <c r="J98" i="2"/>
  <c r="K98" i="2"/>
  <c r="L98" i="2"/>
  <c r="M98" i="2"/>
  <c r="O98" i="2"/>
  <c r="E99" i="2"/>
  <c r="N99" i="2" s="1"/>
  <c r="F99" i="2"/>
  <c r="G99" i="2"/>
  <c r="P99" i="2" s="1"/>
  <c r="H99" i="2"/>
  <c r="I99" i="2"/>
  <c r="J99" i="2"/>
  <c r="K99" i="2"/>
  <c r="L99" i="2"/>
  <c r="M99" i="2"/>
  <c r="O99" i="2"/>
  <c r="E100" i="2"/>
  <c r="N100" i="2" s="1"/>
  <c r="F100" i="2"/>
  <c r="G100" i="2"/>
  <c r="P100" i="2" s="1"/>
  <c r="H100" i="2"/>
  <c r="I100" i="2"/>
  <c r="J100" i="2"/>
  <c r="K100" i="2"/>
  <c r="L100" i="2"/>
  <c r="M100" i="2"/>
  <c r="O100" i="2"/>
  <c r="E101" i="2"/>
  <c r="N101" i="2" s="1"/>
  <c r="F101" i="2"/>
  <c r="G101" i="2"/>
  <c r="P101" i="2" s="1"/>
  <c r="H101" i="2"/>
  <c r="I101" i="2"/>
  <c r="J101" i="2"/>
  <c r="K101" i="2"/>
  <c r="L101" i="2"/>
  <c r="M101" i="2"/>
  <c r="O101" i="2"/>
  <c r="E102" i="2"/>
  <c r="N102" i="2" s="1"/>
  <c r="F102" i="2"/>
  <c r="G102" i="2"/>
  <c r="P102" i="2" s="1"/>
  <c r="H102" i="2"/>
  <c r="I102" i="2"/>
  <c r="J102" i="2"/>
  <c r="K102" i="2"/>
  <c r="L102" i="2"/>
  <c r="M102" i="2"/>
  <c r="O102" i="2"/>
  <c r="E103" i="2"/>
  <c r="N103" i="2" s="1"/>
  <c r="F103" i="2"/>
  <c r="G103" i="2"/>
  <c r="P103" i="2" s="1"/>
  <c r="H103" i="2"/>
  <c r="I103" i="2"/>
  <c r="J103" i="2"/>
  <c r="K103" i="2"/>
  <c r="L103" i="2"/>
  <c r="M103" i="2"/>
  <c r="O103" i="2"/>
  <c r="E104" i="2"/>
  <c r="N104" i="2" s="1"/>
  <c r="F104" i="2"/>
  <c r="G104" i="2"/>
  <c r="P104" i="2" s="1"/>
  <c r="H104" i="2"/>
  <c r="I104" i="2"/>
  <c r="J104" i="2"/>
  <c r="K104" i="2"/>
  <c r="L104" i="2"/>
  <c r="M104" i="2"/>
  <c r="O104" i="2"/>
  <c r="E105" i="2"/>
  <c r="N105" i="2" s="1"/>
  <c r="F105" i="2"/>
  <c r="G105" i="2"/>
  <c r="P105" i="2" s="1"/>
  <c r="H105" i="2"/>
  <c r="I105" i="2"/>
  <c r="J105" i="2"/>
  <c r="K105" i="2"/>
  <c r="L105" i="2"/>
  <c r="M105" i="2"/>
  <c r="O105" i="2"/>
  <c r="E106" i="2"/>
  <c r="N106" i="2" s="1"/>
  <c r="F106" i="2"/>
  <c r="G106" i="2"/>
  <c r="P106" i="2" s="1"/>
  <c r="H106" i="2"/>
  <c r="I106" i="2"/>
  <c r="J106" i="2"/>
  <c r="K106" i="2"/>
  <c r="L106" i="2"/>
  <c r="M106" i="2"/>
  <c r="O106" i="2"/>
  <c r="E107" i="2"/>
  <c r="N107" i="2" s="1"/>
  <c r="F107" i="2"/>
  <c r="G107" i="2"/>
  <c r="P107" i="2" s="1"/>
  <c r="H107" i="2"/>
  <c r="I107" i="2"/>
  <c r="J107" i="2"/>
  <c r="K107" i="2"/>
  <c r="L107" i="2"/>
  <c r="M107" i="2"/>
  <c r="O107" i="2"/>
  <c r="E108" i="2"/>
  <c r="N108" i="2" s="1"/>
  <c r="F108" i="2"/>
  <c r="G108" i="2"/>
  <c r="P108" i="2" s="1"/>
  <c r="H108" i="2"/>
  <c r="I108" i="2"/>
  <c r="J108" i="2"/>
  <c r="K108" i="2"/>
  <c r="L108" i="2"/>
  <c r="M108" i="2"/>
  <c r="O108" i="2"/>
  <c r="E109" i="2"/>
  <c r="N109" i="2" s="1"/>
  <c r="F109" i="2"/>
  <c r="G109" i="2"/>
  <c r="P109" i="2" s="1"/>
  <c r="H109" i="2"/>
  <c r="I109" i="2"/>
  <c r="J109" i="2"/>
  <c r="K109" i="2"/>
  <c r="L109" i="2"/>
  <c r="M109" i="2"/>
  <c r="O109" i="2"/>
  <c r="E110" i="2"/>
  <c r="N110" i="2" s="1"/>
  <c r="F110" i="2"/>
  <c r="G110" i="2"/>
  <c r="P110" i="2" s="1"/>
  <c r="H110" i="2"/>
  <c r="I110" i="2"/>
  <c r="J110" i="2"/>
  <c r="K110" i="2"/>
  <c r="L110" i="2"/>
  <c r="M110" i="2"/>
  <c r="O110" i="2"/>
  <c r="E111" i="2"/>
  <c r="N111" i="2" s="1"/>
  <c r="F111" i="2"/>
  <c r="G111" i="2"/>
  <c r="P111" i="2" s="1"/>
  <c r="H111" i="2"/>
  <c r="I111" i="2"/>
  <c r="J111" i="2"/>
  <c r="K111" i="2"/>
  <c r="L111" i="2"/>
  <c r="M111" i="2"/>
  <c r="O111" i="2"/>
  <c r="E112" i="2"/>
  <c r="N112" i="2" s="1"/>
  <c r="F112" i="2"/>
  <c r="G112" i="2"/>
  <c r="P112" i="2" s="1"/>
  <c r="H112" i="2"/>
  <c r="I112" i="2"/>
  <c r="J112" i="2"/>
  <c r="K112" i="2"/>
  <c r="L112" i="2"/>
  <c r="M112" i="2"/>
  <c r="O112" i="2"/>
  <c r="E113" i="2"/>
  <c r="N113" i="2" s="1"/>
  <c r="F113" i="2"/>
  <c r="G113" i="2"/>
  <c r="P113" i="2" s="1"/>
  <c r="H113" i="2"/>
  <c r="I113" i="2"/>
  <c r="J113" i="2"/>
  <c r="K113" i="2"/>
  <c r="L113" i="2"/>
  <c r="M113" i="2"/>
  <c r="O113" i="2"/>
  <c r="E114" i="2"/>
  <c r="N114" i="2" s="1"/>
  <c r="F114" i="2"/>
  <c r="G114" i="2"/>
  <c r="P114" i="2" s="1"/>
  <c r="H114" i="2"/>
  <c r="I114" i="2"/>
  <c r="J114" i="2"/>
  <c r="K114" i="2"/>
  <c r="L114" i="2"/>
  <c r="M114" i="2"/>
  <c r="O114" i="2"/>
  <c r="E115" i="2"/>
  <c r="N115" i="2" s="1"/>
  <c r="F115" i="2"/>
  <c r="G115" i="2"/>
  <c r="P115" i="2" s="1"/>
  <c r="H115" i="2"/>
  <c r="I115" i="2"/>
  <c r="J115" i="2"/>
  <c r="K115" i="2"/>
  <c r="L115" i="2"/>
  <c r="M115" i="2"/>
  <c r="O115" i="2"/>
  <c r="E116" i="2"/>
  <c r="N116" i="2" s="1"/>
  <c r="F116" i="2"/>
  <c r="G116" i="2"/>
  <c r="P116" i="2" s="1"/>
  <c r="H116" i="2"/>
  <c r="I116" i="2"/>
  <c r="J116" i="2"/>
  <c r="K116" i="2"/>
  <c r="L116" i="2"/>
  <c r="M116" i="2"/>
  <c r="O116" i="2"/>
  <c r="E117" i="2"/>
  <c r="N117" i="2" s="1"/>
  <c r="F117" i="2"/>
  <c r="G117" i="2"/>
  <c r="P117" i="2" s="1"/>
  <c r="H117" i="2"/>
  <c r="I117" i="2"/>
  <c r="J117" i="2"/>
  <c r="K117" i="2"/>
  <c r="L117" i="2"/>
  <c r="M117" i="2"/>
  <c r="O117" i="2"/>
  <c r="E118" i="2"/>
  <c r="N118" i="2" s="1"/>
  <c r="F118" i="2"/>
  <c r="G118" i="2"/>
  <c r="P118" i="2" s="1"/>
  <c r="H118" i="2"/>
  <c r="I118" i="2"/>
  <c r="J118" i="2"/>
  <c r="K118" i="2"/>
  <c r="L118" i="2"/>
  <c r="M118" i="2"/>
  <c r="O118" i="2"/>
  <c r="E119" i="2"/>
  <c r="N119" i="2" s="1"/>
  <c r="F119" i="2"/>
  <c r="G119" i="2"/>
  <c r="P119" i="2" s="1"/>
  <c r="H119" i="2"/>
  <c r="I119" i="2"/>
  <c r="J119" i="2"/>
  <c r="K119" i="2"/>
  <c r="L119" i="2"/>
  <c r="M119" i="2"/>
  <c r="O119" i="2"/>
  <c r="E120" i="2"/>
  <c r="N120" i="2" s="1"/>
  <c r="F120" i="2"/>
  <c r="G120" i="2"/>
  <c r="P120" i="2" s="1"/>
  <c r="H120" i="2"/>
  <c r="I120" i="2"/>
  <c r="J120" i="2"/>
  <c r="K120" i="2"/>
  <c r="L120" i="2"/>
  <c r="M120" i="2"/>
  <c r="O120" i="2"/>
  <c r="E121" i="2"/>
  <c r="N121" i="2" s="1"/>
  <c r="F121" i="2"/>
  <c r="G121" i="2"/>
  <c r="P121" i="2" s="1"/>
  <c r="H121" i="2"/>
  <c r="I121" i="2"/>
  <c r="J121" i="2"/>
  <c r="K121" i="2"/>
  <c r="L121" i="2"/>
  <c r="M121" i="2"/>
  <c r="O121" i="2"/>
  <c r="E122" i="2"/>
  <c r="N122" i="2" s="1"/>
  <c r="F122" i="2"/>
  <c r="G122" i="2"/>
  <c r="P122" i="2" s="1"/>
  <c r="H122" i="2"/>
  <c r="I122" i="2"/>
  <c r="J122" i="2"/>
  <c r="K122" i="2"/>
  <c r="L122" i="2"/>
  <c r="M122" i="2"/>
  <c r="O122" i="2"/>
  <c r="E123" i="2"/>
  <c r="N123" i="2" s="1"/>
  <c r="F123" i="2"/>
  <c r="G123" i="2"/>
  <c r="P123" i="2" s="1"/>
  <c r="H123" i="2"/>
  <c r="I123" i="2"/>
  <c r="J123" i="2"/>
  <c r="K123" i="2"/>
  <c r="L123" i="2"/>
  <c r="M123" i="2"/>
  <c r="O123" i="2"/>
  <c r="E124" i="2"/>
  <c r="N124" i="2" s="1"/>
  <c r="F124" i="2"/>
  <c r="G124" i="2"/>
  <c r="P124" i="2" s="1"/>
  <c r="H124" i="2"/>
  <c r="I124" i="2"/>
  <c r="J124" i="2"/>
  <c r="K124" i="2"/>
  <c r="L124" i="2"/>
  <c r="M124" i="2"/>
  <c r="O124" i="2"/>
  <c r="E125" i="2"/>
  <c r="N125" i="2" s="1"/>
  <c r="F125" i="2"/>
  <c r="G125" i="2"/>
  <c r="P125" i="2" s="1"/>
  <c r="H125" i="2"/>
  <c r="I125" i="2"/>
  <c r="J125" i="2"/>
  <c r="K125" i="2"/>
  <c r="L125" i="2"/>
  <c r="M125" i="2"/>
  <c r="O125" i="2"/>
  <c r="E126" i="2"/>
  <c r="N126" i="2" s="1"/>
  <c r="F126" i="2"/>
  <c r="G126" i="2"/>
  <c r="P126" i="2" s="1"/>
  <c r="H126" i="2"/>
  <c r="I126" i="2"/>
  <c r="J126" i="2"/>
  <c r="K126" i="2"/>
  <c r="L126" i="2"/>
  <c r="M126" i="2"/>
  <c r="O126" i="2"/>
  <c r="E127" i="2"/>
  <c r="N127" i="2" s="1"/>
  <c r="F127" i="2"/>
  <c r="G127" i="2"/>
  <c r="P127" i="2" s="1"/>
  <c r="H127" i="2"/>
  <c r="I127" i="2"/>
  <c r="J127" i="2"/>
  <c r="K127" i="2"/>
  <c r="L127" i="2"/>
  <c r="M127" i="2"/>
  <c r="O127" i="2"/>
  <c r="E128" i="2"/>
  <c r="N128" i="2" s="1"/>
  <c r="F128" i="2"/>
  <c r="G128" i="2"/>
  <c r="P128" i="2" s="1"/>
  <c r="H128" i="2"/>
  <c r="I128" i="2"/>
  <c r="J128" i="2"/>
  <c r="K128" i="2"/>
  <c r="L128" i="2"/>
  <c r="M128" i="2"/>
  <c r="O128" i="2"/>
  <c r="E129" i="2"/>
  <c r="N129" i="2" s="1"/>
  <c r="F129" i="2"/>
  <c r="G129" i="2"/>
  <c r="P129" i="2" s="1"/>
  <c r="H129" i="2"/>
  <c r="I129" i="2"/>
  <c r="J129" i="2"/>
  <c r="K129" i="2"/>
  <c r="L129" i="2"/>
  <c r="M129" i="2"/>
  <c r="O129" i="2"/>
  <c r="E130" i="2"/>
  <c r="N130" i="2" s="1"/>
  <c r="F130" i="2"/>
  <c r="G130" i="2"/>
  <c r="P130" i="2" s="1"/>
  <c r="H130" i="2"/>
  <c r="I130" i="2"/>
  <c r="J130" i="2"/>
  <c r="K130" i="2"/>
  <c r="L130" i="2"/>
  <c r="M130" i="2"/>
  <c r="O130" i="2"/>
  <c r="E131" i="2"/>
  <c r="N131" i="2" s="1"/>
  <c r="F131" i="2"/>
  <c r="G131" i="2"/>
  <c r="P131" i="2" s="1"/>
  <c r="H131" i="2"/>
  <c r="I131" i="2"/>
  <c r="J131" i="2"/>
  <c r="K131" i="2"/>
  <c r="L131" i="2"/>
  <c r="M131" i="2"/>
  <c r="O131" i="2"/>
  <c r="E132" i="2"/>
  <c r="N132" i="2" s="1"/>
  <c r="F132" i="2"/>
  <c r="G132" i="2"/>
  <c r="P132" i="2" s="1"/>
  <c r="H132" i="2"/>
  <c r="I132" i="2"/>
  <c r="J132" i="2"/>
  <c r="K132" i="2"/>
  <c r="L132" i="2"/>
  <c r="M132" i="2"/>
  <c r="O132" i="2"/>
  <c r="E133" i="2"/>
  <c r="N133" i="2" s="1"/>
  <c r="F133" i="2"/>
  <c r="G133" i="2"/>
  <c r="P133" i="2" s="1"/>
  <c r="H133" i="2"/>
  <c r="I133" i="2"/>
  <c r="J133" i="2"/>
  <c r="K133" i="2"/>
  <c r="L133" i="2"/>
  <c r="M133" i="2"/>
  <c r="O133" i="2"/>
  <c r="E134" i="2"/>
  <c r="N134" i="2" s="1"/>
  <c r="F134" i="2"/>
  <c r="G134" i="2"/>
  <c r="P134" i="2" s="1"/>
  <c r="H134" i="2"/>
  <c r="I134" i="2"/>
  <c r="J134" i="2"/>
  <c r="K134" i="2"/>
  <c r="L134" i="2"/>
  <c r="M134" i="2"/>
  <c r="O134" i="2"/>
  <c r="E135" i="2"/>
  <c r="N135" i="2" s="1"/>
  <c r="F135" i="2"/>
  <c r="G135" i="2"/>
  <c r="P135" i="2" s="1"/>
  <c r="H135" i="2"/>
  <c r="I135" i="2"/>
  <c r="J135" i="2"/>
  <c r="K135" i="2"/>
  <c r="L135" i="2"/>
  <c r="M135" i="2"/>
  <c r="O135" i="2"/>
  <c r="E136" i="2"/>
  <c r="N136" i="2" s="1"/>
  <c r="F136" i="2"/>
  <c r="G136" i="2"/>
  <c r="P136" i="2" s="1"/>
  <c r="H136" i="2"/>
  <c r="I136" i="2"/>
  <c r="J136" i="2"/>
  <c r="K136" i="2"/>
  <c r="L136" i="2"/>
  <c r="M136" i="2"/>
  <c r="O136" i="2"/>
  <c r="E137" i="2"/>
  <c r="N137" i="2" s="1"/>
  <c r="F137" i="2"/>
  <c r="G137" i="2"/>
  <c r="P137" i="2" s="1"/>
  <c r="H137" i="2"/>
  <c r="I137" i="2"/>
  <c r="J137" i="2"/>
  <c r="K137" i="2"/>
  <c r="L137" i="2"/>
  <c r="M137" i="2"/>
  <c r="O137" i="2"/>
  <c r="E138" i="2"/>
  <c r="N138" i="2" s="1"/>
  <c r="F138" i="2"/>
  <c r="G138" i="2"/>
  <c r="P138" i="2" s="1"/>
  <c r="H138" i="2"/>
  <c r="I138" i="2"/>
  <c r="J138" i="2"/>
  <c r="K138" i="2"/>
  <c r="L138" i="2"/>
  <c r="M138" i="2"/>
  <c r="O138" i="2"/>
  <c r="E139" i="2"/>
  <c r="N139" i="2" s="1"/>
  <c r="F139" i="2"/>
  <c r="G139" i="2"/>
  <c r="P139" i="2" s="1"/>
  <c r="H139" i="2"/>
  <c r="I139" i="2"/>
  <c r="J139" i="2"/>
  <c r="K139" i="2"/>
  <c r="L139" i="2"/>
  <c r="M139" i="2"/>
  <c r="O139" i="2"/>
  <c r="E140" i="2"/>
  <c r="N140" i="2" s="1"/>
  <c r="F140" i="2"/>
  <c r="G140" i="2"/>
  <c r="P140" i="2" s="1"/>
  <c r="H140" i="2"/>
  <c r="I140" i="2"/>
  <c r="J140" i="2"/>
  <c r="K140" i="2"/>
  <c r="L140" i="2"/>
  <c r="M140" i="2"/>
  <c r="O140" i="2"/>
  <c r="E141" i="2"/>
  <c r="N141" i="2" s="1"/>
  <c r="F141" i="2"/>
  <c r="G141" i="2"/>
  <c r="P141" i="2" s="1"/>
  <c r="H141" i="2"/>
  <c r="I141" i="2"/>
  <c r="J141" i="2"/>
  <c r="K141" i="2"/>
  <c r="L141" i="2"/>
  <c r="M141" i="2"/>
  <c r="O141" i="2"/>
  <c r="E142" i="2"/>
  <c r="N142" i="2" s="1"/>
  <c r="F142" i="2"/>
  <c r="G142" i="2"/>
  <c r="P142" i="2" s="1"/>
  <c r="H142" i="2"/>
  <c r="I142" i="2"/>
  <c r="J142" i="2"/>
  <c r="K142" i="2"/>
  <c r="L142" i="2"/>
  <c r="M142" i="2"/>
  <c r="O142" i="2"/>
  <c r="E143" i="2"/>
  <c r="N143" i="2" s="1"/>
  <c r="F143" i="2"/>
  <c r="G143" i="2"/>
  <c r="P143" i="2" s="1"/>
  <c r="H143" i="2"/>
  <c r="I143" i="2"/>
  <c r="J143" i="2"/>
  <c r="K143" i="2"/>
  <c r="L143" i="2"/>
  <c r="M143" i="2"/>
  <c r="O143" i="2"/>
  <c r="E144" i="2"/>
  <c r="N144" i="2" s="1"/>
  <c r="F144" i="2"/>
  <c r="G144" i="2"/>
  <c r="P144" i="2" s="1"/>
  <c r="H144" i="2"/>
  <c r="I144" i="2"/>
  <c r="J144" i="2"/>
  <c r="K144" i="2"/>
  <c r="L144" i="2"/>
  <c r="M144" i="2"/>
  <c r="O144" i="2"/>
  <c r="E145" i="2"/>
  <c r="N145" i="2" s="1"/>
  <c r="F145" i="2"/>
  <c r="G145" i="2"/>
  <c r="P145" i="2" s="1"/>
  <c r="H145" i="2"/>
  <c r="I145" i="2"/>
  <c r="J145" i="2"/>
  <c r="K145" i="2"/>
  <c r="L145" i="2"/>
  <c r="M145" i="2"/>
  <c r="O145" i="2"/>
  <c r="E146" i="2"/>
  <c r="N146" i="2" s="1"/>
  <c r="F146" i="2"/>
  <c r="G146" i="2"/>
  <c r="P146" i="2" s="1"/>
  <c r="H146" i="2"/>
  <c r="I146" i="2"/>
  <c r="J146" i="2"/>
  <c r="K146" i="2"/>
  <c r="L146" i="2"/>
  <c r="M146" i="2"/>
  <c r="O146" i="2"/>
  <c r="E147" i="2"/>
  <c r="N147" i="2" s="1"/>
  <c r="F147" i="2"/>
  <c r="G147" i="2"/>
  <c r="P147" i="2" s="1"/>
  <c r="H147" i="2"/>
  <c r="I147" i="2"/>
  <c r="J147" i="2"/>
  <c r="K147" i="2"/>
  <c r="L147" i="2"/>
  <c r="M147" i="2"/>
  <c r="O147" i="2"/>
  <c r="E148" i="2"/>
  <c r="N148" i="2" s="1"/>
  <c r="F148" i="2"/>
  <c r="G148" i="2"/>
  <c r="P148" i="2" s="1"/>
  <c r="H148" i="2"/>
  <c r="I148" i="2"/>
  <c r="J148" i="2"/>
  <c r="K148" i="2"/>
  <c r="L148" i="2"/>
  <c r="M148" i="2"/>
  <c r="O148" i="2"/>
  <c r="E149" i="2"/>
  <c r="N149" i="2" s="1"/>
  <c r="F149" i="2"/>
  <c r="G149" i="2"/>
  <c r="P149" i="2" s="1"/>
  <c r="H149" i="2"/>
  <c r="I149" i="2"/>
  <c r="J149" i="2"/>
  <c r="K149" i="2"/>
  <c r="L149" i="2"/>
  <c r="M149" i="2"/>
  <c r="O149" i="2"/>
  <c r="E150" i="2"/>
  <c r="N150" i="2" s="1"/>
  <c r="F150" i="2"/>
  <c r="G150" i="2"/>
  <c r="P150" i="2" s="1"/>
  <c r="H150" i="2"/>
  <c r="I150" i="2"/>
  <c r="J150" i="2"/>
  <c r="K150" i="2"/>
  <c r="L150" i="2"/>
  <c r="M150" i="2"/>
  <c r="O150" i="2"/>
  <c r="E151" i="2"/>
  <c r="N151" i="2" s="1"/>
  <c r="F151" i="2"/>
  <c r="G151" i="2"/>
  <c r="P151" i="2" s="1"/>
  <c r="H151" i="2"/>
  <c r="I151" i="2"/>
  <c r="J151" i="2"/>
  <c r="K151" i="2"/>
  <c r="L151" i="2"/>
  <c r="M151" i="2"/>
  <c r="O151" i="2"/>
  <c r="E152" i="2"/>
  <c r="N152" i="2" s="1"/>
  <c r="F152" i="2"/>
  <c r="G152" i="2"/>
  <c r="P152" i="2" s="1"/>
  <c r="H152" i="2"/>
  <c r="I152" i="2"/>
  <c r="J152" i="2"/>
  <c r="K152" i="2"/>
  <c r="L152" i="2"/>
  <c r="M152" i="2"/>
  <c r="O152" i="2"/>
  <c r="E153" i="2"/>
  <c r="N153" i="2" s="1"/>
  <c r="F153" i="2"/>
  <c r="G153" i="2"/>
  <c r="P153" i="2" s="1"/>
  <c r="H153" i="2"/>
  <c r="I153" i="2"/>
  <c r="J153" i="2"/>
  <c r="K153" i="2"/>
  <c r="L153" i="2"/>
  <c r="M153" i="2"/>
  <c r="O153" i="2"/>
  <c r="E154" i="2"/>
  <c r="N154" i="2" s="1"/>
  <c r="F154" i="2"/>
  <c r="G154" i="2"/>
  <c r="P154" i="2" s="1"/>
  <c r="H154" i="2"/>
  <c r="I154" i="2"/>
  <c r="J154" i="2"/>
  <c r="K154" i="2"/>
  <c r="L154" i="2"/>
  <c r="M154" i="2"/>
  <c r="O154" i="2"/>
  <c r="E155" i="2"/>
  <c r="N155" i="2" s="1"/>
  <c r="F155" i="2"/>
  <c r="G155" i="2"/>
  <c r="P155" i="2" s="1"/>
  <c r="H155" i="2"/>
  <c r="I155" i="2"/>
  <c r="J155" i="2"/>
  <c r="K155" i="2"/>
  <c r="L155" i="2"/>
  <c r="M155" i="2"/>
  <c r="O155" i="2"/>
  <c r="E156" i="2"/>
  <c r="N156" i="2" s="1"/>
  <c r="F156" i="2"/>
  <c r="G156" i="2"/>
  <c r="P156" i="2" s="1"/>
  <c r="H156" i="2"/>
  <c r="I156" i="2"/>
  <c r="J156" i="2"/>
  <c r="K156" i="2"/>
  <c r="L156" i="2"/>
  <c r="M156" i="2"/>
  <c r="O156" i="2"/>
  <c r="E157" i="2"/>
  <c r="N157" i="2" s="1"/>
  <c r="F157" i="2"/>
  <c r="G157" i="2"/>
  <c r="P157" i="2" s="1"/>
  <c r="H157" i="2"/>
  <c r="I157" i="2"/>
  <c r="J157" i="2"/>
  <c r="K157" i="2"/>
  <c r="L157" i="2"/>
  <c r="M157" i="2"/>
  <c r="O157" i="2"/>
  <c r="E158" i="2"/>
  <c r="N158" i="2" s="1"/>
  <c r="F158" i="2"/>
  <c r="G158" i="2"/>
  <c r="P158" i="2" s="1"/>
  <c r="H158" i="2"/>
  <c r="I158" i="2"/>
  <c r="J158" i="2"/>
  <c r="K158" i="2"/>
  <c r="L158" i="2"/>
  <c r="M158" i="2"/>
  <c r="O158" i="2"/>
  <c r="E159" i="2"/>
  <c r="N159" i="2" s="1"/>
  <c r="F159" i="2"/>
  <c r="G159" i="2"/>
  <c r="P159" i="2" s="1"/>
  <c r="H159" i="2"/>
  <c r="I159" i="2"/>
  <c r="J159" i="2"/>
  <c r="K159" i="2"/>
  <c r="L159" i="2"/>
  <c r="M159" i="2"/>
  <c r="O159" i="2"/>
  <c r="E160" i="2"/>
  <c r="N160" i="2" s="1"/>
  <c r="F160" i="2"/>
  <c r="G160" i="2"/>
  <c r="P160" i="2" s="1"/>
  <c r="H160" i="2"/>
  <c r="I160" i="2"/>
  <c r="J160" i="2"/>
  <c r="K160" i="2"/>
  <c r="L160" i="2"/>
  <c r="M160" i="2"/>
  <c r="O160" i="2"/>
  <c r="E161" i="2"/>
  <c r="N161" i="2" s="1"/>
  <c r="F161" i="2"/>
  <c r="G161" i="2"/>
  <c r="P161" i="2" s="1"/>
  <c r="H161" i="2"/>
  <c r="I161" i="2"/>
  <c r="J161" i="2"/>
  <c r="K161" i="2"/>
  <c r="L161" i="2"/>
  <c r="M161" i="2"/>
  <c r="O161" i="2"/>
  <c r="E162" i="2"/>
  <c r="N162" i="2" s="1"/>
  <c r="F162" i="2"/>
  <c r="G162" i="2"/>
  <c r="P162" i="2" s="1"/>
  <c r="H162" i="2"/>
  <c r="I162" i="2"/>
  <c r="J162" i="2"/>
  <c r="K162" i="2"/>
  <c r="L162" i="2"/>
  <c r="M162" i="2"/>
  <c r="O162" i="2"/>
  <c r="E163" i="2"/>
  <c r="N163" i="2" s="1"/>
  <c r="F163" i="2"/>
  <c r="G163" i="2"/>
  <c r="P163" i="2" s="1"/>
  <c r="H163" i="2"/>
  <c r="I163" i="2"/>
  <c r="J163" i="2"/>
  <c r="K163" i="2"/>
  <c r="L163" i="2"/>
  <c r="M163" i="2"/>
  <c r="O163" i="2"/>
  <c r="E164" i="2"/>
  <c r="N164" i="2" s="1"/>
  <c r="F164" i="2"/>
  <c r="G164" i="2"/>
  <c r="P164" i="2" s="1"/>
  <c r="H164" i="2"/>
  <c r="I164" i="2"/>
  <c r="J164" i="2"/>
  <c r="K164" i="2"/>
  <c r="L164" i="2"/>
  <c r="M164" i="2"/>
  <c r="O164" i="2"/>
  <c r="E165" i="2"/>
  <c r="N165" i="2" s="1"/>
  <c r="F165" i="2"/>
  <c r="G165" i="2"/>
  <c r="P165" i="2" s="1"/>
  <c r="H165" i="2"/>
  <c r="I165" i="2"/>
  <c r="J165" i="2"/>
  <c r="K165" i="2"/>
  <c r="L165" i="2"/>
  <c r="M165" i="2"/>
  <c r="O165" i="2"/>
  <c r="E166" i="2"/>
  <c r="N166" i="2" s="1"/>
  <c r="F166" i="2"/>
  <c r="G166" i="2"/>
  <c r="P166" i="2" s="1"/>
  <c r="H166" i="2"/>
  <c r="I166" i="2"/>
  <c r="J166" i="2"/>
  <c r="K166" i="2"/>
  <c r="L166" i="2"/>
  <c r="M166" i="2"/>
  <c r="O166" i="2"/>
  <c r="E167" i="2"/>
  <c r="N167" i="2" s="1"/>
  <c r="F167" i="2"/>
  <c r="G167" i="2"/>
  <c r="P167" i="2" s="1"/>
  <c r="H167" i="2"/>
  <c r="I167" i="2"/>
  <c r="J167" i="2"/>
  <c r="K167" i="2"/>
  <c r="L167" i="2"/>
  <c r="M167" i="2"/>
  <c r="O167" i="2"/>
  <c r="E168" i="2"/>
  <c r="N168" i="2" s="1"/>
  <c r="F168" i="2"/>
  <c r="G168" i="2"/>
  <c r="P168" i="2" s="1"/>
  <c r="H168" i="2"/>
  <c r="I168" i="2"/>
  <c r="J168" i="2"/>
  <c r="K168" i="2"/>
  <c r="L168" i="2"/>
  <c r="M168" i="2"/>
  <c r="O168" i="2"/>
  <c r="E169" i="2"/>
  <c r="N169" i="2" s="1"/>
  <c r="F169" i="2"/>
  <c r="G169" i="2"/>
  <c r="P169" i="2" s="1"/>
  <c r="H169" i="2"/>
  <c r="I169" i="2"/>
  <c r="J169" i="2"/>
  <c r="K169" i="2"/>
  <c r="L169" i="2"/>
  <c r="M169" i="2"/>
  <c r="O169" i="2"/>
  <c r="E170" i="2"/>
  <c r="N170" i="2" s="1"/>
  <c r="F170" i="2"/>
  <c r="G170" i="2"/>
  <c r="P170" i="2" s="1"/>
  <c r="H170" i="2"/>
  <c r="I170" i="2"/>
  <c r="J170" i="2"/>
  <c r="K170" i="2"/>
  <c r="L170" i="2"/>
  <c r="M170" i="2"/>
  <c r="O170" i="2"/>
  <c r="E171" i="2"/>
  <c r="N171" i="2" s="1"/>
  <c r="F171" i="2"/>
  <c r="G171" i="2"/>
  <c r="P171" i="2" s="1"/>
  <c r="H171" i="2"/>
  <c r="I171" i="2"/>
  <c r="J171" i="2"/>
  <c r="K171" i="2"/>
  <c r="L171" i="2"/>
  <c r="M171" i="2"/>
  <c r="O171" i="2"/>
  <c r="E172" i="2"/>
  <c r="N172" i="2" s="1"/>
  <c r="F172" i="2"/>
  <c r="G172" i="2"/>
  <c r="P172" i="2" s="1"/>
  <c r="H172" i="2"/>
  <c r="I172" i="2"/>
  <c r="J172" i="2"/>
  <c r="K172" i="2"/>
  <c r="L172" i="2"/>
  <c r="M172" i="2"/>
  <c r="O172" i="2"/>
  <c r="E173" i="2"/>
  <c r="N173" i="2" s="1"/>
  <c r="F173" i="2"/>
  <c r="G173" i="2"/>
  <c r="P173" i="2" s="1"/>
  <c r="H173" i="2"/>
  <c r="I173" i="2"/>
  <c r="J173" i="2"/>
  <c r="K173" i="2"/>
  <c r="L173" i="2"/>
  <c r="M173" i="2"/>
  <c r="O173" i="2"/>
  <c r="E174" i="2"/>
  <c r="N174" i="2" s="1"/>
  <c r="F174" i="2"/>
  <c r="G174" i="2"/>
  <c r="P174" i="2" s="1"/>
  <c r="H174" i="2"/>
  <c r="I174" i="2"/>
  <c r="J174" i="2"/>
  <c r="K174" i="2"/>
  <c r="L174" i="2"/>
  <c r="M174" i="2"/>
  <c r="O174" i="2"/>
  <c r="E175" i="2"/>
  <c r="N175" i="2" s="1"/>
  <c r="F175" i="2"/>
  <c r="G175" i="2"/>
  <c r="P175" i="2" s="1"/>
  <c r="H175" i="2"/>
  <c r="I175" i="2"/>
  <c r="J175" i="2"/>
  <c r="K175" i="2"/>
  <c r="L175" i="2"/>
  <c r="M175" i="2"/>
  <c r="O175" i="2"/>
  <c r="E176" i="2"/>
  <c r="N176" i="2" s="1"/>
  <c r="F176" i="2"/>
  <c r="G176" i="2"/>
  <c r="P176" i="2" s="1"/>
  <c r="H176" i="2"/>
  <c r="I176" i="2"/>
  <c r="J176" i="2"/>
  <c r="K176" i="2"/>
  <c r="L176" i="2"/>
  <c r="M176" i="2"/>
  <c r="O176" i="2"/>
  <c r="E177" i="2"/>
  <c r="N177" i="2" s="1"/>
  <c r="F177" i="2"/>
  <c r="G177" i="2"/>
  <c r="P177" i="2" s="1"/>
  <c r="H177" i="2"/>
  <c r="I177" i="2"/>
  <c r="J177" i="2"/>
  <c r="K177" i="2"/>
  <c r="L177" i="2"/>
  <c r="M177" i="2"/>
  <c r="O177" i="2"/>
  <c r="E178" i="2"/>
  <c r="N178" i="2" s="1"/>
  <c r="F178" i="2"/>
  <c r="G178" i="2"/>
  <c r="P178" i="2" s="1"/>
  <c r="H178" i="2"/>
  <c r="I178" i="2"/>
  <c r="J178" i="2"/>
  <c r="K178" i="2"/>
  <c r="L178" i="2"/>
  <c r="M178" i="2"/>
  <c r="O178" i="2"/>
  <c r="E179" i="2"/>
  <c r="N179" i="2" s="1"/>
  <c r="F179" i="2"/>
  <c r="G179" i="2"/>
  <c r="P179" i="2" s="1"/>
  <c r="H179" i="2"/>
  <c r="I179" i="2"/>
  <c r="J179" i="2"/>
  <c r="K179" i="2"/>
  <c r="L179" i="2"/>
  <c r="M179" i="2"/>
  <c r="O179" i="2"/>
  <c r="E180" i="2"/>
  <c r="N180" i="2" s="1"/>
  <c r="F180" i="2"/>
  <c r="G180" i="2"/>
  <c r="P180" i="2" s="1"/>
  <c r="H180" i="2"/>
  <c r="I180" i="2"/>
  <c r="J180" i="2"/>
  <c r="K180" i="2"/>
  <c r="L180" i="2"/>
  <c r="M180" i="2"/>
  <c r="O180" i="2"/>
  <c r="E181" i="2"/>
  <c r="N181" i="2" s="1"/>
  <c r="F181" i="2"/>
  <c r="G181" i="2"/>
  <c r="P181" i="2" s="1"/>
  <c r="H181" i="2"/>
  <c r="I181" i="2"/>
  <c r="J181" i="2"/>
  <c r="K181" i="2"/>
  <c r="L181" i="2"/>
  <c r="M181" i="2"/>
  <c r="O181" i="2"/>
  <c r="E182" i="2"/>
  <c r="N182" i="2" s="1"/>
  <c r="F182" i="2"/>
  <c r="G182" i="2"/>
  <c r="P182" i="2" s="1"/>
  <c r="H182" i="2"/>
  <c r="I182" i="2"/>
  <c r="J182" i="2"/>
  <c r="K182" i="2"/>
  <c r="L182" i="2"/>
  <c r="M182" i="2"/>
  <c r="O182" i="2"/>
  <c r="D5" i="2"/>
  <c r="D6" i="2"/>
  <c r="D7" i="2"/>
  <c r="D8" i="2"/>
  <c r="D9" i="2"/>
  <c r="D10" i="2"/>
  <c r="D11" i="2"/>
  <c r="D12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3" i="2" l="1"/>
  <c r="D4" i="2"/>
  <c r="U4" i="2" l="1"/>
  <c r="V4" i="2"/>
  <c r="W4" i="2"/>
  <c r="X4" i="2"/>
  <c r="Y4" i="2"/>
  <c r="Z4" i="2"/>
  <c r="AA4" i="2" l="1"/>
  <c r="AC4" i="2"/>
  <c r="AB4" i="2"/>
  <c r="O4" i="8"/>
  <c r="P4" i="8"/>
  <c r="Q4" i="8"/>
  <c r="R4" i="8"/>
  <c r="C4" i="8"/>
  <c r="T4" i="8" l="1"/>
  <c r="S4" i="8"/>
  <c r="Z3" i="2" l="1"/>
  <c r="Y3" i="2"/>
  <c r="X3" i="2"/>
  <c r="W3" i="2"/>
  <c r="V3" i="2"/>
  <c r="U3" i="2"/>
  <c r="AB3" i="2" l="1"/>
  <c r="AC3" i="2"/>
  <c r="AA3" i="2"/>
  <c r="C691" i="8" l="1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D691" i="8" l="1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3" i="8" l="1"/>
  <c r="O3" i="8"/>
  <c r="P3" i="8"/>
  <c r="Q3" i="8"/>
  <c r="R3" i="8"/>
  <c r="S3" i="8" l="1"/>
  <c r="T3" i="8"/>
  <c r="C5" i="12"/>
  <c r="D5" i="12"/>
  <c r="E5" i="12" l="1"/>
  <c r="H5" i="12" s="1"/>
  <c r="F5" i="12"/>
  <c r="C4" i="12"/>
  <c r="D4" i="12"/>
  <c r="C3" i="12"/>
  <c r="D3" i="12"/>
  <c r="E3" i="12" s="1"/>
  <c r="H3" i="12" s="1"/>
  <c r="D2" i="12"/>
  <c r="C2" i="12"/>
  <c r="E4" i="12" l="1"/>
  <c r="H4" i="12" s="1"/>
  <c r="E2" i="12"/>
  <c r="H2" i="12" s="1"/>
  <c r="F3" i="12"/>
  <c r="F4" i="12"/>
  <c r="F2" i="12"/>
  <c r="A124" i="9"/>
  <c r="B124" i="9"/>
  <c r="A124" i="11"/>
  <c r="C124" i="11" s="1"/>
  <c r="B124" i="11"/>
  <c r="D993" i="2"/>
  <c r="B351" i="11"/>
  <c r="D351" i="11" s="1"/>
  <c r="A351" i="11"/>
  <c r="C351" i="11" s="1"/>
  <c r="B352" i="11"/>
  <c r="D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B332" i="11"/>
  <c r="D332" i="11" s="1"/>
  <c r="A333" i="11"/>
  <c r="C333" i="11" s="1"/>
  <c r="B333" i="11"/>
  <c r="D333" i="11" s="1"/>
  <c r="A334" i="11"/>
  <c r="C334" i="11" s="1"/>
  <c r="B334" i="11"/>
  <c r="D334" i="11" s="1"/>
  <c r="A335" i="11"/>
  <c r="C335" i="11" s="1"/>
  <c r="B335" i="11"/>
  <c r="D335" i="11" s="1"/>
  <c r="A336" i="11"/>
  <c r="C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A506" i="11"/>
  <c r="C506" i="11" s="1"/>
  <c r="B506" i="11"/>
  <c r="D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 s="1"/>
  <c r="A513" i="11"/>
  <c r="C513" i="11" s="1"/>
  <c r="B513" i="11"/>
  <c r="D513" i="11" s="1"/>
  <c r="A514" i="11"/>
  <c r="C514" i="11" s="1"/>
  <c r="B514" i="11"/>
  <c r="D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B522" i="11"/>
  <c r="D522" i="11" s="1"/>
  <c r="A523" i="11"/>
  <c r="C523" i="11" s="1"/>
  <c r="B523" i="11"/>
  <c r="D523" i="11" s="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 s="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C533" i="11" s="1"/>
  <c r="B533" i="11"/>
  <c r="D533" i="11" s="1"/>
  <c r="A534" i="11"/>
  <c r="C534" i="11" s="1"/>
  <c r="B534" i="11"/>
  <c r="D534" i="11" s="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B538" i="11"/>
  <c r="D538" i="11" s="1"/>
  <c r="A539" i="11"/>
  <c r="C539" i="11" s="1"/>
  <c r="B539" i="11"/>
  <c r="D539" i="11" s="1"/>
  <c r="A540" i="11"/>
  <c r="B540" i="11"/>
  <c r="D540" i="11" s="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B545" i="11"/>
  <c r="D545" i="11" s="1"/>
  <c r="A546" i="11"/>
  <c r="C546" i="11" s="1"/>
  <c r="B546" i="11"/>
  <c r="D546" i="11" s="1"/>
  <c r="A547" i="11"/>
  <c r="C547" i="11" s="1"/>
  <c r="B547" i="11"/>
  <c r="D547" i="11" s="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A552" i="11"/>
  <c r="C552" i="11" s="1"/>
  <c r="B552" i="11"/>
  <c r="D552" i="11" s="1"/>
  <c r="A553" i="11"/>
  <c r="C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B571" i="11"/>
  <c r="D571" i="11" s="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 s="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B626" i="11"/>
  <c r="D626" i="11" s="1"/>
  <c r="A627" i="11"/>
  <c r="C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B630" i="11"/>
  <c r="D630" i="11" s="1"/>
  <c r="A631" i="11"/>
  <c r="C631" i="11" s="1"/>
  <c r="B631" i="11"/>
  <c r="D631" i="11" s="1"/>
  <c r="A632" i="11"/>
  <c r="C632" i="11" s="1"/>
  <c r="B632" i="11"/>
  <c r="D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C655" i="11" s="1"/>
  <c r="B655" i="11"/>
  <c r="D655" i="11" s="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C664" i="11" s="1"/>
  <c r="B664" i="11"/>
  <c r="D664" i="11" s="1"/>
  <c r="A665" i="11"/>
  <c r="C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C671" i="11" s="1"/>
  <c r="B671" i="11"/>
  <c r="D671" i="11" s="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B676" i="11"/>
  <c r="D676" i="11" s="1"/>
  <c r="A677" i="11"/>
  <c r="C677" i="11" s="1"/>
  <c r="B677" i="11"/>
  <c r="D677" i="11" s="1"/>
  <c r="A678" i="11"/>
  <c r="C678" i="11" s="1"/>
  <c r="B678" i="11"/>
  <c r="D678" i="11" s="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C685" i="11" s="1"/>
  <c r="B685" i="11"/>
  <c r="D685" i="11" s="1"/>
  <c r="A686" i="11"/>
  <c r="C686" i="11" s="1"/>
  <c r="B686" i="11"/>
  <c r="D686" i="11" s="1"/>
  <c r="A687" i="11"/>
  <c r="C687" i="11" s="1"/>
  <c r="B687" i="11"/>
  <c r="D687" i="11" s="1"/>
  <c r="A688" i="11"/>
  <c r="C688" i="11" s="1"/>
  <c r="B688" i="11"/>
  <c r="D688" i="11" s="1"/>
  <c r="A689" i="11"/>
  <c r="C689" i="11" s="1"/>
  <c r="B689" i="11"/>
  <c r="D689" i="11" s="1"/>
  <c r="A690" i="11"/>
  <c r="C690" i="11" s="1"/>
  <c r="B690" i="11"/>
  <c r="D690" i="11" s="1"/>
  <c r="A691" i="11"/>
  <c r="C691" i="11" s="1"/>
  <c r="B691" i="11"/>
  <c r="D691" i="11" s="1"/>
  <c r="A692" i="11"/>
  <c r="C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C699" i="11" s="1"/>
  <c r="B699" i="11"/>
  <c r="D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A710" i="11"/>
  <c r="C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C716" i="11" s="1"/>
  <c r="B716" i="11"/>
  <c r="D716" i="11" s="1"/>
  <c r="A717" i="11"/>
  <c r="C717" i="11" s="1"/>
  <c r="B717" i="11"/>
  <c r="D717" i="11" s="1"/>
  <c r="A718" i="11"/>
  <c r="C718" i="11" s="1"/>
  <c r="B718" i="11"/>
  <c r="D718" i="11" s="1"/>
  <c r="A719" i="11"/>
  <c r="C719" i="11" s="1"/>
  <c r="B719" i="11"/>
  <c r="D719" i="11" s="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A727" i="11"/>
  <c r="C727" i="11" s="1"/>
  <c r="B727" i="11"/>
  <c r="D727" i="11" s="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A732" i="11"/>
  <c r="C732" i="11" s="1"/>
  <c r="B732" i="11"/>
  <c r="D732" i="11" s="1"/>
  <c r="A733" i="11"/>
  <c r="C733" i="11" s="1"/>
  <c r="B733" i="11"/>
  <c r="D733" i="11" s="1"/>
  <c r="A734" i="11"/>
  <c r="C734" i="11" s="1"/>
  <c r="B734" i="11"/>
  <c r="D734" i="11" s="1"/>
  <c r="A735" i="11"/>
  <c r="C735" i="11" s="1"/>
  <c r="B735" i="11"/>
  <c r="D735" i="11" s="1"/>
  <c r="A736" i="11"/>
  <c r="C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A739" i="11"/>
  <c r="C739" i="11" s="1"/>
  <c r="B739" i="11"/>
  <c r="D739" i="11" s="1"/>
  <c r="A740" i="11"/>
  <c r="C740" i="11" s="1"/>
  <c r="B740" i="11"/>
  <c r="D740" i="11" s="1"/>
  <c r="A741" i="11"/>
  <c r="C741" i="11" s="1"/>
  <c r="B741" i="11"/>
  <c r="D741" i="11" s="1"/>
  <c r="A742" i="11"/>
  <c r="C742" i="11" s="1"/>
  <c r="B742" i="11"/>
  <c r="D742" i="11" s="1"/>
  <c r="A743" i="11"/>
  <c r="C743" i="11" s="1"/>
  <c r="B743" i="11"/>
  <c r="D743" i="11" s="1"/>
  <c r="A744" i="11"/>
  <c r="C744" i="11" s="1"/>
  <c r="B744" i="11"/>
  <c r="D744" i="11" s="1"/>
  <c r="A745" i="11"/>
  <c r="C745" i="11" s="1"/>
  <c r="B745" i="11"/>
  <c r="D745" i="11" s="1"/>
  <c r="A746" i="11"/>
  <c r="C746" i="11" s="1"/>
  <c r="B746" i="11"/>
  <c r="D746" i="11" s="1"/>
  <c r="A747" i="11"/>
  <c r="C747" i="11" s="1"/>
  <c r="B747" i="11"/>
  <c r="D747" i="11" s="1"/>
  <c r="A748" i="11"/>
  <c r="C748" i="11" s="1"/>
  <c r="B748" i="11"/>
  <c r="D748" i="11" s="1"/>
  <c r="A749" i="11"/>
  <c r="C749" i="11" s="1"/>
  <c r="B749" i="11"/>
  <c r="D749" i="11" s="1"/>
  <c r="A750" i="11"/>
  <c r="C750" i="11" s="1"/>
  <c r="B750" i="11"/>
  <c r="D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A759" i="11"/>
  <c r="C759" i="11" s="1"/>
  <c r="B759" i="11"/>
  <c r="D759" i="11" s="1"/>
  <c r="A760" i="11"/>
  <c r="C760" i="11" s="1"/>
  <c r="B760" i="11"/>
  <c r="D760" i="11" s="1"/>
  <c r="A761" i="11"/>
  <c r="C761" i="11" s="1"/>
  <c r="B761" i="11"/>
  <c r="D761" i="11" s="1"/>
  <c r="A762" i="11"/>
  <c r="C762" i="11" s="1"/>
  <c r="B762" i="11"/>
  <c r="D762" i="11" s="1"/>
  <c r="A763" i="11"/>
  <c r="C763" i="11" s="1"/>
  <c r="B763" i="11"/>
  <c r="D763" i="11" s="1"/>
  <c r="A764" i="11"/>
  <c r="C764" i="11" s="1"/>
  <c r="B764" i="11"/>
  <c r="D764" i="11" s="1"/>
  <c r="A765" i="11"/>
  <c r="C765" i="11" s="1"/>
  <c r="B765" i="11"/>
  <c r="D765" i="11" s="1"/>
  <c r="A766" i="11"/>
  <c r="C766" i="11" s="1"/>
  <c r="B766" i="11"/>
  <c r="D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A785" i="11"/>
  <c r="C785" i="11" s="1"/>
  <c r="B785" i="11"/>
  <c r="D785" i="11" s="1"/>
  <c r="A786" i="11"/>
  <c r="C786" i="11" s="1"/>
  <c r="B786" i="11"/>
  <c r="D786" i="11" s="1"/>
  <c r="A787" i="11"/>
  <c r="C787" i="11" s="1"/>
  <c r="B787" i="11"/>
  <c r="D787" i="11" s="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C798" i="11" s="1"/>
  <c r="B798" i="11"/>
  <c r="D798" i="11" s="1"/>
  <c r="A799" i="11"/>
  <c r="C799" i="11" s="1"/>
  <c r="B799" i="11"/>
  <c r="D799" i="11" s="1"/>
  <c r="A800" i="11"/>
  <c r="C800" i="11" s="1"/>
  <c r="B800" i="11"/>
  <c r="D800" i="11" s="1"/>
  <c r="A801" i="11"/>
  <c r="C801" i="11" s="1"/>
  <c r="B801" i="11"/>
  <c r="D801" i="11" s="1"/>
  <c r="A802" i="11"/>
  <c r="C802" i="11" s="1"/>
  <c r="B802" i="11"/>
  <c r="D802" i="11" s="1"/>
  <c r="A803" i="11"/>
  <c r="C803" i="11" s="1"/>
  <c r="B803" i="11"/>
  <c r="D803" i="11" s="1"/>
  <c r="A804" i="11"/>
  <c r="C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B807" i="11"/>
  <c r="D807" i="11" s="1"/>
  <c r="A808" i="11"/>
  <c r="C808" i="11" s="1"/>
  <c r="B808" i="11"/>
  <c r="D808" i="11" s="1"/>
  <c r="A809" i="11"/>
  <c r="C809" i="11" s="1"/>
  <c r="B809" i="11"/>
  <c r="D809" i="11" s="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A820" i="11"/>
  <c r="C820" i="11" s="1"/>
  <c r="B820" i="11"/>
  <c r="D820" i="11" s="1"/>
  <c r="A821" i="11"/>
  <c r="B821" i="11"/>
  <c r="L821" i="11" s="1"/>
  <c r="A822" i="11"/>
  <c r="C822" i="11" s="1"/>
  <c r="B822" i="11"/>
  <c r="A823" i="11"/>
  <c r="B823" i="11"/>
  <c r="A824" i="11"/>
  <c r="C824" i="11" s="1"/>
  <c r="B824" i="11"/>
  <c r="D824" i="11" s="1"/>
  <c r="A825" i="11"/>
  <c r="B825" i="11"/>
  <c r="L825" i="11" s="1"/>
  <c r="A826" i="11"/>
  <c r="C826" i="11" s="1"/>
  <c r="B826" i="11"/>
  <c r="D826" i="11" s="1"/>
  <c r="A827" i="11"/>
  <c r="B827" i="11"/>
  <c r="A828" i="11"/>
  <c r="C828" i="11" s="1"/>
  <c r="B828" i="11"/>
  <c r="N828" i="11" s="1"/>
  <c r="A829" i="11"/>
  <c r="B829" i="11"/>
  <c r="A830" i="11"/>
  <c r="C830" i="11" s="1"/>
  <c r="B830" i="11"/>
  <c r="D830" i="11" s="1"/>
  <c r="A831" i="11"/>
  <c r="B831" i="11"/>
  <c r="A832" i="11"/>
  <c r="C832" i="11" s="1"/>
  <c r="B832" i="11"/>
  <c r="D832" i="11" s="1"/>
  <c r="A833" i="11"/>
  <c r="B833" i="11"/>
  <c r="A834" i="11"/>
  <c r="C834" i="11" s="1"/>
  <c r="B834" i="11"/>
  <c r="A835" i="11"/>
  <c r="K835" i="11" s="1"/>
  <c r="B835" i="11"/>
  <c r="A836" i="11"/>
  <c r="C836" i="11" s="1"/>
  <c r="B836" i="11"/>
  <c r="A837" i="11"/>
  <c r="B837" i="11"/>
  <c r="N837" i="11" s="1"/>
  <c r="A838" i="11"/>
  <c r="C838" i="11" s="1"/>
  <c r="B838" i="11"/>
  <c r="D838" i="11" s="1"/>
  <c r="A839" i="11"/>
  <c r="B839" i="11"/>
  <c r="A840" i="11"/>
  <c r="C840" i="11" s="1"/>
  <c r="B840" i="11"/>
  <c r="D840" i="11" s="1"/>
  <c r="A841" i="11"/>
  <c r="B841" i="11"/>
  <c r="A842" i="11"/>
  <c r="C842" i="11" s="1"/>
  <c r="B842" i="11"/>
  <c r="A843" i="11"/>
  <c r="B843" i="11"/>
  <c r="A844" i="11"/>
  <c r="C844" i="11" s="1"/>
  <c r="B844" i="11"/>
  <c r="N844" i="11" s="1"/>
  <c r="A845" i="11"/>
  <c r="B845" i="11"/>
  <c r="N845" i="11" s="1"/>
  <c r="A846" i="11"/>
  <c r="C846" i="11" s="1"/>
  <c r="B846" i="11"/>
  <c r="D846" i="11" s="1"/>
  <c r="A847" i="11"/>
  <c r="B847" i="11"/>
  <c r="A848" i="11"/>
  <c r="C848" i="11" s="1"/>
  <c r="B848" i="11"/>
  <c r="D848" i="11" s="1"/>
  <c r="A849" i="11"/>
  <c r="B849" i="11"/>
  <c r="A850" i="11"/>
  <c r="C850" i="11" s="1"/>
  <c r="B850" i="11"/>
  <c r="L850" i="11" s="1"/>
  <c r="A851" i="11"/>
  <c r="K851" i="11" s="1"/>
  <c r="B851" i="11"/>
  <c r="A852" i="11"/>
  <c r="C852" i="11" s="1"/>
  <c r="B852" i="11"/>
  <c r="A853" i="11"/>
  <c r="B853" i="11"/>
  <c r="N853" i="11" s="1"/>
  <c r="A854" i="11"/>
  <c r="C854" i="11" s="1"/>
  <c r="B854" i="11"/>
  <c r="D854" i="11" s="1"/>
  <c r="A855" i="11"/>
  <c r="B855" i="11"/>
  <c r="A856" i="11"/>
  <c r="C856" i="11" s="1"/>
  <c r="B856" i="11"/>
  <c r="A857" i="11"/>
  <c r="B857" i="11"/>
  <c r="A858" i="11"/>
  <c r="C858" i="11" s="1"/>
  <c r="B858" i="11"/>
  <c r="D858" i="11" s="1"/>
  <c r="A859" i="11"/>
  <c r="B859" i="11"/>
  <c r="A860" i="11"/>
  <c r="C860" i="11" s="1"/>
  <c r="B860" i="11"/>
  <c r="D860" i="11" s="1"/>
  <c r="A861" i="11"/>
  <c r="B861" i="11"/>
  <c r="N861" i="11" s="1"/>
  <c r="A862" i="11"/>
  <c r="C862" i="11" s="1"/>
  <c r="B862" i="11"/>
  <c r="L862" i="11" s="1"/>
  <c r="A863" i="11"/>
  <c r="C863" i="11" s="1"/>
  <c r="B863" i="11"/>
  <c r="L863" i="11" s="1"/>
  <c r="A864" i="11"/>
  <c r="B864" i="11"/>
  <c r="A865" i="11"/>
  <c r="M865" i="11" s="1"/>
  <c r="B865" i="11"/>
  <c r="D865" i="11" s="1"/>
  <c r="A866" i="11"/>
  <c r="B866" i="11"/>
  <c r="A867" i="11"/>
  <c r="C867" i="11" s="1"/>
  <c r="B867" i="11"/>
  <c r="N867" i="11" s="1"/>
  <c r="A868" i="11"/>
  <c r="B868" i="11"/>
  <c r="A869" i="11"/>
  <c r="C869" i="11" s="1"/>
  <c r="B869" i="11"/>
  <c r="D869" i="11" s="1"/>
  <c r="A870" i="11"/>
  <c r="B870" i="11"/>
  <c r="A871" i="11"/>
  <c r="C871" i="11" s="1"/>
  <c r="B871" i="11"/>
  <c r="L871" i="11" s="1"/>
  <c r="A872" i="11"/>
  <c r="K872" i="11" s="1"/>
  <c r="B872" i="11"/>
  <c r="A873" i="11"/>
  <c r="B873" i="11"/>
  <c r="A874" i="11"/>
  <c r="M874" i="11" s="1"/>
  <c r="B874" i="11"/>
  <c r="D874" i="11" s="1"/>
  <c r="A875" i="11"/>
  <c r="B875" i="11"/>
  <c r="A876" i="11"/>
  <c r="M876" i="11" s="1"/>
  <c r="B876" i="11"/>
  <c r="D876" i="11" s="1"/>
  <c r="A877" i="11"/>
  <c r="B877" i="11"/>
  <c r="A878" i="11"/>
  <c r="K878" i="11" s="1"/>
  <c r="B878" i="11"/>
  <c r="L878" i="11" s="1"/>
  <c r="A879" i="11"/>
  <c r="C879" i="11" s="1"/>
  <c r="B879" i="11"/>
  <c r="L879" i="11" s="1"/>
  <c r="A880" i="11"/>
  <c r="M880" i="11" s="1"/>
  <c r="B880" i="11"/>
  <c r="L880" i="11" s="1"/>
  <c r="A881" i="11"/>
  <c r="C881" i="11" s="1"/>
  <c r="B881" i="11"/>
  <c r="A882" i="11"/>
  <c r="C882" i="11" s="1"/>
  <c r="B882" i="11"/>
  <c r="D882" i="11" s="1"/>
  <c r="A883" i="11"/>
  <c r="K883" i="11" s="1"/>
  <c r="B883" i="11"/>
  <c r="D883" i="11" s="1"/>
  <c r="A884" i="11"/>
  <c r="C884" i="11" s="1"/>
  <c r="B884" i="11"/>
  <c r="A885" i="11"/>
  <c r="M885" i="11" s="1"/>
  <c r="B885" i="11"/>
  <c r="A886" i="11"/>
  <c r="B886" i="11"/>
  <c r="L886" i="11" s="1"/>
  <c r="A887" i="11"/>
  <c r="K887" i="11" s="1"/>
  <c r="B887" i="11"/>
  <c r="N887" i="11" s="1"/>
  <c r="A888" i="11"/>
  <c r="C888" i="11" s="1"/>
  <c r="B888" i="11"/>
  <c r="N888" i="11" s="1"/>
  <c r="A889" i="11"/>
  <c r="K889" i="11" s="1"/>
  <c r="B889" i="11"/>
  <c r="D889" i="11" s="1"/>
  <c r="A890" i="11"/>
  <c r="B890" i="11"/>
  <c r="A891" i="11"/>
  <c r="M891" i="11" s="1"/>
  <c r="B891" i="11"/>
  <c r="D891" i="11" s="1"/>
  <c r="A892" i="11"/>
  <c r="B892" i="11"/>
  <c r="A893" i="11"/>
  <c r="K893" i="11" s="1"/>
  <c r="B893" i="11"/>
  <c r="D893" i="11" s="1"/>
  <c r="A894" i="11"/>
  <c r="B894" i="11"/>
  <c r="A895" i="11"/>
  <c r="K895" i="11" s="1"/>
  <c r="B895" i="11"/>
  <c r="D895" i="11" s="1"/>
  <c r="A896" i="11"/>
  <c r="M896" i="11" s="1"/>
  <c r="B896" i="11"/>
  <c r="L896" i="11" s="1"/>
  <c r="A897" i="11"/>
  <c r="K897" i="11" s="1"/>
  <c r="B897" i="11"/>
  <c r="D897" i="11" s="1"/>
  <c r="A898" i="11"/>
  <c r="M898" i="11" s="1"/>
  <c r="B898" i="11"/>
  <c r="A899" i="11"/>
  <c r="B899" i="11"/>
  <c r="D899" i="11" s="1"/>
  <c r="A900" i="11"/>
  <c r="B900" i="11"/>
  <c r="A901" i="11"/>
  <c r="M901" i="11" s="1"/>
  <c r="B901" i="11"/>
  <c r="D901" i="11" s="1"/>
  <c r="A902" i="11"/>
  <c r="K902" i="11" s="1"/>
  <c r="B902" i="11"/>
  <c r="L902" i="11" s="1"/>
  <c r="A903" i="11"/>
  <c r="B903" i="11"/>
  <c r="D903" i="11" s="1"/>
  <c r="A904" i="11"/>
  <c r="M904" i="11" s="1"/>
  <c r="B904" i="11"/>
  <c r="D904" i="11" s="1"/>
  <c r="A905" i="11"/>
  <c r="B905" i="11"/>
  <c r="N905" i="11" s="1"/>
  <c r="A906" i="11"/>
  <c r="C906" i="11" s="1"/>
  <c r="B906" i="11"/>
  <c r="L906" i="11" s="1"/>
  <c r="A907" i="11"/>
  <c r="K907" i="11" s="1"/>
  <c r="B907" i="11"/>
  <c r="L907" i="11" s="1"/>
  <c r="A908" i="11"/>
  <c r="M908" i="11" s="1"/>
  <c r="B908" i="11"/>
  <c r="A909" i="11"/>
  <c r="C909" i="11" s="1"/>
  <c r="B909" i="11"/>
  <c r="A910" i="11"/>
  <c r="K910" i="11" s="1"/>
  <c r="B910" i="11"/>
  <c r="D910" i="11" s="1"/>
  <c r="A911" i="11"/>
  <c r="B911" i="11"/>
  <c r="L911" i="11" s="1"/>
  <c r="A912" i="11"/>
  <c r="K912" i="11" s="1"/>
  <c r="B912" i="11"/>
  <c r="D912" i="11" s="1"/>
  <c r="A913" i="11"/>
  <c r="B913" i="11"/>
  <c r="L913" i="11" s="1"/>
  <c r="A914" i="11"/>
  <c r="K914" i="11" s="1"/>
  <c r="B914" i="11"/>
  <c r="D914" i="11" s="1"/>
  <c r="A915" i="11"/>
  <c r="B915" i="11"/>
  <c r="A916" i="11"/>
  <c r="B916" i="11"/>
  <c r="D916" i="11" s="1"/>
  <c r="A917" i="11"/>
  <c r="B917" i="11"/>
  <c r="A918" i="11"/>
  <c r="C918" i="11" s="1"/>
  <c r="B918" i="11"/>
  <c r="D918" i="11" s="1"/>
  <c r="A919" i="11"/>
  <c r="B919" i="11"/>
  <c r="N919" i="11" s="1"/>
  <c r="A920" i="11"/>
  <c r="K920" i="11" s="1"/>
  <c r="B920" i="11"/>
  <c r="D920" i="11" s="1"/>
  <c r="A921" i="11"/>
  <c r="B921" i="11"/>
  <c r="N921" i="11" s="1"/>
  <c r="A922" i="11"/>
  <c r="B922" i="11"/>
  <c r="D922" i="11" s="1"/>
  <c r="A923" i="11"/>
  <c r="B923" i="11"/>
  <c r="A924" i="11"/>
  <c r="C924" i="11" s="1"/>
  <c r="B924" i="11"/>
  <c r="D924" i="11" s="1"/>
  <c r="A925" i="11"/>
  <c r="B925" i="11"/>
  <c r="N925" i="11" s="1"/>
  <c r="A926" i="11"/>
  <c r="C926" i="11" s="1"/>
  <c r="B926" i="11"/>
  <c r="D926" i="11" s="1"/>
  <c r="A927" i="11"/>
  <c r="B927" i="11"/>
  <c r="N927" i="11" s="1"/>
  <c r="A928" i="11"/>
  <c r="B928" i="11"/>
  <c r="D928" i="11" s="1"/>
  <c r="A929" i="11"/>
  <c r="B929" i="11"/>
  <c r="N929" i="11" s="1"/>
  <c r="A930" i="11"/>
  <c r="B930" i="11"/>
  <c r="D930" i="11" s="1"/>
  <c r="A931" i="11"/>
  <c r="B931" i="11"/>
  <c r="A932" i="11"/>
  <c r="C932" i="11" s="1"/>
  <c r="B932" i="11"/>
  <c r="D932" i="11" s="1"/>
  <c r="A933" i="11"/>
  <c r="B933" i="11"/>
  <c r="N933" i="11" s="1"/>
  <c r="A934" i="11"/>
  <c r="C934" i="11" s="1"/>
  <c r="B934" i="11"/>
  <c r="D934" i="11" s="1"/>
  <c r="A935" i="11"/>
  <c r="B935" i="11"/>
  <c r="N935" i="11" s="1"/>
  <c r="A936" i="11"/>
  <c r="C936" i="11" s="1"/>
  <c r="B936" i="11"/>
  <c r="D936" i="11" s="1"/>
  <c r="A937" i="11"/>
  <c r="B937" i="11"/>
  <c r="N937" i="11" s="1"/>
  <c r="A938" i="11"/>
  <c r="C938" i="11" s="1"/>
  <c r="B938" i="11"/>
  <c r="D938" i="11" s="1"/>
  <c r="A939" i="11"/>
  <c r="B939" i="11"/>
  <c r="A940" i="11"/>
  <c r="B940" i="11"/>
  <c r="D940" i="11" s="1"/>
  <c r="A941" i="11"/>
  <c r="B941" i="11"/>
  <c r="N941" i="11" s="1"/>
  <c r="A942" i="11"/>
  <c r="B942" i="11"/>
  <c r="D942" i="11" s="1"/>
  <c r="A943" i="11"/>
  <c r="B943" i="11"/>
  <c r="N943" i="11" s="1"/>
  <c r="A944" i="11"/>
  <c r="C944" i="11" s="1"/>
  <c r="B944" i="11"/>
  <c r="D944" i="11" s="1"/>
  <c r="A945" i="11"/>
  <c r="B945" i="11"/>
  <c r="N945" i="11" s="1"/>
  <c r="A946" i="11"/>
  <c r="C946" i="11" s="1"/>
  <c r="B946" i="11"/>
  <c r="D946" i="11" s="1"/>
  <c r="A947" i="11"/>
  <c r="B947" i="11"/>
  <c r="A948" i="11"/>
  <c r="B948" i="11"/>
  <c r="D948" i="11" s="1"/>
  <c r="A949" i="11"/>
  <c r="B949" i="11"/>
  <c r="N949" i="11" s="1"/>
  <c r="A950" i="11"/>
  <c r="B950" i="11"/>
  <c r="D950" i="11" s="1"/>
  <c r="A951" i="11"/>
  <c r="B951" i="11"/>
  <c r="N951" i="11" s="1"/>
  <c r="A952" i="11"/>
  <c r="C952" i="11" s="1"/>
  <c r="B952" i="11"/>
  <c r="D952" i="11" s="1"/>
  <c r="A953" i="11"/>
  <c r="B953" i="11"/>
  <c r="N953" i="11" s="1"/>
  <c r="A954" i="11"/>
  <c r="C954" i="11" s="1"/>
  <c r="B954" i="11"/>
  <c r="D954" i="11" s="1"/>
  <c r="A955" i="11"/>
  <c r="B955" i="11"/>
  <c r="A956" i="11"/>
  <c r="C956" i="11" s="1"/>
  <c r="B956" i="11"/>
  <c r="D956" i="11" s="1"/>
  <c r="A957" i="11"/>
  <c r="B957" i="11"/>
  <c r="N957" i="11" s="1"/>
  <c r="A958" i="11"/>
  <c r="C958" i="11" s="1"/>
  <c r="B958" i="11"/>
  <c r="D958" i="11" s="1"/>
  <c r="A959" i="11"/>
  <c r="B959" i="11"/>
  <c r="N959" i="11" s="1"/>
  <c r="A960" i="11"/>
  <c r="K960" i="11" s="1"/>
  <c r="B960" i="11"/>
  <c r="N960" i="11" s="1"/>
  <c r="A961" i="11"/>
  <c r="B961" i="11"/>
  <c r="A962" i="11"/>
  <c r="B962" i="11"/>
  <c r="A963" i="11"/>
  <c r="C963" i="11" s="1"/>
  <c r="B963" i="11"/>
  <c r="A964" i="11"/>
  <c r="B964" i="11"/>
  <c r="A965" i="11"/>
  <c r="C965" i="11" s="1"/>
  <c r="B965" i="11"/>
  <c r="A966" i="11"/>
  <c r="B966" i="11"/>
  <c r="N966" i="11" s="1"/>
  <c r="A967" i="11"/>
  <c r="K967" i="11" s="1"/>
  <c r="B967" i="11"/>
  <c r="D967" i="11" s="1"/>
  <c r="A968" i="11"/>
  <c r="B968" i="11"/>
  <c r="D968" i="11" s="1"/>
  <c r="A969" i="11"/>
  <c r="K969" i="11" s="1"/>
  <c r="B969" i="11"/>
  <c r="A970" i="11"/>
  <c r="K970" i="11" s="1"/>
  <c r="B970" i="11"/>
  <c r="A971" i="11"/>
  <c r="K971" i="11" s="1"/>
  <c r="B971" i="11"/>
  <c r="A972" i="11"/>
  <c r="B972" i="11"/>
  <c r="N972" i="11" s="1"/>
  <c r="A973" i="11"/>
  <c r="K973" i="11" s="1"/>
  <c r="B973" i="11"/>
  <c r="A974" i="11"/>
  <c r="B974" i="11"/>
  <c r="D974" i="11" s="1"/>
  <c r="A975" i="11"/>
  <c r="K975" i="11" s="1"/>
  <c r="B975" i="11"/>
  <c r="D975" i="11" s="1"/>
  <c r="A976" i="11"/>
  <c r="M976" i="11" s="1"/>
  <c r="B976" i="11"/>
  <c r="N976" i="11" s="1"/>
  <c r="A977" i="11"/>
  <c r="M977" i="11" s="1"/>
  <c r="B977" i="11"/>
  <c r="A978" i="11"/>
  <c r="C978" i="11" s="1"/>
  <c r="B978" i="11"/>
  <c r="A979" i="11"/>
  <c r="C979" i="11" s="1"/>
  <c r="B979" i="11"/>
  <c r="N979" i="11" s="1"/>
  <c r="A980" i="11"/>
  <c r="B980" i="11"/>
  <c r="A981" i="11"/>
  <c r="M981" i="11" s="1"/>
  <c r="B981" i="11"/>
  <c r="L981" i="11" s="1"/>
  <c r="A982" i="11"/>
  <c r="M982" i="11" s="1"/>
  <c r="B982" i="11"/>
  <c r="A983" i="11"/>
  <c r="M983" i="11" s="1"/>
  <c r="B983" i="11"/>
  <c r="A984" i="11"/>
  <c r="C984" i="11" s="1"/>
  <c r="B984" i="11"/>
  <c r="A985" i="11"/>
  <c r="K985" i="11" s="1"/>
  <c r="B985" i="11"/>
  <c r="N985" i="11" s="1"/>
  <c r="A986" i="11"/>
  <c r="B986" i="11"/>
  <c r="N986" i="11" s="1"/>
  <c r="A987" i="11"/>
  <c r="C987" i="11" s="1"/>
  <c r="B987" i="11"/>
  <c r="A988" i="11"/>
  <c r="C988" i="11" s="1"/>
  <c r="B988" i="11"/>
  <c r="A989" i="11"/>
  <c r="K989" i="11" s="1"/>
  <c r="B989" i="11"/>
  <c r="N989" i="11" s="1"/>
  <c r="A990" i="11"/>
  <c r="K990" i="11" s="1"/>
  <c r="B990" i="11"/>
  <c r="N990" i="11" s="1"/>
  <c r="A991" i="11"/>
  <c r="K991" i="11" s="1"/>
  <c r="B991" i="11"/>
  <c r="A992" i="11"/>
  <c r="C992" i="11" s="1"/>
  <c r="B992" i="11"/>
  <c r="A993" i="11"/>
  <c r="C993" i="11" s="1"/>
  <c r="B993" i="11"/>
  <c r="L993" i="11" s="1"/>
  <c r="A994" i="11"/>
  <c r="K994" i="11" s="1"/>
  <c r="B994" i="11"/>
  <c r="A995" i="11"/>
  <c r="K995" i="11" s="1"/>
  <c r="B995" i="11"/>
  <c r="A996" i="11"/>
  <c r="M996" i="11" s="1"/>
  <c r="B996" i="11"/>
  <c r="A997" i="11"/>
  <c r="M997" i="11" s="1"/>
  <c r="B997" i="11"/>
  <c r="A998" i="11"/>
  <c r="M998" i="11" s="1"/>
  <c r="B998" i="11"/>
  <c r="L998" i="11" s="1"/>
  <c r="A999" i="11"/>
  <c r="M999" i="11" s="1"/>
  <c r="B999" i="11"/>
  <c r="A1000" i="11"/>
  <c r="M1000" i="11" s="1"/>
  <c r="B1000" i="11"/>
  <c r="D1000" i="11" s="1"/>
  <c r="A1001" i="11"/>
  <c r="M1001" i="11" s="1"/>
  <c r="B1001" i="11"/>
  <c r="B2" i="11"/>
  <c r="D2" i="11" s="1"/>
  <c r="A2" i="11"/>
  <c r="C2" i="11" s="1"/>
  <c r="M995" i="11"/>
  <c r="N952" i="11"/>
  <c r="N942" i="11"/>
  <c r="L932" i="11"/>
  <c r="N920" i="11"/>
  <c r="N914" i="11"/>
  <c r="L910" i="11"/>
  <c r="N904" i="11"/>
  <c r="L882" i="11"/>
  <c r="K869" i="11"/>
  <c r="N862" i="11"/>
  <c r="M860" i="11"/>
  <c r="L856" i="11"/>
  <c r="M845" i="11"/>
  <c r="N836" i="11"/>
  <c r="M987" i="11"/>
  <c r="L956" i="11"/>
  <c r="N950" i="11"/>
  <c r="L944" i="11"/>
  <c r="N940" i="11"/>
  <c r="L938" i="11"/>
  <c r="N928" i="11"/>
  <c r="N924" i="11"/>
  <c r="L922" i="11"/>
  <c r="N912" i="11"/>
  <c r="M909" i="11"/>
  <c r="L891" i="11"/>
  <c r="M867" i="11"/>
  <c r="L846" i="11"/>
  <c r="N838" i="11"/>
  <c r="N820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B306" i="9"/>
  <c r="A307" i="9"/>
  <c r="B307" i="9"/>
  <c r="A308" i="9"/>
  <c r="B308" i="9"/>
  <c r="A309" i="9"/>
  <c r="B309" i="9"/>
  <c r="A310" i="9"/>
  <c r="B310" i="9"/>
  <c r="A311" i="9"/>
  <c r="B311" i="9"/>
  <c r="A312" i="9"/>
  <c r="B312" i="9"/>
  <c r="A313" i="9"/>
  <c r="B313" i="9"/>
  <c r="A314" i="9"/>
  <c r="B314" i="9"/>
  <c r="A315" i="9"/>
  <c r="B315" i="9"/>
  <c r="A316" i="9"/>
  <c r="B316" i="9"/>
  <c r="A317" i="9"/>
  <c r="B317" i="9"/>
  <c r="A318" i="9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B325" i="9"/>
  <c r="A326" i="9"/>
  <c r="B326" i="9"/>
  <c r="A327" i="9"/>
  <c r="B327" i="9"/>
  <c r="A328" i="9"/>
  <c r="B328" i="9"/>
  <c r="A329" i="9"/>
  <c r="B329" i="9"/>
  <c r="A330" i="9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B337" i="9"/>
  <c r="A338" i="9"/>
  <c r="B338" i="9"/>
  <c r="A339" i="9"/>
  <c r="B339" i="9"/>
  <c r="A340" i="9"/>
  <c r="B340" i="9"/>
  <c r="A341" i="9"/>
  <c r="B341" i="9"/>
  <c r="A342" i="9"/>
  <c r="B342" i="9"/>
  <c r="A343" i="9"/>
  <c r="B343" i="9"/>
  <c r="A344" i="9"/>
  <c r="B344" i="9"/>
  <c r="A345" i="9"/>
  <c r="B345" i="9"/>
  <c r="A346" i="9"/>
  <c r="B346" i="9"/>
  <c r="A347" i="9"/>
  <c r="B347" i="9"/>
  <c r="A348" i="9"/>
  <c r="B348" i="9"/>
  <c r="A349" i="9"/>
  <c r="B349" i="9"/>
  <c r="A350" i="9"/>
  <c r="B350" i="9"/>
  <c r="A411" i="9"/>
  <c r="B411" i="9"/>
  <c r="A412" i="9"/>
  <c r="B412" i="9"/>
  <c r="A413" i="9"/>
  <c r="B413" i="9"/>
  <c r="A414" i="9"/>
  <c r="B414" i="9"/>
  <c r="A415" i="9"/>
  <c r="B415" i="9"/>
  <c r="A416" i="9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C432" i="9" s="1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C475" i="9" s="1"/>
  <c r="G475" i="9" s="1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C481" i="9" s="1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C489" i="9" s="1"/>
  <c r="B489" i="9"/>
  <c r="A490" i="9"/>
  <c r="B490" i="9"/>
  <c r="A491" i="9"/>
  <c r="C491" i="9" s="1"/>
  <c r="G491" i="9" s="1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C497" i="9" s="1"/>
  <c r="B497" i="9"/>
  <c r="A498" i="9"/>
  <c r="B498" i="9"/>
  <c r="A499" i="9"/>
  <c r="C499" i="9" s="1"/>
  <c r="G499" i="9" s="1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C505" i="9" s="1"/>
  <c r="G505" i="9" s="1"/>
  <c r="B505" i="9"/>
  <c r="A506" i="9"/>
  <c r="C506" i="9" s="1"/>
  <c r="B506" i="9"/>
  <c r="A507" i="9"/>
  <c r="C507" i="9" s="1"/>
  <c r="B507" i="9"/>
  <c r="A508" i="9"/>
  <c r="B508" i="9"/>
  <c r="A509" i="9"/>
  <c r="C509" i="9" s="1"/>
  <c r="B509" i="9"/>
  <c r="A510" i="9"/>
  <c r="C510" i="9" s="1"/>
  <c r="B510" i="9"/>
  <c r="A511" i="9"/>
  <c r="C511" i="9" s="1"/>
  <c r="G511" i="9" s="1"/>
  <c r="B511" i="9"/>
  <c r="A512" i="9"/>
  <c r="B512" i="9"/>
  <c r="A513" i="9"/>
  <c r="B513" i="9"/>
  <c r="A514" i="9"/>
  <c r="C514" i="9" s="1"/>
  <c r="B514" i="9"/>
  <c r="A515" i="9"/>
  <c r="C515" i="9" s="1"/>
  <c r="B515" i="9"/>
  <c r="A516" i="9"/>
  <c r="B516" i="9"/>
  <c r="A517" i="9"/>
  <c r="C517" i="9" s="1"/>
  <c r="B517" i="9"/>
  <c r="A518" i="9"/>
  <c r="C518" i="9" s="1"/>
  <c r="B518" i="9"/>
  <c r="A519" i="9"/>
  <c r="C519" i="9" s="1"/>
  <c r="G519" i="9" s="1"/>
  <c r="B519" i="9"/>
  <c r="A520" i="9"/>
  <c r="B520" i="9"/>
  <c r="A521" i="9"/>
  <c r="G521" i="9" s="1"/>
  <c r="B521" i="9"/>
  <c r="A522" i="9"/>
  <c r="B522" i="9"/>
  <c r="A523" i="9"/>
  <c r="B523" i="9"/>
  <c r="A524" i="9"/>
  <c r="B524" i="9"/>
  <c r="A525" i="9"/>
  <c r="C525" i="9" s="1"/>
  <c r="B525" i="9"/>
  <c r="A526" i="9"/>
  <c r="C526" i="9" s="1"/>
  <c r="B526" i="9"/>
  <c r="A527" i="9"/>
  <c r="C527" i="9" s="1"/>
  <c r="B527" i="9"/>
  <c r="A528" i="9"/>
  <c r="B528" i="9"/>
  <c r="A529" i="9"/>
  <c r="B529" i="9"/>
  <c r="A530" i="9"/>
  <c r="C530" i="9" s="1"/>
  <c r="B530" i="9"/>
  <c r="A531" i="9"/>
  <c r="C531" i="9" s="1"/>
  <c r="B531" i="9"/>
  <c r="A532" i="9"/>
  <c r="B532" i="9"/>
  <c r="A533" i="9"/>
  <c r="C533" i="9" s="1"/>
  <c r="G533" i="9" s="1"/>
  <c r="B533" i="9"/>
  <c r="A534" i="9"/>
  <c r="C534" i="9" s="1"/>
  <c r="B534" i="9"/>
  <c r="A535" i="9"/>
  <c r="C535" i="9" s="1"/>
  <c r="B535" i="9"/>
  <c r="A536" i="9"/>
  <c r="B536" i="9"/>
  <c r="A537" i="9"/>
  <c r="G537" i="9" s="1"/>
  <c r="B537" i="9"/>
  <c r="A538" i="9"/>
  <c r="C538" i="9" s="1"/>
  <c r="B538" i="9"/>
  <c r="A539" i="9"/>
  <c r="C539" i="9" s="1"/>
  <c r="B539" i="9"/>
  <c r="A540" i="9"/>
  <c r="B540" i="9"/>
  <c r="A541" i="9"/>
  <c r="C541" i="9" s="1"/>
  <c r="G541" i="9" s="1"/>
  <c r="B541" i="9"/>
  <c r="A542" i="9"/>
  <c r="B542" i="9"/>
  <c r="A543" i="9"/>
  <c r="C543" i="9" s="1"/>
  <c r="G543" i="9" s="1"/>
  <c r="B543" i="9"/>
  <c r="A544" i="9"/>
  <c r="B544" i="9"/>
  <c r="A545" i="9"/>
  <c r="B545" i="9"/>
  <c r="A546" i="9"/>
  <c r="C546" i="9" s="1"/>
  <c r="D546" i="9" s="1"/>
  <c r="B546" i="9"/>
  <c r="A547" i="9"/>
  <c r="C547" i="9" s="1"/>
  <c r="D547" i="9" s="1"/>
  <c r="B547" i="9"/>
  <c r="A548" i="9"/>
  <c r="B548" i="9"/>
  <c r="A549" i="9"/>
  <c r="C549" i="9" s="1"/>
  <c r="B549" i="9"/>
  <c r="A550" i="9"/>
  <c r="C550" i="9" s="1"/>
  <c r="D550" i="9" s="1"/>
  <c r="B550" i="9"/>
  <c r="A551" i="9"/>
  <c r="C551" i="9" s="1"/>
  <c r="D551" i="9" s="1"/>
  <c r="B551" i="9"/>
  <c r="A552" i="9"/>
  <c r="B552" i="9"/>
  <c r="A553" i="9"/>
  <c r="G553" i="9" s="1"/>
  <c r="B553" i="9"/>
  <c r="A554" i="9"/>
  <c r="B554" i="9"/>
  <c r="A555" i="9"/>
  <c r="B555" i="9"/>
  <c r="A556" i="9"/>
  <c r="B556" i="9"/>
  <c r="A557" i="9"/>
  <c r="C557" i="9" s="1"/>
  <c r="D557" i="9" s="1"/>
  <c r="B557" i="9"/>
  <c r="A558" i="9"/>
  <c r="B558" i="9"/>
  <c r="A559" i="9"/>
  <c r="C559" i="9" s="1"/>
  <c r="B559" i="9"/>
  <c r="A560" i="9"/>
  <c r="B560" i="9"/>
  <c r="A561" i="9"/>
  <c r="C561" i="9" s="1"/>
  <c r="G561" i="9" s="1"/>
  <c r="B561" i="9"/>
  <c r="A562" i="9"/>
  <c r="B562" i="9"/>
  <c r="A563" i="9"/>
  <c r="B563" i="9"/>
  <c r="A564" i="9"/>
  <c r="B564" i="9"/>
  <c r="A565" i="9"/>
  <c r="C565" i="9" s="1"/>
  <c r="G565" i="9" s="1"/>
  <c r="B565" i="9"/>
  <c r="A566" i="9"/>
  <c r="B566" i="9"/>
  <c r="A567" i="9"/>
  <c r="B567" i="9"/>
  <c r="A568" i="9"/>
  <c r="C568" i="9" s="1"/>
  <c r="B568" i="9"/>
  <c r="A569" i="9"/>
  <c r="C569" i="9" s="1"/>
  <c r="G569" i="9" s="1"/>
  <c r="B569" i="9"/>
  <c r="A570" i="9"/>
  <c r="B570" i="9"/>
  <c r="A571" i="9"/>
  <c r="B571" i="9"/>
  <c r="A572" i="9"/>
  <c r="B572" i="9"/>
  <c r="A573" i="9"/>
  <c r="C573" i="9" s="1"/>
  <c r="G573" i="9" s="1"/>
  <c r="B573" i="9"/>
  <c r="A574" i="9"/>
  <c r="B574" i="9"/>
  <c r="A575" i="9"/>
  <c r="B575" i="9"/>
  <c r="A576" i="9"/>
  <c r="B576" i="9"/>
  <c r="A577" i="9"/>
  <c r="C577" i="9" s="1"/>
  <c r="G577" i="9" s="1"/>
  <c r="B577" i="9"/>
  <c r="A578" i="9"/>
  <c r="B578" i="9"/>
  <c r="A579" i="9"/>
  <c r="B579" i="9"/>
  <c r="A580" i="9"/>
  <c r="B580" i="9"/>
  <c r="A581" i="9"/>
  <c r="C581" i="9" s="1"/>
  <c r="G581" i="9" s="1"/>
  <c r="B581" i="9"/>
  <c r="A582" i="9"/>
  <c r="B582" i="9"/>
  <c r="A583" i="9"/>
  <c r="B583" i="9"/>
  <c r="A584" i="9"/>
  <c r="B584" i="9"/>
  <c r="A585" i="9"/>
  <c r="B585" i="9"/>
  <c r="A586" i="9"/>
  <c r="B586" i="9"/>
  <c r="A587" i="9"/>
  <c r="B587" i="9"/>
  <c r="A588" i="9"/>
  <c r="B588" i="9"/>
  <c r="A589" i="9"/>
  <c r="C589" i="9" s="1"/>
  <c r="G589" i="9" s="1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B596" i="9"/>
  <c r="A597" i="9"/>
  <c r="C597" i="9" s="1"/>
  <c r="G597" i="9" s="1"/>
  <c r="B597" i="9"/>
  <c r="A598" i="9"/>
  <c r="B598" i="9"/>
  <c r="A599" i="9"/>
  <c r="B599" i="9"/>
  <c r="A600" i="9"/>
  <c r="B600" i="9"/>
  <c r="A601" i="9"/>
  <c r="B601" i="9"/>
  <c r="A602" i="9"/>
  <c r="B602" i="9"/>
  <c r="A603" i="9"/>
  <c r="B603" i="9"/>
  <c r="A604" i="9"/>
  <c r="B604" i="9"/>
  <c r="A605" i="9"/>
  <c r="C605" i="9" s="1"/>
  <c r="G605" i="9" s="1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C621" i="9" s="1"/>
  <c r="B621" i="9"/>
  <c r="A622" i="9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C629" i="9" s="1"/>
  <c r="G629" i="9" s="1"/>
  <c r="B629" i="9"/>
  <c r="A630" i="9"/>
  <c r="B630" i="9"/>
  <c r="A631" i="9"/>
  <c r="B631" i="9"/>
  <c r="A632" i="9"/>
  <c r="B632" i="9"/>
  <c r="A633" i="9"/>
  <c r="C633" i="9" s="1"/>
  <c r="G633" i="9" s="1"/>
  <c r="B633" i="9"/>
  <c r="A634" i="9"/>
  <c r="B634" i="9"/>
  <c r="A635" i="9"/>
  <c r="B635" i="9"/>
  <c r="A636" i="9"/>
  <c r="B636" i="9"/>
  <c r="A637" i="9"/>
  <c r="B637" i="9"/>
  <c r="A638" i="9"/>
  <c r="B638" i="9"/>
  <c r="A639" i="9"/>
  <c r="G639" i="9" s="1"/>
  <c r="B639" i="9"/>
  <c r="A640" i="9"/>
  <c r="B640" i="9"/>
  <c r="A641" i="9"/>
  <c r="B641" i="9"/>
  <c r="A642" i="9"/>
  <c r="B642" i="9"/>
  <c r="A643" i="9"/>
  <c r="B643" i="9"/>
  <c r="A644" i="9"/>
  <c r="B644" i="9"/>
  <c r="A645" i="9"/>
  <c r="B645" i="9"/>
  <c r="A646" i="9"/>
  <c r="B646" i="9"/>
  <c r="A647" i="9"/>
  <c r="B647" i="9"/>
  <c r="A648" i="9"/>
  <c r="B648" i="9"/>
  <c r="A649" i="9"/>
  <c r="B649" i="9"/>
  <c r="A650" i="9"/>
  <c r="B650" i="9"/>
  <c r="A651" i="9"/>
  <c r="B651" i="9"/>
  <c r="A652" i="9"/>
  <c r="B652" i="9"/>
  <c r="A653" i="9"/>
  <c r="B653" i="9"/>
  <c r="A654" i="9"/>
  <c r="B654" i="9"/>
  <c r="A655" i="9"/>
  <c r="B655" i="9"/>
  <c r="A656" i="9"/>
  <c r="B656" i="9"/>
  <c r="A657" i="9"/>
  <c r="B657" i="9"/>
  <c r="A658" i="9"/>
  <c r="B658" i="9"/>
  <c r="A659" i="9"/>
  <c r="B659" i="9"/>
  <c r="A660" i="9"/>
  <c r="B660" i="9"/>
  <c r="A661" i="9"/>
  <c r="C661" i="9" s="1"/>
  <c r="G661" i="9" s="1"/>
  <c r="B661" i="9"/>
  <c r="A662" i="9"/>
  <c r="B662" i="9"/>
  <c r="A663" i="9"/>
  <c r="B663" i="9"/>
  <c r="A664" i="9"/>
  <c r="C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B672" i="9"/>
  <c r="A673" i="9"/>
  <c r="B673" i="9"/>
  <c r="A674" i="9"/>
  <c r="B674" i="9"/>
  <c r="A675" i="9"/>
  <c r="B675" i="9"/>
  <c r="A676" i="9"/>
  <c r="B676" i="9"/>
  <c r="A677" i="9"/>
  <c r="C677" i="9" s="1"/>
  <c r="G677" i="9" s="1"/>
  <c r="B677" i="9"/>
  <c r="A678" i="9"/>
  <c r="B678" i="9"/>
  <c r="A679" i="9"/>
  <c r="B679" i="9"/>
  <c r="A680" i="9"/>
  <c r="B680" i="9"/>
  <c r="A681" i="9"/>
  <c r="B681" i="9"/>
  <c r="A682" i="9"/>
  <c r="B682" i="9"/>
  <c r="A683" i="9"/>
  <c r="B683" i="9"/>
  <c r="A684" i="9"/>
  <c r="B684" i="9"/>
  <c r="A685" i="9"/>
  <c r="C685" i="9" s="1"/>
  <c r="G685" i="9" s="1"/>
  <c r="B685" i="9"/>
  <c r="A686" i="9"/>
  <c r="B686" i="9"/>
  <c r="A687" i="9"/>
  <c r="B687" i="9"/>
  <c r="A688" i="9"/>
  <c r="B688" i="9"/>
  <c r="A689" i="9"/>
  <c r="B689" i="9"/>
  <c r="A690" i="9"/>
  <c r="B690" i="9"/>
  <c r="A691" i="9"/>
  <c r="G691" i="9" s="1"/>
  <c r="B691" i="9"/>
  <c r="A692" i="9"/>
  <c r="B692" i="9"/>
  <c r="A693" i="9"/>
  <c r="B693" i="9"/>
  <c r="A694" i="9"/>
  <c r="B694" i="9"/>
  <c r="A695" i="9"/>
  <c r="C695" i="9" s="1"/>
  <c r="B695" i="9"/>
  <c r="A696" i="9"/>
  <c r="B696" i="9"/>
  <c r="A697" i="9"/>
  <c r="B697" i="9"/>
  <c r="A698" i="9"/>
  <c r="B698" i="9"/>
  <c r="A699" i="9"/>
  <c r="G699" i="9" s="1"/>
  <c r="B699" i="9"/>
  <c r="A700" i="9"/>
  <c r="B700" i="9"/>
  <c r="A701" i="9"/>
  <c r="B701" i="9"/>
  <c r="A702" i="9"/>
  <c r="B702" i="9"/>
  <c r="A703" i="9"/>
  <c r="C703" i="9" s="1"/>
  <c r="B703" i="9"/>
  <c r="A704" i="9"/>
  <c r="G704" i="9" s="1"/>
  <c r="B704" i="9"/>
  <c r="A705" i="9"/>
  <c r="B705" i="9"/>
  <c r="A706" i="9"/>
  <c r="B706" i="9"/>
  <c r="A707" i="9"/>
  <c r="G707" i="9" s="1"/>
  <c r="B707" i="9"/>
  <c r="A708" i="9"/>
  <c r="B708" i="9"/>
  <c r="A709" i="9"/>
  <c r="B709" i="9"/>
  <c r="A710" i="9"/>
  <c r="B710" i="9"/>
  <c r="A711" i="9"/>
  <c r="C711" i="9" s="1"/>
  <c r="B711" i="9"/>
  <c r="A712" i="9"/>
  <c r="G712" i="9" s="1"/>
  <c r="B712" i="9"/>
  <c r="A713" i="9"/>
  <c r="B713" i="9"/>
  <c r="A714" i="9"/>
  <c r="B714" i="9"/>
  <c r="A715" i="9"/>
  <c r="G715" i="9" s="1"/>
  <c r="B715" i="9"/>
  <c r="A716" i="9"/>
  <c r="B716" i="9"/>
  <c r="A717" i="9"/>
  <c r="B717" i="9"/>
  <c r="A718" i="9"/>
  <c r="B718" i="9"/>
  <c r="A719" i="9"/>
  <c r="C719" i="9" s="1"/>
  <c r="B719" i="9"/>
  <c r="A720" i="9"/>
  <c r="G720" i="9" s="1"/>
  <c r="B720" i="9"/>
  <c r="A721" i="9"/>
  <c r="B721" i="9"/>
  <c r="A722" i="9"/>
  <c r="B722" i="9"/>
  <c r="A723" i="9"/>
  <c r="G723" i="9" s="1"/>
  <c r="B723" i="9"/>
  <c r="A724" i="9"/>
  <c r="B724" i="9"/>
  <c r="A725" i="9"/>
  <c r="B725" i="9"/>
  <c r="A726" i="9"/>
  <c r="B726" i="9"/>
  <c r="A727" i="9"/>
  <c r="C727" i="9" s="1"/>
  <c r="B727" i="9"/>
  <c r="A728" i="9"/>
  <c r="G728" i="9" s="1"/>
  <c r="B728" i="9"/>
  <c r="A729" i="9"/>
  <c r="B729" i="9"/>
  <c r="A730" i="9"/>
  <c r="B730" i="9"/>
  <c r="A731" i="9"/>
  <c r="G731" i="9" s="1"/>
  <c r="B731" i="9"/>
  <c r="A732" i="9"/>
  <c r="B732" i="9"/>
  <c r="A733" i="9"/>
  <c r="B733" i="9"/>
  <c r="A734" i="9"/>
  <c r="B734" i="9"/>
  <c r="A735" i="9"/>
  <c r="C735" i="9" s="1"/>
  <c r="D735" i="9" s="1"/>
  <c r="B735" i="9"/>
  <c r="A736" i="9"/>
  <c r="G736" i="9" s="1"/>
  <c r="B736" i="9"/>
  <c r="A737" i="9"/>
  <c r="B737" i="9"/>
  <c r="A738" i="9"/>
  <c r="B738" i="9"/>
  <c r="A739" i="9"/>
  <c r="G739" i="9" s="1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B757" i="9"/>
  <c r="E757" i="9" s="1"/>
  <c r="A758" i="9"/>
  <c r="B758" i="9"/>
  <c r="E758" i="9" s="1"/>
  <c r="A759" i="9"/>
  <c r="D759" i="9" s="1"/>
  <c r="B759" i="9"/>
  <c r="E759" i="9" s="1"/>
  <c r="A760" i="9"/>
  <c r="C760" i="9" s="1"/>
  <c r="B760" i="9"/>
  <c r="E760" i="9" s="1"/>
  <c r="A761" i="9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B777" i="9"/>
  <c r="E777" i="9" s="1"/>
  <c r="A778" i="9"/>
  <c r="C778" i="9" s="1"/>
  <c r="B778" i="9"/>
  <c r="E778" i="9" s="1"/>
  <c r="A779" i="9"/>
  <c r="D779" i="9" s="1"/>
  <c r="B779" i="9"/>
  <c r="E779" i="9" s="1"/>
  <c r="A780" i="9"/>
  <c r="B780" i="9"/>
  <c r="E780" i="9" s="1"/>
  <c r="A781" i="9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B785" i="9"/>
  <c r="E785" i="9" s="1"/>
  <c r="A786" i="9"/>
  <c r="C786" i="9" s="1"/>
  <c r="B786" i="9"/>
  <c r="E786" i="9" s="1"/>
  <c r="A787" i="9"/>
  <c r="D787" i="9" s="1"/>
  <c r="B787" i="9"/>
  <c r="E787" i="9" s="1"/>
  <c r="A788" i="9"/>
  <c r="B788" i="9"/>
  <c r="E788" i="9" s="1"/>
  <c r="A789" i="9"/>
  <c r="B789" i="9"/>
  <c r="E789" i="9" s="1"/>
  <c r="A790" i="9"/>
  <c r="G790" i="9" s="1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C793" i="9" s="1"/>
  <c r="B793" i="9"/>
  <c r="E793" i="9" s="1"/>
  <c r="A794" i="9"/>
  <c r="B794" i="9"/>
  <c r="E794" i="9" s="1"/>
  <c r="A795" i="9"/>
  <c r="B795" i="9"/>
  <c r="E795" i="9" s="1"/>
  <c r="A796" i="9"/>
  <c r="G796" i="9" s="1"/>
  <c r="B796" i="9"/>
  <c r="E796" i="9" s="1"/>
  <c r="A797" i="9"/>
  <c r="B797" i="9"/>
  <c r="E797" i="9" s="1"/>
  <c r="A798" i="9"/>
  <c r="B798" i="9"/>
  <c r="E798" i="9" s="1"/>
  <c r="A799" i="9"/>
  <c r="G799" i="9" s="1"/>
  <c r="B799" i="9"/>
  <c r="E799" i="9" s="1"/>
  <c r="A800" i="9"/>
  <c r="D800" i="9" s="1"/>
  <c r="B800" i="9"/>
  <c r="E800" i="9" s="1"/>
  <c r="A801" i="9"/>
  <c r="C801" i="9" s="1"/>
  <c r="B801" i="9"/>
  <c r="E801" i="9" s="1"/>
  <c r="A802" i="9"/>
  <c r="B802" i="9"/>
  <c r="E802" i="9" s="1"/>
  <c r="A803" i="9"/>
  <c r="G803" i="9" s="1"/>
  <c r="B803" i="9"/>
  <c r="E803" i="9" s="1"/>
  <c r="A804" i="9"/>
  <c r="G804" i="9" s="1"/>
  <c r="B804" i="9"/>
  <c r="E804" i="9" s="1"/>
  <c r="A805" i="9"/>
  <c r="C805" i="9" s="1"/>
  <c r="B805" i="9"/>
  <c r="E805" i="9" s="1"/>
  <c r="A806" i="9"/>
  <c r="B806" i="9"/>
  <c r="E806" i="9" s="1"/>
  <c r="A807" i="9"/>
  <c r="G807" i="9" s="1"/>
  <c r="B807" i="9"/>
  <c r="E807" i="9" s="1"/>
  <c r="A808" i="9"/>
  <c r="B808" i="9"/>
  <c r="E808" i="9" s="1"/>
  <c r="A809" i="9"/>
  <c r="D809" i="9" s="1"/>
  <c r="B809" i="9"/>
  <c r="E809" i="9" s="1"/>
  <c r="A810" i="9"/>
  <c r="B810" i="9"/>
  <c r="E810" i="9" s="1"/>
  <c r="A811" i="9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B822" i="9"/>
  <c r="E822" i="9" s="1"/>
  <c r="A823" i="9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B838" i="9"/>
  <c r="E838" i="9" s="1"/>
  <c r="A839" i="9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B854" i="9"/>
  <c r="E854" i="9" s="1"/>
  <c r="A855" i="9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G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G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B870" i="9"/>
  <c r="E870" i="9" s="1"/>
  <c r="A871" i="9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G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G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B886" i="9"/>
  <c r="E886" i="9" s="1"/>
  <c r="A887" i="9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G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G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B902" i="9"/>
  <c r="E902" i="9" s="1"/>
  <c r="A903" i="9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G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G915" i="9" s="1"/>
  <c r="B915" i="9"/>
  <c r="E915" i="9" s="1"/>
  <c r="A916" i="9"/>
  <c r="B916" i="9"/>
  <c r="E916" i="9" s="1"/>
  <c r="A917" i="9"/>
  <c r="B917" i="9"/>
  <c r="E917" i="9" s="1"/>
  <c r="A918" i="9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B921" i="9"/>
  <c r="E921" i="9" s="1"/>
  <c r="A922" i="9"/>
  <c r="D922" i="9" s="1"/>
  <c r="B922" i="9"/>
  <c r="E922" i="9" s="1"/>
  <c r="A923" i="9"/>
  <c r="B923" i="9"/>
  <c r="E923" i="9" s="1"/>
  <c r="A924" i="9"/>
  <c r="D924" i="9" s="1"/>
  <c r="B924" i="9"/>
  <c r="E924" i="9" s="1"/>
  <c r="A925" i="9"/>
  <c r="C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G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B936" i="9"/>
  <c r="E936" i="9" s="1"/>
  <c r="A937" i="9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G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G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B952" i="9"/>
  <c r="E952" i="9" s="1"/>
  <c r="A953" i="9"/>
  <c r="G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G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G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G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B968" i="9"/>
  <c r="E968" i="9" s="1"/>
  <c r="A969" i="9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G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G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B984" i="9"/>
  <c r="E984" i="9" s="1"/>
  <c r="A985" i="9"/>
  <c r="G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G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G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G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B1000" i="9"/>
  <c r="E1000" i="9" s="1"/>
  <c r="A1001" i="9"/>
  <c r="B1001" i="9"/>
  <c r="E1001" i="9" s="1"/>
  <c r="B2" i="9"/>
  <c r="A2" i="9"/>
  <c r="D995" i="2"/>
  <c r="D994" i="2"/>
  <c r="K994" i="2"/>
  <c r="L994" i="2"/>
  <c r="M994" i="2"/>
  <c r="K995" i="2"/>
  <c r="L995" i="2"/>
  <c r="M995" i="2"/>
  <c r="H994" i="2"/>
  <c r="I994" i="2"/>
  <c r="J994" i="2"/>
  <c r="H995" i="2"/>
  <c r="I995" i="2"/>
  <c r="J995" i="2"/>
  <c r="E994" i="2"/>
  <c r="F994" i="2"/>
  <c r="G994" i="2"/>
  <c r="E995" i="2"/>
  <c r="F995" i="2"/>
  <c r="G995" i="2"/>
  <c r="A3" i="5"/>
  <c r="B3" i="5"/>
  <c r="C3" i="5"/>
  <c r="A4" i="5"/>
  <c r="B4" i="5"/>
  <c r="C4" i="5"/>
  <c r="A5" i="5"/>
  <c r="B5" i="5"/>
  <c r="C5" i="5"/>
  <c r="A6" i="5"/>
  <c r="B6" i="5"/>
  <c r="C6" i="5"/>
  <c r="A7" i="5"/>
  <c r="B7" i="5"/>
  <c r="C7" i="5"/>
  <c r="A8" i="5"/>
  <c r="B8" i="5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C24" i="5"/>
  <c r="A25" i="5"/>
  <c r="B25" i="5"/>
  <c r="C25" i="5"/>
  <c r="A26" i="5"/>
  <c r="B26" i="5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B33" i="5"/>
  <c r="C33" i="5"/>
  <c r="A34" i="5"/>
  <c r="B34" i="5"/>
  <c r="C34" i="5"/>
  <c r="A35" i="5"/>
  <c r="B35" i="5"/>
  <c r="C35" i="5"/>
  <c r="A36" i="5"/>
  <c r="B36" i="5"/>
  <c r="C36" i="5"/>
  <c r="A37" i="5"/>
  <c r="B37" i="5"/>
  <c r="C37" i="5"/>
  <c r="A38" i="5"/>
  <c r="B38" i="5"/>
  <c r="C38" i="5"/>
  <c r="A39" i="5"/>
  <c r="B39" i="5"/>
  <c r="C39" i="5"/>
  <c r="A40" i="5"/>
  <c r="B40" i="5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C110" i="5"/>
  <c r="A111" i="5"/>
  <c r="B111" i="5"/>
  <c r="C111" i="5"/>
  <c r="A112" i="5"/>
  <c r="B112" i="5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C118" i="5"/>
  <c r="A119" i="5"/>
  <c r="B119" i="5"/>
  <c r="C119" i="5"/>
  <c r="A120" i="5"/>
  <c r="B120" i="5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C126" i="5"/>
  <c r="A127" i="5"/>
  <c r="B127" i="5"/>
  <c r="C127" i="5"/>
  <c r="A128" i="5"/>
  <c r="B128" i="5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C134" i="5"/>
  <c r="A135" i="5"/>
  <c r="B135" i="5"/>
  <c r="C135" i="5"/>
  <c r="A136" i="5"/>
  <c r="B136" i="5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C152" i="5"/>
  <c r="A153" i="5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B812" i="5"/>
  <c r="F812" i="5" s="1"/>
  <c r="C812" i="5"/>
  <c r="G812" i="5" s="1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I816" i="5" s="1"/>
  <c r="B816" i="5"/>
  <c r="F816" i="5" s="1"/>
  <c r="C816" i="5"/>
  <c r="G816" i="5" s="1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D866" i="5" s="1"/>
  <c r="B866" i="5"/>
  <c r="C866" i="5"/>
  <c r="G866" i="5" s="1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F871" i="5" s="1"/>
  <c r="C871" i="5"/>
  <c r="G871" i="5" s="1"/>
  <c r="A872" i="5"/>
  <c r="I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G874" i="5" s="1"/>
  <c r="A875" i="5"/>
  <c r="B875" i="5"/>
  <c r="F875" i="5" s="1"/>
  <c r="C875" i="5"/>
  <c r="G875" i="5" s="1"/>
  <c r="A876" i="5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G878" i="5" s="1"/>
  <c r="A879" i="5"/>
  <c r="B879" i="5"/>
  <c r="F879" i="5" s="1"/>
  <c r="C879" i="5"/>
  <c r="G879" i="5" s="1"/>
  <c r="A880" i="5"/>
  <c r="I880" i="5" s="1"/>
  <c r="B880" i="5"/>
  <c r="F880" i="5" s="1"/>
  <c r="C880" i="5"/>
  <c r="G880" i="5" s="1"/>
  <c r="A881" i="5"/>
  <c r="B881" i="5"/>
  <c r="F881" i="5" s="1"/>
  <c r="C881" i="5"/>
  <c r="G881" i="5" s="1"/>
  <c r="A882" i="5"/>
  <c r="D882" i="5" s="1"/>
  <c r="B882" i="5"/>
  <c r="F882" i="5" s="1"/>
  <c r="C882" i="5"/>
  <c r="G882" i="5" s="1"/>
  <c r="A883" i="5"/>
  <c r="D883" i="5" s="1"/>
  <c r="B883" i="5"/>
  <c r="F883" i="5" s="1"/>
  <c r="C883" i="5"/>
  <c r="G883" i="5" s="1"/>
  <c r="A884" i="5"/>
  <c r="B884" i="5"/>
  <c r="F884" i="5" s="1"/>
  <c r="C884" i="5"/>
  <c r="G884" i="5" s="1"/>
  <c r="A885" i="5"/>
  <c r="B885" i="5"/>
  <c r="F885" i="5" s="1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E888" i="5" s="1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G890" i="5" s="1"/>
  <c r="A891" i="5"/>
  <c r="B891" i="5"/>
  <c r="F891" i="5" s="1"/>
  <c r="C891" i="5"/>
  <c r="G891" i="5" s="1"/>
  <c r="A892" i="5"/>
  <c r="D892" i="5" s="1"/>
  <c r="B892" i="5"/>
  <c r="F892" i="5" s="1"/>
  <c r="C892" i="5"/>
  <c r="G892" i="5" s="1"/>
  <c r="A893" i="5"/>
  <c r="E893" i="5" s="1"/>
  <c r="B893" i="5"/>
  <c r="F893" i="5" s="1"/>
  <c r="C893" i="5"/>
  <c r="G893" i="5" s="1"/>
  <c r="A894" i="5"/>
  <c r="D894" i="5" s="1"/>
  <c r="B894" i="5"/>
  <c r="F894" i="5" s="1"/>
  <c r="C894" i="5"/>
  <c r="G894" i="5" s="1"/>
  <c r="A895" i="5"/>
  <c r="B895" i="5"/>
  <c r="F895" i="5" s="1"/>
  <c r="C895" i="5"/>
  <c r="G895" i="5" s="1"/>
  <c r="A896" i="5"/>
  <c r="B896" i="5"/>
  <c r="F896" i="5" s="1"/>
  <c r="C896" i="5"/>
  <c r="G896" i="5" s="1"/>
  <c r="A897" i="5"/>
  <c r="B897" i="5"/>
  <c r="F897" i="5" s="1"/>
  <c r="C897" i="5"/>
  <c r="G897" i="5" s="1"/>
  <c r="A898" i="5"/>
  <c r="D898" i="5" s="1"/>
  <c r="B898" i="5"/>
  <c r="F898" i="5" s="1"/>
  <c r="C898" i="5"/>
  <c r="G898" i="5" s="1"/>
  <c r="A899" i="5"/>
  <c r="B899" i="5"/>
  <c r="F899" i="5" s="1"/>
  <c r="C899" i="5"/>
  <c r="G899" i="5" s="1"/>
  <c r="A900" i="5"/>
  <c r="B900" i="5"/>
  <c r="F900" i="5" s="1"/>
  <c r="C900" i="5"/>
  <c r="G900" i="5" s="1"/>
  <c r="A901" i="5"/>
  <c r="B901" i="5"/>
  <c r="F901" i="5" s="1"/>
  <c r="C901" i="5"/>
  <c r="G901" i="5" s="1"/>
  <c r="A902" i="5"/>
  <c r="E902" i="5" s="1"/>
  <c r="B902" i="5"/>
  <c r="F902" i="5" s="1"/>
  <c r="C902" i="5"/>
  <c r="G902" i="5" s="1"/>
  <c r="A903" i="5"/>
  <c r="B903" i="5"/>
  <c r="F903" i="5" s="1"/>
  <c r="C903" i="5"/>
  <c r="G903" i="5" s="1"/>
  <c r="A904" i="5"/>
  <c r="B904" i="5"/>
  <c r="F904" i="5" s="1"/>
  <c r="C904" i="5"/>
  <c r="G904" i="5" s="1"/>
  <c r="A905" i="5"/>
  <c r="B905" i="5"/>
  <c r="F905" i="5" s="1"/>
  <c r="C905" i="5"/>
  <c r="G905" i="5" s="1"/>
  <c r="A906" i="5"/>
  <c r="I906" i="5" s="1"/>
  <c r="B906" i="5"/>
  <c r="F906" i="5" s="1"/>
  <c r="C906" i="5"/>
  <c r="G906" i="5" s="1"/>
  <c r="A907" i="5"/>
  <c r="B907" i="5"/>
  <c r="F907" i="5" s="1"/>
  <c r="C907" i="5"/>
  <c r="G907" i="5" s="1"/>
  <c r="A908" i="5"/>
  <c r="I908" i="5" s="1"/>
  <c r="B908" i="5"/>
  <c r="F908" i="5" s="1"/>
  <c r="C908" i="5"/>
  <c r="G908" i="5" s="1"/>
  <c r="A909" i="5"/>
  <c r="B909" i="5"/>
  <c r="F909" i="5" s="1"/>
  <c r="C909" i="5"/>
  <c r="G909" i="5" s="1"/>
  <c r="A910" i="5"/>
  <c r="D910" i="5" s="1"/>
  <c r="B910" i="5"/>
  <c r="F910" i="5" s="1"/>
  <c r="C910" i="5"/>
  <c r="G910" i="5" s="1"/>
  <c r="A911" i="5"/>
  <c r="B911" i="5"/>
  <c r="F911" i="5" s="1"/>
  <c r="C911" i="5"/>
  <c r="G911" i="5" s="1"/>
  <c r="A912" i="5"/>
  <c r="D912" i="5" s="1"/>
  <c r="B912" i="5"/>
  <c r="F912" i="5" s="1"/>
  <c r="C912" i="5"/>
  <c r="G912" i="5" s="1"/>
  <c r="A913" i="5"/>
  <c r="B913" i="5"/>
  <c r="F913" i="5" s="1"/>
  <c r="C913" i="5"/>
  <c r="G913" i="5" s="1"/>
  <c r="A914" i="5"/>
  <c r="D914" i="5" s="1"/>
  <c r="B914" i="5"/>
  <c r="F914" i="5" s="1"/>
  <c r="C914" i="5"/>
  <c r="G914" i="5" s="1"/>
  <c r="A915" i="5"/>
  <c r="D915" i="5" s="1"/>
  <c r="B915" i="5"/>
  <c r="F915" i="5" s="1"/>
  <c r="C915" i="5"/>
  <c r="G915" i="5" s="1"/>
  <c r="A916" i="5"/>
  <c r="I916" i="5" s="1"/>
  <c r="B916" i="5"/>
  <c r="F916" i="5" s="1"/>
  <c r="C916" i="5"/>
  <c r="G916" i="5" s="1"/>
  <c r="A917" i="5"/>
  <c r="B917" i="5"/>
  <c r="F917" i="5" s="1"/>
  <c r="C917" i="5"/>
  <c r="G917" i="5" s="1"/>
  <c r="A918" i="5"/>
  <c r="E918" i="5" s="1"/>
  <c r="B918" i="5"/>
  <c r="F918" i="5" s="1"/>
  <c r="C918" i="5"/>
  <c r="G918" i="5" s="1"/>
  <c r="A919" i="5"/>
  <c r="B919" i="5"/>
  <c r="F919" i="5" s="1"/>
  <c r="C919" i="5"/>
  <c r="G919" i="5" s="1"/>
  <c r="A920" i="5"/>
  <c r="D920" i="5" s="1"/>
  <c r="B920" i="5"/>
  <c r="F920" i="5" s="1"/>
  <c r="C920" i="5"/>
  <c r="G920" i="5" s="1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F923" i="5" s="1"/>
  <c r="C923" i="5"/>
  <c r="G923" i="5" s="1"/>
  <c r="A924" i="5"/>
  <c r="E924" i="5" s="1"/>
  <c r="B924" i="5"/>
  <c r="F924" i="5" s="1"/>
  <c r="C924" i="5"/>
  <c r="G924" i="5" s="1"/>
  <c r="A925" i="5"/>
  <c r="B925" i="5"/>
  <c r="F925" i="5" s="1"/>
  <c r="C925" i="5"/>
  <c r="G925" i="5" s="1"/>
  <c r="A926" i="5"/>
  <c r="D926" i="5" s="1"/>
  <c r="B926" i="5"/>
  <c r="F926" i="5" s="1"/>
  <c r="C926" i="5"/>
  <c r="G926" i="5" s="1"/>
  <c r="A927" i="5"/>
  <c r="B927" i="5"/>
  <c r="F927" i="5" s="1"/>
  <c r="C927" i="5"/>
  <c r="G927" i="5" s="1"/>
  <c r="A928" i="5"/>
  <c r="I928" i="5" s="1"/>
  <c r="B928" i="5"/>
  <c r="F928" i="5" s="1"/>
  <c r="C928" i="5"/>
  <c r="G928" i="5" s="1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B932" i="5"/>
  <c r="F932" i="5" s="1"/>
  <c r="C932" i="5"/>
  <c r="G932" i="5" s="1"/>
  <c r="A933" i="5"/>
  <c r="D933" i="5" s="1"/>
  <c r="B933" i="5"/>
  <c r="F933" i="5" s="1"/>
  <c r="C933" i="5"/>
  <c r="G933" i="5" s="1"/>
  <c r="A934" i="5"/>
  <c r="E934" i="5" s="1"/>
  <c r="B934" i="5"/>
  <c r="F934" i="5" s="1"/>
  <c r="C934" i="5"/>
  <c r="G934" i="5" s="1"/>
  <c r="A935" i="5"/>
  <c r="B935" i="5"/>
  <c r="F935" i="5" s="1"/>
  <c r="C935" i="5"/>
  <c r="G935" i="5" s="1"/>
  <c r="A936" i="5"/>
  <c r="B936" i="5"/>
  <c r="F936" i="5" s="1"/>
  <c r="C936" i="5"/>
  <c r="G936" i="5" s="1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F939" i="5" s="1"/>
  <c r="C939" i="5"/>
  <c r="G939" i="5" s="1"/>
  <c r="A940" i="5"/>
  <c r="B940" i="5"/>
  <c r="F940" i="5" s="1"/>
  <c r="C940" i="5"/>
  <c r="G940" i="5" s="1"/>
  <c r="A941" i="5"/>
  <c r="B941" i="5"/>
  <c r="F941" i="5" s="1"/>
  <c r="C941" i="5"/>
  <c r="G941" i="5" s="1"/>
  <c r="A942" i="5"/>
  <c r="I942" i="5" s="1"/>
  <c r="B942" i="5"/>
  <c r="F942" i="5" s="1"/>
  <c r="C942" i="5"/>
  <c r="G942" i="5" s="1"/>
  <c r="A943" i="5"/>
  <c r="B943" i="5"/>
  <c r="F943" i="5" s="1"/>
  <c r="C943" i="5"/>
  <c r="G943" i="5" s="1"/>
  <c r="A944" i="5"/>
  <c r="B944" i="5"/>
  <c r="F944" i="5" s="1"/>
  <c r="C944" i="5"/>
  <c r="G944" i="5" s="1"/>
  <c r="A945" i="5"/>
  <c r="B945" i="5"/>
  <c r="F945" i="5" s="1"/>
  <c r="C945" i="5"/>
  <c r="G945" i="5" s="1"/>
  <c r="A946" i="5"/>
  <c r="E946" i="5" s="1"/>
  <c r="B946" i="5"/>
  <c r="F946" i="5" s="1"/>
  <c r="C946" i="5"/>
  <c r="G946" i="5" s="1"/>
  <c r="A947" i="5"/>
  <c r="B947" i="5"/>
  <c r="F947" i="5" s="1"/>
  <c r="C947" i="5"/>
  <c r="G947" i="5" s="1"/>
  <c r="A948" i="5"/>
  <c r="D948" i="5" s="1"/>
  <c r="B948" i="5"/>
  <c r="F948" i="5" s="1"/>
  <c r="C948" i="5"/>
  <c r="G948" i="5" s="1"/>
  <c r="A949" i="5"/>
  <c r="B949" i="5"/>
  <c r="F949" i="5" s="1"/>
  <c r="C949" i="5"/>
  <c r="G949" i="5" s="1"/>
  <c r="A950" i="5"/>
  <c r="D950" i="5" s="1"/>
  <c r="B950" i="5"/>
  <c r="F950" i="5" s="1"/>
  <c r="C950" i="5"/>
  <c r="G950" i="5" s="1"/>
  <c r="A951" i="5"/>
  <c r="B951" i="5"/>
  <c r="F951" i="5" s="1"/>
  <c r="C951" i="5"/>
  <c r="G951" i="5" s="1"/>
  <c r="A952" i="5"/>
  <c r="B952" i="5"/>
  <c r="F952" i="5" s="1"/>
  <c r="C952" i="5"/>
  <c r="A953" i="5"/>
  <c r="B953" i="5"/>
  <c r="F953" i="5" s="1"/>
  <c r="C953" i="5"/>
  <c r="G953" i="5" s="1"/>
  <c r="A954" i="5"/>
  <c r="E954" i="5" s="1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G956" i="5" s="1"/>
  <c r="A957" i="5"/>
  <c r="B957" i="5"/>
  <c r="F957" i="5" s="1"/>
  <c r="C957" i="5"/>
  <c r="G957" i="5" s="1"/>
  <c r="A958" i="5"/>
  <c r="I958" i="5" s="1"/>
  <c r="B958" i="5"/>
  <c r="F958" i="5" s="1"/>
  <c r="C958" i="5"/>
  <c r="G958" i="5" s="1"/>
  <c r="A959" i="5"/>
  <c r="B959" i="5"/>
  <c r="F959" i="5" s="1"/>
  <c r="C959" i="5"/>
  <c r="G959" i="5" s="1"/>
  <c r="A960" i="5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G962" i="5" s="1"/>
  <c r="A963" i="5"/>
  <c r="B963" i="5"/>
  <c r="F963" i="5" s="1"/>
  <c r="C963" i="5"/>
  <c r="G963" i="5" s="1"/>
  <c r="A964" i="5"/>
  <c r="E964" i="5" s="1"/>
  <c r="B964" i="5"/>
  <c r="F964" i="5" s="1"/>
  <c r="C964" i="5"/>
  <c r="G964" i="5" s="1"/>
  <c r="A965" i="5"/>
  <c r="B965" i="5"/>
  <c r="F965" i="5" s="1"/>
  <c r="C965" i="5"/>
  <c r="G965" i="5" s="1"/>
  <c r="A966" i="5"/>
  <c r="E966" i="5" s="1"/>
  <c r="B966" i="5"/>
  <c r="F966" i="5" s="1"/>
  <c r="C966" i="5"/>
  <c r="G966" i="5" s="1"/>
  <c r="A967" i="5"/>
  <c r="B967" i="5"/>
  <c r="F967" i="5" s="1"/>
  <c r="C967" i="5"/>
  <c r="G967" i="5" s="1"/>
  <c r="A968" i="5"/>
  <c r="I968" i="5" s="1"/>
  <c r="B968" i="5"/>
  <c r="F968" i="5" s="1"/>
  <c r="C968" i="5"/>
  <c r="G968" i="5" s="1"/>
  <c r="A969" i="5"/>
  <c r="B969" i="5"/>
  <c r="F969" i="5" s="1"/>
  <c r="C969" i="5"/>
  <c r="G969" i="5" s="1"/>
  <c r="A970" i="5"/>
  <c r="E970" i="5" s="1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G972" i="5" s="1"/>
  <c r="A973" i="5"/>
  <c r="B973" i="5"/>
  <c r="F973" i="5" s="1"/>
  <c r="C973" i="5"/>
  <c r="G973" i="5" s="1"/>
  <c r="A974" i="5"/>
  <c r="I974" i="5" s="1"/>
  <c r="B974" i="5"/>
  <c r="F974" i="5" s="1"/>
  <c r="C974" i="5"/>
  <c r="G974" i="5" s="1"/>
  <c r="A975" i="5"/>
  <c r="B975" i="5"/>
  <c r="F975" i="5" s="1"/>
  <c r="C975" i="5"/>
  <c r="G975" i="5" s="1"/>
  <c r="A976" i="5"/>
  <c r="B976" i="5"/>
  <c r="F976" i="5" s="1"/>
  <c r="C976" i="5"/>
  <c r="G976" i="5" s="1"/>
  <c r="A977" i="5"/>
  <c r="B977" i="5"/>
  <c r="F977" i="5" s="1"/>
  <c r="C977" i="5"/>
  <c r="G977" i="5" s="1"/>
  <c r="A978" i="5"/>
  <c r="E978" i="5" s="1"/>
  <c r="B978" i="5"/>
  <c r="F978" i="5" s="1"/>
  <c r="C978" i="5"/>
  <c r="G978" i="5" s="1"/>
  <c r="A979" i="5"/>
  <c r="B979" i="5"/>
  <c r="F979" i="5" s="1"/>
  <c r="C979" i="5"/>
  <c r="G979" i="5" s="1"/>
  <c r="A980" i="5"/>
  <c r="E980" i="5" s="1"/>
  <c r="B980" i="5"/>
  <c r="F980" i="5" s="1"/>
  <c r="C980" i="5"/>
  <c r="G980" i="5" s="1"/>
  <c r="A981" i="5"/>
  <c r="B981" i="5"/>
  <c r="F981" i="5" s="1"/>
  <c r="C981" i="5"/>
  <c r="G981" i="5" s="1"/>
  <c r="A982" i="5"/>
  <c r="D982" i="5" s="1"/>
  <c r="B982" i="5"/>
  <c r="F982" i="5" s="1"/>
  <c r="C982" i="5"/>
  <c r="G982" i="5" s="1"/>
  <c r="A983" i="5"/>
  <c r="B983" i="5"/>
  <c r="F983" i="5" s="1"/>
  <c r="C983" i="5"/>
  <c r="G983" i="5" s="1"/>
  <c r="A984" i="5"/>
  <c r="B984" i="5"/>
  <c r="F984" i="5" s="1"/>
  <c r="C984" i="5"/>
  <c r="G984" i="5" s="1"/>
  <c r="A985" i="5"/>
  <c r="B985" i="5"/>
  <c r="F985" i="5" s="1"/>
  <c r="C985" i="5"/>
  <c r="G985" i="5" s="1"/>
  <c r="A986" i="5"/>
  <c r="E986" i="5" s="1"/>
  <c r="B986" i="5"/>
  <c r="F986" i="5" s="1"/>
  <c r="C986" i="5"/>
  <c r="G986" i="5" s="1"/>
  <c r="A987" i="5"/>
  <c r="B987" i="5"/>
  <c r="F987" i="5" s="1"/>
  <c r="C987" i="5"/>
  <c r="G987" i="5" s="1"/>
  <c r="A988" i="5"/>
  <c r="D988" i="5" s="1"/>
  <c r="B988" i="5"/>
  <c r="F988" i="5" s="1"/>
  <c r="C988" i="5"/>
  <c r="G988" i="5" s="1"/>
  <c r="A989" i="5"/>
  <c r="B989" i="5"/>
  <c r="F989" i="5" s="1"/>
  <c r="C989" i="5"/>
  <c r="G989" i="5" s="1"/>
  <c r="A990" i="5"/>
  <c r="E990" i="5" s="1"/>
  <c r="B990" i="5"/>
  <c r="F990" i="5" s="1"/>
  <c r="C990" i="5"/>
  <c r="G990" i="5" s="1"/>
  <c r="A991" i="5"/>
  <c r="B991" i="5"/>
  <c r="F991" i="5" s="1"/>
  <c r="C991" i="5"/>
  <c r="G991" i="5" s="1"/>
  <c r="A992" i="5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E994" i="5" s="1"/>
  <c r="B994" i="5"/>
  <c r="F994" i="5" s="1"/>
  <c r="C994" i="5"/>
  <c r="G994" i="5" s="1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I998" i="5" s="1"/>
  <c r="B998" i="5"/>
  <c r="F998" i="5" s="1"/>
  <c r="C998" i="5"/>
  <c r="G998" i="5" s="1"/>
  <c r="A999" i="5"/>
  <c r="B999" i="5"/>
  <c r="F999" i="5" s="1"/>
  <c r="C999" i="5"/>
  <c r="G999" i="5" s="1"/>
  <c r="A1000" i="5"/>
  <c r="I1000" i="5" s="1"/>
  <c r="B1000" i="5"/>
  <c r="F1000" i="5" s="1"/>
  <c r="C1000" i="5"/>
  <c r="G1000" i="5" s="1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K5" i="4" s="1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C8" i="4"/>
  <c r="M8" i="4" s="1"/>
  <c r="O8" i="4"/>
  <c r="A9" i="4"/>
  <c r="K9" i="4" s="1"/>
  <c r="B9" i="4"/>
  <c r="L9" i="4" s="1"/>
  <c r="C9" i="4"/>
  <c r="M9" i="4" s="1"/>
  <c r="O9" i="4"/>
  <c r="A10" i="4"/>
  <c r="K10" i="4" s="1"/>
  <c r="B10" i="4"/>
  <c r="L10" i="4" s="1"/>
  <c r="C10" i="4"/>
  <c r="M10" i="4" s="1"/>
  <c r="O10" i="4"/>
  <c r="A11" i="4"/>
  <c r="K11" i="4" s="1"/>
  <c r="B11" i="4"/>
  <c r="L11" i="4" s="1"/>
  <c r="C11" i="4"/>
  <c r="M11" i="4" s="1"/>
  <c r="O11" i="4"/>
  <c r="A12" i="4"/>
  <c r="K12" i="4" s="1"/>
  <c r="B12" i="4"/>
  <c r="L12" i="4" s="1"/>
  <c r="C12" i="4"/>
  <c r="M12" i="4" s="1"/>
  <c r="O12" i="4"/>
  <c r="A13" i="4"/>
  <c r="K13" i="4" s="1"/>
  <c r="B13" i="4"/>
  <c r="L13" i="4" s="1"/>
  <c r="C13" i="4"/>
  <c r="M13" i="4" s="1"/>
  <c r="O13" i="4"/>
  <c r="A14" i="4"/>
  <c r="K14" i="4" s="1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K16" i="4" s="1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K18" i="4" s="1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L24" i="4" s="1"/>
  <c r="C24" i="4"/>
  <c r="M24" i="4" s="1"/>
  <c r="O24" i="4"/>
  <c r="A25" i="4"/>
  <c r="K25" i="4" s="1"/>
  <c r="B25" i="4"/>
  <c r="L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K28" i="4" s="1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K30" i="4" s="1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L32" i="4" s="1"/>
  <c r="C32" i="4"/>
  <c r="M32" i="4" s="1"/>
  <c r="O32" i="4"/>
  <c r="A33" i="4"/>
  <c r="K33" i="4" s="1"/>
  <c r="B33" i="4"/>
  <c r="L33" i="4" s="1"/>
  <c r="C33" i="4"/>
  <c r="M33" i="4" s="1"/>
  <c r="O33" i="4"/>
  <c r="A34" i="4"/>
  <c r="K34" i="4" s="1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K36" i="4" s="1"/>
  <c r="B36" i="4"/>
  <c r="L36" i="4" s="1"/>
  <c r="C36" i="4"/>
  <c r="M36" i="4" s="1"/>
  <c r="O36" i="4"/>
  <c r="A37" i="4"/>
  <c r="K37" i="4" s="1"/>
  <c r="B37" i="4"/>
  <c r="L37" i="4" s="1"/>
  <c r="C37" i="4"/>
  <c r="M37" i="4" s="1"/>
  <c r="O37" i="4"/>
  <c r="A38" i="4"/>
  <c r="K38" i="4" s="1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L42" i="4" s="1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K45" i="4" s="1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L47" i="4" s="1"/>
  <c r="C47" i="4"/>
  <c r="M47" i="4" s="1"/>
  <c r="O47" i="4"/>
  <c r="A48" i="4"/>
  <c r="K48" i="4" s="1"/>
  <c r="B48" i="4"/>
  <c r="L48" i="4" s="1"/>
  <c r="C48" i="4"/>
  <c r="M48" i="4" s="1"/>
  <c r="O48" i="4"/>
  <c r="A49" i="4"/>
  <c r="K49" i="4" s="1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K51" i="4" s="1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K53" i="4" s="1"/>
  <c r="B53" i="4"/>
  <c r="L53" i="4" s="1"/>
  <c r="C53" i="4"/>
  <c r="M53" i="4" s="1"/>
  <c r="O53" i="4"/>
  <c r="A54" i="4"/>
  <c r="K54" i="4" s="1"/>
  <c r="B54" i="4"/>
  <c r="L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K59" i="4" s="1"/>
  <c r="B59" i="4"/>
  <c r="L59" i="4" s="1"/>
  <c r="C59" i="4"/>
  <c r="M59" i="4" s="1"/>
  <c r="O59" i="4"/>
  <c r="A60" i="4"/>
  <c r="K60" i="4" s="1"/>
  <c r="B60" i="4"/>
  <c r="L60" i="4" s="1"/>
  <c r="C60" i="4"/>
  <c r="M60" i="4" s="1"/>
  <c r="O60" i="4"/>
  <c r="A61" i="4"/>
  <c r="K61" i="4" s="1"/>
  <c r="B61" i="4"/>
  <c r="L61" i="4" s="1"/>
  <c r="C61" i="4"/>
  <c r="M61" i="4" s="1"/>
  <c r="O61" i="4"/>
  <c r="A62" i="4"/>
  <c r="K62" i="4" s="1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K70" i="4" s="1"/>
  <c r="B70" i="4"/>
  <c r="L70" i="4" s="1"/>
  <c r="C70" i="4"/>
  <c r="M70" i="4" s="1"/>
  <c r="O70" i="4"/>
  <c r="A71" i="4"/>
  <c r="K71" i="4" s="1"/>
  <c r="B71" i="4"/>
  <c r="L71" i="4" s="1"/>
  <c r="C71" i="4"/>
  <c r="M71" i="4" s="1"/>
  <c r="O71" i="4"/>
  <c r="A72" i="4"/>
  <c r="K72" i="4" s="1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K74" i="4" s="1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K78" i="4" s="1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K82" i="4" s="1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C85" i="4"/>
  <c r="M85" i="4" s="1"/>
  <c r="O85" i="4"/>
  <c r="A86" i="4"/>
  <c r="K86" i="4" s="1"/>
  <c r="B86" i="4"/>
  <c r="L86" i="4" s="1"/>
  <c r="C86" i="4"/>
  <c r="M86" i="4" s="1"/>
  <c r="O86" i="4"/>
  <c r="A87" i="4"/>
  <c r="K87" i="4" s="1"/>
  <c r="B87" i="4"/>
  <c r="L87" i="4" s="1"/>
  <c r="C87" i="4"/>
  <c r="M87" i="4" s="1"/>
  <c r="O87" i="4"/>
  <c r="A88" i="4"/>
  <c r="K88" i="4" s="1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K90" i="4" s="1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K94" i="4" s="1"/>
  <c r="B94" i="4"/>
  <c r="L94" i="4" s="1"/>
  <c r="C94" i="4"/>
  <c r="M94" i="4" s="1"/>
  <c r="O94" i="4"/>
  <c r="A95" i="4"/>
  <c r="K95" i="4" s="1"/>
  <c r="B95" i="4"/>
  <c r="L95" i="4" s="1"/>
  <c r="C95" i="4"/>
  <c r="M95" i="4" s="1"/>
  <c r="O95" i="4"/>
  <c r="A96" i="4"/>
  <c r="K96" i="4" s="1"/>
  <c r="B96" i="4"/>
  <c r="L96" i="4" s="1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B102" i="4"/>
  <c r="L102" i="4" s="1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L104" i="4" s="1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L106" i="4" s="1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 s="1"/>
  <c r="O109" i="4"/>
  <c r="A110" i="4"/>
  <c r="K110" i="4" s="1"/>
  <c r="B110" i="4"/>
  <c r="L110" i="4" s="1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L114" i="4" s="1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L116" i="4" s="1"/>
  <c r="C116" i="4"/>
  <c r="M116" i="4" s="1"/>
  <c r="O116" i="4"/>
  <c r="A117" i="4"/>
  <c r="K117" i="4" s="1"/>
  <c r="B117" i="4"/>
  <c r="L117" i="4" s="1"/>
  <c r="C117" i="4"/>
  <c r="M117" i="4" s="1"/>
  <c r="O117" i="4"/>
  <c r="A118" i="4"/>
  <c r="K118" i="4" s="1"/>
  <c r="B118" i="4"/>
  <c r="L118" i="4" s="1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L122" i="4" s="1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C125" i="4"/>
  <c r="M125" i="4" s="1"/>
  <c r="O125" i="4"/>
  <c r="A126" i="4"/>
  <c r="K126" i="4" s="1"/>
  <c r="B126" i="4"/>
  <c r="L126" i="4" s="1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L130" i="4" s="1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L132" i="4" s="1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L134" i="4" s="1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L138" i="4" s="1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K142" i="4" s="1"/>
  <c r="B142" i="4"/>
  <c r="L142" i="4" s="1"/>
  <c r="C142" i="4"/>
  <c r="M142" i="4" s="1"/>
  <c r="O142" i="4"/>
  <c r="A143" i="4"/>
  <c r="K143" i="4" s="1"/>
  <c r="B143" i="4"/>
  <c r="L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L148" i="4" s="1"/>
  <c r="C148" i="4"/>
  <c r="M148" i="4" s="1"/>
  <c r="O148" i="4"/>
  <c r="A149" i="4"/>
  <c r="K149" i="4" s="1"/>
  <c r="B149" i="4"/>
  <c r="L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M154" i="4" s="1"/>
  <c r="O154" i="4"/>
  <c r="A155" i="4"/>
  <c r="K155" i="4" s="1"/>
  <c r="B155" i="4"/>
  <c r="L155" i="4" s="1"/>
  <c r="C155" i="4"/>
  <c r="M155" i="4" s="1"/>
  <c r="O155" i="4"/>
  <c r="A156" i="4"/>
  <c r="K156" i="4" s="1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K158" i="4" s="1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K164" i="4" s="1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K166" i="4" s="1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K168" i="4" s="1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C171" i="4"/>
  <c r="M171" i="4" s="1"/>
  <c r="O171" i="4"/>
  <c r="A172" i="4"/>
  <c r="K172" i="4" s="1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L174" i="4" s="1"/>
  <c r="C174" i="4"/>
  <c r="M174" i="4" s="1"/>
  <c r="O174" i="4"/>
  <c r="A175" i="4"/>
  <c r="K175" i="4" s="1"/>
  <c r="B175" i="4"/>
  <c r="L175" i="4" s="1"/>
  <c r="C175" i="4"/>
  <c r="M175" i="4" s="1"/>
  <c r="O175" i="4"/>
  <c r="A176" i="4"/>
  <c r="K176" i="4" s="1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K180" i="4" s="1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K182" i="4" s="1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L338" i="4" s="1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L348" i="4" s="1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M503" i="4" s="1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M519" i="4" s="1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M581" i="4" s="1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M584" i="4" s="1"/>
  <c r="O584" i="4"/>
  <c r="A585" i="4"/>
  <c r="K585" i="4" s="1"/>
  <c r="B585" i="4"/>
  <c r="L585" i="4" s="1"/>
  <c r="C585" i="4"/>
  <c r="M585" i="4" s="1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M595" i="4" s="1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M615" i="4" s="1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L624" i="4" s="1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L654" i="4" s="1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L704" i="4" s="1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M713" i="4" s="1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M734" i="4" s="1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L752" i="4" s="1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M769" i="4" s="1"/>
  <c r="O769" i="4"/>
  <c r="A770" i="4"/>
  <c r="K770" i="4" s="1"/>
  <c r="B770" i="4"/>
  <c r="L770" i="4" s="1"/>
  <c r="C770" i="4"/>
  <c r="M770" i="4" s="1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M777" i="4" s="1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M790" i="4" s="1"/>
  <c r="O790" i="4"/>
  <c r="A791" i="4"/>
  <c r="K791" i="4" s="1"/>
  <c r="B791" i="4"/>
  <c r="L791" i="4" s="1"/>
  <c r="C791" i="4"/>
  <c r="M791" i="4" s="1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M793" i="4" s="1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M806" i="4" s="1"/>
  <c r="O806" i="4"/>
  <c r="A807" i="4"/>
  <c r="K807" i="4" s="1"/>
  <c r="B807" i="4"/>
  <c r="L807" i="4" s="1"/>
  <c r="C807" i="4"/>
  <c r="M807" i="4" s="1"/>
  <c r="O807" i="4"/>
  <c r="A808" i="4"/>
  <c r="K808" i="4" s="1"/>
  <c r="B808" i="4"/>
  <c r="L808" i="4" s="1"/>
  <c r="C808" i="4"/>
  <c r="M808" i="4" s="1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B812" i="4"/>
  <c r="C812" i="4"/>
  <c r="J812" i="4" s="1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B815" i="4"/>
  <c r="L815" i="4" s="1"/>
  <c r="C815" i="4"/>
  <c r="J815" i="4" s="1"/>
  <c r="O815" i="4"/>
  <c r="A816" i="4"/>
  <c r="H816" i="4" s="1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M839" i="4" s="1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M842" i="4" s="1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M858" i="4" s="1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L864" i="4" s="1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K870" i="4" s="1"/>
  <c r="B870" i="4"/>
  <c r="L870" i="4" s="1"/>
  <c r="C870" i="4"/>
  <c r="M870" i="4" s="1"/>
  <c r="O870" i="4"/>
  <c r="A871" i="4"/>
  <c r="H871" i="4" s="1"/>
  <c r="B871" i="4"/>
  <c r="C871" i="4"/>
  <c r="M871" i="4" s="1"/>
  <c r="O871" i="4"/>
  <c r="A872" i="4"/>
  <c r="B872" i="4"/>
  <c r="C872" i="4"/>
  <c r="O872" i="4"/>
  <c r="A873" i="4"/>
  <c r="H873" i="4" s="1"/>
  <c r="B873" i="4"/>
  <c r="C873" i="4"/>
  <c r="O873" i="4"/>
  <c r="A874" i="4"/>
  <c r="K874" i="4" s="1"/>
  <c r="B874" i="4"/>
  <c r="C874" i="4"/>
  <c r="M874" i="4" s="1"/>
  <c r="O874" i="4"/>
  <c r="A875" i="4"/>
  <c r="B875" i="4"/>
  <c r="C875" i="4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J878" i="4" s="1"/>
  <c r="O878" i="4"/>
  <c r="A879" i="4"/>
  <c r="H879" i="4" s="1"/>
  <c r="B879" i="4"/>
  <c r="C879" i="4"/>
  <c r="M879" i="4" s="1"/>
  <c r="O879" i="4"/>
  <c r="A880" i="4"/>
  <c r="AR880" i="4" s="1"/>
  <c r="B880" i="4"/>
  <c r="C880" i="4"/>
  <c r="J880" i="4" s="1"/>
  <c r="O880" i="4"/>
  <c r="A881" i="4"/>
  <c r="AR881" i="4" s="1"/>
  <c r="B881" i="4"/>
  <c r="C881" i="4"/>
  <c r="J881" i="4" s="1"/>
  <c r="O881" i="4"/>
  <c r="A882" i="4"/>
  <c r="K882" i="4" s="1"/>
  <c r="B882" i="4"/>
  <c r="L882" i="4" s="1"/>
  <c r="C882" i="4"/>
  <c r="O882" i="4"/>
  <c r="A883" i="4"/>
  <c r="B883" i="4"/>
  <c r="C883" i="4"/>
  <c r="O883" i="4"/>
  <c r="A884" i="4"/>
  <c r="K884" i="4" s="1"/>
  <c r="B884" i="4"/>
  <c r="L884" i="4" s="1"/>
  <c r="C884" i="4"/>
  <c r="J884" i="4" s="1"/>
  <c r="O884" i="4"/>
  <c r="A885" i="4"/>
  <c r="H885" i="4" s="1"/>
  <c r="B885" i="4"/>
  <c r="C885" i="4"/>
  <c r="M885" i="4" s="1"/>
  <c r="O885" i="4"/>
  <c r="A886" i="4"/>
  <c r="H886" i="4" s="1"/>
  <c r="B886" i="4"/>
  <c r="L886" i="4" s="1"/>
  <c r="C886" i="4"/>
  <c r="O886" i="4"/>
  <c r="A887" i="4"/>
  <c r="B887" i="4"/>
  <c r="L887" i="4" s="1"/>
  <c r="C887" i="4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B890" i="4"/>
  <c r="L890" i="4" s="1"/>
  <c r="C890" i="4"/>
  <c r="J890" i="4" s="1"/>
  <c r="O890" i="4"/>
  <c r="A891" i="4"/>
  <c r="B891" i="4"/>
  <c r="L891" i="4" s="1"/>
  <c r="C891" i="4"/>
  <c r="M891" i="4" s="1"/>
  <c r="O891" i="4"/>
  <c r="A892" i="4"/>
  <c r="H892" i="4" s="1"/>
  <c r="B892" i="4"/>
  <c r="C892" i="4"/>
  <c r="O892" i="4"/>
  <c r="A893" i="4"/>
  <c r="H893" i="4" s="1"/>
  <c r="B893" i="4"/>
  <c r="L893" i="4" s="1"/>
  <c r="C893" i="4"/>
  <c r="J893" i="4" s="1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O896" i="4"/>
  <c r="A897" i="4"/>
  <c r="B897" i="4"/>
  <c r="L897" i="4" s="1"/>
  <c r="C897" i="4"/>
  <c r="O897" i="4"/>
  <c r="A898" i="4"/>
  <c r="H898" i="4" s="1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H901" i="4" s="1"/>
  <c r="B901" i="4"/>
  <c r="C901" i="4"/>
  <c r="M901" i="4" s="1"/>
  <c r="O901" i="4"/>
  <c r="A902" i="4"/>
  <c r="B902" i="4"/>
  <c r="L902" i="4" s="1"/>
  <c r="C902" i="4"/>
  <c r="O902" i="4"/>
  <c r="A903" i="4"/>
  <c r="H903" i="4" s="1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J906" i="4" s="1"/>
  <c r="O906" i="4"/>
  <c r="A907" i="4"/>
  <c r="B907" i="4"/>
  <c r="C907" i="4"/>
  <c r="M907" i="4" s="1"/>
  <c r="O907" i="4"/>
  <c r="A908" i="4"/>
  <c r="B908" i="4"/>
  <c r="L908" i="4" s="1"/>
  <c r="C908" i="4"/>
  <c r="O908" i="4"/>
  <c r="A909" i="4"/>
  <c r="B909" i="4"/>
  <c r="C909" i="4"/>
  <c r="J909" i="4" s="1"/>
  <c r="O909" i="4"/>
  <c r="A910" i="4"/>
  <c r="H910" i="4" s="1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J912" i="4" s="1"/>
  <c r="O912" i="4"/>
  <c r="A913" i="4"/>
  <c r="AR913" i="4" s="1"/>
  <c r="B913" i="4"/>
  <c r="C913" i="4"/>
  <c r="M913" i="4" s="1"/>
  <c r="O913" i="4"/>
  <c r="A914" i="4"/>
  <c r="B914" i="4"/>
  <c r="C914" i="4"/>
  <c r="M914" i="4" s="1"/>
  <c r="O914" i="4"/>
  <c r="A915" i="4"/>
  <c r="H915" i="4" s="1"/>
  <c r="B915" i="4"/>
  <c r="C915" i="4"/>
  <c r="J915" i="4" s="1"/>
  <c r="O915" i="4"/>
  <c r="A916" i="4"/>
  <c r="B916" i="4"/>
  <c r="L916" i="4" s="1"/>
  <c r="C916" i="4"/>
  <c r="O916" i="4"/>
  <c r="A917" i="4"/>
  <c r="B917" i="4"/>
  <c r="L917" i="4" s="1"/>
  <c r="C917" i="4"/>
  <c r="O917" i="4"/>
  <c r="A918" i="4"/>
  <c r="AR918" i="4" s="1"/>
  <c r="G918" i="4" s="1"/>
  <c r="B918" i="4"/>
  <c r="C918" i="4"/>
  <c r="M918" i="4" s="1"/>
  <c r="O918" i="4"/>
  <c r="A919" i="4"/>
  <c r="H919" i="4" s="1"/>
  <c r="B919" i="4"/>
  <c r="C919" i="4"/>
  <c r="M919" i="4" s="1"/>
  <c r="O919" i="4"/>
  <c r="A920" i="4"/>
  <c r="AR920" i="4" s="1"/>
  <c r="G920" i="4" s="1"/>
  <c r="B920" i="4"/>
  <c r="C920" i="4"/>
  <c r="J920" i="4" s="1"/>
  <c r="O920" i="4"/>
  <c r="A921" i="4"/>
  <c r="AR921" i="4" s="1"/>
  <c r="B921" i="4"/>
  <c r="C921" i="4"/>
  <c r="M921" i="4" s="1"/>
  <c r="O921" i="4"/>
  <c r="A922" i="4"/>
  <c r="B922" i="4"/>
  <c r="L922" i="4" s="1"/>
  <c r="C922" i="4"/>
  <c r="M922" i="4" s="1"/>
  <c r="O922" i="4"/>
  <c r="A923" i="4"/>
  <c r="AR923" i="4" s="1"/>
  <c r="B923" i="4"/>
  <c r="C923" i="4"/>
  <c r="O923" i="4"/>
  <c r="A924" i="4"/>
  <c r="H924" i="4" s="1"/>
  <c r="B924" i="4"/>
  <c r="C924" i="4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H927" i="4" s="1"/>
  <c r="B927" i="4"/>
  <c r="C927" i="4"/>
  <c r="M927" i="4" s="1"/>
  <c r="O927" i="4"/>
  <c r="A928" i="4"/>
  <c r="AR928" i="4" s="1"/>
  <c r="G928" i="4" s="1"/>
  <c r="B928" i="4"/>
  <c r="L928" i="4" s="1"/>
  <c r="C928" i="4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H931" i="4" s="1"/>
  <c r="B931" i="4"/>
  <c r="C931" i="4"/>
  <c r="O931" i="4"/>
  <c r="A932" i="4"/>
  <c r="B932" i="4"/>
  <c r="C932" i="4"/>
  <c r="O932" i="4"/>
  <c r="A933" i="4"/>
  <c r="B933" i="4"/>
  <c r="L933" i="4" s="1"/>
  <c r="C933" i="4"/>
  <c r="M933" i="4" s="1"/>
  <c r="O933" i="4"/>
  <c r="A934" i="4"/>
  <c r="B934" i="4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H941" i="4" s="1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C949" i="4"/>
  <c r="O949" i="4"/>
  <c r="A950" i="4"/>
  <c r="H950" i="4" s="1"/>
  <c r="B950" i="4"/>
  <c r="I950" i="4" s="1"/>
  <c r="C950" i="4"/>
  <c r="O950" i="4"/>
  <c r="A951" i="4"/>
  <c r="H951" i="4" s="1"/>
  <c r="B951" i="4"/>
  <c r="C951" i="4"/>
  <c r="O951" i="4"/>
  <c r="A952" i="4"/>
  <c r="AR952" i="4" s="1"/>
  <c r="G952" i="4" s="1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B956" i="4"/>
  <c r="C956" i="4"/>
  <c r="O956" i="4"/>
  <c r="A957" i="4"/>
  <c r="AR957" i="4" s="1"/>
  <c r="B957" i="4"/>
  <c r="C957" i="4"/>
  <c r="O957" i="4"/>
  <c r="A958" i="4"/>
  <c r="B958" i="4"/>
  <c r="L958" i="4" s="1"/>
  <c r="C958" i="4"/>
  <c r="O958" i="4"/>
  <c r="A959" i="4"/>
  <c r="K959" i="4" s="1"/>
  <c r="B959" i="4"/>
  <c r="C959" i="4"/>
  <c r="O959" i="4"/>
  <c r="A960" i="4"/>
  <c r="AR960" i="4" s="1"/>
  <c r="G960" i="4" s="1"/>
  <c r="B960" i="4"/>
  <c r="L960" i="4" s="1"/>
  <c r="C960" i="4"/>
  <c r="O960" i="4"/>
  <c r="A961" i="4"/>
  <c r="B961" i="4"/>
  <c r="C961" i="4"/>
  <c r="O961" i="4"/>
  <c r="A962" i="4"/>
  <c r="AR962" i="4" s="1"/>
  <c r="B962" i="4"/>
  <c r="I962" i="4" s="1"/>
  <c r="C962" i="4"/>
  <c r="M962" i="4" s="1"/>
  <c r="O962" i="4"/>
  <c r="A963" i="4"/>
  <c r="K963" i="4" s="1"/>
  <c r="B963" i="4"/>
  <c r="C963" i="4"/>
  <c r="M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H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AR971" i="4" s="1"/>
  <c r="B971" i="4"/>
  <c r="L971" i="4" s="1"/>
  <c r="C971" i="4"/>
  <c r="M971" i="4" s="1"/>
  <c r="O971" i="4"/>
  <c r="A972" i="4"/>
  <c r="H972" i="4" s="1"/>
  <c r="B972" i="4"/>
  <c r="C972" i="4"/>
  <c r="O972" i="4"/>
  <c r="A973" i="4"/>
  <c r="H973" i="4" s="1"/>
  <c r="B973" i="4"/>
  <c r="L973" i="4" s="1"/>
  <c r="C973" i="4"/>
  <c r="M973" i="4" s="1"/>
  <c r="O973" i="4"/>
  <c r="A974" i="4"/>
  <c r="AR974" i="4" s="1"/>
  <c r="G974" i="4" s="1"/>
  <c r="B974" i="4"/>
  <c r="C974" i="4"/>
  <c r="O974" i="4"/>
  <c r="A975" i="4"/>
  <c r="K975" i="4" s="1"/>
  <c r="B975" i="4"/>
  <c r="C975" i="4"/>
  <c r="M975" i="4" s="1"/>
  <c r="O975" i="4"/>
  <c r="A976" i="4"/>
  <c r="B976" i="4"/>
  <c r="C976" i="4"/>
  <c r="M976" i="4" s="1"/>
  <c r="O976" i="4"/>
  <c r="A977" i="4"/>
  <c r="K977" i="4" s="1"/>
  <c r="B977" i="4"/>
  <c r="C977" i="4"/>
  <c r="O977" i="4"/>
  <c r="A978" i="4"/>
  <c r="H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H981" i="4" s="1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AR986" i="4" s="1"/>
  <c r="G986" i="4" s="1"/>
  <c r="B986" i="4"/>
  <c r="I986" i="4" s="1"/>
  <c r="C986" i="4"/>
  <c r="M986" i="4" s="1"/>
  <c r="O986" i="4"/>
  <c r="A987" i="4"/>
  <c r="AR987" i="4" s="1"/>
  <c r="G987" i="4" s="1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C910" i="9"/>
  <c r="C995" i="9"/>
  <c r="C971" i="9"/>
  <c r="C951" i="9"/>
  <c r="C931" i="9"/>
  <c r="C897" i="9"/>
  <c r="C877" i="9"/>
  <c r="C861" i="9"/>
  <c r="C845" i="9"/>
  <c r="C829" i="9"/>
  <c r="C813" i="9"/>
  <c r="C797" i="9"/>
  <c r="C779" i="9"/>
  <c r="C763" i="9"/>
  <c r="C747" i="9"/>
  <c r="C731" i="9"/>
  <c r="D731" i="9" s="1"/>
  <c r="C715" i="9"/>
  <c r="C699" i="9"/>
  <c r="C669" i="9"/>
  <c r="G669" i="9" s="1"/>
  <c r="C537" i="9"/>
  <c r="G703" i="9"/>
  <c r="G719" i="9"/>
  <c r="G735" i="9"/>
  <c r="G751" i="9"/>
  <c r="G767" i="9"/>
  <c r="G783" i="9"/>
  <c r="G795" i="9"/>
  <c r="G809" i="9"/>
  <c r="G825" i="9"/>
  <c r="G841" i="9"/>
  <c r="G855" i="9"/>
  <c r="G863" i="9"/>
  <c r="G871" i="9"/>
  <c r="G879" i="9"/>
  <c r="G887" i="9"/>
  <c r="G895" i="9"/>
  <c r="G903" i="9"/>
  <c r="G911" i="9"/>
  <c r="G929" i="9"/>
  <c r="G937" i="9"/>
  <c r="G949" i="9"/>
  <c r="G959" i="9"/>
  <c r="G969" i="9"/>
  <c r="G981" i="9"/>
  <c r="G991" i="9"/>
  <c r="G1001" i="9"/>
  <c r="I886" i="5"/>
  <c r="D906" i="5"/>
  <c r="D990" i="5"/>
  <c r="E922" i="5"/>
  <c r="G952" i="5"/>
  <c r="I950" i="5"/>
  <c r="E993" i="2"/>
  <c r="F993" i="2"/>
  <c r="G993" i="2"/>
  <c r="I993" i="2"/>
  <c r="J993" i="2"/>
  <c r="E962" i="5"/>
  <c r="H993" i="2"/>
  <c r="K993" i="2"/>
  <c r="L993" i="2"/>
  <c r="M993" i="2"/>
  <c r="C2" i="5"/>
  <c r="B2" i="5"/>
  <c r="A2" i="5"/>
  <c r="A3" i="4"/>
  <c r="K3" i="4" s="1"/>
  <c r="B3" i="4"/>
  <c r="L3" i="4" s="1"/>
  <c r="C3" i="4"/>
  <c r="C2" i="4"/>
  <c r="M2" i="4" s="1"/>
  <c r="B2" i="4"/>
  <c r="L2" i="4" s="1"/>
  <c r="A2" i="4"/>
  <c r="O3" i="4"/>
  <c r="O2" i="4"/>
  <c r="E982" i="5" l="1"/>
  <c r="E942" i="5"/>
  <c r="I990" i="5"/>
  <c r="D942" i="5"/>
  <c r="K906" i="11"/>
  <c r="E869" i="11"/>
  <c r="H789" i="11"/>
  <c r="L826" i="11"/>
  <c r="L860" i="11"/>
  <c r="N891" i="11"/>
  <c r="L912" i="11"/>
  <c r="L924" i="11"/>
  <c r="N934" i="11"/>
  <c r="N954" i="11"/>
  <c r="N916" i="11"/>
  <c r="N936" i="11"/>
  <c r="F723" i="11"/>
  <c r="N865" i="11"/>
  <c r="L897" i="11"/>
  <c r="N918" i="11"/>
  <c r="N938" i="11"/>
  <c r="L950" i="11"/>
  <c r="N899" i="11"/>
  <c r="L914" i="11"/>
  <c r="L930" i="11"/>
  <c r="L946" i="11"/>
  <c r="E848" i="11"/>
  <c r="N893" i="11"/>
  <c r="K1001" i="11"/>
  <c r="N958" i="11"/>
  <c r="F840" i="11"/>
  <c r="F838" i="11"/>
  <c r="E832" i="11"/>
  <c r="H869" i="11"/>
  <c r="F789" i="11"/>
  <c r="E769" i="11"/>
  <c r="H767" i="11"/>
  <c r="E759" i="11"/>
  <c r="H751" i="11"/>
  <c r="H721" i="11"/>
  <c r="M844" i="11"/>
  <c r="K828" i="11"/>
  <c r="M991" i="11"/>
  <c r="M879" i="11"/>
  <c r="G967" i="9"/>
  <c r="G927" i="9"/>
  <c r="G885" i="9"/>
  <c r="G869" i="9"/>
  <c r="G837" i="9"/>
  <c r="G763" i="9"/>
  <c r="C783" i="9"/>
  <c r="C833" i="9"/>
  <c r="C905" i="9"/>
  <c r="M834" i="11"/>
  <c r="G909" i="9"/>
  <c r="G861" i="9"/>
  <c r="G779" i="9"/>
  <c r="C553" i="9"/>
  <c r="D553" i="9" s="1"/>
  <c r="C751" i="9"/>
  <c r="C817" i="9"/>
  <c r="C865" i="9"/>
  <c r="C935" i="9"/>
  <c r="C999" i="9"/>
  <c r="G943" i="9"/>
  <c r="G849" i="9"/>
  <c r="G775" i="9"/>
  <c r="G743" i="9"/>
  <c r="G695" i="9"/>
  <c r="C691" i="9"/>
  <c r="C723" i="9"/>
  <c r="C755" i="9"/>
  <c r="C787" i="9"/>
  <c r="C821" i="9"/>
  <c r="C853" i="9"/>
  <c r="C889" i="9"/>
  <c r="C939" i="9"/>
  <c r="C983" i="9"/>
  <c r="C791" i="9"/>
  <c r="K852" i="11"/>
  <c r="K820" i="11"/>
  <c r="K854" i="11"/>
  <c r="G999" i="9"/>
  <c r="G935" i="9"/>
  <c r="G901" i="9"/>
  <c r="G893" i="9"/>
  <c r="G877" i="9"/>
  <c r="G853" i="9"/>
  <c r="G821" i="9"/>
  <c r="G919" i="9"/>
  <c r="G747" i="9"/>
  <c r="C767" i="9"/>
  <c r="C849" i="9"/>
  <c r="C881" i="9"/>
  <c r="C955" i="9"/>
  <c r="C979" i="9"/>
  <c r="G975" i="9"/>
  <c r="G833" i="9"/>
  <c r="G817" i="9"/>
  <c r="G791" i="9"/>
  <c r="G759" i="9"/>
  <c r="G727" i="9"/>
  <c r="G711" i="9"/>
  <c r="C707" i="9"/>
  <c r="C739" i="9"/>
  <c r="D739" i="9" s="1"/>
  <c r="C771" i="9"/>
  <c r="C837" i="9"/>
  <c r="C869" i="9"/>
  <c r="C909" i="9"/>
  <c r="C963" i="9"/>
  <c r="C521" i="9"/>
  <c r="G983" i="9"/>
  <c r="G951" i="9"/>
  <c r="G931" i="9"/>
  <c r="G913" i="9"/>
  <c r="G905" i="9"/>
  <c r="G897" i="9"/>
  <c r="G889" i="9"/>
  <c r="G881" i="9"/>
  <c r="G873" i="9"/>
  <c r="G865" i="9"/>
  <c r="G857" i="9"/>
  <c r="G845" i="9"/>
  <c r="G829" i="9"/>
  <c r="G813" i="9"/>
  <c r="G787" i="9"/>
  <c r="G771" i="9"/>
  <c r="G755" i="9"/>
  <c r="C639" i="9"/>
  <c r="C743" i="9"/>
  <c r="C759" i="9"/>
  <c r="C775" i="9"/>
  <c r="C809" i="9"/>
  <c r="C825" i="9"/>
  <c r="C841" i="9"/>
  <c r="C857" i="9"/>
  <c r="C873" i="9"/>
  <c r="C893" i="9"/>
  <c r="C913" i="9"/>
  <c r="C947" i="9"/>
  <c r="C967" i="9"/>
  <c r="C987" i="9"/>
  <c r="M856" i="11"/>
  <c r="M826" i="11"/>
  <c r="K822" i="11"/>
  <c r="M828" i="11"/>
  <c r="K842" i="11"/>
  <c r="M852" i="11"/>
  <c r="M952" i="11"/>
  <c r="M958" i="11"/>
  <c r="M820" i="11"/>
  <c r="K830" i="11"/>
  <c r="M838" i="11"/>
  <c r="K846" i="11"/>
  <c r="K976" i="11"/>
  <c r="M822" i="11"/>
  <c r="L832" i="11"/>
  <c r="K836" i="11"/>
  <c r="M842" i="11"/>
  <c r="K850" i="11"/>
  <c r="L854" i="11"/>
  <c r="K862" i="11"/>
  <c r="N876" i="11"/>
  <c r="L895" i="11"/>
  <c r="L901" i="11"/>
  <c r="L918" i="11"/>
  <c r="N922" i="11"/>
  <c r="L928" i="11"/>
  <c r="L934" i="11"/>
  <c r="L940" i="11"/>
  <c r="N944" i="11"/>
  <c r="L954" i="11"/>
  <c r="M978" i="11"/>
  <c r="K824" i="11"/>
  <c r="K832" i="11"/>
  <c r="K840" i="11"/>
  <c r="M846" i="11"/>
  <c r="K858" i="11"/>
  <c r="N882" i="11"/>
  <c r="L904" i="11"/>
  <c r="N910" i="11"/>
  <c r="L916" i="11"/>
  <c r="N926" i="11"/>
  <c r="L948" i="11"/>
  <c r="K834" i="11"/>
  <c r="M836" i="11"/>
  <c r="K844" i="11"/>
  <c r="M850" i="11"/>
  <c r="K856" i="11"/>
  <c r="M862" i="11"/>
  <c r="M888" i="11"/>
  <c r="N895" i="11"/>
  <c r="N901" i="11"/>
  <c r="M824" i="11"/>
  <c r="M832" i="11"/>
  <c r="M840" i="11"/>
  <c r="M848" i="11"/>
  <c r="M858" i="11"/>
  <c r="N889" i="11"/>
  <c r="F848" i="11"/>
  <c r="F846" i="11"/>
  <c r="E840" i="11"/>
  <c r="F832" i="11"/>
  <c r="F830" i="11"/>
  <c r="F826" i="11"/>
  <c r="E820" i="11"/>
  <c r="H732" i="11"/>
  <c r="J789" i="11"/>
  <c r="I789" i="11"/>
  <c r="E998" i="5"/>
  <c r="E958" i="5"/>
  <c r="I938" i="5"/>
  <c r="I934" i="5"/>
  <c r="I982" i="5"/>
  <c r="D958" i="5"/>
  <c r="D998" i="5"/>
  <c r="I890" i="5"/>
  <c r="E910" i="5"/>
  <c r="I930" i="5"/>
  <c r="G526" i="9"/>
  <c r="C976" i="9"/>
  <c r="F769" i="11"/>
  <c r="L848" i="11"/>
  <c r="L858" i="11"/>
  <c r="N869" i="11"/>
  <c r="N897" i="11"/>
  <c r="K978" i="11"/>
  <c r="M985" i="11"/>
  <c r="M989" i="11"/>
  <c r="K997" i="11"/>
  <c r="K826" i="11"/>
  <c r="M830" i="11"/>
  <c r="K838" i="11"/>
  <c r="K848" i="11"/>
  <c r="M854" i="11"/>
  <c r="K860" i="11"/>
  <c r="K863" i="11"/>
  <c r="M869" i="11"/>
  <c r="K881" i="11"/>
  <c r="N883" i="11"/>
  <c r="N903" i="11"/>
  <c r="M906" i="11"/>
  <c r="K977" i="11"/>
  <c r="D862" i="11"/>
  <c r="E799" i="11"/>
  <c r="H783" i="11"/>
  <c r="E777" i="11"/>
  <c r="F773" i="11"/>
  <c r="E761" i="11"/>
  <c r="H759" i="11"/>
  <c r="E743" i="11"/>
  <c r="F741" i="11"/>
  <c r="E729" i="11"/>
  <c r="E721" i="11"/>
  <c r="F719" i="11"/>
  <c r="E709" i="11"/>
  <c r="E974" i="5"/>
  <c r="I910" i="5"/>
  <c r="I902" i="5"/>
  <c r="D966" i="5"/>
  <c r="I914" i="5"/>
  <c r="E874" i="5"/>
  <c r="K871" i="11"/>
  <c r="C985" i="11"/>
  <c r="C989" i="11"/>
  <c r="M863" i="11"/>
  <c r="M881" i="11"/>
  <c r="M907" i="11"/>
  <c r="K981" i="11"/>
  <c r="E950" i="5"/>
  <c r="I966" i="5"/>
  <c r="E890" i="5"/>
  <c r="E906" i="5"/>
  <c r="I874" i="5"/>
  <c r="D938" i="5"/>
  <c r="D974" i="5"/>
  <c r="I922" i="5"/>
  <c r="E878" i="5"/>
  <c r="C846" i="9"/>
  <c r="D878" i="5"/>
  <c r="N824" i="11"/>
  <c r="L830" i="11"/>
  <c r="N840" i="11"/>
  <c r="K867" i="11"/>
  <c r="M871" i="11"/>
  <c r="K909" i="11"/>
  <c r="M979" i="11"/>
  <c r="K987" i="11"/>
  <c r="C999" i="11"/>
  <c r="K879" i="11"/>
  <c r="E514" i="11"/>
  <c r="E860" i="11"/>
  <c r="E858" i="11"/>
  <c r="E854" i="11"/>
  <c r="H846" i="11"/>
  <c r="H838" i="11"/>
  <c r="H830" i="11"/>
  <c r="J830" i="11" s="1"/>
  <c r="E789" i="11"/>
  <c r="E809" i="11"/>
  <c r="F803" i="11"/>
  <c r="F801" i="11"/>
  <c r="E736" i="11"/>
  <c r="E734" i="11"/>
  <c r="F732" i="11"/>
  <c r="J732" i="11" s="1"/>
  <c r="F722" i="11"/>
  <c r="H716" i="11"/>
  <c r="F712" i="11"/>
  <c r="H708" i="11"/>
  <c r="F706" i="11"/>
  <c r="H704" i="11"/>
  <c r="F702" i="11"/>
  <c r="F684" i="11"/>
  <c r="F614" i="11"/>
  <c r="H612" i="11"/>
  <c r="K882" i="11"/>
  <c r="M944" i="11"/>
  <c r="L985" i="11"/>
  <c r="H801" i="11"/>
  <c r="H712" i="11"/>
  <c r="K884" i="11"/>
  <c r="C967" i="11"/>
  <c r="F967" i="11" s="1"/>
  <c r="C904" i="11"/>
  <c r="E904" i="11" s="1"/>
  <c r="N874" i="11"/>
  <c r="M932" i="11"/>
  <c r="M936" i="11"/>
  <c r="M967" i="11"/>
  <c r="M924" i="11"/>
  <c r="K965" i="11"/>
  <c r="N1000" i="11"/>
  <c r="D71" i="5"/>
  <c r="I71" i="5" s="1"/>
  <c r="D996" i="11"/>
  <c r="N996" i="11"/>
  <c r="L994" i="11"/>
  <c r="N994" i="11"/>
  <c r="D992" i="11"/>
  <c r="E992" i="11" s="1"/>
  <c r="N992" i="11"/>
  <c r="N987" i="11"/>
  <c r="D987" i="11"/>
  <c r="E987" i="11" s="1"/>
  <c r="N983" i="11"/>
  <c r="L983" i="11"/>
  <c r="N970" i="11"/>
  <c r="L970" i="11"/>
  <c r="M966" i="11"/>
  <c r="K966" i="11"/>
  <c r="K964" i="11"/>
  <c r="M964" i="11"/>
  <c r="K962" i="11"/>
  <c r="M962" i="11"/>
  <c r="C961" i="11"/>
  <c r="M961" i="11"/>
  <c r="C950" i="11"/>
  <c r="E950" i="11" s="1"/>
  <c r="M950" i="11"/>
  <c r="C948" i="11"/>
  <c r="M948" i="11"/>
  <c r="C942" i="11"/>
  <c r="H942" i="11" s="1"/>
  <c r="M942" i="11"/>
  <c r="C940" i="11"/>
  <c r="M940" i="11"/>
  <c r="C930" i="11"/>
  <c r="H930" i="11" s="1"/>
  <c r="M930" i="11"/>
  <c r="C928" i="11"/>
  <c r="M928" i="11"/>
  <c r="C922" i="11"/>
  <c r="F922" i="11" s="1"/>
  <c r="M922" i="11"/>
  <c r="C920" i="11"/>
  <c r="M920" i="11"/>
  <c r="C916" i="11"/>
  <c r="F916" i="11" s="1"/>
  <c r="M916" i="11"/>
  <c r="C914" i="11"/>
  <c r="M914" i="11"/>
  <c r="C912" i="11"/>
  <c r="F912" i="11" s="1"/>
  <c r="M912" i="11"/>
  <c r="C911" i="11"/>
  <c r="M911" i="11"/>
  <c r="D909" i="11"/>
  <c r="F909" i="11" s="1"/>
  <c r="N909" i="11"/>
  <c r="D908" i="11"/>
  <c r="N908" i="11"/>
  <c r="D907" i="11"/>
  <c r="N907" i="11"/>
  <c r="D905" i="11"/>
  <c r="L905" i="11"/>
  <c r="C902" i="11"/>
  <c r="M902" i="11"/>
  <c r="C900" i="11"/>
  <c r="K900" i="11"/>
  <c r="C898" i="11"/>
  <c r="K898" i="11"/>
  <c r="C896" i="11"/>
  <c r="K896" i="11"/>
  <c r="C894" i="11"/>
  <c r="K894" i="11"/>
  <c r="C892" i="11"/>
  <c r="K892" i="11"/>
  <c r="C890" i="11"/>
  <c r="M890" i="11"/>
  <c r="C886" i="11"/>
  <c r="K886" i="11"/>
  <c r="C885" i="11"/>
  <c r="K885" i="11"/>
  <c r="D878" i="11"/>
  <c r="N878" i="11"/>
  <c r="D872" i="11"/>
  <c r="N872" i="11"/>
  <c r="D871" i="11"/>
  <c r="N871" i="11"/>
  <c r="D856" i="11"/>
  <c r="N856" i="11"/>
  <c r="D852" i="11"/>
  <c r="F852" i="11" s="1"/>
  <c r="N852" i="11"/>
  <c r="D850" i="11"/>
  <c r="H850" i="11" s="1"/>
  <c r="N850" i="11"/>
  <c r="D844" i="11"/>
  <c r="F844" i="11" s="1"/>
  <c r="L844" i="11"/>
  <c r="D842" i="11"/>
  <c r="L842" i="11"/>
  <c r="D836" i="11"/>
  <c r="F836" i="11" s="1"/>
  <c r="L836" i="11"/>
  <c r="D834" i="11"/>
  <c r="L834" i="11"/>
  <c r="D828" i="11"/>
  <c r="L828" i="11"/>
  <c r="D822" i="11"/>
  <c r="E822" i="11" s="1"/>
  <c r="L822" i="11"/>
  <c r="H729" i="11"/>
  <c r="H799" i="11"/>
  <c r="H803" i="11"/>
  <c r="E803" i="11"/>
  <c r="F854" i="11"/>
  <c r="F858" i="11"/>
  <c r="F708" i="11"/>
  <c r="H702" i="11"/>
  <c r="I702" i="11" s="1"/>
  <c r="L820" i="11"/>
  <c r="L824" i="11"/>
  <c r="N826" i="11"/>
  <c r="N830" i="11"/>
  <c r="N832" i="11"/>
  <c r="L838" i="11"/>
  <c r="L840" i="11"/>
  <c r="N846" i="11"/>
  <c r="N848" i="11"/>
  <c r="N854" i="11"/>
  <c r="N858" i="11"/>
  <c r="N860" i="11"/>
  <c r="L865" i="11"/>
  <c r="L869" i="11"/>
  <c r="L874" i="11"/>
  <c r="L876" i="11"/>
  <c r="M882" i="11"/>
  <c r="M884" i="11"/>
  <c r="K888" i="11"/>
  <c r="M894" i="11"/>
  <c r="M900" i="11"/>
  <c r="K904" i="11"/>
  <c r="L908" i="11"/>
  <c r="K916" i="11"/>
  <c r="M926" i="11"/>
  <c r="M946" i="11"/>
  <c r="M963" i="11"/>
  <c r="L972" i="11"/>
  <c r="N822" i="11"/>
  <c r="N834" i="11"/>
  <c r="N842" i="11"/>
  <c r="L852" i="11"/>
  <c r="L872" i="11"/>
  <c r="M886" i="11"/>
  <c r="K890" i="11"/>
  <c r="M892" i="11"/>
  <c r="K911" i="11"/>
  <c r="M918" i="11"/>
  <c r="M934" i="11"/>
  <c r="M938" i="11"/>
  <c r="M956" i="11"/>
  <c r="M960" i="11"/>
  <c r="L968" i="11"/>
  <c r="L974" i="11"/>
  <c r="E804" i="11"/>
  <c r="E790" i="11"/>
  <c r="E764" i="11"/>
  <c r="E750" i="11"/>
  <c r="H736" i="11"/>
  <c r="F734" i="11"/>
  <c r="F731" i="11"/>
  <c r="H693" i="11"/>
  <c r="H589" i="11"/>
  <c r="H585" i="11"/>
  <c r="E583" i="11"/>
  <c r="E577" i="11"/>
  <c r="F575" i="11"/>
  <c r="H551" i="11"/>
  <c r="H535" i="11"/>
  <c r="H533" i="11"/>
  <c r="E427" i="11"/>
  <c r="H425" i="11"/>
  <c r="E421" i="11"/>
  <c r="H419" i="11"/>
  <c r="H347" i="11"/>
  <c r="E343" i="11"/>
  <c r="F341" i="11"/>
  <c r="H339" i="11"/>
  <c r="H335" i="11"/>
  <c r="H327" i="11"/>
  <c r="E325" i="11"/>
  <c r="H323" i="11"/>
  <c r="H315" i="11"/>
  <c r="E395" i="11"/>
  <c r="E389" i="11"/>
  <c r="AR994" i="4"/>
  <c r="F538" i="11"/>
  <c r="H526" i="11"/>
  <c r="F311" i="11"/>
  <c r="F251" i="11"/>
  <c r="D968" i="9"/>
  <c r="C968" i="9"/>
  <c r="D918" i="9"/>
  <c r="C918" i="9"/>
  <c r="D902" i="9"/>
  <c r="C902" i="9"/>
  <c r="D886" i="9"/>
  <c r="C886" i="9"/>
  <c r="D854" i="9"/>
  <c r="C854" i="9"/>
  <c r="D838" i="9"/>
  <c r="C838" i="9"/>
  <c r="D808" i="9"/>
  <c r="G808" i="9"/>
  <c r="G696" i="9"/>
  <c r="C696" i="9"/>
  <c r="C542" i="9"/>
  <c r="G542" i="9"/>
  <c r="D978" i="11"/>
  <c r="F978" i="11" s="1"/>
  <c r="N978" i="11"/>
  <c r="L978" i="11"/>
  <c r="D866" i="11"/>
  <c r="N866" i="11"/>
  <c r="L866" i="11"/>
  <c r="D859" i="11"/>
  <c r="L859" i="11"/>
  <c r="D855" i="11"/>
  <c r="N855" i="11"/>
  <c r="L855" i="11"/>
  <c r="D851" i="11"/>
  <c r="L851" i="11"/>
  <c r="D847" i="11"/>
  <c r="L847" i="11"/>
  <c r="D843" i="11"/>
  <c r="N843" i="11"/>
  <c r="L843" i="11"/>
  <c r="D839" i="11"/>
  <c r="L839" i="11"/>
  <c r="D835" i="11"/>
  <c r="N835" i="11"/>
  <c r="L835" i="11"/>
  <c r="D831" i="11"/>
  <c r="N831" i="11"/>
  <c r="L831" i="11"/>
  <c r="D827" i="11"/>
  <c r="N827" i="11"/>
  <c r="L827" i="11"/>
  <c r="D823" i="11"/>
  <c r="N823" i="11"/>
  <c r="D821" i="11"/>
  <c r="N821" i="11"/>
  <c r="D819" i="11"/>
  <c r="N819" i="11"/>
  <c r="E660" i="11"/>
  <c r="H660" i="11"/>
  <c r="F532" i="11"/>
  <c r="E532" i="11"/>
  <c r="L819" i="11"/>
  <c r="N859" i="11"/>
  <c r="C990" i="11"/>
  <c r="M990" i="11"/>
  <c r="H695" i="11"/>
  <c r="E695" i="11"/>
  <c r="F695" i="11"/>
  <c r="F691" i="11"/>
  <c r="H691" i="11"/>
  <c r="G792" i="9"/>
  <c r="D1001" i="9"/>
  <c r="C1001" i="9"/>
  <c r="D997" i="9"/>
  <c r="C997" i="9"/>
  <c r="D993" i="9"/>
  <c r="C993" i="9"/>
  <c r="D989" i="9"/>
  <c r="C989" i="9"/>
  <c r="D985" i="9"/>
  <c r="C985" i="9"/>
  <c r="D981" i="9"/>
  <c r="C981" i="9"/>
  <c r="D977" i="9"/>
  <c r="C977" i="9"/>
  <c r="D973" i="9"/>
  <c r="C973" i="9"/>
  <c r="D969" i="9"/>
  <c r="C969" i="9"/>
  <c r="D965" i="9"/>
  <c r="C965" i="9"/>
  <c r="D961" i="9"/>
  <c r="C961" i="9"/>
  <c r="D957" i="9"/>
  <c r="C957" i="9"/>
  <c r="D953" i="9"/>
  <c r="C953" i="9"/>
  <c r="D945" i="9"/>
  <c r="C945" i="9"/>
  <c r="D941" i="9"/>
  <c r="C941" i="9"/>
  <c r="D937" i="9"/>
  <c r="C937" i="9"/>
  <c r="D933" i="9"/>
  <c r="C933" i="9"/>
  <c r="D929" i="9"/>
  <c r="C929" i="9"/>
  <c r="D925" i="9"/>
  <c r="G925" i="9"/>
  <c r="D923" i="9"/>
  <c r="C923" i="9"/>
  <c r="D921" i="9"/>
  <c r="G921" i="9"/>
  <c r="C921" i="9"/>
  <c r="D917" i="9"/>
  <c r="C917" i="9"/>
  <c r="G917" i="9"/>
  <c r="D915" i="9"/>
  <c r="C915" i="9"/>
  <c r="D911" i="9"/>
  <c r="C911" i="9"/>
  <c r="D907" i="9"/>
  <c r="C907" i="9"/>
  <c r="D903" i="9"/>
  <c r="C903" i="9"/>
  <c r="D899" i="9"/>
  <c r="C899" i="9"/>
  <c r="D895" i="9"/>
  <c r="C895" i="9"/>
  <c r="D891" i="9"/>
  <c r="C891" i="9"/>
  <c r="D887" i="9"/>
  <c r="C887" i="9"/>
  <c r="D883" i="9"/>
  <c r="C883" i="9"/>
  <c r="D879" i="9"/>
  <c r="C879" i="9"/>
  <c r="D875" i="9"/>
  <c r="C875" i="9"/>
  <c r="D871" i="9"/>
  <c r="C871" i="9"/>
  <c r="D867" i="9"/>
  <c r="C867" i="9"/>
  <c r="D863" i="9"/>
  <c r="C863" i="9"/>
  <c r="D859" i="9"/>
  <c r="C859" i="9"/>
  <c r="D855" i="9"/>
  <c r="C855" i="9"/>
  <c r="D851" i="9"/>
  <c r="C851" i="9"/>
  <c r="G851" i="9"/>
  <c r="D847" i="9"/>
  <c r="C847" i="9"/>
  <c r="G847" i="9"/>
  <c r="D843" i="9"/>
  <c r="C843" i="9"/>
  <c r="G843" i="9"/>
  <c r="D839" i="9"/>
  <c r="C839" i="9"/>
  <c r="G839" i="9"/>
  <c r="D835" i="9"/>
  <c r="C835" i="9"/>
  <c r="G835" i="9"/>
  <c r="D831" i="9"/>
  <c r="C831" i="9"/>
  <c r="G831" i="9"/>
  <c r="D827" i="9"/>
  <c r="C827" i="9"/>
  <c r="G827" i="9"/>
  <c r="D823" i="9"/>
  <c r="C823" i="9"/>
  <c r="G823" i="9"/>
  <c r="D819" i="9"/>
  <c r="C819" i="9"/>
  <c r="G819" i="9"/>
  <c r="D815" i="9"/>
  <c r="C815" i="9"/>
  <c r="G815" i="9"/>
  <c r="D811" i="9"/>
  <c r="C811" i="9"/>
  <c r="G811" i="9"/>
  <c r="D807" i="9"/>
  <c r="C807" i="9"/>
  <c r="D805" i="9"/>
  <c r="G805" i="9"/>
  <c r="D803" i="9"/>
  <c r="C803" i="9"/>
  <c r="D801" i="9"/>
  <c r="G801" i="9"/>
  <c r="D799" i="9"/>
  <c r="C799" i="9"/>
  <c r="D797" i="9"/>
  <c r="G797" i="9"/>
  <c r="D795" i="9"/>
  <c r="C795" i="9"/>
  <c r="D793" i="9"/>
  <c r="G793" i="9"/>
  <c r="D789" i="9"/>
  <c r="C789" i="9"/>
  <c r="G789" i="9"/>
  <c r="D785" i="9"/>
  <c r="C785" i="9"/>
  <c r="G785" i="9"/>
  <c r="D781" i="9"/>
  <c r="C781" i="9"/>
  <c r="G781" i="9"/>
  <c r="D777" i="9"/>
  <c r="C777" i="9"/>
  <c r="G777" i="9"/>
  <c r="D773" i="9"/>
  <c r="C773" i="9"/>
  <c r="G773" i="9"/>
  <c r="D769" i="9"/>
  <c r="C769" i="9"/>
  <c r="G769" i="9"/>
  <c r="D765" i="9"/>
  <c r="C765" i="9"/>
  <c r="G765" i="9"/>
  <c r="D761" i="9"/>
  <c r="C761" i="9"/>
  <c r="G761" i="9"/>
  <c r="D757" i="9"/>
  <c r="C757" i="9"/>
  <c r="G757" i="9"/>
  <c r="D753" i="9"/>
  <c r="C753" i="9"/>
  <c r="G753" i="9"/>
  <c r="D749" i="9"/>
  <c r="C749" i="9"/>
  <c r="G749" i="9"/>
  <c r="D745" i="9"/>
  <c r="C745" i="9"/>
  <c r="G745" i="9"/>
  <c r="C741" i="9"/>
  <c r="D741" i="9" s="1"/>
  <c r="G741" i="9"/>
  <c r="C737" i="9"/>
  <c r="D737" i="9" s="1"/>
  <c r="G737" i="9"/>
  <c r="C733" i="9"/>
  <c r="D733" i="9" s="1"/>
  <c r="G733" i="9"/>
  <c r="C729" i="9"/>
  <c r="G729" i="9"/>
  <c r="C725" i="9"/>
  <c r="G725" i="9"/>
  <c r="C721" i="9"/>
  <c r="G721" i="9"/>
  <c r="C717" i="9"/>
  <c r="G717" i="9"/>
  <c r="C713" i="9"/>
  <c r="G713" i="9"/>
  <c r="C709" i="9"/>
  <c r="G709" i="9"/>
  <c r="C705" i="9"/>
  <c r="G705" i="9"/>
  <c r="C701" i="9"/>
  <c r="G701" i="9"/>
  <c r="C697" i="9"/>
  <c r="G697" i="9"/>
  <c r="C693" i="9"/>
  <c r="G693" i="9"/>
  <c r="C689" i="9"/>
  <c r="G689" i="9"/>
  <c r="G545" i="9"/>
  <c r="C545" i="9"/>
  <c r="G529" i="9"/>
  <c r="C529" i="9"/>
  <c r="G513" i="9"/>
  <c r="C513" i="9"/>
  <c r="E693" i="11"/>
  <c r="F526" i="11"/>
  <c r="K982" i="11"/>
  <c r="N851" i="11"/>
  <c r="D993" i="11"/>
  <c r="N993" i="11"/>
  <c r="N991" i="11"/>
  <c r="D991" i="11"/>
  <c r="L991" i="11"/>
  <c r="D977" i="11"/>
  <c r="N977" i="11"/>
  <c r="L977" i="11"/>
  <c r="C903" i="11"/>
  <c r="E903" i="11" s="1"/>
  <c r="M903" i="11"/>
  <c r="K903" i="11"/>
  <c r="C901" i="11"/>
  <c r="K901" i="11"/>
  <c r="C899" i="11"/>
  <c r="E899" i="11" s="1"/>
  <c r="M899" i="11"/>
  <c r="K899" i="11"/>
  <c r="C897" i="11"/>
  <c r="H897" i="11" s="1"/>
  <c r="M897" i="11"/>
  <c r="C895" i="11"/>
  <c r="E895" i="11" s="1"/>
  <c r="M895" i="11"/>
  <c r="C893" i="11"/>
  <c r="E893" i="11" s="1"/>
  <c r="M893" i="11"/>
  <c r="C891" i="11"/>
  <c r="F891" i="11" s="1"/>
  <c r="K891" i="11"/>
  <c r="C889" i="11"/>
  <c r="E889" i="11" s="1"/>
  <c r="M889" i="11"/>
  <c r="C887" i="11"/>
  <c r="M887" i="11"/>
  <c r="E727" i="11"/>
  <c r="H727" i="11"/>
  <c r="F727" i="11"/>
  <c r="F725" i="11"/>
  <c r="H725" i="11"/>
  <c r="E725" i="11"/>
  <c r="E723" i="11"/>
  <c r="H723" i="11"/>
  <c r="D1000" i="9"/>
  <c r="C1000" i="9"/>
  <c r="D984" i="9"/>
  <c r="C984" i="9"/>
  <c r="D952" i="9"/>
  <c r="C952" i="9"/>
  <c r="D936" i="9"/>
  <c r="C936" i="9"/>
  <c r="D916" i="9"/>
  <c r="G916" i="9"/>
  <c r="D870" i="9"/>
  <c r="C870" i="9"/>
  <c r="D822" i="9"/>
  <c r="C822" i="9"/>
  <c r="D976" i="11"/>
  <c r="L976" i="11"/>
  <c r="D870" i="11"/>
  <c r="N870" i="11"/>
  <c r="L870" i="11"/>
  <c r="D868" i="11"/>
  <c r="N868" i="11"/>
  <c r="L868" i="11"/>
  <c r="D864" i="11"/>
  <c r="N864" i="11"/>
  <c r="L864" i="11"/>
  <c r="D861" i="11"/>
  <c r="L861" i="11"/>
  <c r="D857" i="11"/>
  <c r="N857" i="11"/>
  <c r="L857" i="11"/>
  <c r="D853" i="11"/>
  <c r="L853" i="11"/>
  <c r="D849" i="11"/>
  <c r="L849" i="11"/>
  <c r="D845" i="11"/>
  <c r="L845" i="11"/>
  <c r="D841" i="11"/>
  <c r="N841" i="11"/>
  <c r="L841" i="11"/>
  <c r="D837" i="11"/>
  <c r="L837" i="11"/>
  <c r="D833" i="11"/>
  <c r="N833" i="11"/>
  <c r="L833" i="11"/>
  <c r="D829" i="11"/>
  <c r="N829" i="11"/>
  <c r="L829" i="11"/>
  <c r="D825" i="11"/>
  <c r="N825" i="11"/>
  <c r="E662" i="11"/>
  <c r="F662" i="11"/>
  <c r="C728" i="9"/>
  <c r="C862" i="9"/>
  <c r="C928" i="9"/>
  <c r="C992" i="9"/>
  <c r="N839" i="11"/>
  <c r="M988" i="11"/>
  <c r="K988" i="11"/>
  <c r="C986" i="11"/>
  <c r="M986" i="11"/>
  <c r="M984" i="11"/>
  <c r="K984" i="11"/>
  <c r="D885" i="11"/>
  <c r="N885" i="11"/>
  <c r="L885" i="11"/>
  <c r="C880" i="11"/>
  <c r="K880" i="11"/>
  <c r="G924" i="9"/>
  <c r="C800" i="9"/>
  <c r="C878" i="9"/>
  <c r="C944" i="9"/>
  <c r="D949" i="9"/>
  <c r="C949" i="9"/>
  <c r="G995" i="9"/>
  <c r="G987" i="9"/>
  <c r="G979" i="9"/>
  <c r="G971" i="9"/>
  <c r="G963" i="9"/>
  <c r="G955" i="9"/>
  <c r="G947" i="9"/>
  <c r="G939" i="9"/>
  <c r="G923" i="9"/>
  <c r="C885" i="9"/>
  <c r="C901" i="9"/>
  <c r="C927" i="9"/>
  <c r="C943" i="9"/>
  <c r="C959" i="9"/>
  <c r="C975" i="9"/>
  <c r="C991" i="9"/>
  <c r="C830" i="9"/>
  <c r="C894" i="9"/>
  <c r="C960" i="9"/>
  <c r="C919" i="9"/>
  <c r="N847" i="11"/>
  <c r="K986" i="11"/>
  <c r="L823" i="11"/>
  <c r="N849" i="11"/>
  <c r="D959" i="11"/>
  <c r="L959" i="11"/>
  <c r="D957" i="11"/>
  <c r="L957" i="11"/>
  <c r="D955" i="11"/>
  <c r="N955" i="11"/>
  <c r="L955" i="11"/>
  <c r="D953" i="11"/>
  <c r="L953" i="11"/>
  <c r="D951" i="11"/>
  <c r="L951" i="11"/>
  <c r="D949" i="11"/>
  <c r="L949" i="11"/>
  <c r="D947" i="11"/>
  <c r="N947" i="11"/>
  <c r="L947" i="11"/>
  <c r="D945" i="11"/>
  <c r="L945" i="11"/>
  <c r="D943" i="11"/>
  <c r="L943" i="11"/>
  <c r="D941" i="11"/>
  <c r="L941" i="11"/>
  <c r="D939" i="11"/>
  <c r="N939" i="11"/>
  <c r="L939" i="11"/>
  <c r="D937" i="11"/>
  <c r="L937" i="11"/>
  <c r="D935" i="11"/>
  <c r="L935" i="11"/>
  <c r="D933" i="11"/>
  <c r="L933" i="11"/>
  <c r="D931" i="11"/>
  <c r="N931" i="11"/>
  <c r="L931" i="11"/>
  <c r="D929" i="11"/>
  <c r="L929" i="11"/>
  <c r="D927" i="11"/>
  <c r="L927" i="11"/>
  <c r="D925" i="11"/>
  <c r="L925" i="11"/>
  <c r="D923" i="11"/>
  <c r="N923" i="11"/>
  <c r="L923" i="11"/>
  <c r="D921" i="11"/>
  <c r="L921" i="11"/>
  <c r="D919" i="11"/>
  <c r="L919" i="11"/>
  <c r="D917" i="11"/>
  <c r="N917" i="11"/>
  <c r="L917" i="11"/>
  <c r="D915" i="11"/>
  <c r="N915" i="11"/>
  <c r="L915" i="11"/>
  <c r="D913" i="11"/>
  <c r="N913" i="11"/>
  <c r="C908" i="11"/>
  <c r="F908" i="11" s="1"/>
  <c r="K908" i="11"/>
  <c r="D884" i="11"/>
  <c r="H884" i="11" s="1"/>
  <c r="N884" i="11"/>
  <c r="L884" i="11"/>
  <c r="C687" i="9"/>
  <c r="G687" i="9" s="1"/>
  <c r="C683" i="9"/>
  <c r="G683" i="9" s="1"/>
  <c r="C681" i="9"/>
  <c r="G681" i="9" s="1"/>
  <c r="C679" i="9"/>
  <c r="G679" i="9" s="1"/>
  <c r="C675" i="9"/>
  <c r="G675" i="9" s="1"/>
  <c r="C673" i="9"/>
  <c r="G673" i="9" s="1"/>
  <c r="C671" i="9"/>
  <c r="G671" i="9" s="1"/>
  <c r="C667" i="9"/>
  <c r="G667" i="9" s="1"/>
  <c r="C665" i="9"/>
  <c r="G665" i="9" s="1"/>
  <c r="C663" i="9"/>
  <c r="G663" i="9" s="1"/>
  <c r="C659" i="9"/>
  <c r="G659" i="9" s="1"/>
  <c r="C655" i="9"/>
  <c r="G655" i="9" s="1"/>
  <c r="C647" i="9"/>
  <c r="G647" i="9" s="1"/>
  <c r="I830" i="11"/>
  <c r="N956" i="11"/>
  <c r="K979" i="11"/>
  <c r="L992" i="11"/>
  <c r="D994" i="11"/>
  <c r="L920" i="11"/>
  <c r="L926" i="11"/>
  <c r="N930" i="11"/>
  <c r="N932" i="11"/>
  <c r="L936" i="11"/>
  <c r="L942" i="11"/>
  <c r="N946" i="11"/>
  <c r="N948" i="11"/>
  <c r="L952" i="11"/>
  <c r="M954" i="11"/>
  <c r="L958" i="11"/>
  <c r="C981" i="11"/>
  <c r="N998" i="11"/>
  <c r="C991" i="11"/>
  <c r="C977" i="11"/>
  <c r="H977" i="11" s="1"/>
  <c r="C976" i="11"/>
  <c r="F976" i="11" s="1"/>
  <c r="C907" i="11"/>
  <c r="F907" i="11" s="1"/>
  <c r="F736" i="11"/>
  <c r="I736" i="11" s="1"/>
  <c r="H689" i="11"/>
  <c r="E677" i="11"/>
  <c r="H675" i="11"/>
  <c r="F667" i="11"/>
  <c r="H665" i="11"/>
  <c r="E503" i="11"/>
  <c r="F992" i="11"/>
  <c r="E897" i="11"/>
  <c r="H787" i="11"/>
  <c r="E783" i="11"/>
  <c r="H777" i="11"/>
  <c r="H769" i="11"/>
  <c r="F767" i="11"/>
  <c r="I767" i="11" s="1"/>
  <c r="H761" i="11"/>
  <c r="F759" i="11"/>
  <c r="H745" i="11"/>
  <c r="H743" i="11"/>
  <c r="H741" i="11"/>
  <c r="H688" i="11"/>
  <c r="F686" i="11"/>
  <c r="H658" i="11"/>
  <c r="E914" i="5"/>
  <c r="E930" i="5"/>
  <c r="D902" i="5"/>
  <c r="D934" i="5"/>
  <c r="J905" i="4"/>
  <c r="C955" i="11"/>
  <c r="M955" i="11"/>
  <c r="K955" i="11"/>
  <c r="C945" i="11"/>
  <c r="M945" i="11"/>
  <c r="K945" i="11"/>
  <c r="C939" i="11"/>
  <c r="E939" i="11" s="1"/>
  <c r="M939" i="11"/>
  <c r="K939" i="11"/>
  <c r="C933" i="11"/>
  <c r="M933" i="11"/>
  <c r="K933" i="11"/>
  <c r="C923" i="11"/>
  <c r="M923" i="11"/>
  <c r="K923" i="11"/>
  <c r="C917" i="11"/>
  <c r="E917" i="11" s="1"/>
  <c r="M917" i="11"/>
  <c r="K917" i="11"/>
  <c r="D900" i="11"/>
  <c r="F900" i="11" s="1"/>
  <c r="N900" i="11"/>
  <c r="L900" i="11"/>
  <c r="D881" i="11"/>
  <c r="N881" i="11"/>
  <c r="D875" i="11"/>
  <c r="N875" i="11"/>
  <c r="L875" i="11"/>
  <c r="C868" i="11"/>
  <c r="E868" i="11" s="1"/>
  <c r="M868" i="11"/>
  <c r="K868" i="11"/>
  <c r="I846" i="11"/>
  <c r="J846" i="11"/>
  <c r="L881" i="11"/>
  <c r="D966" i="11"/>
  <c r="L966" i="11"/>
  <c r="D964" i="11"/>
  <c r="N964" i="11"/>
  <c r="L964" i="11"/>
  <c r="D962" i="11"/>
  <c r="L962" i="11"/>
  <c r="D960" i="11"/>
  <c r="L960" i="11"/>
  <c r="E714" i="11"/>
  <c r="F714" i="11"/>
  <c r="H710" i="11"/>
  <c r="E710" i="11"/>
  <c r="F710" i="11"/>
  <c r="E700" i="11"/>
  <c r="H700" i="11"/>
  <c r="C959" i="11"/>
  <c r="M959" i="11"/>
  <c r="K959" i="11"/>
  <c r="C953" i="11"/>
  <c r="H953" i="11" s="1"/>
  <c r="M953" i="11"/>
  <c r="K953" i="11"/>
  <c r="C949" i="11"/>
  <c r="M949" i="11"/>
  <c r="K949" i="11"/>
  <c r="C943" i="11"/>
  <c r="M943" i="11"/>
  <c r="K943" i="11"/>
  <c r="C937" i="11"/>
  <c r="M937" i="11"/>
  <c r="K937" i="11"/>
  <c r="C931" i="11"/>
  <c r="H931" i="11" s="1"/>
  <c r="M931" i="11"/>
  <c r="K931" i="11"/>
  <c r="C927" i="11"/>
  <c r="H927" i="11" s="1"/>
  <c r="M927" i="11"/>
  <c r="K927" i="11"/>
  <c r="C919" i="11"/>
  <c r="M919" i="11"/>
  <c r="K919" i="11"/>
  <c r="C915" i="11"/>
  <c r="E915" i="11" s="1"/>
  <c r="M915" i="11"/>
  <c r="K915" i="11"/>
  <c r="D902" i="11"/>
  <c r="F902" i="11" s="1"/>
  <c r="N902" i="11"/>
  <c r="D896" i="11"/>
  <c r="F896" i="11" s="1"/>
  <c r="N896" i="11"/>
  <c r="D892" i="11"/>
  <c r="E892" i="11" s="1"/>
  <c r="N892" i="11"/>
  <c r="D877" i="11"/>
  <c r="N877" i="11"/>
  <c r="L877" i="11"/>
  <c r="D873" i="11"/>
  <c r="N873" i="11"/>
  <c r="L873" i="11"/>
  <c r="C870" i="11"/>
  <c r="F870" i="11" s="1"/>
  <c r="K870" i="11"/>
  <c r="C864" i="11"/>
  <c r="M864" i="11"/>
  <c r="K864" i="11"/>
  <c r="F679" i="11"/>
  <c r="E679" i="11"/>
  <c r="H679" i="11"/>
  <c r="L892" i="11"/>
  <c r="M870" i="11"/>
  <c r="N982" i="11"/>
  <c r="D982" i="11"/>
  <c r="L982" i="11"/>
  <c r="D980" i="11"/>
  <c r="N980" i="11"/>
  <c r="N973" i="11"/>
  <c r="L973" i="11"/>
  <c r="D971" i="11"/>
  <c r="L971" i="11"/>
  <c r="N969" i="11"/>
  <c r="L969" i="11"/>
  <c r="E785" i="11"/>
  <c r="F785" i="11"/>
  <c r="H785" i="11"/>
  <c r="H781" i="11"/>
  <c r="E781" i="11"/>
  <c r="H779" i="11"/>
  <c r="F779" i="11"/>
  <c r="F775" i="11"/>
  <c r="E775" i="11"/>
  <c r="H773" i="11"/>
  <c r="I773" i="11" s="1"/>
  <c r="E773" i="11"/>
  <c r="E771" i="11"/>
  <c r="H771" i="11"/>
  <c r="F771" i="11"/>
  <c r="H765" i="11"/>
  <c r="E765" i="11"/>
  <c r="H763" i="11"/>
  <c r="F763" i="11"/>
  <c r="H757" i="11"/>
  <c r="E757" i="11"/>
  <c r="E755" i="11"/>
  <c r="H755" i="11"/>
  <c r="F755" i="11"/>
  <c r="F753" i="11"/>
  <c r="H753" i="11"/>
  <c r="H749" i="11"/>
  <c r="E749" i="11"/>
  <c r="F749" i="11"/>
  <c r="E747" i="11"/>
  <c r="H747" i="11"/>
  <c r="F739" i="11"/>
  <c r="E739" i="11"/>
  <c r="H739" i="11"/>
  <c r="E737" i="11"/>
  <c r="H737" i="11"/>
  <c r="H719" i="11"/>
  <c r="E719" i="11"/>
  <c r="E717" i="11"/>
  <c r="H717" i="11"/>
  <c r="C957" i="11"/>
  <c r="E957" i="11" s="1"/>
  <c r="M957" i="11"/>
  <c r="K957" i="11"/>
  <c r="C951" i="11"/>
  <c r="E951" i="11" s="1"/>
  <c r="M951" i="11"/>
  <c r="K951" i="11"/>
  <c r="C947" i="11"/>
  <c r="M947" i="11"/>
  <c r="K947" i="11"/>
  <c r="C941" i="11"/>
  <c r="M941" i="11"/>
  <c r="K941" i="11"/>
  <c r="C935" i="11"/>
  <c r="M935" i="11"/>
  <c r="K935" i="11"/>
  <c r="C929" i="11"/>
  <c r="H929" i="11" s="1"/>
  <c r="M929" i="11"/>
  <c r="K929" i="11"/>
  <c r="C925" i="11"/>
  <c r="F925" i="11" s="1"/>
  <c r="M925" i="11"/>
  <c r="K925" i="11"/>
  <c r="C921" i="11"/>
  <c r="F921" i="11" s="1"/>
  <c r="M921" i="11"/>
  <c r="K921" i="11"/>
  <c r="C913" i="11"/>
  <c r="H913" i="11" s="1"/>
  <c r="M913" i="11"/>
  <c r="K913" i="11"/>
  <c r="D898" i="11"/>
  <c r="E898" i="11" s="1"/>
  <c r="N898" i="11"/>
  <c r="L898" i="11"/>
  <c r="D894" i="11"/>
  <c r="E894" i="11" s="1"/>
  <c r="N894" i="11"/>
  <c r="L894" i="11"/>
  <c r="D890" i="11"/>
  <c r="F890" i="11" s="1"/>
  <c r="N890" i="11"/>
  <c r="C866" i="11"/>
  <c r="F866" i="11" s="1"/>
  <c r="M866" i="11"/>
  <c r="K866" i="11"/>
  <c r="H809" i="11"/>
  <c r="F809" i="11"/>
  <c r="F665" i="11"/>
  <c r="E665" i="11"/>
  <c r="H775" i="11"/>
  <c r="E753" i="11"/>
  <c r="L890" i="11"/>
  <c r="N975" i="11"/>
  <c r="N962" i="11"/>
  <c r="D965" i="11"/>
  <c r="H965" i="11" s="1"/>
  <c r="N965" i="11"/>
  <c r="L965" i="11"/>
  <c r="L963" i="11"/>
  <c r="D963" i="11"/>
  <c r="E963" i="11" s="1"/>
  <c r="N963" i="11"/>
  <c r="D961" i="11"/>
  <c r="H961" i="11" s="1"/>
  <c r="N961" i="11"/>
  <c r="L961" i="11"/>
  <c r="K963" i="11"/>
  <c r="K999" i="11"/>
  <c r="C1001" i="11"/>
  <c r="L883" i="11"/>
  <c r="K961" i="11"/>
  <c r="M965" i="11"/>
  <c r="C966" i="11"/>
  <c r="E966" i="11" s="1"/>
  <c r="C964" i="11"/>
  <c r="E964" i="11" s="1"/>
  <c r="C962" i="11"/>
  <c r="C960" i="11"/>
  <c r="E956" i="11"/>
  <c r="E938" i="11"/>
  <c r="E936" i="11"/>
  <c r="E934" i="11"/>
  <c r="F928" i="11"/>
  <c r="E918" i="11"/>
  <c r="H916" i="11"/>
  <c r="I916" i="11" s="1"/>
  <c r="F869" i="11"/>
  <c r="K926" i="11"/>
  <c r="K930" i="11"/>
  <c r="K932" i="11"/>
  <c r="K936" i="11"/>
  <c r="K942" i="11"/>
  <c r="K946" i="11"/>
  <c r="K948" i="11"/>
  <c r="K952" i="11"/>
  <c r="K958" i="11"/>
  <c r="C997" i="11"/>
  <c r="L889" i="11"/>
  <c r="L893" i="11"/>
  <c r="L899" i="11"/>
  <c r="L903" i="11"/>
  <c r="K918" i="11"/>
  <c r="K922" i="11"/>
  <c r="K924" i="11"/>
  <c r="K928" i="11"/>
  <c r="K934" i="11"/>
  <c r="K938" i="11"/>
  <c r="K940" i="11"/>
  <c r="K944" i="11"/>
  <c r="K950" i="11"/>
  <c r="K954" i="11"/>
  <c r="K956" i="11"/>
  <c r="D989" i="11"/>
  <c r="M993" i="11"/>
  <c r="H919" i="11"/>
  <c r="H815" i="11"/>
  <c r="F804" i="11"/>
  <c r="H802" i="11"/>
  <c r="H795" i="11"/>
  <c r="E791" i="11"/>
  <c r="H726" i="11"/>
  <c r="H709" i="11"/>
  <c r="E705" i="11"/>
  <c r="F699" i="11"/>
  <c r="E692" i="11"/>
  <c r="E690" i="11"/>
  <c r="H684" i="11"/>
  <c r="J684" i="11" s="1"/>
  <c r="F682" i="11"/>
  <c r="H664" i="11"/>
  <c r="E659" i="11"/>
  <c r="E807" i="11"/>
  <c r="H786" i="11"/>
  <c r="E784" i="11"/>
  <c r="H778" i="11"/>
  <c r="H774" i="11"/>
  <c r="E770" i="11"/>
  <c r="E766" i="11"/>
  <c r="F764" i="11"/>
  <c r="H762" i="11"/>
  <c r="F760" i="11"/>
  <c r="H758" i="11"/>
  <c r="E754" i="11"/>
  <c r="F750" i="11"/>
  <c r="F748" i="11"/>
  <c r="E746" i="11"/>
  <c r="F744" i="11"/>
  <c r="F742" i="11"/>
  <c r="H740" i="11"/>
  <c r="E738" i="11"/>
  <c r="F616" i="11"/>
  <c r="H604" i="11"/>
  <c r="H588" i="11"/>
  <c r="F564" i="11"/>
  <c r="F552" i="11"/>
  <c r="H544" i="11"/>
  <c r="H534" i="11"/>
  <c r="F508" i="11"/>
  <c r="F83" i="11"/>
  <c r="C324" i="9"/>
  <c r="E324" i="9" s="1"/>
  <c r="L975" i="4"/>
  <c r="I975" i="4"/>
  <c r="J975" i="4"/>
  <c r="AR999" i="4"/>
  <c r="D850" i="5"/>
  <c r="D846" i="5"/>
  <c r="E846" i="5" s="1"/>
  <c r="C350" i="9"/>
  <c r="G350" i="9" s="1"/>
  <c r="C348" i="9"/>
  <c r="D348" i="9" s="1"/>
  <c r="C344" i="9"/>
  <c r="D344" i="9" s="1"/>
  <c r="C342" i="9"/>
  <c r="G342" i="9" s="1"/>
  <c r="C236" i="9"/>
  <c r="G236" i="9" s="1"/>
  <c r="AR984" i="4"/>
  <c r="G984" i="4" s="1"/>
  <c r="H874" i="4"/>
  <c r="I936" i="4"/>
  <c r="N48" i="4"/>
  <c r="R48" i="4" s="1"/>
  <c r="Q46" i="4"/>
  <c r="P29" i="4"/>
  <c r="P23" i="4"/>
  <c r="P20" i="4"/>
  <c r="F557" i="11"/>
  <c r="E557" i="11"/>
  <c r="F553" i="11"/>
  <c r="H553" i="11"/>
  <c r="E511" i="11"/>
  <c r="H511" i="11"/>
  <c r="F583" i="11"/>
  <c r="C558" i="9"/>
  <c r="D558" i="9" s="1"/>
  <c r="G558" i="9"/>
  <c r="E689" i="11"/>
  <c r="H667" i="11"/>
  <c r="H616" i="11"/>
  <c r="J616" i="11" s="1"/>
  <c r="E682" i="11"/>
  <c r="F678" i="11"/>
  <c r="F676" i="11"/>
  <c r="E674" i="11"/>
  <c r="E379" i="11"/>
  <c r="E377" i="11"/>
  <c r="E683" i="11"/>
  <c r="D782" i="5"/>
  <c r="I782" i="5" s="1"/>
  <c r="F671" i="11"/>
  <c r="H671" i="11"/>
  <c r="H683" i="11"/>
  <c r="F674" i="11"/>
  <c r="H676" i="11"/>
  <c r="F683" i="11"/>
  <c r="G664" i="9"/>
  <c r="E676" i="11"/>
  <c r="D549" i="9"/>
  <c r="G549" i="9"/>
  <c r="G621" i="9"/>
  <c r="G557" i="9"/>
  <c r="G547" i="9"/>
  <c r="G539" i="9"/>
  <c r="G531" i="9"/>
  <c r="G525" i="9"/>
  <c r="G517" i="9"/>
  <c r="G509" i="9"/>
  <c r="C523" i="9"/>
  <c r="G523" i="9" s="1"/>
  <c r="C555" i="9"/>
  <c r="D555" i="9" s="1"/>
  <c r="C613" i="9"/>
  <c r="G613" i="9" s="1"/>
  <c r="C483" i="9"/>
  <c r="G483" i="9" s="1"/>
  <c r="H557" i="11"/>
  <c r="E535" i="11"/>
  <c r="E585" i="11"/>
  <c r="H638" i="11"/>
  <c r="F589" i="11"/>
  <c r="I589" i="11" s="1"/>
  <c r="E553" i="11"/>
  <c r="F533" i="11"/>
  <c r="G515" i="9"/>
  <c r="G507" i="9"/>
  <c r="H575" i="11"/>
  <c r="J575" i="11" s="1"/>
  <c r="K575" i="11" s="1"/>
  <c r="M575" i="11" s="1"/>
  <c r="E551" i="11"/>
  <c r="G559" i="9"/>
  <c r="G535" i="9"/>
  <c r="G527" i="9"/>
  <c r="C625" i="9"/>
  <c r="G625" i="9" s="1"/>
  <c r="C617" i="9"/>
  <c r="G617" i="9" s="1"/>
  <c r="C609" i="9"/>
  <c r="G609" i="9" s="1"/>
  <c r="C601" i="9"/>
  <c r="G601" i="9" s="1"/>
  <c r="C593" i="9"/>
  <c r="G593" i="9" s="1"/>
  <c r="C585" i="9"/>
  <c r="G585" i="9" s="1"/>
  <c r="E645" i="11"/>
  <c r="E621" i="11"/>
  <c r="H617" i="11"/>
  <c r="H613" i="11"/>
  <c r="H609" i="11"/>
  <c r="E603" i="11"/>
  <c r="H566" i="11"/>
  <c r="E564" i="11"/>
  <c r="H562" i="11"/>
  <c r="E538" i="11"/>
  <c r="M999" i="4"/>
  <c r="M812" i="4"/>
  <c r="J991" i="4"/>
  <c r="J888" i="4"/>
  <c r="M915" i="4"/>
  <c r="J930" i="4"/>
  <c r="M815" i="4"/>
  <c r="I958" i="4"/>
  <c r="L986" i="4"/>
  <c r="E986" i="4" s="1"/>
  <c r="M878" i="4"/>
  <c r="I815" i="4"/>
  <c r="J978" i="4"/>
  <c r="I882" i="4"/>
  <c r="I938" i="4"/>
  <c r="AR874" i="4"/>
  <c r="G874" i="4" s="1"/>
  <c r="J967" i="4"/>
  <c r="L962" i="4"/>
  <c r="P61" i="4"/>
  <c r="J966" i="4"/>
  <c r="M884" i="4"/>
  <c r="P884" i="4" s="1"/>
  <c r="J877" i="4"/>
  <c r="J929" i="4"/>
  <c r="I904" i="4"/>
  <c r="J910" i="4"/>
  <c r="I979" i="4"/>
  <c r="J971" i="4"/>
  <c r="J891" i="4"/>
  <c r="I969" i="4"/>
  <c r="M881" i="4"/>
  <c r="M912" i="4"/>
  <c r="F971" i="4"/>
  <c r="F921" i="4"/>
  <c r="P156" i="4"/>
  <c r="N124" i="4"/>
  <c r="R124" i="4" s="1"/>
  <c r="J876" i="4"/>
  <c r="J940" i="4"/>
  <c r="J921" i="4"/>
  <c r="I887" i="4"/>
  <c r="J879" i="4"/>
  <c r="J939" i="4"/>
  <c r="J922" i="4"/>
  <c r="M920" i="4"/>
  <c r="J903" i="4"/>
  <c r="J919" i="4"/>
  <c r="J871" i="4"/>
  <c r="H999" i="4"/>
  <c r="J986" i="4"/>
  <c r="J904" i="4"/>
  <c r="I890" i="4"/>
  <c r="J982" i="4"/>
  <c r="J927" i="4"/>
  <c r="J973" i="4"/>
  <c r="J901" i="4"/>
  <c r="J885" i="4"/>
  <c r="J914" i="4"/>
  <c r="AR996" i="4"/>
  <c r="G996" i="4" s="1"/>
  <c r="I945" i="4"/>
  <c r="M893" i="4"/>
  <c r="M984" i="4"/>
  <c r="H975" i="4"/>
  <c r="H983" i="4"/>
  <c r="I941" i="4"/>
  <c r="J987" i="4"/>
  <c r="AR983" i="4"/>
  <c r="G983" i="4" s="1"/>
  <c r="I896" i="4"/>
  <c r="J894" i="4"/>
  <c r="H994" i="4"/>
  <c r="H982" i="4"/>
  <c r="J985" i="4"/>
  <c r="I899" i="4"/>
  <c r="J907" i="4"/>
  <c r="H984" i="4"/>
  <c r="J913" i="4"/>
  <c r="I943" i="4"/>
  <c r="J918" i="4"/>
  <c r="AR985" i="4"/>
  <c r="F985" i="4" s="1"/>
  <c r="AR993" i="4"/>
  <c r="G993" i="4" s="1"/>
  <c r="J933" i="4"/>
  <c r="E948" i="5"/>
  <c r="L950" i="4"/>
  <c r="M983" i="4"/>
  <c r="M880" i="4"/>
  <c r="Q47" i="4"/>
  <c r="P54" i="4"/>
  <c r="Q48" i="4"/>
  <c r="N40" i="4"/>
  <c r="R40" i="4" s="1"/>
  <c r="P37" i="4"/>
  <c r="P25" i="4"/>
  <c r="H990" i="4"/>
  <c r="H985" i="4"/>
  <c r="AR990" i="4"/>
  <c r="G990" i="4" s="1"/>
  <c r="H1000" i="4"/>
  <c r="H963" i="4"/>
  <c r="AR989" i="4"/>
  <c r="G989" i="4" s="1"/>
  <c r="AR997" i="4"/>
  <c r="D997" i="4" s="1"/>
  <c r="N30" i="4"/>
  <c r="R30" i="4" s="1"/>
  <c r="K912" i="4"/>
  <c r="D2" i="5"/>
  <c r="F2" i="5" s="1"/>
  <c r="I3" i="2" s="1"/>
  <c r="H970" i="4"/>
  <c r="AR998" i="4"/>
  <c r="D998" i="4" s="1"/>
  <c r="AR968" i="4"/>
  <c r="G968" i="4" s="1"/>
  <c r="H980" i="4"/>
  <c r="AR963" i="4"/>
  <c r="G963" i="4" s="1"/>
  <c r="AR932" i="4"/>
  <c r="G932" i="4" s="1"/>
  <c r="K932" i="4"/>
  <c r="H932" i="4"/>
  <c r="K908" i="4"/>
  <c r="AR908" i="4"/>
  <c r="G908" i="4" s="1"/>
  <c r="K815" i="4"/>
  <c r="AR815" i="4"/>
  <c r="H815" i="4"/>
  <c r="D980" i="5"/>
  <c r="I980" i="5"/>
  <c r="I956" i="5"/>
  <c r="D956" i="5"/>
  <c r="D944" i="5"/>
  <c r="I944" i="5"/>
  <c r="E944" i="5"/>
  <c r="E904" i="5"/>
  <c r="D904" i="5"/>
  <c r="H908" i="4"/>
  <c r="AR912" i="4"/>
  <c r="G912" i="4" s="1"/>
  <c r="E988" i="5"/>
  <c r="E956" i="5"/>
  <c r="I988" i="5"/>
  <c r="K891" i="4"/>
  <c r="H891" i="4"/>
  <c r="K890" i="4"/>
  <c r="H890" i="4"/>
  <c r="D996" i="5"/>
  <c r="I996" i="5"/>
  <c r="D992" i="5"/>
  <c r="I992" i="5"/>
  <c r="E992" i="5"/>
  <c r="D984" i="5"/>
  <c r="I984" i="5"/>
  <c r="E984" i="5"/>
  <c r="D972" i="5"/>
  <c r="I972" i="5"/>
  <c r="D968" i="5"/>
  <c r="E968" i="5"/>
  <c r="D960" i="5"/>
  <c r="I960" i="5"/>
  <c r="E960" i="5"/>
  <c r="D952" i="5"/>
  <c r="E952" i="5"/>
  <c r="I952" i="5"/>
  <c r="D936" i="5"/>
  <c r="I936" i="5"/>
  <c r="E936" i="5"/>
  <c r="D932" i="5"/>
  <c r="E932" i="5"/>
  <c r="I932" i="5"/>
  <c r="E916" i="5"/>
  <c r="D916" i="5"/>
  <c r="I896" i="5"/>
  <c r="E896" i="5"/>
  <c r="D896" i="5"/>
  <c r="E892" i="5"/>
  <c r="I892" i="5"/>
  <c r="D884" i="5"/>
  <c r="I884" i="5"/>
  <c r="E884" i="5"/>
  <c r="D812" i="5"/>
  <c r="I812" i="5"/>
  <c r="E812" i="5"/>
  <c r="E996" i="5"/>
  <c r="I904" i="5"/>
  <c r="I912" i="5"/>
  <c r="AR930" i="4"/>
  <c r="G930" i="4" s="1"/>
  <c r="K930" i="4"/>
  <c r="H930" i="4"/>
  <c r="K907" i="4"/>
  <c r="H907" i="4"/>
  <c r="AR884" i="4"/>
  <c r="G884" i="4" s="1"/>
  <c r="H884" i="4"/>
  <c r="K812" i="4"/>
  <c r="H812" i="4"/>
  <c r="AR812" i="4"/>
  <c r="G812" i="4" s="1"/>
  <c r="D976" i="5"/>
  <c r="I976" i="5"/>
  <c r="E976" i="5"/>
  <c r="D964" i="5"/>
  <c r="I964" i="5"/>
  <c r="I940" i="5"/>
  <c r="D940" i="5"/>
  <c r="E900" i="5"/>
  <c r="D900" i="5"/>
  <c r="I900" i="5"/>
  <c r="D876" i="5"/>
  <c r="I876" i="5"/>
  <c r="E876" i="5"/>
  <c r="D872" i="5"/>
  <c r="E872" i="5"/>
  <c r="E972" i="5"/>
  <c r="E940" i="5"/>
  <c r="I948" i="5"/>
  <c r="E912" i="5"/>
  <c r="J911" i="4"/>
  <c r="I944" i="4"/>
  <c r="AR975" i="4"/>
  <c r="I908" i="4"/>
  <c r="I886" i="4"/>
  <c r="J874" i="4"/>
  <c r="I960" i="4"/>
  <c r="I942" i="4"/>
  <c r="H995" i="4"/>
  <c r="I973" i="4"/>
  <c r="AR982" i="4"/>
  <c r="G982" i="4" s="1"/>
  <c r="H992" i="4"/>
  <c r="J889" i="4"/>
  <c r="H993" i="4"/>
  <c r="I935" i="4"/>
  <c r="H977" i="4"/>
  <c r="H989" i="4"/>
  <c r="H1001" i="4"/>
  <c r="AR1000" i="4"/>
  <c r="G1000" i="4" s="1"/>
  <c r="I933" i="4"/>
  <c r="M906" i="4"/>
  <c r="M890" i="4"/>
  <c r="L983" i="4"/>
  <c r="Q983" i="4" s="1"/>
  <c r="I983" i="4"/>
  <c r="L961" i="4"/>
  <c r="I961" i="4"/>
  <c r="L951" i="4"/>
  <c r="I951" i="4"/>
  <c r="L949" i="4"/>
  <c r="I949" i="4"/>
  <c r="L948" i="4"/>
  <c r="I948" i="4"/>
  <c r="L934" i="4"/>
  <c r="I934" i="4"/>
  <c r="L932" i="4"/>
  <c r="I932" i="4"/>
  <c r="M931" i="4"/>
  <c r="J931" i="4"/>
  <c r="M928" i="4"/>
  <c r="J928" i="4"/>
  <c r="M924" i="4"/>
  <c r="J924" i="4"/>
  <c r="M923" i="4"/>
  <c r="F923" i="4" s="1"/>
  <c r="J923" i="4"/>
  <c r="M917" i="4"/>
  <c r="J917" i="4"/>
  <c r="M916" i="4"/>
  <c r="J916" i="4"/>
  <c r="M908" i="4"/>
  <c r="J908" i="4"/>
  <c r="M897" i="4"/>
  <c r="J897" i="4"/>
  <c r="M896" i="4"/>
  <c r="J896" i="4"/>
  <c r="M887" i="4"/>
  <c r="J887" i="4"/>
  <c r="J886" i="4"/>
  <c r="M886" i="4"/>
  <c r="J883" i="4"/>
  <c r="M883" i="4"/>
  <c r="M875" i="4"/>
  <c r="J875" i="4"/>
  <c r="M872" i="4"/>
  <c r="J872" i="4"/>
  <c r="P148" i="4"/>
  <c r="P174" i="4"/>
  <c r="K991" i="4"/>
  <c r="AR991" i="4"/>
  <c r="F991" i="4" s="1"/>
  <c r="AR978" i="4"/>
  <c r="K978" i="4"/>
  <c r="K976" i="4"/>
  <c r="H976" i="4"/>
  <c r="K967" i="4"/>
  <c r="AR967" i="4"/>
  <c r="G967" i="4" s="1"/>
  <c r="K956" i="4"/>
  <c r="AR956" i="4"/>
  <c r="G956" i="4" s="1"/>
  <c r="N102" i="4"/>
  <c r="R102" i="4" s="1"/>
  <c r="N100" i="4"/>
  <c r="R100" i="4" s="1"/>
  <c r="P87" i="4"/>
  <c r="Q85" i="4"/>
  <c r="N71" i="4"/>
  <c r="R71" i="4" s="1"/>
  <c r="N9" i="4"/>
  <c r="R9" i="4" s="1"/>
  <c r="N8" i="4"/>
  <c r="R8" i="4" s="1"/>
  <c r="D153" i="5"/>
  <c r="F153" i="5" s="1"/>
  <c r="D142" i="5"/>
  <c r="G142" i="5" s="1"/>
  <c r="D134" i="5"/>
  <c r="G134" i="5" s="1"/>
  <c r="D126" i="5"/>
  <c r="F126" i="5" s="1"/>
  <c r="D118" i="5"/>
  <c r="I118" i="5" s="1"/>
  <c r="D110" i="5"/>
  <c r="F110" i="5" s="1"/>
  <c r="D38" i="5"/>
  <c r="I38" i="5" s="1"/>
  <c r="D33" i="5"/>
  <c r="F33" i="5" s="1"/>
  <c r="D26" i="5"/>
  <c r="F26" i="5" s="1"/>
  <c r="D14" i="5"/>
  <c r="G14" i="5" s="1"/>
  <c r="N171" i="4"/>
  <c r="R171" i="4" s="1"/>
  <c r="P152" i="4"/>
  <c r="P149" i="4"/>
  <c r="P143" i="4"/>
  <c r="Q125" i="4"/>
  <c r="F851" i="5"/>
  <c r="D184" i="5"/>
  <c r="F184" i="5" s="1"/>
  <c r="D176" i="5"/>
  <c r="G176" i="5" s="1"/>
  <c r="D168" i="5"/>
  <c r="F168" i="5" s="1"/>
  <c r="D160" i="5"/>
  <c r="G160" i="5" s="1"/>
  <c r="D152" i="5"/>
  <c r="F152" i="5" s="1"/>
  <c r="D136" i="5"/>
  <c r="I136" i="5" s="1"/>
  <c r="D128" i="5"/>
  <c r="I128" i="5" s="1"/>
  <c r="D120" i="5"/>
  <c r="I120" i="5" s="1"/>
  <c r="D112" i="5"/>
  <c r="I112" i="5" s="1"/>
  <c r="D40" i="5"/>
  <c r="I40" i="5" s="1"/>
  <c r="D36" i="5"/>
  <c r="G36" i="5" s="1"/>
  <c r="D24" i="5"/>
  <c r="I24" i="5" s="1"/>
  <c r="D8" i="5"/>
  <c r="F8" i="5" s="1"/>
  <c r="D4" i="5"/>
  <c r="I4" i="5" s="1"/>
  <c r="C416" i="9"/>
  <c r="C414" i="9"/>
  <c r="G414" i="9" s="1"/>
  <c r="C412" i="9"/>
  <c r="C411" i="9"/>
  <c r="G411" i="9" s="1"/>
  <c r="F417" i="11"/>
  <c r="E401" i="11"/>
  <c r="E393" i="11"/>
  <c r="E391" i="11"/>
  <c r="E387" i="11"/>
  <c r="E385" i="11"/>
  <c r="E383" i="11"/>
  <c r="E381" i="11"/>
  <c r="E375" i="11"/>
  <c r="E371" i="11"/>
  <c r="E369" i="11"/>
  <c r="E367" i="11"/>
  <c r="E365" i="11"/>
  <c r="E363" i="11"/>
  <c r="E361" i="11"/>
  <c r="E359" i="11"/>
  <c r="E357" i="11"/>
  <c r="E355" i="11"/>
  <c r="E353" i="11"/>
  <c r="E351" i="11"/>
  <c r="C345" i="9"/>
  <c r="C337" i="9"/>
  <c r="C329" i="9"/>
  <c r="D329" i="9" s="1"/>
  <c r="C325" i="9"/>
  <c r="D325" i="9" s="1"/>
  <c r="C311" i="9"/>
  <c r="C330" i="9"/>
  <c r="C328" i="9"/>
  <c r="E328" i="9" s="1"/>
  <c r="C326" i="9"/>
  <c r="D326" i="9" s="1"/>
  <c r="C318" i="9"/>
  <c r="C312" i="9"/>
  <c r="E312" i="9" s="1"/>
  <c r="C310" i="9"/>
  <c r="G310" i="9" s="1"/>
  <c r="C308" i="9"/>
  <c r="G308" i="9" s="1"/>
  <c r="C306" i="9"/>
  <c r="C298" i="9"/>
  <c r="G298" i="9" s="1"/>
  <c r="C284" i="9"/>
  <c r="D284" i="9" s="1"/>
  <c r="C206" i="9"/>
  <c r="E206" i="9" s="1"/>
  <c r="E352" i="11"/>
  <c r="H656" i="11"/>
  <c r="F656" i="11"/>
  <c r="H485" i="11"/>
  <c r="F485" i="11"/>
  <c r="E429" i="11"/>
  <c r="F429" i="11"/>
  <c r="H413" i="11"/>
  <c r="F413" i="11"/>
  <c r="F411" i="11"/>
  <c r="H411" i="11"/>
  <c r="E411" i="11"/>
  <c r="E331" i="11"/>
  <c r="H331" i="11"/>
  <c r="E279" i="11"/>
  <c r="H279" i="11"/>
  <c r="H527" i="11"/>
  <c r="E527" i="11"/>
  <c r="E515" i="11"/>
  <c r="H515" i="11"/>
  <c r="F513" i="11"/>
  <c r="E513" i="11"/>
  <c r="H513" i="11"/>
  <c r="H343" i="11"/>
  <c r="F425" i="11"/>
  <c r="E341" i="11"/>
  <c r="F554" i="11"/>
  <c r="H554" i="11"/>
  <c r="F544" i="11"/>
  <c r="E544" i="11"/>
  <c r="E345" i="9"/>
  <c r="E329" i="9"/>
  <c r="E311" i="9"/>
  <c r="F632" i="11"/>
  <c r="H627" i="11"/>
  <c r="H581" i="11"/>
  <c r="E575" i="11"/>
  <c r="H514" i="11"/>
  <c r="C596" i="9"/>
  <c r="E318" i="9"/>
  <c r="E306" i="9"/>
  <c r="E630" i="11"/>
  <c r="F626" i="11"/>
  <c r="F510" i="11"/>
  <c r="H508" i="11"/>
  <c r="F506" i="11"/>
  <c r="E460" i="11"/>
  <c r="E452" i="11"/>
  <c r="F448" i="11"/>
  <c r="H424" i="11"/>
  <c r="E336" i="11"/>
  <c r="F334" i="11"/>
  <c r="F332" i="11"/>
  <c r="F324" i="11"/>
  <c r="E318" i="11"/>
  <c r="F294" i="11"/>
  <c r="E252" i="11"/>
  <c r="H244" i="11"/>
  <c r="F238" i="11"/>
  <c r="H234" i="11"/>
  <c r="E400" i="11"/>
  <c r="E394" i="11"/>
  <c r="E390" i="11"/>
  <c r="E386" i="11"/>
  <c r="E382" i="11"/>
  <c r="E378" i="11"/>
  <c r="E372" i="11"/>
  <c r="E368" i="11"/>
  <c r="E364" i="11"/>
  <c r="E360" i="11"/>
  <c r="E356" i="11"/>
  <c r="C657" i="9"/>
  <c r="C652" i="9"/>
  <c r="G652" i="9" s="1"/>
  <c r="C651" i="9"/>
  <c r="G651" i="9" s="1"/>
  <c r="C648" i="9"/>
  <c r="G648" i="9" s="1"/>
  <c r="C644" i="9"/>
  <c r="G644" i="9" s="1"/>
  <c r="C643" i="9"/>
  <c r="G643" i="9" s="1"/>
  <c r="C640" i="9"/>
  <c r="G640" i="9" s="1"/>
  <c r="C636" i="9"/>
  <c r="G636" i="9" s="1"/>
  <c r="C635" i="9"/>
  <c r="G635" i="9" s="1"/>
  <c r="E658" i="11"/>
  <c r="F658" i="11"/>
  <c r="H652" i="11"/>
  <c r="H642" i="11"/>
  <c r="H636" i="11"/>
  <c r="G657" i="9"/>
  <c r="E651" i="11"/>
  <c r="C630" i="9"/>
  <c r="G630" i="9" s="1"/>
  <c r="C622" i="9"/>
  <c r="G622" i="9" s="1"/>
  <c r="C614" i="9"/>
  <c r="G614" i="9" s="1"/>
  <c r="C600" i="9"/>
  <c r="G600" i="9" s="1"/>
  <c r="G596" i="9"/>
  <c r="C584" i="9"/>
  <c r="E559" i="9"/>
  <c r="D559" i="9"/>
  <c r="F571" i="11"/>
  <c r="E565" i="11"/>
  <c r="E561" i="11"/>
  <c r="E557" i="9"/>
  <c r="E553" i="9"/>
  <c r="E551" i="9"/>
  <c r="E549" i="9"/>
  <c r="E547" i="9"/>
  <c r="E545" i="9"/>
  <c r="E545" i="11"/>
  <c r="E496" i="11"/>
  <c r="E484" i="11"/>
  <c r="F444" i="11"/>
  <c r="E558" i="9"/>
  <c r="E550" i="9"/>
  <c r="E546" i="9"/>
  <c r="F551" i="11"/>
  <c r="G551" i="9"/>
  <c r="G546" i="9"/>
  <c r="F534" i="11"/>
  <c r="F522" i="11"/>
  <c r="E440" i="11"/>
  <c r="F496" i="11"/>
  <c r="H510" i="11"/>
  <c r="E508" i="11"/>
  <c r="H505" i="11"/>
  <c r="F493" i="11"/>
  <c r="E477" i="11"/>
  <c r="J508" i="11"/>
  <c r="H506" i="11"/>
  <c r="E506" i="11"/>
  <c r="F502" i="11"/>
  <c r="H509" i="11"/>
  <c r="H507" i="11"/>
  <c r="F505" i="11"/>
  <c r="F503" i="11"/>
  <c r="H501" i="11"/>
  <c r="C503" i="9"/>
  <c r="G503" i="9" s="1"/>
  <c r="C501" i="9"/>
  <c r="G501" i="9" s="1"/>
  <c r="C495" i="9"/>
  <c r="G495" i="9" s="1"/>
  <c r="C493" i="9"/>
  <c r="G493" i="9" s="1"/>
  <c r="C487" i="9"/>
  <c r="G487" i="9" s="1"/>
  <c r="C485" i="9"/>
  <c r="D485" i="9" s="1"/>
  <c r="C479" i="9"/>
  <c r="G479" i="9" s="1"/>
  <c r="C477" i="9"/>
  <c r="G477" i="9" s="1"/>
  <c r="C473" i="9"/>
  <c r="C471" i="9"/>
  <c r="G471" i="9" s="1"/>
  <c r="C469" i="9"/>
  <c r="G469" i="9" s="1"/>
  <c r="C467" i="9"/>
  <c r="G467" i="9" s="1"/>
  <c r="C463" i="9"/>
  <c r="G463" i="9" s="1"/>
  <c r="C461" i="9"/>
  <c r="E461" i="9" s="1"/>
  <c r="C459" i="9"/>
  <c r="G459" i="9" s="1"/>
  <c r="G510" i="9"/>
  <c r="H477" i="11"/>
  <c r="H503" i="11"/>
  <c r="F477" i="11"/>
  <c r="F501" i="11"/>
  <c r="E507" i="11"/>
  <c r="E505" i="11"/>
  <c r="E501" i="11"/>
  <c r="E492" i="11"/>
  <c r="E488" i="11"/>
  <c r="E480" i="11"/>
  <c r="H493" i="11"/>
  <c r="F509" i="11"/>
  <c r="E473" i="11"/>
  <c r="E469" i="11"/>
  <c r="G412" i="9"/>
  <c r="E448" i="11"/>
  <c r="F452" i="11"/>
  <c r="F488" i="11"/>
  <c r="H440" i="11"/>
  <c r="H445" i="11"/>
  <c r="E437" i="11"/>
  <c r="E433" i="11"/>
  <c r="F440" i="11"/>
  <c r="F460" i="11"/>
  <c r="C496" i="9"/>
  <c r="G496" i="9" s="1"/>
  <c r="H460" i="11"/>
  <c r="E485" i="11"/>
  <c r="G497" i="9"/>
  <c r="G489" i="9"/>
  <c r="G481" i="9"/>
  <c r="F480" i="11"/>
  <c r="H492" i="11"/>
  <c r="D568" i="5"/>
  <c r="G568" i="5" s="1"/>
  <c r="D544" i="5"/>
  <c r="D537" i="5"/>
  <c r="F537" i="5" s="1"/>
  <c r="D536" i="5"/>
  <c r="E536" i="5" s="1"/>
  <c r="D504" i="5"/>
  <c r="G504" i="5" s="1"/>
  <c r="N537" i="4"/>
  <c r="R537" i="4" s="1"/>
  <c r="N481" i="4"/>
  <c r="Q564" i="4"/>
  <c r="C282" i="9"/>
  <c r="E282" i="9" s="1"/>
  <c r="C125" i="9"/>
  <c r="E125" i="9" s="1"/>
  <c r="C158" i="9"/>
  <c r="D158" i="9" s="1"/>
  <c r="C130" i="9"/>
  <c r="D130" i="9" s="1"/>
  <c r="C105" i="9"/>
  <c r="D105" i="9" s="1"/>
  <c r="C93" i="9"/>
  <c r="G93" i="9" s="1"/>
  <c r="C447" i="9"/>
  <c r="G447" i="9" s="1"/>
  <c r="C439" i="9"/>
  <c r="G439" i="9" s="1"/>
  <c r="C423" i="9"/>
  <c r="G423" i="9" s="1"/>
  <c r="E459" i="11"/>
  <c r="H459" i="11"/>
  <c r="C431" i="9"/>
  <c r="G431" i="9" s="1"/>
  <c r="H468" i="11"/>
  <c r="F457" i="11"/>
  <c r="F453" i="11"/>
  <c r="H429" i="11"/>
  <c r="I429" i="11" s="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C444" i="9"/>
  <c r="G444" i="9" s="1"/>
  <c r="C434" i="9"/>
  <c r="G434" i="9" s="1"/>
  <c r="G432" i="9"/>
  <c r="C430" i="9"/>
  <c r="G430" i="9" s="1"/>
  <c r="H453" i="11"/>
  <c r="F421" i="11"/>
  <c r="F469" i="11"/>
  <c r="E457" i="11"/>
  <c r="G473" i="9"/>
  <c r="G449" i="9"/>
  <c r="G441" i="9"/>
  <c r="G433" i="9"/>
  <c r="H457" i="11"/>
  <c r="H471" i="11"/>
  <c r="P654" i="4"/>
  <c r="N650" i="4"/>
  <c r="R650" i="4" s="1"/>
  <c r="C974" i="11"/>
  <c r="F974" i="11" s="1"/>
  <c r="M974" i="11"/>
  <c r="K974" i="11"/>
  <c r="C968" i="11"/>
  <c r="M968" i="11"/>
  <c r="K968" i="11"/>
  <c r="E953" i="11"/>
  <c r="F948" i="11"/>
  <c r="H948" i="11"/>
  <c r="H932" i="11"/>
  <c r="F932" i="11"/>
  <c r="H922" i="11"/>
  <c r="E922" i="11"/>
  <c r="C875" i="11"/>
  <c r="K875" i="11"/>
  <c r="M875" i="11"/>
  <c r="C861" i="11"/>
  <c r="M861" i="11"/>
  <c r="K861" i="11"/>
  <c r="C855" i="11"/>
  <c r="F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C522" i="9"/>
  <c r="G522" i="9" s="1"/>
  <c r="C554" i="9"/>
  <c r="D554" i="9" s="1"/>
  <c r="C672" i="9"/>
  <c r="G672" i="9" s="1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G520" i="9" s="1"/>
  <c r="C488" i="9"/>
  <c r="G488" i="9" s="1"/>
  <c r="C456" i="9"/>
  <c r="G456" i="9" s="1"/>
  <c r="C424" i="9"/>
  <c r="G424" i="9" s="1"/>
  <c r="C926" i="9"/>
  <c r="C782" i="9"/>
  <c r="H791" i="11"/>
  <c r="H538" i="11"/>
  <c r="J538" i="11" s="1"/>
  <c r="K538" i="11" s="1"/>
  <c r="M538" i="11" s="1"/>
  <c r="F918" i="11"/>
  <c r="E441" i="11"/>
  <c r="E932" i="11"/>
  <c r="C972" i="11"/>
  <c r="M972" i="11"/>
  <c r="K972" i="11"/>
  <c r="F966" i="11"/>
  <c r="F963" i="11"/>
  <c r="F952" i="11"/>
  <c r="E952" i="11"/>
  <c r="H952" i="11"/>
  <c r="E946" i="11"/>
  <c r="H946" i="11"/>
  <c r="F946" i="11"/>
  <c r="H943" i="11"/>
  <c r="E931" i="11"/>
  <c r="F920" i="11"/>
  <c r="E920" i="11"/>
  <c r="H920" i="11"/>
  <c r="E914" i="11"/>
  <c r="F914" i="11"/>
  <c r="H914" i="11"/>
  <c r="C905" i="11"/>
  <c r="M905" i="11"/>
  <c r="K905" i="11"/>
  <c r="F895" i="11"/>
  <c r="E891" i="11"/>
  <c r="C877" i="11"/>
  <c r="M877" i="11"/>
  <c r="K877" i="11"/>
  <c r="C857" i="1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G564" i="9" s="1"/>
  <c r="C680" i="9"/>
  <c r="G680" i="9" s="1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G512" i="9" s="1"/>
  <c r="C480" i="9"/>
  <c r="G480" i="9" s="1"/>
  <c r="H699" i="11"/>
  <c r="H522" i="11"/>
  <c r="F688" i="11"/>
  <c r="C970" i="11"/>
  <c r="M970" i="11"/>
  <c r="E965" i="11"/>
  <c r="F957" i="11"/>
  <c r="H954" i="11"/>
  <c r="E954" i="11"/>
  <c r="F954" i="11"/>
  <c r="E944" i="11"/>
  <c r="F944" i="11"/>
  <c r="H944" i="11"/>
  <c r="E941" i="11"/>
  <c r="H903" i="11"/>
  <c r="F893" i="11"/>
  <c r="C873" i="11"/>
  <c r="H873" i="11" s="1"/>
  <c r="M873" i="11"/>
  <c r="K873" i="11"/>
  <c r="C859" i="11"/>
  <c r="K859" i="11"/>
  <c r="M859" i="11"/>
  <c r="C853" i="11"/>
  <c r="K853" i="11"/>
  <c r="M853" i="11"/>
  <c r="C847" i="11"/>
  <c r="K847" i="11"/>
  <c r="M847" i="11"/>
  <c r="C841" i="11"/>
  <c r="M841" i="11"/>
  <c r="K841" i="11"/>
  <c r="C837" i="11"/>
  <c r="F837" i="11" s="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G580" i="9" s="1"/>
  <c r="C656" i="9"/>
  <c r="G656" i="9" s="1"/>
  <c r="C688" i="9"/>
  <c r="G688" i="9" s="1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H659" i="11"/>
  <c r="F433" i="11"/>
  <c r="F802" i="11"/>
  <c r="K821" i="11"/>
  <c r="M829" i="11"/>
  <c r="C1000" i="11"/>
  <c r="K1000" i="11"/>
  <c r="K998" i="11"/>
  <c r="C998" i="11"/>
  <c r="C996" i="11"/>
  <c r="K996" i="11"/>
  <c r="H992" i="11"/>
  <c r="J992" i="11" s="1"/>
  <c r="D906" i="11"/>
  <c r="E906" i="11" s="1"/>
  <c r="N906" i="11"/>
  <c r="D887" i="1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M971" i="11"/>
  <c r="C969" i="11"/>
  <c r="M969" i="11"/>
  <c r="H926" i="11"/>
  <c r="E916" i="11"/>
  <c r="M910" i="11"/>
  <c r="C910" i="11"/>
  <c r="E910" i="11" s="1"/>
  <c r="C883" i="11"/>
  <c r="H883" i="11" s="1"/>
  <c r="M883" i="11"/>
  <c r="M878" i="11"/>
  <c r="C878" i="11"/>
  <c r="C876" i="11"/>
  <c r="F876" i="11" s="1"/>
  <c r="K876" i="11"/>
  <c r="C874" i="11"/>
  <c r="K874" i="11"/>
  <c r="C872" i="11"/>
  <c r="E872" i="11" s="1"/>
  <c r="M872" i="11"/>
  <c r="D867" i="11"/>
  <c r="L867" i="11"/>
  <c r="C395" i="9"/>
  <c r="G395" i="9" s="1"/>
  <c r="C393" i="9"/>
  <c r="G393" i="9" s="1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N971" i="11"/>
  <c r="L980" i="11"/>
  <c r="N968" i="11"/>
  <c r="N974" i="11"/>
  <c r="L987" i="11"/>
  <c r="C982" i="11"/>
  <c r="D973" i="11"/>
  <c r="D972" i="11"/>
  <c r="F972" i="11" s="1"/>
  <c r="D970" i="11"/>
  <c r="D969" i="11"/>
  <c r="F969" i="11" s="1"/>
  <c r="H858" i="11"/>
  <c r="F856" i="11"/>
  <c r="H854" i="11"/>
  <c r="H848" i="11"/>
  <c r="J848" i="11" s="1"/>
  <c r="E846" i="11"/>
  <c r="H842" i="11"/>
  <c r="H840" i="11"/>
  <c r="E838" i="11"/>
  <c r="H834" i="11"/>
  <c r="H832" i="11"/>
  <c r="I832" i="11" s="1"/>
  <c r="E830" i="11"/>
  <c r="E828" i="11"/>
  <c r="H958" i="11"/>
  <c r="F953" i="11"/>
  <c r="I953" i="11" s="1"/>
  <c r="E948" i="11"/>
  <c r="E940" i="11"/>
  <c r="H918" i="11"/>
  <c r="E908" i="11"/>
  <c r="L909" i="11"/>
  <c r="N967" i="11"/>
  <c r="D985" i="11"/>
  <c r="L989" i="11"/>
  <c r="F829" i="11"/>
  <c r="F716" i="11"/>
  <c r="E699" i="11"/>
  <c r="E678" i="11"/>
  <c r="E671" i="11"/>
  <c r="F664" i="1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F330" i="11"/>
  <c r="F328" i="11"/>
  <c r="H326" i="11"/>
  <c r="E324" i="11"/>
  <c r="H322" i="11"/>
  <c r="F312" i="11"/>
  <c r="F308" i="11"/>
  <c r="F302" i="11"/>
  <c r="F266" i="11"/>
  <c r="H226" i="11"/>
  <c r="F224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E972" i="11"/>
  <c r="F968" i="11"/>
  <c r="H912" i="11"/>
  <c r="E909" i="11"/>
  <c r="H907" i="11"/>
  <c r="E882" i="11"/>
  <c r="H882" i="11"/>
  <c r="F882" i="11"/>
  <c r="E871" i="11"/>
  <c r="F871" i="11"/>
  <c r="H871" i="11"/>
  <c r="H862" i="11"/>
  <c r="F862" i="11"/>
  <c r="E862" i="11"/>
  <c r="F800" i="11"/>
  <c r="E800" i="11"/>
  <c r="H800" i="1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H545" i="11"/>
  <c r="H677" i="11"/>
  <c r="H687" i="11"/>
  <c r="H715" i="11"/>
  <c r="H731" i="11"/>
  <c r="J708" i="11"/>
  <c r="F726" i="11"/>
  <c r="F738" i="11"/>
  <c r="E720" i="11"/>
  <c r="F728" i="11"/>
  <c r="J728" i="11" s="1"/>
  <c r="F798" i="11"/>
  <c r="I838" i="11"/>
  <c r="J838" i="11"/>
  <c r="F701" i="11"/>
  <c r="I701" i="11" s="1"/>
  <c r="E337" i="9"/>
  <c r="G337" i="9"/>
  <c r="H810" i="11"/>
  <c r="E810" i="11"/>
  <c r="F810" i="11"/>
  <c r="F465" i="11"/>
  <c r="F663" i="11"/>
  <c r="F694" i="11"/>
  <c r="J918" i="11"/>
  <c r="H784" i="11"/>
  <c r="F705" i="11"/>
  <c r="J71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 s="1"/>
  <c r="C682" i="9"/>
  <c r="G682" i="9" s="1"/>
  <c r="C678" i="9"/>
  <c r="G678" i="9" s="1"/>
  <c r="C676" i="9"/>
  <c r="G676" i="9"/>
  <c r="G674" i="9"/>
  <c r="C674" i="9"/>
  <c r="C670" i="9"/>
  <c r="G670" i="9"/>
  <c r="C668" i="9"/>
  <c r="G668" i="9" s="1"/>
  <c r="C666" i="9"/>
  <c r="G666" i="9" s="1"/>
  <c r="C662" i="9"/>
  <c r="G662" i="9" s="1"/>
  <c r="C660" i="9"/>
  <c r="G660" i="9"/>
  <c r="C658" i="9"/>
  <c r="G658" i="9" s="1"/>
  <c r="C620" i="9"/>
  <c r="G620" i="9" s="1"/>
  <c r="C616" i="9"/>
  <c r="G616" i="9" s="1"/>
  <c r="C608" i="9"/>
  <c r="G608" i="9" s="1"/>
  <c r="C604" i="9"/>
  <c r="G604" i="9" s="1"/>
  <c r="C592" i="9"/>
  <c r="G592" i="9" s="1"/>
  <c r="C588" i="9"/>
  <c r="G588" i="9" s="1"/>
  <c r="C576" i="9"/>
  <c r="G576" i="9"/>
  <c r="C572" i="9"/>
  <c r="D572" i="9" s="1"/>
  <c r="C560" i="9"/>
  <c r="G560" i="9" s="1"/>
  <c r="C556" i="9"/>
  <c r="D556" i="9" s="1"/>
  <c r="C552" i="9"/>
  <c r="D552" i="9" s="1"/>
  <c r="C548" i="9"/>
  <c r="D548" i="9" s="1"/>
  <c r="C544" i="9"/>
  <c r="G544" i="9" s="1"/>
  <c r="C540" i="9"/>
  <c r="E540" i="9" s="1"/>
  <c r="C536" i="9"/>
  <c r="G536" i="9" s="1"/>
  <c r="C532" i="9"/>
  <c r="E532" i="9" s="1"/>
  <c r="C528" i="9"/>
  <c r="G528" i="9" s="1"/>
  <c r="C524" i="9"/>
  <c r="E524" i="9" s="1"/>
  <c r="C516" i="9"/>
  <c r="G516" i="9" s="1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C420" i="9"/>
  <c r="G420" i="9" s="1"/>
  <c r="C418" i="9"/>
  <c r="G418" i="9" s="1"/>
  <c r="G416" i="9"/>
  <c r="G348" i="9"/>
  <c r="C346" i="9"/>
  <c r="D346" i="9" s="1"/>
  <c r="C340" i="9"/>
  <c r="E340" i="9" s="1"/>
  <c r="C338" i="9"/>
  <c r="E338" i="9" s="1"/>
  <c r="C336" i="9"/>
  <c r="E336" i="9" s="1"/>
  <c r="C334" i="9"/>
  <c r="D334" i="9" s="1"/>
  <c r="C332" i="9"/>
  <c r="G332" i="9" s="1"/>
  <c r="D330" i="9"/>
  <c r="E330" i="9"/>
  <c r="D328" i="9"/>
  <c r="D324" i="9"/>
  <c r="C322" i="9"/>
  <c r="E322" i="9" s="1"/>
  <c r="C320" i="9"/>
  <c r="E320" i="9" s="1"/>
  <c r="C316" i="9"/>
  <c r="C314" i="9"/>
  <c r="E314" i="9" s="1"/>
  <c r="G312" i="9"/>
  <c r="G306" i="9"/>
  <c r="D306" i="9"/>
  <c r="C304" i="9"/>
  <c r="D304" i="9" s="1"/>
  <c r="D236" i="9"/>
  <c r="H705" i="11"/>
  <c r="H797" i="11"/>
  <c r="H807" i="11"/>
  <c r="J832" i="11"/>
  <c r="F659" i="11"/>
  <c r="F690" i="11"/>
  <c r="F746" i="11"/>
  <c r="C653" i="9"/>
  <c r="G653" i="9" s="1"/>
  <c r="C649" i="9"/>
  <c r="G649" i="9" s="1"/>
  <c r="C645" i="9"/>
  <c r="G645" i="9" s="1"/>
  <c r="C641" i="9"/>
  <c r="G641" i="9" s="1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C339" i="9"/>
  <c r="D339" i="9" s="1"/>
  <c r="C335" i="9"/>
  <c r="D335" i="9" s="1"/>
  <c r="C333" i="9"/>
  <c r="C331" i="9"/>
  <c r="G331" i="9" s="1"/>
  <c r="C327" i="9"/>
  <c r="D327" i="9" s="1"/>
  <c r="C321" i="9"/>
  <c r="E321" i="9" s="1"/>
  <c r="C297" i="9"/>
  <c r="G297" i="9" s="1"/>
  <c r="C273" i="9"/>
  <c r="E273" i="9" s="1"/>
  <c r="C255" i="9"/>
  <c r="G255" i="9" s="1"/>
  <c r="F910" i="1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F762" i="11"/>
  <c r="E762" i="11"/>
  <c r="E760" i="11"/>
  <c r="H760" i="1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H746" i="11"/>
  <c r="H744" i="11"/>
  <c r="E744" i="11"/>
  <c r="H742" i="11"/>
  <c r="E742" i="11"/>
  <c r="F740" i="11"/>
  <c r="I740" i="11" s="1"/>
  <c r="E740" i="11"/>
  <c r="H738" i="11"/>
  <c r="F733" i="11"/>
  <c r="E731" i="11"/>
  <c r="E726" i="11"/>
  <c r="H718" i="11"/>
  <c r="J718" i="11" s="1"/>
  <c r="C983" i="11"/>
  <c r="K983" i="11"/>
  <c r="C980" i="11"/>
  <c r="M980" i="11"/>
  <c r="K980" i="11"/>
  <c r="H974" i="11"/>
  <c r="H906" i="11"/>
  <c r="F906" i="11"/>
  <c r="E801" i="11"/>
  <c r="E792" i="11"/>
  <c r="H792" i="11"/>
  <c r="F792" i="11"/>
  <c r="F790" i="11"/>
  <c r="H790" i="11"/>
  <c r="F693" i="11"/>
  <c r="E691" i="11"/>
  <c r="H686" i="11"/>
  <c r="E686" i="11"/>
  <c r="H662" i="1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D190" i="9" s="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58" i="11"/>
  <c r="F958" i="11"/>
  <c r="H956" i="11"/>
  <c r="F956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H908" i="11"/>
  <c r="E896" i="11"/>
  <c r="H896" i="11"/>
  <c r="H892" i="11"/>
  <c r="E881" i="11"/>
  <c r="F860" i="11"/>
  <c r="H860" i="11"/>
  <c r="E857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E215" i="11"/>
  <c r="E409" i="11"/>
  <c r="E405" i="11"/>
  <c r="E534" i="11"/>
  <c r="H804" i="1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G349" i="9"/>
  <c r="D333" i="9"/>
  <c r="G333" i="9"/>
  <c r="D321" i="9"/>
  <c r="H412" i="11"/>
  <c r="E412" i="11"/>
  <c r="F412" i="11"/>
  <c r="D318" i="9"/>
  <c r="G324" i="9"/>
  <c r="C343" i="9"/>
  <c r="E343" i="9" s="1"/>
  <c r="E387" i="9"/>
  <c r="F416" i="11"/>
  <c r="H336" i="11"/>
  <c r="H286" i="11"/>
  <c r="H250" i="11"/>
  <c r="C323" i="9"/>
  <c r="E323" i="9" s="1"/>
  <c r="C341" i="9"/>
  <c r="D387" i="9"/>
  <c r="H417" i="11"/>
  <c r="G329" i="9"/>
  <c r="G318" i="9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F563" i="5" s="1"/>
  <c r="D559" i="5"/>
  <c r="E559" i="5" s="1"/>
  <c r="D491" i="5"/>
  <c r="M961" i="4"/>
  <c r="J961" i="4"/>
  <c r="M955" i="4"/>
  <c r="J955" i="4"/>
  <c r="M950" i="4"/>
  <c r="J950" i="4"/>
  <c r="M943" i="4"/>
  <c r="P943" i="4" s="1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D1000" i="4"/>
  <c r="M957" i="4"/>
  <c r="J957" i="4"/>
  <c r="M953" i="4"/>
  <c r="J953" i="4"/>
  <c r="M944" i="4"/>
  <c r="J944" i="4"/>
  <c r="I897" i="5"/>
  <c r="D897" i="5"/>
  <c r="E897" i="5"/>
  <c r="J962" i="4"/>
  <c r="P82" i="4"/>
  <c r="I884" i="4"/>
  <c r="I905" i="4"/>
  <c r="H956" i="4"/>
  <c r="AR943" i="4"/>
  <c r="G943" i="4" s="1"/>
  <c r="H945" i="4"/>
  <c r="P106" i="4"/>
  <c r="L816" i="4"/>
  <c r="I1000" i="4"/>
  <c r="L1000" i="4"/>
  <c r="E993" i="4"/>
  <c r="Q993" i="4"/>
  <c r="L991" i="4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E974" i="4" s="1"/>
  <c r="I974" i="4"/>
  <c r="I972" i="4"/>
  <c r="L972" i="4"/>
  <c r="L966" i="4"/>
  <c r="I966" i="4"/>
  <c r="Q44" i="4"/>
  <c r="N44" i="4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D960" i="4" s="1"/>
  <c r="H960" i="4"/>
  <c r="K958" i="4"/>
  <c r="AR958" i="4"/>
  <c r="K955" i="4"/>
  <c r="AR955" i="4"/>
  <c r="H955" i="4"/>
  <c r="K954" i="4"/>
  <c r="N954" i="4" s="1"/>
  <c r="R954" i="4" s="1"/>
  <c r="AR954" i="4"/>
  <c r="G954" i="4" s="1"/>
  <c r="H954" i="4"/>
  <c r="K953" i="4"/>
  <c r="Q953" i="4" s="1"/>
  <c r="AR953" i="4"/>
  <c r="G953" i="4" s="1"/>
  <c r="K952" i="4"/>
  <c r="D952" i="4" s="1"/>
  <c r="H952" i="4"/>
  <c r="K951" i="4"/>
  <c r="AR951" i="4"/>
  <c r="K948" i="4"/>
  <c r="P948" i="4" s="1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E880" i="4" s="1"/>
  <c r="I880" i="4"/>
  <c r="L879" i="4"/>
  <c r="I879" i="4"/>
  <c r="L876" i="4"/>
  <c r="I876" i="4"/>
  <c r="L872" i="4"/>
  <c r="I872" i="4"/>
  <c r="L812" i="4"/>
  <c r="I812" i="4"/>
  <c r="N181" i="4"/>
  <c r="Q181" i="4"/>
  <c r="Q12" i="4"/>
  <c r="N88" i="4"/>
  <c r="R88" i="4" s="1"/>
  <c r="K941" i="4"/>
  <c r="AR941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D946" i="4" s="1"/>
  <c r="H953" i="4"/>
  <c r="Q168" i="4"/>
  <c r="K910" i="4"/>
  <c r="P910" i="4" s="1"/>
  <c r="AR910" i="4"/>
  <c r="N140" i="4"/>
  <c r="R140" i="4" s="1"/>
  <c r="N139" i="4"/>
  <c r="R139" i="4" s="1"/>
  <c r="P134" i="4"/>
  <c r="Q133" i="4"/>
  <c r="Q117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R772" i="4" s="1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N463" i="4"/>
  <c r="R463" i="4" s="1"/>
  <c r="N445" i="4"/>
  <c r="R445" i="4" s="1"/>
  <c r="N437" i="4"/>
  <c r="R437" i="4" s="1"/>
  <c r="P435" i="4"/>
  <c r="P431" i="4"/>
  <c r="N429" i="4"/>
  <c r="R429" i="4" s="1"/>
  <c r="N421" i="4"/>
  <c r="R421" i="4" s="1"/>
  <c r="N413" i="4"/>
  <c r="R413" i="4" s="1"/>
  <c r="N350" i="4"/>
  <c r="R350" i="4" s="1"/>
  <c r="P327" i="4"/>
  <c r="D181" i="5"/>
  <c r="G181" i="5" s="1"/>
  <c r="D173" i="5"/>
  <c r="I173" i="5" s="1"/>
  <c r="D169" i="5"/>
  <c r="D165" i="5"/>
  <c r="G165" i="5" s="1"/>
  <c r="D107" i="5"/>
  <c r="G107" i="5" s="1"/>
  <c r="D103" i="5"/>
  <c r="I103" i="5" s="1"/>
  <c r="D99" i="5"/>
  <c r="E99" i="5" s="1"/>
  <c r="D95" i="5"/>
  <c r="G95" i="5" s="1"/>
  <c r="D91" i="5"/>
  <c r="E91" i="5" s="1"/>
  <c r="D87" i="5"/>
  <c r="E87" i="5" s="1"/>
  <c r="D83" i="5"/>
  <c r="G83" i="5" s="1"/>
  <c r="D79" i="5"/>
  <c r="G79" i="5" s="1"/>
  <c r="D75" i="5"/>
  <c r="G75" i="5" s="1"/>
  <c r="D67" i="5"/>
  <c r="E67" i="5" s="1"/>
  <c r="D63" i="5"/>
  <c r="I63" i="5" s="1"/>
  <c r="D59" i="5"/>
  <c r="E59" i="5" s="1"/>
  <c r="D55" i="5"/>
  <c r="E55" i="5" s="1"/>
  <c r="D51" i="5"/>
  <c r="G51" i="5" s="1"/>
  <c r="D47" i="5"/>
  <c r="G47" i="5" s="1"/>
  <c r="D43" i="5"/>
  <c r="G43" i="5" s="1"/>
  <c r="D29" i="5"/>
  <c r="G29" i="5" s="1"/>
  <c r="D17" i="5"/>
  <c r="E17" i="5" s="1"/>
  <c r="Q999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M909" i="4"/>
  <c r="M998" i="4"/>
  <c r="J998" i="4"/>
  <c r="M997" i="4"/>
  <c r="F997" i="4" s="1"/>
  <c r="J997" i="4"/>
  <c r="M996" i="4"/>
  <c r="Q996" i="4" s="1"/>
  <c r="J996" i="4"/>
  <c r="M995" i="4"/>
  <c r="N995" i="4" s="1"/>
  <c r="R995" i="4" s="1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Q980" i="4" s="1"/>
  <c r="M977" i="4"/>
  <c r="J977" i="4"/>
  <c r="M972" i="4"/>
  <c r="J972" i="4"/>
  <c r="M970" i="4"/>
  <c r="N970" i="4" s="1"/>
  <c r="R970" i="4" s="1"/>
  <c r="J970" i="4"/>
  <c r="M968" i="4"/>
  <c r="N968" i="4" s="1"/>
  <c r="R968" i="4" s="1"/>
  <c r="J968" i="4"/>
  <c r="M965" i="4"/>
  <c r="J965" i="4"/>
  <c r="K931" i="4"/>
  <c r="Q931" i="4" s="1"/>
  <c r="AR931" i="4"/>
  <c r="G931" i="4" s="1"/>
  <c r="K928" i="4"/>
  <c r="N928" i="4" s="1"/>
  <c r="H928" i="4"/>
  <c r="K927" i="4"/>
  <c r="AR927" i="4"/>
  <c r="G927" i="4" s="1"/>
  <c r="K924" i="4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Q917" i="4" s="1"/>
  <c r="AR917" i="4"/>
  <c r="K916" i="4"/>
  <c r="AR916" i="4"/>
  <c r="F916" i="4" s="1"/>
  <c r="H916" i="4"/>
  <c r="K915" i="4"/>
  <c r="AR915" i="4"/>
  <c r="K914" i="4"/>
  <c r="AR914" i="4"/>
  <c r="G914" i="4" s="1"/>
  <c r="H914" i="4"/>
  <c r="K913" i="4"/>
  <c r="H913" i="4"/>
  <c r="K911" i="4"/>
  <c r="Q911" i="4" s="1"/>
  <c r="AR911" i="4"/>
  <c r="H911" i="4"/>
  <c r="K936" i="4"/>
  <c r="H936" i="4"/>
  <c r="AR936" i="4"/>
  <c r="G936" i="4" s="1"/>
  <c r="L930" i="4"/>
  <c r="I930" i="4"/>
  <c r="L927" i="4"/>
  <c r="I927" i="4"/>
  <c r="I911" i="4"/>
  <c r="I910" i="4"/>
  <c r="I922" i="4"/>
  <c r="G923" i="4"/>
  <c r="AR907" i="4"/>
  <c r="G907" i="4" s="1"/>
  <c r="AR937" i="4"/>
  <c r="E937" i="4" s="1"/>
  <c r="L1001" i="4"/>
  <c r="I1001" i="4"/>
  <c r="L998" i="4"/>
  <c r="P998" i="4" s="1"/>
  <c r="I998" i="4"/>
  <c r="L994" i="4"/>
  <c r="Q994" i="4" s="1"/>
  <c r="I994" i="4"/>
  <c r="I992" i="4"/>
  <c r="L992" i="4"/>
  <c r="N992" i="4" s="1"/>
  <c r="R992" i="4" s="1"/>
  <c r="Q990" i="4"/>
  <c r="I988" i="4"/>
  <c r="L988" i="4"/>
  <c r="L985" i="4"/>
  <c r="Q985" i="4" s="1"/>
  <c r="I985" i="4"/>
  <c r="L925" i="4"/>
  <c r="I925" i="4"/>
  <c r="L914" i="4"/>
  <c r="E914" i="4" s="1"/>
  <c r="I914" i="4"/>
  <c r="I928" i="4"/>
  <c r="AR939" i="4"/>
  <c r="G939" i="4" s="1"/>
  <c r="H935" i="4"/>
  <c r="I916" i="4"/>
  <c r="P180" i="4"/>
  <c r="N180" i="4"/>
  <c r="R180" i="4" s="1"/>
  <c r="K906" i="4"/>
  <c r="D906" i="4" s="1"/>
  <c r="AR906" i="4"/>
  <c r="G906" i="4" s="1"/>
  <c r="K905" i="4"/>
  <c r="H905" i="4"/>
  <c r="AR905" i="4"/>
  <c r="E905" i="4" s="1"/>
  <c r="AR904" i="4"/>
  <c r="G904" i="4" s="1"/>
  <c r="H904" i="4"/>
  <c r="K904" i="4"/>
  <c r="P904" i="4" s="1"/>
  <c r="K903" i="4"/>
  <c r="D903" i="4" s="1"/>
  <c r="AR903" i="4"/>
  <c r="K902" i="4"/>
  <c r="AR902" i="4"/>
  <c r="E902" i="4" s="1"/>
  <c r="H902" i="4"/>
  <c r="K896" i="4"/>
  <c r="P896" i="4" s="1"/>
  <c r="AR896" i="4"/>
  <c r="E896" i="4" s="1"/>
  <c r="H896" i="4"/>
  <c r="K894" i="4"/>
  <c r="D894" i="4" s="1"/>
  <c r="H894" i="4"/>
  <c r="K893" i="4"/>
  <c r="AR893" i="4"/>
  <c r="K892" i="4"/>
  <c r="AR892" i="4"/>
  <c r="G892" i="4" s="1"/>
  <c r="K889" i="4"/>
  <c r="AR889" i="4"/>
  <c r="K888" i="4"/>
  <c r="D888" i="4" s="1"/>
  <c r="H888" i="4"/>
  <c r="K887" i="4"/>
  <c r="AR887" i="4"/>
  <c r="G887" i="4" s="1"/>
  <c r="H887" i="4"/>
  <c r="K886" i="4"/>
  <c r="AR886" i="4"/>
  <c r="K885" i="4"/>
  <c r="AR885" i="4"/>
  <c r="G885" i="4" s="1"/>
  <c r="K883" i="4"/>
  <c r="AR883" i="4"/>
  <c r="G883" i="4" s="1"/>
  <c r="H883" i="4"/>
  <c r="AR882" i="4"/>
  <c r="G882" i="4" s="1"/>
  <c r="H882" i="4"/>
  <c r="K881" i="4"/>
  <c r="H881" i="4"/>
  <c r="K880" i="4"/>
  <c r="Q880" i="4" s="1"/>
  <c r="H880" i="4"/>
  <c r="K879" i="4"/>
  <c r="AR879" i="4"/>
  <c r="F879" i="4" s="1"/>
  <c r="K878" i="4"/>
  <c r="N878" i="4" s="1"/>
  <c r="H878" i="4"/>
  <c r="AR878" i="4"/>
  <c r="G878" i="4" s="1"/>
  <c r="K877" i="4"/>
  <c r="AR877" i="4"/>
  <c r="G877" i="4" s="1"/>
  <c r="K876" i="4"/>
  <c r="H876" i="4"/>
  <c r="AR876" i="4"/>
  <c r="K875" i="4"/>
  <c r="D875" i="4" s="1"/>
  <c r="AR875" i="4"/>
  <c r="G875" i="4" s="1"/>
  <c r="H875" i="4"/>
  <c r="K873" i="4"/>
  <c r="AR873" i="4"/>
  <c r="G873" i="4" s="1"/>
  <c r="K872" i="4"/>
  <c r="H872" i="4"/>
  <c r="AR872" i="4"/>
  <c r="G872" i="4" s="1"/>
  <c r="K871" i="4"/>
  <c r="D871" i="4" s="1"/>
  <c r="AR871" i="4"/>
  <c r="K986" i="4"/>
  <c r="D986" i="4" s="1"/>
  <c r="H986" i="4"/>
  <c r="L982" i="4"/>
  <c r="Q982" i="4" s="1"/>
  <c r="I982" i="4"/>
  <c r="L981" i="4"/>
  <c r="I981" i="4"/>
  <c r="L977" i="4"/>
  <c r="I977" i="4"/>
  <c r="L964" i="4"/>
  <c r="I964" i="4"/>
  <c r="M960" i="4"/>
  <c r="F960" i="4" s="1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N935" i="4" s="1"/>
  <c r="R935" i="4" s="1"/>
  <c r="J935" i="4"/>
  <c r="M902" i="4"/>
  <c r="J902" i="4"/>
  <c r="M892" i="4"/>
  <c r="J892" i="4"/>
  <c r="M882" i="4"/>
  <c r="P882" i="4" s="1"/>
  <c r="J882" i="4"/>
  <c r="M873" i="4"/>
  <c r="J873" i="4"/>
  <c r="P138" i="4"/>
  <c r="K981" i="4"/>
  <c r="AR981" i="4"/>
  <c r="G981" i="4" s="1"/>
  <c r="K972" i="4"/>
  <c r="AR972" i="4"/>
  <c r="G972" i="4" s="1"/>
  <c r="K971" i="4"/>
  <c r="P971" i="4" s="1"/>
  <c r="H971" i="4"/>
  <c r="L959" i="4"/>
  <c r="I959" i="4"/>
  <c r="L957" i="4"/>
  <c r="I957" i="4"/>
  <c r="L956" i="4"/>
  <c r="I956" i="4"/>
  <c r="I952" i="4"/>
  <c r="L952" i="4"/>
  <c r="L946" i="4"/>
  <c r="I946" i="4"/>
  <c r="K909" i="4"/>
  <c r="AR909" i="4"/>
  <c r="G909" i="4" s="1"/>
  <c r="H909" i="4"/>
  <c r="L906" i="4"/>
  <c r="I906" i="4"/>
  <c r="L894" i="4"/>
  <c r="P894" i="4" s="1"/>
  <c r="I894" i="4"/>
  <c r="L877" i="4"/>
  <c r="I877" i="4"/>
  <c r="L874" i="4"/>
  <c r="N874" i="4" s="1"/>
  <c r="I874" i="4"/>
  <c r="K816" i="4"/>
  <c r="AR816" i="4"/>
  <c r="G816" i="4" s="1"/>
  <c r="E961" i="4"/>
  <c r="P598" i="4"/>
  <c r="P28" i="4"/>
  <c r="Q38" i="4"/>
  <c r="P51" i="4"/>
  <c r="Q16" i="4"/>
  <c r="Q164" i="4"/>
  <c r="P993" i="4"/>
  <c r="N938" i="4"/>
  <c r="R938" i="4" s="1"/>
  <c r="Q155" i="4"/>
  <c r="N108" i="4"/>
  <c r="R108" i="4" s="1"/>
  <c r="P35" i="4"/>
  <c r="Q141" i="4"/>
  <c r="P102" i="4"/>
  <c r="Q804" i="4"/>
  <c r="P801" i="4"/>
  <c r="N794" i="4"/>
  <c r="R794" i="4" s="1"/>
  <c r="P791" i="4"/>
  <c r="P788" i="4"/>
  <c r="H991" i="4"/>
  <c r="I878" i="4"/>
  <c r="J990" i="4"/>
  <c r="H998" i="4"/>
  <c r="H968" i="4"/>
  <c r="AR995" i="4"/>
  <c r="D995" i="4" s="1"/>
  <c r="AR970" i="4"/>
  <c r="G970" i="4" s="1"/>
  <c r="I891" i="4"/>
  <c r="I897" i="4"/>
  <c r="I971" i="4"/>
  <c r="H917" i="4"/>
  <c r="J993" i="4"/>
  <c r="J963" i="4"/>
  <c r="I980" i="4"/>
  <c r="H996" i="4"/>
  <c r="H997" i="4"/>
  <c r="I967" i="4"/>
  <c r="H947" i="4"/>
  <c r="I893" i="4"/>
  <c r="J948" i="4"/>
  <c r="I937" i="4"/>
  <c r="H937" i="4"/>
  <c r="AR947" i="4"/>
  <c r="AR992" i="4"/>
  <c r="G992" i="4" s="1"/>
  <c r="I965" i="4"/>
  <c r="I929" i="4"/>
  <c r="N38" i="4"/>
  <c r="R38" i="4" s="1"/>
  <c r="N59" i="4"/>
  <c r="J979" i="4"/>
  <c r="M979" i="4"/>
  <c r="N979" i="4" s="1"/>
  <c r="R979" i="4" s="1"/>
  <c r="D956" i="4"/>
  <c r="E941" i="4"/>
  <c r="G997" i="4"/>
  <c r="Q70" i="4"/>
  <c r="P70" i="4"/>
  <c r="N687" i="4"/>
  <c r="R687" i="4" s="1"/>
  <c r="Q686" i="4"/>
  <c r="P679" i="4"/>
  <c r="P673" i="4"/>
  <c r="N110" i="4"/>
  <c r="R110" i="4" s="1"/>
  <c r="P912" i="4"/>
  <c r="Q78" i="4"/>
  <c r="P104" i="4"/>
  <c r="N993" i="4"/>
  <c r="R993" i="4" s="1"/>
  <c r="Q975" i="4"/>
  <c r="N661" i="4"/>
  <c r="R661" i="4" s="1"/>
  <c r="P637" i="4"/>
  <c r="D601" i="5"/>
  <c r="D570" i="5"/>
  <c r="I570" i="5" s="1"/>
  <c r="D569" i="5"/>
  <c r="I569" i="5" s="1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R409" i="4" s="1"/>
  <c r="N405" i="4"/>
  <c r="R405" i="4" s="1"/>
  <c r="N403" i="4"/>
  <c r="R403" i="4" s="1"/>
  <c r="P401" i="4"/>
  <c r="N397" i="4"/>
  <c r="R397" i="4" s="1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C142" i="9"/>
  <c r="D142" i="9" s="1"/>
  <c r="H478" i="11"/>
  <c r="F455" i="11"/>
  <c r="F419" i="11"/>
  <c r="F229" i="11"/>
  <c r="F497" i="11"/>
  <c r="E481" i="11"/>
  <c r="E456" i="11"/>
  <c r="H212" i="11"/>
  <c r="C385" i="9"/>
  <c r="C379" i="9"/>
  <c r="E379" i="9" s="1"/>
  <c r="C377" i="9"/>
  <c r="C371" i="9"/>
  <c r="C369" i="9"/>
  <c r="E369" i="9" s="1"/>
  <c r="C363" i="9"/>
  <c r="E363" i="9" s="1"/>
  <c r="C361" i="9"/>
  <c r="E361" i="9" s="1"/>
  <c r="C353" i="9"/>
  <c r="D353" i="9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N810" i="4"/>
  <c r="R810" i="4" s="1"/>
  <c r="P870" i="4"/>
  <c r="K843" i="4"/>
  <c r="K842" i="4"/>
  <c r="P842" i="4" s="1"/>
  <c r="P840" i="4"/>
  <c r="N837" i="4"/>
  <c r="R837" i="4" s="1"/>
  <c r="P837" i="4"/>
  <c r="P804" i="4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R850" i="4" s="1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E348" i="9"/>
  <c r="C390" i="9"/>
  <c r="E390" i="9" s="1"/>
  <c r="C374" i="9"/>
  <c r="E374" i="9" s="1"/>
  <c r="C358" i="9"/>
  <c r="E358" i="9" s="1"/>
  <c r="E346" i="11"/>
  <c r="E334" i="11"/>
  <c r="H287" i="11"/>
  <c r="F405" i="11"/>
  <c r="F279" i="11"/>
  <c r="I279" i="11" s="1"/>
  <c r="C382" i="9"/>
  <c r="E382" i="9" s="1"/>
  <c r="C366" i="9"/>
  <c r="G550" i="5"/>
  <c r="I550" i="5"/>
  <c r="N593" i="4"/>
  <c r="R593" i="4" s="1"/>
  <c r="P539" i="4"/>
  <c r="N573" i="4"/>
  <c r="R573" i="4" s="1"/>
  <c r="P573" i="4"/>
  <c r="P545" i="4"/>
  <c r="I544" i="5"/>
  <c r="N529" i="4"/>
  <c r="R529" i="4" s="1"/>
  <c r="Q558" i="4"/>
  <c r="Q592" i="4"/>
  <c r="P509" i="4"/>
  <c r="P581" i="4"/>
  <c r="N576" i="4"/>
  <c r="R576" i="4" s="1"/>
  <c r="N572" i="4"/>
  <c r="P567" i="4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R417" i="4" s="1"/>
  <c r="C11" i="9"/>
  <c r="E11" i="9" s="1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R631" i="4" s="1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R770" i="4" s="1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D301" i="9" s="1"/>
  <c r="C299" i="9"/>
  <c r="C293" i="9"/>
  <c r="C289" i="9"/>
  <c r="C287" i="9"/>
  <c r="E287" i="9" s="1"/>
  <c r="C283" i="9"/>
  <c r="C279" i="9"/>
  <c r="D279" i="9" s="1"/>
  <c r="C275" i="9"/>
  <c r="E275" i="9" s="1"/>
  <c r="C269" i="9"/>
  <c r="C265" i="9"/>
  <c r="G265" i="9" s="1"/>
  <c r="C263" i="9"/>
  <c r="E263" i="9" s="1"/>
  <c r="C259" i="9"/>
  <c r="G259" i="9" s="1"/>
  <c r="C245" i="9"/>
  <c r="C352" i="9"/>
  <c r="E352" i="9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C376" i="9"/>
  <c r="D376" i="9" s="1"/>
  <c r="C360" i="9"/>
  <c r="D360" i="9" s="1"/>
  <c r="C355" i="9"/>
  <c r="D355" i="9" s="1"/>
  <c r="F654" i="11"/>
  <c r="E654" i="11"/>
  <c r="E649" i="11"/>
  <c r="F649" i="11"/>
  <c r="H649" i="1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C368" i="9"/>
  <c r="D368" i="9" s="1"/>
  <c r="E653" i="11"/>
  <c r="H653" i="11"/>
  <c r="F650" i="11"/>
  <c r="E650" i="11"/>
  <c r="H628" i="11"/>
  <c r="E628" i="11"/>
  <c r="F628" i="11"/>
  <c r="C241" i="9"/>
  <c r="E241" i="9" s="1"/>
  <c r="C237" i="9"/>
  <c r="G237" i="9" s="1"/>
  <c r="C227" i="9"/>
  <c r="D227" i="9" s="1"/>
  <c r="C215" i="9"/>
  <c r="E215" i="9" s="1"/>
  <c r="C209" i="9"/>
  <c r="D209" i="9" s="1"/>
  <c r="C141" i="9"/>
  <c r="G141" i="9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E626" i="11"/>
  <c r="F605" i="11"/>
  <c r="F652" i="1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C389" i="9"/>
  <c r="D389" i="9" s="1"/>
  <c r="C386" i="9"/>
  <c r="D386" i="9" s="1"/>
  <c r="C381" i="9"/>
  <c r="C378" i="9"/>
  <c r="E378" i="9" s="1"/>
  <c r="C373" i="9"/>
  <c r="C370" i="9"/>
  <c r="D370" i="9" s="1"/>
  <c r="C365" i="9"/>
  <c r="C362" i="9"/>
  <c r="E362" i="9" s="1"/>
  <c r="C357" i="9"/>
  <c r="D357" i="9" s="1"/>
  <c r="C354" i="9"/>
  <c r="H635" i="11"/>
  <c r="F594" i="11"/>
  <c r="I594" i="11" s="1"/>
  <c r="F617" i="11"/>
  <c r="I617" i="11" s="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E647" i="11"/>
  <c r="E638" i="11"/>
  <c r="F634" i="11"/>
  <c r="H625" i="11"/>
  <c r="F622" i="11"/>
  <c r="E593" i="11"/>
  <c r="I583" i="11"/>
  <c r="E639" i="11"/>
  <c r="E613" i="11"/>
  <c r="F611" i="11"/>
  <c r="F609" i="11"/>
  <c r="F587" i="11"/>
  <c r="H294" i="1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H380" i="11"/>
  <c r="H366" i="11"/>
  <c r="I366" i="11" s="1"/>
  <c r="H358" i="1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Q599" i="4"/>
  <c r="N579" i="4"/>
  <c r="R579" i="4" s="1"/>
  <c r="P792" i="4"/>
  <c r="N519" i="4"/>
  <c r="R519" i="4" s="1"/>
  <c r="P770" i="4"/>
  <c r="P652" i="4"/>
  <c r="P644" i="4"/>
  <c r="N658" i="4"/>
  <c r="R658" i="4" s="1"/>
  <c r="P682" i="4"/>
  <c r="N713" i="4"/>
  <c r="R713" i="4" s="1"/>
  <c r="P712" i="4"/>
  <c r="N706" i="4"/>
  <c r="R706" i="4" s="1"/>
  <c r="P703" i="4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J612" i="11"/>
  <c r="L612" i="11" s="1"/>
  <c r="N612" i="11" s="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F573" i="11"/>
  <c r="E573" i="11"/>
  <c r="H573" i="11"/>
  <c r="E560" i="11"/>
  <c r="F560" i="11"/>
  <c r="H560" i="11"/>
  <c r="I613" i="11"/>
  <c r="J564" i="11"/>
  <c r="K564" i="11" s="1"/>
  <c r="M564" i="11" s="1"/>
  <c r="H565" i="11"/>
  <c r="H587" i="11"/>
  <c r="H595" i="11"/>
  <c r="H599" i="11"/>
  <c r="H603" i="11"/>
  <c r="H611" i="11"/>
  <c r="H615" i="11"/>
  <c r="H619" i="11"/>
  <c r="H630" i="11"/>
  <c r="F635" i="11"/>
  <c r="F639" i="11"/>
  <c r="H647" i="11"/>
  <c r="H651" i="11"/>
  <c r="F636" i="11"/>
  <c r="F630" i="11"/>
  <c r="F562" i="11"/>
  <c r="F566" i="11"/>
  <c r="H576" i="11"/>
  <c r="F578" i="11"/>
  <c r="E581" i="11"/>
  <c r="F595" i="11"/>
  <c r="H608" i="11"/>
  <c r="F615" i="11"/>
  <c r="I615" i="11" s="1"/>
  <c r="E617" i="11"/>
  <c r="F619" i="11"/>
  <c r="H624" i="11"/>
  <c r="F647" i="11"/>
  <c r="F651" i="11"/>
  <c r="F588" i="11"/>
  <c r="E594" i="11"/>
  <c r="F604" i="11"/>
  <c r="F653" i="11"/>
  <c r="F637" i="11"/>
  <c r="F633" i="11"/>
  <c r="E624" i="11"/>
  <c r="I803" i="11"/>
  <c r="J803" i="11"/>
  <c r="I70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J739" i="11"/>
  <c r="J663" i="11"/>
  <c r="K663" i="11" s="1"/>
  <c r="M663" i="11" s="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613" i="11"/>
  <c r="J715" i="11"/>
  <c r="I712" i="11"/>
  <c r="I754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L613" i="11"/>
  <c r="N613" i="11" s="1"/>
  <c r="K613" i="11"/>
  <c r="M613" i="11" s="1"/>
  <c r="L597" i="11"/>
  <c r="N597" i="11" s="1"/>
  <c r="L581" i="11"/>
  <c r="N581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65" i="11"/>
  <c r="M665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K615" i="11"/>
  <c r="M615" i="11" s="1"/>
  <c r="L615" i="11"/>
  <c r="N615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K766" i="11"/>
  <c r="M766" i="11" s="1"/>
  <c r="L766" i="11"/>
  <c r="N766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7" i="9"/>
  <c r="D646" i="9"/>
  <c r="D645" i="9"/>
  <c r="D642" i="9"/>
  <c r="D640" i="9"/>
  <c r="D639" i="9"/>
  <c r="D638" i="9"/>
  <c r="D637" i="9"/>
  <c r="D636" i="9"/>
  <c r="D634" i="9"/>
  <c r="D633" i="9"/>
  <c r="D632" i="9"/>
  <c r="D630" i="9"/>
  <c r="D629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4" i="9"/>
  <c r="D613" i="9"/>
  <c r="D611" i="9"/>
  <c r="D610" i="9"/>
  <c r="D609" i="9"/>
  <c r="D608" i="9"/>
  <c r="D607" i="9"/>
  <c r="D606" i="9"/>
  <c r="D605" i="9"/>
  <c r="D603" i="9"/>
  <c r="D602" i="9"/>
  <c r="D601" i="9"/>
  <c r="D599" i="9"/>
  <c r="D597" i="9"/>
  <c r="D596" i="9"/>
  <c r="D594" i="9"/>
  <c r="D593" i="9"/>
  <c r="D592" i="9"/>
  <c r="D590" i="9"/>
  <c r="D589" i="9"/>
  <c r="D588" i="9"/>
  <c r="D587" i="9"/>
  <c r="D586" i="9"/>
  <c r="D585" i="9"/>
  <c r="D584" i="9"/>
  <c r="D583" i="9"/>
  <c r="D581" i="9"/>
  <c r="D580" i="9"/>
  <c r="D578" i="9"/>
  <c r="D577" i="9"/>
  <c r="D576" i="9"/>
  <c r="D573" i="9"/>
  <c r="D571" i="9"/>
  <c r="D570" i="9"/>
  <c r="D569" i="9"/>
  <c r="D568" i="9"/>
  <c r="D567" i="9"/>
  <c r="D566" i="9"/>
  <c r="D565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L589" i="11"/>
  <c r="N589" i="11" s="1"/>
  <c r="K563" i="11"/>
  <c r="M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752" i="11"/>
  <c r="M752" i="11" s="1"/>
  <c r="L752" i="11"/>
  <c r="N752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1" i="9"/>
  <c r="E660" i="9"/>
  <c r="E659" i="9"/>
  <c r="E657" i="9"/>
  <c r="E656" i="9"/>
  <c r="E655" i="9"/>
  <c r="E653" i="9"/>
  <c r="E651" i="9"/>
  <c r="E650" i="9"/>
  <c r="E649" i="9"/>
  <c r="E647" i="9"/>
  <c r="E645" i="9"/>
  <c r="E644" i="9"/>
  <c r="E643" i="9"/>
  <c r="E641" i="9"/>
  <c r="E640" i="9"/>
  <c r="E639" i="9"/>
  <c r="E637" i="9"/>
  <c r="E634" i="9"/>
  <c r="E633" i="9"/>
  <c r="E632" i="9"/>
  <c r="E630" i="9"/>
  <c r="E629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4" i="9"/>
  <c r="E613" i="9"/>
  <c r="E611" i="9"/>
  <c r="E610" i="9"/>
  <c r="E609" i="9"/>
  <c r="E608" i="9"/>
  <c r="E607" i="9"/>
  <c r="E606" i="9"/>
  <c r="E605" i="9"/>
  <c r="E603" i="9"/>
  <c r="E602" i="9"/>
  <c r="E599" i="9"/>
  <c r="E598" i="9"/>
  <c r="E597" i="9"/>
  <c r="E596" i="9"/>
  <c r="E595" i="9"/>
  <c r="E594" i="9"/>
  <c r="E593" i="9"/>
  <c r="E592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3" i="9"/>
  <c r="E571" i="9"/>
  <c r="E570" i="9"/>
  <c r="E569" i="9"/>
  <c r="E568" i="9"/>
  <c r="E567" i="9"/>
  <c r="E565" i="9"/>
  <c r="E563" i="9"/>
  <c r="E562" i="9"/>
  <c r="E561" i="9"/>
  <c r="E560" i="9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148" i="4"/>
  <c r="N148" i="4"/>
  <c r="R148" i="4" s="1"/>
  <c r="Q772" i="4"/>
  <c r="T772" i="4" s="1"/>
  <c r="P772" i="4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Q670" i="4"/>
  <c r="N714" i="4"/>
  <c r="R714" i="4" s="1"/>
  <c r="N94" i="4"/>
  <c r="R94" i="4" s="1"/>
  <c r="P94" i="4"/>
  <c r="Q954" i="4"/>
  <c r="P944" i="4"/>
  <c r="I999" i="4"/>
  <c r="I995" i="4"/>
  <c r="I970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H943" i="4"/>
  <c r="G971" i="4"/>
  <c r="I993" i="4"/>
  <c r="I953" i="4"/>
  <c r="I996" i="4"/>
  <c r="I997" i="4"/>
  <c r="E956" i="4"/>
  <c r="F918" i="4"/>
  <c r="D918" i="4"/>
  <c r="AR979" i="4"/>
  <c r="D979" i="4" s="1"/>
  <c r="AR959" i="4"/>
  <c r="G959" i="4" s="1"/>
  <c r="AR1001" i="4"/>
  <c r="E1001" i="4" s="1"/>
  <c r="AR980" i="4"/>
  <c r="D980" i="4" s="1"/>
  <c r="AR976" i="4"/>
  <c r="G976" i="4" s="1"/>
  <c r="AR977" i="4"/>
  <c r="D977" i="4" s="1"/>
  <c r="J945" i="4"/>
  <c r="AR945" i="4"/>
  <c r="D945" i="4" s="1"/>
  <c r="P938" i="4"/>
  <c r="P110" i="4"/>
  <c r="P716" i="4"/>
  <c r="P702" i="4"/>
  <c r="N660" i="4"/>
  <c r="R660" i="4" s="1"/>
  <c r="N644" i="4"/>
  <c r="R644" i="4" s="1"/>
  <c r="Q578" i="4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N912" i="4"/>
  <c r="R912" i="4" s="1"/>
  <c r="Q59" i="4"/>
  <c r="Q142" i="4"/>
  <c r="Q549" i="4"/>
  <c r="P549" i="4"/>
  <c r="F986" i="4"/>
  <c r="N910" i="4"/>
  <c r="R910" i="4" s="1"/>
  <c r="Q850" i="4"/>
  <c r="P850" i="4"/>
  <c r="N845" i="4"/>
  <c r="R845" i="4" s="1"/>
  <c r="N844" i="4"/>
  <c r="R844" i="4" s="1"/>
  <c r="Q840" i="4"/>
  <c r="P839" i="4"/>
  <c r="Q836" i="4"/>
  <c r="P836" i="4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T722" i="4" s="1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P125" i="4"/>
  <c r="Q124" i="4"/>
  <c r="P124" i="4"/>
  <c r="Q109" i="4"/>
  <c r="Q93" i="4"/>
  <c r="P93" i="4"/>
  <c r="P80" i="4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P433" i="4"/>
  <c r="N383" i="4"/>
  <c r="R383" i="4" s="1"/>
  <c r="N834" i="4"/>
  <c r="R834" i="4" s="1"/>
  <c r="N17" i="4"/>
  <c r="R17" i="4" s="1"/>
  <c r="N570" i="4"/>
  <c r="R570" i="4" s="1"/>
  <c r="Q156" i="4"/>
  <c r="N832" i="4"/>
  <c r="R832" i="4" s="1"/>
  <c r="P820" i="4"/>
  <c r="P807" i="4"/>
  <c r="N806" i="4"/>
  <c r="R806" i="4" s="1"/>
  <c r="N801" i="4"/>
  <c r="R801" i="4" s="1"/>
  <c r="N800" i="4"/>
  <c r="P797" i="4"/>
  <c r="N767" i="4"/>
  <c r="R767" i="4" s="1"/>
  <c r="Q748" i="4"/>
  <c r="Q744" i="4"/>
  <c r="P743" i="4"/>
  <c r="P741" i="4"/>
  <c r="Q740" i="4"/>
  <c r="P737" i="4"/>
  <c r="N733" i="4"/>
  <c r="R733" i="4" s="1"/>
  <c r="Q701" i="4"/>
  <c r="P697" i="4"/>
  <c r="Q694" i="4"/>
  <c r="Q687" i="4"/>
  <c r="N680" i="4"/>
  <c r="R680" i="4" s="1"/>
  <c r="N676" i="4"/>
  <c r="R676" i="4" s="1"/>
  <c r="Q674" i="4"/>
  <c r="N627" i="4"/>
  <c r="R627" i="4" s="1"/>
  <c r="Q625" i="4"/>
  <c r="N624" i="4"/>
  <c r="R624" i="4" s="1"/>
  <c r="Q623" i="4"/>
  <c r="N617" i="4"/>
  <c r="R617" i="4" s="1"/>
  <c r="N612" i="4"/>
  <c r="R612" i="4" s="1"/>
  <c r="Q610" i="4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G645" i="5" s="1"/>
  <c r="D641" i="5"/>
  <c r="I641" i="5" s="1"/>
  <c r="D625" i="5"/>
  <c r="E625" i="5" s="1"/>
  <c r="D617" i="5"/>
  <c r="E617" i="5" s="1"/>
  <c r="D576" i="5"/>
  <c r="F576" i="5" s="1"/>
  <c r="D554" i="5"/>
  <c r="I554" i="5" s="1"/>
  <c r="D548" i="5"/>
  <c r="G548" i="5" s="1"/>
  <c r="D546" i="5"/>
  <c r="F546" i="5" s="1"/>
  <c r="D540" i="5"/>
  <c r="F540" i="5" s="1"/>
  <c r="D516" i="5"/>
  <c r="E516" i="5" s="1"/>
  <c r="D496" i="5"/>
  <c r="F496" i="5" s="1"/>
  <c r="D318" i="5"/>
  <c r="G318" i="5" s="1"/>
  <c r="D178" i="5"/>
  <c r="I178" i="5" s="1"/>
  <c r="D172" i="5"/>
  <c r="I172" i="5" s="1"/>
  <c r="D162" i="5"/>
  <c r="E162" i="5" s="1"/>
  <c r="D146" i="5"/>
  <c r="G146" i="5" s="1"/>
  <c r="D144" i="5"/>
  <c r="F144" i="5" s="1"/>
  <c r="D140" i="5"/>
  <c r="I140" i="5" s="1"/>
  <c r="D138" i="5"/>
  <c r="G138" i="5" s="1"/>
  <c r="D132" i="5"/>
  <c r="I132" i="5" s="1"/>
  <c r="D130" i="5"/>
  <c r="G130" i="5" s="1"/>
  <c r="D124" i="5"/>
  <c r="I124" i="5" s="1"/>
  <c r="D122" i="5"/>
  <c r="G122" i="5" s="1"/>
  <c r="D116" i="5"/>
  <c r="I116" i="5" s="1"/>
  <c r="D114" i="5"/>
  <c r="G114" i="5" s="1"/>
  <c r="D42" i="5"/>
  <c r="F42" i="5" s="1"/>
  <c r="D22" i="5"/>
  <c r="G22" i="5" s="1"/>
  <c r="D12" i="5"/>
  <c r="G12" i="5" s="1"/>
  <c r="D6" i="5"/>
  <c r="G6" i="5" s="1"/>
  <c r="G910" i="4"/>
  <c r="D910" i="4"/>
  <c r="F910" i="4"/>
  <c r="E910" i="4"/>
  <c r="F872" i="4"/>
  <c r="F880" i="4"/>
  <c r="F888" i="4"/>
  <c r="R928" i="4"/>
  <c r="F975" i="4"/>
  <c r="E975" i="4"/>
  <c r="G975" i="4"/>
  <c r="G880" i="4"/>
  <c r="G961" i="4"/>
  <c r="F961" i="4"/>
  <c r="D961" i="4"/>
  <c r="F995" i="4"/>
  <c r="F812" i="4"/>
  <c r="D812" i="4"/>
  <c r="F878" i="4"/>
  <c r="G886" i="4"/>
  <c r="G894" i="4"/>
  <c r="F930" i="4"/>
  <c r="D930" i="4"/>
  <c r="F904" i="4"/>
  <c r="E904" i="4"/>
  <c r="E967" i="4"/>
  <c r="F917" i="4"/>
  <c r="G917" i="4"/>
  <c r="E943" i="4"/>
  <c r="D943" i="4"/>
  <c r="G958" i="4"/>
  <c r="F958" i="4"/>
  <c r="E958" i="4"/>
  <c r="D984" i="4"/>
  <c r="F984" i="4"/>
  <c r="R789" i="4"/>
  <c r="N736" i="4"/>
  <c r="R736" i="4" s="1"/>
  <c r="P736" i="4"/>
  <c r="N870" i="4"/>
  <c r="S870" i="4" s="1"/>
  <c r="E878" i="4"/>
  <c r="Q543" i="4"/>
  <c r="P543" i="4"/>
  <c r="N543" i="4"/>
  <c r="R543" i="4" s="1"/>
  <c r="N614" i="4"/>
  <c r="R614" i="4" s="1"/>
  <c r="Q614" i="4"/>
  <c r="N626" i="4"/>
  <c r="R626" i="4" s="1"/>
  <c r="Q626" i="4"/>
  <c r="Q634" i="4"/>
  <c r="P634" i="4"/>
  <c r="N670" i="4"/>
  <c r="R670" i="4" s="1"/>
  <c r="P670" i="4"/>
  <c r="N682" i="4"/>
  <c r="Q682" i="4"/>
  <c r="N726" i="4"/>
  <c r="R726" i="4" s="1"/>
  <c r="Q726" i="4"/>
  <c r="F822" i="5"/>
  <c r="M1001" i="4"/>
  <c r="N1001" i="4" s="1"/>
  <c r="R1001" i="4" s="1"/>
  <c r="J1001" i="4"/>
  <c r="M1000" i="4"/>
  <c r="N1000" i="4" s="1"/>
  <c r="R1000" i="4" s="1"/>
  <c r="J1000" i="4"/>
  <c r="E997" i="4"/>
  <c r="K988" i="4"/>
  <c r="AR988" i="4"/>
  <c r="G988" i="4" s="1"/>
  <c r="K987" i="4"/>
  <c r="N987" i="4" s="1"/>
  <c r="R987" i="4" s="1"/>
  <c r="H987" i="4"/>
  <c r="Q986" i="4"/>
  <c r="E984" i="4"/>
  <c r="P983" i="4"/>
  <c r="N983" i="4"/>
  <c r="R983" i="4" s="1"/>
  <c r="P975" i="4"/>
  <c r="N975" i="4"/>
  <c r="R975" i="4" s="1"/>
  <c r="D975" i="4"/>
  <c r="M974" i="4"/>
  <c r="F974" i="4" s="1"/>
  <c r="J974" i="4"/>
  <c r="K974" i="4"/>
  <c r="H974" i="4"/>
  <c r="K973" i="4"/>
  <c r="P973" i="4" s="1"/>
  <c r="AR973" i="4"/>
  <c r="D972" i="4"/>
  <c r="E971" i="4"/>
  <c r="D971" i="4"/>
  <c r="Q970" i="4"/>
  <c r="T970" i="4" s="1"/>
  <c r="P970" i="4"/>
  <c r="K966" i="4"/>
  <c r="AR966" i="4"/>
  <c r="M964" i="4"/>
  <c r="P964" i="4" s="1"/>
  <c r="J964" i="4"/>
  <c r="L963" i="4"/>
  <c r="Q963" i="4" s="1"/>
  <c r="I963" i="4"/>
  <c r="Q958" i="4"/>
  <c r="P958" i="4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N939" i="4" s="1"/>
  <c r="R939" i="4" s="1"/>
  <c r="I939" i="4"/>
  <c r="K934" i="4"/>
  <c r="AR934" i="4"/>
  <c r="G934" i="4" s="1"/>
  <c r="H934" i="4"/>
  <c r="M932" i="4"/>
  <c r="N932" i="4" s="1"/>
  <c r="R932" i="4" s="1"/>
  <c r="J932" i="4"/>
  <c r="M926" i="4"/>
  <c r="J926" i="4"/>
  <c r="K926" i="4"/>
  <c r="AR926" i="4"/>
  <c r="H926" i="4"/>
  <c r="N924" i="4"/>
  <c r="R924" i="4" s="1"/>
  <c r="L923" i="4"/>
  <c r="I923" i="4"/>
  <c r="L921" i="4"/>
  <c r="I921" i="4"/>
  <c r="L920" i="4"/>
  <c r="Q920" i="4" s="1"/>
  <c r="I920" i="4"/>
  <c r="L919" i="4"/>
  <c r="I919" i="4"/>
  <c r="L918" i="4"/>
  <c r="I918" i="4"/>
  <c r="E917" i="4"/>
  <c r="L915" i="4"/>
  <c r="I915" i="4"/>
  <c r="N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Q893" i="4"/>
  <c r="N893" i="4"/>
  <c r="R893" i="4" s="1"/>
  <c r="L892" i="4"/>
  <c r="I892" i="4"/>
  <c r="Q891" i="4"/>
  <c r="L889" i="4"/>
  <c r="P889" i="4" s="1"/>
  <c r="I889" i="4"/>
  <c r="E888" i="4"/>
  <c r="N887" i="4"/>
  <c r="R887" i="4" s="1"/>
  <c r="L885" i="4"/>
  <c r="I885" i="4"/>
  <c r="L883" i="4"/>
  <c r="E883" i="4" s="1"/>
  <c r="I883" i="4"/>
  <c r="L881" i="4"/>
  <c r="E881" i="4" s="1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N818" i="4"/>
  <c r="R818" i="4" s="1"/>
  <c r="M816" i="4"/>
  <c r="J816" i="4"/>
  <c r="N813" i="4"/>
  <c r="R813" i="4" s="1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R564" i="4" s="1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P529" i="4"/>
  <c r="P497" i="4"/>
  <c r="N366" i="4"/>
  <c r="R366" i="4" s="1"/>
  <c r="P350" i="4"/>
  <c r="N348" i="4"/>
  <c r="R348" i="4" s="1"/>
  <c r="N344" i="4"/>
  <c r="R344" i="4" s="1"/>
  <c r="N343" i="4"/>
  <c r="R343" i="4" s="1"/>
  <c r="Q342" i="4"/>
  <c r="N342" i="4"/>
  <c r="R342" i="4" s="1"/>
  <c r="P342" i="4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N112" i="4"/>
  <c r="R112" i="4" s="1"/>
  <c r="Q108" i="4"/>
  <c r="P108" i="4"/>
  <c r="N107" i="4"/>
  <c r="R107" i="4" s="1"/>
  <c r="N106" i="4"/>
  <c r="R106" i="4" s="1"/>
  <c r="P100" i="4"/>
  <c r="Q100" i="4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P40" i="4"/>
  <c r="N39" i="4"/>
  <c r="R39" i="4" s="1"/>
  <c r="P39" i="4"/>
  <c r="P33" i="4"/>
  <c r="P30" i="4"/>
  <c r="Q30" i="4"/>
  <c r="Q23" i="4"/>
  <c r="Q22" i="4"/>
  <c r="P22" i="4"/>
  <c r="N22" i="4"/>
  <c r="P21" i="4"/>
  <c r="N20" i="4"/>
  <c r="R20" i="4" s="1"/>
  <c r="P10" i="4"/>
  <c r="N10" i="4"/>
  <c r="R10" i="4" s="1"/>
  <c r="Q9" i="4"/>
  <c r="P9" i="4"/>
  <c r="N6" i="4"/>
  <c r="R6" i="4" s="1"/>
  <c r="N5" i="4"/>
  <c r="R5" i="4" s="1"/>
  <c r="P5" i="4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P628" i="4"/>
  <c r="Q646" i="4"/>
  <c r="Q658" i="4"/>
  <c r="P96" i="4"/>
  <c r="N96" i="4"/>
  <c r="R96" i="4" s="1"/>
  <c r="N308" i="4"/>
  <c r="R308" i="4" s="1"/>
  <c r="Q608" i="4"/>
  <c r="P612" i="4"/>
  <c r="N620" i="4"/>
  <c r="R620" i="4" s="1"/>
  <c r="D725" i="5"/>
  <c r="G725" i="5" s="1"/>
  <c r="D664" i="5"/>
  <c r="I664" i="5" s="1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P681" i="4"/>
  <c r="P584" i="4"/>
  <c r="Q51" i="4"/>
  <c r="F544" i="5"/>
  <c r="E544" i="5"/>
  <c r="Q696" i="4"/>
  <c r="Q700" i="4"/>
  <c r="N764" i="4"/>
  <c r="R764" i="4" s="1"/>
  <c r="Q348" i="4"/>
  <c r="S912" i="4"/>
  <c r="U912" i="4" s="1"/>
  <c r="Q916" i="4"/>
  <c r="Q28" i="4"/>
  <c r="Q968" i="4"/>
  <c r="D609" i="5"/>
  <c r="E609" i="5" s="1"/>
  <c r="G601" i="5"/>
  <c r="D593" i="5"/>
  <c r="D577" i="5"/>
  <c r="E577" i="5" s="1"/>
  <c r="D575" i="5"/>
  <c r="I575" i="5" s="1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D161" i="5"/>
  <c r="I161" i="5" s="1"/>
  <c r="D157" i="5"/>
  <c r="I157" i="5" s="1"/>
  <c r="D156" i="5"/>
  <c r="I156" i="5" s="1"/>
  <c r="D149" i="5"/>
  <c r="G149" i="5" s="1"/>
  <c r="D145" i="5"/>
  <c r="E145" i="5" s="1"/>
  <c r="D105" i="5"/>
  <c r="E105" i="5" s="1"/>
  <c r="D101" i="5"/>
  <c r="G101" i="5" s="1"/>
  <c r="G99" i="5"/>
  <c r="D97" i="5"/>
  <c r="I97" i="5" s="1"/>
  <c r="D93" i="5"/>
  <c r="G93" i="5" s="1"/>
  <c r="D89" i="5"/>
  <c r="F89" i="5" s="1"/>
  <c r="D85" i="5"/>
  <c r="G85" i="5" s="1"/>
  <c r="D81" i="5"/>
  <c r="E81" i="5" s="1"/>
  <c r="D77" i="5"/>
  <c r="G77" i="5" s="1"/>
  <c r="D73" i="5"/>
  <c r="E73" i="5" s="1"/>
  <c r="D69" i="5"/>
  <c r="G69" i="5" s="1"/>
  <c r="D65" i="5"/>
  <c r="I65" i="5" s="1"/>
  <c r="E63" i="5"/>
  <c r="D61" i="5"/>
  <c r="G61" i="5" s="1"/>
  <c r="D57" i="5"/>
  <c r="F57" i="5" s="1"/>
  <c r="D53" i="5"/>
  <c r="G53" i="5" s="1"/>
  <c r="D49" i="5"/>
  <c r="E49" i="5" s="1"/>
  <c r="D45" i="5"/>
  <c r="I45" i="5" s="1"/>
  <c r="D31" i="5"/>
  <c r="G31" i="5" s="1"/>
  <c r="D27" i="5"/>
  <c r="G27" i="5" s="1"/>
  <c r="D19" i="5"/>
  <c r="I19" i="5" s="1"/>
  <c r="D15" i="5"/>
  <c r="I15" i="5" s="1"/>
  <c r="N735" i="4"/>
  <c r="R735" i="4" s="1"/>
  <c r="N799" i="4"/>
  <c r="R799" i="4" s="1"/>
  <c r="N566" i="4"/>
  <c r="R566" i="4" s="1"/>
  <c r="N796" i="4"/>
  <c r="R796" i="4" s="1"/>
  <c r="Q908" i="4"/>
  <c r="Q53" i="4"/>
  <c r="Q178" i="4"/>
  <c r="Q102" i="4"/>
  <c r="P272" i="4"/>
  <c r="P320" i="4"/>
  <c r="N505" i="4"/>
  <c r="Q630" i="4"/>
  <c r="Q638" i="4"/>
  <c r="Q650" i="4"/>
  <c r="N666" i="4"/>
  <c r="R666" i="4" s="1"/>
  <c r="N674" i="4"/>
  <c r="Q96" i="4"/>
  <c r="Q944" i="4"/>
  <c r="Q938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Q603" i="4"/>
  <c r="Q590" i="4"/>
  <c r="P579" i="4"/>
  <c r="N578" i="4"/>
  <c r="N513" i="4"/>
  <c r="R513" i="4" s="1"/>
  <c r="N507" i="4"/>
  <c r="R507" i="4" s="1"/>
  <c r="N435" i="4"/>
  <c r="P429" i="4"/>
  <c r="P413" i="4"/>
  <c r="N411" i="4"/>
  <c r="P409" i="4"/>
  <c r="P405" i="4"/>
  <c r="Q110" i="4"/>
  <c r="Q825" i="4"/>
  <c r="Q703" i="4"/>
  <c r="T703" i="4" s="1"/>
  <c r="Q605" i="4"/>
  <c r="P349" i="4"/>
  <c r="N341" i="4"/>
  <c r="R341" i="4" s="1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G535" i="5" s="1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D143" i="5"/>
  <c r="F143" i="5" s="1"/>
  <c r="D141" i="5"/>
  <c r="F141" i="5" s="1"/>
  <c r="D139" i="5"/>
  <c r="F139" i="5" s="1"/>
  <c r="D137" i="5"/>
  <c r="F137" i="5" s="1"/>
  <c r="D135" i="5"/>
  <c r="F135" i="5" s="1"/>
  <c r="D133" i="5"/>
  <c r="F133" i="5" s="1"/>
  <c r="D131" i="5"/>
  <c r="F131" i="5" s="1"/>
  <c r="D129" i="5"/>
  <c r="F129" i="5" s="1"/>
  <c r="D127" i="5"/>
  <c r="F127" i="5" s="1"/>
  <c r="D125" i="5"/>
  <c r="F125" i="5" s="1"/>
  <c r="D123" i="5"/>
  <c r="F123" i="5" s="1"/>
  <c r="D121" i="5"/>
  <c r="F121" i="5" s="1"/>
  <c r="D119" i="5"/>
  <c r="F119" i="5" s="1"/>
  <c r="D117" i="5"/>
  <c r="F117" i="5" s="1"/>
  <c r="D115" i="5"/>
  <c r="F115" i="5" s="1"/>
  <c r="D113" i="5"/>
  <c r="F113" i="5" s="1"/>
  <c r="D111" i="5"/>
  <c r="F111" i="5" s="1"/>
  <c r="D109" i="5"/>
  <c r="F109" i="5" s="1"/>
  <c r="D41" i="5"/>
  <c r="D39" i="5"/>
  <c r="I39" i="5" s="1"/>
  <c r="D25" i="5"/>
  <c r="D23" i="5"/>
  <c r="D13" i="5"/>
  <c r="D11" i="5"/>
  <c r="E11" i="5" s="1"/>
  <c r="D9" i="5"/>
  <c r="D7" i="5"/>
  <c r="E7" i="5" s="1"/>
  <c r="D5" i="5"/>
  <c r="E5" i="5" s="1"/>
  <c r="D3" i="5"/>
  <c r="I3" i="5" s="1"/>
  <c r="K2" i="4"/>
  <c r="F911" i="4"/>
  <c r="E911" i="4"/>
  <c r="G911" i="4"/>
  <c r="D999" i="4"/>
  <c r="G999" i="4"/>
  <c r="E887" i="4"/>
  <c r="D991" i="4"/>
  <c r="E991" i="4"/>
  <c r="G991" i="4"/>
  <c r="F903" i="4"/>
  <c r="G903" i="4"/>
  <c r="G941" i="4"/>
  <c r="F883" i="4"/>
  <c r="G978" i="4"/>
  <c r="G944" i="4"/>
  <c r="F994" i="4"/>
  <c r="G994" i="4"/>
  <c r="E994" i="4"/>
  <c r="D962" i="4"/>
  <c r="F962" i="4"/>
  <c r="E962" i="4"/>
  <c r="F936" i="4"/>
  <c r="E936" i="4"/>
  <c r="F948" i="4"/>
  <c r="E948" i="4"/>
  <c r="F938" i="4"/>
  <c r="G938" i="4"/>
  <c r="E875" i="4"/>
  <c r="F920" i="4"/>
  <c r="D920" i="4"/>
  <c r="D924" i="4"/>
  <c r="F924" i="4"/>
  <c r="E924" i="4"/>
  <c r="D992" i="4"/>
  <c r="F992" i="4"/>
  <c r="E992" i="4"/>
  <c r="D913" i="4"/>
  <c r="G913" i="4"/>
  <c r="D881" i="4"/>
  <c r="G881" i="4"/>
  <c r="E987" i="4"/>
  <c r="M3" i="4"/>
  <c r="N3" i="4" s="1"/>
  <c r="R3" i="4" s="1"/>
  <c r="G815" i="4"/>
  <c r="D815" i="4"/>
  <c r="E815" i="4"/>
  <c r="E999" i="4"/>
  <c r="F987" i="4"/>
  <c r="F871" i="4"/>
  <c r="E871" i="4"/>
  <c r="G871" i="4"/>
  <c r="G915" i="4"/>
  <c r="F915" i="4"/>
  <c r="D883" i="4"/>
  <c r="D994" i="4"/>
  <c r="F982" i="4"/>
  <c r="D982" i="4"/>
  <c r="G962" i="4"/>
  <c r="G979" i="4"/>
  <c r="G948" i="4"/>
  <c r="D990" i="4"/>
  <c r="F990" i="4"/>
  <c r="E990" i="4"/>
  <c r="D922" i="4"/>
  <c r="E922" i="4"/>
  <c r="F922" i="4"/>
  <c r="D938" i="4"/>
  <c r="E968" i="4"/>
  <c r="F874" i="4"/>
  <c r="D874" i="4"/>
  <c r="F890" i="4"/>
  <c r="E906" i="4"/>
  <c r="F881" i="4"/>
  <c r="F913" i="4"/>
  <c r="E960" i="4"/>
  <c r="F977" i="4"/>
  <c r="D989" i="4"/>
  <c r="E989" i="4"/>
  <c r="F989" i="4"/>
  <c r="F891" i="4"/>
  <c r="G891" i="4"/>
  <c r="D976" i="4"/>
  <c r="D963" i="4"/>
  <c r="F951" i="4"/>
  <c r="G951" i="4"/>
  <c r="E935" i="4"/>
  <c r="D935" i="4"/>
  <c r="E925" i="4"/>
  <c r="G925" i="4"/>
  <c r="P659" i="4"/>
  <c r="N659" i="4"/>
  <c r="R659" i="4" s="1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Q698" i="4"/>
  <c r="Q714" i="4"/>
  <c r="P714" i="4"/>
  <c r="Q118" i="4"/>
  <c r="N118" i="4"/>
  <c r="R118" i="4" s="1"/>
  <c r="Q134" i="4"/>
  <c r="N134" i="4"/>
  <c r="R134" i="4" s="1"/>
  <c r="Q160" i="4"/>
  <c r="P160" i="4"/>
  <c r="G685" i="5"/>
  <c r="G693" i="5"/>
  <c r="I693" i="5"/>
  <c r="G701" i="5"/>
  <c r="E518" i="5"/>
  <c r="G540" i="5"/>
  <c r="I521" i="5"/>
  <c r="G521" i="5"/>
  <c r="E521" i="5"/>
  <c r="I537" i="5"/>
  <c r="E537" i="5"/>
  <c r="G537" i="5"/>
  <c r="I601" i="5"/>
  <c r="E601" i="5"/>
  <c r="F912" i="4"/>
  <c r="F906" i="4"/>
  <c r="D968" i="4"/>
  <c r="P954" i="4"/>
  <c r="P916" i="4"/>
  <c r="N826" i="4"/>
  <c r="R826" i="4" s="1"/>
  <c r="P764" i="4"/>
  <c r="P704" i="4"/>
  <c r="N702" i="4"/>
  <c r="N700" i="4"/>
  <c r="R700" i="4" s="1"/>
  <c r="N698" i="4"/>
  <c r="N696" i="4"/>
  <c r="R696" i="4" s="1"/>
  <c r="N688" i="4"/>
  <c r="R688" i="4" s="1"/>
  <c r="N672" i="4"/>
  <c r="R672" i="4" s="1"/>
  <c r="P658" i="4"/>
  <c r="P646" i="4"/>
  <c r="P632" i="4"/>
  <c r="N618" i="4"/>
  <c r="P610" i="4"/>
  <c r="P608" i="4"/>
  <c r="P606" i="4"/>
  <c r="N600" i="4"/>
  <c r="R600" i="4" s="1"/>
  <c r="N164" i="4"/>
  <c r="R164" i="4" s="1"/>
  <c r="N156" i="4"/>
  <c r="P164" i="4"/>
  <c r="N61" i="4"/>
  <c r="R61" i="4" s="1"/>
  <c r="N45" i="4"/>
  <c r="P36" i="4"/>
  <c r="N28" i="4"/>
  <c r="N681" i="4"/>
  <c r="R681" i="4" s="1"/>
  <c r="P38" i="4"/>
  <c r="P158" i="4"/>
  <c r="P118" i="4"/>
  <c r="E717" i="5"/>
  <c r="Q74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P521" i="4"/>
  <c r="N740" i="4"/>
  <c r="P740" i="4"/>
  <c r="N990" i="4"/>
  <c r="P990" i="4"/>
  <c r="Q18" i="4"/>
  <c r="N18" i="4"/>
  <c r="R18" i="4" s="1"/>
  <c r="P18" i="4"/>
  <c r="Q82" i="4"/>
  <c r="N82" i="4"/>
  <c r="N511" i="4"/>
  <c r="R511" i="4" s="1"/>
  <c r="P511" i="4"/>
  <c r="Q794" i="4"/>
  <c r="T794" i="4" s="1"/>
  <c r="P794" i="4"/>
  <c r="Q798" i="4"/>
  <c r="P798" i="4"/>
  <c r="Q806" i="4"/>
  <c r="P806" i="4"/>
  <c r="Q838" i="4"/>
  <c r="P838" i="4"/>
  <c r="Q922" i="4"/>
  <c r="N922" i="4"/>
  <c r="R922" i="4" s="1"/>
  <c r="P922" i="4"/>
  <c r="Q457" i="4"/>
  <c r="N457" i="4"/>
  <c r="R457" i="4" s="1"/>
  <c r="N535" i="4"/>
  <c r="N551" i="4"/>
  <c r="Q582" i="4"/>
  <c r="T582" i="4" s="1"/>
  <c r="P582" i="4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Q912" i="4"/>
  <c r="Q822" i="4"/>
  <c r="P822" i="4"/>
  <c r="Q834" i="4"/>
  <c r="T834" i="4" s="1"/>
  <c r="P834" i="4"/>
  <c r="Q882" i="4"/>
  <c r="Q72" i="4"/>
  <c r="P72" i="4"/>
  <c r="Q84" i="4"/>
  <c r="P84" i="4"/>
  <c r="Q88" i="4"/>
  <c r="T88" i="4" s="1"/>
  <c r="P88" i="4"/>
  <c r="S88" i="4" s="1"/>
  <c r="Q92" i="4"/>
  <c r="P92" i="4"/>
  <c r="N104" i="4"/>
  <c r="R104" i="4" s="1"/>
  <c r="Q104" i="4"/>
  <c r="Q126" i="4"/>
  <c r="P126" i="4"/>
  <c r="N126" i="4"/>
  <c r="R126" i="4" s="1"/>
  <c r="P142" i="4"/>
  <c r="N142" i="4"/>
  <c r="Q537" i="4"/>
  <c r="T537" i="4" s="1"/>
  <c r="P537" i="4"/>
  <c r="E181" i="5"/>
  <c r="I814" i="5"/>
  <c r="F828" i="5"/>
  <c r="P1000" i="4"/>
  <c r="P999" i="4"/>
  <c r="N999" i="4"/>
  <c r="R999" i="4" s="1"/>
  <c r="N996" i="4"/>
  <c r="R996" i="4" s="1"/>
  <c r="P996" i="4"/>
  <c r="P995" i="4"/>
  <c r="N994" i="4"/>
  <c r="P994" i="4"/>
  <c r="N991" i="4"/>
  <c r="R991" i="4" s="1"/>
  <c r="N989" i="4"/>
  <c r="R989" i="4" s="1"/>
  <c r="Q989" i="4"/>
  <c r="P989" i="4"/>
  <c r="N986" i="4"/>
  <c r="R986" i="4" s="1"/>
  <c r="P986" i="4"/>
  <c r="N984" i="4"/>
  <c r="R984" i="4" s="1"/>
  <c r="P984" i="4"/>
  <c r="P979" i="4"/>
  <c r="Q979" i="4"/>
  <c r="N976" i="4"/>
  <c r="R976" i="4" s="1"/>
  <c r="P976" i="4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P959" i="4"/>
  <c r="F957" i="4"/>
  <c r="K957" i="4"/>
  <c r="H957" i="4"/>
  <c r="Q956" i="4"/>
  <c r="N953" i="4"/>
  <c r="R953" i="4" s="1"/>
  <c r="P953" i="4"/>
  <c r="P951" i="4"/>
  <c r="Q951" i="4"/>
  <c r="K949" i="4"/>
  <c r="AR949" i="4"/>
  <c r="H949" i="4"/>
  <c r="Q945" i="4"/>
  <c r="N945" i="4"/>
  <c r="R945" i="4" s="1"/>
  <c r="P945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Q910" i="4"/>
  <c r="T910" i="4" s="1"/>
  <c r="P907" i="4"/>
  <c r="N907" i="4"/>
  <c r="Q905" i="4"/>
  <c r="P905" i="4"/>
  <c r="P891" i="4"/>
  <c r="N891" i="4"/>
  <c r="Q879" i="4"/>
  <c r="N879" i="4"/>
  <c r="R879" i="4" s="1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N820" i="4"/>
  <c r="R820" i="4" s="1"/>
  <c r="Q819" i="4"/>
  <c r="P819" i="4"/>
  <c r="N819" i="4"/>
  <c r="R819" i="4" s="1"/>
  <c r="Q818" i="4"/>
  <c r="P818" i="4"/>
  <c r="Q817" i="4"/>
  <c r="N817" i="4"/>
  <c r="R817" i="4" s="1"/>
  <c r="P817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P668" i="4"/>
  <c r="S668" i="4" s="1"/>
  <c r="U668" i="4" s="1"/>
  <c r="P667" i="4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Q644" i="4"/>
  <c r="Q643" i="4"/>
  <c r="Q641" i="4"/>
  <c r="P641" i="4"/>
  <c r="Q639" i="4"/>
  <c r="P639" i="4"/>
  <c r="N639" i="4"/>
  <c r="R639" i="4" s="1"/>
  <c r="Q628" i="4"/>
  <c r="P625" i="4"/>
  <c r="Q624" i="4"/>
  <c r="P623" i="4"/>
  <c r="Q620" i="4"/>
  <c r="Q619" i="4"/>
  <c r="N619" i="4"/>
  <c r="R619" i="4" s="1"/>
  <c r="Q617" i="4"/>
  <c r="P617" i="4"/>
  <c r="Q612" i="4"/>
  <c r="P611" i="4"/>
  <c r="S611" i="4" s="1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N588" i="4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P553" i="4"/>
  <c r="Q547" i="4"/>
  <c r="P547" i="4"/>
  <c r="N541" i="4"/>
  <c r="N533" i="4"/>
  <c r="Q531" i="4"/>
  <c r="P531" i="4"/>
  <c r="Q527" i="4"/>
  <c r="T527" i="4" s="1"/>
  <c r="P527" i="4"/>
  <c r="S527" i="4" s="1"/>
  <c r="Q525" i="4"/>
  <c r="P525" i="4"/>
  <c r="N523" i="4"/>
  <c r="Q515" i="4"/>
  <c r="P515" i="4"/>
  <c r="N509" i="4"/>
  <c r="N497" i="4"/>
  <c r="R497" i="4" s="1"/>
  <c r="N491" i="4"/>
  <c r="R491" i="4" s="1"/>
  <c r="Q489" i="4"/>
  <c r="P467" i="4"/>
  <c r="N467" i="4"/>
  <c r="R467" i="4" s="1"/>
  <c r="Q431" i="4"/>
  <c r="N431" i="4"/>
  <c r="R431" i="4" s="1"/>
  <c r="Q421" i="4"/>
  <c r="T421" i="4" s="1"/>
  <c r="P421" i="4"/>
  <c r="S421" i="4" s="1"/>
  <c r="Q419" i="4"/>
  <c r="N419" i="4"/>
  <c r="R419" i="4" s="1"/>
  <c r="P417" i="4"/>
  <c r="P412" i="4"/>
  <c r="N412" i="4"/>
  <c r="R412" i="4" s="1"/>
  <c r="K185" i="4"/>
  <c r="P184" i="4"/>
  <c r="P181" i="4"/>
  <c r="Q180" i="4"/>
  <c r="Q177" i="4"/>
  <c r="N177" i="4"/>
  <c r="R177" i="4" s="1"/>
  <c r="Q176" i="4"/>
  <c r="P176" i="4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N150" i="4"/>
  <c r="P150" i="4"/>
  <c r="Q149" i="4"/>
  <c r="N149" i="4"/>
  <c r="R149" i="4" s="1"/>
  <c r="P146" i="4"/>
  <c r="Q146" i="4"/>
  <c r="N146" i="4"/>
  <c r="R146" i="4" s="1"/>
  <c r="P145" i="4"/>
  <c r="Q145" i="4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Q129" i="4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P107" i="4"/>
  <c r="Q106" i="4"/>
  <c r="L105" i="4"/>
  <c r="Q105" i="4" s="1"/>
  <c r="Q103" i="4"/>
  <c r="P103" i="4"/>
  <c r="N103" i="4"/>
  <c r="R103" i="4" s="1"/>
  <c r="M99" i="4"/>
  <c r="K99" i="4"/>
  <c r="Q98" i="4"/>
  <c r="N98" i="4"/>
  <c r="R98" i="4" s="1"/>
  <c r="P98" i="4"/>
  <c r="Q95" i="4"/>
  <c r="N95" i="4"/>
  <c r="R95" i="4" s="1"/>
  <c r="P95" i="4"/>
  <c r="Q94" i="4"/>
  <c r="Q91" i="4"/>
  <c r="P91" i="4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P71" i="4"/>
  <c r="N70" i="4"/>
  <c r="Q69" i="4"/>
  <c r="N69" i="4"/>
  <c r="R69" i="4" s="1"/>
  <c r="N67" i="4"/>
  <c r="Q67" i="4"/>
  <c r="P66" i="4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P46" i="4"/>
  <c r="N46" i="4"/>
  <c r="K42" i="4"/>
  <c r="Q41" i="4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Q19" i="4"/>
  <c r="N19" i="4"/>
  <c r="R19" i="4" s="1"/>
  <c r="P17" i="4"/>
  <c r="Q17" i="4"/>
  <c r="Q15" i="4"/>
  <c r="N15" i="4"/>
  <c r="R15" i="4" s="1"/>
  <c r="P15" i="4"/>
  <c r="Q14" i="4"/>
  <c r="N14" i="4"/>
  <c r="Q13" i="4"/>
  <c r="N13" i="4"/>
  <c r="P8" i="4"/>
  <c r="Q8" i="4"/>
  <c r="Q6" i="4"/>
  <c r="P6" i="4"/>
  <c r="P4" i="4"/>
  <c r="Q4" i="4"/>
  <c r="N4" i="4"/>
  <c r="R4" i="4" s="1"/>
  <c r="N589" i="4"/>
  <c r="Q621" i="4"/>
  <c r="Q170" i="4"/>
  <c r="P170" i="4"/>
  <c r="Q409" i="4"/>
  <c r="Q7" i="4"/>
  <c r="N7" i="4"/>
  <c r="R7" i="4" s="1"/>
  <c r="P7" i="4"/>
  <c r="Q11" i="4"/>
  <c r="N11" i="4"/>
  <c r="R11" i="4" s="1"/>
  <c r="P11" i="4"/>
  <c r="N16" i="4"/>
  <c r="P16" i="4"/>
  <c r="Q172" i="4"/>
  <c r="Q184" i="4"/>
  <c r="I75" i="5"/>
  <c r="I83" i="5"/>
  <c r="E83" i="5"/>
  <c r="Q5" i="4"/>
  <c r="E550" i="5"/>
  <c r="F550" i="5"/>
  <c r="G563" i="5"/>
  <c r="E169" i="5"/>
  <c r="G169" i="5"/>
  <c r="I169" i="5"/>
  <c r="I577" i="5"/>
  <c r="I593" i="5"/>
  <c r="E645" i="5"/>
  <c r="E755" i="5"/>
  <c r="E771" i="5"/>
  <c r="I771" i="5"/>
  <c r="E779" i="5"/>
  <c r="E795" i="5"/>
  <c r="G795" i="5"/>
  <c r="I803" i="5"/>
  <c r="E820" i="5"/>
  <c r="I835" i="5"/>
  <c r="G835" i="5"/>
  <c r="Q967" i="4"/>
  <c r="N967" i="4"/>
  <c r="R967" i="4" s="1"/>
  <c r="N931" i="4"/>
  <c r="R931" i="4" s="1"/>
  <c r="Q839" i="4"/>
  <c r="Q837" i="4"/>
  <c r="T837" i="4" s="1"/>
  <c r="Q835" i="4"/>
  <c r="Q833" i="4"/>
  <c r="Q831" i="4"/>
  <c r="Q829" i="4"/>
  <c r="Q807" i="4"/>
  <c r="Q805" i="4"/>
  <c r="T805" i="4" s="1"/>
  <c r="Q803" i="4"/>
  <c r="Q801" i="4"/>
  <c r="Q799" i="4"/>
  <c r="Q797" i="4"/>
  <c r="Q795" i="4"/>
  <c r="Q793" i="4"/>
  <c r="Q775" i="4"/>
  <c r="Q773" i="4"/>
  <c r="T773" i="4" s="1"/>
  <c r="Q771" i="4"/>
  <c r="Q769" i="4"/>
  <c r="Q767" i="4"/>
  <c r="Q765" i="4"/>
  <c r="Q763" i="4"/>
  <c r="Q761" i="4"/>
  <c r="T761" i="4" s="1"/>
  <c r="Q737" i="4"/>
  <c r="Q735" i="4"/>
  <c r="Q733" i="4"/>
  <c r="Q727" i="4"/>
  <c r="Q725" i="4"/>
  <c r="Q723" i="4"/>
  <c r="Q715" i="4"/>
  <c r="Q711" i="4"/>
  <c r="Q704" i="4"/>
  <c r="Q683" i="4"/>
  <c r="Q681" i="4"/>
  <c r="Q679" i="4"/>
  <c r="Q677" i="4"/>
  <c r="Q661" i="4"/>
  <c r="Q659" i="4"/>
  <c r="Q651" i="4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P179" i="4"/>
  <c r="N175" i="4"/>
  <c r="R175" i="4" s="1"/>
  <c r="Q171" i="4"/>
  <c r="P171" i="4"/>
  <c r="N167" i="4"/>
  <c r="P163" i="4"/>
  <c r="N159" i="4"/>
  <c r="N155" i="4"/>
  <c r="R155" i="4" s="1"/>
  <c r="P155" i="4"/>
  <c r="N151" i="4"/>
  <c r="R151" i="4" s="1"/>
  <c r="P151" i="4"/>
  <c r="Q147" i="4"/>
  <c r="P147" i="4"/>
  <c r="Q143" i="4"/>
  <c r="N143" i="4"/>
  <c r="Q139" i="4"/>
  <c r="P139" i="4"/>
  <c r="S139" i="4" s="1"/>
  <c r="Q136" i="4"/>
  <c r="Q135" i="4"/>
  <c r="N135" i="4"/>
  <c r="Q131" i="4"/>
  <c r="P131" i="4"/>
  <c r="Q128" i="4"/>
  <c r="Q127" i="4"/>
  <c r="N127" i="4"/>
  <c r="Q123" i="4"/>
  <c r="P123" i="4"/>
  <c r="Q120" i="4"/>
  <c r="Q119" i="4"/>
  <c r="N119" i="4"/>
  <c r="Q115" i="4"/>
  <c r="P115" i="4"/>
  <c r="Q111" i="4"/>
  <c r="N111" i="4"/>
  <c r="P101" i="4"/>
  <c r="P97" i="4"/>
  <c r="N93" i="4"/>
  <c r="P89" i="4"/>
  <c r="N85" i="4"/>
  <c r="N81" i="4"/>
  <c r="R81" i="4" s="1"/>
  <c r="P77" i="4"/>
  <c r="N73" i="4"/>
  <c r="P69" i="4"/>
  <c r="N65" i="4"/>
  <c r="Q64" i="4"/>
  <c r="N64" i="4"/>
  <c r="P60" i="4"/>
  <c r="Q58" i="4"/>
  <c r="N58" i="4"/>
  <c r="R58" i="4" s="1"/>
  <c r="N52" i="4"/>
  <c r="Q50" i="4"/>
  <c r="P50" i="4"/>
  <c r="P44" i="4"/>
  <c r="N43" i="4"/>
  <c r="P43" i="4"/>
  <c r="Q39" i="4"/>
  <c r="Q35" i="4"/>
  <c r="N35" i="4"/>
  <c r="Q33" i="4"/>
  <c r="N33" i="4"/>
  <c r="Q29" i="4"/>
  <c r="N29" i="4"/>
  <c r="Q24" i="4"/>
  <c r="N23" i="4"/>
  <c r="P19" i="4"/>
  <c r="P12" i="4"/>
  <c r="Q10" i="4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D547" i="5"/>
  <c r="F547" i="5" s="1"/>
  <c r="G546" i="5"/>
  <c r="D543" i="5"/>
  <c r="F543" i="5" s="1"/>
  <c r="G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D517" i="5"/>
  <c r="E517" i="5" s="1"/>
  <c r="D515" i="5"/>
  <c r="F515" i="5" s="1"/>
  <c r="D514" i="5"/>
  <c r="F514" i="5" s="1"/>
  <c r="G511" i="5"/>
  <c r="D507" i="5"/>
  <c r="I507" i="5" s="1"/>
  <c r="D506" i="5"/>
  <c r="G506" i="5" s="1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4" i="5"/>
  <c r="D183" i="5"/>
  <c r="F183" i="5" s="1"/>
  <c r="D182" i="5"/>
  <c r="G182" i="5" s="1"/>
  <c r="D180" i="5"/>
  <c r="G180" i="5" s="1"/>
  <c r="D179" i="5"/>
  <c r="F179" i="5" s="1"/>
  <c r="D175" i="5"/>
  <c r="F175" i="5" s="1"/>
  <c r="D174" i="5"/>
  <c r="G174" i="5" s="1"/>
  <c r="G172" i="5"/>
  <c r="E172" i="5"/>
  <c r="D170" i="5"/>
  <c r="E170" i="5" s="1"/>
  <c r="F169" i="5"/>
  <c r="D166" i="5"/>
  <c r="G166" i="5" s="1"/>
  <c r="D164" i="5"/>
  <c r="G164" i="5" s="1"/>
  <c r="D163" i="5"/>
  <c r="F163" i="5" s="1"/>
  <c r="D158" i="5"/>
  <c r="G158" i="5" s="1"/>
  <c r="D155" i="5"/>
  <c r="F155" i="5" s="1"/>
  <c r="D154" i="5"/>
  <c r="I154" i="5" s="1"/>
  <c r="D151" i="5"/>
  <c r="F151" i="5" s="1"/>
  <c r="D150" i="5"/>
  <c r="G150" i="5" s="1"/>
  <c r="D148" i="5"/>
  <c r="G148" i="5" s="1"/>
  <c r="D147" i="5"/>
  <c r="F147" i="5" s="1"/>
  <c r="E140" i="5"/>
  <c r="E124" i="5"/>
  <c r="D108" i="5"/>
  <c r="E108" i="5" s="1"/>
  <c r="D106" i="5"/>
  <c r="E106" i="5" s="1"/>
  <c r="D104" i="5"/>
  <c r="E104" i="5" s="1"/>
  <c r="D102" i="5"/>
  <c r="E102" i="5" s="1"/>
  <c r="D100" i="5"/>
  <c r="F99" i="5"/>
  <c r="D98" i="5"/>
  <c r="I98" i="5" s="1"/>
  <c r="D96" i="5"/>
  <c r="D94" i="5"/>
  <c r="I94" i="5" s="1"/>
  <c r="D92" i="5"/>
  <c r="E92" i="5" s="1"/>
  <c r="D90" i="5"/>
  <c r="I90" i="5" s="1"/>
  <c r="D88" i="5"/>
  <c r="E88" i="5" s="1"/>
  <c r="D86" i="5"/>
  <c r="E86" i="5" s="1"/>
  <c r="D84" i="5"/>
  <c r="F83" i="5"/>
  <c r="D82" i="5"/>
  <c r="I82" i="5" s="1"/>
  <c r="D80" i="5"/>
  <c r="E80" i="5" s="1"/>
  <c r="D78" i="5"/>
  <c r="I78" i="5" s="1"/>
  <c r="D76" i="5"/>
  <c r="E76" i="5" s="1"/>
  <c r="D74" i="5"/>
  <c r="E74" i="5" s="1"/>
  <c r="D72" i="5"/>
  <c r="E72" i="5" s="1"/>
  <c r="D70" i="5"/>
  <c r="E70" i="5" s="1"/>
  <c r="D68" i="5"/>
  <c r="D66" i="5"/>
  <c r="I66" i="5" s="1"/>
  <c r="D64" i="5"/>
  <c r="E64" i="5" s="1"/>
  <c r="F63" i="5"/>
  <c r="D62" i="5"/>
  <c r="I62" i="5" s="1"/>
  <c r="D60" i="5"/>
  <c r="E60" i="5" s="1"/>
  <c r="D58" i="5"/>
  <c r="I58" i="5" s="1"/>
  <c r="D56" i="5"/>
  <c r="E56" i="5" s="1"/>
  <c r="D54" i="5"/>
  <c r="I54" i="5" s="1"/>
  <c r="D52" i="5"/>
  <c r="E52" i="5" s="1"/>
  <c r="D50" i="5"/>
  <c r="I50" i="5" s="1"/>
  <c r="D48" i="5"/>
  <c r="E48" i="5" s="1"/>
  <c r="F47" i="5"/>
  <c r="D46" i="5"/>
  <c r="I46" i="5" s="1"/>
  <c r="D44" i="5"/>
  <c r="E44" i="5" s="1"/>
  <c r="D37" i="5"/>
  <c r="F37" i="5" s="1"/>
  <c r="D35" i="5"/>
  <c r="D34" i="5"/>
  <c r="E34" i="5" s="1"/>
  <c r="D32" i="5"/>
  <c r="E32" i="5" s="1"/>
  <c r="D30" i="5"/>
  <c r="E30" i="5" s="1"/>
  <c r="D28" i="5"/>
  <c r="E26" i="5"/>
  <c r="D21" i="5"/>
  <c r="D20" i="5"/>
  <c r="D18" i="5"/>
  <c r="D16" i="5"/>
  <c r="F16" i="5" s="1"/>
  <c r="D10" i="5"/>
  <c r="Q609" i="4"/>
  <c r="P619" i="4"/>
  <c r="Q637" i="4"/>
  <c r="Q645" i="4"/>
  <c r="Q507" i="4"/>
  <c r="Q405" i="4"/>
  <c r="T405" i="4" s="1"/>
  <c r="Q413" i="4"/>
  <c r="P216" i="4"/>
  <c r="N326" i="4"/>
  <c r="R326" i="4" s="1"/>
  <c r="P340" i="4"/>
  <c r="Q569" i="4"/>
  <c r="Q557" i="4"/>
  <c r="P485" i="4"/>
  <c r="P481" i="4"/>
  <c r="S481" i="4" s="1"/>
  <c r="P479" i="4"/>
  <c r="N469" i="4"/>
  <c r="R469" i="4" s="1"/>
  <c r="P445" i="4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E425" i="5" s="1"/>
  <c r="D409" i="5"/>
  <c r="I409" i="5" s="1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K508" i="11"/>
  <c r="M508" i="11" s="1"/>
  <c r="L508" i="11"/>
  <c r="N508" i="11" s="1"/>
  <c r="K518" i="11"/>
  <c r="M518" i="11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499" i="9"/>
  <c r="E497" i="9"/>
  <c r="E495" i="9"/>
  <c r="E493" i="9"/>
  <c r="E491" i="9"/>
  <c r="E489" i="9"/>
  <c r="E487" i="9"/>
  <c r="E483" i="9"/>
  <c r="E481" i="9"/>
  <c r="E479" i="9"/>
  <c r="E477" i="9"/>
  <c r="E475" i="9"/>
  <c r="E473" i="9"/>
  <c r="K526" i="11"/>
  <c r="M526" i="11" s="1"/>
  <c r="L526" i="11"/>
  <c r="N526" i="11" s="1"/>
  <c r="L417" i="11"/>
  <c r="N417" i="11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499" i="9"/>
  <c r="D497" i="9"/>
  <c r="D495" i="9"/>
  <c r="D493" i="9"/>
  <c r="D491" i="9"/>
  <c r="D489" i="9"/>
  <c r="D487" i="9"/>
  <c r="D483" i="9"/>
  <c r="D481" i="9"/>
  <c r="D479" i="9"/>
  <c r="D477" i="9"/>
  <c r="D475" i="9"/>
  <c r="D473" i="9"/>
  <c r="E544" i="9"/>
  <c r="E542" i="9"/>
  <c r="E538" i="9"/>
  <c r="E536" i="9"/>
  <c r="E534" i="9"/>
  <c r="E530" i="9"/>
  <c r="E528" i="9"/>
  <c r="E526" i="9"/>
  <c r="E520" i="9"/>
  <c r="E518" i="9"/>
  <c r="E516" i="9"/>
  <c r="E514" i="9"/>
  <c r="E512" i="9"/>
  <c r="E510" i="9"/>
  <c r="E506" i="9"/>
  <c r="E502" i="9"/>
  <c r="E494" i="9"/>
  <c r="E486" i="9"/>
  <c r="E478" i="9"/>
  <c r="L413" i="11"/>
  <c r="N413" i="11" s="1"/>
  <c r="D544" i="9"/>
  <c r="D542" i="9"/>
  <c r="D538" i="9"/>
  <c r="D536" i="9"/>
  <c r="D534" i="9"/>
  <c r="D530" i="9"/>
  <c r="D528" i="9"/>
  <c r="D526" i="9"/>
  <c r="D520" i="9"/>
  <c r="D518" i="9"/>
  <c r="D516" i="9"/>
  <c r="D514" i="9"/>
  <c r="D512" i="9"/>
  <c r="D510" i="9"/>
  <c r="D506" i="9"/>
  <c r="D502" i="9"/>
  <c r="D500" i="9"/>
  <c r="D494" i="9"/>
  <c r="D492" i="9"/>
  <c r="D488" i="9"/>
  <c r="D486" i="9"/>
  <c r="D478" i="9"/>
  <c r="D470" i="9"/>
  <c r="D466" i="9"/>
  <c r="D464" i="9"/>
  <c r="D462" i="9"/>
  <c r="D456" i="9"/>
  <c r="D452" i="9"/>
  <c r="D450" i="9"/>
  <c r="D444" i="9"/>
  <c r="D438" i="9"/>
  <c r="D436" i="9"/>
  <c r="D432" i="9"/>
  <c r="D422" i="9"/>
  <c r="D420" i="9"/>
  <c r="D416" i="9"/>
  <c r="D414" i="9"/>
  <c r="D412" i="9"/>
  <c r="C410" i="9"/>
  <c r="E410" i="9" s="1"/>
  <c r="C408" i="9"/>
  <c r="E408" i="9" s="1"/>
  <c r="C406" i="9"/>
  <c r="E406" i="9" s="1"/>
  <c r="C404" i="9"/>
  <c r="E404" i="9" s="1"/>
  <c r="C402" i="9"/>
  <c r="E402" i="9" s="1"/>
  <c r="C400" i="9"/>
  <c r="E400" i="9" s="1"/>
  <c r="C398" i="9"/>
  <c r="E398" i="9" s="1"/>
  <c r="C396" i="9"/>
  <c r="E396" i="9" s="1"/>
  <c r="E467" i="9"/>
  <c r="E465" i="9"/>
  <c r="E463" i="9"/>
  <c r="E459" i="9"/>
  <c r="E457" i="9"/>
  <c r="E455" i="9"/>
  <c r="E451" i="9"/>
  <c r="E449" i="9"/>
  <c r="E447" i="9"/>
  <c r="E445" i="9"/>
  <c r="E443" i="9"/>
  <c r="E441" i="9"/>
  <c r="E437" i="9"/>
  <c r="E435" i="9"/>
  <c r="E433" i="9"/>
  <c r="E429" i="9"/>
  <c r="E427" i="9"/>
  <c r="E425" i="9"/>
  <c r="E423" i="9"/>
  <c r="E421" i="9"/>
  <c r="E419" i="9"/>
  <c r="E413" i="9"/>
  <c r="E411" i="9"/>
  <c r="D465" i="9"/>
  <c r="D463" i="9"/>
  <c r="D457" i="9"/>
  <c r="D455" i="9"/>
  <c r="D451" i="9"/>
  <c r="D449" i="9"/>
  <c r="D445" i="9"/>
  <c r="D443" i="9"/>
  <c r="D441" i="9"/>
  <c r="D437" i="9"/>
  <c r="D435" i="9"/>
  <c r="D433" i="9"/>
  <c r="D429" i="9"/>
  <c r="D427" i="9"/>
  <c r="D425" i="9"/>
  <c r="D423" i="9"/>
  <c r="D421" i="9"/>
  <c r="D419" i="9"/>
  <c r="D413" i="9"/>
  <c r="D411" i="9"/>
  <c r="C409" i="9"/>
  <c r="E409" i="9" s="1"/>
  <c r="C407" i="9"/>
  <c r="C405" i="9"/>
  <c r="E405" i="9" s="1"/>
  <c r="C403" i="9"/>
  <c r="C401" i="9"/>
  <c r="E401" i="9" s="1"/>
  <c r="C399" i="9"/>
  <c r="C397" i="9"/>
  <c r="E397" i="9" s="1"/>
  <c r="E470" i="9"/>
  <c r="E464" i="9"/>
  <c r="E458" i="9"/>
  <c r="E456" i="9"/>
  <c r="E450" i="9"/>
  <c r="E444" i="9"/>
  <c r="E438" i="9"/>
  <c r="E436" i="9"/>
  <c r="E434" i="9"/>
  <c r="E432" i="9"/>
  <c r="E430" i="9"/>
  <c r="E420" i="9"/>
  <c r="E416" i="9"/>
  <c r="E414" i="9"/>
  <c r="E412" i="9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3" i="11"/>
  <c r="M533" i="11" s="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L506" i="11"/>
  <c r="N506" i="11" s="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C398" i="11"/>
  <c r="C407" i="11"/>
  <c r="C399" i="11"/>
  <c r="H409" i="11"/>
  <c r="H401" i="11"/>
  <c r="N729" i="4"/>
  <c r="Q729" i="4"/>
  <c r="Q693" i="4"/>
  <c r="N693" i="4"/>
  <c r="P666" i="4"/>
  <c r="Q666" i="4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Q593" i="4"/>
  <c r="Q589" i="4"/>
  <c r="Q583" i="4"/>
  <c r="E349" i="11"/>
  <c r="F349" i="11"/>
  <c r="H349" i="11"/>
  <c r="H348" i="11"/>
  <c r="E348" i="11"/>
  <c r="F347" i="11"/>
  <c r="E347" i="11"/>
  <c r="E350" i="9"/>
  <c r="E335" i="9"/>
  <c r="D337" i="9"/>
  <c r="E344" i="9"/>
  <c r="D350" i="9"/>
  <c r="E349" i="9"/>
  <c r="E333" i="9"/>
  <c r="G321" i="9"/>
  <c r="G345" i="9"/>
  <c r="D345" i="9"/>
  <c r="G330" i="9"/>
  <c r="G335" i="9"/>
  <c r="G355" i="9"/>
  <c r="H350" i="11"/>
  <c r="E350" i="11"/>
  <c r="F345" i="11"/>
  <c r="H345" i="11"/>
  <c r="H344" i="1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I546" i="5"/>
  <c r="E546" i="5"/>
  <c r="F532" i="5"/>
  <c r="I562" i="5"/>
  <c r="F548" i="5"/>
  <c r="I567" i="5"/>
  <c r="I519" i="5"/>
  <c r="I523" i="5"/>
  <c r="F535" i="5"/>
  <c r="I539" i="5"/>
  <c r="I573" i="5"/>
  <c r="Q577" i="4"/>
  <c r="Q567" i="4"/>
  <c r="Q559" i="4"/>
  <c r="T559" i="4" s="1"/>
  <c r="Q509" i="4"/>
  <c r="Q505" i="4"/>
  <c r="D574" i="5"/>
  <c r="D566" i="5"/>
  <c r="D512" i="5"/>
  <c r="D510" i="5"/>
  <c r="I510" i="5" s="1"/>
  <c r="Q575" i="4"/>
  <c r="Q573" i="4"/>
  <c r="Q565" i="4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G311" i="9"/>
  <c r="D311" i="9"/>
  <c r="F316" i="11"/>
  <c r="F319" i="11"/>
  <c r="H319" i="11"/>
  <c r="H274" i="11"/>
  <c r="C305" i="9"/>
  <c r="E305" i="9" s="1"/>
  <c r="E299" i="9"/>
  <c r="D29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E308" i="11"/>
  <c r="H305" i="11"/>
  <c r="E305" i="11"/>
  <c r="F305" i="11"/>
  <c r="F303" i="11"/>
  <c r="E303" i="11"/>
  <c r="H303" i="11"/>
  <c r="F252" i="11"/>
  <c r="H252" i="11"/>
  <c r="H246" i="11"/>
  <c r="F246" i="11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H295" i="11"/>
  <c r="H285" i="11"/>
  <c r="H248" i="11"/>
  <c r="F239" i="11"/>
  <c r="H228" i="11"/>
  <c r="C214" i="9"/>
  <c r="G214" i="9" s="1"/>
  <c r="C194" i="9"/>
  <c r="D194" i="9" s="1"/>
  <c r="H301" i="11"/>
  <c r="E282" i="11"/>
  <c r="F264" i="11"/>
  <c r="H249" i="1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N449" i="4"/>
  <c r="R449" i="4" s="1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E370" i="5"/>
  <c r="D357" i="5"/>
  <c r="I357" i="5" s="1"/>
  <c r="N378" i="4"/>
  <c r="P378" i="4"/>
  <c r="N501" i="4"/>
  <c r="R501" i="4" s="1"/>
  <c r="P501" i="4"/>
  <c r="N416" i="4"/>
  <c r="Q416" i="4"/>
  <c r="Q497" i="4"/>
  <c r="P362" i="4"/>
  <c r="P469" i="4"/>
  <c r="N485" i="4"/>
  <c r="R485" i="4" s="1"/>
  <c r="Q493" i="4"/>
  <c r="P420" i="4"/>
  <c r="N420" i="4"/>
  <c r="R420" i="4" s="1"/>
  <c r="Q471" i="4"/>
  <c r="Q487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N384" i="4"/>
  <c r="R384" i="4" s="1"/>
  <c r="N382" i="4"/>
  <c r="R382" i="4" s="1"/>
  <c r="P338" i="4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D87" i="9" s="1"/>
  <c r="H109" i="11"/>
  <c r="H101" i="11"/>
  <c r="F99" i="11"/>
  <c r="H93" i="11"/>
  <c r="F87" i="11"/>
  <c r="C114" i="9"/>
  <c r="D114" i="9" s="1"/>
  <c r="F127" i="11"/>
  <c r="H122" i="11"/>
  <c r="F96" i="11"/>
  <c r="H88" i="11"/>
  <c r="E67" i="11"/>
  <c r="N310" i="4"/>
  <c r="R310" i="4" s="1"/>
  <c r="P310" i="4"/>
  <c r="Q302" i="4"/>
  <c r="P302" i="4"/>
  <c r="N302" i="4"/>
  <c r="R302" i="4" s="1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C79" i="9"/>
  <c r="E79" i="9" s="1"/>
  <c r="C67" i="9"/>
  <c r="G67" i="9" s="1"/>
  <c r="C53" i="9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C184" i="9"/>
  <c r="D184" i="9" s="1"/>
  <c r="C164" i="9"/>
  <c r="G164" i="9" s="1"/>
  <c r="C146" i="9"/>
  <c r="G146" i="9" s="1"/>
  <c r="C73" i="9"/>
  <c r="D73" i="9" s="1"/>
  <c r="C59" i="9"/>
  <c r="G59" i="9" s="1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C82" i="9"/>
  <c r="E82" i="9" s="1"/>
  <c r="C66" i="9"/>
  <c r="E66" i="9" s="1"/>
  <c r="C34" i="9"/>
  <c r="G34" i="9" s="1"/>
  <c r="H80" i="11"/>
  <c r="F34" i="11"/>
  <c r="F209" i="11"/>
  <c r="E225" i="11"/>
  <c r="H223" i="11"/>
  <c r="E217" i="11"/>
  <c r="H180" i="11"/>
  <c r="H156" i="11"/>
  <c r="E222" i="11"/>
  <c r="E212" i="11"/>
  <c r="F193" i="11"/>
  <c r="E211" i="11"/>
  <c r="H202" i="11"/>
  <c r="Q262" i="4"/>
  <c r="P262" i="4"/>
  <c r="N262" i="4"/>
  <c r="R262" i="4" s="1"/>
  <c r="Q236" i="4"/>
  <c r="P236" i="4"/>
  <c r="P242" i="4"/>
  <c r="P234" i="4"/>
  <c r="N254" i="4"/>
  <c r="R254" i="4" s="1"/>
  <c r="P228" i="4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P233" i="4"/>
  <c r="Q228" i="4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F23" i="11"/>
  <c r="Q337" i="4"/>
  <c r="P319" i="4"/>
  <c r="Q318" i="4"/>
  <c r="Q316" i="4"/>
  <c r="P368" i="4"/>
  <c r="P266" i="4"/>
  <c r="Q266" i="4"/>
  <c r="Q341" i="4"/>
  <c r="P341" i="4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Q288" i="4"/>
  <c r="P285" i="4"/>
  <c r="Q283" i="4"/>
  <c r="P281" i="4"/>
  <c r="Q278" i="4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I206" i="5" s="1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P258" i="4"/>
  <c r="Q258" i="4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P298" i="4"/>
  <c r="Q275" i="4"/>
  <c r="N275" i="4"/>
  <c r="Q274" i="4"/>
  <c r="P274" i="4"/>
  <c r="P273" i="4"/>
  <c r="N273" i="4"/>
  <c r="R273" i="4" s="1"/>
  <c r="P270" i="4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E231" i="5" s="1"/>
  <c r="D210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G323" i="5" s="1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E228" i="5" s="1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G136" i="9" s="1"/>
  <c r="C134" i="9"/>
  <c r="E299" i="11"/>
  <c r="F299" i="11"/>
  <c r="F290" i="11"/>
  <c r="E283" i="11"/>
  <c r="H283" i="11"/>
  <c r="F283" i="11"/>
  <c r="E281" i="11"/>
  <c r="H281" i="11"/>
  <c r="E250" i="11"/>
  <c r="F250" i="11"/>
  <c r="E246" i="11"/>
  <c r="E233" i="11"/>
  <c r="F233" i="11"/>
  <c r="F218" i="11"/>
  <c r="H218" i="11"/>
  <c r="E214" i="11"/>
  <c r="H70" i="11"/>
  <c r="E70" i="11"/>
  <c r="E294" i="11"/>
  <c r="F293" i="11"/>
  <c r="H293" i="11"/>
  <c r="E266" i="11"/>
  <c r="H266" i="1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E101" i="9" s="1"/>
  <c r="C97" i="9"/>
  <c r="C89" i="9"/>
  <c r="D89" i="9" s="1"/>
  <c r="C85" i="9"/>
  <c r="E85" i="9" s="1"/>
  <c r="C83" i="9"/>
  <c r="E83" i="9" s="1"/>
  <c r="C81" i="9"/>
  <c r="G81" i="9" s="1"/>
  <c r="C77" i="9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F4" i="8" s="1"/>
  <c r="E277" i="11"/>
  <c r="E218" i="11"/>
  <c r="H175" i="11"/>
  <c r="F152" i="11"/>
  <c r="H146" i="11"/>
  <c r="H142" i="11"/>
  <c r="H120" i="11"/>
  <c r="H105" i="11"/>
  <c r="F103" i="1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R415" i="4" s="1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Q449" i="4"/>
  <c r="Q412" i="4"/>
  <c r="N377" i="4"/>
  <c r="R377" i="4" s="1"/>
  <c r="P353" i="4"/>
  <c r="Q307" i="4"/>
  <c r="N305" i="4"/>
  <c r="C300" i="9"/>
  <c r="F267" i="11"/>
  <c r="N451" i="4"/>
  <c r="R451" i="4" s="1"/>
  <c r="P451" i="4"/>
  <c r="Q451" i="4"/>
  <c r="E210" i="11"/>
  <c r="H210" i="11"/>
  <c r="C302" i="9"/>
  <c r="E302" i="9" s="1"/>
  <c r="C294" i="9"/>
  <c r="E294" i="9" s="1"/>
  <c r="C292" i="9"/>
  <c r="E292" i="9" s="1"/>
  <c r="C286" i="9"/>
  <c r="C280" i="9"/>
  <c r="E280" i="9" s="1"/>
  <c r="C278" i="9"/>
  <c r="E278" i="9" s="1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E283" i="9"/>
  <c r="G283" i="9"/>
  <c r="E241" i="11"/>
  <c r="H241" i="11"/>
  <c r="H300" i="11"/>
  <c r="E300" i="11"/>
  <c r="E291" i="11"/>
  <c r="H291" i="1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H224" i="11"/>
  <c r="G299" i="9"/>
  <c r="C295" i="9"/>
  <c r="G295" i="9" s="1"/>
  <c r="C291" i="9"/>
  <c r="E291" i="9" s="1"/>
  <c r="D283" i="9"/>
  <c r="C277" i="9"/>
  <c r="D277" i="9" s="1"/>
  <c r="C271" i="9"/>
  <c r="G271" i="9" s="1"/>
  <c r="C267" i="9"/>
  <c r="E267" i="9" s="1"/>
  <c r="C253" i="9"/>
  <c r="D253" i="9" s="1"/>
  <c r="C243" i="9"/>
  <c r="G243" i="9" s="1"/>
  <c r="C239" i="9"/>
  <c r="G239" i="9" s="1"/>
  <c r="C235" i="9"/>
  <c r="E235" i="9" s="1"/>
  <c r="C231" i="9"/>
  <c r="D231" i="9" s="1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S429" i="4"/>
  <c r="F486" i="5"/>
  <c r="K478" i="4"/>
  <c r="Q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P383" i="4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F460" i="5" s="1"/>
  <c r="D459" i="5"/>
  <c r="F459" i="5" s="1"/>
  <c r="D458" i="5"/>
  <c r="E458" i="5" s="1"/>
  <c r="D456" i="5"/>
  <c r="G456" i="5" s="1"/>
  <c r="D455" i="5"/>
  <c r="F455" i="5" s="1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35" i="4"/>
  <c r="I425" i="5"/>
  <c r="R481" i="4"/>
  <c r="Q461" i="4"/>
  <c r="P461" i="4"/>
  <c r="N461" i="4"/>
  <c r="R461" i="4" s="1"/>
  <c r="Q477" i="4"/>
  <c r="N477" i="4"/>
  <c r="R477" i="4" s="1"/>
  <c r="P477" i="4"/>
  <c r="I441" i="5"/>
  <c r="F409" i="5"/>
  <c r="G409" i="5"/>
  <c r="Q485" i="4"/>
  <c r="Q411" i="4"/>
  <c r="Q463" i="4"/>
  <c r="Q417" i="4"/>
  <c r="Q398" i="4"/>
  <c r="Q453" i="4"/>
  <c r="Q433" i="4"/>
  <c r="Q400" i="4"/>
  <c r="P382" i="4"/>
  <c r="D379" i="5"/>
  <c r="Q467" i="4"/>
  <c r="Q475" i="4"/>
  <c r="Q481" i="4"/>
  <c r="T481" i="4" s="1"/>
  <c r="Q441" i="4"/>
  <c r="Q427" i="4"/>
  <c r="Q392" i="4"/>
  <c r="D448" i="5"/>
  <c r="G448" i="5" s="1"/>
  <c r="D444" i="5"/>
  <c r="F405" i="5"/>
  <c r="D400" i="5"/>
  <c r="G400" i="5" s="1"/>
  <c r="D396" i="5"/>
  <c r="D392" i="5"/>
  <c r="G392" i="5" s="1"/>
  <c r="D388" i="5"/>
  <c r="G388" i="5" s="1"/>
  <c r="Q443" i="4"/>
  <c r="Q479" i="4"/>
  <c r="Q469" i="4"/>
  <c r="Q465" i="4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C178" i="9"/>
  <c r="E178" i="9" s="1"/>
  <c r="C176" i="9"/>
  <c r="E176" i="9" s="1"/>
  <c r="C162" i="9"/>
  <c r="D162" i="9" s="1"/>
  <c r="C160" i="9"/>
  <c r="C154" i="9"/>
  <c r="C148" i="9"/>
  <c r="E148" i="9" s="1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Q309" i="4"/>
  <c r="Q247" i="4"/>
  <c r="Q241" i="4"/>
  <c r="N362" i="4"/>
  <c r="N367" i="4"/>
  <c r="R367" i="4" s="1"/>
  <c r="N361" i="4"/>
  <c r="Q361" i="4"/>
  <c r="P344" i="4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P332" i="4"/>
  <c r="N372" i="4"/>
  <c r="Q270" i="4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C22" i="9"/>
  <c r="C20" i="9"/>
  <c r="D20" i="9" s="1"/>
  <c r="C19" i="9"/>
  <c r="D19" i="9" s="1"/>
  <c r="C18" i="9"/>
  <c r="D18" i="9" s="1"/>
  <c r="C17" i="9"/>
  <c r="D17" i="9" s="1"/>
  <c r="C16" i="9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P208" i="4"/>
  <c r="N206" i="4"/>
  <c r="R206" i="4" s="1"/>
  <c r="D186" i="5"/>
  <c r="C2" i="9"/>
  <c r="D2" i="9" s="1"/>
  <c r="F3" i="8" s="1"/>
  <c r="E31" i="11"/>
  <c r="C8" i="9"/>
  <c r="F33" i="11"/>
  <c r="H32" i="11"/>
  <c r="E30" i="11"/>
  <c r="F29" i="11"/>
  <c r="E25" i="11"/>
  <c r="Q215" i="4"/>
  <c r="P215" i="4"/>
  <c r="Q213" i="4"/>
  <c r="P213" i="4"/>
  <c r="Q207" i="4"/>
  <c r="P207" i="4"/>
  <c r="Q205" i="4"/>
  <c r="P205" i="4"/>
  <c r="Q203" i="4"/>
  <c r="P203" i="4"/>
  <c r="Q197" i="4"/>
  <c r="P197" i="4"/>
  <c r="Q187" i="4"/>
  <c r="P187" i="4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E130" i="11"/>
  <c r="E103" i="11"/>
  <c r="H103" i="11"/>
  <c r="E60" i="11"/>
  <c r="F60" i="11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E28" i="11"/>
  <c r="E23" i="11"/>
  <c r="Q358" i="4"/>
  <c r="P358" i="4"/>
  <c r="Q366" i="4"/>
  <c r="T366" i="4" s="1"/>
  <c r="P366" i="4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Q264" i="4"/>
  <c r="N264" i="4"/>
  <c r="Q272" i="4"/>
  <c r="N272" i="4"/>
  <c r="Q280" i="4"/>
  <c r="N280" i="4"/>
  <c r="Q284" i="4"/>
  <c r="P284" i="4"/>
  <c r="Q292" i="4"/>
  <c r="P292" i="4"/>
  <c r="Q296" i="4"/>
  <c r="N296" i="4"/>
  <c r="Q300" i="4"/>
  <c r="P300" i="4"/>
  <c r="Q308" i="4"/>
  <c r="P308" i="4"/>
  <c r="Q320" i="4"/>
  <c r="N320" i="4"/>
  <c r="Q324" i="4"/>
  <c r="P324" i="4"/>
  <c r="Q328" i="4"/>
  <c r="N328" i="4"/>
  <c r="Q232" i="4"/>
  <c r="N232" i="4"/>
  <c r="Q381" i="4"/>
  <c r="N381" i="4"/>
  <c r="R381" i="4" s="1"/>
  <c r="Q336" i="4"/>
  <c r="P336" i="4"/>
  <c r="Q352" i="4"/>
  <c r="T352" i="4" s="1"/>
  <c r="P352" i="4"/>
  <c r="S352" i="4" s="1"/>
  <c r="U352" i="4" s="1"/>
  <c r="N360" i="4"/>
  <c r="P360" i="4"/>
  <c r="Q376" i="4"/>
  <c r="T376" i="4" s="1"/>
  <c r="P376" i="4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P357" i="4"/>
  <c r="Q347" i="4"/>
  <c r="P347" i="4"/>
  <c r="Q343" i="4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F184" i="11"/>
  <c r="H184" i="11"/>
  <c r="E184" i="11"/>
  <c r="E123" i="11"/>
  <c r="F123" i="11"/>
  <c r="F90" i="11"/>
  <c r="H90" i="11"/>
  <c r="C63" i="11"/>
  <c r="E35" i="11"/>
  <c r="F35" i="11"/>
  <c r="H35" i="11"/>
  <c r="E90" i="11"/>
  <c r="E102" i="11"/>
  <c r="H102" i="11"/>
  <c r="C53" i="11"/>
  <c r="E27" i="11"/>
  <c r="H27" i="11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F167" i="11"/>
  <c r="H135" i="11"/>
  <c r="F101" i="11"/>
  <c r="F66" i="11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C143" i="9"/>
  <c r="E143" i="9" s="1"/>
  <c r="C135" i="9"/>
  <c r="E135" i="9" s="1"/>
  <c r="C127" i="9"/>
  <c r="C120" i="9"/>
  <c r="E120" i="9" s="1"/>
  <c r="C118" i="9"/>
  <c r="C112" i="9"/>
  <c r="C104" i="9"/>
  <c r="C102" i="9"/>
  <c r="E102" i="9" s="1"/>
  <c r="C88" i="9"/>
  <c r="C86" i="9"/>
  <c r="E86" i="9" s="1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D208" i="5"/>
  <c r="E208" i="5" s="1"/>
  <c r="D188" i="5"/>
  <c r="E188" i="5" s="1"/>
  <c r="Q365" i="4"/>
  <c r="Q355" i="4"/>
  <c r="D234" i="5"/>
  <c r="D230" i="5"/>
  <c r="D226" i="5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142" i="5" l="1"/>
  <c r="I658" i="11"/>
  <c r="E955" i="11"/>
  <c r="H861" i="11"/>
  <c r="J716" i="11"/>
  <c r="I759" i="11"/>
  <c r="I769" i="11"/>
  <c r="E176" i="5"/>
  <c r="T115" i="4"/>
  <c r="T128" i="4"/>
  <c r="F136" i="5"/>
  <c r="I176" i="5"/>
  <c r="E136" i="5"/>
  <c r="I142" i="5"/>
  <c r="G136" i="5"/>
  <c r="G110" i="5"/>
  <c r="F142" i="5"/>
  <c r="I14" i="5"/>
  <c r="S71" i="4"/>
  <c r="T71" i="4"/>
  <c r="E977" i="4"/>
  <c r="H964" i="11"/>
  <c r="E866" i="11"/>
  <c r="I612" i="11"/>
  <c r="N848" i="4"/>
  <c r="R848" i="4" s="1"/>
  <c r="Q930" i="4"/>
  <c r="Q984" i="4"/>
  <c r="I564" i="11"/>
  <c r="H910" i="11"/>
  <c r="F904" i="11"/>
  <c r="F965" i="11"/>
  <c r="E929" i="11"/>
  <c r="H963" i="11"/>
  <c r="N951" i="4"/>
  <c r="R951" i="4" s="1"/>
  <c r="Q913" i="4"/>
  <c r="S517" i="4"/>
  <c r="E812" i="4"/>
  <c r="P876" i="4"/>
  <c r="T993" i="4"/>
  <c r="J804" i="11"/>
  <c r="H868" i="11"/>
  <c r="F929" i="11"/>
  <c r="H900" i="11"/>
  <c r="I771" i="11"/>
  <c r="F979" i="4"/>
  <c r="E974" i="11"/>
  <c r="E900" i="11"/>
  <c r="I508" i="11"/>
  <c r="J425" i="11"/>
  <c r="K425" i="11" s="1"/>
  <c r="M425" i="11" s="1"/>
  <c r="N978" i="4"/>
  <c r="Q886" i="4"/>
  <c r="I665" i="11"/>
  <c r="E40" i="5"/>
  <c r="Q935" i="4"/>
  <c r="N875" i="4"/>
  <c r="Q906" i="4"/>
  <c r="N911" i="4"/>
  <c r="P980" i="4"/>
  <c r="T912" i="4"/>
  <c r="V912" i="4" s="1"/>
  <c r="P978" i="4"/>
  <c r="F954" i="4"/>
  <c r="S727" i="4"/>
  <c r="U727" i="4" s="1"/>
  <c r="D932" i="4"/>
  <c r="S110" i="4"/>
  <c r="U110" i="4" s="1"/>
  <c r="N977" i="4"/>
  <c r="I718" i="11"/>
  <c r="J665" i="11"/>
  <c r="L665" i="11" s="1"/>
  <c r="N665" i="11" s="1"/>
  <c r="J759" i="11"/>
  <c r="N857" i="4"/>
  <c r="R857" i="4" s="1"/>
  <c r="E876" i="4"/>
  <c r="D893" i="4"/>
  <c r="D953" i="4"/>
  <c r="Q978" i="4"/>
  <c r="E977" i="11"/>
  <c r="I425" i="11"/>
  <c r="J916" i="11"/>
  <c r="I571" i="11"/>
  <c r="H904" i="11"/>
  <c r="H899" i="11"/>
  <c r="F964" i="11"/>
  <c r="H866" i="11"/>
  <c r="H987" i="11"/>
  <c r="J769" i="11"/>
  <c r="I374" i="11"/>
  <c r="T727" i="4"/>
  <c r="S591" i="4"/>
  <c r="U591" i="4" s="1"/>
  <c r="Q876" i="4"/>
  <c r="P913" i="4"/>
  <c r="N980" i="4"/>
  <c r="D978" i="4"/>
  <c r="E71" i="5"/>
  <c r="E913" i="4"/>
  <c r="D996" i="4"/>
  <c r="D882" i="4"/>
  <c r="Q914" i="4"/>
  <c r="N812" i="4"/>
  <c r="R812" i="4" s="1"/>
  <c r="D880" i="4"/>
  <c r="P911" i="4"/>
  <c r="I743" i="11"/>
  <c r="F977" i="11"/>
  <c r="I848" i="11"/>
  <c r="I716" i="11"/>
  <c r="H957" i="11"/>
  <c r="F899" i="11"/>
  <c r="I522" i="11"/>
  <c r="J767" i="11"/>
  <c r="F987" i="11"/>
  <c r="H959" i="11"/>
  <c r="E923" i="11"/>
  <c r="N941" i="4"/>
  <c r="R941" i="4" s="1"/>
  <c r="P982" i="4"/>
  <c r="G71" i="5"/>
  <c r="F967" i="4"/>
  <c r="J701" i="11"/>
  <c r="J417" i="11"/>
  <c r="K417" i="11" s="1"/>
  <c r="M417" i="11" s="1"/>
  <c r="E876" i="11"/>
  <c r="I858" i="11"/>
  <c r="F861" i="11"/>
  <c r="J658" i="11"/>
  <c r="K658" i="11" s="1"/>
  <c r="M658" i="11" s="1"/>
  <c r="F941" i="11"/>
  <c r="J771" i="11"/>
  <c r="H945" i="11"/>
  <c r="Q936" i="4"/>
  <c r="P921" i="4"/>
  <c r="E927" i="4"/>
  <c r="F85" i="5"/>
  <c r="G140" i="5"/>
  <c r="G63" i="5"/>
  <c r="I152" i="5"/>
  <c r="S397" i="4"/>
  <c r="N871" i="4"/>
  <c r="R871" i="4" s="1"/>
  <c r="F981" i="4"/>
  <c r="F970" i="4"/>
  <c r="D911" i="4"/>
  <c r="T630" i="4"/>
  <c r="T529" i="4"/>
  <c r="P917" i="4"/>
  <c r="P985" i="4"/>
  <c r="F885" i="4"/>
  <c r="D921" i="4"/>
  <c r="I587" i="11"/>
  <c r="T599" i="4"/>
  <c r="N985" i="4"/>
  <c r="R985" i="4" s="1"/>
  <c r="F927" i="4"/>
  <c r="P906" i="4"/>
  <c r="P936" i="4"/>
  <c r="S344" i="4"/>
  <c r="U344" i="4" s="1"/>
  <c r="T334" i="4"/>
  <c r="T465" i="4"/>
  <c r="T704" i="4"/>
  <c r="T725" i="4"/>
  <c r="P935" i="4"/>
  <c r="T409" i="4"/>
  <c r="S667" i="4"/>
  <c r="T782" i="4"/>
  <c r="Q871" i="4"/>
  <c r="Q878" i="4"/>
  <c r="T878" i="4" s="1"/>
  <c r="T938" i="4"/>
  <c r="S582" i="4"/>
  <c r="S806" i="4"/>
  <c r="F914" i="4"/>
  <c r="E981" i="4"/>
  <c r="E882" i="4"/>
  <c r="D936" i="4"/>
  <c r="D970" i="4"/>
  <c r="S409" i="4"/>
  <c r="Q874" i="4"/>
  <c r="S938" i="4"/>
  <c r="U938" i="4" s="1"/>
  <c r="S830" i="4"/>
  <c r="Q921" i="4"/>
  <c r="E894" i="4"/>
  <c r="E959" i="4"/>
  <c r="D959" i="4"/>
  <c r="S599" i="4"/>
  <c r="U599" i="4" s="1"/>
  <c r="S455" i="4"/>
  <c r="I101" i="5"/>
  <c r="Q848" i="4"/>
  <c r="P875" i="4"/>
  <c r="Q894" i="4"/>
  <c r="N982" i="4"/>
  <c r="S704" i="4"/>
  <c r="U704" i="4" s="1"/>
  <c r="E874" i="4"/>
  <c r="E934" i="4"/>
  <c r="E982" i="4"/>
  <c r="F882" i="4"/>
  <c r="E970" i="4"/>
  <c r="F937" i="4"/>
  <c r="T638" i="4"/>
  <c r="S529" i="4"/>
  <c r="S821" i="4"/>
  <c r="U821" i="4" s="1"/>
  <c r="N888" i="4"/>
  <c r="R888" i="4" s="1"/>
  <c r="S797" i="4"/>
  <c r="U797" i="4" s="1"/>
  <c r="D909" i="4"/>
  <c r="D981" i="4"/>
  <c r="N873" i="4"/>
  <c r="R873" i="4" s="1"/>
  <c r="D914" i="4"/>
  <c r="I801" i="11"/>
  <c r="E165" i="5"/>
  <c r="E131" i="5"/>
  <c r="I153" i="5"/>
  <c r="F118" i="5"/>
  <c r="F69" i="5"/>
  <c r="F95" i="5"/>
  <c r="E115" i="5"/>
  <c r="F165" i="5"/>
  <c r="I85" i="5"/>
  <c r="I69" i="5"/>
  <c r="D141" i="9"/>
  <c r="T20" i="4"/>
  <c r="F172" i="5"/>
  <c r="E47" i="5"/>
  <c r="I47" i="5"/>
  <c r="J587" i="11"/>
  <c r="K587" i="11" s="1"/>
  <c r="M587" i="11" s="1"/>
  <c r="I413" i="11"/>
  <c r="D967" i="4"/>
  <c r="E907" i="11"/>
  <c r="I708" i="11"/>
  <c r="F993" i="4"/>
  <c r="E120" i="5"/>
  <c r="E24" i="5"/>
  <c r="E160" i="5"/>
  <c r="T8" i="4"/>
  <c r="E126" i="5"/>
  <c r="E157" i="5"/>
  <c r="G119" i="5"/>
  <c r="E143" i="5"/>
  <c r="F157" i="5"/>
  <c r="I160" i="5"/>
  <c r="E122" i="5"/>
  <c r="G2" i="5"/>
  <c r="J3" i="2" s="1"/>
  <c r="S60" i="4"/>
  <c r="U60" i="4" s="1"/>
  <c r="G126" i="5"/>
  <c r="T449" i="4"/>
  <c r="T603" i="4"/>
  <c r="N927" i="4"/>
  <c r="Q972" i="4"/>
  <c r="P992" i="4"/>
  <c r="E931" i="4"/>
  <c r="J522" i="11"/>
  <c r="K522" i="11" s="1"/>
  <c r="M522" i="11" s="1"/>
  <c r="T475" i="4"/>
  <c r="Q987" i="4"/>
  <c r="T987" i="4" s="1"/>
  <c r="S822" i="4"/>
  <c r="N816" i="4"/>
  <c r="J809" i="11"/>
  <c r="I533" i="11"/>
  <c r="D987" i="4"/>
  <c r="N895" i="4"/>
  <c r="J617" i="11"/>
  <c r="K617" i="11" s="1"/>
  <c r="M617" i="11" s="1"/>
  <c r="Q946" i="4"/>
  <c r="Q959" i="4"/>
  <c r="E978" i="4"/>
  <c r="F886" i="4"/>
  <c r="P890" i="4"/>
  <c r="F998" i="4"/>
  <c r="F996" i="4"/>
  <c r="I739" i="11"/>
  <c r="E913" i="11"/>
  <c r="F919" i="11"/>
  <c r="E947" i="11"/>
  <c r="H951" i="11"/>
  <c r="H864" i="11"/>
  <c r="S789" i="4"/>
  <c r="E903" i="4"/>
  <c r="N955" i="4"/>
  <c r="R955" i="4" s="1"/>
  <c r="J626" i="11"/>
  <c r="K626" i="11" s="1"/>
  <c r="M626" i="11" s="1"/>
  <c r="E93" i="9"/>
  <c r="D93" i="9"/>
  <c r="I8" i="5"/>
  <c r="F71" i="5"/>
  <c r="F101" i="5"/>
  <c r="E141" i="5"/>
  <c r="E152" i="5"/>
  <c r="E184" i="5"/>
  <c r="G153" i="5"/>
  <c r="G109" i="5"/>
  <c r="G152" i="5"/>
  <c r="G184" i="5"/>
  <c r="E153" i="5"/>
  <c r="G112" i="5"/>
  <c r="E112" i="5"/>
  <c r="S132" i="4"/>
  <c r="U132" i="4" s="1"/>
  <c r="T341" i="4"/>
  <c r="S666" i="4"/>
  <c r="U666" i="4" s="1"/>
  <c r="T569" i="4"/>
  <c r="T835" i="4"/>
  <c r="P931" i="4"/>
  <c r="S818" i="4"/>
  <c r="Q897" i="4"/>
  <c r="T897" i="4" s="1"/>
  <c r="Q948" i="4"/>
  <c r="N981" i="4"/>
  <c r="R981" i="4" s="1"/>
  <c r="Q995" i="4"/>
  <c r="S794" i="4"/>
  <c r="P968" i="4"/>
  <c r="S968" i="4" s="1"/>
  <c r="U968" i="4" s="1"/>
  <c r="S658" i="4"/>
  <c r="D954" i="4"/>
  <c r="S714" i="4"/>
  <c r="U714" i="4" s="1"/>
  <c r="E890" i="4"/>
  <c r="G879" i="4"/>
  <c r="D948" i="4"/>
  <c r="E954" i="4"/>
  <c r="F978" i="4"/>
  <c r="D887" i="4"/>
  <c r="G4" i="5"/>
  <c r="Q873" i="4"/>
  <c r="Q812" i="4"/>
  <c r="Q816" i="4"/>
  <c r="P886" i="4"/>
  <c r="E939" i="4"/>
  <c r="N998" i="4"/>
  <c r="R998" i="4" s="1"/>
  <c r="Q884" i="4"/>
  <c r="F940" i="4"/>
  <c r="G902" i="4"/>
  <c r="D908" i="4"/>
  <c r="I728" i="11"/>
  <c r="I358" i="11"/>
  <c r="F946" i="4"/>
  <c r="Q903" i="4"/>
  <c r="N903" i="4"/>
  <c r="R903" i="4" s="1"/>
  <c r="E909" i="4"/>
  <c r="P960" i="4"/>
  <c r="F983" i="4"/>
  <c r="F892" i="11"/>
  <c r="E919" i="11"/>
  <c r="F951" i="11"/>
  <c r="I951" i="11" s="1"/>
  <c r="E883" i="11"/>
  <c r="F872" i="11"/>
  <c r="H967" i="11"/>
  <c r="J614" i="11"/>
  <c r="F913" i="11"/>
  <c r="E978" i="11"/>
  <c r="H891" i="11"/>
  <c r="H895" i="11"/>
  <c r="I895" i="11" s="1"/>
  <c r="H978" i="11"/>
  <c r="J978" i="11" s="1"/>
  <c r="F947" i="11"/>
  <c r="J801" i="11"/>
  <c r="K801" i="11" s="1"/>
  <c r="M801" i="11" s="1"/>
  <c r="T565" i="4"/>
  <c r="T581" i="4"/>
  <c r="N943" i="4"/>
  <c r="R943" i="4" s="1"/>
  <c r="T641" i="4"/>
  <c r="T668" i="4"/>
  <c r="P873" i="4"/>
  <c r="Q952" i="4"/>
  <c r="N971" i="4"/>
  <c r="R971" i="4" s="1"/>
  <c r="P981" i="4"/>
  <c r="G40" i="5"/>
  <c r="T896" i="4"/>
  <c r="E14" i="5"/>
  <c r="D890" i="4"/>
  <c r="G998" i="4"/>
  <c r="E879" i="4"/>
  <c r="E996" i="4"/>
  <c r="E998" i="4"/>
  <c r="F887" i="4"/>
  <c r="S765" i="4"/>
  <c r="U765" i="4" s="1"/>
  <c r="N890" i="4"/>
  <c r="R890" i="4" s="1"/>
  <c r="D902" i="4"/>
  <c r="P923" i="4"/>
  <c r="N934" i="4"/>
  <c r="E983" i="4"/>
  <c r="D985" i="4"/>
  <c r="D939" i="4"/>
  <c r="E964" i="4"/>
  <c r="D872" i="4"/>
  <c r="S836" i="4"/>
  <c r="U836" i="4" s="1"/>
  <c r="N948" i="4"/>
  <c r="R948" i="4" s="1"/>
  <c r="F908" i="4"/>
  <c r="J635" i="11"/>
  <c r="K635" i="11" s="1"/>
  <c r="M635" i="11" s="1"/>
  <c r="J597" i="11"/>
  <c r="K597" i="11" s="1"/>
  <c r="M597" i="11" s="1"/>
  <c r="I380" i="11"/>
  <c r="N884" i="4"/>
  <c r="R884" i="4" s="1"/>
  <c r="I744" i="11"/>
  <c r="H969" i="11"/>
  <c r="H876" i="11"/>
  <c r="E969" i="11"/>
  <c r="E887" i="11"/>
  <c r="H941" i="11"/>
  <c r="S308" i="4"/>
  <c r="U308" i="4" s="1"/>
  <c r="T270" i="4"/>
  <c r="S341" i="4"/>
  <c r="T666" i="4"/>
  <c r="T765" i="4"/>
  <c r="Q943" i="4"/>
  <c r="P897" i="4"/>
  <c r="S897" i="4" s="1"/>
  <c r="V897" i="4" s="1"/>
  <c r="Q960" i="4"/>
  <c r="Q981" i="4"/>
  <c r="S537" i="4"/>
  <c r="F40" i="5"/>
  <c r="P812" i="4"/>
  <c r="F968" i="4"/>
  <c r="D879" i="4"/>
  <c r="Q904" i="4"/>
  <c r="Q890" i="4"/>
  <c r="P997" i="4"/>
  <c r="D904" i="4"/>
  <c r="D964" i="4"/>
  <c r="D940" i="4"/>
  <c r="T836" i="4"/>
  <c r="E985" i="4"/>
  <c r="E908" i="4"/>
  <c r="I388" i="11"/>
  <c r="J652" i="11"/>
  <c r="I626" i="11"/>
  <c r="F943" i="4"/>
  <c r="N946" i="4"/>
  <c r="R946" i="4" s="1"/>
  <c r="N959" i="4"/>
  <c r="R959" i="4" s="1"/>
  <c r="N886" i="4"/>
  <c r="R886" i="4" s="1"/>
  <c r="E884" i="11"/>
  <c r="F883" i="11"/>
  <c r="J883" i="11" s="1"/>
  <c r="E976" i="11"/>
  <c r="G1001" i="4"/>
  <c r="I655" i="11"/>
  <c r="J679" i="11"/>
  <c r="G8" i="5"/>
  <c r="I26" i="5"/>
  <c r="F77" i="5"/>
  <c r="I53" i="5"/>
  <c r="E8" i="5"/>
  <c r="S72" i="4"/>
  <c r="U72" i="4" s="1"/>
  <c r="T48" i="4"/>
  <c r="V48" i="4" s="1"/>
  <c r="E127" i="5"/>
  <c r="G144" i="5"/>
  <c r="E101" i="5"/>
  <c r="G135" i="5"/>
  <c r="D282" i="9"/>
  <c r="D275" i="9"/>
  <c r="E284" i="9"/>
  <c r="I117" i="5"/>
  <c r="G124" i="5"/>
  <c r="E118" i="5"/>
  <c r="G118" i="5"/>
  <c r="I125" i="5"/>
  <c r="F55" i="5"/>
  <c r="T72" i="4"/>
  <c r="F112" i="5"/>
  <c r="F107" i="5"/>
  <c r="E107" i="5"/>
  <c r="G26" i="5"/>
  <c r="F29" i="5"/>
  <c r="F93" i="5"/>
  <c r="S12" i="4"/>
  <c r="U12" i="4" s="1"/>
  <c r="I31" i="5"/>
  <c r="I91" i="5"/>
  <c r="I2" i="5"/>
  <c r="G3" i="2" s="1"/>
  <c r="P3" i="2" s="1"/>
  <c r="E33" i="5"/>
  <c r="G24" i="5"/>
  <c r="I59" i="5"/>
  <c r="E2" i="5"/>
  <c r="H3" i="2" s="1"/>
  <c r="I33" i="5"/>
  <c r="F59" i="5"/>
  <c r="T101" i="4"/>
  <c r="S8" i="4"/>
  <c r="U8" i="4" s="1"/>
  <c r="G117" i="5"/>
  <c r="G125" i="5"/>
  <c r="E133" i="5"/>
  <c r="I141" i="5"/>
  <c r="G162" i="5"/>
  <c r="S124" i="4"/>
  <c r="U124" i="4" s="1"/>
  <c r="E109" i="5"/>
  <c r="I133" i="5"/>
  <c r="E138" i="5"/>
  <c r="G141" i="5"/>
  <c r="E43" i="5"/>
  <c r="I165" i="5"/>
  <c r="F160" i="5"/>
  <c r="G120" i="5"/>
  <c r="G33" i="5"/>
  <c r="I126" i="5"/>
  <c r="S40" i="4"/>
  <c r="U40" i="4" s="1"/>
  <c r="T124" i="4"/>
  <c r="I109" i="5"/>
  <c r="E117" i="5"/>
  <c r="E125" i="5"/>
  <c r="G133" i="5"/>
  <c r="I79" i="5"/>
  <c r="F120" i="5"/>
  <c r="F122" i="5"/>
  <c r="T40" i="4"/>
  <c r="D11" i="9"/>
  <c r="F22" i="5"/>
  <c r="F24" i="5"/>
  <c r="G11" i="9"/>
  <c r="G142" i="9"/>
  <c r="E142" i="9"/>
  <c r="E42" i="5"/>
  <c r="P963" i="4"/>
  <c r="G19" i="5"/>
  <c r="T94" i="4"/>
  <c r="E920" i="4"/>
  <c r="F980" i="4"/>
  <c r="P914" i="4"/>
  <c r="T467" i="4"/>
  <c r="I42" i="5"/>
  <c r="T620" i="4"/>
  <c r="G42" i="5"/>
  <c r="G980" i="4"/>
  <c r="S366" i="4"/>
  <c r="V821" i="4"/>
  <c r="W821" i="4" s="1"/>
  <c r="X821" i="4" s="1"/>
  <c r="Y821" i="4" s="1"/>
  <c r="J413" i="11"/>
  <c r="K413" i="11" s="1"/>
  <c r="M413" i="11" s="1"/>
  <c r="I485" i="11"/>
  <c r="J544" i="11"/>
  <c r="L544" i="11" s="1"/>
  <c r="N544" i="11" s="1"/>
  <c r="J742" i="11"/>
  <c r="H939" i="11"/>
  <c r="E943" i="11"/>
  <c r="Q888" i="4"/>
  <c r="I614" i="11"/>
  <c r="I616" i="11"/>
  <c r="J707" i="11"/>
  <c r="J811" i="11"/>
  <c r="K811" i="11" s="1"/>
  <c r="M811" i="11" s="1"/>
  <c r="J526" i="11"/>
  <c r="H872" i="11"/>
  <c r="F885" i="11"/>
  <c r="F894" i="11"/>
  <c r="F898" i="11"/>
  <c r="H902" i="11"/>
  <c r="J902" i="11" s="1"/>
  <c r="I611" i="11"/>
  <c r="F962" i="11"/>
  <c r="H917" i="11"/>
  <c r="E935" i="11"/>
  <c r="H949" i="11"/>
  <c r="E870" i="11"/>
  <c r="I691" i="11"/>
  <c r="G97" i="9"/>
  <c r="D97" i="9"/>
  <c r="D126" i="9"/>
  <c r="G126" i="9"/>
  <c r="E136" i="9"/>
  <c r="E98" i="9"/>
  <c r="D98" i="9"/>
  <c r="E67" i="9"/>
  <c r="D67" i="9"/>
  <c r="J511" i="11"/>
  <c r="I511" i="11"/>
  <c r="J585" i="11"/>
  <c r="I585" i="11"/>
  <c r="G125" i="9"/>
  <c r="D125" i="9"/>
  <c r="E878" i="11"/>
  <c r="F878" i="11"/>
  <c r="H878" i="11"/>
  <c r="I628" i="11"/>
  <c r="J628" i="11"/>
  <c r="K628" i="11" s="1"/>
  <c r="M628" i="11" s="1"/>
  <c r="I692" i="11"/>
  <c r="E875" i="11"/>
  <c r="F875" i="11"/>
  <c r="H875" i="11"/>
  <c r="H857" i="11"/>
  <c r="F857" i="11"/>
  <c r="I992" i="11"/>
  <c r="I397" i="11"/>
  <c r="I405" i="11"/>
  <c r="I604" i="11"/>
  <c r="J647" i="11"/>
  <c r="F917" i="11"/>
  <c r="E949" i="11"/>
  <c r="E967" i="11"/>
  <c r="E1001" i="11"/>
  <c r="F897" i="11"/>
  <c r="H894" i="11"/>
  <c r="F859" i="11"/>
  <c r="F903" i="11"/>
  <c r="I526" i="11"/>
  <c r="I557" i="11"/>
  <c r="J667" i="11"/>
  <c r="J725" i="11"/>
  <c r="J615" i="11"/>
  <c r="J633" i="11"/>
  <c r="L633" i="11" s="1"/>
  <c r="N633" i="11" s="1"/>
  <c r="I608" i="11"/>
  <c r="J594" i="11"/>
  <c r="J419" i="11"/>
  <c r="K419" i="11" s="1"/>
  <c r="M419" i="11" s="1"/>
  <c r="H822" i="11"/>
  <c r="H870" i="11"/>
  <c r="F889" i="11"/>
  <c r="E912" i="11"/>
  <c r="E942" i="11"/>
  <c r="F949" i="11"/>
  <c r="I742" i="11"/>
  <c r="J485" i="11"/>
  <c r="K485" i="11" s="1"/>
  <c r="M485" i="11" s="1"/>
  <c r="I731" i="11"/>
  <c r="J711" i="11"/>
  <c r="E861" i="11"/>
  <c r="H972" i="11"/>
  <c r="F961" i="11"/>
  <c r="E902" i="11"/>
  <c r="H925" i="11"/>
  <c r="J925" i="11" s="1"/>
  <c r="H893" i="11"/>
  <c r="F939" i="11"/>
  <c r="F931" i="11"/>
  <c r="E961" i="11"/>
  <c r="F950" i="11"/>
  <c r="J702" i="11"/>
  <c r="F839" i="11"/>
  <c r="E925" i="11"/>
  <c r="H935" i="11"/>
  <c r="I684" i="11"/>
  <c r="H889" i="11"/>
  <c r="H947" i="11"/>
  <c r="J947" i="11" s="1"/>
  <c r="I619" i="11"/>
  <c r="I595" i="11"/>
  <c r="I575" i="11"/>
  <c r="F915" i="11"/>
  <c r="J686" i="11"/>
  <c r="J764" i="11"/>
  <c r="I715" i="11"/>
  <c r="H909" i="11"/>
  <c r="J909" i="11" s="1"/>
  <c r="H966" i="11"/>
  <c r="F935" i="11"/>
  <c r="I544" i="11"/>
  <c r="J533" i="11"/>
  <c r="L533" i="11" s="1"/>
  <c r="N533" i="11" s="1"/>
  <c r="H950" i="11"/>
  <c r="I809" i="11"/>
  <c r="H898" i="11"/>
  <c r="F943" i="11"/>
  <c r="I943" i="11" s="1"/>
  <c r="F868" i="11"/>
  <c r="E97" i="9"/>
  <c r="D168" i="9"/>
  <c r="D136" i="9"/>
  <c r="E6" i="5"/>
  <c r="F27" i="5"/>
  <c r="D122" i="9"/>
  <c r="E126" i="9"/>
  <c r="D113" i="9"/>
  <c r="E99" i="9"/>
  <c r="D146" i="9"/>
  <c r="G98" i="9"/>
  <c r="E182" i="9"/>
  <c r="E113" i="9"/>
  <c r="G99" i="9"/>
  <c r="J49" i="11"/>
  <c r="L49" i="11" s="1"/>
  <c r="N49" i="11" s="1"/>
  <c r="I93" i="5"/>
  <c r="I27" i="5"/>
  <c r="G211" i="5"/>
  <c r="D178" i="9"/>
  <c r="E87" i="9"/>
  <c r="E114" i="5"/>
  <c r="G127" i="5"/>
  <c r="G143" i="5"/>
  <c r="S179" i="4"/>
  <c r="U179" i="4" s="1"/>
  <c r="F130" i="5"/>
  <c r="S50" i="4"/>
  <c r="U50" i="4" s="1"/>
  <c r="F87" i="5"/>
  <c r="E111" i="5"/>
  <c r="E130" i="5"/>
  <c r="I144" i="5"/>
  <c r="T179" i="4"/>
  <c r="S36" i="4"/>
  <c r="U36" i="4" s="1"/>
  <c r="E103" i="5"/>
  <c r="I17" i="5"/>
  <c r="I6" i="5"/>
  <c r="G111" i="5"/>
  <c r="E119" i="5"/>
  <c r="E135" i="5"/>
  <c r="E144" i="5"/>
  <c r="E156" i="5"/>
  <c r="E168" i="5"/>
  <c r="T171" i="4"/>
  <c r="F6" i="5"/>
  <c r="F114" i="5"/>
  <c r="T80" i="4"/>
  <c r="G138" i="9"/>
  <c r="G115" i="9"/>
  <c r="I174" i="11"/>
  <c r="G115" i="5"/>
  <c r="E93" i="5"/>
  <c r="F73" i="5"/>
  <c r="F36" i="5"/>
  <c r="G161" i="5"/>
  <c r="E29" i="5"/>
  <c r="I29" i="5"/>
  <c r="T112" i="4"/>
  <c r="G82" i="9"/>
  <c r="E158" i="9"/>
  <c r="E23" i="9"/>
  <c r="F4" i="2"/>
  <c r="O4" i="2" s="1"/>
  <c r="E4" i="2"/>
  <c r="N4" i="2" s="1"/>
  <c r="G4" i="2"/>
  <c r="P4" i="2" s="1"/>
  <c r="E15" i="5"/>
  <c r="E51" i="5"/>
  <c r="G173" i="5"/>
  <c r="G87" i="5"/>
  <c r="I134" i="5"/>
  <c r="E4" i="5"/>
  <c r="I11" i="5"/>
  <c r="E22" i="5"/>
  <c r="F51" i="5"/>
  <c r="F61" i="5"/>
  <c r="F75" i="5"/>
  <c r="F103" i="5"/>
  <c r="E110" i="5"/>
  <c r="I113" i="5"/>
  <c r="E123" i="5"/>
  <c r="G131" i="5"/>
  <c r="E139" i="5"/>
  <c r="F145" i="5"/>
  <c r="I162" i="5"/>
  <c r="F173" i="5"/>
  <c r="F177" i="5"/>
  <c r="F181" i="5"/>
  <c r="I177" i="5"/>
  <c r="G15" i="5"/>
  <c r="I107" i="5"/>
  <c r="I77" i="5"/>
  <c r="I61" i="5"/>
  <c r="I51" i="5"/>
  <c r="S176" i="4"/>
  <c r="U176" i="4" s="1"/>
  <c r="I181" i="5"/>
  <c r="E173" i="5"/>
  <c r="G103" i="5"/>
  <c r="S38" i="4"/>
  <c r="U38" i="4" s="1"/>
  <c r="G145" i="5"/>
  <c r="F14" i="5"/>
  <c r="G17" i="5"/>
  <c r="G128" i="5"/>
  <c r="T102" i="4"/>
  <c r="F4" i="5"/>
  <c r="G67" i="5"/>
  <c r="G91" i="5"/>
  <c r="F162" i="5"/>
  <c r="F176" i="5"/>
  <c r="I110" i="5"/>
  <c r="S80" i="4"/>
  <c r="U80" i="4" s="1"/>
  <c r="F17" i="5"/>
  <c r="F45" i="5"/>
  <c r="F161" i="5"/>
  <c r="G168" i="5"/>
  <c r="E161" i="5"/>
  <c r="G116" i="5"/>
  <c r="I87" i="5"/>
  <c r="I67" i="5"/>
  <c r="I5" i="5"/>
  <c r="F15" i="5"/>
  <c r="F19" i="5"/>
  <c r="I22" i="5"/>
  <c r="F31" i="5"/>
  <c r="E36" i="5"/>
  <c r="F67" i="5"/>
  <c r="F91" i="5"/>
  <c r="G123" i="5"/>
  <c r="I129" i="5"/>
  <c r="G139" i="5"/>
  <c r="I168" i="5"/>
  <c r="S101" i="4"/>
  <c r="U101" i="4" s="1"/>
  <c r="E177" i="5"/>
  <c r="E75" i="5"/>
  <c r="G55" i="5"/>
  <c r="I55" i="5"/>
  <c r="F138" i="5"/>
  <c r="S140" i="4"/>
  <c r="U140" i="4" s="1"/>
  <c r="T39" i="4"/>
  <c r="T140" i="4"/>
  <c r="S9" i="4"/>
  <c r="U9" i="4" s="1"/>
  <c r="T24" i="4"/>
  <c r="S171" i="4"/>
  <c r="U171" i="4" s="1"/>
  <c r="T91" i="4"/>
  <c r="T110" i="4"/>
  <c r="V110" i="4" s="1"/>
  <c r="W110" i="4" s="1"/>
  <c r="X110" i="4" s="1"/>
  <c r="Y110" i="4" s="1"/>
  <c r="J656" i="11"/>
  <c r="H828" i="11"/>
  <c r="F828" i="11"/>
  <c r="E834" i="11"/>
  <c r="F834" i="11"/>
  <c r="F842" i="11"/>
  <c r="I842" i="11" s="1"/>
  <c r="E842" i="11"/>
  <c r="E850" i="11"/>
  <c r="F850" i="11"/>
  <c r="E856" i="11"/>
  <c r="H856" i="11"/>
  <c r="J856" i="11" s="1"/>
  <c r="S935" i="4"/>
  <c r="U935" i="4" s="1"/>
  <c r="F972" i="4"/>
  <c r="T935" i="4"/>
  <c r="G985" i="4"/>
  <c r="P871" i="4"/>
  <c r="S871" i="4" s="1"/>
  <c r="P878" i="4"/>
  <c r="P879" i="4"/>
  <c r="S879" i="4" s="1"/>
  <c r="U879" i="4" s="1"/>
  <c r="N913" i="4"/>
  <c r="R913" i="4" s="1"/>
  <c r="Q976" i="4"/>
  <c r="T976" i="4" s="1"/>
  <c r="Q991" i="4"/>
  <c r="D983" i="4"/>
  <c r="F931" i="4"/>
  <c r="E932" i="4"/>
  <c r="E951" i="4"/>
  <c r="P908" i="4"/>
  <c r="S959" i="4"/>
  <c r="U959" i="4" s="1"/>
  <c r="T954" i="4"/>
  <c r="D876" i="4"/>
  <c r="F902" i="4"/>
  <c r="S910" i="4"/>
  <c r="T959" i="4"/>
  <c r="V959" i="4" s="1"/>
  <c r="G157" i="5"/>
  <c r="T618" i="4"/>
  <c r="S954" i="4"/>
  <c r="E963" i="4"/>
  <c r="E950" i="4"/>
  <c r="T944" i="4"/>
  <c r="T674" i="4"/>
  <c r="I114" i="5"/>
  <c r="I122" i="5"/>
  <c r="I130" i="5"/>
  <c r="I138" i="5"/>
  <c r="F976" i="4"/>
  <c r="D988" i="4"/>
  <c r="D1001" i="4"/>
  <c r="T36" i="4"/>
  <c r="N960" i="4"/>
  <c r="R960" i="4" s="1"/>
  <c r="Q998" i="4"/>
  <c r="N908" i="4"/>
  <c r="R908" i="4" s="1"/>
  <c r="F893" i="4"/>
  <c r="G919" i="4"/>
  <c r="P874" i="4"/>
  <c r="T903" i="4"/>
  <c r="P928" i="4"/>
  <c r="S928" i="4" s="1"/>
  <c r="V928" i="4" s="1"/>
  <c r="E953" i="4"/>
  <c r="D993" i="4"/>
  <c r="S102" i="4"/>
  <c r="U102" i="4" s="1"/>
  <c r="P952" i="4"/>
  <c r="F884" i="4"/>
  <c r="Q977" i="4"/>
  <c r="Q875" i="4"/>
  <c r="D877" i="4"/>
  <c r="D886" i="4"/>
  <c r="P887" i="4"/>
  <c r="D889" i="4"/>
  <c r="D905" i="4"/>
  <c r="N916" i="4"/>
  <c r="N917" i="4"/>
  <c r="R917" i="4" s="1"/>
  <c r="D941" i="4"/>
  <c r="E872" i="4"/>
  <c r="E1000" i="4"/>
  <c r="E884" i="4"/>
  <c r="D891" i="4"/>
  <c r="E970" i="11"/>
  <c r="J518" i="11"/>
  <c r="L518" i="11" s="1"/>
  <c r="N518" i="11" s="1"/>
  <c r="I918" i="11"/>
  <c r="J477" i="11"/>
  <c r="K477" i="11" s="1"/>
  <c r="M477" i="11" s="1"/>
  <c r="J493" i="11"/>
  <c r="K493" i="11" s="1"/>
  <c r="M493" i="11" s="1"/>
  <c r="I679" i="11"/>
  <c r="E962" i="11"/>
  <c r="J727" i="11"/>
  <c r="F819" i="11"/>
  <c r="F847" i="11"/>
  <c r="J651" i="11"/>
  <c r="K651" i="11" s="1"/>
  <c r="M651" i="11" s="1"/>
  <c r="J630" i="11"/>
  <c r="I756" i="11"/>
  <c r="J676" i="11"/>
  <c r="J583" i="11"/>
  <c r="L583" i="11" s="1"/>
  <c r="N583" i="11" s="1"/>
  <c r="J664" i="11"/>
  <c r="F845" i="11"/>
  <c r="E864" i="11"/>
  <c r="G184" i="9"/>
  <c r="D84" i="9"/>
  <c r="G158" i="9"/>
  <c r="E184" i="9"/>
  <c r="T38" i="4"/>
  <c r="E89" i="9"/>
  <c r="D34" i="9"/>
  <c r="D108" i="9"/>
  <c r="E34" i="9"/>
  <c r="J135" i="11"/>
  <c r="K135" i="11" s="1"/>
  <c r="M135" i="11" s="1"/>
  <c r="G113" i="5"/>
  <c r="E116" i="5"/>
  <c r="E121" i="5"/>
  <c r="G129" i="5"/>
  <c r="E132" i="5"/>
  <c r="E134" i="5"/>
  <c r="E137" i="5"/>
  <c r="S77" i="4"/>
  <c r="U77" i="4" s="1"/>
  <c r="T93" i="4"/>
  <c r="S131" i="4"/>
  <c r="U131" i="4" s="1"/>
  <c r="I43" i="5"/>
  <c r="S17" i="4"/>
  <c r="U17" i="4" s="1"/>
  <c r="I95" i="5"/>
  <c r="E79" i="5"/>
  <c r="S20" i="4"/>
  <c r="F128" i="5"/>
  <c r="G38" i="5"/>
  <c r="F134" i="5"/>
  <c r="T51" i="4"/>
  <c r="T9" i="4"/>
  <c r="T97" i="4"/>
  <c r="I12" i="5"/>
  <c r="E38" i="5"/>
  <c r="F79" i="5"/>
  <c r="I121" i="5"/>
  <c r="E128" i="5"/>
  <c r="I137" i="5"/>
  <c r="I146" i="5"/>
  <c r="S97" i="4"/>
  <c r="V97" i="4" s="1"/>
  <c r="T131" i="4"/>
  <c r="E95" i="5"/>
  <c r="G132" i="5"/>
  <c r="F146" i="5"/>
  <c r="G59" i="5"/>
  <c r="F38" i="5"/>
  <c r="T30" i="4"/>
  <c r="T100" i="4"/>
  <c r="F43" i="5"/>
  <c r="E113" i="5"/>
  <c r="G121" i="5"/>
  <c r="E129" i="5"/>
  <c r="G137" i="5"/>
  <c r="S115" i="4"/>
  <c r="V115" i="4" s="1"/>
  <c r="T106" i="4"/>
  <c r="T152" i="4"/>
  <c r="S30" i="4"/>
  <c r="S100" i="4"/>
  <c r="U100" i="4" s="1"/>
  <c r="T108" i="4"/>
  <c r="I36" i="5"/>
  <c r="G145" i="9"/>
  <c r="E145" i="9"/>
  <c r="F867" i="11"/>
  <c r="E867" i="11"/>
  <c r="H867" i="11"/>
  <c r="H887" i="11"/>
  <c r="F887" i="11"/>
  <c r="H901" i="11"/>
  <c r="F901" i="11"/>
  <c r="I695" i="11"/>
  <c r="J695" i="11"/>
  <c r="D155" i="9"/>
  <c r="D145" i="9"/>
  <c r="G87" i="9"/>
  <c r="H973" i="11"/>
  <c r="E973" i="11"/>
  <c r="F973" i="11"/>
  <c r="E901" i="11"/>
  <c r="J506" i="11"/>
  <c r="K506" i="11" s="1"/>
  <c r="M506" i="11" s="1"/>
  <c r="I506" i="11"/>
  <c r="I775" i="11"/>
  <c r="J775" i="11"/>
  <c r="I747" i="11"/>
  <c r="J747" i="11"/>
  <c r="I749" i="11"/>
  <c r="J749" i="11"/>
  <c r="I763" i="11"/>
  <c r="J763" i="11"/>
  <c r="J779" i="11"/>
  <c r="I779" i="11"/>
  <c r="J987" i="11"/>
  <c r="I987" i="11"/>
  <c r="F873" i="11"/>
  <c r="I873" i="11" s="1"/>
  <c r="E873" i="11"/>
  <c r="H937" i="11"/>
  <c r="E937" i="11"/>
  <c r="F937" i="11"/>
  <c r="F959" i="11"/>
  <c r="J959" i="11" s="1"/>
  <c r="E959" i="11"/>
  <c r="H881" i="11"/>
  <c r="F881" i="11"/>
  <c r="H933" i="11"/>
  <c r="F933" i="11"/>
  <c r="J933" i="11" s="1"/>
  <c r="E933" i="11"/>
  <c r="H885" i="11"/>
  <c r="I885" i="11" s="1"/>
  <c r="E885" i="11"/>
  <c r="F853" i="11"/>
  <c r="E853" i="11"/>
  <c r="D16" i="9"/>
  <c r="G16" i="9"/>
  <c r="J609" i="11"/>
  <c r="I609" i="11"/>
  <c r="H979" i="11"/>
  <c r="E979" i="11"/>
  <c r="H971" i="11"/>
  <c r="F971" i="11"/>
  <c r="E53" i="9"/>
  <c r="G53" i="9"/>
  <c r="J581" i="11"/>
  <c r="K581" i="11" s="1"/>
  <c r="M581" i="11" s="1"/>
  <c r="J730" i="11"/>
  <c r="I730" i="11"/>
  <c r="F877" i="11"/>
  <c r="E877" i="11"/>
  <c r="H877" i="11"/>
  <c r="F823" i="11"/>
  <c r="H855" i="11"/>
  <c r="E855" i="11"/>
  <c r="E968" i="11"/>
  <c r="H968" i="11"/>
  <c r="J968" i="11" s="1"/>
  <c r="G130" i="9"/>
  <c r="E130" i="9"/>
  <c r="I978" i="11"/>
  <c r="E960" i="11"/>
  <c r="H960" i="11"/>
  <c r="H890" i="11"/>
  <c r="J890" i="11" s="1"/>
  <c r="E890" i="11"/>
  <c r="E921" i="11"/>
  <c r="H921" i="11"/>
  <c r="I921" i="11" s="1"/>
  <c r="I667" i="11"/>
  <c r="E991" i="11"/>
  <c r="H991" i="11"/>
  <c r="F991" i="11"/>
  <c r="J736" i="11"/>
  <c r="H923" i="11"/>
  <c r="F923" i="11"/>
  <c r="F927" i="11"/>
  <c r="I927" i="11" s="1"/>
  <c r="E927" i="11"/>
  <c r="E945" i="11"/>
  <c r="F945" i="11"/>
  <c r="I945" i="11" s="1"/>
  <c r="H955" i="11"/>
  <c r="F955" i="11"/>
  <c r="J83" i="11"/>
  <c r="L83" i="11" s="1"/>
  <c r="N83" i="11" s="1"/>
  <c r="I83" i="11"/>
  <c r="D79" i="9"/>
  <c r="G79" i="9"/>
  <c r="H874" i="11"/>
  <c r="F874" i="11"/>
  <c r="E874" i="11"/>
  <c r="H970" i="11"/>
  <c r="F970" i="11"/>
  <c r="I963" i="11"/>
  <c r="J963" i="11"/>
  <c r="J723" i="11"/>
  <c r="I723" i="11"/>
  <c r="E77" i="9"/>
  <c r="G77" i="9"/>
  <c r="J565" i="11"/>
  <c r="J589" i="11"/>
  <c r="K589" i="11" s="1"/>
  <c r="M589" i="11" s="1"/>
  <c r="J593" i="11"/>
  <c r="I593" i="11"/>
  <c r="E170" i="9"/>
  <c r="G170" i="9"/>
  <c r="I725" i="11"/>
  <c r="E971" i="11"/>
  <c r="F979" i="11"/>
  <c r="J699" i="11"/>
  <c r="I699" i="11"/>
  <c r="J557" i="11"/>
  <c r="H915" i="11"/>
  <c r="I741" i="11"/>
  <c r="J741" i="11"/>
  <c r="I26" i="11"/>
  <c r="J604" i="11"/>
  <c r="J563" i="11"/>
  <c r="L563" i="11" s="1"/>
  <c r="N563" i="11" s="1"/>
  <c r="I662" i="11"/>
  <c r="I664" i="11"/>
  <c r="H853" i="11"/>
  <c r="J853" i="11" s="1"/>
  <c r="J655" i="11"/>
  <c r="J469" i="11"/>
  <c r="L469" i="11" s="1"/>
  <c r="N469" i="11" s="1"/>
  <c r="F884" i="11"/>
  <c r="H976" i="11"/>
  <c r="I976" i="11" s="1"/>
  <c r="I727" i="11"/>
  <c r="I581" i="11"/>
  <c r="J748" i="11"/>
  <c r="I913" i="11"/>
  <c r="I493" i="11"/>
  <c r="I676" i="11"/>
  <c r="J130" i="11"/>
  <c r="K130" i="11" s="1"/>
  <c r="M130" i="11" s="1"/>
  <c r="I624" i="11"/>
  <c r="J576" i="11"/>
  <c r="I760" i="11"/>
  <c r="I663" i="11"/>
  <c r="I948" i="11"/>
  <c r="J510" i="11"/>
  <c r="K510" i="11" s="1"/>
  <c r="M510" i="11" s="1"/>
  <c r="F864" i="11"/>
  <c r="I864" i="11" s="1"/>
  <c r="E993" i="11"/>
  <c r="F993" i="11"/>
  <c r="H993" i="11"/>
  <c r="J691" i="11"/>
  <c r="P478" i="4"/>
  <c r="N478" i="4"/>
  <c r="R478" i="4" s="1"/>
  <c r="T968" i="4"/>
  <c r="S116" i="4"/>
  <c r="U116" i="4" s="1"/>
  <c r="T123" i="4"/>
  <c r="T136" i="4"/>
  <c r="T801" i="4"/>
  <c r="T829" i="4"/>
  <c r="T621" i="4"/>
  <c r="T17" i="4"/>
  <c r="T41" i="4"/>
  <c r="S66" i="4"/>
  <c r="T489" i="4"/>
  <c r="T588" i="4"/>
  <c r="T913" i="4"/>
  <c r="Q941" i="4"/>
  <c r="T941" i="4" s="1"/>
  <c r="T822" i="4"/>
  <c r="S136" i="4"/>
  <c r="V136" i="4" s="1"/>
  <c r="D934" i="4"/>
  <c r="G977" i="4"/>
  <c r="T825" i="4"/>
  <c r="T66" i="4"/>
  <c r="S108" i="4"/>
  <c r="Q887" i="4"/>
  <c r="T887" i="4" s="1"/>
  <c r="S970" i="4"/>
  <c r="U970" i="4" s="1"/>
  <c r="E980" i="4"/>
  <c r="D878" i="4"/>
  <c r="F939" i="4"/>
  <c r="E979" i="4"/>
  <c r="S433" i="4"/>
  <c r="U433" i="4" s="1"/>
  <c r="Q997" i="4"/>
  <c r="P977" i="4"/>
  <c r="S977" i="4" s="1"/>
  <c r="S772" i="4"/>
  <c r="V772" i="4" s="1"/>
  <c r="S703" i="4"/>
  <c r="U703" i="4" s="1"/>
  <c r="E952" i="4"/>
  <c r="N904" i="4"/>
  <c r="R904" i="4" s="1"/>
  <c r="P893" i="4"/>
  <c r="S893" i="4" s="1"/>
  <c r="S435" i="4"/>
  <c r="V435" i="4" s="1"/>
  <c r="F999" i="4"/>
  <c r="P888" i="4"/>
  <c r="S888" i="4" s="1"/>
  <c r="E912" i="4"/>
  <c r="D912" i="4"/>
  <c r="T412" i="4"/>
  <c r="T120" i="4"/>
  <c r="T147" i="4"/>
  <c r="T6" i="4"/>
  <c r="T107" i="4"/>
  <c r="S699" i="4"/>
  <c r="U699" i="4" s="1"/>
  <c r="P939" i="4"/>
  <c r="S939" i="4" s="1"/>
  <c r="T951" i="4"/>
  <c r="P987" i="4"/>
  <c r="S987" i="4" s="1"/>
  <c r="U987" i="4" s="1"/>
  <c r="S92" i="4"/>
  <c r="U92" i="4" s="1"/>
  <c r="S84" i="4"/>
  <c r="U84" i="4" s="1"/>
  <c r="D950" i="4"/>
  <c r="E897" i="4"/>
  <c r="D898" i="4"/>
  <c r="S405" i="4"/>
  <c r="U405" i="4" s="1"/>
  <c r="T53" i="4"/>
  <c r="T658" i="4"/>
  <c r="E886" i="4"/>
  <c r="N894" i="4"/>
  <c r="R894" i="4" s="1"/>
  <c r="P972" i="4"/>
  <c r="E930" i="4"/>
  <c r="F959" i="4"/>
  <c r="T701" i="4"/>
  <c r="S687" i="4"/>
  <c r="U687" i="4" s="1"/>
  <c r="N997" i="4"/>
  <c r="R997" i="4" s="1"/>
  <c r="F935" i="4"/>
  <c r="S184" i="4"/>
  <c r="U184" i="4" s="1"/>
  <c r="T180" i="4"/>
  <c r="T154" i="4"/>
  <c r="R59" i="4"/>
  <c r="T59" i="4"/>
  <c r="S59" i="4"/>
  <c r="R181" i="4"/>
  <c r="T181" i="4"/>
  <c r="R44" i="4"/>
  <c r="T44" i="4"/>
  <c r="R22" i="4"/>
  <c r="T22" i="4"/>
  <c r="R76" i="4"/>
  <c r="T76" i="4"/>
  <c r="R172" i="4"/>
  <c r="S172" i="4"/>
  <c r="S44" i="4"/>
  <c r="T172" i="4"/>
  <c r="S91" i="4"/>
  <c r="S129" i="4"/>
  <c r="U129" i="4" s="1"/>
  <c r="S145" i="4"/>
  <c r="U145" i="4" s="1"/>
  <c r="T10" i="4"/>
  <c r="T50" i="4"/>
  <c r="S69" i="4"/>
  <c r="U69" i="4" s="1"/>
  <c r="T139" i="4"/>
  <c r="V139" i="4" s="1"/>
  <c r="S170" i="4"/>
  <c r="S181" i="4"/>
  <c r="S160" i="4"/>
  <c r="U160" i="4" s="1"/>
  <c r="T5" i="4"/>
  <c r="T170" i="4"/>
  <c r="T129" i="4"/>
  <c r="T145" i="4"/>
  <c r="T160" i="4"/>
  <c r="S417" i="4"/>
  <c r="S358" i="4"/>
  <c r="U358" i="4" s="1"/>
  <c r="S357" i="4"/>
  <c r="U357" i="4" s="1"/>
  <c r="G425" i="5"/>
  <c r="T403" i="4"/>
  <c r="T417" i="4"/>
  <c r="F425" i="5"/>
  <c r="T290" i="4"/>
  <c r="S368" i="4"/>
  <c r="S190" i="4"/>
  <c r="U190" i="4" s="1"/>
  <c r="I103" i="11"/>
  <c r="I96" i="11"/>
  <c r="I944" i="11"/>
  <c r="F960" i="11"/>
  <c r="I800" i="11"/>
  <c r="H886" i="11"/>
  <c r="J886" i="11" s="1"/>
  <c r="I785" i="11"/>
  <c r="J785" i="11"/>
  <c r="I84" i="11"/>
  <c r="J948" i="11"/>
  <c r="E989" i="11"/>
  <c r="H989" i="11"/>
  <c r="F989" i="11"/>
  <c r="J869" i="11"/>
  <c r="I869" i="11"/>
  <c r="J719" i="11"/>
  <c r="I719" i="11"/>
  <c r="I753" i="11"/>
  <c r="J753" i="11"/>
  <c r="J773" i="11"/>
  <c r="J710" i="11"/>
  <c r="I710" i="11"/>
  <c r="H962" i="11"/>
  <c r="J962" i="11" s="1"/>
  <c r="J21" i="11"/>
  <c r="L21" i="11" s="1"/>
  <c r="N21" i="11" s="1"/>
  <c r="J672" i="11"/>
  <c r="I755" i="11"/>
  <c r="J755" i="11"/>
  <c r="D265" i="9"/>
  <c r="E265" i="9"/>
  <c r="S290" i="4"/>
  <c r="U290" i="4" s="1"/>
  <c r="D297" i="9"/>
  <c r="E190" i="9"/>
  <c r="E297" i="9"/>
  <c r="D312" i="9"/>
  <c r="S207" i="4"/>
  <c r="U207" i="4" s="1"/>
  <c r="S215" i="4"/>
  <c r="U215" i="4" s="1"/>
  <c r="G275" i="9"/>
  <c r="G344" i="9"/>
  <c r="E259" i="9"/>
  <c r="D336" i="9"/>
  <c r="J233" i="11"/>
  <c r="L233" i="11" s="1"/>
  <c r="N233" i="11" s="1"/>
  <c r="S292" i="4"/>
  <c r="U292" i="4" s="1"/>
  <c r="S300" i="4"/>
  <c r="E327" i="9"/>
  <c r="I249" i="11"/>
  <c r="S324" i="4"/>
  <c r="U324" i="4" s="1"/>
  <c r="I318" i="5"/>
  <c r="J334" i="11"/>
  <c r="K334" i="11" s="1"/>
  <c r="M334" i="11" s="1"/>
  <c r="S241" i="4"/>
  <c r="U241" i="4" s="1"/>
  <c r="J294" i="11"/>
  <c r="I334" i="11"/>
  <c r="I234" i="11"/>
  <c r="I217" i="11"/>
  <c r="E342" i="9"/>
  <c r="G282" i="9"/>
  <c r="D259" i="9"/>
  <c r="G284" i="9"/>
  <c r="D298" i="9"/>
  <c r="E298" i="9"/>
  <c r="E310" i="9"/>
  <c r="D310" i="9"/>
  <c r="E202" i="9"/>
  <c r="J266" i="11"/>
  <c r="S201" i="4"/>
  <c r="U201" i="4" s="1"/>
  <c r="S209" i="4"/>
  <c r="U209" i="4" s="1"/>
  <c r="S298" i="4"/>
  <c r="U298" i="4" s="1"/>
  <c r="S242" i="4"/>
  <c r="T305" i="4"/>
  <c r="S270" i="4"/>
  <c r="U270" i="4" s="1"/>
  <c r="T298" i="4"/>
  <c r="T316" i="4"/>
  <c r="T242" i="4"/>
  <c r="S316" i="4"/>
  <c r="U316" i="4" s="1"/>
  <c r="T278" i="4"/>
  <c r="T201" i="4"/>
  <c r="G219" i="9"/>
  <c r="J217" i="11"/>
  <c r="K217" i="11" s="1"/>
  <c r="M217" i="11" s="1"/>
  <c r="I344" i="11"/>
  <c r="E346" i="9"/>
  <c r="D342" i="9"/>
  <c r="D255" i="9"/>
  <c r="D219" i="9"/>
  <c r="G195" i="5"/>
  <c r="F329" i="5"/>
  <c r="T343" i="4"/>
  <c r="T336" i="4"/>
  <c r="P815" i="4"/>
  <c r="T342" i="4"/>
  <c r="T348" i="4"/>
  <c r="S237" i="4"/>
  <c r="U237" i="4" s="1"/>
  <c r="E279" i="5"/>
  <c r="F222" i="5"/>
  <c r="S342" i="4"/>
  <c r="U342" i="4" s="1"/>
  <c r="J683" i="11"/>
  <c r="J671" i="11"/>
  <c r="I659" i="11"/>
  <c r="I553" i="11"/>
  <c r="J553" i="11"/>
  <c r="J618" i="11"/>
  <c r="J603" i="11"/>
  <c r="J634" i="11"/>
  <c r="J654" i="11"/>
  <c r="J331" i="11"/>
  <c r="L331" i="11" s="1"/>
  <c r="N331" i="11" s="1"/>
  <c r="T611" i="4"/>
  <c r="V611" i="4" s="1"/>
  <c r="T667" i="4"/>
  <c r="V667" i="4" s="1"/>
  <c r="I863" i="5"/>
  <c r="L683" i="11"/>
  <c r="N683" i="11" s="1"/>
  <c r="K683" i="11"/>
  <c r="M683" i="11" s="1"/>
  <c r="K671" i="11"/>
  <c r="M671" i="11" s="1"/>
  <c r="L671" i="11"/>
  <c r="N671" i="11" s="1"/>
  <c r="K672" i="11"/>
  <c r="M672" i="11" s="1"/>
  <c r="L672" i="11"/>
  <c r="N672" i="11" s="1"/>
  <c r="L652" i="11"/>
  <c r="N652" i="11" s="1"/>
  <c r="K652" i="11"/>
  <c r="M652" i="11" s="1"/>
  <c r="K654" i="11"/>
  <c r="M654" i="11" s="1"/>
  <c r="L654" i="11"/>
  <c r="N654" i="11" s="1"/>
  <c r="K656" i="11"/>
  <c r="M656" i="11" s="1"/>
  <c r="L656" i="11"/>
  <c r="N656" i="11" s="1"/>
  <c r="L658" i="11"/>
  <c r="N658" i="11" s="1"/>
  <c r="I683" i="11"/>
  <c r="J659" i="11"/>
  <c r="I671" i="11"/>
  <c r="I656" i="11"/>
  <c r="E662" i="9"/>
  <c r="E678" i="9"/>
  <c r="D668" i="9"/>
  <c r="D684" i="9"/>
  <c r="I672" i="11"/>
  <c r="D648" i="9"/>
  <c r="T651" i="4"/>
  <c r="K618" i="11"/>
  <c r="M618" i="11" s="1"/>
  <c r="L618" i="11"/>
  <c r="N618" i="11" s="1"/>
  <c r="L609" i="11"/>
  <c r="N609" i="11" s="1"/>
  <c r="K609" i="11"/>
  <c r="M609" i="11" s="1"/>
  <c r="L603" i="11"/>
  <c r="N603" i="11" s="1"/>
  <c r="K603" i="11"/>
  <c r="M603" i="11" s="1"/>
  <c r="L634" i="11"/>
  <c r="N634" i="11" s="1"/>
  <c r="K634" i="11"/>
  <c r="M634" i="11" s="1"/>
  <c r="L593" i="11"/>
  <c r="N593" i="11" s="1"/>
  <c r="K593" i="11"/>
  <c r="M593" i="11" s="1"/>
  <c r="L585" i="11"/>
  <c r="N585" i="11" s="1"/>
  <c r="K585" i="11"/>
  <c r="M585" i="11" s="1"/>
  <c r="K630" i="11"/>
  <c r="M630" i="11" s="1"/>
  <c r="L630" i="11"/>
  <c r="N630" i="11" s="1"/>
  <c r="E482" i="9"/>
  <c r="E564" i="9"/>
  <c r="E591" i="9"/>
  <c r="E631" i="9"/>
  <c r="D582" i="9"/>
  <c r="D644" i="9"/>
  <c r="G485" i="9"/>
  <c r="D501" i="9"/>
  <c r="E615" i="9"/>
  <c r="E635" i="9"/>
  <c r="L617" i="11"/>
  <c r="N617" i="11" s="1"/>
  <c r="D598" i="9"/>
  <c r="L587" i="11"/>
  <c r="N587" i="11" s="1"/>
  <c r="E452" i="9"/>
  <c r="E466" i="9"/>
  <c r="D461" i="9"/>
  <c r="E453" i="9"/>
  <c r="L493" i="11"/>
  <c r="N493" i="11" s="1"/>
  <c r="D471" i="9"/>
  <c r="E485" i="9"/>
  <c r="E501" i="9"/>
  <c r="L510" i="11"/>
  <c r="N510" i="11" s="1"/>
  <c r="E600" i="9"/>
  <c r="E604" i="9"/>
  <c r="E612" i="9"/>
  <c r="E628" i="9"/>
  <c r="E642" i="9"/>
  <c r="D564" i="9"/>
  <c r="D579" i="9"/>
  <c r="D591" i="9"/>
  <c r="D595" i="9"/>
  <c r="D615" i="9"/>
  <c r="D631" i="9"/>
  <c r="D635" i="9"/>
  <c r="L628" i="11"/>
  <c r="N628" i="11" s="1"/>
  <c r="L626" i="11"/>
  <c r="N626" i="11" s="1"/>
  <c r="I603" i="11"/>
  <c r="I634" i="11"/>
  <c r="G554" i="9"/>
  <c r="E555" i="9"/>
  <c r="G555" i="9"/>
  <c r="E498" i="9"/>
  <c r="K583" i="11"/>
  <c r="M583" i="11" s="1"/>
  <c r="D453" i="9"/>
  <c r="D498" i="9"/>
  <c r="E488" i="9"/>
  <c r="E471" i="9"/>
  <c r="E566" i="9"/>
  <c r="E601" i="9"/>
  <c r="D600" i="9"/>
  <c r="D604" i="9"/>
  <c r="D612" i="9"/>
  <c r="D628" i="9"/>
  <c r="I644" i="11"/>
  <c r="J638" i="11"/>
  <c r="J611" i="11"/>
  <c r="E554" i="9"/>
  <c r="T567" i="4"/>
  <c r="I535" i="5"/>
  <c r="G507" i="5"/>
  <c r="T593" i="4"/>
  <c r="V593" i="4" s="1"/>
  <c r="W593" i="4" s="1"/>
  <c r="X593" i="4" s="1"/>
  <c r="Y593" i="4" s="1"/>
  <c r="F613" i="5"/>
  <c r="S479" i="4"/>
  <c r="U479" i="4" s="1"/>
  <c r="E563" i="5"/>
  <c r="S515" i="4"/>
  <c r="U515" i="4" s="1"/>
  <c r="T525" i="4"/>
  <c r="G553" i="5"/>
  <c r="T606" i="4"/>
  <c r="I563" i="5"/>
  <c r="E535" i="5"/>
  <c r="G554" i="5"/>
  <c r="F597" i="5"/>
  <c r="E561" i="5"/>
  <c r="T509" i="4"/>
  <c r="F573" i="5"/>
  <c r="F519" i="5"/>
  <c r="G567" i="5"/>
  <c r="I533" i="5"/>
  <c r="S541" i="4"/>
  <c r="G641" i="5"/>
  <c r="S610" i="4"/>
  <c r="U610" i="4" s="1"/>
  <c r="T625" i="4"/>
  <c r="S567" i="4"/>
  <c r="U567" i="4" s="1"/>
  <c r="S572" i="4"/>
  <c r="F892" i="4"/>
  <c r="I99" i="5"/>
  <c r="D917" i="4"/>
  <c r="F815" i="4"/>
  <c r="Q857" i="4"/>
  <c r="T857" i="4" s="1"/>
  <c r="S804" i="4"/>
  <c r="U804" i="4" s="1"/>
  <c r="S773" i="4"/>
  <c r="U773" i="4" s="1"/>
  <c r="F877" i="4"/>
  <c r="N958" i="4"/>
  <c r="R958" i="4" s="1"/>
  <c r="N872" i="4"/>
  <c r="T872" i="4" s="1"/>
  <c r="P902" i="4"/>
  <c r="S902" i="4" s="1"/>
  <c r="Q927" i="4"/>
  <c r="T927" i="4" s="1"/>
  <c r="N972" i="4"/>
  <c r="R972" i="4" s="1"/>
  <c r="R872" i="4"/>
  <c r="T995" i="4"/>
  <c r="P974" i="4"/>
  <c r="E972" i="4"/>
  <c r="P872" i="4"/>
  <c r="N876" i="4"/>
  <c r="N905" i="4"/>
  <c r="R905" i="4" s="1"/>
  <c r="N880" i="4"/>
  <c r="R880" i="4" s="1"/>
  <c r="S896" i="4"/>
  <c r="U896" i="4" s="1"/>
  <c r="T876" i="4"/>
  <c r="S995" i="4"/>
  <c r="U995" i="4" s="1"/>
  <c r="S5" i="4"/>
  <c r="U5" i="4" s="1"/>
  <c r="S39" i="4"/>
  <c r="U39" i="4" s="1"/>
  <c r="G896" i="4"/>
  <c r="N882" i="4"/>
  <c r="R882" i="4" s="1"/>
  <c r="N952" i="4"/>
  <c r="G946" i="4"/>
  <c r="F875" i="4"/>
  <c r="S112" i="4"/>
  <c r="U112" i="4" s="1"/>
  <c r="S128" i="4"/>
  <c r="U128" i="4" s="1"/>
  <c r="P930" i="4"/>
  <c r="P903" i="4"/>
  <c r="S903" i="4" s="1"/>
  <c r="U903" i="4" s="1"/>
  <c r="S770" i="4"/>
  <c r="P880" i="4"/>
  <c r="E873" i="4"/>
  <c r="D907" i="4"/>
  <c r="Q992" i="4"/>
  <c r="P924" i="4"/>
  <c r="S924" i="4" s="1"/>
  <c r="U924" i="4" s="1"/>
  <c r="S465" i="4"/>
  <c r="U465" i="4" s="1"/>
  <c r="F873" i="4"/>
  <c r="E907" i="4"/>
  <c r="F963" i="4"/>
  <c r="S228" i="4"/>
  <c r="U228" i="4" s="1"/>
  <c r="D885" i="4"/>
  <c r="S180" i="4"/>
  <c r="U180" i="4" s="1"/>
  <c r="D931" i="4"/>
  <c r="T228" i="4"/>
  <c r="S47" i="4"/>
  <c r="U47" i="4" s="1"/>
  <c r="D884" i="4"/>
  <c r="F397" i="5"/>
  <c r="E409" i="5"/>
  <c r="S383" i="4"/>
  <c r="U383" i="4" s="1"/>
  <c r="G370" i="5"/>
  <c r="T413" i="4"/>
  <c r="S413" i="4"/>
  <c r="U413" i="4" s="1"/>
  <c r="T357" i="4"/>
  <c r="G326" i="9"/>
  <c r="D206" i="9"/>
  <c r="D263" i="9"/>
  <c r="J234" i="11"/>
  <c r="K234" i="11" s="1"/>
  <c r="M234" i="11" s="1"/>
  <c r="I250" i="11"/>
  <c r="I209" i="11"/>
  <c r="J308" i="11"/>
  <c r="G353" i="9"/>
  <c r="I331" i="11"/>
  <c r="D273" i="9"/>
  <c r="G190" i="9"/>
  <c r="G206" i="9"/>
  <c r="G263" i="9"/>
  <c r="I225" i="11"/>
  <c r="I291" i="11"/>
  <c r="G274" i="9"/>
  <c r="J212" i="11"/>
  <c r="K212" i="11" s="1"/>
  <c r="M212" i="11" s="1"/>
  <c r="D308" i="9"/>
  <c r="I336" i="11"/>
  <c r="G273" i="9"/>
  <c r="E326" i="9"/>
  <c r="E325" i="9"/>
  <c r="E308" i="9"/>
  <c r="G347" i="9"/>
  <c r="G325" i="9"/>
  <c r="D331" i="9"/>
  <c r="S260" i="4"/>
  <c r="U260" i="4" s="1"/>
  <c r="F338" i="5"/>
  <c r="F280" i="5"/>
  <c r="S274" i="4"/>
  <c r="U274" i="4" s="1"/>
  <c r="I280" i="5"/>
  <c r="S338" i="4"/>
  <c r="U338" i="4" s="1"/>
  <c r="G280" i="5"/>
  <c r="I513" i="11"/>
  <c r="J513" i="11"/>
  <c r="J193" i="11"/>
  <c r="L193" i="11" s="1"/>
  <c r="N193" i="11" s="1"/>
  <c r="J501" i="11"/>
  <c r="I505" i="11"/>
  <c r="J571" i="11"/>
  <c r="I554" i="11"/>
  <c r="J554" i="11"/>
  <c r="I411" i="11"/>
  <c r="J411" i="11"/>
  <c r="I579" i="11"/>
  <c r="J429" i="11"/>
  <c r="J595" i="11"/>
  <c r="T636" i="4"/>
  <c r="V636" i="4" s="1"/>
  <c r="L655" i="11"/>
  <c r="N655" i="11" s="1"/>
  <c r="K655" i="11"/>
  <c r="M655" i="11" s="1"/>
  <c r="K647" i="11"/>
  <c r="M647" i="11" s="1"/>
  <c r="L647" i="11"/>
  <c r="N647" i="11" s="1"/>
  <c r="E636" i="9"/>
  <c r="E638" i="9"/>
  <c r="E646" i="9"/>
  <c r="E648" i="9"/>
  <c r="E652" i="9"/>
  <c r="E654" i="9"/>
  <c r="E658" i="9"/>
  <c r="D641" i="9"/>
  <c r="D643" i="9"/>
  <c r="D649" i="9"/>
  <c r="L651" i="11"/>
  <c r="N651" i="11" s="1"/>
  <c r="I651" i="11"/>
  <c r="I654" i="11"/>
  <c r="I652" i="11"/>
  <c r="F645" i="5"/>
  <c r="I645" i="5"/>
  <c r="T648" i="4"/>
  <c r="S623" i="4"/>
  <c r="S606" i="4"/>
  <c r="T634" i="4"/>
  <c r="S601" i="4"/>
  <c r="U601" i="4" s="1"/>
  <c r="L571" i="11"/>
  <c r="N571" i="11" s="1"/>
  <c r="K571" i="11"/>
  <c r="M571" i="11" s="1"/>
  <c r="E574" i="9"/>
  <c r="D574" i="9"/>
  <c r="I563" i="11"/>
  <c r="J578" i="11"/>
  <c r="G572" i="9"/>
  <c r="E575" i="9"/>
  <c r="D575" i="9"/>
  <c r="E572" i="9"/>
  <c r="L564" i="11"/>
  <c r="N564" i="11" s="1"/>
  <c r="L575" i="11"/>
  <c r="N575" i="11" s="1"/>
  <c r="E569" i="5"/>
  <c r="S573" i="4"/>
  <c r="U573" i="4" s="1"/>
  <c r="T573" i="4"/>
  <c r="E568" i="5"/>
  <c r="G569" i="5"/>
  <c r="F568" i="5"/>
  <c r="F569" i="5"/>
  <c r="I568" i="5"/>
  <c r="K511" i="11"/>
  <c r="M511" i="11" s="1"/>
  <c r="L511" i="11"/>
  <c r="N511" i="11" s="1"/>
  <c r="K501" i="11"/>
  <c r="M501" i="11" s="1"/>
  <c r="L501" i="11"/>
  <c r="N501" i="11" s="1"/>
  <c r="D522" i="9"/>
  <c r="G524" i="9"/>
  <c r="G532" i="9"/>
  <c r="G540" i="9"/>
  <c r="G548" i="9"/>
  <c r="G556" i="9"/>
  <c r="E548" i="9"/>
  <c r="E556" i="9"/>
  <c r="E522" i="9"/>
  <c r="D467" i="9"/>
  <c r="D426" i="9"/>
  <c r="D454" i="9"/>
  <c r="D484" i="9"/>
  <c r="D524" i="9"/>
  <c r="D532" i="9"/>
  <c r="D540" i="9"/>
  <c r="E490" i="9"/>
  <c r="K544" i="11"/>
  <c r="M544" i="11" s="1"/>
  <c r="L425" i="11"/>
  <c r="N425" i="11" s="1"/>
  <c r="L419" i="11"/>
  <c r="N419" i="11" s="1"/>
  <c r="E393" i="9"/>
  <c r="G552" i="9"/>
  <c r="D393" i="9"/>
  <c r="I501" i="11"/>
  <c r="I518" i="11"/>
  <c r="J505" i="11"/>
  <c r="J534" i="11"/>
  <c r="I534" i="11"/>
  <c r="E468" i="9"/>
  <c r="D446" i="9"/>
  <c r="D468" i="9"/>
  <c r="E484" i="9"/>
  <c r="I502" i="11"/>
  <c r="I460" i="11"/>
  <c r="I551" i="11"/>
  <c r="J551" i="11"/>
  <c r="E552" i="9"/>
  <c r="E424" i="9"/>
  <c r="E395" i="9"/>
  <c r="I409" i="11"/>
  <c r="D418" i="9"/>
  <c r="D428" i="9"/>
  <c r="T479" i="4"/>
  <c r="F421" i="5"/>
  <c r="G393" i="5"/>
  <c r="I454" i="5"/>
  <c r="T383" i="4"/>
  <c r="G547" i="5"/>
  <c r="E554" i="5"/>
  <c r="F549" i="5"/>
  <c r="S521" i="4"/>
  <c r="U521" i="4" s="1"/>
  <c r="T433" i="4"/>
  <c r="E393" i="5"/>
  <c r="G454" i="5"/>
  <c r="F504" i="5"/>
  <c r="I547" i="5"/>
  <c r="F554" i="5"/>
  <c r="S445" i="4"/>
  <c r="U445" i="4" s="1"/>
  <c r="E504" i="5"/>
  <c r="F545" i="5"/>
  <c r="T553" i="4"/>
  <c r="T521" i="4"/>
  <c r="S376" i="4"/>
  <c r="V376" i="4" s="1"/>
  <c r="I393" i="5"/>
  <c r="F454" i="5"/>
  <c r="T422" i="4"/>
  <c r="T445" i="4"/>
  <c r="I504" i="5"/>
  <c r="I518" i="5"/>
  <c r="I542" i="5"/>
  <c r="S525" i="4"/>
  <c r="V525" i="4" s="1"/>
  <c r="G545" i="5"/>
  <c r="S545" i="4"/>
  <c r="U545" i="4" s="1"/>
  <c r="T545" i="4"/>
  <c r="I477" i="11"/>
  <c r="I510" i="11"/>
  <c r="S437" i="4"/>
  <c r="U437" i="4" s="1"/>
  <c r="T416" i="4"/>
  <c r="T610" i="4"/>
  <c r="T397" i="4"/>
  <c r="V397" i="4" s="1"/>
  <c r="S467" i="4"/>
  <c r="U467" i="4" s="1"/>
  <c r="T652" i="4"/>
  <c r="S652" i="4"/>
  <c r="U652" i="4" s="1"/>
  <c r="E460" i="9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U661" i="4" s="1"/>
  <c r="E673" i="5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U650" i="4" s="1"/>
  <c r="S679" i="4"/>
  <c r="U679" i="4" s="1"/>
  <c r="I657" i="5"/>
  <c r="G338" i="9"/>
  <c r="E442" i="9"/>
  <c r="E415" i="9"/>
  <c r="E431" i="9"/>
  <c r="G327" i="9"/>
  <c r="G322" i="9"/>
  <c r="E426" i="9"/>
  <c r="E454" i="9"/>
  <c r="D415" i="9"/>
  <c r="D431" i="9"/>
  <c r="D439" i="9"/>
  <c r="D447" i="9"/>
  <c r="E417" i="9"/>
  <c r="D430" i="9"/>
  <c r="D442" i="9"/>
  <c r="D458" i="9"/>
  <c r="K331" i="11"/>
  <c r="M331" i="11" s="1"/>
  <c r="G448" i="9"/>
  <c r="E439" i="9"/>
  <c r="D448" i="9"/>
  <c r="G339" i="9"/>
  <c r="I401" i="11"/>
  <c r="E418" i="9"/>
  <c r="E428" i="9"/>
  <c r="D417" i="9"/>
  <c r="D424" i="9"/>
  <c r="J455" i="11"/>
  <c r="D395" i="9"/>
  <c r="E347" i="9"/>
  <c r="E331" i="9"/>
  <c r="E339" i="9"/>
  <c r="I437" i="11"/>
  <c r="J457" i="11"/>
  <c r="J453" i="11"/>
  <c r="S556" i="4"/>
  <c r="V556" i="4" s="1"/>
  <c r="G340" i="9"/>
  <c r="F579" i="5"/>
  <c r="G523" i="5"/>
  <c r="I540" i="5"/>
  <c r="E600" i="5"/>
  <c r="E620" i="5"/>
  <c r="S531" i="4"/>
  <c r="U531" i="4" s="1"/>
  <c r="S519" i="4"/>
  <c r="U519" i="4" s="1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U641" i="4" s="1"/>
  <c r="I529" i="5"/>
  <c r="S598" i="4"/>
  <c r="S503" i="4"/>
  <c r="U503" i="4" s="1"/>
  <c r="T601" i="4"/>
  <c r="J372" i="11"/>
  <c r="L372" i="11" s="1"/>
  <c r="N372" i="11" s="1"/>
  <c r="J440" i="11"/>
  <c r="I440" i="11"/>
  <c r="S604" i="4"/>
  <c r="U604" i="4" s="1"/>
  <c r="S594" i="4"/>
  <c r="V594" i="4" s="1"/>
  <c r="E675" i="5"/>
  <c r="E656" i="5"/>
  <c r="F681" i="5"/>
  <c r="T661" i="4"/>
  <c r="S649" i="4"/>
  <c r="U649" i="4" s="1"/>
  <c r="T677" i="4"/>
  <c r="T649" i="4"/>
  <c r="I432" i="11"/>
  <c r="S497" i="4"/>
  <c r="U497" i="4" s="1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L241" i="11" s="1"/>
  <c r="N241" i="11" s="1"/>
  <c r="D197" i="9"/>
  <c r="G186" i="9"/>
  <c r="D188" i="9"/>
  <c r="G287" i="9"/>
  <c r="I233" i="11"/>
  <c r="E255" i="9"/>
  <c r="D186" i="9"/>
  <c r="E188" i="9"/>
  <c r="I212" i="11"/>
  <c r="D274" i="9"/>
  <c r="J209" i="11"/>
  <c r="K209" i="11" s="1"/>
  <c r="M209" i="11" s="1"/>
  <c r="G105" i="9"/>
  <c r="D82" i="9"/>
  <c r="E166" i="9"/>
  <c r="G90" i="9"/>
  <c r="D170" i="9"/>
  <c r="D77" i="9"/>
  <c r="I112" i="11"/>
  <c r="J37" i="11"/>
  <c r="K37" i="11" s="1"/>
  <c r="M37" i="11" s="1"/>
  <c r="E31" i="9"/>
  <c r="G140" i="9"/>
  <c r="G119" i="9"/>
  <c r="E18" i="9"/>
  <c r="E105" i="9"/>
  <c r="D45" i="9"/>
  <c r="E109" i="9"/>
  <c r="E129" i="9"/>
  <c r="E146" i="9"/>
  <c r="J50" i="11"/>
  <c r="K50" i="11" s="1"/>
  <c r="M50" i="11" s="1"/>
  <c r="I121" i="11"/>
  <c r="E39" i="9"/>
  <c r="D144" i="9"/>
  <c r="I169" i="11"/>
  <c r="D39" i="9"/>
  <c r="E45" i="9"/>
  <c r="G89" i="9"/>
  <c r="D121" i="9"/>
  <c r="T369" i="4"/>
  <c r="T308" i="4"/>
  <c r="E262" i="5"/>
  <c r="S234" i="4"/>
  <c r="U234" i="4" s="1"/>
  <c r="S348" i="4"/>
  <c r="U348" i="4" s="1"/>
  <c r="S268" i="4"/>
  <c r="U268" i="4" s="1"/>
  <c r="J140" i="11"/>
  <c r="K140" i="11" s="1"/>
  <c r="M140" i="11" s="1"/>
  <c r="J47" i="11"/>
  <c r="L47" i="11" s="1"/>
  <c r="N47" i="11" s="1"/>
  <c r="E157" i="11"/>
  <c r="J279" i="11"/>
  <c r="L279" i="11" s="1"/>
  <c r="N279" i="11" s="1"/>
  <c r="I308" i="11"/>
  <c r="J441" i="11"/>
  <c r="I294" i="11"/>
  <c r="I408" i="11"/>
  <c r="J461" i="11"/>
  <c r="K461" i="11" s="1"/>
  <c r="M461" i="11" s="1"/>
  <c r="J432" i="11"/>
  <c r="K432" i="11" s="1"/>
  <c r="M432" i="11" s="1"/>
  <c r="J116" i="11"/>
  <c r="I312" i="11"/>
  <c r="I400" i="11"/>
  <c r="I453" i="11"/>
  <c r="T284" i="4"/>
  <c r="T358" i="4"/>
  <c r="S191" i="4"/>
  <c r="U191" i="4" s="1"/>
  <c r="S211" i="4"/>
  <c r="U211" i="4" s="1"/>
  <c r="T400" i="4"/>
  <c r="S322" i="4"/>
  <c r="U322" i="4" s="1"/>
  <c r="T344" i="4"/>
  <c r="V344" i="4" s="1"/>
  <c r="W344" i="4" s="1"/>
  <c r="X344" i="4" s="1"/>
  <c r="Y344" i="4" s="1"/>
  <c r="AE344" i="4" s="1"/>
  <c r="S334" i="4"/>
  <c r="U334" i="4" s="1"/>
  <c r="T455" i="4"/>
  <c r="V455" i="4" s="1"/>
  <c r="S547" i="4"/>
  <c r="U547" i="4" s="1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U403" i="4" s="1"/>
  <c r="S276" i="4"/>
  <c r="U276" i="4" s="1"/>
  <c r="S400" i="4"/>
  <c r="U400" i="4" s="1"/>
  <c r="S236" i="4"/>
  <c r="U236" i="4" s="1"/>
  <c r="T350" i="4"/>
  <c r="T576" i="4"/>
  <c r="T586" i="4"/>
  <c r="T602" i="4"/>
  <c r="T655" i="4"/>
  <c r="T623" i="4"/>
  <c r="S612" i="4"/>
  <c r="U612" i="4" s="1"/>
  <c r="S463" i="4"/>
  <c r="U463" i="4" s="1"/>
  <c r="F786" i="5"/>
  <c r="E674" i="5"/>
  <c r="T662" i="4"/>
  <c r="T707" i="4"/>
  <c r="T719" i="4"/>
  <c r="G717" i="5"/>
  <c r="T714" i="4"/>
  <c r="V714" i="4" s="1"/>
  <c r="W714" i="4" s="1"/>
  <c r="T766" i="4"/>
  <c r="I820" i="5"/>
  <c r="S710" i="4"/>
  <c r="U710" i="4" s="1"/>
  <c r="I731" i="5"/>
  <c r="E798" i="5"/>
  <c r="G798" i="5"/>
  <c r="G770" i="5"/>
  <c r="F717" i="5"/>
  <c r="S706" i="4"/>
  <c r="U706" i="4" s="1"/>
  <c r="S814" i="4"/>
  <c r="U814" i="4" s="1"/>
  <c r="I770" i="5"/>
  <c r="T786" i="4"/>
  <c r="S838" i="4"/>
  <c r="S798" i="4"/>
  <c r="U798" i="4" s="1"/>
  <c r="T687" i="4"/>
  <c r="V687" i="4" s="1"/>
  <c r="W687" i="4" s="1"/>
  <c r="X687" i="4" s="1"/>
  <c r="T710" i="4"/>
  <c r="F798" i="5"/>
  <c r="F770" i="5"/>
  <c r="G786" i="5"/>
  <c r="E664" i="5"/>
  <c r="G841" i="5"/>
  <c r="F820" i="5"/>
  <c r="T814" i="4"/>
  <c r="T838" i="4"/>
  <c r="T676" i="4"/>
  <c r="I673" i="5"/>
  <c r="S662" i="4"/>
  <c r="U662" i="4" s="1"/>
  <c r="L457" i="11"/>
  <c r="N457" i="11" s="1"/>
  <c r="K457" i="11"/>
  <c r="M457" i="11" s="1"/>
  <c r="K453" i="11"/>
  <c r="M453" i="11" s="1"/>
  <c r="L453" i="11"/>
  <c r="N453" i="11" s="1"/>
  <c r="L441" i="11"/>
  <c r="N441" i="11" s="1"/>
  <c r="K441" i="11"/>
  <c r="M441" i="11" s="1"/>
  <c r="D440" i="9"/>
  <c r="G422" i="9"/>
  <c r="G446" i="9"/>
  <c r="G440" i="9"/>
  <c r="D434" i="9"/>
  <c r="L432" i="11"/>
  <c r="N432" i="11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V630" i="4" s="1"/>
  <c r="I617" i="5"/>
  <c r="T632" i="4"/>
  <c r="S644" i="4"/>
  <c r="U644" i="4" s="1"/>
  <c r="S654" i="4"/>
  <c r="U654" i="4" s="1"/>
  <c r="J535" i="11"/>
  <c r="I535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F851" i="11"/>
  <c r="E851" i="11"/>
  <c r="H851" i="11"/>
  <c r="J946" i="11"/>
  <c r="I946" i="11"/>
  <c r="I426" i="11"/>
  <c r="J426" i="11"/>
  <c r="H879" i="11"/>
  <c r="I879" i="11" s="1"/>
  <c r="H911" i="11"/>
  <c r="J932" i="11"/>
  <c r="I932" i="11"/>
  <c r="J818" i="11"/>
  <c r="K818" i="11" s="1"/>
  <c r="M818" i="11" s="1"/>
  <c r="J754" i="11"/>
  <c r="I782" i="11"/>
  <c r="D322" i="9"/>
  <c r="E985" i="11"/>
  <c r="H985" i="11"/>
  <c r="F985" i="11"/>
  <c r="I834" i="11"/>
  <c r="J834" i="11"/>
  <c r="I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I941" i="11"/>
  <c r="J941" i="11"/>
  <c r="H888" i="11"/>
  <c r="I538" i="11"/>
  <c r="J418" i="11"/>
  <c r="I418" i="11"/>
  <c r="F827" i="11"/>
  <c r="H827" i="11"/>
  <c r="E827" i="11"/>
  <c r="J895" i="11"/>
  <c r="J914" i="11"/>
  <c r="I914" i="11"/>
  <c r="I920" i="11"/>
  <c r="J920" i="11"/>
  <c r="I952" i="11"/>
  <c r="J952" i="11"/>
  <c r="I449" i="11"/>
  <c r="J449" i="11"/>
  <c r="E823" i="11"/>
  <c r="H823" i="11"/>
  <c r="E839" i="11"/>
  <c r="H839" i="11"/>
  <c r="J839" i="11" s="1"/>
  <c r="E879" i="11"/>
  <c r="F911" i="11"/>
  <c r="I599" i="11"/>
  <c r="J579" i="11"/>
  <c r="I497" i="11"/>
  <c r="J756" i="11"/>
  <c r="D320" i="9"/>
  <c r="F831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J662" i="11"/>
  <c r="J768" i="11"/>
  <c r="J772" i="11"/>
  <c r="G320" i="9"/>
  <c r="I840" i="11"/>
  <c r="J840" i="11"/>
  <c r="J850" i="11"/>
  <c r="I850" i="11"/>
  <c r="E982" i="11"/>
  <c r="F982" i="11"/>
  <c r="H982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I931" i="11"/>
  <c r="J931" i="11"/>
  <c r="J966" i="11"/>
  <c r="I966" i="11"/>
  <c r="E829" i="11"/>
  <c r="H829" i="11"/>
  <c r="J829" i="11" s="1"/>
  <c r="E845" i="11"/>
  <c r="H845" i="11"/>
  <c r="I922" i="11"/>
  <c r="J922" i="11"/>
  <c r="I925" i="11"/>
  <c r="J953" i="11"/>
  <c r="J943" i="11"/>
  <c r="J252" i="11"/>
  <c r="L252" i="11" s="1"/>
  <c r="N252" i="11" s="1"/>
  <c r="E360" i="9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I857" i="11"/>
  <c r="J857" i="11"/>
  <c r="J868" i="11"/>
  <c r="I868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D316" i="9"/>
  <c r="G334" i="9"/>
  <c r="E334" i="9"/>
  <c r="D338" i="9"/>
  <c r="D340" i="9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30" i="11"/>
  <c r="I930" i="11"/>
  <c r="J951" i="11"/>
  <c r="I958" i="11"/>
  <c r="J958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928" i="11"/>
  <c r="D314" i="9"/>
  <c r="G316" i="9"/>
  <c r="G346" i="9"/>
  <c r="J810" i="11"/>
  <c r="I810" i="11"/>
  <c r="J726" i="11"/>
  <c r="I726" i="11"/>
  <c r="J760" i="11"/>
  <c r="J536" i="11"/>
  <c r="I536" i="11"/>
  <c r="I711" i="11"/>
  <c r="J740" i="11"/>
  <c r="I750" i="11"/>
  <c r="I861" i="11"/>
  <c r="J861" i="11"/>
  <c r="J876" i="11"/>
  <c r="I876" i="11"/>
  <c r="J882" i="11"/>
  <c r="I882" i="11"/>
  <c r="J904" i="11"/>
  <c r="I904" i="11"/>
  <c r="J967" i="11"/>
  <c r="I967" i="11"/>
  <c r="J974" i="11"/>
  <c r="I974" i="11"/>
  <c r="F1001" i="11"/>
  <c r="H1001" i="11"/>
  <c r="J336" i="11"/>
  <c r="L336" i="11" s="1"/>
  <c r="N336" i="11" s="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I883" i="11"/>
  <c r="J910" i="11"/>
  <c r="I910" i="11"/>
  <c r="I977" i="11"/>
  <c r="J977" i="11"/>
  <c r="J852" i="11"/>
  <c r="E332" i="9"/>
  <c r="D332" i="9"/>
  <c r="G336" i="9"/>
  <c r="I705" i="11"/>
  <c r="J705" i="11"/>
  <c r="J694" i="11"/>
  <c r="I694" i="11"/>
  <c r="J798" i="11"/>
  <c r="I798" i="11"/>
  <c r="J735" i="11"/>
  <c r="I735" i="11"/>
  <c r="I780" i="11"/>
  <c r="J780" i="11"/>
  <c r="J800" i="11"/>
  <c r="K800" i="11" s="1"/>
  <c r="M800" i="11" s="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H990" i="11"/>
  <c r="F990" i="11"/>
  <c r="E990" i="11"/>
  <c r="E296" i="9"/>
  <c r="D296" i="9"/>
  <c r="I660" i="11"/>
  <c r="J660" i="11"/>
  <c r="I790" i="11"/>
  <c r="J790" i="11"/>
  <c r="J887" i="11"/>
  <c r="J743" i="11"/>
  <c r="J762" i="11"/>
  <c r="I762" i="11"/>
  <c r="I768" i="11"/>
  <c r="I770" i="11"/>
  <c r="J770" i="11"/>
  <c r="J787" i="11"/>
  <c r="I787" i="11"/>
  <c r="E304" i="9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D371" i="9"/>
  <c r="D272" i="9"/>
  <c r="E272" i="9"/>
  <c r="G272" i="9"/>
  <c r="D290" i="9"/>
  <c r="G290" i="9"/>
  <c r="E290" i="9"/>
  <c r="D341" i="9"/>
  <c r="G341" i="9"/>
  <c r="I416" i="11"/>
  <c r="J416" i="11"/>
  <c r="I417" i="11"/>
  <c r="E392" i="9"/>
  <c r="G376" i="9"/>
  <c r="G361" i="9"/>
  <c r="D361" i="9"/>
  <c r="G377" i="9"/>
  <c r="D377" i="9"/>
  <c r="G323" i="9"/>
  <c r="D323" i="9"/>
  <c r="D343" i="9"/>
  <c r="G343" i="9"/>
  <c r="J412" i="11"/>
  <c r="I412" i="11"/>
  <c r="G363" i="9"/>
  <c r="D363" i="9"/>
  <c r="G379" i="9"/>
  <c r="D379" i="9"/>
  <c r="D276" i="9"/>
  <c r="E276" i="9"/>
  <c r="G276" i="9"/>
  <c r="E377" i="9"/>
  <c r="E384" i="9"/>
  <c r="G362" i="9"/>
  <c r="G386" i="9"/>
  <c r="G369" i="9"/>
  <c r="D369" i="9"/>
  <c r="G385" i="9"/>
  <c r="D385" i="9"/>
  <c r="D268" i="9"/>
  <c r="G268" i="9"/>
  <c r="E268" i="9"/>
  <c r="D288" i="9"/>
  <c r="G288" i="9"/>
  <c r="E288" i="9"/>
  <c r="E341" i="9"/>
  <c r="E353" i="9"/>
  <c r="E385" i="9"/>
  <c r="F413" i="5"/>
  <c r="U517" i="4"/>
  <c r="S549" i="4"/>
  <c r="U549" i="4" s="1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U200" i="4" s="1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S874" i="4"/>
  <c r="T34" i="4"/>
  <c r="S10" i="4"/>
  <c r="U10" i="4" s="1"/>
  <c r="S22" i="4"/>
  <c r="T560" i="4"/>
  <c r="S562" i="4"/>
  <c r="U562" i="4" s="1"/>
  <c r="S615" i="4"/>
  <c r="U615" i="4" s="1"/>
  <c r="D873" i="4"/>
  <c r="E877" i="4"/>
  <c r="E816" i="4"/>
  <c r="E78" i="5"/>
  <c r="E90" i="5"/>
  <c r="U910" i="4"/>
  <c r="E946" i="4"/>
  <c r="P946" i="4"/>
  <c r="G876" i="4"/>
  <c r="F876" i="4"/>
  <c r="P877" i="4"/>
  <c r="N877" i="4"/>
  <c r="R877" i="4" s="1"/>
  <c r="Q877" i="4"/>
  <c r="F889" i="4"/>
  <c r="G889" i="4"/>
  <c r="D892" i="4"/>
  <c r="G905" i="4"/>
  <c r="F905" i="4"/>
  <c r="N906" i="4"/>
  <c r="F907" i="4"/>
  <c r="D919" i="4"/>
  <c r="D927" i="4"/>
  <c r="N930" i="4"/>
  <c r="R930" i="4" s="1"/>
  <c r="S34" i="4"/>
  <c r="U34" i="4" s="1"/>
  <c r="G893" i="4"/>
  <c r="E893" i="4"/>
  <c r="N914" i="4"/>
  <c r="S914" i="4" s="1"/>
  <c r="D916" i="4"/>
  <c r="G916" i="4"/>
  <c r="P927" i="4"/>
  <c r="S927" i="4" s="1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S907" i="4"/>
  <c r="S989" i="4"/>
  <c r="U989" i="4" s="1"/>
  <c r="S278" i="4"/>
  <c r="U278" i="4" s="1"/>
  <c r="V765" i="4"/>
  <c r="W765" i="4" s="1"/>
  <c r="X765" i="4" s="1"/>
  <c r="Y765" i="4" s="1"/>
  <c r="F899" i="4"/>
  <c r="U789" i="4"/>
  <c r="S944" i="4"/>
  <c r="U944" i="4" s="1"/>
  <c r="T132" i="4"/>
  <c r="V132" i="4" s="1"/>
  <c r="W132" i="4" s="1"/>
  <c r="X132" i="4" s="1"/>
  <c r="Y132" i="4" s="1"/>
  <c r="T301" i="4"/>
  <c r="S27" i="4"/>
  <c r="U27" i="4" s="1"/>
  <c r="T979" i="4"/>
  <c r="S981" i="4"/>
  <c r="U981" i="4" s="1"/>
  <c r="S993" i="4"/>
  <c r="U993" i="4" s="1"/>
  <c r="E54" i="5"/>
  <c r="E62" i="5"/>
  <c r="E94" i="5"/>
  <c r="S979" i="4"/>
  <c r="U979" i="4" s="1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G108" i="9"/>
  <c r="D96" i="9"/>
  <c r="E141" i="9"/>
  <c r="G114" i="9"/>
  <c r="J101" i="11"/>
  <c r="K101" i="11" s="1"/>
  <c r="M101" i="11" s="1"/>
  <c r="E114" i="9"/>
  <c r="G172" i="9"/>
  <c r="E164" i="9"/>
  <c r="J172" i="11"/>
  <c r="L172" i="11" s="1"/>
  <c r="N172" i="11" s="1"/>
  <c r="E119" i="9"/>
  <c r="D164" i="9"/>
  <c r="J96" i="11"/>
  <c r="L96" i="11" s="1"/>
  <c r="N96" i="11" s="1"/>
  <c r="E152" i="9"/>
  <c r="J26" i="11"/>
  <c r="K26" i="11" s="1"/>
  <c r="M26" i="11" s="1"/>
  <c r="G96" i="9"/>
  <c r="D53" i="9"/>
  <c r="E172" i="9"/>
  <c r="J25" i="11"/>
  <c r="L25" i="11" s="1"/>
  <c r="N25" i="11" s="1"/>
  <c r="E3" i="9"/>
  <c r="G4" i="8" s="1"/>
  <c r="J107" i="11"/>
  <c r="K107" i="11" s="1"/>
  <c r="M107" i="11" s="1"/>
  <c r="I130" i="11"/>
  <c r="D51" i="9"/>
  <c r="D83" i="9"/>
  <c r="I54" i="11"/>
  <c r="S347" i="4"/>
  <c r="U347" i="4" s="1"/>
  <c r="T198" i="4"/>
  <c r="S252" i="4"/>
  <c r="U252" i="4" s="1"/>
  <c r="T263" i="4"/>
  <c r="T258" i="4"/>
  <c r="G358" i="5"/>
  <c r="T318" i="4"/>
  <c r="E318" i="5"/>
  <c r="T347" i="4"/>
  <c r="S203" i="4"/>
  <c r="U203" i="4" s="1"/>
  <c r="S255" i="4"/>
  <c r="U255" i="4" s="1"/>
  <c r="I269" i="5"/>
  <c r="S258" i="4"/>
  <c r="U258" i="4" s="1"/>
  <c r="F318" i="5"/>
  <c r="E358" i="5"/>
  <c r="T294" i="4"/>
  <c r="T225" i="4"/>
  <c r="S343" i="4"/>
  <c r="U343" i="4" s="1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K290" i="11" s="1"/>
  <c r="M290" i="11" s="1"/>
  <c r="I372" i="11"/>
  <c r="I211" i="11"/>
  <c r="J225" i="11"/>
  <c r="K225" i="11" s="1"/>
  <c r="M225" i="11" s="1"/>
  <c r="I300" i="11"/>
  <c r="I218" i="11"/>
  <c r="J80" i="11"/>
  <c r="L80" i="11" s="1"/>
  <c r="N80" i="11" s="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S543" i="4"/>
  <c r="U543" i="4" s="1"/>
  <c r="T597" i="4"/>
  <c r="T647" i="4"/>
  <c r="T769" i="4"/>
  <c r="T793" i="4"/>
  <c r="T706" i="4"/>
  <c r="S718" i="4"/>
  <c r="U718" i="4" s="1"/>
  <c r="T818" i="4"/>
  <c r="V818" i="4" s="1"/>
  <c r="T798" i="4"/>
  <c r="S793" i="4"/>
  <c r="U793" i="4" s="1"/>
  <c r="V789" i="4"/>
  <c r="T813" i="4"/>
  <c r="S802" i="4"/>
  <c r="V802" i="4" s="1"/>
  <c r="T862" i="4"/>
  <c r="F762" i="5"/>
  <c r="G790" i="5"/>
  <c r="I707" i="5"/>
  <c r="E753" i="5"/>
  <c r="G745" i="5"/>
  <c r="S790" i="4"/>
  <c r="U790" i="4" s="1"/>
  <c r="I853" i="5"/>
  <c r="S850" i="4"/>
  <c r="I862" i="5"/>
  <c r="E790" i="5"/>
  <c r="I773" i="5"/>
  <c r="G695" i="5"/>
  <c r="G719" i="5"/>
  <c r="F747" i="5"/>
  <c r="G806" i="5"/>
  <c r="E852" i="5"/>
  <c r="T797" i="4"/>
  <c r="V797" i="4" s="1"/>
  <c r="W797" i="4" s="1"/>
  <c r="T790" i="4"/>
  <c r="I747" i="5"/>
  <c r="T830" i="4"/>
  <c r="V830" i="4" s="1"/>
  <c r="S768" i="4"/>
  <c r="U768" i="4" s="1"/>
  <c r="S829" i="4"/>
  <c r="U829" i="4" s="1"/>
  <c r="T850" i="4"/>
  <c r="I844" i="5"/>
  <c r="F778" i="5"/>
  <c r="I836" i="5"/>
  <c r="S786" i="4"/>
  <c r="U786" i="4" s="1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T843" i="4" s="1"/>
  <c r="I828" i="5"/>
  <c r="E802" i="5"/>
  <c r="T806" i="4"/>
  <c r="V806" i="4" s="1"/>
  <c r="T774" i="4"/>
  <c r="V774" i="4" s="1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U778" i="4" s="1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U834" i="4" s="1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R859" i="4" s="1"/>
  <c r="F808" i="5"/>
  <c r="T712" i="4"/>
  <c r="E713" i="5"/>
  <c r="E689" i="5"/>
  <c r="E783" i="5"/>
  <c r="I843" i="5"/>
  <c r="I845" i="5"/>
  <c r="E847" i="5"/>
  <c r="I869" i="5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F859" i="5"/>
  <c r="N842" i="4"/>
  <c r="R842" i="4" s="1"/>
  <c r="E766" i="5"/>
  <c r="F794" i="5"/>
  <c r="G826" i="5"/>
  <c r="I789" i="5"/>
  <c r="F824" i="5"/>
  <c r="G801" i="5"/>
  <c r="V713" i="4"/>
  <c r="W713" i="4" s="1"/>
  <c r="S782" i="4"/>
  <c r="U782" i="4" s="1"/>
  <c r="Q846" i="4"/>
  <c r="E701" i="5"/>
  <c r="S848" i="4"/>
  <c r="U848" i="4" s="1"/>
  <c r="E843" i="5"/>
  <c r="I849" i="5"/>
  <c r="E859" i="5"/>
  <c r="S719" i="4"/>
  <c r="U719" i="4" s="1"/>
  <c r="V836" i="4"/>
  <c r="W836" i="4" s="1"/>
  <c r="Q859" i="4"/>
  <c r="G862" i="5"/>
  <c r="P869" i="4"/>
  <c r="Q869" i="4"/>
  <c r="N869" i="4"/>
  <c r="R869" i="4" s="1"/>
  <c r="I848" i="5"/>
  <c r="E856" i="5"/>
  <c r="F861" i="5"/>
  <c r="F848" i="5"/>
  <c r="F856" i="5"/>
  <c r="F839" i="5"/>
  <c r="F763" i="5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U764" i="4" s="1"/>
  <c r="S711" i="4"/>
  <c r="U711" i="4" s="1"/>
  <c r="I725" i="5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S857" i="4" s="1"/>
  <c r="I813" i="5"/>
  <c r="F767" i="5"/>
  <c r="E861" i="5"/>
  <c r="I865" i="5"/>
  <c r="E867" i="5"/>
  <c r="P854" i="4"/>
  <c r="S854" i="4" s="1"/>
  <c r="U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T737" i="4"/>
  <c r="F836" i="5"/>
  <c r="T694" i="4"/>
  <c r="S810" i="4"/>
  <c r="U810" i="4" s="1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L455" i="11"/>
  <c r="N455" i="11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T683" i="4"/>
  <c r="S665" i="4"/>
  <c r="U665" i="4" s="1"/>
  <c r="S646" i="4"/>
  <c r="G677" i="5"/>
  <c r="T680" i="4"/>
  <c r="V680" i="4" s="1"/>
  <c r="W680" i="4" s="1"/>
  <c r="E641" i="5"/>
  <c r="S647" i="4"/>
  <c r="U647" i="4" s="1"/>
  <c r="I299" i="11"/>
  <c r="G365" i="9"/>
  <c r="E365" i="9"/>
  <c r="G381" i="9"/>
  <c r="E381" i="9"/>
  <c r="E364" i="9"/>
  <c r="D364" i="9"/>
  <c r="D380" i="9"/>
  <c r="G380" i="9"/>
  <c r="E380" i="9"/>
  <c r="E289" i="9"/>
  <c r="D289" i="9"/>
  <c r="G289" i="9"/>
  <c r="D303" i="9"/>
  <c r="G303" i="9"/>
  <c r="E303" i="9"/>
  <c r="D315" i="9"/>
  <c r="G315" i="9"/>
  <c r="E315" i="9"/>
  <c r="G366" i="9"/>
  <c r="D366" i="9"/>
  <c r="E386" i="9"/>
  <c r="I431" i="11"/>
  <c r="J431" i="11"/>
  <c r="I415" i="11"/>
  <c r="J415" i="11"/>
  <c r="D354" i="9"/>
  <c r="E354" i="9"/>
  <c r="D351" i="9"/>
  <c r="E351" i="9"/>
  <c r="G367" i="9"/>
  <c r="E367" i="9"/>
  <c r="D367" i="9"/>
  <c r="G383" i="9"/>
  <c r="D383" i="9"/>
  <c r="E383" i="9"/>
  <c r="E366" i="9"/>
  <c r="D362" i="9"/>
  <c r="D394" i="9"/>
  <c r="D352" i="9"/>
  <c r="G352" i="9"/>
  <c r="G279" i="9"/>
  <c r="E279" i="9"/>
  <c r="D293" i="9"/>
  <c r="E293" i="9"/>
  <c r="G293" i="9"/>
  <c r="D307" i="9"/>
  <c r="E307" i="9"/>
  <c r="G307" i="9"/>
  <c r="E317" i="9"/>
  <c r="D317" i="9"/>
  <c r="G317" i="9"/>
  <c r="G368" i="9"/>
  <c r="D365" i="9"/>
  <c r="G358" i="9"/>
  <c r="D358" i="9"/>
  <c r="G390" i="9"/>
  <c r="D390" i="9"/>
  <c r="J346" i="11"/>
  <c r="I346" i="11"/>
  <c r="G357" i="9"/>
  <c r="E357" i="9"/>
  <c r="G373" i="9"/>
  <c r="E373" i="9"/>
  <c r="G389" i="9"/>
  <c r="E389" i="9"/>
  <c r="D356" i="9"/>
  <c r="E356" i="9"/>
  <c r="D372" i="9"/>
  <c r="E372" i="9"/>
  <c r="E388" i="9"/>
  <c r="D388" i="9"/>
  <c r="E368" i="9"/>
  <c r="G378" i="9"/>
  <c r="E355" i="9"/>
  <c r="E376" i="9"/>
  <c r="G370" i="9"/>
  <c r="D309" i="9"/>
  <c r="G309" i="9"/>
  <c r="E309" i="9"/>
  <c r="D319" i="9"/>
  <c r="E319" i="9"/>
  <c r="G319" i="9"/>
  <c r="D373" i="9"/>
  <c r="G382" i="9"/>
  <c r="D382" i="9"/>
  <c r="E370" i="9"/>
  <c r="G360" i="9"/>
  <c r="G392" i="9"/>
  <c r="I439" i="11"/>
  <c r="J439" i="11"/>
  <c r="G364" i="9"/>
  <c r="I428" i="11"/>
  <c r="J428" i="11"/>
  <c r="G359" i="9"/>
  <c r="D359" i="9"/>
  <c r="E359" i="9"/>
  <c r="G375" i="9"/>
  <c r="D375" i="9"/>
  <c r="E375" i="9"/>
  <c r="G391" i="9"/>
  <c r="E391" i="9"/>
  <c r="D391" i="9"/>
  <c r="D378" i="9"/>
  <c r="G301" i="9"/>
  <c r="E301" i="9"/>
  <c r="D313" i="9"/>
  <c r="E313" i="9"/>
  <c r="G313" i="9"/>
  <c r="G354" i="9"/>
  <c r="G384" i="9"/>
  <c r="D381" i="9"/>
  <c r="G374" i="9"/>
  <c r="D374" i="9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S564" i="4"/>
  <c r="U564" i="4" s="1"/>
  <c r="S613" i="4"/>
  <c r="U613" i="4" s="1"/>
  <c r="T627" i="4"/>
  <c r="S634" i="4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F437" i="5"/>
  <c r="T392" i="4"/>
  <c r="S415" i="4"/>
  <c r="U415" i="4" s="1"/>
  <c r="S393" i="4"/>
  <c r="U393" i="4" s="1"/>
  <c r="F441" i="5"/>
  <c r="T411" i="4"/>
  <c r="T393" i="4"/>
  <c r="S374" i="4"/>
  <c r="U374" i="4" s="1"/>
  <c r="G441" i="5"/>
  <c r="I410" i="5"/>
  <c r="I418" i="5"/>
  <c r="E422" i="5"/>
  <c r="T419" i="4"/>
  <c r="T431" i="4"/>
  <c r="G60" i="9"/>
  <c r="E137" i="9"/>
  <c r="G153" i="9"/>
  <c r="D137" i="9"/>
  <c r="G84" i="9"/>
  <c r="I89" i="11"/>
  <c r="T324" i="4"/>
  <c r="T326" i="4"/>
  <c r="T335" i="4"/>
  <c r="S373" i="4"/>
  <c r="U373" i="4" s="1"/>
  <c r="T333" i="4"/>
  <c r="G298" i="5"/>
  <c r="T310" i="4"/>
  <c r="S332" i="4"/>
  <c r="U332" i="4" s="1"/>
  <c r="T373" i="4"/>
  <c r="E273" i="5"/>
  <c r="G331" i="5"/>
  <c r="G294" i="5"/>
  <c r="T332" i="4"/>
  <c r="T250" i="4"/>
  <c r="T340" i="4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U447" i="4" s="1"/>
  <c r="S501" i="4"/>
  <c r="U501" i="4" s="1"/>
  <c r="S581" i="4"/>
  <c r="U581" i="4" s="1"/>
  <c r="S781" i="4"/>
  <c r="U781" i="4" s="1"/>
  <c r="E294" i="5"/>
  <c r="T353" i="4"/>
  <c r="F294" i="5"/>
  <c r="T355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K299" i="11" s="1"/>
  <c r="M299" i="11" s="1"/>
  <c r="J249" i="11"/>
  <c r="L249" i="11" s="1"/>
  <c r="N249" i="11" s="1"/>
  <c r="J211" i="11"/>
  <c r="L211" i="11" s="1"/>
  <c r="N211" i="11" s="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I546" i="11"/>
  <c r="J112" i="11"/>
  <c r="K112" i="11" s="1"/>
  <c r="M112" i="11" s="1"/>
  <c r="J250" i="11"/>
  <c r="K250" i="11" s="1"/>
  <c r="M250" i="11" s="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I552" i="11"/>
  <c r="J452" i="11"/>
  <c r="I452" i="11"/>
  <c r="I550" i="11"/>
  <c r="J550" i="11"/>
  <c r="J149" i="11"/>
  <c r="K149" i="11" s="1"/>
  <c r="M149" i="11" s="1"/>
  <c r="I76" i="11"/>
  <c r="I101" i="11"/>
  <c r="J400" i="11"/>
  <c r="L400" i="11" s="1"/>
  <c r="N400" i="11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U530" i="4" s="1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U752" i="4" s="1"/>
  <c r="T753" i="4"/>
  <c r="S756" i="4"/>
  <c r="U756" i="4" s="1"/>
  <c r="T777" i="4"/>
  <c r="T783" i="4"/>
  <c r="T785" i="4"/>
  <c r="E681" i="5"/>
  <c r="I729" i="5"/>
  <c r="S808" i="4"/>
  <c r="U808" i="4" s="1"/>
  <c r="S823" i="4"/>
  <c r="U823" i="4" s="1"/>
  <c r="S570" i="4"/>
  <c r="U570" i="4" s="1"/>
  <c r="S835" i="4"/>
  <c r="U835" i="4" s="1"/>
  <c r="T776" i="4"/>
  <c r="I681" i="5"/>
  <c r="E729" i="5"/>
  <c r="I827" i="5"/>
  <c r="S695" i="4"/>
  <c r="U695" i="4" s="1"/>
  <c r="S759" i="4"/>
  <c r="U759" i="4" s="1"/>
  <c r="S643" i="4"/>
  <c r="U643" i="4" s="1"/>
  <c r="S709" i="4"/>
  <c r="U709" i="4" s="1"/>
  <c r="T374" i="4"/>
  <c r="T241" i="4"/>
  <c r="T295" i="4"/>
  <c r="T469" i="4"/>
  <c r="I399" i="5"/>
  <c r="S469" i="4"/>
  <c r="U469" i="4" s="1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T741" i="4"/>
  <c r="T743" i="4"/>
  <c r="S753" i="4"/>
  <c r="S755" i="4"/>
  <c r="U755" i="4" s="1"/>
  <c r="T759" i="4"/>
  <c r="S777" i="4"/>
  <c r="U777" i="4" s="1"/>
  <c r="S779" i="4"/>
  <c r="S785" i="4"/>
  <c r="S787" i="4"/>
  <c r="U787" i="4" s="1"/>
  <c r="T823" i="4"/>
  <c r="E579" i="5"/>
  <c r="S507" i="4"/>
  <c r="U507" i="4" s="1"/>
  <c r="T568" i="4"/>
  <c r="S675" i="4"/>
  <c r="T678" i="4"/>
  <c r="S813" i="4"/>
  <c r="U813" i="4" s="1"/>
  <c r="T542" i="4"/>
  <c r="T245" i="4"/>
  <c r="S220" i="4"/>
  <c r="U220" i="4" s="1"/>
  <c r="T195" i="4"/>
  <c r="S197" i="4"/>
  <c r="U197" i="4" s="1"/>
  <c r="S306" i="4"/>
  <c r="U306" i="4" s="1"/>
  <c r="S221" i="4"/>
  <c r="U221" i="4" s="1"/>
  <c r="S387" i="4"/>
  <c r="U387" i="4" s="1"/>
  <c r="I551" i="5"/>
  <c r="V591" i="4"/>
  <c r="W591" i="4" s="1"/>
  <c r="X591" i="4" s="1"/>
  <c r="Y591" i="4" s="1"/>
  <c r="I683" i="5"/>
  <c r="T775" i="4"/>
  <c r="T750" i="4"/>
  <c r="I511" i="5"/>
  <c r="S620" i="4"/>
  <c r="S776" i="4"/>
  <c r="U776" i="4" s="1"/>
  <c r="S624" i="4"/>
  <c r="U624" i="4" s="1"/>
  <c r="T671" i="4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T953" i="4"/>
  <c r="W912" i="4"/>
  <c r="Y912" i="4" s="1"/>
  <c r="T144" i="4"/>
  <c r="T684" i="4"/>
  <c r="F12" i="5"/>
  <c r="E12" i="5"/>
  <c r="G516" i="5"/>
  <c r="F516" i="5"/>
  <c r="I516" i="5"/>
  <c r="F657" i="5"/>
  <c r="E657" i="5"/>
  <c r="T832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T223" i="4"/>
  <c r="V223" i="4" s="1"/>
  <c r="W223" i="4" s="1"/>
  <c r="X223" i="4" s="1"/>
  <c r="Y223" i="4" s="1"/>
  <c r="T297" i="4"/>
  <c r="S198" i="4"/>
  <c r="S195" i="4"/>
  <c r="U195" i="4" s="1"/>
  <c r="I211" i="5"/>
  <c r="S187" i="4"/>
  <c r="U187" i="4" s="1"/>
  <c r="S205" i="4"/>
  <c r="U205" i="4" s="1"/>
  <c r="S213" i="4"/>
  <c r="U213" i="4" s="1"/>
  <c r="T273" i="4"/>
  <c r="T309" i="4"/>
  <c r="V309" i="4" s="1"/>
  <c r="T282" i="4"/>
  <c r="G279" i="5"/>
  <c r="I195" i="5"/>
  <c r="E195" i="5"/>
  <c r="T237" i="4"/>
  <c r="E299" i="5"/>
  <c r="F464" i="5"/>
  <c r="T415" i="4"/>
  <c r="V415" i="4" s="1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T487" i="4"/>
  <c r="S419" i="4"/>
  <c r="U419" i="4" s="1"/>
  <c r="V409" i="4"/>
  <c r="I437" i="5"/>
  <c r="E453" i="5"/>
  <c r="S356" i="4"/>
  <c r="U356" i="4" s="1"/>
  <c r="T356" i="4"/>
  <c r="S423" i="4"/>
  <c r="U423" i="4" s="1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E50" i="5"/>
  <c r="F53" i="5"/>
  <c r="E58" i="5"/>
  <c r="E66" i="5"/>
  <c r="E98" i="5"/>
  <c r="I111" i="5"/>
  <c r="I115" i="5"/>
  <c r="I119" i="5"/>
  <c r="I123" i="5"/>
  <c r="I127" i="5"/>
  <c r="I131" i="5"/>
  <c r="I135" i="5"/>
  <c r="I139" i="5"/>
  <c r="I143" i="5"/>
  <c r="F149" i="5"/>
  <c r="G156" i="5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S89" i="4"/>
  <c r="U89" i="4" s="1"/>
  <c r="T119" i="4"/>
  <c r="S123" i="4"/>
  <c r="U123" i="4" s="1"/>
  <c r="S147" i="4"/>
  <c r="S151" i="4"/>
  <c r="U151" i="4" s="1"/>
  <c r="S155" i="4"/>
  <c r="U155" i="4" s="1"/>
  <c r="T659" i="4"/>
  <c r="T681" i="4"/>
  <c r="T763" i="4"/>
  <c r="T771" i="4"/>
  <c r="T795" i="4"/>
  <c r="T799" i="4"/>
  <c r="T803" i="4"/>
  <c r="T807" i="4"/>
  <c r="T831" i="4"/>
  <c r="N963" i="4"/>
  <c r="R963" i="4" s="1"/>
  <c r="I561" i="5"/>
  <c r="G533" i="5"/>
  <c r="G525" i="5"/>
  <c r="I745" i="5"/>
  <c r="E77" i="5"/>
  <c r="E53" i="5"/>
  <c r="T184" i="4"/>
  <c r="T113" i="4"/>
  <c r="P153" i="4"/>
  <c r="S617" i="4"/>
  <c r="U617" i="4" s="1"/>
  <c r="T624" i="4"/>
  <c r="T628" i="4"/>
  <c r="T660" i="4"/>
  <c r="T664" i="4"/>
  <c r="V668" i="4"/>
  <c r="W668" i="4" s="1"/>
  <c r="T718" i="4"/>
  <c r="S737" i="4"/>
  <c r="U737" i="4" s="1"/>
  <c r="S891" i="4"/>
  <c r="S913" i="4"/>
  <c r="S951" i="4"/>
  <c r="U951" i="4" s="1"/>
  <c r="S953" i="4"/>
  <c r="U953" i="4" s="1"/>
  <c r="S961" i="4"/>
  <c r="U961" i="4" s="1"/>
  <c r="I805" i="5"/>
  <c r="F641" i="5"/>
  <c r="G747" i="5"/>
  <c r="F105" i="5"/>
  <c r="I73" i="5"/>
  <c r="T598" i="4"/>
  <c r="T457" i="4"/>
  <c r="F140" i="5"/>
  <c r="F132" i="5"/>
  <c r="F124" i="5"/>
  <c r="F116" i="5"/>
  <c r="T893" i="4"/>
  <c r="T873" i="4"/>
  <c r="F49" i="5"/>
  <c r="F81" i="5"/>
  <c r="T74" i="4"/>
  <c r="E685" i="5"/>
  <c r="S608" i="4"/>
  <c r="T614" i="4"/>
  <c r="S632" i="4"/>
  <c r="U632" i="4" s="1"/>
  <c r="V704" i="4"/>
  <c r="W704" i="4" s="1"/>
  <c r="X704" i="4" s="1"/>
  <c r="Y704" i="4" s="1"/>
  <c r="R722" i="4"/>
  <c r="T784" i="4"/>
  <c r="T635" i="4"/>
  <c r="S53" i="4"/>
  <c r="U53" i="4" s="1"/>
  <c r="S844" i="4"/>
  <c r="U844" i="4" s="1"/>
  <c r="S626" i="4"/>
  <c r="U626" i="4" s="1"/>
  <c r="V599" i="4"/>
  <c r="W599" i="4" s="1"/>
  <c r="X599" i="4" s="1"/>
  <c r="E146" i="5"/>
  <c r="G555" i="5"/>
  <c r="G575" i="5"/>
  <c r="I709" i="5"/>
  <c r="T77" i="4"/>
  <c r="T174" i="4"/>
  <c r="S166" i="4"/>
  <c r="U166" i="4" s="1"/>
  <c r="S676" i="4"/>
  <c r="T726" i="4"/>
  <c r="T870" i="4"/>
  <c r="E976" i="4"/>
  <c r="G897" i="4"/>
  <c r="F934" i="4"/>
  <c r="E898" i="4"/>
  <c r="E944" i="4"/>
  <c r="I49" i="5"/>
  <c r="G49" i="5"/>
  <c r="G73" i="5"/>
  <c r="E533" i="5"/>
  <c r="S660" i="4"/>
  <c r="U660" i="4" s="1"/>
  <c r="T728" i="4"/>
  <c r="I713" i="5"/>
  <c r="S627" i="4"/>
  <c r="T808" i="4"/>
  <c r="S678" i="4"/>
  <c r="S828" i="4"/>
  <c r="U828" i="4" s="1"/>
  <c r="S825" i="4"/>
  <c r="F178" i="5"/>
  <c r="E178" i="5"/>
  <c r="G178" i="5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S526" i="4"/>
  <c r="U526" i="4" s="1"/>
  <c r="S571" i="4"/>
  <c r="U571" i="4" s="1"/>
  <c r="T61" i="4"/>
  <c r="T826" i="4"/>
  <c r="S134" i="4"/>
  <c r="U134" i="4" s="1"/>
  <c r="T984" i="4"/>
  <c r="S696" i="4"/>
  <c r="U696" i="4" s="1"/>
  <c r="T986" i="4"/>
  <c r="S592" i="4"/>
  <c r="U592" i="4" s="1"/>
  <c r="F5" i="5"/>
  <c r="G5" i="5"/>
  <c r="I9" i="5"/>
  <c r="F9" i="5"/>
  <c r="G9" i="5"/>
  <c r="E9" i="5"/>
  <c r="G13" i="5"/>
  <c r="F13" i="5"/>
  <c r="E25" i="5"/>
  <c r="G25" i="5"/>
  <c r="F25" i="5"/>
  <c r="F41" i="5"/>
  <c r="E41" i="5"/>
  <c r="I167" i="5"/>
  <c r="F167" i="5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G41" i="5"/>
  <c r="G57" i="5"/>
  <c r="E57" i="5"/>
  <c r="E89" i="5"/>
  <c r="G89" i="5"/>
  <c r="G167" i="5"/>
  <c r="F505" i="5"/>
  <c r="G505" i="5"/>
  <c r="E513" i="5"/>
  <c r="G513" i="5"/>
  <c r="F513" i="5"/>
  <c r="E527" i="5"/>
  <c r="E551" i="5"/>
  <c r="F593" i="5"/>
  <c r="E593" i="5"/>
  <c r="F676" i="5"/>
  <c r="F692" i="5"/>
  <c r="F720" i="5"/>
  <c r="I761" i="5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R673" i="4"/>
  <c r="S673" i="4"/>
  <c r="F816" i="4"/>
  <c r="P816" i="4"/>
  <c r="S816" i="4" s="1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T934" i="4" s="1"/>
  <c r="P934" i="4"/>
  <c r="S934" i="4" s="1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R682" i="4"/>
  <c r="S682" i="4"/>
  <c r="R878" i="4"/>
  <c r="S878" i="4"/>
  <c r="N860" i="4"/>
  <c r="R860" i="4" s="1"/>
  <c r="S560" i="4"/>
  <c r="S621" i="4"/>
  <c r="U621" i="4" s="1"/>
  <c r="S513" i="4"/>
  <c r="U513" i="4" s="1"/>
  <c r="S614" i="4"/>
  <c r="U614" i="4" s="1"/>
  <c r="S726" i="4"/>
  <c r="U726" i="4" s="1"/>
  <c r="U772" i="4"/>
  <c r="S796" i="4"/>
  <c r="S799" i="4"/>
  <c r="U799" i="4" s="1"/>
  <c r="S539" i="4"/>
  <c r="S565" i="4"/>
  <c r="U565" i="4" s="1"/>
  <c r="S633" i="4"/>
  <c r="S552" i="4"/>
  <c r="U552" i="4" s="1"/>
  <c r="T502" i="4"/>
  <c r="S508" i="4"/>
  <c r="U508" i="4" s="1"/>
  <c r="T546" i="4"/>
  <c r="G348" i="5"/>
  <c r="T375" i="4"/>
  <c r="T377" i="4"/>
  <c r="T253" i="4"/>
  <c r="T371" i="4"/>
  <c r="S377" i="4"/>
  <c r="U377" i="4" s="1"/>
  <c r="S329" i="4"/>
  <c r="T220" i="4"/>
  <c r="T260" i="4"/>
  <c r="T190" i="4"/>
  <c r="S192" i="4"/>
  <c r="U192" i="4" s="1"/>
  <c r="S199" i="4"/>
  <c r="U199" i="4" s="1"/>
  <c r="E199" i="5"/>
  <c r="T187" i="4"/>
  <c r="T205" i="4"/>
  <c r="T213" i="4"/>
  <c r="S208" i="4"/>
  <c r="U208" i="4" s="1"/>
  <c r="T286" i="4"/>
  <c r="T222" i="4"/>
  <c r="E243" i="5"/>
  <c r="F445" i="5"/>
  <c r="T441" i="4"/>
  <c r="S401" i="4"/>
  <c r="U401" i="4" s="1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T224" i="4"/>
  <c r="F199" i="5"/>
  <c r="T236" i="4"/>
  <c r="S250" i="4"/>
  <c r="U250" i="4" s="1"/>
  <c r="S326" i="4"/>
  <c r="U326" i="4" s="1"/>
  <c r="T368" i="4"/>
  <c r="V368" i="4" s="1"/>
  <c r="T497" i="4"/>
  <c r="S378" i="4"/>
  <c r="E357" i="5"/>
  <c r="E489" i="5"/>
  <c r="S473" i="4"/>
  <c r="U473" i="4" s="1"/>
  <c r="S499" i="4"/>
  <c r="U499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E833" i="5"/>
  <c r="E804" i="5"/>
  <c r="G824" i="5"/>
  <c r="G746" i="5"/>
  <c r="T557" i="4"/>
  <c r="S619" i="4"/>
  <c r="I16" i="5"/>
  <c r="E46" i="5"/>
  <c r="E182" i="5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U19" i="4" s="1"/>
  <c r="S43" i="4"/>
  <c r="S163" i="4"/>
  <c r="U163" i="4" s="1"/>
  <c r="V727" i="4"/>
  <c r="W727" i="4" s="1"/>
  <c r="X727" i="4" s="1"/>
  <c r="S931" i="4"/>
  <c r="U931" i="4" s="1"/>
  <c r="E807" i="5"/>
  <c r="E803" i="5"/>
  <c r="G779" i="5"/>
  <c r="G763" i="5"/>
  <c r="I755" i="5"/>
  <c r="G593" i="5"/>
  <c r="E541" i="5"/>
  <c r="I505" i="5"/>
  <c r="E745" i="5"/>
  <c r="E19" i="5"/>
  <c r="E85" i="5"/>
  <c r="E69" i="5"/>
  <c r="E61" i="5"/>
  <c r="E31" i="5"/>
  <c r="S16" i="4"/>
  <c r="S11" i="4"/>
  <c r="U11" i="4" s="1"/>
  <c r="T11" i="4"/>
  <c r="T4" i="4"/>
  <c r="S6" i="4"/>
  <c r="U6" i="4" s="1"/>
  <c r="S15" i="4"/>
  <c r="T15" i="4"/>
  <c r="T19" i="4"/>
  <c r="S26" i="4"/>
  <c r="U26" i="4" s="1"/>
  <c r="T26" i="4"/>
  <c r="T27" i="4"/>
  <c r="S31" i="4"/>
  <c r="U31" i="4" s="1"/>
  <c r="T31" i="4"/>
  <c r="S41" i="4"/>
  <c r="S56" i="4"/>
  <c r="S57" i="4"/>
  <c r="U57" i="4" s="1"/>
  <c r="T57" i="4"/>
  <c r="T62" i="4"/>
  <c r="T67" i="4"/>
  <c r="S79" i="4"/>
  <c r="U79" i="4" s="1"/>
  <c r="S107" i="4"/>
  <c r="U107" i="4" s="1"/>
  <c r="S109" i="4"/>
  <c r="U109" i="4" s="1"/>
  <c r="S113" i="4"/>
  <c r="S117" i="4"/>
  <c r="T122" i="4"/>
  <c r="T130" i="4"/>
  <c r="T137" i="4"/>
  <c r="T146" i="4"/>
  <c r="S150" i="4"/>
  <c r="T161" i="4"/>
  <c r="T163" i="4"/>
  <c r="S168" i="4"/>
  <c r="U168" i="4" s="1"/>
  <c r="T176" i="4"/>
  <c r="S412" i="4"/>
  <c r="U412" i="4" s="1"/>
  <c r="T571" i="4"/>
  <c r="S575" i="4"/>
  <c r="U575" i="4" s="1"/>
  <c r="T587" i="4"/>
  <c r="T616" i="4"/>
  <c r="T619" i="4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U873" i="4" s="1"/>
  <c r="Q889" i="4"/>
  <c r="V910" i="4"/>
  <c r="V938" i="4"/>
  <c r="W938" i="4" s="1"/>
  <c r="X938" i="4" s="1"/>
  <c r="Q939" i="4"/>
  <c r="T939" i="4" s="1"/>
  <c r="P941" i="4"/>
  <c r="S941" i="4" s="1"/>
  <c r="U941" i="4" s="1"/>
  <c r="S945" i="4"/>
  <c r="U945" i="4" s="1"/>
  <c r="T945" i="4"/>
  <c r="Q964" i="4"/>
  <c r="T971" i="4"/>
  <c r="T981" i="4"/>
  <c r="S982" i="4"/>
  <c r="S984" i="4"/>
  <c r="U984" i="4" s="1"/>
  <c r="S986" i="4"/>
  <c r="S992" i="4"/>
  <c r="U992" i="4" s="1"/>
  <c r="S994" i="4"/>
  <c r="S996" i="4"/>
  <c r="U996" i="4" s="1"/>
  <c r="S1000" i="4"/>
  <c r="U1000" i="4" s="1"/>
  <c r="G829" i="5"/>
  <c r="G809" i="5"/>
  <c r="E809" i="5"/>
  <c r="E805" i="5"/>
  <c r="T96" i="4"/>
  <c r="T92" i="4"/>
  <c r="T84" i="4"/>
  <c r="I105" i="5"/>
  <c r="I89" i="5"/>
  <c r="I57" i="5"/>
  <c r="E27" i="5"/>
  <c r="S922" i="4"/>
  <c r="U922" i="4" s="1"/>
  <c r="T922" i="4"/>
  <c r="T82" i="4"/>
  <c r="S18" i="4"/>
  <c r="U18" i="4" s="1"/>
  <c r="T18" i="4"/>
  <c r="T861" i="4"/>
  <c r="S118" i="4"/>
  <c r="U118" i="4" s="1"/>
  <c r="S164" i="4"/>
  <c r="U164" i="4" s="1"/>
  <c r="T592" i="4"/>
  <c r="S812" i="4"/>
  <c r="U812" i="4" s="1"/>
  <c r="S663" i="4"/>
  <c r="U663" i="4" s="1"/>
  <c r="N940" i="4"/>
  <c r="R940" i="4" s="1"/>
  <c r="S635" i="4"/>
  <c r="N942" i="4"/>
  <c r="S557" i="4"/>
  <c r="U557" i="4" s="1"/>
  <c r="S861" i="4"/>
  <c r="U861" i="4" s="1"/>
  <c r="S120" i="4"/>
  <c r="S154" i="4"/>
  <c r="U154" i="4" s="1"/>
  <c r="I145" i="5"/>
  <c r="F575" i="5"/>
  <c r="N974" i="4"/>
  <c r="R974" i="4" s="1"/>
  <c r="T164" i="4"/>
  <c r="T134" i="4"/>
  <c r="T118" i="4"/>
  <c r="T696" i="4"/>
  <c r="T672" i="4"/>
  <c r="T168" i="4"/>
  <c r="S61" i="4"/>
  <c r="U61" i="4" s="1"/>
  <c r="T820" i="4"/>
  <c r="U830" i="4"/>
  <c r="R870" i="4"/>
  <c r="R902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G7" i="5"/>
  <c r="I7" i="5"/>
  <c r="F11" i="5"/>
  <c r="G11" i="5"/>
  <c r="E23" i="5"/>
  <c r="F23" i="5"/>
  <c r="I23" i="5"/>
  <c r="G23" i="5"/>
  <c r="E39" i="5"/>
  <c r="F39" i="5"/>
  <c r="G39" i="5"/>
  <c r="G159" i="5"/>
  <c r="F159" i="5"/>
  <c r="E159" i="5"/>
  <c r="G171" i="5"/>
  <c r="F171" i="5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I25" i="5"/>
  <c r="I41" i="5"/>
  <c r="E45" i="5"/>
  <c r="G45" i="5"/>
  <c r="E65" i="5"/>
  <c r="F65" i="5"/>
  <c r="G65" i="5"/>
  <c r="I81" i="5"/>
  <c r="G81" i="5"/>
  <c r="E97" i="5"/>
  <c r="F97" i="5"/>
  <c r="G97" i="5"/>
  <c r="G105" i="5"/>
  <c r="E149" i="5"/>
  <c r="I149" i="5"/>
  <c r="F156" i="5"/>
  <c r="E167" i="5"/>
  <c r="E171" i="5"/>
  <c r="F508" i="5"/>
  <c r="I513" i="5"/>
  <c r="E531" i="5"/>
  <c r="G541" i="5"/>
  <c r="E573" i="5"/>
  <c r="F577" i="5"/>
  <c r="G577" i="5"/>
  <c r="G579" i="5"/>
  <c r="F596" i="5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S144" i="4"/>
  <c r="U144" i="4" s="1"/>
  <c r="T162" i="4"/>
  <c r="S162" i="4"/>
  <c r="S178" i="4"/>
  <c r="U529" i="4"/>
  <c r="V529" i="4"/>
  <c r="T539" i="4"/>
  <c r="S561" i="4"/>
  <c r="U561" i="4" s="1"/>
  <c r="T562" i="4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T697" i="4"/>
  <c r="S734" i="4"/>
  <c r="T764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S855" i="4" s="1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Q892" i="4"/>
  <c r="N892" i="4"/>
  <c r="R892" i="4" s="1"/>
  <c r="P892" i="4"/>
  <c r="E892" i="4"/>
  <c r="Q895" i="4"/>
  <c r="T895" i="4" s="1"/>
  <c r="P895" i="4"/>
  <c r="S895" i="4" s="1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D926" i="4"/>
  <c r="F926" i="4"/>
  <c r="F932" i="4"/>
  <c r="P932" i="4"/>
  <c r="S932" i="4" s="1"/>
  <c r="U932" i="4" s="1"/>
  <c r="Q950" i="4"/>
  <c r="P950" i="4"/>
  <c r="N950" i="4"/>
  <c r="R950" i="4" s="1"/>
  <c r="P955" i="4"/>
  <c r="S955" i="4" s="1"/>
  <c r="E955" i="4"/>
  <c r="E966" i="4"/>
  <c r="G966" i="4"/>
  <c r="F966" i="4"/>
  <c r="G973" i="4"/>
  <c r="E973" i="4"/>
  <c r="F973" i="4"/>
  <c r="S975" i="4"/>
  <c r="N988" i="4"/>
  <c r="R988" i="4" s="1"/>
  <c r="P988" i="4"/>
  <c r="Q988" i="4"/>
  <c r="Q1000" i="4"/>
  <c r="T1000" i="4" s="1"/>
  <c r="F1000" i="4"/>
  <c r="P1001" i="4"/>
  <c r="S1001" i="4" s="1"/>
  <c r="F1001" i="4"/>
  <c r="Q1001" i="4"/>
  <c r="T1001" i="4" s="1"/>
  <c r="T682" i="4"/>
  <c r="S670" i="4"/>
  <c r="T543" i="4"/>
  <c r="N864" i="4"/>
  <c r="R864" i="4" s="1"/>
  <c r="S736" i="4"/>
  <c r="U736" i="4" s="1"/>
  <c r="S74" i="4"/>
  <c r="S563" i="4"/>
  <c r="S566" i="4"/>
  <c r="T736" i="4"/>
  <c r="T828" i="4"/>
  <c r="S152" i="4"/>
  <c r="U152" i="4" s="1"/>
  <c r="S749" i="4"/>
  <c r="T827" i="4"/>
  <c r="T578" i="4"/>
  <c r="T670" i="4"/>
  <c r="T686" i="4"/>
  <c r="T734" i="4"/>
  <c r="T792" i="4"/>
  <c r="T824" i="4"/>
  <c r="S735" i="4"/>
  <c r="U735" i="4" s="1"/>
  <c r="S887" i="4"/>
  <c r="T998" i="4"/>
  <c r="S761" i="4"/>
  <c r="T975" i="4"/>
  <c r="S827" i="4"/>
  <c r="T536" i="4"/>
  <c r="T526" i="4"/>
  <c r="S550" i="4"/>
  <c r="U550" i="4" s="1"/>
  <c r="T458" i="4"/>
  <c r="T490" i="4"/>
  <c r="S490" i="4"/>
  <c r="U490" i="4" s="1"/>
  <c r="T434" i="4"/>
  <c r="T231" i="4"/>
  <c r="I287" i="5"/>
  <c r="T443" i="4"/>
  <c r="F468" i="5"/>
  <c r="F484" i="5"/>
  <c r="T453" i="4"/>
  <c r="T398" i="4"/>
  <c r="I430" i="5"/>
  <c r="E434" i="5"/>
  <c r="E442" i="5"/>
  <c r="E482" i="5"/>
  <c r="S380" i="4"/>
  <c r="T380" i="4"/>
  <c r="S386" i="4"/>
  <c r="U386" i="4" s="1"/>
  <c r="U409" i="4"/>
  <c r="E381" i="5"/>
  <c r="E389" i="5"/>
  <c r="E405" i="5"/>
  <c r="E413" i="5"/>
  <c r="E421" i="5"/>
  <c r="E485" i="5"/>
  <c r="S379" i="4"/>
  <c r="U379" i="4" s="1"/>
  <c r="T387" i="4"/>
  <c r="S441" i="4"/>
  <c r="U441" i="4" s="1"/>
  <c r="I581" i="5"/>
  <c r="E581" i="5"/>
  <c r="G581" i="5"/>
  <c r="I669" i="5"/>
  <c r="G669" i="5"/>
  <c r="E669" i="5"/>
  <c r="I830" i="5"/>
  <c r="F830" i="5"/>
  <c r="G830" i="5"/>
  <c r="E10" i="5"/>
  <c r="F10" i="5"/>
  <c r="G10" i="5"/>
  <c r="F20" i="5"/>
  <c r="G20" i="5"/>
  <c r="E20" i="5"/>
  <c r="I21" i="5"/>
  <c r="E21" i="5"/>
  <c r="G21" i="5"/>
  <c r="F28" i="5"/>
  <c r="I28" i="5"/>
  <c r="G28" i="5"/>
  <c r="F30" i="5"/>
  <c r="G30" i="5"/>
  <c r="G34" i="5"/>
  <c r="F34" i="5"/>
  <c r="E35" i="5"/>
  <c r="I35" i="5"/>
  <c r="G35" i="5"/>
  <c r="F48" i="5"/>
  <c r="G48" i="5"/>
  <c r="I48" i="5"/>
  <c r="I52" i="5"/>
  <c r="G52" i="5"/>
  <c r="F52" i="5"/>
  <c r="G54" i="5"/>
  <c r="F54" i="5"/>
  <c r="F58" i="5"/>
  <c r="G58" i="5"/>
  <c r="F64" i="5"/>
  <c r="G64" i="5"/>
  <c r="I64" i="5"/>
  <c r="I68" i="5"/>
  <c r="G68" i="5"/>
  <c r="F68" i="5"/>
  <c r="G70" i="5"/>
  <c r="F70" i="5"/>
  <c r="F74" i="5"/>
  <c r="G74" i="5"/>
  <c r="F80" i="5"/>
  <c r="G80" i="5"/>
  <c r="I80" i="5"/>
  <c r="I84" i="5"/>
  <c r="G84" i="5"/>
  <c r="F84" i="5"/>
  <c r="G86" i="5"/>
  <c r="F86" i="5"/>
  <c r="F90" i="5"/>
  <c r="G90" i="5"/>
  <c r="F96" i="5"/>
  <c r="G96" i="5"/>
  <c r="I96" i="5"/>
  <c r="I100" i="5"/>
  <c r="G100" i="5"/>
  <c r="F100" i="5"/>
  <c r="G102" i="5"/>
  <c r="F102" i="5"/>
  <c r="F106" i="5"/>
  <c r="G106" i="5"/>
  <c r="E148" i="5"/>
  <c r="I148" i="5"/>
  <c r="F148" i="5"/>
  <c r="I151" i="5"/>
  <c r="G151" i="5"/>
  <c r="E151" i="5"/>
  <c r="F154" i="5"/>
  <c r="G154" i="5"/>
  <c r="E154" i="5"/>
  <c r="E155" i="5"/>
  <c r="G155" i="5"/>
  <c r="I155" i="5"/>
  <c r="I158" i="5"/>
  <c r="I164" i="5"/>
  <c r="I166" i="5"/>
  <c r="F166" i="5"/>
  <c r="E166" i="5"/>
  <c r="G175" i="5"/>
  <c r="E175" i="5"/>
  <c r="I175" i="5"/>
  <c r="E180" i="5"/>
  <c r="F180" i="5"/>
  <c r="I180" i="5"/>
  <c r="F182" i="5"/>
  <c r="I182" i="5"/>
  <c r="G185" i="5"/>
  <c r="I185" i="5"/>
  <c r="E185" i="5"/>
  <c r="F488" i="5"/>
  <c r="I488" i="5"/>
  <c r="F500" i="5"/>
  <c r="G500" i="5"/>
  <c r="E500" i="5"/>
  <c r="I500" i="5"/>
  <c r="I514" i="5"/>
  <c r="G514" i="5"/>
  <c r="G515" i="5"/>
  <c r="E515" i="5"/>
  <c r="I515" i="5"/>
  <c r="F517" i="5"/>
  <c r="G528" i="5"/>
  <c r="F528" i="5"/>
  <c r="F534" i="5"/>
  <c r="I534" i="5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F602" i="5"/>
  <c r="E602" i="5"/>
  <c r="F604" i="5"/>
  <c r="G604" i="5"/>
  <c r="E604" i="5"/>
  <c r="I604" i="5"/>
  <c r="F616" i="5"/>
  <c r="G616" i="5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F706" i="5"/>
  <c r="G706" i="5"/>
  <c r="G722" i="5"/>
  <c r="F722" i="5"/>
  <c r="F732" i="5"/>
  <c r="I732" i="5"/>
  <c r="E732" i="5"/>
  <c r="F742" i="5"/>
  <c r="G742" i="5"/>
  <c r="G743" i="5"/>
  <c r="I743" i="5"/>
  <c r="E743" i="5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E810" i="5"/>
  <c r="G825" i="5"/>
  <c r="I825" i="5"/>
  <c r="F833" i="5"/>
  <c r="T29" i="4"/>
  <c r="T33" i="4"/>
  <c r="T35" i="4"/>
  <c r="T426" i="4"/>
  <c r="T439" i="4"/>
  <c r="S483" i="4"/>
  <c r="T499" i="4"/>
  <c r="S622" i="4"/>
  <c r="I589" i="5"/>
  <c r="E589" i="5"/>
  <c r="G589" i="5"/>
  <c r="F818" i="5"/>
  <c r="I818" i="5"/>
  <c r="I834" i="5"/>
  <c r="F834" i="5"/>
  <c r="E834" i="5"/>
  <c r="I10" i="5"/>
  <c r="E16" i="5"/>
  <c r="G16" i="5"/>
  <c r="F18" i="5"/>
  <c r="I18" i="5"/>
  <c r="G18" i="5"/>
  <c r="E18" i="5"/>
  <c r="I20" i="5"/>
  <c r="F21" i="5"/>
  <c r="E28" i="5"/>
  <c r="I30" i="5"/>
  <c r="G32" i="5"/>
  <c r="F32" i="5"/>
  <c r="I32" i="5"/>
  <c r="I34" i="5"/>
  <c r="F35" i="5"/>
  <c r="I37" i="5"/>
  <c r="E37" i="5"/>
  <c r="G37" i="5"/>
  <c r="I44" i="5"/>
  <c r="G44" i="5"/>
  <c r="F44" i="5"/>
  <c r="G46" i="5"/>
  <c r="F46" i="5"/>
  <c r="F50" i="5"/>
  <c r="G50" i="5"/>
  <c r="F56" i="5"/>
  <c r="G56" i="5"/>
  <c r="I56" i="5"/>
  <c r="I60" i="5"/>
  <c r="G60" i="5"/>
  <c r="F60" i="5"/>
  <c r="G62" i="5"/>
  <c r="F62" i="5"/>
  <c r="F66" i="5"/>
  <c r="G66" i="5"/>
  <c r="E68" i="5"/>
  <c r="I70" i="5"/>
  <c r="F72" i="5"/>
  <c r="G72" i="5"/>
  <c r="I72" i="5"/>
  <c r="I74" i="5"/>
  <c r="I76" i="5"/>
  <c r="G76" i="5"/>
  <c r="F76" i="5"/>
  <c r="G78" i="5"/>
  <c r="F78" i="5"/>
  <c r="F82" i="5"/>
  <c r="G82" i="5"/>
  <c r="E84" i="5"/>
  <c r="I86" i="5"/>
  <c r="F88" i="5"/>
  <c r="G88" i="5"/>
  <c r="I88" i="5"/>
  <c r="I92" i="5"/>
  <c r="G92" i="5"/>
  <c r="F92" i="5"/>
  <c r="G94" i="5"/>
  <c r="F94" i="5"/>
  <c r="E96" i="5"/>
  <c r="F98" i="5"/>
  <c r="G98" i="5"/>
  <c r="E100" i="5"/>
  <c r="I102" i="5"/>
  <c r="F104" i="5"/>
  <c r="G104" i="5"/>
  <c r="I104" i="5"/>
  <c r="I106" i="5"/>
  <c r="I108" i="5"/>
  <c r="G108" i="5"/>
  <c r="F108" i="5"/>
  <c r="G147" i="5"/>
  <c r="E147" i="5"/>
  <c r="I147" i="5"/>
  <c r="E150" i="5"/>
  <c r="I150" i="5"/>
  <c r="F150" i="5"/>
  <c r="F158" i="5"/>
  <c r="E158" i="5"/>
  <c r="G163" i="5"/>
  <c r="I163" i="5"/>
  <c r="E163" i="5"/>
  <c r="F164" i="5"/>
  <c r="E164" i="5"/>
  <c r="F170" i="5"/>
  <c r="G170" i="5"/>
  <c r="I170" i="5"/>
  <c r="F174" i="5"/>
  <c r="E174" i="5"/>
  <c r="I174" i="5"/>
  <c r="I179" i="5"/>
  <c r="G179" i="5"/>
  <c r="E179" i="5"/>
  <c r="E183" i="5"/>
  <c r="G183" i="5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64" i="5"/>
  <c r="G564" i="5"/>
  <c r="E564" i="5"/>
  <c r="F564" i="5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F610" i="5"/>
  <c r="I610" i="5"/>
  <c r="G610" i="5"/>
  <c r="F612" i="5"/>
  <c r="I612" i="5"/>
  <c r="E612" i="5"/>
  <c r="E616" i="5"/>
  <c r="E624" i="5"/>
  <c r="I624" i="5"/>
  <c r="F624" i="5"/>
  <c r="G626" i="5"/>
  <c r="F626" i="5"/>
  <c r="I626" i="5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G698" i="5"/>
  <c r="F700" i="5"/>
  <c r="I700" i="5"/>
  <c r="E700" i="5"/>
  <c r="I702" i="5"/>
  <c r="F702" i="5"/>
  <c r="E706" i="5"/>
  <c r="F710" i="5"/>
  <c r="G710" i="5"/>
  <c r="I712" i="5"/>
  <c r="F712" i="5"/>
  <c r="F714" i="5"/>
  <c r="E714" i="5"/>
  <c r="I714" i="5"/>
  <c r="F716" i="5"/>
  <c r="E716" i="5"/>
  <c r="I716" i="5"/>
  <c r="I718" i="5"/>
  <c r="F718" i="5"/>
  <c r="G726" i="5"/>
  <c r="F726" i="5"/>
  <c r="I728" i="5"/>
  <c r="F728" i="5"/>
  <c r="F730" i="5"/>
  <c r="I730" i="5"/>
  <c r="E730" i="5"/>
  <c r="G735" i="5"/>
  <c r="I735" i="5"/>
  <c r="E735" i="5"/>
  <c r="F738" i="5"/>
  <c r="G738" i="5"/>
  <c r="G739" i="5"/>
  <c r="E739" i="5"/>
  <c r="I739" i="5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G818" i="5"/>
  <c r="I823" i="5"/>
  <c r="G823" i="5"/>
  <c r="F825" i="5"/>
  <c r="E830" i="5"/>
  <c r="G832" i="5"/>
  <c r="F832" i="5"/>
  <c r="E840" i="5"/>
  <c r="F840" i="5"/>
  <c r="I840" i="5"/>
  <c r="R23" i="4"/>
  <c r="T23" i="4"/>
  <c r="S23" i="4"/>
  <c r="R29" i="4"/>
  <c r="S29" i="4"/>
  <c r="R33" i="4"/>
  <c r="S33" i="4"/>
  <c r="R35" i="4"/>
  <c r="S35" i="4"/>
  <c r="R43" i="4"/>
  <c r="T43" i="4"/>
  <c r="R52" i="4"/>
  <c r="T52" i="4"/>
  <c r="T58" i="4"/>
  <c r="S64" i="4"/>
  <c r="R64" i="4"/>
  <c r="R65" i="4"/>
  <c r="T65" i="4"/>
  <c r="R73" i="4"/>
  <c r="S73" i="4"/>
  <c r="T73" i="4"/>
  <c r="T111" i="4"/>
  <c r="S127" i="4"/>
  <c r="R127" i="4"/>
  <c r="T135" i="4"/>
  <c r="U139" i="4"/>
  <c r="S143" i="4"/>
  <c r="R143" i="4"/>
  <c r="R159" i="4"/>
  <c r="T159" i="4"/>
  <c r="S159" i="4"/>
  <c r="R167" i="4"/>
  <c r="T167" i="4"/>
  <c r="R183" i="4"/>
  <c r="S183" i="4"/>
  <c r="T183" i="4"/>
  <c r="R927" i="4"/>
  <c r="T955" i="4"/>
  <c r="T967" i="4"/>
  <c r="R37" i="4"/>
  <c r="S37" i="4"/>
  <c r="R46" i="4"/>
  <c r="T46" i="4"/>
  <c r="U48" i="4"/>
  <c r="S52" i="4"/>
  <c r="Q63" i="4"/>
  <c r="N63" i="4"/>
  <c r="R63" i="4" s="1"/>
  <c r="P63" i="4"/>
  <c r="N105" i="4"/>
  <c r="R105" i="4" s="1"/>
  <c r="P105" i="4"/>
  <c r="T114" i="4"/>
  <c r="Q157" i="4"/>
  <c r="P157" i="4"/>
  <c r="N157" i="4"/>
  <c r="R157" i="4" s="1"/>
  <c r="T731" i="4"/>
  <c r="T739" i="4"/>
  <c r="R744" i="4"/>
  <c r="T744" i="4"/>
  <c r="T747" i="4"/>
  <c r="R751" i="4"/>
  <c r="S751" i="4"/>
  <c r="R760" i="4"/>
  <c r="T760" i="4"/>
  <c r="U779" i="4"/>
  <c r="R788" i="4"/>
  <c r="S788" i="4"/>
  <c r="T788" i="4"/>
  <c r="R807" i="4"/>
  <c r="S807" i="4"/>
  <c r="T811" i="4"/>
  <c r="R815" i="4"/>
  <c r="S815" i="4"/>
  <c r="R816" i="4"/>
  <c r="U818" i="4"/>
  <c r="T819" i="4"/>
  <c r="R895" i="4"/>
  <c r="R911" i="4"/>
  <c r="T911" i="4"/>
  <c r="Q925" i="4"/>
  <c r="N925" i="4"/>
  <c r="R925" i="4" s="1"/>
  <c r="P925" i="4"/>
  <c r="D925" i="4"/>
  <c r="G933" i="4"/>
  <c r="E933" i="4"/>
  <c r="F933" i="4"/>
  <c r="G949" i="4"/>
  <c r="E949" i="4"/>
  <c r="F949" i="4"/>
  <c r="Q957" i="4"/>
  <c r="N957" i="4"/>
  <c r="R957" i="4" s="1"/>
  <c r="D957" i="4"/>
  <c r="P957" i="4"/>
  <c r="N965" i="4"/>
  <c r="R965" i="4" s="1"/>
  <c r="P965" i="4"/>
  <c r="Q965" i="4"/>
  <c r="D965" i="4"/>
  <c r="R142" i="4"/>
  <c r="T142" i="4"/>
  <c r="T126" i="4"/>
  <c r="R535" i="4"/>
  <c r="T535" i="4"/>
  <c r="S535" i="4"/>
  <c r="R740" i="4"/>
  <c r="T740" i="4"/>
  <c r="S54" i="4"/>
  <c r="R156" i="4"/>
  <c r="T156" i="4"/>
  <c r="S156" i="4"/>
  <c r="R698" i="4"/>
  <c r="S698" i="4"/>
  <c r="R702" i="4"/>
  <c r="S702" i="4"/>
  <c r="T702" i="4"/>
  <c r="T816" i="4"/>
  <c r="V615" i="4"/>
  <c r="S791" i="4"/>
  <c r="V638" i="4"/>
  <c r="W638" i="4" s="1"/>
  <c r="R978" i="4"/>
  <c r="T978" i="4"/>
  <c r="T182" i="4"/>
  <c r="R748" i="4"/>
  <c r="T748" i="4"/>
  <c r="S681" i="4"/>
  <c r="S58" i="4"/>
  <c r="T738" i="4"/>
  <c r="T746" i="4"/>
  <c r="T754" i="4"/>
  <c r="T762" i="4"/>
  <c r="S911" i="4"/>
  <c r="T555" i="4"/>
  <c r="T999" i="4"/>
  <c r="T64" i="4"/>
  <c r="R85" i="4"/>
  <c r="T85" i="4"/>
  <c r="S85" i="4"/>
  <c r="R93" i="4"/>
  <c r="S93" i="4"/>
  <c r="R111" i="4"/>
  <c r="S111" i="4"/>
  <c r="R119" i="4"/>
  <c r="S119" i="4"/>
  <c r="T127" i="4"/>
  <c r="R135" i="4"/>
  <c r="S135" i="4"/>
  <c r="T143" i="4"/>
  <c r="T931" i="4"/>
  <c r="R589" i="4"/>
  <c r="S589" i="4"/>
  <c r="R13" i="4"/>
  <c r="S13" i="4"/>
  <c r="R14" i="4"/>
  <c r="S14" i="4"/>
  <c r="R21" i="4"/>
  <c r="S21" i="4"/>
  <c r="S65" i="4"/>
  <c r="R70" i="4"/>
  <c r="S70" i="4"/>
  <c r="T70" i="4"/>
  <c r="R78" i="4"/>
  <c r="S78" i="4"/>
  <c r="T78" i="4"/>
  <c r="S81" i="4"/>
  <c r="R86" i="4"/>
  <c r="S86" i="4"/>
  <c r="R87" i="4"/>
  <c r="S87" i="4"/>
  <c r="T103" i="4"/>
  <c r="S121" i="4"/>
  <c r="R125" i="4"/>
  <c r="S125" i="4"/>
  <c r="R133" i="4"/>
  <c r="T133" i="4"/>
  <c r="R138" i="4"/>
  <c r="S138" i="4"/>
  <c r="R141" i="4"/>
  <c r="S141" i="4"/>
  <c r="T141" i="4"/>
  <c r="T155" i="4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7" i="4"/>
  <c r="U527" i="4"/>
  <c r="R533" i="4"/>
  <c r="S533" i="4"/>
  <c r="T533" i="4"/>
  <c r="R558" i="4"/>
  <c r="S558" i="4"/>
  <c r="R584" i="4"/>
  <c r="S584" i="4"/>
  <c r="T584" i="4"/>
  <c r="R595" i="4"/>
  <c r="T595" i="4"/>
  <c r="U611" i="4"/>
  <c r="U623" i="4"/>
  <c r="T639" i="4"/>
  <c r="U667" i="4"/>
  <c r="R690" i="4"/>
  <c r="S690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Q929" i="4"/>
  <c r="N929" i="4"/>
  <c r="R929" i="4" s="1"/>
  <c r="P929" i="4"/>
  <c r="D929" i="4"/>
  <c r="S967" i="4"/>
  <c r="G969" i="4"/>
  <c r="E969" i="4"/>
  <c r="R980" i="4"/>
  <c r="T980" i="4"/>
  <c r="T151" i="4"/>
  <c r="U88" i="4"/>
  <c r="V88" i="4"/>
  <c r="U822" i="4"/>
  <c r="V822" i="4"/>
  <c r="U838" i="4"/>
  <c r="U806" i="4"/>
  <c r="U794" i="4"/>
  <c r="V794" i="4"/>
  <c r="R990" i="4"/>
  <c r="T990" i="4"/>
  <c r="S177" i="4"/>
  <c r="S25" i="4"/>
  <c r="R28" i="4"/>
  <c r="S28" i="4"/>
  <c r="T28" i="4"/>
  <c r="R45" i="4"/>
  <c r="S45" i="4"/>
  <c r="T45" i="4"/>
  <c r="S491" i="4"/>
  <c r="U491" i="4" s="1"/>
  <c r="S555" i="4"/>
  <c r="T125" i="4"/>
  <c r="T688" i="4"/>
  <c r="S149" i="4"/>
  <c r="S104" i="4"/>
  <c r="S90" i="4"/>
  <c r="T690" i="4"/>
  <c r="T742" i="4"/>
  <c r="T758" i="4"/>
  <c r="S847" i="4"/>
  <c r="V517" i="4"/>
  <c r="S167" i="4"/>
  <c r="S716" i="4"/>
  <c r="Q2" i="4"/>
  <c r="P2" i="4"/>
  <c r="N2" i="4"/>
  <c r="R2" i="4" s="1"/>
  <c r="R16" i="4"/>
  <c r="T16" i="4"/>
  <c r="S7" i="4"/>
  <c r="T7" i="4"/>
  <c r="S4" i="4"/>
  <c r="T13" i="4"/>
  <c r="T14" i="4"/>
  <c r="T21" i="4"/>
  <c r="T25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R67" i="4"/>
  <c r="S67" i="4"/>
  <c r="T69" i="4"/>
  <c r="U71" i="4"/>
  <c r="S75" i="4"/>
  <c r="T75" i="4"/>
  <c r="T79" i="4"/>
  <c r="T81" i="4"/>
  <c r="Q83" i="4"/>
  <c r="N83" i="4"/>
  <c r="R83" i="4" s="1"/>
  <c r="P83" i="4"/>
  <c r="T86" i="4"/>
  <c r="T87" i="4"/>
  <c r="T89" i="4"/>
  <c r="S95" i="4"/>
  <c r="T95" i="4"/>
  <c r="S98" i="4"/>
  <c r="T98" i="4"/>
  <c r="Q99" i="4"/>
  <c r="P99" i="4"/>
  <c r="N99" i="4"/>
  <c r="R99" i="4" s="1"/>
  <c r="S103" i="4"/>
  <c r="S114" i="4"/>
  <c r="T117" i="4"/>
  <c r="R117" i="4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S169" i="4"/>
  <c r="T169" i="4"/>
  <c r="T173" i="4"/>
  <c r="S175" i="4"/>
  <c r="T177" i="4"/>
  <c r="U181" i="4"/>
  <c r="R523" i="4"/>
  <c r="S523" i="4"/>
  <c r="R541" i="4"/>
  <c r="T541" i="4"/>
  <c r="S577" i="4"/>
  <c r="U577" i="4" s="1"/>
  <c r="S585" i="4"/>
  <c r="U585" i="4" s="1"/>
  <c r="R588" i="4"/>
  <c r="S588" i="4"/>
  <c r="S595" i="4"/>
  <c r="S639" i="4"/>
  <c r="S651" i="4"/>
  <c r="V651" i="4" s="1"/>
  <c r="S685" i="4"/>
  <c r="R685" i="4"/>
  <c r="S689" i="4"/>
  <c r="T689" i="4"/>
  <c r="S705" i="4"/>
  <c r="T705" i="4"/>
  <c r="S715" i="4"/>
  <c r="R717" i="4"/>
  <c r="S717" i="4"/>
  <c r="S721" i="4"/>
  <c r="T721" i="4"/>
  <c r="S723" i="4"/>
  <c r="S730" i="4"/>
  <c r="S731" i="4"/>
  <c r="S739" i="4"/>
  <c r="S742" i="4"/>
  <c r="S744" i="4"/>
  <c r="S745" i="4"/>
  <c r="T745" i="4"/>
  <c r="S747" i="4"/>
  <c r="T751" i="4"/>
  <c r="T755" i="4"/>
  <c r="S758" i="4"/>
  <c r="S760" i="4"/>
  <c r="T779" i="4"/>
  <c r="T787" i="4"/>
  <c r="T791" i="4"/>
  <c r="S809" i="4"/>
  <c r="T809" i="4"/>
  <c r="S811" i="4"/>
  <c r="T815" i="4"/>
  <c r="S817" i="4"/>
  <c r="T817" i="4"/>
  <c r="S819" i="4"/>
  <c r="S841" i="4"/>
  <c r="T841" i="4"/>
  <c r="T847" i="4"/>
  <c r="T871" i="4"/>
  <c r="R875" i="4"/>
  <c r="T875" i="4"/>
  <c r="R891" i="4"/>
  <c r="T891" i="4"/>
  <c r="R907" i="4"/>
  <c r="T907" i="4"/>
  <c r="G929" i="4"/>
  <c r="E929" i="4"/>
  <c r="F929" i="4"/>
  <c r="Q933" i="4"/>
  <c r="N933" i="4"/>
  <c r="R933" i="4" s="1"/>
  <c r="P933" i="4"/>
  <c r="D933" i="4"/>
  <c r="S937" i="4"/>
  <c r="T937" i="4"/>
  <c r="Q949" i="4"/>
  <c r="N949" i="4"/>
  <c r="R949" i="4" s="1"/>
  <c r="P949" i="4"/>
  <c r="D949" i="4"/>
  <c r="T961" i="4"/>
  <c r="E965" i="4"/>
  <c r="G965" i="4"/>
  <c r="F965" i="4"/>
  <c r="Q969" i="4"/>
  <c r="N969" i="4"/>
  <c r="R969" i="4" s="1"/>
  <c r="P969" i="4"/>
  <c r="D969" i="4"/>
  <c r="F969" i="4"/>
  <c r="S976" i="4"/>
  <c r="S980" i="4"/>
  <c r="R982" i="4"/>
  <c r="T982" i="4"/>
  <c r="T989" i="4"/>
  <c r="R994" i="4"/>
  <c r="T994" i="4"/>
  <c r="S999" i="4"/>
  <c r="U537" i="4"/>
  <c r="V537" i="4"/>
  <c r="S142" i="4"/>
  <c r="S126" i="4"/>
  <c r="T104" i="4"/>
  <c r="S754" i="4"/>
  <c r="S746" i="4"/>
  <c r="S738" i="4"/>
  <c r="V582" i="4"/>
  <c r="U582" i="4"/>
  <c r="R551" i="4"/>
  <c r="T551" i="4"/>
  <c r="T109" i="4"/>
  <c r="S511" i="4"/>
  <c r="U511" i="4" s="1"/>
  <c r="R82" i="4"/>
  <c r="S82" i="4"/>
  <c r="S990" i="4"/>
  <c r="S991" i="4"/>
  <c r="S740" i="4"/>
  <c r="S803" i="4"/>
  <c r="S795" i="4"/>
  <c r="S771" i="4"/>
  <c r="S763" i="4"/>
  <c r="T607" i="4"/>
  <c r="T47" i="4"/>
  <c r="S158" i="4"/>
  <c r="S431" i="4"/>
  <c r="U431" i="4" s="1"/>
  <c r="S457" i="4"/>
  <c r="S551" i="4"/>
  <c r="R618" i="4"/>
  <c r="S618" i="4"/>
  <c r="S743" i="4"/>
  <c r="S775" i="4"/>
  <c r="R934" i="4"/>
  <c r="U954" i="4"/>
  <c r="T991" i="4"/>
  <c r="S978" i="4"/>
  <c r="T698" i="4"/>
  <c r="U774" i="4"/>
  <c r="U766" i="4"/>
  <c r="V766" i="4"/>
  <c r="S762" i="4"/>
  <c r="T600" i="4"/>
  <c r="S182" i="4"/>
  <c r="T166" i="4"/>
  <c r="T158" i="4"/>
  <c r="T90" i="4"/>
  <c r="S826" i="4"/>
  <c r="S748" i="4"/>
  <c r="T700" i="4"/>
  <c r="S688" i="4"/>
  <c r="S672" i="4"/>
  <c r="T691" i="4"/>
  <c r="S659" i="4"/>
  <c r="S161" i="4"/>
  <c r="S971" i="4"/>
  <c r="S587" i="4"/>
  <c r="T752" i="4"/>
  <c r="T756" i="4"/>
  <c r="S783" i="4"/>
  <c r="T992" i="4"/>
  <c r="S700" i="4"/>
  <c r="S669" i="4"/>
  <c r="U669" i="4" s="1"/>
  <c r="Q3" i="4"/>
  <c r="T3" i="4" s="1"/>
  <c r="P3" i="4"/>
  <c r="S3" i="4" s="1"/>
  <c r="S820" i="4"/>
  <c r="S600" i="4"/>
  <c r="T523" i="4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G403" i="9"/>
  <c r="D403" i="9"/>
  <c r="G407" i="9"/>
  <c r="D407" i="9"/>
  <c r="K400" i="11"/>
  <c r="M400" i="11" s="1"/>
  <c r="I515" i="11"/>
  <c r="J515" i="11"/>
  <c r="E558" i="11"/>
  <c r="F558" i="11"/>
  <c r="H558" i="11"/>
  <c r="I456" i="11"/>
  <c r="J456" i="11"/>
  <c r="G398" i="9"/>
  <c r="D398" i="9"/>
  <c r="G402" i="9"/>
  <c r="D402" i="9"/>
  <c r="G406" i="9"/>
  <c r="D406" i="9"/>
  <c r="G410" i="9"/>
  <c r="D410" i="9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G401" i="9"/>
  <c r="D401" i="9"/>
  <c r="G405" i="9"/>
  <c r="D405" i="9"/>
  <c r="G409" i="9"/>
  <c r="D409" i="9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E403" i="9"/>
  <c r="E407" i="9"/>
  <c r="G396" i="9"/>
  <c r="D396" i="9"/>
  <c r="G400" i="9"/>
  <c r="D400" i="9"/>
  <c r="G404" i="9"/>
  <c r="D404" i="9"/>
  <c r="G408" i="9"/>
  <c r="D408" i="9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R729" i="4"/>
  <c r="S729" i="4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L332" i="11"/>
  <c r="N332" i="11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T528" i="4"/>
  <c r="S538" i="4"/>
  <c r="U538" i="4" s="1"/>
  <c r="I512" i="5"/>
  <c r="F512" i="5"/>
  <c r="E512" i="5"/>
  <c r="G512" i="5"/>
  <c r="S506" i="4"/>
  <c r="U506" i="4" s="1"/>
  <c r="T510" i="4"/>
  <c r="S532" i="4"/>
  <c r="U532" i="4" s="1"/>
  <c r="S536" i="4"/>
  <c r="U536" i="4" s="1"/>
  <c r="T550" i="4"/>
  <c r="S512" i="4"/>
  <c r="U512" i="4" s="1"/>
  <c r="T540" i="4"/>
  <c r="S544" i="4"/>
  <c r="U544" i="4" s="1"/>
  <c r="T544" i="4"/>
  <c r="S554" i="4"/>
  <c r="U554" i="4" s="1"/>
  <c r="S534" i="4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K311" i="11"/>
  <c r="M311" i="11" s="1"/>
  <c r="L311" i="11"/>
  <c r="N3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J312" i="11"/>
  <c r="D232" i="9"/>
  <c r="E232" i="9"/>
  <c r="G232" i="9"/>
  <c r="G251" i="9"/>
  <c r="D251" i="9"/>
  <c r="E251" i="9"/>
  <c r="K308" i="11"/>
  <c r="M308" i="11" s="1"/>
  <c r="L308" i="11"/>
  <c r="N308" i="11" s="1"/>
  <c r="I317" i="11"/>
  <c r="J317" i="11"/>
  <c r="D213" i="9"/>
  <c r="J300" i="11"/>
  <c r="K300" i="11" s="1"/>
  <c r="M300" i="11" s="1"/>
  <c r="G228" i="9"/>
  <c r="D228" i="9"/>
  <c r="E228" i="9"/>
  <c r="D256" i="9"/>
  <c r="G256" i="9"/>
  <c r="E256" i="9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G429" i="5"/>
  <c r="I429" i="5"/>
  <c r="F493" i="5"/>
  <c r="G493" i="5"/>
  <c r="E493" i="5"/>
  <c r="F461" i="5"/>
  <c r="G461" i="5"/>
  <c r="F487" i="5"/>
  <c r="E487" i="5"/>
  <c r="I487" i="5"/>
  <c r="F477" i="5"/>
  <c r="G477" i="5"/>
  <c r="E477" i="5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U408" i="4" s="1"/>
  <c r="S442" i="4"/>
  <c r="U442" i="4" s="1"/>
  <c r="T452" i="4"/>
  <c r="S494" i="4"/>
  <c r="U494" i="4" s="1"/>
  <c r="S410" i="4"/>
  <c r="U410" i="4" s="1"/>
  <c r="S430" i="4"/>
  <c r="U430" i="4" s="1"/>
  <c r="S492" i="4"/>
  <c r="U492" i="4" s="1"/>
  <c r="T500" i="4"/>
  <c r="P446" i="4"/>
  <c r="T504" i="4"/>
  <c r="T496" i="4"/>
  <c r="S502" i="4"/>
  <c r="U502" i="4" s="1"/>
  <c r="S384" i="4"/>
  <c r="U384" i="4" s="1"/>
  <c r="F389" i="5"/>
  <c r="F429" i="5"/>
  <c r="F452" i="5"/>
  <c r="T485" i="4"/>
  <c r="E399" i="5"/>
  <c r="S385" i="4"/>
  <c r="U385" i="4" s="1"/>
  <c r="F399" i="5"/>
  <c r="E438" i="5"/>
  <c r="S395" i="4"/>
  <c r="U395" i="4" s="1"/>
  <c r="T399" i="4"/>
  <c r="S418" i="4"/>
  <c r="U418" i="4" s="1"/>
  <c r="F357" i="5"/>
  <c r="F373" i="5"/>
  <c r="G373" i="5"/>
  <c r="T354" i="4"/>
  <c r="R416" i="4"/>
  <c r="S416" i="4"/>
  <c r="R378" i="4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T382" i="4"/>
  <c r="T384" i="4"/>
  <c r="G357" i="5"/>
  <c r="I366" i="5"/>
  <c r="G434" i="5"/>
  <c r="T427" i="4"/>
  <c r="S477" i="4"/>
  <c r="U477" i="4" s="1"/>
  <c r="I390" i="5"/>
  <c r="I438" i="5"/>
  <c r="I466" i="5"/>
  <c r="S451" i="4"/>
  <c r="U451" i="4" s="1"/>
  <c r="S399" i="4"/>
  <c r="U399" i="4" s="1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S471" i="4"/>
  <c r="T473" i="4"/>
  <c r="S485" i="4"/>
  <c r="U485" i="4" s="1"/>
  <c r="S493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T302" i="4"/>
  <c r="S286" i="4"/>
  <c r="S310" i="4"/>
  <c r="S318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L178" i="11" s="1"/>
  <c r="N178" i="11" s="1"/>
  <c r="G122" i="9"/>
  <c r="G155" i="9"/>
  <c r="D37" i="9"/>
  <c r="D69" i="9"/>
  <c r="I49" i="1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S226" i="4"/>
  <c r="U226" i="4" s="1"/>
  <c r="T238" i="4"/>
  <c r="S222" i="4"/>
  <c r="R244" i="4"/>
  <c r="S244" i="4"/>
  <c r="T234" i="4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K218" i="11" s="1"/>
  <c r="M218" i="11" s="1"/>
  <c r="G178" i="9"/>
  <c r="G198" i="9"/>
  <c r="J199" i="11"/>
  <c r="L199" i="11" s="1"/>
  <c r="N199" i="11" s="1"/>
  <c r="E153" i="9"/>
  <c r="G191" i="9"/>
  <c r="G199" i="9"/>
  <c r="G182" i="9"/>
  <c r="E199" i="9"/>
  <c r="J184" i="11"/>
  <c r="K184" i="11" s="1"/>
  <c r="M184" i="11" s="1"/>
  <c r="F157" i="11"/>
  <c r="I157" i="11" s="1"/>
  <c r="G168" i="9"/>
  <c r="G174" i="9"/>
  <c r="D207" i="9"/>
  <c r="G207" i="9"/>
  <c r="D196" i="9"/>
  <c r="G196" i="9"/>
  <c r="G190" i="5"/>
  <c r="I190" i="5"/>
  <c r="S254" i="4"/>
  <c r="S261" i="4"/>
  <c r="U261" i="4" s="1"/>
  <c r="F190" i="5"/>
  <c r="I207" i="5"/>
  <c r="T197" i="4"/>
  <c r="T203" i="4"/>
  <c r="T207" i="4"/>
  <c r="T215" i="4"/>
  <c r="T247" i="4"/>
  <c r="S251" i="4"/>
  <c r="U251" i="4" s="1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L103" i="11" s="1"/>
  <c r="N103" i="11" s="1"/>
  <c r="J89" i="11"/>
  <c r="K89" i="11" s="1"/>
  <c r="M89" i="11" s="1"/>
  <c r="S323" i="4"/>
  <c r="U323" i="4" s="1"/>
  <c r="T257" i="4"/>
  <c r="S271" i="4"/>
  <c r="U271" i="4" s="1"/>
  <c r="T293" i="4"/>
  <c r="T359" i="4"/>
  <c r="T321" i="4"/>
  <c r="S301" i="4"/>
  <c r="R301" i="4"/>
  <c r="U242" i="4"/>
  <c r="T272" i="4"/>
  <c r="T249" i="4"/>
  <c r="T227" i="4"/>
  <c r="T218" i="4"/>
  <c r="S311" i="4"/>
  <c r="U311" i="4" s="1"/>
  <c r="T317" i="4"/>
  <c r="S321" i="4"/>
  <c r="R219" i="4"/>
  <c r="S219" i="4"/>
  <c r="S325" i="4"/>
  <c r="U325" i="4" s="1"/>
  <c r="U368" i="4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G5" i="9"/>
  <c r="H124" i="11"/>
  <c r="I71" i="11"/>
  <c r="E156" i="9"/>
  <c r="J174" i="11"/>
  <c r="L174" i="11" s="1"/>
  <c r="N174" i="11" s="1"/>
  <c r="G74" i="9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K176" i="11" s="1"/>
  <c r="M176" i="11" s="1"/>
  <c r="J28" i="11"/>
  <c r="K28" i="11" s="1"/>
  <c r="M28" i="11" s="1"/>
  <c r="J33" i="11"/>
  <c r="L33" i="11" s="1"/>
  <c r="N33" i="11" s="1"/>
  <c r="J242" i="11"/>
  <c r="I242" i="11"/>
  <c r="J230" i="11"/>
  <c r="L230" i="11" s="1"/>
  <c r="N230" i="11" s="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U458" i="4" s="1"/>
  <c r="S472" i="4"/>
  <c r="U472" i="4" s="1"/>
  <c r="S434" i="4"/>
  <c r="U434" i="4" s="1"/>
  <c r="T208" i="4"/>
  <c r="U421" i="4"/>
  <c r="V421" i="4"/>
  <c r="T199" i="4"/>
  <c r="T367" i="4"/>
  <c r="T229" i="4"/>
  <c r="T281" i="4"/>
  <c r="S406" i="4"/>
  <c r="T407" i="4"/>
  <c r="R389" i="4"/>
  <c r="T389" i="4"/>
  <c r="S369" i="4"/>
  <c r="U369" i="4" s="1"/>
  <c r="S239" i="4"/>
  <c r="T385" i="4"/>
  <c r="T391" i="4"/>
  <c r="T447" i="4"/>
  <c r="S475" i="4"/>
  <c r="U475" i="4" s="1"/>
  <c r="T364" i="4"/>
  <c r="S398" i="4"/>
  <c r="U398" i="4" s="1"/>
  <c r="S453" i="4"/>
  <c r="U453" i="4" s="1"/>
  <c r="S330" i="4"/>
  <c r="S303" i="4"/>
  <c r="S360" i="4"/>
  <c r="T206" i="4"/>
  <c r="T461" i="4"/>
  <c r="T390" i="4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S391" i="4"/>
  <c r="T330" i="4"/>
  <c r="S443" i="4"/>
  <c r="U443" i="4" s="1"/>
  <c r="D300" i="9"/>
  <c r="G300" i="9"/>
  <c r="E300" i="9"/>
  <c r="G267" i="9"/>
  <c r="D267" i="9"/>
  <c r="I267" i="11"/>
  <c r="J267" i="11"/>
  <c r="T451" i="4"/>
  <c r="L290" i="11"/>
  <c r="N290" i="11" s="1"/>
  <c r="K294" i="11"/>
  <c r="M294" i="11" s="1"/>
  <c r="L294" i="11"/>
  <c r="N294" i="11" s="1"/>
  <c r="G221" i="9"/>
  <c r="E221" i="9"/>
  <c r="I298" i="11"/>
  <c r="J298" i="11"/>
  <c r="L300" i="11"/>
  <c r="N300" i="11" s="1"/>
  <c r="J291" i="11"/>
  <c r="I269" i="11"/>
  <c r="J269" i="11"/>
  <c r="G220" i="9"/>
  <c r="D220" i="9"/>
  <c r="G230" i="9"/>
  <c r="D230" i="9"/>
  <c r="G254" i="9"/>
  <c r="D254" i="9"/>
  <c r="G286" i="9"/>
  <c r="D286" i="9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237" i="11"/>
  <c r="J237" i="11"/>
  <c r="J286" i="11"/>
  <c r="I286" i="11"/>
  <c r="J260" i="11"/>
  <c r="I260" i="11"/>
  <c r="H284" i="11"/>
  <c r="F284" i="11"/>
  <c r="E284" i="1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D295" i="9"/>
  <c r="E295" i="9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G292" i="9"/>
  <c r="J287" i="11"/>
  <c r="I287" i="11"/>
  <c r="J264" i="11"/>
  <c r="I264" i="11"/>
  <c r="J239" i="11"/>
  <c r="I239" i="11"/>
  <c r="J295" i="11"/>
  <c r="I295" i="11"/>
  <c r="I301" i="11"/>
  <c r="J301" i="11"/>
  <c r="I270" i="11"/>
  <c r="J270" i="1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G302" i="9"/>
  <c r="D302" i="9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S414" i="4"/>
  <c r="U414" i="4" s="1"/>
  <c r="S462" i="4"/>
  <c r="U462" i="4" s="1"/>
  <c r="T430" i="4"/>
  <c r="T444" i="4"/>
  <c r="S460" i="4"/>
  <c r="U460" i="4" s="1"/>
  <c r="S466" i="4"/>
  <c r="U466" i="4" s="1"/>
  <c r="S486" i="4"/>
  <c r="U486" i="4" s="1"/>
  <c r="S436" i="4"/>
  <c r="U436" i="4" s="1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81" i="4"/>
  <c r="V481" i="4"/>
  <c r="U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T386" i="4"/>
  <c r="T396" i="4"/>
  <c r="P402" i="4"/>
  <c r="N402" i="4"/>
  <c r="R402" i="4" s="1"/>
  <c r="Q402" i="4"/>
  <c r="T459" i="4"/>
  <c r="U429" i="4"/>
  <c r="V429" i="4"/>
  <c r="U417" i="4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I396" i="5"/>
  <c r="E396" i="5"/>
  <c r="F396" i="5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F392" i="5"/>
  <c r="E392" i="5"/>
  <c r="I392" i="5"/>
  <c r="I444" i="5"/>
  <c r="F444" i="5"/>
  <c r="E444" i="5"/>
  <c r="F472" i="5"/>
  <c r="S46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R407" i="4"/>
  <c r="S407" i="4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T363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S206" i="4"/>
  <c r="U206" i="4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S345" i="4"/>
  <c r="R345" i="4"/>
  <c r="R216" i="4"/>
  <c r="T216" i="4"/>
  <c r="R204" i="4"/>
  <c r="S204" i="4"/>
  <c r="R196" i="4"/>
  <c r="S196" i="4"/>
  <c r="R188" i="4"/>
  <c r="S188" i="4"/>
  <c r="T381" i="4"/>
  <c r="S381" i="4"/>
  <c r="U381" i="4" s="1"/>
  <c r="R232" i="4"/>
  <c r="S232" i="4"/>
  <c r="R328" i="4"/>
  <c r="S328" i="4"/>
  <c r="R320" i="4"/>
  <c r="S320" i="4"/>
  <c r="U300" i="4"/>
  <c r="R296" i="4"/>
  <c r="S296" i="4"/>
  <c r="R280" i="4"/>
  <c r="S280" i="4"/>
  <c r="T240" i="4"/>
  <c r="R240" i="4"/>
  <c r="R210" i="4"/>
  <c r="T210" i="4"/>
  <c r="S194" i="4"/>
  <c r="S331" i="4"/>
  <c r="T345" i="4"/>
  <c r="V352" i="4"/>
  <c r="W352" i="4" s="1"/>
  <c r="X352" i="4" s="1"/>
  <c r="Y352" i="4" s="1"/>
  <c r="AK352" i="4" s="1"/>
  <c r="R299" i="4"/>
  <c r="S299" i="4"/>
  <c r="R319" i="4"/>
  <c r="S319" i="4"/>
  <c r="R327" i="4"/>
  <c r="S327" i="4"/>
  <c r="S353" i="4"/>
  <c r="R353" i="4"/>
  <c r="S339" i="4"/>
  <c r="S212" i="4"/>
  <c r="T212" i="4"/>
  <c r="T204" i="4"/>
  <c r="T196" i="4"/>
  <c r="T188" i="4"/>
  <c r="T360" i="4"/>
  <c r="R360" i="4"/>
  <c r="T232" i="4"/>
  <c r="T328" i="4"/>
  <c r="T320" i="4"/>
  <c r="T296" i="4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66" i="4"/>
  <c r="V366" i="4"/>
  <c r="S363" i="4"/>
  <c r="V341" i="4"/>
  <c r="U341" i="4"/>
  <c r="S216" i="4"/>
  <c r="D25" i="9"/>
  <c r="E25" i="9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G131" i="9"/>
  <c r="D131" i="9"/>
  <c r="D151" i="9"/>
  <c r="G151" i="9"/>
  <c r="D175" i="9"/>
  <c r="G175" i="9"/>
  <c r="F179" i="11"/>
  <c r="H179" i="11"/>
  <c r="E63" i="11"/>
  <c r="J167" i="11"/>
  <c r="L167" i="11" s="1"/>
  <c r="N167" i="11" s="1"/>
  <c r="J152" i="11"/>
  <c r="K152" i="11" s="1"/>
  <c r="M152" i="11" s="1"/>
  <c r="I58" i="11"/>
  <c r="J76" i="11"/>
  <c r="K76" i="11" s="1"/>
  <c r="M76" i="11" s="1"/>
  <c r="D106" i="9"/>
  <c r="I199" i="11"/>
  <c r="J56" i="11"/>
  <c r="I56" i="1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J22" i="11"/>
  <c r="G78" i="9"/>
  <c r="D78" i="9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I90" i="11"/>
  <c r="J90" i="11"/>
  <c r="J36" i="11"/>
  <c r="I36" i="11"/>
  <c r="J129" i="11"/>
  <c r="I129" i="11"/>
  <c r="I171" i="11"/>
  <c r="J171" i="11"/>
  <c r="I205" i="11"/>
  <c r="J205" i="1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G157" i="9"/>
  <c r="D157" i="9"/>
  <c r="G181" i="9"/>
  <c r="D181" i="9"/>
  <c r="I178" i="11"/>
  <c r="I40" i="11"/>
  <c r="J40" i="11"/>
  <c r="I113" i="11"/>
  <c r="J113" i="11"/>
  <c r="I141" i="11"/>
  <c r="J141" i="11"/>
  <c r="I86" i="11"/>
  <c r="J86" i="11"/>
  <c r="I159" i="11"/>
  <c r="J159" i="1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I57" i="11"/>
  <c r="J57" i="11"/>
  <c r="I61" i="11"/>
  <c r="J61" i="1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F232" i="5"/>
  <c r="I232" i="5"/>
  <c r="G232" i="5"/>
  <c r="E344" i="5"/>
  <c r="F344" i="5"/>
  <c r="G344" i="5"/>
  <c r="F230" i="5"/>
  <c r="E230" i="5"/>
  <c r="I230" i="5"/>
  <c r="G230" i="5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S438" i="4"/>
  <c r="T442" i="4"/>
  <c r="S484" i="4"/>
  <c r="T494" i="4"/>
  <c r="S522" i="4"/>
  <c r="T410" i="4"/>
  <c r="T450" i="4"/>
  <c r="S454" i="4"/>
  <c r="T472" i="4"/>
  <c r="T492" i="4"/>
  <c r="T530" i="4"/>
  <c r="S404" i="4"/>
  <c r="T432" i="4"/>
  <c r="T440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T484" i="4"/>
  <c r="S450" i="4"/>
  <c r="T404" i="4"/>
  <c r="S440" i="4"/>
  <c r="T520" i="4"/>
  <c r="S548" i="4"/>
  <c r="T470" i="4"/>
  <c r="T488" i="4"/>
  <c r="S518" i="4"/>
  <c r="T438" i="4"/>
  <c r="T408" i="4"/>
  <c r="T414" i="4"/>
  <c r="S452" i="4"/>
  <c r="T462" i="4"/>
  <c r="T506" i="4"/>
  <c r="S510" i="4"/>
  <c r="T532" i="4"/>
  <c r="S444" i="4"/>
  <c r="T454" i="4"/>
  <c r="T460" i="4"/>
  <c r="T480" i="4"/>
  <c r="T486" i="4"/>
  <c r="S500" i="4"/>
  <c r="T512" i="4"/>
  <c r="T554" i="4"/>
  <c r="T436" i="4"/>
  <c r="T448" i="4"/>
  <c r="T468" i="4"/>
  <c r="T498" i="4"/>
  <c r="S504" i="4"/>
  <c r="S516" i="4"/>
  <c r="S520" i="4"/>
  <c r="S424" i="4"/>
  <c r="S456" i="4"/>
  <c r="T474" i="4"/>
  <c r="S476" i="4"/>
  <c r="S482" i="4"/>
  <c r="S524" i="4"/>
  <c r="S528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V71" i="4" l="1"/>
  <c r="U115" i="4"/>
  <c r="V60" i="4"/>
  <c r="V986" i="4"/>
  <c r="W986" i="4" s="1"/>
  <c r="V547" i="4"/>
  <c r="J979" i="11"/>
  <c r="V417" i="4"/>
  <c r="J929" i="11"/>
  <c r="I929" i="11"/>
  <c r="V656" i="4"/>
  <c r="W656" i="4" s="1"/>
  <c r="X656" i="4" s="1"/>
  <c r="V403" i="4"/>
  <c r="V643" i="4"/>
  <c r="W643" i="4" s="1"/>
  <c r="X643" i="4" s="1"/>
  <c r="V699" i="4"/>
  <c r="W517" i="4"/>
  <c r="I968" i="11"/>
  <c r="V120" i="4"/>
  <c r="V47" i="4"/>
  <c r="V12" i="4"/>
  <c r="W12" i="4" s="1"/>
  <c r="X12" i="4" s="1"/>
  <c r="V50" i="4"/>
  <c r="W50" i="4" s="1"/>
  <c r="X50" i="4" s="1"/>
  <c r="V995" i="4"/>
  <c r="V467" i="4"/>
  <c r="W467" i="4" s="1"/>
  <c r="X467" i="4" s="1"/>
  <c r="Y467" i="4" s="1"/>
  <c r="J873" i="11"/>
  <c r="V586" i="4"/>
  <c r="V358" i="4"/>
  <c r="W358" i="4" s="1"/>
  <c r="X358" i="4" s="1"/>
  <c r="Y358" i="4" s="1"/>
  <c r="I970" i="11"/>
  <c r="I874" i="11"/>
  <c r="J923" i="11"/>
  <c r="J971" i="11"/>
  <c r="Y727" i="4"/>
  <c r="AK727" i="4" s="1"/>
  <c r="T904" i="4"/>
  <c r="I853" i="11"/>
  <c r="T890" i="4"/>
  <c r="J945" i="11"/>
  <c r="V873" i="4"/>
  <c r="W873" i="4" s="1"/>
  <c r="V804" i="4"/>
  <c r="W804" i="4" s="1"/>
  <c r="V790" i="4"/>
  <c r="W790" i="4" s="1"/>
  <c r="X790" i="4" s="1"/>
  <c r="V996" i="4"/>
  <c r="I887" i="11"/>
  <c r="V20" i="4"/>
  <c r="T888" i="4"/>
  <c r="V888" i="4" s="1"/>
  <c r="V237" i="4"/>
  <c r="V292" i="4"/>
  <c r="W292" i="4" s="1"/>
  <c r="I819" i="11"/>
  <c r="J864" i="11"/>
  <c r="J937" i="11"/>
  <c r="J973" i="11"/>
  <c r="I867" i="11"/>
  <c r="S985" i="4"/>
  <c r="T985" i="4"/>
  <c r="L135" i="11"/>
  <c r="N135" i="11" s="1"/>
  <c r="U986" i="4"/>
  <c r="U928" i="4"/>
  <c r="W928" i="4" s="1"/>
  <c r="V329" i="4"/>
  <c r="J960" i="11"/>
  <c r="I875" i="11"/>
  <c r="J894" i="11"/>
  <c r="V1000" i="4"/>
  <c r="V562" i="4"/>
  <c r="V300" i="4"/>
  <c r="J927" i="11"/>
  <c r="V8" i="4"/>
  <c r="U907" i="4"/>
  <c r="V951" i="4"/>
  <c r="W951" i="4" s="1"/>
  <c r="V334" i="4"/>
  <c r="W334" i="4" s="1"/>
  <c r="X334" i="4" s="1"/>
  <c r="V553" i="4"/>
  <c r="W553" i="4" s="1"/>
  <c r="X553" i="4" s="1"/>
  <c r="Y553" i="4" s="1"/>
  <c r="V401" i="4"/>
  <c r="V798" i="4"/>
  <c r="W798" i="4" s="1"/>
  <c r="U802" i="4"/>
  <c r="T974" i="4"/>
  <c r="V913" i="4"/>
  <c r="J915" i="11"/>
  <c r="I889" i="11"/>
  <c r="I962" i="11"/>
  <c r="T948" i="4"/>
  <c r="V447" i="4"/>
  <c r="W447" i="4" s="1"/>
  <c r="X447" i="4" s="1"/>
  <c r="Y447" i="4" s="1"/>
  <c r="T942" i="4"/>
  <c r="V546" i="4"/>
  <c r="W546" i="4" s="1"/>
  <c r="T446" i="4"/>
  <c r="V530" i="4"/>
  <c r="W530" i="4" s="1"/>
  <c r="X530" i="4" s="1"/>
  <c r="K83" i="11"/>
  <c r="M83" i="11" s="1"/>
  <c r="V234" i="4"/>
  <c r="V691" i="4"/>
  <c r="W691" i="4" s="1"/>
  <c r="X691" i="4" s="1"/>
  <c r="V931" i="4"/>
  <c r="W931" i="4" s="1"/>
  <c r="V614" i="4"/>
  <c r="W614" i="4" s="1"/>
  <c r="X614" i="4" s="1"/>
  <c r="Y614" i="4" s="1"/>
  <c r="AB614" i="4" s="1"/>
  <c r="V531" i="4"/>
  <c r="V610" i="4"/>
  <c r="W610" i="4" s="1"/>
  <c r="X610" i="4" s="1"/>
  <c r="Y610" i="4" s="1"/>
  <c r="J881" i="11"/>
  <c r="I901" i="11"/>
  <c r="I847" i="11"/>
  <c r="T886" i="4"/>
  <c r="V896" i="4"/>
  <c r="W896" i="4" s="1"/>
  <c r="X896" i="4" s="1"/>
  <c r="S886" i="4"/>
  <c r="J874" i="11"/>
  <c r="I979" i="11"/>
  <c r="I955" i="11"/>
  <c r="S963" i="4"/>
  <c r="U963" i="4" s="1"/>
  <c r="V658" i="4"/>
  <c r="K178" i="11"/>
  <c r="M178" i="11" s="1"/>
  <c r="V124" i="4"/>
  <c r="W124" i="4" s="1"/>
  <c r="X124" i="4" s="1"/>
  <c r="Y124" i="4" s="1"/>
  <c r="V308" i="4"/>
  <c r="W308" i="4" s="1"/>
  <c r="X308" i="4" s="1"/>
  <c r="V433" i="4"/>
  <c r="W433" i="4" s="1"/>
  <c r="X433" i="4" s="1"/>
  <c r="Y433" i="4" s="1"/>
  <c r="U435" i="4"/>
  <c r="V101" i="4"/>
  <c r="W101" i="4" s="1"/>
  <c r="X101" i="4" s="1"/>
  <c r="K103" i="11"/>
  <c r="M103" i="11" s="1"/>
  <c r="V72" i="4"/>
  <c r="W72" i="4" s="1"/>
  <c r="X72" i="4" s="1"/>
  <c r="V179" i="4"/>
  <c r="W179" i="4" s="1"/>
  <c r="X179" i="4" s="1"/>
  <c r="Y179" i="4" s="1"/>
  <c r="V184" i="4"/>
  <c r="W184" i="4" s="1"/>
  <c r="V40" i="4"/>
  <c r="W40" i="4" s="1"/>
  <c r="X40" i="4" s="1"/>
  <c r="Y40" i="4" s="1"/>
  <c r="AG40" i="4" s="1"/>
  <c r="S905" i="4"/>
  <c r="U905" i="4" s="1"/>
  <c r="V834" i="4"/>
  <c r="V979" i="4"/>
  <c r="S943" i="4"/>
  <c r="U943" i="4" s="1"/>
  <c r="X912" i="4"/>
  <c r="T943" i="4"/>
  <c r="S890" i="4"/>
  <c r="U890" i="4" s="1"/>
  <c r="T960" i="4"/>
  <c r="V786" i="4"/>
  <c r="S946" i="4"/>
  <c r="J889" i="11"/>
  <c r="J885" i="11"/>
  <c r="J842" i="11"/>
  <c r="V601" i="4"/>
  <c r="W601" i="4" s="1"/>
  <c r="X601" i="4" s="1"/>
  <c r="V383" i="4"/>
  <c r="W383" i="4" s="1"/>
  <c r="I909" i="11"/>
  <c r="T884" i="4"/>
  <c r="T478" i="4"/>
  <c r="U378" i="4"/>
  <c r="V655" i="4"/>
  <c r="U897" i="4"/>
  <c r="U594" i="4"/>
  <c r="W594" i="4" s="1"/>
  <c r="X594" i="4" s="1"/>
  <c r="U658" i="4"/>
  <c r="W658" i="4" s="1"/>
  <c r="V808" i="4"/>
  <c r="W808" i="4" s="1"/>
  <c r="X808" i="4" s="1"/>
  <c r="Y808" i="4" s="1"/>
  <c r="AB808" i="4" s="1"/>
  <c r="V703" i="4"/>
  <c r="I973" i="11"/>
  <c r="J867" i="11"/>
  <c r="J875" i="11"/>
  <c r="I947" i="11"/>
  <c r="I915" i="11"/>
  <c r="J879" i="11"/>
  <c r="I823" i="11"/>
  <c r="T952" i="4"/>
  <c r="S884" i="4"/>
  <c r="S478" i="4"/>
  <c r="U478" i="4" s="1"/>
  <c r="V711" i="4"/>
  <c r="U913" i="4"/>
  <c r="V764" i="4"/>
  <c r="W764" i="4" s="1"/>
  <c r="X764" i="4" s="1"/>
  <c r="Y764" i="4" s="1"/>
  <c r="V176" i="4"/>
  <c r="W176" i="4" s="1"/>
  <c r="X176" i="4" s="1"/>
  <c r="V620" i="4"/>
  <c r="T946" i="4"/>
  <c r="S948" i="4"/>
  <c r="U948" i="4" s="1"/>
  <c r="V203" i="4"/>
  <c r="W203" i="4" s="1"/>
  <c r="X203" i="4" s="1"/>
  <c r="V91" i="4"/>
  <c r="L165" i="11"/>
  <c r="N165" i="11" s="1"/>
  <c r="L184" i="11"/>
  <c r="N184" i="11" s="1"/>
  <c r="V181" i="4"/>
  <c r="W181" i="4" s="1"/>
  <c r="F3" i="2"/>
  <c r="O3" i="2" s="1"/>
  <c r="E3" i="2"/>
  <c r="N3" i="2" s="1"/>
  <c r="U572" i="4"/>
  <c r="I923" i="11"/>
  <c r="V737" i="4"/>
  <c r="W737" i="4" s="1"/>
  <c r="X737" i="4" s="1"/>
  <c r="Y737" i="4" s="1"/>
  <c r="T846" i="4"/>
  <c r="L37" i="11"/>
  <c r="N37" i="11" s="1"/>
  <c r="L140" i="11"/>
  <c r="N140" i="11" s="1"/>
  <c r="V134" i="4"/>
  <c r="W134" i="4" s="1"/>
  <c r="V39" i="4"/>
  <c r="W39" i="4" s="1"/>
  <c r="X39" i="4" s="1"/>
  <c r="Y39" i="4" s="1"/>
  <c r="Z39" i="4" s="1"/>
  <c r="V170" i="4"/>
  <c r="V108" i="4"/>
  <c r="V166" i="4"/>
  <c r="W166" i="4" s="1"/>
  <c r="X166" i="4" s="1"/>
  <c r="U170" i="4"/>
  <c r="V77" i="4"/>
  <c r="W77" i="4" s="1"/>
  <c r="V53" i="4"/>
  <c r="W53" i="4" s="1"/>
  <c r="X53" i="4" s="1"/>
  <c r="Y53" i="4" s="1"/>
  <c r="V128" i="4"/>
  <c r="W128" i="4" s="1"/>
  <c r="X128" i="4" s="1"/>
  <c r="Y128" i="4" s="1"/>
  <c r="V17" i="4"/>
  <c r="W17" i="4" s="1"/>
  <c r="X17" i="4" s="1"/>
  <c r="V30" i="4"/>
  <c r="V80" i="4"/>
  <c r="W80" i="4" s="1"/>
  <c r="X80" i="4" s="1"/>
  <c r="Y80" i="4" s="1"/>
  <c r="V466" i="4"/>
  <c r="W466" i="4" s="1"/>
  <c r="X466" i="4" s="1"/>
  <c r="U556" i="4"/>
  <c r="W556" i="4" s="1"/>
  <c r="V499" i="4"/>
  <c r="W499" i="4" s="1"/>
  <c r="V983" i="4"/>
  <c r="W983" i="4" s="1"/>
  <c r="X983" i="4" s="1"/>
  <c r="V464" i="4"/>
  <c r="W464" i="4" s="1"/>
  <c r="X464" i="4" s="1"/>
  <c r="V779" i="4"/>
  <c r="W779" i="4" s="1"/>
  <c r="X779" i="4" s="1"/>
  <c r="V641" i="4"/>
  <c r="S942" i="4"/>
  <c r="V526" i="4"/>
  <c r="W526" i="4" s="1"/>
  <c r="S859" i="4"/>
  <c r="U859" i="4" s="1"/>
  <c r="J847" i="11"/>
  <c r="V838" i="4"/>
  <c r="W838" i="4" s="1"/>
  <c r="V343" i="4"/>
  <c r="J970" i="11"/>
  <c r="J877" i="11"/>
  <c r="I881" i="11"/>
  <c r="J901" i="11"/>
  <c r="V954" i="4"/>
  <c r="V935" i="4"/>
  <c r="V722" i="4"/>
  <c r="V536" i="4"/>
  <c r="U630" i="4"/>
  <c r="T963" i="4"/>
  <c r="V706" i="4"/>
  <c r="V38" i="4"/>
  <c r="W38" i="4" s="1"/>
  <c r="X38" i="4" s="1"/>
  <c r="V102" i="4"/>
  <c r="W102" i="4" s="1"/>
  <c r="X102" i="4" s="1"/>
  <c r="Y102" i="4" s="1"/>
  <c r="V84" i="4"/>
  <c r="W84" i="4" s="1"/>
  <c r="V36" i="4"/>
  <c r="W36" i="4" s="1"/>
  <c r="X36" i="4" s="1"/>
  <c r="Y36" i="4" s="1"/>
  <c r="U91" i="4"/>
  <c r="V171" i="4"/>
  <c r="W171" i="4" s="1"/>
  <c r="X171" i="4" s="1"/>
  <c r="Y171" i="4" s="1"/>
  <c r="U136" i="4"/>
  <c r="W136" i="4" s="1"/>
  <c r="X136" i="4" s="1"/>
  <c r="V92" i="4"/>
  <c r="W92" i="4" s="1"/>
  <c r="X92" i="4" s="1"/>
  <c r="Y92" i="4" s="1"/>
  <c r="V190" i="4"/>
  <c r="W190" i="4" s="1"/>
  <c r="V44" i="4"/>
  <c r="V107" i="4"/>
  <c r="W107" i="4" s="1"/>
  <c r="X107" i="4" s="1"/>
  <c r="V66" i="4"/>
  <c r="V131" i="4"/>
  <c r="W131" i="4" s="1"/>
  <c r="X131" i="4" s="1"/>
  <c r="V147" i="4"/>
  <c r="K172" i="11"/>
  <c r="M172" i="11" s="1"/>
  <c r="L101" i="11"/>
  <c r="N101" i="11" s="1"/>
  <c r="V538" i="4"/>
  <c r="W538" i="4" s="1"/>
  <c r="V823" i="4"/>
  <c r="W823" i="4" s="1"/>
  <c r="X823" i="4" s="1"/>
  <c r="V968" i="4"/>
  <c r="V483" i="4"/>
  <c r="V784" i="4"/>
  <c r="V945" i="4"/>
  <c r="V392" i="4"/>
  <c r="V692" i="4"/>
  <c r="W692" i="4" s="1"/>
  <c r="X692" i="4" s="1"/>
  <c r="I890" i="11"/>
  <c r="I886" i="11"/>
  <c r="V661" i="4"/>
  <c r="W661" i="4" s="1"/>
  <c r="X661" i="4" s="1"/>
  <c r="Y661" i="4" s="1"/>
  <c r="S972" i="4"/>
  <c r="U972" i="4" s="1"/>
  <c r="V508" i="4"/>
  <c r="W508" i="4" s="1"/>
  <c r="V987" i="4"/>
  <c r="W987" i="4" s="1"/>
  <c r="V848" i="4"/>
  <c r="W848" i="4" s="1"/>
  <c r="X848" i="4" s="1"/>
  <c r="V648" i="4"/>
  <c r="W648" i="4" s="1"/>
  <c r="X648" i="4" s="1"/>
  <c r="V596" i="4"/>
  <c r="W596" i="4" s="1"/>
  <c r="X596" i="4" s="1"/>
  <c r="Y596" i="4" s="1"/>
  <c r="R846" i="4"/>
  <c r="U846" i="4" s="1"/>
  <c r="V750" i="4"/>
  <c r="W750" i="4" s="1"/>
  <c r="X750" i="4" s="1"/>
  <c r="Y750" i="4" s="1"/>
  <c r="V515" i="4"/>
  <c r="V284" i="4"/>
  <c r="S882" i="4"/>
  <c r="U882" i="4" s="1"/>
  <c r="I971" i="11"/>
  <c r="I877" i="11"/>
  <c r="J845" i="11"/>
  <c r="J955" i="11"/>
  <c r="V519" i="4"/>
  <c r="W519" i="4" s="1"/>
  <c r="X519" i="4" s="1"/>
  <c r="S880" i="4"/>
  <c r="U880" i="4" s="1"/>
  <c r="U376" i="4"/>
  <c r="W376" i="4" s="1"/>
  <c r="X376" i="4" s="1"/>
  <c r="Y376" i="4" s="1"/>
  <c r="V430" i="4"/>
  <c r="W430" i="4" s="1"/>
  <c r="X430" i="4" s="1"/>
  <c r="Y430" i="4" s="1"/>
  <c r="V756" i="4"/>
  <c r="W756" i="4" s="1"/>
  <c r="X756" i="4" s="1"/>
  <c r="U525" i="4"/>
  <c r="V532" i="4"/>
  <c r="W532" i="4" s="1"/>
  <c r="X532" i="4" s="1"/>
  <c r="V316" i="4"/>
  <c r="W316" i="4" s="1"/>
  <c r="X316" i="4" s="1"/>
  <c r="Y316" i="4" s="1"/>
  <c r="V879" i="4"/>
  <c r="W879" i="4" s="1"/>
  <c r="X879" i="4" s="1"/>
  <c r="V632" i="4"/>
  <c r="W632" i="4" s="1"/>
  <c r="X632" i="4" s="1"/>
  <c r="Y632" i="4" s="1"/>
  <c r="U97" i="4"/>
  <c r="W97" i="4" s="1"/>
  <c r="X97" i="4" s="1"/>
  <c r="U44" i="4"/>
  <c r="V696" i="4"/>
  <c r="U722" i="4"/>
  <c r="W722" i="4" s="1"/>
  <c r="X722" i="4" s="1"/>
  <c r="Y722" i="4" s="1"/>
  <c r="AB722" i="4" s="1"/>
  <c r="V604" i="4"/>
  <c r="J819" i="11"/>
  <c r="J961" i="11"/>
  <c r="I961" i="11"/>
  <c r="J897" i="11"/>
  <c r="I897" i="11"/>
  <c r="I903" i="11"/>
  <c r="J903" i="11"/>
  <c r="U66" i="4"/>
  <c r="U76" i="4"/>
  <c r="U30" i="4"/>
  <c r="V116" i="4"/>
  <c r="W116" i="4" s="1"/>
  <c r="X116" i="4" s="1"/>
  <c r="Y116" i="4" s="1"/>
  <c r="V41" i="4"/>
  <c r="K49" i="11"/>
  <c r="M49" i="11" s="1"/>
  <c r="L50" i="11"/>
  <c r="N50" i="11" s="1"/>
  <c r="L149" i="11"/>
  <c r="N149" i="11" s="1"/>
  <c r="L26" i="11"/>
  <c r="N26" i="11" s="1"/>
  <c r="V9" i="4"/>
  <c r="W9" i="4" s="1"/>
  <c r="X9" i="4" s="1"/>
  <c r="V11" i="4"/>
  <c r="W11" i="4" s="1"/>
  <c r="X11" i="4" s="1"/>
  <c r="U59" i="4"/>
  <c r="V100" i="4"/>
  <c r="W100" i="4" s="1"/>
  <c r="X100" i="4" s="1"/>
  <c r="L117" i="11"/>
  <c r="N117" i="11" s="1"/>
  <c r="K80" i="11"/>
  <c r="M80" i="11" s="1"/>
  <c r="K167" i="11"/>
  <c r="M167" i="11" s="1"/>
  <c r="V59" i="4"/>
  <c r="U108" i="4"/>
  <c r="V160" i="4"/>
  <c r="W160" i="4" s="1"/>
  <c r="X160" i="4" s="1"/>
  <c r="Y160" i="4" s="1"/>
  <c r="V129" i="4"/>
  <c r="W129" i="4" s="1"/>
  <c r="X129" i="4" s="1"/>
  <c r="V69" i="4"/>
  <c r="W69" i="4" s="1"/>
  <c r="X69" i="4" s="1"/>
  <c r="Y69" i="4" s="1"/>
  <c r="V22" i="4"/>
  <c r="V145" i="4"/>
  <c r="W145" i="4" s="1"/>
  <c r="X145" i="4" s="1"/>
  <c r="V140" i="4"/>
  <c r="W140" i="4" s="1"/>
  <c r="X140" i="4" s="1"/>
  <c r="U41" i="4"/>
  <c r="U120" i="4"/>
  <c r="V109" i="4"/>
  <c r="W109" i="4" s="1"/>
  <c r="X109" i="4" s="1"/>
  <c r="Y109" i="4" s="1"/>
  <c r="U22" i="4"/>
  <c r="U20" i="4"/>
  <c r="V5" i="4"/>
  <c r="W5" i="4" s="1"/>
  <c r="X5" i="4" s="1"/>
  <c r="Y5" i="4" s="1"/>
  <c r="V10" i="4"/>
  <c r="W10" i="4" s="1"/>
  <c r="X10" i="4" s="1"/>
  <c r="V34" i="4"/>
  <c r="W34" i="4" s="1"/>
  <c r="L54" i="11"/>
  <c r="N54" i="11" s="1"/>
  <c r="K47" i="11"/>
  <c r="M47" i="11" s="1"/>
  <c r="K96" i="11"/>
  <c r="M96" i="11" s="1"/>
  <c r="L153" i="11"/>
  <c r="N153" i="11" s="1"/>
  <c r="L107" i="11"/>
  <c r="N107" i="11" s="1"/>
  <c r="D4" i="8"/>
  <c r="L4" i="8" s="1"/>
  <c r="E4" i="8"/>
  <c r="M4" i="8" s="1"/>
  <c r="V154" i="4"/>
  <c r="W154" i="4" s="1"/>
  <c r="V89" i="4"/>
  <c r="W89" i="4" s="1"/>
  <c r="X89" i="4" s="1"/>
  <c r="Y89" i="4" s="1"/>
  <c r="U147" i="4"/>
  <c r="V178" i="4"/>
  <c r="V18" i="4"/>
  <c r="W18" i="4" s="1"/>
  <c r="X18" i="4" s="1"/>
  <c r="Y18" i="4" s="1"/>
  <c r="V26" i="4"/>
  <c r="W26" i="4" s="1"/>
  <c r="V6" i="4"/>
  <c r="W6" i="4" s="1"/>
  <c r="V79" i="4"/>
  <c r="W79" i="4" s="1"/>
  <c r="X79" i="4" s="1"/>
  <c r="V118" i="4"/>
  <c r="W118" i="4" s="1"/>
  <c r="X118" i="4" s="1"/>
  <c r="V27" i="4"/>
  <c r="W27" i="4" s="1"/>
  <c r="X27" i="4" s="1"/>
  <c r="Y27" i="4" s="1"/>
  <c r="V198" i="4"/>
  <c r="V19" i="4"/>
  <c r="W19" i="4" s="1"/>
  <c r="X19" i="4" s="1"/>
  <c r="Y19" i="4" s="1"/>
  <c r="V268" i="4"/>
  <c r="W268" i="4" s="1"/>
  <c r="X268" i="4" s="1"/>
  <c r="V374" i="4"/>
  <c r="W374" i="4" s="1"/>
  <c r="V436" i="4"/>
  <c r="W436" i="4" s="1"/>
  <c r="X436" i="4" s="1"/>
  <c r="Y436" i="4" s="1"/>
  <c r="W409" i="4"/>
  <c r="X409" i="4" s="1"/>
  <c r="Y409" i="4" s="1"/>
  <c r="V258" i="4"/>
  <c r="W258" i="4" s="1"/>
  <c r="X258" i="4" s="1"/>
  <c r="Y258" i="4" s="1"/>
  <c r="V340" i="4"/>
  <c r="W340" i="4" s="1"/>
  <c r="X340" i="4" s="1"/>
  <c r="Y340" i="4" s="1"/>
  <c r="V332" i="4"/>
  <c r="W332" i="4" s="1"/>
  <c r="L217" i="11"/>
  <c r="N217" i="11" s="1"/>
  <c r="J828" i="11"/>
  <c r="I828" i="11"/>
  <c r="V400" i="4"/>
  <c r="W400" i="4" s="1"/>
  <c r="X400" i="4" s="1"/>
  <c r="Y400" i="4" s="1"/>
  <c r="V623" i="4"/>
  <c r="V567" i="4"/>
  <c r="W567" i="4" s="1"/>
  <c r="X567" i="4" s="1"/>
  <c r="Y567" i="4" s="1"/>
  <c r="T908" i="4"/>
  <c r="V944" i="4"/>
  <c r="W944" i="4" s="1"/>
  <c r="X944" i="4" s="1"/>
  <c r="S960" i="4"/>
  <c r="U960" i="4" s="1"/>
  <c r="S863" i="4"/>
  <c r="U863" i="4" s="1"/>
  <c r="V984" i="4"/>
  <c r="W984" i="4" s="1"/>
  <c r="V662" i="4"/>
  <c r="AG912" i="4"/>
  <c r="W1000" i="4"/>
  <c r="Y1000" i="4" s="1"/>
  <c r="T940" i="4"/>
  <c r="V810" i="4"/>
  <c r="W810" i="4" s="1"/>
  <c r="X810" i="4" s="1"/>
  <c r="V576" i="4"/>
  <c r="S997" i="4"/>
  <c r="U997" i="4" s="1"/>
  <c r="S917" i="4"/>
  <c r="V492" i="4"/>
  <c r="W492" i="4" s="1"/>
  <c r="X492" i="4" s="1"/>
  <c r="V473" i="4"/>
  <c r="W473" i="4" s="1"/>
  <c r="V552" i="4"/>
  <c r="W552" i="4" s="1"/>
  <c r="AI912" i="4"/>
  <c r="V549" i="4"/>
  <c r="W549" i="4" s="1"/>
  <c r="X549" i="4" s="1"/>
  <c r="Y549" i="4" s="1"/>
  <c r="AB549" i="4" s="1"/>
  <c r="V812" i="4"/>
  <c r="W812" i="4" s="1"/>
  <c r="V941" i="4"/>
  <c r="W941" i="4" s="1"/>
  <c r="V151" i="4"/>
  <c r="W151" i="4" s="1"/>
  <c r="X151" i="4" s="1"/>
  <c r="Y151" i="4" s="1"/>
  <c r="V439" i="4"/>
  <c r="U902" i="4"/>
  <c r="T964" i="4"/>
  <c r="V15" i="4"/>
  <c r="V61" i="4"/>
  <c r="W61" i="4" s="1"/>
  <c r="X61" i="4" s="1"/>
  <c r="V728" i="4"/>
  <c r="W728" i="4" s="1"/>
  <c r="X728" i="4" s="1"/>
  <c r="V608" i="4"/>
  <c r="V419" i="4"/>
  <c r="W419" i="4" s="1"/>
  <c r="X419" i="4" s="1"/>
  <c r="Y419" i="4" s="1"/>
  <c r="V437" i="4"/>
  <c r="W437" i="4" s="1"/>
  <c r="V953" i="4"/>
  <c r="W953" i="4" s="1"/>
  <c r="V759" i="4"/>
  <c r="W759" i="4" s="1"/>
  <c r="V741" i="4"/>
  <c r="W741" i="4" s="1"/>
  <c r="X741" i="4" s="1"/>
  <c r="Y741" i="4" s="1"/>
  <c r="V634" i="4"/>
  <c r="V854" i="4"/>
  <c r="T859" i="4"/>
  <c r="V583" i="4"/>
  <c r="W583" i="4" s="1"/>
  <c r="X583" i="4" s="1"/>
  <c r="V545" i="4"/>
  <c r="W545" i="4" s="1"/>
  <c r="V521" i="4"/>
  <c r="W521" i="4" s="1"/>
  <c r="X521" i="4" s="1"/>
  <c r="Y521" i="4" s="1"/>
  <c r="V606" i="4"/>
  <c r="V357" i="4"/>
  <c r="W357" i="4" s="1"/>
  <c r="T880" i="4"/>
  <c r="V880" i="4" s="1"/>
  <c r="S872" i="4"/>
  <c r="S974" i="4"/>
  <c r="U974" i="4" s="1"/>
  <c r="S904" i="4"/>
  <c r="R916" i="4"/>
  <c r="T916" i="4"/>
  <c r="T917" i="4"/>
  <c r="S916" i="4"/>
  <c r="S908" i="4"/>
  <c r="J976" i="11"/>
  <c r="L176" i="11"/>
  <c r="N176" i="11" s="1"/>
  <c r="L66" i="11"/>
  <c r="N66" i="11" s="1"/>
  <c r="U15" i="4"/>
  <c r="V163" i="4"/>
  <c r="W163" i="4" s="1"/>
  <c r="X163" i="4" s="1"/>
  <c r="Y163" i="4" s="1"/>
  <c r="V113" i="4"/>
  <c r="V31" i="4"/>
  <c r="W31" i="4" s="1"/>
  <c r="X31" i="4" s="1"/>
  <c r="Y31" i="4" s="1"/>
  <c r="K336" i="11"/>
  <c r="M336" i="11" s="1"/>
  <c r="L250" i="11"/>
  <c r="N250" i="11" s="1"/>
  <c r="U172" i="4"/>
  <c r="L130" i="11"/>
  <c r="N130" i="11" s="1"/>
  <c r="L64" i="11"/>
  <c r="N64" i="11" s="1"/>
  <c r="L152" i="11"/>
  <c r="N152" i="11" s="1"/>
  <c r="L30" i="11"/>
  <c r="N30" i="11" s="1"/>
  <c r="L112" i="11"/>
  <c r="N112" i="11" s="1"/>
  <c r="L29" i="11"/>
  <c r="N29" i="11" s="1"/>
  <c r="K84" i="11"/>
  <c r="M84" i="11" s="1"/>
  <c r="K25" i="11"/>
  <c r="M25" i="11" s="1"/>
  <c r="K59" i="11"/>
  <c r="M59" i="11" s="1"/>
  <c r="K174" i="11"/>
  <c r="M174" i="11" s="1"/>
  <c r="K21" i="11"/>
  <c r="M21" i="11" s="1"/>
  <c r="I960" i="11"/>
  <c r="I993" i="11"/>
  <c r="J993" i="11"/>
  <c r="I937" i="11"/>
  <c r="I884" i="11"/>
  <c r="J884" i="11"/>
  <c r="J991" i="11"/>
  <c r="I991" i="11"/>
  <c r="L41" i="11"/>
  <c r="N41" i="11" s="1"/>
  <c r="L234" i="11"/>
  <c r="N234" i="11" s="1"/>
  <c r="V893" i="4"/>
  <c r="U893" i="4"/>
  <c r="V442" i="4"/>
  <c r="W442" i="4" s="1"/>
  <c r="X442" i="4" s="1"/>
  <c r="V458" i="4"/>
  <c r="W458" i="4" s="1"/>
  <c r="X458" i="4" s="1"/>
  <c r="Y458" i="4" s="1"/>
  <c r="V445" i="4"/>
  <c r="W445" i="4" s="1"/>
  <c r="X445" i="4" s="1"/>
  <c r="AF912" i="4"/>
  <c r="V51" i="4"/>
  <c r="W51" i="4" s="1"/>
  <c r="X51" i="4" s="1"/>
  <c r="Y51" i="4" s="1"/>
  <c r="V989" i="4"/>
  <c r="W989" i="4" s="1"/>
  <c r="Y989" i="4" s="1"/>
  <c r="V961" i="4"/>
  <c r="W961" i="4" s="1"/>
  <c r="Y961" i="4" s="1"/>
  <c r="AK961" i="4" s="1"/>
  <c r="U117" i="4"/>
  <c r="R942" i="4"/>
  <c r="V155" i="4"/>
  <c r="W155" i="4" s="1"/>
  <c r="X155" i="4" s="1"/>
  <c r="U606" i="4"/>
  <c r="V625" i="4"/>
  <c r="W625" i="4" s="1"/>
  <c r="X625" i="4" s="1"/>
  <c r="V57" i="4"/>
  <c r="W57" i="4" s="1"/>
  <c r="V635" i="4"/>
  <c r="V981" i="4"/>
  <c r="W981" i="4" s="1"/>
  <c r="V768" i="4"/>
  <c r="T972" i="4"/>
  <c r="V472" i="4"/>
  <c r="V497" i="4"/>
  <c r="W497" i="4" s="1"/>
  <c r="AK912" i="4"/>
  <c r="AJ912" i="4"/>
  <c r="V650" i="4"/>
  <c r="W650" i="4" s="1"/>
  <c r="V787" i="4"/>
  <c r="W787" i="4" s="1"/>
  <c r="X787" i="4" s="1"/>
  <c r="Y787" i="4" s="1"/>
  <c r="U576" i="4"/>
  <c r="W576" i="4" s="1"/>
  <c r="X576" i="4" s="1"/>
  <c r="Y576" i="4" s="1"/>
  <c r="V123" i="4"/>
  <c r="W123" i="4" s="1"/>
  <c r="X123" i="4" s="1"/>
  <c r="Y123" i="4" s="1"/>
  <c r="W910" i="4"/>
  <c r="V213" i="4"/>
  <c r="W213" i="4" s="1"/>
  <c r="X213" i="4" s="1"/>
  <c r="V560" i="4"/>
  <c r="V718" i="4"/>
  <c r="W718" i="4" s="1"/>
  <c r="V677" i="4"/>
  <c r="W677" i="4" s="1"/>
  <c r="X677" i="4" s="1"/>
  <c r="V671" i="4"/>
  <c r="W671" i="4" s="1"/>
  <c r="S958" i="4"/>
  <c r="U958" i="4" s="1"/>
  <c r="T997" i="4"/>
  <c r="U284" i="4"/>
  <c r="V241" i="4"/>
  <c r="W241" i="4" s="1"/>
  <c r="X241" i="4" s="1"/>
  <c r="Y241" i="4" s="1"/>
  <c r="AI241" i="4" s="1"/>
  <c r="AH912" i="4"/>
  <c r="W636" i="4"/>
  <c r="V715" i="4"/>
  <c r="V649" i="4"/>
  <c r="W649" i="4" s="1"/>
  <c r="U16" i="4"/>
  <c r="S894" i="4"/>
  <c r="V998" i="4"/>
  <c r="W998" i="4" s="1"/>
  <c r="X998" i="4" s="1"/>
  <c r="V695" i="4"/>
  <c r="V174" i="4"/>
  <c r="V168" i="4"/>
  <c r="W168" i="4" s="1"/>
  <c r="X168" i="4" s="1"/>
  <c r="V970" i="4"/>
  <c r="W970" i="4" s="1"/>
  <c r="Y970" i="4" s="1"/>
  <c r="V857" i="4"/>
  <c r="V814" i="4"/>
  <c r="W814" i="4" s="1"/>
  <c r="X814" i="4" s="1"/>
  <c r="Y814" i="4" s="1"/>
  <c r="T894" i="4"/>
  <c r="V405" i="4"/>
  <c r="W405" i="4" s="1"/>
  <c r="X405" i="4" s="1"/>
  <c r="V200" i="4"/>
  <c r="W200" i="4" s="1"/>
  <c r="V242" i="4"/>
  <c r="W242" i="4" s="1"/>
  <c r="V211" i="4"/>
  <c r="V215" i="4"/>
  <c r="W215" i="4" s="1"/>
  <c r="V172" i="4"/>
  <c r="V333" i="4"/>
  <c r="W333" i="4" s="1"/>
  <c r="X333" i="4" s="1"/>
  <c r="V386" i="4"/>
  <c r="W386" i="4" s="1"/>
  <c r="X386" i="4" s="1"/>
  <c r="Y386" i="4" s="1"/>
  <c r="U392" i="4"/>
  <c r="V298" i="4"/>
  <c r="W298" i="4" s="1"/>
  <c r="X298" i="4" s="1"/>
  <c r="Y298" i="4" s="1"/>
  <c r="V324" i="4"/>
  <c r="W324" i="4" s="1"/>
  <c r="U389" i="4"/>
  <c r="V377" i="4"/>
  <c r="W377" i="4" s="1"/>
  <c r="X377" i="4" s="1"/>
  <c r="Y377" i="4" s="1"/>
  <c r="V290" i="4"/>
  <c r="W290" i="4" s="1"/>
  <c r="X290" i="4" s="1"/>
  <c r="K241" i="11"/>
  <c r="M241" i="11" s="1"/>
  <c r="K233" i="11"/>
  <c r="M233" i="11" s="1"/>
  <c r="V270" i="4"/>
  <c r="W270" i="4" s="1"/>
  <c r="X270" i="4" s="1"/>
  <c r="Y270" i="4" s="1"/>
  <c r="V276" i="4"/>
  <c r="W276" i="4" s="1"/>
  <c r="X276" i="4" s="1"/>
  <c r="V274" i="4"/>
  <c r="W274" i="4" s="1"/>
  <c r="V221" i="4"/>
  <c r="W221" i="4" s="1"/>
  <c r="X221" i="4" s="1"/>
  <c r="V195" i="4"/>
  <c r="W195" i="4" s="1"/>
  <c r="V209" i="4"/>
  <c r="W209" i="4" s="1"/>
  <c r="X209" i="4" s="1"/>
  <c r="Y209" i="4" s="1"/>
  <c r="AE209" i="4" s="1"/>
  <c r="V201" i="4"/>
  <c r="W201" i="4" s="1"/>
  <c r="J905" i="11"/>
  <c r="J859" i="11"/>
  <c r="I989" i="11"/>
  <c r="J989" i="11"/>
  <c r="J124" i="11"/>
  <c r="K124" i="11" s="1"/>
  <c r="M124" i="11" s="1"/>
  <c r="K230" i="11"/>
  <c r="M230" i="11" s="1"/>
  <c r="K249" i="11"/>
  <c r="M249" i="11" s="1"/>
  <c r="L225" i="11"/>
  <c r="N225" i="11" s="1"/>
  <c r="U198" i="4"/>
  <c r="V207" i="4"/>
  <c r="W207" i="4" s="1"/>
  <c r="X207" i="4" s="1"/>
  <c r="Y207" i="4" s="1"/>
  <c r="K211" i="11"/>
  <c r="M211" i="11" s="1"/>
  <c r="K193" i="11"/>
  <c r="M193" i="11" s="1"/>
  <c r="K252" i="11"/>
  <c r="M252" i="11" s="1"/>
  <c r="L212" i="11"/>
  <c r="N212" i="11" s="1"/>
  <c r="K279" i="11"/>
  <c r="M279" i="11" s="1"/>
  <c r="L209" i="11"/>
  <c r="N209" i="11" s="1"/>
  <c r="U329" i="4"/>
  <c r="W329" i="4" s="1"/>
  <c r="X329" i="4" s="1"/>
  <c r="V192" i="4"/>
  <c r="W192" i="4" s="1"/>
  <c r="X192" i="4" s="1"/>
  <c r="V469" i="4"/>
  <c r="W469" i="4" s="1"/>
  <c r="X469" i="4" s="1"/>
  <c r="V347" i="4"/>
  <c r="L218" i="11"/>
  <c r="N218" i="11" s="1"/>
  <c r="K199" i="11"/>
  <c r="M199" i="11" s="1"/>
  <c r="V486" i="4"/>
  <c r="W486" i="4" s="1"/>
  <c r="X486" i="4" s="1"/>
  <c r="V408" i="4"/>
  <c r="W408" i="4" s="1"/>
  <c r="X408" i="4" s="1"/>
  <c r="Y408" i="4" s="1"/>
  <c r="V410" i="4"/>
  <c r="W410" i="4" s="1"/>
  <c r="X410" i="4" s="1"/>
  <c r="Y410" i="4" s="1"/>
  <c r="V187" i="4"/>
  <c r="W187" i="4" s="1"/>
  <c r="X187" i="4" s="1"/>
  <c r="V191" i="4"/>
  <c r="W191" i="4" s="1"/>
  <c r="X191" i="4" s="1"/>
  <c r="U449" i="4"/>
  <c r="W449" i="4" s="1"/>
  <c r="V236" i="4"/>
  <c r="W236" i="4" s="1"/>
  <c r="X236" i="4" s="1"/>
  <c r="Y236" i="4" s="1"/>
  <c r="V348" i="4"/>
  <c r="W348" i="4" s="1"/>
  <c r="X348" i="4" s="1"/>
  <c r="Y348" i="4" s="1"/>
  <c r="V479" i="4"/>
  <c r="W479" i="4" s="1"/>
  <c r="X479" i="4" s="1"/>
  <c r="Y479" i="4" s="1"/>
  <c r="AD479" i="4" s="1"/>
  <c r="V432" i="4"/>
  <c r="W432" i="4" s="1"/>
  <c r="X432" i="4" s="1"/>
  <c r="Y432" i="4" s="1"/>
  <c r="V387" i="4"/>
  <c r="W387" i="4" s="1"/>
  <c r="X387" i="4" s="1"/>
  <c r="Y387" i="4" s="1"/>
  <c r="V338" i="4"/>
  <c r="W338" i="4" s="1"/>
  <c r="X338" i="4" s="1"/>
  <c r="Y338" i="4" s="1"/>
  <c r="V342" i="4"/>
  <c r="W342" i="4" s="1"/>
  <c r="X342" i="4" s="1"/>
  <c r="Y342" i="4" s="1"/>
  <c r="V922" i="4"/>
  <c r="W922" i="4" s="1"/>
  <c r="Y922" i="4" s="1"/>
  <c r="V220" i="4"/>
  <c r="W220" i="4" s="1"/>
  <c r="T905" i="4"/>
  <c r="V905" i="4" s="1"/>
  <c r="V205" i="4"/>
  <c r="W205" i="4" s="1"/>
  <c r="V322" i="4"/>
  <c r="W322" i="4" s="1"/>
  <c r="X322" i="4" s="1"/>
  <c r="V199" i="4"/>
  <c r="W199" i="4" s="1"/>
  <c r="V231" i="4"/>
  <c r="V350" i="4"/>
  <c r="W350" i="4" s="1"/>
  <c r="X350" i="4" s="1"/>
  <c r="V336" i="4"/>
  <c r="W336" i="4" s="1"/>
  <c r="X336" i="4" s="1"/>
  <c r="V255" i="4"/>
  <c r="W255" i="4" s="1"/>
  <c r="X255" i="4" s="1"/>
  <c r="Y255" i="4" s="1"/>
  <c r="V260" i="4"/>
  <c r="W260" i="4" s="1"/>
  <c r="X260" i="4" s="1"/>
  <c r="V228" i="4"/>
  <c r="W228" i="4" s="1"/>
  <c r="X228" i="4" s="1"/>
  <c r="Y228" i="4" s="1"/>
  <c r="V434" i="4"/>
  <c r="W434" i="4" s="1"/>
  <c r="W854" i="4"/>
  <c r="X854" i="4" s="1"/>
  <c r="V778" i="4"/>
  <c r="S843" i="4"/>
  <c r="V850" i="4"/>
  <c r="V413" i="4"/>
  <c r="W413" i="4" s="1"/>
  <c r="X413" i="4" s="1"/>
  <c r="V752" i="4"/>
  <c r="R843" i="4"/>
  <c r="V861" i="4"/>
  <c r="W861" i="4" s="1"/>
  <c r="X861" i="4" s="1"/>
  <c r="S842" i="4"/>
  <c r="U842" i="4" s="1"/>
  <c r="V773" i="4"/>
  <c r="W773" i="4" s="1"/>
  <c r="X773" i="4" s="1"/>
  <c r="Y773" i="4" s="1"/>
  <c r="V844" i="4"/>
  <c r="W844" i="4" s="1"/>
  <c r="X844" i="4" s="1"/>
  <c r="Y844" i="4" s="1"/>
  <c r="V782" i="4"/>
  <c r="W782" i="4" s="1"/>
  <c r="X782" i="4" s="1"/>
  <c r="Y782" i="4" s="1"/>
  <c r="V710" i="4"/>
  <c r="W710" i="4" s="1"/>
  <c r="X710" i="4" s="1"/>
  <c r="Y710" i="4" s="1"/>
  <c r="U857" i="4"/>
  <c r="W857" i="4" s="1"/>
  <c r="X857" i="4" s="1"/>
  <c r="U850" i="4"/>
  <c r="V813" i="4"/>
  <c r="W813" i="4" s="1"/>
  <c r="X813" i="4" s="1"/>
  <c r="Y813" i="4" s="1"/>
  <c r="AK813" i="4" s="1"/>
  <c r="V755" i="4"/>
  <c r="W755" i="4" s="1"/>
  <c r="X755" i="4" s="1"/>
  <c r="Y755" i="4" s="1"/>
  <c r="L668" i="11"/>
  <c r="N668" i="11" s="1"/>
  <c r="K668" i="11"/>
  <c r="M668" i="11" s="1"/>
  <c r="K682" i="11"/>
  <c r="M682" i="11" s="1"/>
  <c r="L682" i="11"/>
  <c r="N682" i="11" s="1"/>
  <c r="L660" i="11"/>
  <c r="N660" i="11" s="1"/>
  <c r="K660" i="11"/>
  <c r="M660" i="11" s="1"/>
  <c r="K685" i="11"/>
  <c r="M685" i="11" s="1"/>
  <c r="L685" i="11"/>
  <c r="N685" i="11" s="1"/>
  <c r="L677" i="11"/>
  <c r="N677" i="11" s="1"/>
  <c r="K677" i="11"/>
  <c r="M677" i="11" s="1"/>
  <c r="L662" i="11"/>
  <c r="N662" i="11" s="1"/>
  <c r="K662" i="11"/>
  <c r="M662" i="11" s="1"/>
  <c r="L673" i="11"/>
  <c r="N673" i="11" s="1"/>
  <c r="K673" i="11"/>
  <c r="M673" i="11" s="1"/>
  <c r="L680" i="11"/>
  <c r="N680" i="11" s="1"/>
  <c r="K680" i="11"/>
  <c r="M680" i="11" s="1"/>
  <c r="K670" i="11"/>
  <c r="M670" i="11" s="1"/>
  <c r="L670" i="11"/>
  <c r="N670" i="11" s="1"/>
  <c r="L688" i="11"/>
  <c r="N688" i="11" s="1"/>
  <c r="K688" i="11"/>
  <c r="M688" i="11" s="1"/>
  <c r="K681" i="11"/>
  <c r="M681" i="11" s="1"/>
  <c r="L681" i="11"/>
  <c r="N681" i="11" s="1"/>
  <c r="K666" i="11"/>
  <c r="M666" i="11" s="1"/>
  <c r="L666" i="11"/>
  <c r="N666" i="11" s="1"/>
  <c r="L678" i="11"/>
  <c r="N678" i="11" s="1"/>
  <c r="K678" i="11"/>
  <c r="M678" i="11" s="1"/>
  <c r="K674" i="11"/>
  <c r="M674" i="11" s="1"/>
  <c r="L674" i="11"/>
  <c r="N674" i="11" s="1"/>
  <c r="K687" i="11"/>
  <c r="M687" i="11" s="1"/>
  <c r="L687" i="11"/>
  <c r="N687" i="11" s="1"/>
  <c r="K675" i="11"/>
  <c r="M675" i="11" s="1"/>
  <c r="L675" i="11"/>
  <c r="N675" i="11" s="1"/>
  <c r="L669" i="11"/>
  <c r="N669" i="11" s="1"/>
  <c r="K669" i="11"/>
  <c r="M669" i="11" s="1"/>
  <c r="K661" i="11"/>
  <c r="M661" i="11" s="1"/>
  <c r="L661" i="11"/>
  <c r="N661" i="11" s="1"/>
  <c r="L659" i="11"/>
  <c r="N659" i="11" s="1"/>
  <c r="K659" i="11"/>
  <c r="M659" i="11" s="1"/>
  <c r="K595" i="11"/>
  <c r="M595" i="11" s="1"/>
  <c r="L595" i="11"/>
  <c r="N595" i="11" s="1"/>
  <c r="K554" i="11"/>
  <c r="M554" i="11" s="1"/>
  <c r="L554" i="11"/>
  <c r="N554" i="11" s="1"/>
  <c r="L513" i="11"/>
  <c r="N513" i="11" s="1"/>
  <c r="K513" i="11"/>
  <c r="M513" i="11" s="1"/>
  <c r="K638" i="11"/>
  <c r="M638" i="11" s="1"/>
  <c r="L638" i="11"/>
  <c r="N638" i="11" s="1"/>
  <c r="K429" i="11"/>
  <c r="M429" i="11" s="1"/>
  <c r="L429" i="11"/>
  <c r="N429" i="11" s="1"/>
  <c r="V512" i="4"/>
  <c r="U888" i="4"/>
  <c r="U113" i="4"/>
  <c r="U174" i="4"/>
  <c r="S929" i="4"/>
  <c r="U929" i="4" s="1"/>
  <c r="Y938" i="4"/>
  <c r="AC938" i="4" s="1"/>
  <c r="V311" i="4"/>
  <c r="V554" i="4"/>
  <c r="W554" i="4" s="1"/>
  <c r="X554" i="4" s="1"/>
  <c r="Y554" i="4" s="1"/>
  <c r="V992" i="4"/>
  <c r="W992" i="4" s="1"/>
  <c r="W47" i="4"/>
  <c r="X47" i="4" s="1"/>
  <c r="Y47" i="4" s="1"/>
  <c r="U784" i="4"/>
  <c r="T958" i="4"/>
  <c r="V306" i="4"/>
  <c r="W306" i="4" s="1"/>
  <c r="X306" i="4" s="1"/>
  <c r="Y306" i="4" s="1"/>
  <c r="V652" i="4"/>
  <c r="W652" i="4" s="1"/>
  <c r="X652" i="4" s="1"/>
  <c r="Y652" i="4" s="1"/>
  <c r="W789" i="4"/>
  <c r="X789" i="4" s="1"/>
  <c r="Y789" i="4" s="1"/>
  <c r="V707" i="4"/>
  <c r="W707" i="4" s="1"/>
  <c r="V612" i="4"/>
  <c r="W612" i="4" s="1"/>
  <c r="X612" i="4" s="1"/>
  <c r="Y612" i="4" s="1"/>
  <c r="T882" i="4"/>
  <c r="V770" i="4"/>
  <c r="V164" i="4"/>
  <c r="W164" i="4" s="1"/>
  <c r="X164" i="4" s="1"/>
  <c r="Y164" i="4" s="1"/>
  <c r="V646" i="4"/>
  <c r="V833" i="4"/>
  <c r="R952" i="4"/>
  <c r="S952" i="4"/>
  <c r="R876" i="4"/>
  <c r="S876" i="4"/>
  <c r="U946" i="4"/>
  <c r="V480" i="4"/>
  <c r="W480" i="4" s="1"/>
  <c r="X480" i="4" s="1"/>
  <c r="V323" i="4"/>
  <c r="W323" i="4" s="1"/>
  <c r="X323" i="4" s="1"/>
  <c r="V534" i="4"/>
  <c r="V828" i="4"/>
  <c r="W828" i="4" s="1"/>
  <c r="X828" i="4" s="1"/>
  <c r="Y828" i="4" s="1"/>
  <c r="AC828" i="4" s="1"/>
  <c r="W830" i="4"/>
  <c r="V112" i="4"/>
  <c r="W112" i="4" s="1"/>
  <c r="X112" i="4" s="1"/>
  <c r="V675" i="4"/>
  <c r="V725" i="4"/>
  <c r="W725" i="4" s="1"/>
  <c r="S877" i="4"/>
  <c r="U877" i="4" s="1"/>
  <c r="V602" i="4"/>
  <c r="W602" i="4" s="1"/>
  <c r="X602" i="4" s="1"/>
  <c r="U770" i="4"/>
  <c r="U874" i="4"/>
  <c r="V448" i="4"/>
  <c r="W448" i="4" s="1"/>
  <c r="X448" i="4" s="1"/>
  <c r="Y448" i="4" s="1"/>
  <c r="T988" i="4"/>
  <c r="S926" i="4"/>
  <c r="U926" i="4" s="1"/>
  <c r="T889" i="4"/>
  <c r="V252" i="4"/>
  <c r="V647" i="4"/>
  <c r="W647" i="4" s="1"/>
  <c r="X647" i="4" s="1"/>
  <c r="Y647" i="4" s="1"/>
  <c r="V845" i="4"/>
  <c r="W845" i="4" s="1"/>
  <c r="V465" i="4"/>
  <c r="W465" i="4" s="1"/>
  <c r="X465" i="4" s="1"/>
  <c r="Y465" i="4" s="1"/>
  <c r="V874" i="4"/>
  <c r="V180" i="4"/>
  <c r="W180" i="4" s="1"/>
  <c r="X180" i="4" s="1"/>
  <c r="L411" i="11"/>
  <c r="N411" i="11" s="1"/>
  <c r="K411" i="11"/>
  <c r="M411" i="11" s="1"/>
  <c r="V262" i="4"/>
  <c r="W262" i="4" s="1"/>
  <c r="X262" i="4" s="1"/>
  <c r="V573" i="4"/>
  <c r="W573" i="4" s="1"/>
  <c r="X573" i="4" s="1"/>
  <c r="Y573" i="4" s="1"/>
  <c r="AA573" i="4" s="1"/>
  <c r="V644" i="4"/>
  <c r="W644" i="4" s="1"/>
  <c r="X644" i="4" s="1"/>
  <c r="Y644" i="4" s="1"/>
  <c r="K649" i="11"/>
  <c r="M649" i="11" s="1"/>
  <c r="L649" i="11"/>
  <c r="N649" i="11" s="1"/>
  <c r="L657" i="11"/>
  <c r="N657" i="11" s="1"/>
  <c r="K657" i="11"/>
  <c r="M657" i="11" s="1"/>
  <c r="K605" i="11"/>
  <c r="M605" i="11" s="1"/>
  <c r="L605" i="11"/>
  <c r="N605" i="11" s="1"/>
  <c r="K632" i="11"/>
  <c r="M632" i="11" s="1"/>
  <c r="L632" i="11"/>
  <c r="N632" i="11" s="1"/>
  <c r="K579" i="11"/>
  <c r="M579" i="11" s="1"/>
  <c r="L579" i="11"/>
  <c r="N579" i="11" s="1"/>
  <c r="K567" i="11"/>
  <c r="M567" i="11" s="1"/>
  <c r="L567" i="11"/>
  <c r="N567" i="11" s="1"/>
  <c r="K578" i="11"/>
  <c r="M578" i="11" s="1"/>
  <c r="L578" i="11"/>
  <c r="N578" i="11" s="1"/>
  <c r="L550" i="11"/>
  <c r="N550" i="11" s="1"/>
  <c r="K550" i="11"/>
  <c r="M550" i="11" s="1"/>
  <c r="L548" i="11"/>
  <c r="N548" i="11" s="1"/>
  <c r="K548" i="11"/>
  <c r="M548" i="11" s="1"/>
  <c r="K551" i="11"/>
  <c r="M551" i="11" s="1"/>
  <c r="L551" i="11"/>
  <c r="N551" i="11" s="1"/>
  <c r="K505" i="11"/>
  <c r="M505" i="11" s="1"/>
  <c r="L505" i="11"/>
  <c r="N505" i="11" s="1"/>
  <c r="K539" i="11"/>
  <c r="M539" i="11" s="1"/>
  <c r="L539" i="11"/>
  <c r="N539" i="11" s="1"/>
  <c r="L552" i="11"/>
  <c r="N552" i="11" s="1"/>
  <c r="K552" i="11"/>
  <c r="M552" i="11" s="1"/>
  <c r="L547" i="11"/>
  <c r="N547" i="11" s="1"/>
  <c r="K547" i="11"/>
  <c r="M547" i="11" s="1"/>
  <c r="K549" i="11"/>
  <c r="M549" i="11" s="1"/>
  <c r="L549" i="11"/>
  <c r="N549" i="11" s="1"/>
  <c r="L546" i="11"/>
  <c r="N546" i="11" s="1"/>
  <c r="K546" i="11"/>
  <c r="M546" i="11" s="1"/>
  <c r="K543" i="11"/>
  <c r="M543" i="11" s="1"/>
  <c r="L543" i="11"/>
  <c r="N543" i="11" s="1"/>
  <c r="L545" i="11"/>
  <c r="N545" i="11" s="1"/>
  <c r="K545" i="11"/>
  <c r="M545" i="11" s="1"/>
  <c r="L536" i="11"/>
  <c r="N536" i="11" s="1"/>
  <c r="K536" i="11"/>
  <c r="M536" i="11" s="1"/>
  <c r="L535" i="11"/>
  <c r="N535" i="11" s="1"/>
  <c r="K535" i="11"/>
  <c r="M535" i="11" s="1"/>
  <c r="K514" i="11"/>
  <c r="M514" i="11" s="1"/>
  <c r="L514" i="11"/>
  <c r="N514" i="11" s="1"/>
  <c r="L534" i="11"/>
  <c r="N534" i="11" s="1"/>
  <c r="K534" i="11"/>
  <c r="M534" i="11" s="1"/>
  <c r="K372" i="11"/>
  <c r="M372" i="11" s="1"/>
  <c r="W525" i="4"/>
  <c r="X525" i="4" s="1"/>
  <c r="Y525" i="4" s="1"/>
  <c r="V565" i="4"/>
  <c r="W565" i="4" s="1"/>
  <c r="X565" i="4" s="1"/>
  <c r="Y565" i="4" s="1"/>
  <c r="K509" i="11"/>
  <c r="M509" i="11" s="1"/>
  <c r="L509" i="11"/>
  <c r="N509" i="11" s="1"/>
  <c r="L503" i="11"/>
  <c r="N503" i="11" s="1"/>
  <c r="K503" i="11"/>
  <c r="M503" i="11" s="1"/>
  <c r="K507" i="11"/>
  <c r="M507" i="11" s="1"/>
  <c r="L507" i="11"/>
  <c r="N507" i="11" s="1"/>
  <c r="V679" i="4"/>
  <c r="W679" i="4" s="1"/>
  <c r="K440" i="11"/>
  <c r="M440" i="11" s="1"/>
  <c r="L440" i="11"/>
  <c r="N440" i="11" s="1"/>
  <c r="V572" i="4"/>
  <c r="V503" i="4"/>
  <c r="W503" i="4" s="1"/>
  <c r="X503" i="4" s="1"/>
  <c r="Y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W603" i="4" s="1"/>
  <c r="Y599" i="4"/>
  <c r="V592" i="4"/>
  <c r="W592" i="4" s="1"/>
  <c r="X592" i="4" s="1"/>
  <c r="V631" i="4"/>
  <c r="W631" i="4" s="1"/>
  <c r="V613" i="4"/>
  <c r="W613" i="4" s="1"/>
  <c r="X613" i="4" s="1"/>
  <c r="U579" i="4"/>
  <c r="V579" i="4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X278" i="4" s="1"/>
  <c r="Y278" i="4" s="1"/>
  <c r="V250" i="4"/>
  <c r="W250" i="4" s="1"/>
  <c r="X250" i="4" s="1"/>
  <c r="Y250" i="4" s="1"/>
  <c r="V294" i="4"/>
  <c r="W294" i="4" s="1"/>
  <c r="X294" i="4" s="1"/>
  <c r="Y294" i="4" s="1"/>
  <c r="V463" i="4"/>
  <c r="W463" i="4" s="1"/>
  <c r="X463" i="4" s="1"/>
  <c r="Y463" i="4" s="1"/>
  <c r="V544" i="4"/>
  <c r="W544" i="4" s="1"/>
  <c r="X544" i="4" s="1"/>
  <c r="Y544" i="4" s="1"/>
  <c r="V776" i="4"/>
  <c r="W776" i="4" s="1"/>
  <c r="X776" i="4" s="1"/>
  <c r="W833" i="4"/>
  <c r="X833" i="4" s="1"/>
  <c r="V793" i="4"/>
  <c r="W793" i="4" s="1"/>
  <c r="X793" i="4" s="1"/>
  <c r="L421" i="11"/>
  <c r="N421" i="11" s="1"/>
  <c r="K421" i="11"/>
  <c r="M421" i="11" s="1"/>
  <c r="L444" i="11"/>
  <c r="N444" i="11" s="1"/>
  <c r="K444" i="11"/>
  <c r="M444" i="11" s="1"/>
  <c r="K445" i="11"/>
  <c r="M445" i="11" s="1"/>
  <c r="L445" i="11"/>
  <c r="N445" i="11" s="1"/>
  <c r="K449" i="11"/>
  <c r="M449" i="11" s="1"/>
  <c r="L449" i="11"/>
  <c r="N449" i="11" s="1"/>
  <c r="K430" i="11"/>
  <c r="M430" i="11" s="1"/>
  <c r="L430" i="11"/>
  <c r="N430" i="11" s="1"/>
  <c r="L427" i="11"/>
  <c r="N427" i="11" s="1"/>
  <c r="K427" i="11"/>
  <c r="M427" i="11" s="1"/>
  <c r="K465" i="11"/>
  <c r="M465" i="11" s="1"/>
  <c r="L465" i="11"/>
  <c r="N465" i="11" s="1"/>
  <c r="K424" i="11"/>
  <c r="M424" i="11" s="1"/>
  <c r="L424" i="11"/>
  <c r="N424" i="11" s="1"/>
  <c r="L418" i="11"/>
  <c r="N418" i="11" s="1"/>
  <c r="K418" i="11"/>
  <c r="M418" i="11" s="1"/>
  <c r="L433" i="11"/>
  <c r="N433" i="11" s="1"/>
  <c r="K433" i="11"/>
  <c r="M433" i="11" s="1"/>
  <c r="K426" i="11"/>
  <c r="M426" i="11" s="1"/>
  <c r="L426" i="11"/>
  <c r="N426" i="11" s="1"/>
  <c r="K437" i="11"/>
  <c r="M437" i="11" s="1"/>
  <c r="L437" i="11"/>
  <c r="N437" i="11" s="1"/>
  <c r="V654" i="4"/>
  <c r="W654" i="4" s="1"/>
  <c r="X654" i="4" s="1"/>
  <c r="V624" i="4"/>
  <c r="W624" i="4" s="1"/>
  <c r="X624" i="4" s="1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L412" i="11"/>
  <c r="N412" i="11" s="1"/>
  <c r="L416" i="11"/>
  <c r="N416" i="11" s="1"/>
  <c r="K416" i="11"/>
  <c r="M416" i="11" s="1"/>
  <c r="V150" i="4"/>
  <c r="V56" i="4"/>
  <c r="W139" i="4"/>
  <c r="X139" i="4" s="1"/>
  <c r="Y139" i="4" s="1"/>
  <c r="S988" i="4"/>
  <c r="U988" i="4" s="1"/>
  <c r="T926" i="4"/>
  <c r="T923" i="4"/>
  <c r="V162" i="4"/>
  <c r="V657" i="4"/>
  <c r="V571" i="4"/>
  <c r="W571" i="4" s="1"/>
  <c r="X571" i="4" s="1"/>
  <c r="S973" i="4"/>
  <c r="U973" i="4" s="1"/>
  <c r="V513" i="4"/>
  <c r="W513" i="4" s="1"/>
  <c r="X513" i="4" s="1"/>
  <c r="U878" i="4"/>
  <c r="S947" i="4"/>
  <c r="U947" i="4" s="1"/>
  <c r="U225" i="4"/>
  <c r="R962" i="4"/>
  <c r="S962" i="4"/>
  <c r="T965" i="4"/>
  <c r="V709" i="4"/>
  <c r="W709" i="4" s="1"/>
  <c r="X709" i="4" s="1"/>
  <c r="Y709" i="4" s="1"/>
  <c r="W71" i="4"/>
  <c r="X71" i="4" s="1"/>
  <c r="W905" i="4"/>
  <c r="Y905" i="4" s="1"/>
  <c r="V694" i="4"/>
  <c r="W694" i="4" s="1"/>
  <c r="X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W995" i="4"/>
  <c r="Y995" i="4" s="1"/>
  <c r="V982" i="4"/>
  <c r="W959" i="4"/>
  <c r="X959" i="4" s="1"/>
  <c r="R936" i="4"/>
  <c r="S936" i="4"/>
  <c r="T930" i="4"/>
  <c r="S909" i="4"/>
  <c r="V903" i="4"/>
  <c r="W903" i="4" s="1"/>
  <c r="S930" i="4"/>
  <c r="U930" i="4" s="1"/>
  <c r="V359" i="4"/>
  <c r="T909" i="4"/>
  <c r="T877" i="4"/>
  <c r="R914" i="4"/>
  <c r="U914" i="4" s="1"/>
  <c r="T914" i="4"/>
  <c r="R906" i="4"/>
  <c r="S906" i="4"/>
  <c r="T936" i="4"/>
  <c r="W954" i="4"/>
  <c r="W996" i="4"/>
  <c r="Y996" i="4" s="1"/>
  <c r="V380" i="4"/>
  <c r="S918" i="4"/>
  <c r="U918" i="4" s="1"/>
  <c r="V665" i="4"/>
  <c r="W665" i="4" s="1"/>
  <c r="X665" i="4" s="1"/>
  <c r="Y665" i="4" s="1"/>
  <c r="V106" i="4"/>
  <c r="W106" i="4" s="1"/>
  <c r="X106" i="4" s="1"/>
  <c r="Y106" i="4" s="1"/>
  <c r="V891" i="4"/>
  <c r="S42" i="4"/>
  <c r="U42" i="4" s="1"/>
  <c r="W547" i="4"/>
  <c r="X547" i="4" s="1"/>
  <c r="Y547" i="4" s="1"/>
  <c r="W880" i="4"/>
  <c r="X880" i="4" s="1"/>
  <c r="S957" i="4"/>
  <c r="U957" i="4" s="1"/>
  <c r="S892" i="4"/>
  <c r="U892" i="4" s="1"/>
  <c r="W88" i="4"/>
  <c r="X88" i="4" s="1"/>
  <c r="W115" i="4"/>
  <c r="X115" i="4" s="1"/>
  <c r="Y115" i="4" s="1"/>
  <c r="S925" i="4"/>
  <c r="S966" i="4"/>
  <c r="V993" i="4"/>
  <c r="W993" i="4" s="1"/>
  <c r="W897" i="4"/>
  <c r="X897" i="4" s="1"/>
  <c r="V875" i="4"/>
  <c r="T42" i="4"/>
  <c r="W8" i="4"/>
  <c r="X8" i="4" s="1"/>
  <c r="Y8" i="4" s="1"/>
  <c r="S950" i="4"/>
  <c r="U950" i="4" s="1"/>
  <c r="T973" i="4"/>
  <c r="T966" i="4"/>
  <c r="S885" i="4"/>
  <c r="U885" i="4" s="1"/>
  <c r="V398" i="4"/>
  <c r="W398" i="4" s="1"/>
  <c r="X398" i="4" s="1"/>
  <c r="V373" i="4"/>
  <c r="W373" i="4" s="1"/>
  <c r="V414" i="4"/>
  <c r="W414" i="4" s="1"/>
  <c r="X414" i="4" s="1"/>
  <c r="Y414" i="4" s="1"/>
  <c r="V494" i="4"/>
  <c r="W494" i="4" s="1"/>
  <c r="V502" i="4"/>
  <c r="W502" i="4" s="1"/>
  <c r="X502" i="4" s="1"/>
  <c r="Y502" i="4" s="1"/>
  <c r="V550" i="4"/>
  <c r="W550" i="4" s="1"/>
  <c r="X550" i="4" s="1"/>
  <c r="V197" i="4"/>
  <c r="W197" i="4" s="1"/>
  <c r="V475" i="4"/>
  <c r="W475" i="4" s="1"/>
  <c r="X475" i="4" s="1"/>
  <c r="Y475" i="4" s="1"/>
  <c r="W455" i="4"/>
  <c r="X455" i="4" s="1"/>
  <c r="U646" i="4"/>
  <c r="U608" i="4"/>
  <c r="W582" i="4"/>
  <c r="X582" i="4" s="1"/>
  <c r="Y582" i="4" s="1"/>
  <c r="W562" i="4"/>
  <c r="X562" i="4" s="1"/>
  <c r="Y562" i="4" s="1"/>
  <c r="AI562" i="4" s="1"/>
  <c r="V468" i="4"/>
  <c r="W468" i="4" s="1"/>
  <c r="X468" i="4" s="1"/>
  <c r="Y468" i="4" s="1"/>
  <c r="V540" i="4"/>
  <c r="W540" i="4" s="1"/>
  <c r="X540" i="4" s="1"/>
  <c r="V506" i="4"/>
  <c r="W506" i="4" s="1"/>
  <c r="X506" i="4" s="1"/>
  <c r="U380" i="4"/>
  <c r="V247" i="4"/>
  <c r="W247" i="4" s="1"/>
  <c r="V379" i="4"/>
  <c r="W379" i="4" s="1"/>
  <c r="U483" i="4"/>
  <c r="U634" i="4"/>
  <c r="W634" i="4" s="1"/>
  <c r="X634" i="4" s="1"/>
  <c r="Y634" i="4" s="1"/>
  <c r="U657" i="4"/>
  <c r="V263" i="4"/>
  <c r="W667" i="4"/>
  <c r="X667" i="4" s="1"/>
  <c r="U620" i="4"/>
  <c r="W620" i="4" s="1"/>
  <c r="X620" i="4" s="1"/>
  <c r="Y620" i="4" s="1"/>
  <c r="Z620" i="4" s="1"/>
  <c r="V266" i="4"/>
  <c r="W266" i="4" s="1"/>
  <c r="X266" i="4" s="1"/>
  <c r="V829" i="4"/>
  <c r="W829" i="4" s="1"/>
  <c r="W703" i="4"/>
  <c r="S853" i="4"/>
  <c r="U853" i="4" s="1"/>
  <c r="V805" i="4"/>
  <c r="W805" i="4" s="1"/>
  <c r="X805" i="4" s="1"/>
  <c r="W752" i="4"/>
  <c r="X752" i="4" s="1"/>
  <c r="S869" i="4"/>
  <c r="U869" i="4" s="1"/>
  <c r="X797" i="4"/>
  <c r="Y797" i="4" s="1"/>
  <c r="V719" i="4"/>
  <c r="W719" i="4" s="1"/>
  <c r="T842" i="4"/>
  <c r="V697" i="4"/>
  <c r="T853" i="4"/>
  <c r="T866" i="4"/>
  <c r="S852" i="4"/>
  <c r="V757" i="4"/>
  <c r="W757" i="4" s="1"/>
  <c r="X757" i="4" s="1"/>
  <c r="T869" i="4"/>
  <c r="V769" i="4"/>
  <c r="W769" i="4" s="1"/>
  <c r="X769" i="4" s="1"/>
  <c r="Y769" i="4" s="1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AJ652" i="4"/>
  <c r="AG652" i="4"/>
  <c r="AA652" i="4"/>
  <c r="V663" i="4"/>
  <c r="W663" i="4" s="1"/>
  <c r="L378" i="11"/>
  <c r="N378" i="11" s="1"/>
  <c r="K378" i="11"/>
  <c r="M378" i="11" s="1"/>
  <c r="L390" i="11"/>
  <c r="N390" i="11" s="1"/>
  <c r="K390" i="11"/>
  <c r="M390" i="11" s="1"/>
  <c r="L352" i="11"/>
  <c r="N352" i="11" s="1"/>
  <c r="K352" i="11"/>
  <c r="M352" i="11" s="1"/>
  <c r="K435" i="11"/>
  <c r="M435" i="11" s="1"/>
  <c r="L435" i="11"/>
  <c r="N435" i="11" s="1"/>
  <c r="L358" i="11"/>
  <c r="N358" i="11" s="1"/>
  <c r="K358" i="11"/>
  <c r="M358" i="11" s="1"/>
  <c r="L354" i="11"/>
  <c r="N354" i="11" s="1"/>
  <c r="K354" i="11"/>
  <c r="M354" i="11" s="1"/>
  <c r="L408" i="11"/>
  <c r="N408" i="11" s="1"/>
  <c r="K408" i="11"/>
  <c r="M408" i="11" s="1"/>
  <c r="L386" i="11"/>
  <c r="N386" i="11" s="1"/>
  <c r="K386" i="11"/>
  <c r="M386" i="11" s="1"/>
  <c r="L382" i="11"/>
  <c r="N382" i="11" s="1"/>
  <c r="K382" i="11"/>
  <c r="M382" i="11" s="1"/>
  <c r="L447" i="11"/>
  <c r="N447" i="11" s="1"/>
  <c r="K447" i="11"/>
  <c r="M447" i="11" s="1"/>
  <c r="L380" i="11"/>
  <c r="N380" i="11" s="1"/>
  <c r="K380" i="11"/>
  <c r="M380" i="11" s="1"/>
  <c r="L370" i="11"/>
  <c r="N370" i="11" s="1"/>
  <c r="K370" i="11"/>
  <c r="M370" i="11" s="1"/>
  <c r="K420" i="11"/>
  <c r="M420" i="11" s="1"/>
  <c r="L420" i="11"/>
  <c r="N420" i="11" s="1"/>
  <c r="L431" i="11"/>
  <c r="N431" i="11" s="1"/>
  <c r="K431" i="11"/>
  <c r="M431" i="11" s="1"/>
  <c r="L366" i="11"/>
  <c r="N366" i="11" s="1"/>
  <c r="K366" i="11"/>
  <c r="M366" i="11" s="1"/>
  <c r="L362" i="11"/>
  <c r="N362" i="11" s="1"/>
  <c r="K362" i="11"/>
  <c r="M362" i="11" s="1"/>
  <c r="L452" i="11"/>
  <c r="N452" i="11" s="1"/>
  <c r="K452" i="11"/>
  <c r="M452" i="11" s="1"/>
  <c r="K423" i="11"/>
  <c r="M423" i="11" s="1"/>
  <c r="L423" i="11"/>
  <c r="N423" i="11" s="1"/>
  <c r="L443" i="11"/>
  <c r="N443" i="11" s="1"/>
  <c r="K443" i="11"/>
  <c r="M443" i="11" s="1"/>
  <c r="K439" i="11"/>
  <c r="M439" i="11" s="1"/>
  <c r="L439" i="11"/>
  <c r="N439" i="11" s="1"/>
  <c r="K346" i="11"/>
  <c r="M346" i="11" s="1"/>
  <c r="L346" i="11"/>
  <c r="N346" i="11" s="1"/>
  <c r="L394" i="11"/>
  <c r="N394" i="11" s="1"/>
  <c r="K394" i="11"/>
  <c r="M394" i="11" s="1"/>
  <c r="L364" i="11"/>
  <c r="N364" i="11" s="1"/>
  <c r="K364" i="11"/>
  <c r="M364" i="11" s="1"/>
  <c r="L368" i="11"/>
  <c r="N368" i="11" s="1"/>
  <c r="K368" i="11"/>
  <c r="M368" i="11" s="1"/>
  <c r="L384" i="11"/>
  <c r="N384" i="11" s="1"/>
  <c r="K384" i="11"/>
  <c r="M384" i="11" s="1"/>
  <c r="K451" i="11"/>
  <c r="M451" i="11" s="1"/>
  <c r="L451" i="11"/>
  <c r="N451" i="11" s="1"/>
  <c r="L356" i="11"/>
  <c r="N356" i="11" s="1"/>
  <c r="K356" i="11"/>
  <c r="M356" i="11" s="1"/>
  <c r="L360" i="11"/>
  <c r="N360" i="11" s="1"/>
  <c r="K360" i="11"/>
  <c r="M360" i="11" s="1"/>
  <c r="K343" i="11"/>
  <c r="M343" i="11" s="1"/>
  <c r="L343" i="11"/>
  <c r="N343" i="11" s="1"/>
  <c r="L428" i="11"/>
  <c r="N428" i="11" s="1"/>
  <c r="K428" i="11"/>
  <c r="M428" i="11" s="1"/>
  <c r="K415" i="11"/>
  <c r="M415" i="11" s="1"/>
  <c r="L415" i="11"/>
  <c r="N415" i="11" s="1"/>
  <c r="L341" i="11"/>
  <c r="N341" i="11" s="1"/>
  <c r="K341" i="11"/>
  <c r="M341" i="11" s="1"/>
  <c r="L392" i="11"/>
  <c r="N392" i="11" s="1"/>
  <c r="K392" i="11"/>
  <c r="M392" i="11" s="1"/>
  <c r="L388" i="11"/>
  <c r="N388" i="11" s="1"/>
  <c r="K388" i="11"/>
  <c r="M388" i="11" s="1"/>
  <c r="K376" i="11"/>
  <c r="M376" i="11" s="1"/>
  <c r="L376" i="11"/>
  <c r="N376" i="11" s="1"/>
  <c r="V590" i="4"/>
  <c r="V622" i="4"/>
  <c r="V557" i="4"/>
  <c r="W557" i="4" s="1"/>
  <c r="X557" i="4" s="1"/>
  <c r="Y557" i="4" s="1"/>
  <c r="V477" i="4"/>
  <c r="W611" i="4"/>
  <c r="X611" i="4" s="1"/>
  <c r="W572" i="4"/>
  <c r="X572" i="4" s="1"/>
  <c r="Y572" i="4" s="1"/>
  <c r="U505" i="4"/>
  <c r="W564" i="4"/>
  <c r="X564" i="4" s="1"/>
  <c r="Y564" i="4" s="1"/>
  <c r="AB564" i="4" s="1"/>
  <c r="L255" i="11"/>
  <c r="N255" i="11" s="1"/>
  <c r="K255" i="11"/>
  <c r="M255" i="11" s="1"/>
  <c r="V384" i="4"/>
  <c r="V418" i="4"/>
  <c r="W418" i="4" s="1"/>
  <c r="X418" i="4" s="1"/>
  <c r="Y418" i="4" s="1"/>
  <c r="V399" i="4"/>
  <c r="W399" i="4" s="1"/>
  <c r="U314" i="4"/>
  <c r="V314" i="4"/>
  <c r="U534" i="4"/>
  <c r="V460" i="4"/>
  <c r="W460" i="4" s="1"/>
  <c r="X460" i="4" s="1"/>
  <c r="Y460" i="4" s="1"/>
  <c r="V462" i="4"/>
  <c r="W462" i="4" s="1"/>
  <c r="X462" i="4" s="1"/>
  <c r="Y462" i="4" s="1"/>
  <c r="V490" i="4"/>
  <c r="Y334" i="4"/>
  <c r="AJ334" i="4" s="1"/>
  <c r="V451" i="4"/>
  <c r="V208" i="4"/>
  <c r="W208" i="4" s="1"/>
  <c r="X208" i="4" s="1"/>
  <c r="V501" i="4"/>
  <c r="W501" i="4" s="1"/>
  <c r="X501" i="4" s="1"/>
  <c r="Y501" i="4" s="1"/>
  <c r="W586" i="4"/>
  <c r="X586" i="4" s="1"/>
  <c r="Y586" i="4" s="1"/>
  <c r="V568" i="4"/>
  <c r="W568" i="4" s="1"/>
  <c r="X568" i="4" s="1"/>
  <c r="Y568" i="4" s="1"/>
  <c r="Z568" i="4" s="1"/>
  <c r="U697" i="4"/>
  <c r="U589" i="4"/>
  <c r="Y687" i="4"/>
  <c r="V570" i="4"/>
  <c r="W570" i="4" s="1"/>
  <c r="V249" i="4"/>
  <c r="W249" i="4" s="1"/>
  <c r="V385" i="4"/>
  <c r="W385" i="4" s="1"/>
  <c r="X385" i="4" s="1"/>
  <c r="Y385" i="4" s="1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U622" i="4"/>
  <c r="W766" i="4"/>
  <c r="X766" i="4" s="1"/>
  <c r="V607" i="4"/>
  <c r="W607" i="4" s="1"/>
  <c r="X607" i="4" s="1"/>
  <c r="V653" i="4"/>
  <c r="W653" i="4" s="1"/>
  <c r="W834" i="4"/>
  <c r="X834" i="4" s="1"/>
  <c r="Y834" i="4" s="1"/>
  <c r="U635" i="4"/>
  <c r="W802" i="4"/>
  <c r="X802" i="4" s="1"/>
  <c r="Y802" i="4" s="1"/>
  <c r="AE802" i="4" s="1"/>
  <c r="V581" i="4"/>
  <c r="W581" i="4" s="1"/>
  <c r="X581" i="4" s="1"/>
  <c r="V781" i="4"/>
  <c r="W781" i="4" s="1"/>
  <c r="X781" i="4" s="1"/>
  <c r="Y781" i="4" s="1"/>
  <c r="V395" i="4"/>
  <c r="W395" i="4" s="1"/>
  <c r="X395" i="4" s="1"/>
  <c r="Y395" i="4" s="1"/>
  <c r="W778" i="4"/>
  <c r="X778" i="4" s="1"/>
  <c r="U509" i="4"/>
  <c r="W615" i="4"/>
  <c r="X615" i="4" s="1"/>
  <c r="W818" i="4"/>
  <c r="X818" i="4" s="1"/>
  <c r="Y818" i="4" s="1"/>
  <c r="W695" i="4"/>
  <c r="W772" i="4"/>
  <c r="X772" i="4" s="1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V227" i="4"/>
  <c r="W227" i="4" s="1"/>
  <c r="U360" i="4"/>
  <c r="U231" i="4"/>
  <c r="V381" i="4"/>
  <c r="W381" i="4" s="1"/>
  <c r="X381" i="4" s="1"/>
  <c r="Y381" i="4" s="1"/>
  <c r="V335" i="4"/>
  <c r="W655" i="4"/>
  <c r="X655" i="4" s="1"/>
  <c r="W774" i="4"/>
  <c r="W711" i="4"/>
  <c r="X711" i="4" s="1"/>
  <c r="W786" i="4"/>
  <c r="X786" i="4" s="1"/>
  <c r="W537" i="4"/>
  <c r="X537" i="4" s="1"/>
  <c r="Y537" i="4" s="1"/>
  <c r="AA727" i="4"/>
  <c r="V701" i="4"/>
  <c r="W701" i="4" s="1"/>
  <c r="V507" i="4"/>
  <c r="W507" i="4" s="1"/>
  <c r="X507" i="4" s="1"/>
  <c r="U411" i="4"/>
  <c r="V753" i="4"/>
  <c r="U753" i="4"/>
  <c r="W641" i="4"/>
  <c r="X641" i="4" s="1"/>
  <c r="V541" i="4"/>
  <c r="W666" i="4"/>
  <c r="X666" i="4" s="1"/>
  <c r="W527" i="4"/>
  <c r="X527" i="4" s="1"/>
  <c r="Y527" i="4" s="1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W234" i="4"/>
  <c r="S919" i="4"/>
  <c r="U919" i="4" s="1"/>
  <c r="T918" i="4"/>
  <c r="V918" i="4" s="1"/>
  <c r="W918" i="4" s="1"/>
  <c r="S900" i="4"/>
  <c r="U900" i="4" s="1"/>
  <c r="S898" i="4"/>
  <c r="U898" i="4" s="1"/>
  <c r="T898" i="4"/>
  <c r="T892" i="4"/>
  <c r="S915" i="4"/>
  <c r="U915" i="4" s="1"/>
  <c r="V148" i="4"/>
  <c r="U148" i="4"/>
  <c r="V801" i="4"/>
  <c r="U801" i="4"/>
  <c r="U825" i="4"/>
  <c r="V825" i="4"/>
  <c r="U977" i="4"/>
  <c r="V977" i="4"/>
  <c r="U627" i="4"/>
  <c r="V627" i="4"/>
  <c r="V660" i="4"/>
  <c r="W660" i="4" s="1"/>
  <c r="X660" i="4" s="1"/>
  <c r="V495" i="4"/>
  <c r="W495" i="4" s="1"/>
  <c r="X495" i="4" s="1"/>
  <c r="V597" i="4"/>
  <c r="W597" i="4" s="1"/>
  <c r="X597" i="4" s="1"/>
  <c r="V580" i="4"/>
  <c r="W580" i="4" s="1"/>
  <c r="X580" i="4" s="1"/>
  <c r="V94" i="4"/>
  <c r="W94" i="4" s="1"/>
  <c r="X94" i="4" s="1"/>
  <c r="V24" i="4"/>
  <c r="W24" i="4" s="1"/>
  <c r="X24" i="4" s="1"/>
  <c r="W515" i="4"/>
  <c r="X515" i="4" s="1"/>
  <c r="W623" i="4"/>
  <c r="X623" i="4" s="1"/>
  <c r="Y623" i="4" s="1"/>
  <c r="AC727" i="4"/>
  <c r="W48" i="4"/>
  <c r="X48" i="4" s="1"/>
  <c r="Y48" i="4" s="1"/>
  <c r="W935" i="4"/>
  <c r="Y935" i="4" s="1"/>
  <c r="V780" i="4"/>
  <c r="U780" i="4"/>
  <c r="U800" i="4"/>
  <c r="V800" i="4"/>
  <c r="U678" i="4"/>
  <c r="V678" i="4"/>
  <c r="V676" i="4"/>
  <c r="U676" i="4"/>
  <c r="V664" i="4"/>
  <c r="W664" i="4" s="1"/>
  <c r="V767" i="4"/>
  <c r="W767" i="4" s="1"/>
  <c r="V733" i="4"/>
  <c r="W733" i="4" s="1"/>
  <c r="X733" i="4" s="1"/>
  <c r="V574" i="4"/>
  <c r="U574" i="4"/>
  <c r="U832" i="4"/>
  <c r="V832" i="4"/>
  <c r="V846" i="4"/>
  <c r="V489" i="4"/>
  <c r="W489" i="4" s="1"/>
  <c r="X489" i="4" s="1"/>
  <c r="Y489" i="4" s="1"/>
  <c r="V569" i="4"/>
  <c r="W569" i="4" s="1"/>
  <c r="X569" i="4" s="1"/>
  <c r="Y569" i="4" s="1"/>
  <c r="V225" i="4"/>
  <c r="X695" i="4"/>
  <c r="Y695" i="4" s="1"/>
  <c r="AH732" i="4"/>
  <c r="V406" i="4"/>
  <c r="V251" i="4"/>
  <c r="W251" i="4" s="1"/>
  <c r="X251" i="4" s="1"/>
  <c r="Y251" i="4" s="1"/>
  <c r="V349" i="4"/>
  <c r="W349" i="4" s="1"/>
  <c r="X349" i="4" s="1"/>
  <c r="W604" i="4"/>
  <c r="X604" i="4" s="1"/>
  <c r="Y604" i="4" s="1"/>
  <c r="S185" i="4"/>
  <c r="U185" i="4" s="1"/>
  <c r="S965" i="4"/>
  <c r="U965" i="4" s="1"/>
  <c r="T925" i="4"/>
  <c r="V925" i="4" s="1"/>
  <c r="S105" i="4"/>
  <c r="U105" i="4" s="1"/>
  <c r="V43" i="4"/>
  <c r="U894" i="4"/>
  <c r="V894" i="4"/>
  <c r="V749" i="4"/>
  <c r="U749" i="4"/>
  <c r="V566" i="4"/>
  <c r="U566" i="4"/>
  <c r="U74" i="4"/>
  <c r="V74" i="4"/>
  <c r="U975" i="4"/>
  <c r="V975" i="4"/>
  <c r="S920" i="4"/>
  <c r="T919" i="4"/>
  <c r="T901" i="4"/>
  <c r="T858" i="4"/>
  <c r="T856" i="4"/>
  <c r="T851" i="4"/>
  <c r="V734" i="4"/>
  <c r="U734" i="4"/>
  <c r="V684" i="4"/>
  <c r="U684" i="4"/>
  <c r="U792" i="4"/>
  <c r="V792" i="4"/>
  <c r="U674" i="4"/>
  <c r="V674" i="4"/>
  <c r="V712" i="4"/>
  <c r="U712" i="4"/>
  <c r="U578" i="4"/>
  <c r="V578" i="4"/>
  <c r="V616" i="4"/>
  <c r="W616" i="4" s="1"/>
  <c r="V619" i="4"/>
  <c r="U619" i="4"/>
  <c r="V575" i="4"/>
  <c r="W575" i="4" s="1"/>
  <c r="X575" i="4" s="1"/>
  <c r="U633" i="4"/>
  <c r="V633" i="4"/>
  <c r="V682" i="4"/>
  <c r="U682" i="4"/>
  <c r="S956" i="4"/>
  <c r="U956" i="4" s="1"/>
  <c r="T947" i="4"/>
  <c r="T883" i="4"/>
  <c r="T868" i="4"/>
  <c r="T867" i="4"/>
  <c r="S860" i="4"/>
  <c r="U860" i="4" s="1"/>
  <c r="U162" i="4"/>
  <c r="U840" i="4"/>
  <c r="V840" i="4"/>
  <c r="U560" i="4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V902" i="4"/>
  <c r="W902" i="4" s="1"/>
  <c r="V297" i="4"/>
  <c r="U406" i="4"/>
  <c r="V307" i="4"/>
  <c r="W307" i="4" s="1"/>
  <c r="V994" i="4"/>
  <c r="S949" i="4"/>
  <c r="U949" i="4" s="1"/>
  <c r="S933" i="4"/>
  <c r="U933" i="4" s="1"/>
  <c r="W913" i="4"/>
  <c r="X913" i="4" s="1"/>
  <c r="AD727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V670" i="4"/>
  <c r="U670" i="4"/>
  <c r="V1001" i="4"/>
  <c r="U1001" i="4"/>
  <c r="T950" i="4"/>
  <c r="V950" i="4" s="1"/>
  <c r="W950" i="4" s="1"/>
  <c r="Y950" i="4" s="1"/>
  <c r="R920" i="4"/>
  <c r="T920" i="4"/>
  <c r="S901" i="4"/>
  <c r="T900" i="4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U628" i="4"/>
  <c r="V628" i="4"/>
  <c r="U870" i="4"/>
  <c r="V870" i="4"/>
  <c r="V96" i="4"/>
  <c r="W96" i="4" s="1"/>
  <c r="X96" i="4" s="1"/>
  <c r="Y96" i="4" s="1"/>
  <c r="T921" i="4"/>
  <c r="T864" i="4"/>
  <c r="V152" i="4"/>
  <c r="W152" i="4" s="1"/>
  <c r="X152" i="4" s="1"/>
  <c r="S923" i="4"/>
  <c r="V735" i="4"/>
  <c r="W735" i="4" s="1"/>
  <c r="V683" i="4"/>
  <c r="W683" i="4" s="1"/>
  <c r="V505" i="4"/>
  <c r="V412" i="4"/>
  <c r="W412" i="4" s="1"/>
  <c r="X412" i="4" s="1"/>
  <c r="V326" i="4"/>
  <c r="W326" i="4" s="1"/>
  <c r="X326" i="4" s="1"/>
  <c r="Y326" i="4" s="1"/>
  <c r="V539" i="4"/>
  <c r="U539" i="4"/>
  <c r="U796" i="4"/>
  <c r="V796" i="4"/>
  <c r="S964" i="4"/>
  <c r="U964" i="4" s="1"/>
  <c r="S940" i="4"/>
  <c r="T915" i="4"/>
  <c r="S899" i="4"/>
  <c r="U899" i="4" s="1"/>
  <c r="T899" i="4"/>
  <c r="T885" i="4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U68" i="4"/>
  <c r="V76" i="4"/>
  <c r="W76" i="4" s="1"/>
  <c r="T956" i="4"/>
  <c r="V924" i="4"/>
  <c r="W924" i="4" s="1"/>
  <c r="V878" i="4"/>
  <c r="T860" i="4"/>
  <c r="V839" i="4"/>
  <c r="W839" i="4" s="1"/>
  <c r="V799" i="4"/>
  <c r="W799" i="4" s="1"/>
  <c r="V726" i="4"/>
  <c r="W726" i="4" s="1"/>
  <c r="S864" i="4"/>
  <c r="V337" i="4"/>
  <c r="W337" i="4" s="1"/>
  <c r="X1000" i="4"/>
  <c r="X961" i="4"/>
  <c r="AJ961" i="4" s="1"/>
  <c r="AK132" i="4"/>
  <c r="AJ132" i="4"/>
  <c r="AG132" i="4"/>
  <c r="AI132" i="4"/>
  <c r="AH132" i="4"/>
  <c r="AF132" i="4"/>
  <c r="W512" i="4"/>
  <c r="X512" i="4" s="1"/>
  <c r="Y512" i="4" s="1"/>
  <c r="W472" i="4"/>
  <c r="X472" i="4" s="1"/>
  <c r="V253" i="4"/>
  <c r="W253" i="4" s="1"/>
  <c r="X253" i="4" s="1"/>
  <c r="W401" i="4"/>
  <c r="X401" i="4" s="1"/>
  <c r="W421" i="4"/>
  <c r="X421" i="4" s="1"/>
  <c r="Y421" i="4" s="1"/>
  <c r="U335" i="4"/>
  <c r="X989" i="4"/>
  <c r="V600" i="4"/>
  <c r="U600" i="4"/>
  <c r="X570" i="4"/>
  <c r="Y570" i="4" s="1"/>
  <c r="U820" i="4"/>
  <c r="V820" i="4"/>
  <c r="U934" i="4"/>
  <c r="V934" i="4"/>
  <c r="U855" i="4"/>
  <c r="V855" i="4"/>
  <c r="X636" i="4"/>
  <c r="Y636" i="4" s="1"/>
  <c r="Z636" i="4" s="1"/>
  <c r="U161" i="4"/>
  <c r="V161" i="4"/>
  <c r="U688" i="4"/>
  <c r="V688" i="4"/>
  <c r="U748" i="4"/>
  <c r="V748" i="4"/>
  <c r="X774" i="4"/>
  <c r="U775" i="4"/>
  <c r="V775" i="4"/>
  <c r="V618" i="4"/>
  <c r="U618" i="4"/>
  <c r="U457" i="4"/>
  <c r="V457" i="4"/>
  <c r="V158" i="4"/>
  <c r="U158" i="4"/>
  <c r="U763" i="4"/>
  <c r="V763" i="4"/>
  <c r="U795" i="4"/>
  <c r="V795" i="4"/>
  <c r="U740" i="4"/>
  <c r="V740" i="4"/>
  <c r="U990" i="4"/>
  <c r="V990" i="4"/>
  <c r="U746" i="4"/>
  <c r="V746" i="4"/>
  <c r="U126" i="4"/>
  <c r="V126" i="4"/>
  <c r="V976" i="4"/>
  <c r="U976" i="4"/>
  <c r="U843" i="4"/>
  <c r="U841" i="4"/>
  <c r="V841" i="4"/>
  <c r="U758" i="4"/>
  <c r="V758" i="4"/>
  <c r="U744" i="4"/>
  <c r="V744" i="4"/>
  <c r="U739" i="4"/>
  <c r="V739" i="4"/>
  <c r="V730" i="4"/>
  <c r="U730" i="4"/>
  <c r="W699" i="4"/>
  <c r="X699" i="4" s="1"/>
  <c r="U689" i="4"/>
  <c r="V689" i="4"/>
  <c r="U685" i="4"/>
  <c r="V685" i="4"/>
  <c r="X649" i="4"/>
  <c r="Y649" i="4" s="1"/>
  <c r="U595" i="4"/>
  <c r="V595" i="4"/>
  <c r="V175" i="4"/>
  <c r="U175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V55" i="4"/>
  <c r="U55" i="4"/>
  <c r="U46" i="4"/>
  <c r="V46" i="4"/>
  <c r="V4" i="4"/>
  <c r="U4" i="4"/>
  <c r="V7" i="4"/>
  <c r="U7" i="4"/>
  <c r="S2" i="4"/>
  <c r="U716" i="4"/>
  <c r="V716" i="4"/>
  <c r="U167" i="4"/>
  <c r="V167" i="4"/>
  <c r="X517" i="4"/>
  <c r="Y517" i="4" s="1"/>
  <c r="U847" i="4"/>
  <c r="V847" i="4"/>
  <c r="U90" i="4"/>
  <c r="V90" i="4"/>
  <c r="U149" i="4"/>
  <c r="V149" i="4"/>
  <c r="U541" i="4"/>
  <c r="W968" i="4"/>
  <c r="V28" i="4"/>
  <c r="U28" i="4"/>
  <c r="V25" i="4"/>
  <c r="U25" i="4"/>
  <c r="W794" i="4"/>
  <c r="W806" i="4"/>
  <c r="W822" i="4"/>
  <c r="U994" i="4"/>
  <c r="U982" i="4"/>
  <c r="U724" i="4"/>
  <c r="V724" i="4"/>
  <c r="U708" i="4"/>
  <c r="V708" i="4"/>
  <c r="U651" i="4"/>
  <c r="W651" i="4" s="1"/>
  <c r="X651" i="4" s="1"/>
  <c r="V533" i="4"/>
  <c r="U533" i="4"/>
  <c r="W531" i="4"/>
  <c r="X531" i="4" s="1"/>
  <c r="Y531" i="4" s="1"/>
  <c r="S165" i="4"/>
  <c r="V117" i="4"/>
  <c r="U70" i="4"/>
  <c r="V70" i="4"/>
  <c r="V65" i="4"/>
  <c r="U65" i="4"/>
  <c r="V16" i="4"/>
  <c r="AB727" i="4"/>
  <c r="AE727" i="4"/>
  <c r="AQ727" i="4" s="1"/>
  <c r="AW727" i="4" s="1"/>
  <c r="Z727" i="4"/>
  <c r="U119" i="4"/>
  <c r="V119" i="4"/>
  <c r="U111" i="4"/>
  <c r="V111" i="4"/>
  <c r="V93" i="4"/>
  <c r="U93" i="4"/>
  <c r="V85" i="4"/>
  <c r="U85" i="4"/>
  <c r="W60" i="4"/>
  <c r="W696" i="4"/>
  <c r="U911" i="4"/>
  <c r="V911" i="4"/>
  <c r="V58" i="4"/>
  <c r="U58" i="4"/>
  <c r="V681" i="4"/>
  <c r="U681" i="4"/>
  <c r="W662" i="4"/>
  <c r="AU983" i="4"/>
  <c r="U791" i="4"/>
  <c r="V791" i="4"/>
  <c r="AJ727" i="4"/>
  <c r="AI727" i="4"/>
  <c r="AF727" i="4"/>
  <c r="V702" i="4"/>
  <c r="U702" i="4"/>
  <c r="V698" i="4"/>
  <c r="U698" i="4"/>
  <c r="T957" i="4"/>
  <c r="W945" i="4"/>
  <c r="AB938" i="4"/>
  <c r="AW938" i="4"/>
  <c r="AV938" i="4"/>
  <c r="AG938" i="4"/>
  <c r="AS938" i="4"/>
  <c r="AT938" i="4"/>
  <c r="AU938" i="4"/>
  <c r="V907" i="4"/>
  <c r="W907" i="4" s="1"/>
  <c r="U895" i="4"/>
  <c r="V895" i="4"/>
  <c r="U891" i="4"/>
  <c r="U875" i="4"/>
  <c r="U816" i="4"/>
  <c r="V816" i="4"/>
  <c r="U815" i="4"/>
  <c r="V815" i="4"/>
  <c r="U788" i="4"/>
  <c r="V788" i="4"/>
  <c r="U751" i="4"/>
  <c r="V751" i="4"/>
  <c r="T157" i="4"/>
  <c r="U150" i="4"/>
  <c r="S63" i="4"/>
  <c r="T63" i="4"/>
  <c r="U56" i="4"/>
  <c r="V37" i="4"/>
  <c r="U37" i="4"/>
  <c r="X935" i="4"/>
  <c r="U183" i="4"/>
  <c r="V183" i="4"/>
  <c r="V159" i="4"/>
  <c r="U159" i="4"/>
  <c r="U143" i="4"/>
  <c r="V143" i="4"/>
  <c r="V64" i="4"/>
  <c r="U64" i="4"/>
  <c r="V511" i="4"/>
  <c r="W511" i="4" s="1"/>
  <c r="U43" i="4"/>
  <c r="V585" i="4"/>
  <c r="W585" i="4" s="1"/>
  <c r="X585" i="4" s="1"/>
  <c r="V577" i="4"/>
  <c r="W577" i="4" s="1"/>
  <c r="X577" i="4" s="1"/>
  <c r="Y577" i="4" s="1"/>
  <c r="AA577" i="4" s="1"/>
  <c r="V441" i="4"/>
  <c r="W441" i="4" s="1"/>
  <c r="X441" i="4" s="1"/>
  <c r="Y441" i="4" s="1"/>
  <c r="V431" i="4"/>
  <c r="W431" i="4" s="1"/>
  <c r="X431" i="4" s="1"/>
  <c r="Y607" i="4"/>
  <c r="AI607" i="4" s="1"/>
  <c r="U3" i="4"/>
  <c r="V3" i="4"/>
  <c r="X836" i="4"/>
  <c r="Y836" i="4" s="1"/>
  <c r="AC836" i="4" s="1"/>
  <c r="U700" i="4"/>
  <c r="V700" i="4"/>
  <c r="U783" i="4"/>
  <c r="V783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U978" i="4"/>
  <c r="V978" i="4"/>
  <c r="W630" i="4"/>
  <c r="U743" i="4"/>
  <c r="V743" i="4"/>
  <c r="V551" i="4"/>
  <c r="U551" i="4"/>
  <c r="U771" i="4"/>
  <c r="V771" i="4"/>
  <c r="U803" i="4"/>
  <c r="V803" i="4"/>
  <c r="V991" i="4"/>
  <c r="U991" i="4"/>
  <c r="V82" i="4"/>
  <c r="U82" i="4"/>
  <c r="V738" i="4"/>
  <c r="U738" i="4"/>
  <c r="U754" i="4"/>
  <c r="V754" i="4"/>
  <c r="U142" i="4"/>
  <c r="V142" i="4"/>
  <c r="V999" i="4"/>
  <c r="U999" i="4"/>
  <c r="U980" i="4"/>
  <c r="V980" i="4"/>
  <c r="S969" i="4"/>
  <c r="T969" i="4"/>
  <c r="T949" i="4"/>
  <c r="V939" i="4"/>
  <c r="U939" i="4"/>
  <c r="V937" i="4"/>
  <c r="U937" i="4"/>
  <c r="T93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V588" i="4"/>
  <c r="U588" i="4"/>
  <c r="U523" i="4"/>
  <c r="V523" i="4"/>
  <c r="U169" i="4"/>
  <c r="V169" i="4"/>
  <c r="U133" i="4"/>
  <c r="V13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U75" i="4"/>
  <c r="V67" i="4"/>
  <c r="U67" i="4"/>
  <c r="V62" i="4"/>
  <c r="U62" i="4"/>
  <c r="V49" i="4"/>
  <c r="U49" i="4"/>
  <c r="V32" i="4"/>
  <c r="U32" i="4"/>
  <c r="T2" i="4"/>
  <c r="AA132" i="4"/>
  <c r="AD132" i="4"/>
  <c r="Z132" i="4"/>
  <c r="AE132" i="4"/>
  <c r="AB132" i="4"/>
  <c r="AC132" i="4"/>
  <c r="U104" i="4"/>
  <c r="V104" i="4"/>
  <c r="AC647" i="4"/>
  <c r="AB647" i="4"/>
  <c r="AA647" i="4"/>
  <c r="AK647" i="4"/>
  <c r="AH647" i="4"/>
  <c r="AI647" i="4"/>
  <c r="V555" i="4"/>
  <c r="U555" i="4"/>
  <c r="U45" i="4"/>
  <c r="V45" i="4"/>
  <c r="V177" i="4"/>
  <c r="U177" i="4"/>
  <c r="W979" i="4"/>
  <c r="U967" i="4"/>
  <c r="V967" i="4"/>
  <c r="T929" i="4"/>
  <c r="V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U584" i="4"/>
  <c r="V584" i="4"/>
  <c r="V558" i="4"/>
  <c r="U558" i="4"/>
  <c r="T185" i="4"/>
  <c r="V173" i="4"/>
  <c r="U173" i="4"/>
  <c r="T165" i="4"/>
  <c r="S153" i="4"/>
  <c r="V141" i="4"/>
  <c r="U141" i="4"/>
  <c r="U138" i="4"/>
  <c r="V138" i="4"/>
  <c r="V125" i="4"/>
  <c r="U125" i="4"/>
  <c r="U121" i="4"/>
  <c r="V121" i="4"/>
  <c r="U87" i="4"/>
  <c r="V87" i="4"/>
  <c r="U86" i="4"/>
  <c r="V86" i="4"/>
  <c r="V81" i="4"/>
  <c r="U81" i="4"/>
  <c r="U78" i="4"/>
  <c r="V78" i="4"/>
  <c r="U21" i="4"/>
  <c r="V21" i="4"/>
  <c r="V14" i="4"/>
  <c r="U14" i="4"/>
  <c r="U13" i="4"/>
  <c r="V13" i="4"/>
  <c r="V943" i="4"/>
  <c r="V135" i="4"/>
  <c r="U135" i="4"/>
  <c r="Y879" i="4"/>
  <c r="U955" i="4"/>
  <c r="V955" i="4"/>
  <c r="U927" i="4"/>
  <c r="V927" i="4"/>
  <c r="X830" i="4"/>
  <c r="Y830" i="4" s="1"/>
  <c r="AD830" i="4" s="1"/>
  <c r="AC543" i="4"/>
  <c r="AD543" i="4"/>
  <c r="AI543" i="4"/>
  <c r="AE543" i="4"/>
  <c r="AF543" i="4"/>
  <c r="AH543" i="4"/>
  <c r="U871" i="4"/>
  <c r="V871" i="4"/>
  <c r="AG727" i="4"/>
  <c r="AH727" i="4"/>
  <c r="Y615" i="4"/>
  <c r="AF615" i="4" s="1"/>
  <c r="U156" i="4"/>
  <c r="V156" i="4"/>
  <c r="U54" i="4"/>
  <c r="V54" i="4"/>
  <c r="U535" i="4"/>
  <c r="V535" i="4"/>
  <c r="Z912" i="4"/>
  <c r="AE912" i="4"/>
  <c r="AQ912" i="4" s="1"/>
  <c r="AS912" i="4"/>
  <c r="AW912" i="4"/>
  <c r="AC912" i="4"/>
  <c r="AO912" i="4" s="1"/>
  <c r="AB912" i="4"/>
  <c r="AA912" i="4"/>
  <c r="AM912" i="4" s="1"/>
  <c r="AD912" i="4"/>
  <c r="AP912" i="4" s="1"/>
  <c r="AU912" i="4"/>
  <c r="AT912" i="4"/>
  <c r="AV912" i="4"/>
  <c r="U925" i="4"/>
  <c r="X905" i="4"/>
  <c r="U807" i="4"/>
  <c r="V807" i="4"/>
  <c r="S157" i="4"/>
  <c r="U52" i="4"/>
  <c r="V52" i="4"/>
  <c r="AD128" i="4"/>
  <c r="U127" i="4"/>
  <c r="V127" i="4"/>
  <c r="T105" i="4"/>
  <c r="V73" i="4"/>
  <c r="U73" i="4"/>
  <c r="U35" i="4"/>
  <c r="V35" i="4"/>
  <c r="U33" i="4"/>
  <c r="V33" i="4"/>
  <c r="V29" i="4"/>
  <c r="U29" i="4"/>
  <c r="U23" i="4"/>
  <c r="V23" i="4"/>
  <c r="V509" i="4"/>
  <c r="V491" i="4"/>
  <c r="W491" i="4" s="1"/>
  <c r="V589" i="4"/>
  <c r="AF769" i="4"/>
  <c r="AK769" i="4"/>
  <c r="AJ769" i="4"/>
  <c r="AI821" i="4"/>
  <c r="AG821" i="4"/>
  <c r="AJ821" i="4"/>
  <c r="AH821" i="4"/>
  <c r="AK821" i="4"/>
  <c r="AF821" i="4"/>
  <c r="AJ789" i="4"/>
  <c r="AH789" i="4"/>
  <c r="AG789" i="4"/>
  <c r="AJ773" i="4"/>
  <c r="AI773" i="4"/>
  <c r="AK773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AD769" i="4"/>
  <c r="AB769" i="4"/>
  <c r="AC769" i="4"/>
  <c r="AD821" i="4"/>
  <c r="AE821" i="4"/>
  <c r="AC821" i="4"/>
  <c r="AB821" i="4"/>
  <c r="Z821" i="4"/>
  <c r="AA821" i="4"/>
  <c r="AU821" i="4"/>
  <c r="AA789" i="4"/>
  <c r="AC789" i="4"/>
  <c r="AD789" i="4"/>
  <c r="AA781" i="4"/>
  <c r="Z781" i="4"/>
  <c r="AD781" i="4"/>
  <c r="AE781" i="4"/>
  <c r="AB781" i="4"/>
  <c r="AC781" i="4"/>
  <c r="AV781" i="4"/>
  <c r="AD773" i="4"/>
  <c r="AB773" i="4"/>
  <c r="AE773" i="4"/>
  <c r="AA765" i="4"/>
  <c r="AC765" i="4"/>
  <c r="AE765" i="4"/>
  <c r="Z765" i="4"/>
  <c r="AB765" i="4"/>
  <c r="AD765" i="4"/>
  <c r="J512" i="11"/>
  <c r="I512" i="11"/>
  <c r="L405" i="11"/>
  <c r="N405" i="11" s="1"/>
  <c r="K405" i="11"/>
  <c r="M405" i="11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K397" i="11"/>
  <c r="M397" i="11" s="1"/>
  <c r="L409" i="11"/>
  <c r="N409" i="11" s="1"/>
  <c r="K409" i="11"/>
  <c r="M409" i="11" s="1"/>
  <c r="K456" i="11"/>
  <c r="M456" i="11" s="1"/>
  <c r="L456" i="11"/>
  <c r="N456" i="11" s="1"/>
  <c r="J525" i="11"/>
  <c r="I525" i="11"/>
  <c r="J559" i="11"/>
  <c r="I559" i="11"/>
  <c r="I474" i="11"/>
  <c r="J474" i="11"/>
  <c r="L448" i="11"/>
  <c r="N448" i="11" s="1"/>
  <c r="K448" i="11"/>
  <c r="M448" i="11" s="1"/>
  <c r="J524" i="11"/>
  <c r="I524" i="11"/>
  <c r="L402" i="11"/>
  <c r="N402" i="11" s="1"/>
  <c r="K402" i="11"/>
  <c r="M402" i="11" s="1"/>
  <c r="J398" i="11"/>
  <c r="I398" i="11"/>
  <c r="I494" i="11"/>
  <c r="J494" i="11"/>
  <c r="I531" i="11"/>
  <c r="J531" i="11"/>
  <c r="K436" i="11"/>
  <c r="M436" i="11" s="1"/>
  <c r="L436" i="11"/>
  <c r="N436" i="11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K410" i="11"/>
  <c r="M410" i="11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L396" i="11"/>
  <c r="N396" i="11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K401" i="11"/>
  <c r="M401" i="11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X707" i="4"/>
  <c r="Y707" i="4" s="1"/>
  <c r="V642" i="4"/>
  <c r="U642" i="4"/>
  <c r="X638" i="4"/>
  <c r="Y638" i="4" s="1"/>
  <c r="U693" i="4"/>
  <c r="V693" i="4"/>
  <c r="U590" i="4"/>
  <c r="X718" i="4"/>
  <c r="U609" i="4"/>
  <c r="V609" i="4"/>
  <c r="AA704" i="4"/>
  <c r="AB704" i="4"/>
  <c r="AC704" i="4"/>
  <c r="Z704" i="4"/>
  <c r="AD704" i="4"/>
  <c r="AE704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X668" i="4"/>
  <c r="Y668" i="4" s="1"/>
  <c r="AH669" i="4"/>
  <c r="U645" i="4"/>
  <c r="V645" i="4"/>
  <c r="Y692" i="4"/>
  <c r="Y583" i="4"/>
  <c r="Z583" i="4" s="1"/>
  <c r="X714" i="4"/>
  <c r="U640" i="4"/>
  <c r="V640" i="4"/>
  <c r="K349" i="11"/>
  <c r="M349" i="11" s="1"/>
  <c r="L349" i="11"/>
  <c r="N349" i="11" s="1"/>
  <c r="L347" i="11"/>
  <c r="N347" i="11" s="1"/>
  <c r="K347" i="11"/>
  <c r="M347" i="11" s="1"/>
  <c r="K338" i="11"/>
  <c r="M338" i="11" s="1"/>
  <c r="L338" i="11"/>
  <c r="N338" i="11" s="1"/>
  <c r="L337" i="11"/>
  <c r="N337" i="11" s="1"/>
  <c r="K337" i="11"/>
  <c r="M337" i="11" s="1"/>
  <c r="K326" i="11"/>
  <c r="M326" i="11" s="1"/>
  <c r="L326" i="11"/>
  <c r="N326" i="11" s="1"/>
  <c r="K323" i="11"/>
  <c r="M323" i="11" s="1"/>
  <c r="L323" i="11"/>
  <c r="N323" i="11" s="1"/>
  <c r="K322" i="11"/>
  <c r="M322" i="11" s="1"/>
  <c r="L322" i="11"/>
  <c r="N322" i="11" s="1"/>
  <c r="K395" i="11"/>
  <c r="M395" i="11" s="1"/>
  <c r="L395" i="11"/>
  <c r="N395" i="11" s="1"/>
  <c r="K391" i="11"/>
  <c r="M391" i="11" s="1"/>
  <c r="L391" i="11"/>
  <c r="N391" i="11" s="1"/>
  <c r="K387" i="11"/>
  <c r="M387" i="11" s="1"/>
  <c r="L387" i="11"/>
  <c r="N387" i="11" s="1"/>
  <c r="K383" i="11"/>
  <c r="M383" i="11" s="1"/>
  <c r="L383" i="11"/>
  <c r="N383" i="11" s="1"/>
  <c r="K379" i="11"/>
  <c r="M379" i="11" s="1"/>
  <c r="L379" i="11"/>
  <c r="N379" i="11" s="1"/>
  <c r="K369" i="11"/>
  <c r="M369" i="11" s="1"/>
  <c r="L369" i="11"/>
  <c r="N369" i="11" s="1"/>
  <c r="K365" i="11"/>
  <c r="M365" i="11" s="1"/>
  <c r="L365" i="11"/>
  <c r="N365" i="11" s="1"/>
  <c r="K361" i="11"/>
  <c r="M361" i="11" s="1"/>
  <c r="L361" i="11"/>
  <c r="N361" i="11" s="1"/>
  <c r="K357" i="11"/>
  <c r="M357" i="11" s="1"/>
  <c r="L357" i="11"/>
  <c r="N357" i="11" s="1"/>
  <c r="K353" i="11"/>
  <c r="M353" i="11" s="1"/>
  <c r="L353" i="11"/>
  <c r="N353" i="11" s="1"/>
  <c r="L350" i="11"/>
  <c r="N350" i="11" s="1"/>
  <c r="K350" i="11"/>
  <c r="M350" i="11" s="1"/>
  <c r="K345" i="11"/>
  <c r="M345" i="11" s="1"/>
  <c r="L345" i="11"/>
  <c r="N345" i="11" s="1"/>
  <c r="K342" i="11"/>
  <c r="M342" i="11" s="1"/>
  <c r="L342" i="11"/>
  <c r="N342" i="11" s="1"/>
  <c r="K335" i="11"/>
  <c r="M335" i="11" s="1"/>
  <c r="L335" i="11"/>
  <c r="N335" i="11" s="1"/>
  <c r="K333" i="11"/>
  <c r="M333" i="11" s="1"/>
  <c r="L333" i="11"/>
  <c r="N333" i="11" s="1"/>
  <c r="L330" i="11"/>
  <c r="N330" i="11" s="1"/>
  <c r="K330" i="11"/>
  <c r="M330" i="11" s="1"/>
  <c r="K329" i="11"/>
  <c r="M329" i="11" s="1"/>
  <c r="L329" i="11"/>
  <c r="N329" i="11" s="1"/>
  <c r="L327" i="11"/>
  <c r="N327" i="11" s="1"/>
  <c r="K327" i="11"/>
  <c r="M327" i="11" s="1"/>
  <c r="L325" i="11"/>
  <c r="N325" i="11" s="1"/>
  <c r="K325" i="11"/>
  <c r="M325" i="11" s="1"/>
  <c r="L324" i="11"/>
  <c r="N324" i="11" s="1"/>
  <c r="K324" i="11"/>
  <c r="M324" i="11" s="1"/>
  <c r="L344" i="11"/>
  <c r="N344" i="11" s="1"/>
  <c r="K344" i="11"/>
  <c r="M344" i="11" s="1"/>
  <c r="K348" i="11"/>
  <c r="M348" i="11" s="1"/>
  <c r="L348" i="11"/>
  <c r="N348" i="11" s="1"/>
  <c r="K339" i="11"/>
  <c r="M339" i="11" s="1"/>
  <c r="L339" i="11"/>
  <c r="N339" i="11" s="1"/>
  <c r="K374" i="11"/>
  <c r="M374" i="11" s="1"/>
  <c r="L374" i="11"/>
  <c r="N374" i="11" s="1"/>
  <c r="L340" i="11"/>
  <c r="N340" i="11" s="1"/>
  <c r="K340" i="11"/>
  <c r="M340" i="11" s="1"/>
  <c r="L328" i="11"/>
  <c r="N328" i="11" s="1"/>
  <c r="K328" i="11"/>
  <c r="M328" i="11" s="1"/>
  <c r="L321" i="11"/>
  <c r="N321" i="11" s="1"/>
  <c r="K321" i="11"/>
  <c r="M321" i="11" s="1"/>
  <c r="L375" i="11"/>
  <c r="N375" i="11" s="1"/>
  <c r="K375" i="11"/>
  <c r="M375" i="11" s="1"/>
  <c r="K393" i="11"/>
  <c r="M393" i="11" s="1"/>
  <c r="L393" i="11"/>
  <c r="N393" i="11" s="1"/>
  <c r="K389" i="11"/>
  <c r="M389" i="11" s="1"/>
  <c r="L389" i="11"/>
  <c r="N389" i="11" s="1"/>
  <c r="K385" i="11"/>
  <c r="M385" i="11" s="1"/>
  <c r="L385" i="11"/>
  <c r="N385" i="11" s="1"/>
  <c r="K381" i="11"/>
  <c r="M381" i="11" s="1"/>
  <c r="L381" i="11"/>
  <c r="N381" i="11" s="1"/>
  <c r="K377" i="11"/>
  <c r="M377" i="11" s="1"/>
  <c r="L377" i="11"/>
  <c r="N377" i="11" s="1"/>
  <c r="J373" i="11"/>
  <c r="I373" i="11"/>
  <c r="K371" i="11"/>
  <c r="M371" i="11" s="1"/>
  <c r="L371" i="11"/>
  <c r="N371" i="11" s="1"/>
  <c r="K367" i="11"/>
  <c r="M367" i="11" s="1"/>
  <c r="L367" i="11"/>
  <c r="N367" i="11" s="1"/>
  <c r="K363" i="11"/>
  <c r="M363" i="11" s="1"/>
  <c r="L363" i="11"/>
  <c r="N363" i="11" s="1"/>
  <c r="K359" i="11"/>
  <c r="M359" i="11" s="1"/>
  <c r="L359" i="11"/>
  <c r="N359" i="11" s="1"/>
  <c r="K355" i="11"/>
  <c r="M355" i="11" s="1"/>
  <c r="L355" i="11"/>
  <c r="N355" i="11" s="1"/>
  <c r="K351" i="11"/>
  <c r="M351" i="11" s="1"/>
  <c r="L351" i="11"/>
  <c r="N351" i="11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AF567" i="4"/>
  <c r="AG567" i="4"/>
  <c r="Y559" i="4"/>
  <c r="AA559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K310" i="11"/>
  <c r="M310" i="11" s="1"/>
  <c r="K306" i="11"/>
  <c r="M306" i="11" s="1"/>
  <c r="L306" i="11"/>
  <c r="N306" i="11" s="1"/>
  <c r="L313" i="11"/>
  <c r="N313" i="11" s="1"/>
  <c r="K313" i="11"/>
  <c r="M313" i="11" s="1"/>
  <c r="K320" i="11"/>
  <c r="M320" i="11" s="1"/>
  <c r="L320" i="11"/>
  <c r="N320" i="11" s="1"/>
  <c r="K315" i="11"/>
  <c r="M315" i="11" s="1"/>
  <c r="L315" i="11"/>
  <c r="N315" i="11" s="1"/>
  <c r="L318" i="11"/>
  <c r="N318" i="11" s="1"/>
  <c r="K318" i="11"/>
  <c r="M318" i="11" s="1"/>
  <c r="L280" i="11"/>
  <c r="N280" i="11" s="1"/>
  <c r="K280" i="11"/>
  <c r="M280" i="11" s="1"/>
  <c r="K319" i="11"/>
  <c r="M319" i="11" s="1"/>
  <c r="L319" i="11"/>
  <c r="N319" i="11" s="1"/>
  <c r="L305" i="11"/>
  <c r="N305" i="11" s="1"/>
  <c r="K305" i="11"/>
  <c r="M305" i="11" s="1"/>
  <c r="K317" i="11"/>
  <c r="M317" i="11" s="1"/>
  <c r="L317" i="11"/>
  <c r="N317" i="11" s="1"/>
  <c r="L271" i="11"/>
  <c r="N271" i="11" s="1"/>
  <c r="K271" i="11"/>
  <c r="M271" i="11" s="1"/>
  <c r="J304" i="11"/>
  <c r="I304" i="11"/>
  <c r="L316" i="11"/>
  <c r="N316" i="11" s="1"/>
  <c r="K316" i="11"/>
  <c r="M316" i="11" s="1"/>
  <c r="L314" i="11"/>
  <c r="N314" i="11" s="1"/>
  <c r="K314" i="11"/>
  <c r="M314" i="11" s="1"/>
  <c r="L265" i="11"/>
  <c r="N265" i="11" s="1"/>
  <c r="K265" i="11"/>
  <c r="M265" i="11" s="1"/>
  <c r="L240" i="11"/>
  <c r="N240" i="11" s="1"/>
  <c r="K240" i="11"/>
  <c r="M240" i="11" s="1"/>
  <c r="L293" i="11"/>
  <c r="N293" i="11" s="1"/>
  <c r="K293" i="11"/>
  <c r="M293" i="11" s="1"/>
  <c r="L303" i="11"/>
  <c r="N303" i="11" s="1"/>
  <c r="K303" i="11"/>
  <c r="M303" i="11" s="1"/>
  <c r="L309" i="11"/>
  <c r="N309" i="11" s="1"/>
  <c r="K309" i="11"/>
  <c r="M309" i="11" s="1"/>
  <c r="L307" i="11"/>
  <c r="N307" i="11" s="1"/>
  <c r="K307" i="11"/>
  <c r="M307" i="11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K312" i="11"/>
  <c r="M312" i="11" s="1"/>
  <c r="K246" i="11"/>
  <c r="M246" i="11" s="1"/>
  <c r="L246" i="11"/>
  <c r="N246" i="11" s="1"/>
  <c r="S402" i="4"/>
  <c r="U402" i="4" s="1"/>
  <c r="U471" i="4"/>
  <c r="V471" i="4"/>
  <c r="U426" i="4"/>
  <c r="V426" i="4"/>
  <c r="U394" i="4"/>
  <c r="V394" i="4"/>
  <c r="Z489" i="4"/>
  <c r="AG489" i="4"/>
  <c r="AK489" i="4"/>
  <c r="W439" i="4"/>
  <c r="W490" i="4"/>
  <c r="X490" i="4" s="1"/>
  <c r="U493" i="4"/>
  <c r="V493" i="4"/>
  <c r="W435" i="4"/>
  <c r="U388" i="4"/>
  <c r="V388" i="4"/>
  <c r="V425" i="4"/>
  <c r="W425" i="4" s="1"/>
  <c r="AJ433" i="4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V428" i="4"/>
  <c r="U428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X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K157" i="11" s="1"/>
  <c r="M157" i="11" s="1"/>
  <c r="L34" i="11"/>
  <c r="N34" i="11" s="1"/>
  <c r="K34" i="11"/>
  <c r="M34" i="11" s="1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V193" i="4"/>
  <c r="W193" i="4" s="1"/>
  <c r="X193" i="4" s="1"/>
  <c r="U259" i="4"/>
  <c r="V259" i="4"/>
  <c r="U254" i="4"/>
  <c r="V254" i="4"/>
  <c r="U263" i="4"/>
  <c r="V261" i="4"/>
  <c r="W261" i="4" s="1"/>
  <c r="V321" i="4"/>
  <c r="U321" i="4"/>
  <c r="V325" i="4"/>
  <c r="W325" i="4" s="1"/>
  <c r="V315" i="4"/>
  <c r="W315" i="4" s="1"/>
  <c r="X315" i="4" s="1"/>
  <c r="Y315" i="4" s="1"/>
  <c r="V271" i="4"/>
  <c r="W271" i="4" s="1"/>
  <c r="X271" i="4" s="1"/>
  <c r="Y271" i="4" s="1"/>
  <c r="U317" i="4"/>
  <c r="V189" i="4"/>
  <c r="W189" i="4" s="1"/>
  <c r="X189" i="4" s="1"/>
  <c r="V269" i="4"/>
  <c r="W368" i="4"/>
  <c r="U219" i="4"/>
  <c r="V219" i="4"/>
  <c r="U301" i="4"/>
  <c r="L45" i="11"/>
  <c r="N45" i="11" s="1"/>
  <c r="K45" i="11"/>
  <c r="M45" i="11" s="1"/>
  <c r="AF356" i="4"/>
  <c r="AG356" i="4"/>
  <c r="U269" i="4"/>
  <c r="AK356" i="4"/>
  <c r="U359" i="4"/>
  <c r="U275" i="4"/>
  <c r="V275" i="4"/>
  <c r="V217" i="4"/>
  <c r="W217" i="4" s="1"/>
  <c r="X217" i="4" s="1"/>
  <c r="V273" i="4"/>
  <c r="W273" i="4" s="1"/>
  <c r="AI356" i="4"/>
  <c r="Y336" i="4"/>
  <c r="AA336" i="4" s="1"/>
  <c r="U351" i="4"/>
  <c r="V351" i="4"/>
  <c r="U214" i="4"/>
  <c r="V214" i="4"/>
  <c r="U304" i="4"/>
  <c r="V304" i="4"/>
  <c r="U288" i="4"/>
  <c r="V288" i="4"/>
  <c r="AJ356" i="4"/>
  <c r="AH356" i="4"/>
  <c r="W309" i="4"/>
  <c r="X309" i="4" s="1"/>
  <c r="Y309" i="4" s="1"/>
  <c r="AJ309" i="4" s="1"/>
  <c r="U218" i="4"/>
  <c r="V218" i="4"/>
  <c r="U267" i="4"/>
  <c r="V267" i="4"/>
  <c r="U312" i="4"/>
  <c r="V312" i="4"/>
  <c r="V317" i="4"/>
  <c r="U355" i="4"/>
  <c r="U346" i="4"/>
  <c r="W403" i="4"/>
  <c r="X403" i="4" s="1"/>
  <c r="V303" i="4"/>
  <c r="U303" i="4"/>
  <c r="V239" i="4"/>
  <c r="U239" i="4"/>
  <c r="V389" i="4"/>
  <c r="V443" i="4"/>
  <c r="W443" i="4" s="1"/>
  <c r="X443" i="4" s="1"/>
  <c r="W343" i="4"/>
  <c r="X343" i="4" s="1"/>
  <c r="W415" i="4"/>
  <c r="X415" i="4" s="1"/>
  <c r="U391" i="4"/>
  <c r="V391" i="4"/>
  <c r="AE342" i="4"/>
  <c r="V364" i="4"/>
  <c r="U364" i="4"/>
  <c r="U330" i="4"/>
  <c r="V330" i="4"/>
  <c r="U370" i="4"/>
  <c r="V370" i="4"/>
  <c r="V305" i="4"/>
  <c r="U305" i="4"/>
  <c r="V369" i="4"/>
  <c r="W369" i="4" s="1"/>
  <c r="X369" i="4" s="1"/>
  <c r="Y369" i="4" s="1"/>
  <c r="V453" i="4"/>
  <c r="W453" i="4" s="1"/>
  <c r="X453" i="4" s="1"/>
  <c r="Y453" i="4" s="1"/>
  <c r="L267" i="11"/>
  <c r="N267" i="11" s="1"/>
  <c r="K267" i="11"/>
  <c r="M267" i="11" s="1"/>
  <c r="W451" i="4"/>
  <c r="X451" i="4" s="1"/>
  <c r="L223" i="11"/>
  <c r="N223" i="11" s="1"/>
  <c r="K223" i="11"/>
  <c r="M223" i="11" s="1"/>
  <c r="L301" i="11"/>
  <c r="N301" i="11" s="1"/>
  <c r="K301" i="11"/>
  <c r="M301" i="11" s="1"/>
  <c r="L216" i="11"/>
  <c r="N216" i="11" s="1"/>
  <c r="K216" i="11"/>
  <c r="M216" i="11" s="1"/>
  <c r="K292" i="11"/>
  <c r="M292" i="11" s="1"/>
  <c r="L292" i="11"/>
  <c r="N292" i="11" s="1"/>
  <c r="L237" i="11"/>
  <c r="N237" i="11" s="1"/>
  <c r="K237" i="11"/>
  <c r="M237" i="11" s="1"/>
  <c r="K291" i="11"/>
  <c r="M291" i="11" s="1"/>
  <c r="L291" i="11"/>
  <c r="N291" i="11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K302" i="11"/>
  <c r="M302" i="11" s="1"/>
  <c r="K258" i="11"/>
  <c r="M258" i="11" s="1"/>
  <c r="L258" i="11"/>
  <c r="N258" i="11" s="1"/>
  <c r="L274" i="11"/>
  <c r="N274" i="11" s="1"/>
  <c r="K274" i="11"/>
  <c r="M274" i="11" s="1"/>
  <c r="K297" i="11"/>
  <c r="M297" i="11" s="1"/>
  <c r="L297" i="11"/>
  <c r="N297" i="11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K289" i="11"/>
  <c r="M289" i="11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L295" i="11"/>
  <c r="N295" i="11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L296" i="11"/>
  <c r="N296" i="11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L298" i="11"/>
  <c r="N298" i="11" s="1"/>
  <c r="AJ409" i="4"/>
  <c r="AK409" i="4"/>
  <c r="AF409" i="4"/>
  <c r="AH409" i="4"/>
  <c r="AG409" i="4"/>
  <c r="AI409" i="4"/>
  <c r="AJ377" i="4"/>
  <c r="AI377" i="4"/>
  <c r="AF467" i="4"/>
  <c r="AH467" i="4"/>
  <c r="AJ467" i="4"/>
  <c r="AG467" i="4"/>
  <c r="AI467" i="4"/>
  <c r="AE467" i="4"/>
  <c r="AD467" i="4"/>
  <c r="AP467" i="4" s="1"/>
  <c r="AV467" i="4" s="1"/>
  <c r="AB467" i="4"/>
  <c r="AA467" i="4"/>
  <c r="AK467" i="4"/>
  <c r="AC467" i="4"/>
  <c r="Z467" i="4"/>
  <c r="AJ393" i="4"/>
  <c r="AG400" i="4"/>
  <c r="U461" i="4"/>
  <c r="V461" i="4"/>
  <c r="X473" i="4"/>
  <c r="Y473" i="4" s="1"/>
  <c r="Z463" i="4"/>
  <c r="AI463" i="4"/>
  <c r="AA463" i="4"/>
  <c r="AG463" i="4"/>
  <c r="AB463" i="4"/>
  <c r="AF463" i="4"/>
  <c r="W417" i="4"/>
  <c r="W429" i="4"/>
  <c r="AF433" i="4"/>
  <c r="AI433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AG479" i="4"/>
  <c r="AI479" i="4"/>
  <c r="Z409" i="4"/>
  <c r="AB409" i="4"/>
  <c r="AD409" i="4"/>
  <c r="AA409" i="4"/>
  <c r="AC409" i="4"/>
  <c r="AE409" i="4"/>
  <c r="W477" i="4"/>
  <c r="V396" i="4"/>
  <c r="U396" i="4"/>
  <c r="AI418" i="4"/>
  <c r="T402" i="4"/>
  <c r="W397" i="4"/>
  <c r="U407" i="4"/>
  <c r="V407" i="4"/>
  <c r="U390" i="4"/>
  <c r="V390" i="4"/>
  <c r="V459" i="4"/>
  <c r="U459" i="4"/>
  <c r="AB433" i="4"/>
  <c r="Z433" i="4"/>
  <c r="AA433" i="4"/>
  <c r="AD433" i="4"/>
  <c r="AE433" i="4"/>
  <c r="AC433" i="4"/>
  <c r="AG433" i="4"/>
  <c r="AK423" i="4"/>
  <c r="W481" i="4"/>
  <c r="AA393" i="4"/>
  <c r="AG441" i="4"/>
  <c r="AH433" i="4"/>
  <c r="AK433" i="4"/>
  <c r="Z400" i="4"/>
  <c r="L188" i="11"/>
  <c r="N188" i="11" s="1"/>
  <c r="K188" i="11"/>
  <c r="M188" i="11" s="1"/>
  <c r="K126" i="11"/>
  <c r="M126" i="11" s="1"/>
  <c r="L126" i="11"/>
  <c r="N126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F270" i="4"/>
  <c r="AJ258" i="4"/>
  <c r="U281" i="4"/>
  <c r="V281" i="4"/>
  <c r="V285" i="4"/>
  <c r="U285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W341" i="4"/>
  <c r="X341" i="4" s="1"/>
  <c r="Y341" i="4" s="1"/>
  <c r="Y333" i="4"/>
  <c r="AA333" i="4" s="1"/>
  <c r="U230" i="4"/>
  <c r="Y260" i="4"/>
  <c r="AD260" i="4" s="1"/>
  <c r="V293" i="4"/>
  <c r="U293" i="4"/>
  <c r="V243" i="4"/>
  <c r="U243" i="4"/>
  <c r="V235" i="4"/>
  <c r="U235" i="4"/>
  <c r="U297" i="4"/>
  <c r="U287" i="4"/>
  <c r="V287" i="4"/>
  <c r="V346" i="4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U216" i="4"/>
  <c r="V216" i="4"/>
  <c r="V240" i="4"/>
  <c r="U240" i="4"/>
  <c r="X292" i="4"/>
  <c r="Y292" i="4" s="1"/>
  <c r="X324" i="4"/>
  <c r="Y324" i="4" s="1"/>
  <c r="U339" i="4"/>
  <c r="V339" i="4"/>
  <c r="U353" i="4"/>
  <c r="V353" i="4"/>
  <c r="V194" i="4"/>
  <c r="U194" i="4"/>
  <c r="V360" i="4"/>
  <c r="U345" i="4"/>
  <c r="V345" i="4"/>
  <c r="W384" i="4"/>
  <c r="X384" i="4" s="1"/>
  <c r="U363" i="4"/>
  <c r="V363" i="4"/>
  <c r="W366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47" i="4"/>
  <c r="V327" i="4"/>
  <c r="U327" i="4"/>
  <c r="V319" i="4"/>
  <c r="U319" i="4"/>
  <c r="U299" i="4"/>
  <c r="V299" i="4"/>
  <c r="U331" i="4"/>
  <c r="V331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Z223" i="4"/>
  <c r="AJ223" i="4"/>
  <c r="AH223" i="4"/>
  <c r="AI223" i="4"/>
  <c r="AG223" i="4"/>
  <c r="AF223" i="4"/>
  <c r="AK223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Z356" i="4"/>
  <c r="AB356" i="4"/>
  <c r="AD356" i="4"/>
  <c r="AA356" i="4"/>
  <c r="AH270" i="4"/>
  <c r="AD270" i="4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A258" i="4"/>
  <c r="AG228" i="4"/>
  <c r="X274" i="4"/>
  <c r="Y274" i="4" s="1"/>
  <c r="AA274" i="4" s="1"/>
  <c r="X494" i="4"/>
  <c r="Y494" i="4" s="1"/>
  <c r="V524" i="4"/>
  <c r="U524" i="4"/>
  <c r="V520" i="4"/>
  <c r="U520" i="4"/>
  <c r="U444" i="4"/>
  <c r="V444" i="4"/>
  <c r="U510" i="4"/>
  <c r="V510" i="4"/>
  <c r="U518" i="4"/>
  <c r="V518" i="4"/>
  <c r="V450" i="4"/>
  <c r="U450" i="4"/>
  <c r="V474" i="4"/>
  <c r="U474" i="4"/>
  <c r="V498" i="4"/>
  <c r="U498" i="4"/>
  <c r="V522" i="4"/>
  <c r="U522" i="4"/>
  <c r="U438" i="4"/>
  <c r="V438" i="4"/>
  <c r="V482" i="4"/>
  <c r="U482" i="4"/>
  <c r="V516" i="4"/>
  <c r="U516" i="4"/>
  <c r="V548" i="4"/>
  <c r="U548" i="4"/>
  <c r="W536" i="4"/>
  <c r="U496" i="4"/>
  <c r="V496" i="4"/>
  <c r="U470" i="4"/>
  <c r="V470" i="4"/>
  <c r="U404" i="4"/>
  <c r="V404" i="4"/>
  <c r="U454" i="4"/>
  <c r="V454" i="4"/>
  <c r="U476" i="4"/>
  <c r="V476" i="4"/>
  <c r="V456" i="4"/>
  <c r="U456" i="4"/>
  <c r="V504" i="4"/>
  <c r="U504" i="4"/>
  <c r="V440" i="4"/>
  <c r="U440" i="4"/>
  <c r="V542" i="4"/>
  <c r="U542" i="4"/>
  <c r="V488" i="4"/>
  <c r="U488" i="4"/>
  <c r="V514" i="4"/>
  <c r="U514" i="4"/>
  <c r="U484" i="4"/>
  <c r="V484" i="4"/>
  <c r="X545" i="4"/>
  <c r="Y545" i="4" s="1"/>
  <c r="U528" i="4"/>
  <c r="V528" i="4"/>
  <c r="V424" i="4"/>
  <c r="U424" i="4"/>
  <c r="U500" i="4"/>
  <c r="V500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I4" i="8" s="1"/>
  <c r="K3" i="11"/>
  <c r="M3" i="11" s="1"/>
  <c r="H4" i="8" s="1"/>
  <c r="L2" i="11"/>
  <c r="N2" i="11" s="1"/>
  <c r="I3" i="8" s="1"/>
  <c r="K2" i="11"/>
  <c r="M2" i="11" s="1"/>
  <c r="H3" i="8" s="1"/>
  <c r="AI96" i="4" l="1"/>
  <c r="Y928" i="4"/>
  <c r="AD928" i="4" s="1"/>
  <c r="X928" i="4"/>
  <c r="X873" i="4"/>
  <c r="AF873" i="4" s="1"/>
  <c r="Y873" i="4"/>
  <c r="X987" i="4"/>
  <c r="AD987" i="4" s="1"/>
  <c r="Y987" i="4"/>
  <c r="AC270" i="4"/>
  <c r="AO270" i="4" s="1"/>
  <c r="AU270" i="4" s="1"/>
  <c r="AE270" i="4"/>
  <c r="Y308" i="4"/>
  <c r="AD308" i="4" s="1"/>
  <c r="AI258" i="4"/>
  <c r="AG270" i="4"/>
  <c r="AB400" i="4"/>
  <c r="Z423" i="4"/>
  <c r="AF423" i="4"/>
  <c r="AA418" i="4"/>
  <c r="AM418" i="4" s="1"/>
  <c r="AS418" i="4" s="1"/>
  <c r="AC418" i="4"/>
  <c r="AK463" i="4"/>
  <c r="AQ463" i="4" s="1"/>
  <c r="AW463" i="4" s="1"/>
  <c r="AE463" i="4"/>
  <c r="AJ463" i="4"/>
  <c r="AP463" i="4" s="1"/>
  <c r="AV463" i="4" s="1"/>
  <c r="AC463" i="4"/>
  <c r="AH463" i="4"/>
  <c r="AD463" i="4"/>
  <c r="AJ400" i="4"/>
  <c r="AP400" i="4" s="1"/>
  <c r="AV400" i="4" s="1"/>
  <c r="AA377" i="4"/>
  <c r="AC567" i="4"/>
  <c r="AC773" i="4"/>
  <c r="AO773" i="4" s="1"/>
  <c r="AU773" i="4" s="1"/>
  <c r="Z773" i="4"/>
  <c r="AL773" i="4" s="1"/>
  <c r="AR773" i="4" s="1"/>
  <c r="AA773" i="4"/>
  <c r="Z789" i="4"/>
  <c r="AB789" i="4"/>
  <c r="AE789" i="4"/>
  <c r="AQ789" i="4" s="1"/>
  <c r="AW789" i="4" s="1"/>
  <c r="AA769" i="4"/>
  <c r="AE769" i="4"/>
  <c r="AQ769" i="4" s="1"/>
  <c r="AW769" i="4" s="1"/>
  <c r="Z769" i="4"/>
  <c r="AG773" i="4"/>
  <c r="AF773" i="4"/>
  <c r="AH773" i="4"/>
  <c r="AN773" i="4" s="1"/>
  <c r="AT773" i="4" s="1"/>
  <c r="AF789" i="4"/>
  <c r="AK789" i="4"/>
  <c r="AI789" i="4"/>
  <c r="AG769" i="4"/>
  <c r="AM769" i="4" s="1"/>
  <c r="AS769" i="4" s="1"/>
  <c r="AH769" i="4"/>
  <c r="AI769" i="4"/>
  <c r="AO769" i="4" s="1"/>
  <c r="AU769" i="4" s="1"/>
  <c r="Y733" i="4"/>
  <c r="AI733" i="4" s="1"/>
  <c r="Y656" i="4"/>
  <c r="AC656" i="4" s="1"/>
  <c r="Y880" i="4"/>
  <c r="AJ543" i="4"/>
  <c r="AP543" i="4" s="1"/>
  <c r="AV543" i="4" s="1"/>
  <c r="AG543" i="4"/>
  <c r="AB543" i="4"/>
  <c r="AK543" i="4"/>
  <c r="AA543" i="4"/>
  <c r="AM543" i="4" s="1"/>
  <c r="AS543" i="4" s="1"/>
  <c r="Z543" i="4"/>
  <c r="Y602" i="4"/>
  <c r="AE602" i="4" s="1"/>
  <c r="AF647" i="4"/>
  <c r="AG647" i="4"/>
  <c r="AM647" i="4" s="1"/>
  <c r="AS647" i="4" s="1"/>
  <c r="Z647" i="4"/>
  <c r="AJ647" i="4"/>
  <c r="AE647" i="4"/>
  <c r="AD647" i="4"/>
  <c r="Y691" i="4"/>
  <c r="AD732" i="4"/>
  <c r="X995" i="4"/>
  <c r="AI995" i="4" s="1"/>
  <c r="AF128" i="4"/>
  <c r="W878" i="4"/>
  <c r="V988" i="4"/>
  <c r="AJ732" i="4"/>
  <c r="W635" i="4"/>
  <c r="X635" i="4" s="1"/>
  <c r="W483" i="4"/>
  <c r="X483" i="4" s="1"/>
  <c r="Y483" i="4" s="1"/>
  <c r="AB128" i="4"/>
  <c r="AH128" i="4"/>
  <c r="Z128" i="4"/>
  <c r="AL128" i="4" s="1"/>
  <c r="AR128" i="4" s="1"/>
  <c r="G128" i="4" s="1"/>
  <c r="AG128" i="4"/>
  <c r="AJ128" i="4"/>
  <c r="AP128" i="4" s="1"/>
  <c r="AV128" i="4" s="1"/>
  <c r="AA128" i="4"/>
  <c r="AM128" i="4" s="1"/>
  <c r="AS128" i="4" s="1"/>
  <c r="AK128" i="4"/>
  <c r="AC128" i="4"/>
  <c r="AE128" i="4"/>
  <c r="AQ128" i="4" s="1"/>
  <c r="AW128" i="4" s="1"/>
  <c r="AI128" i="4"/>
  <c r="W66" i="4"/>
  <c r="X66" i="4" s="1"/>
  <c r="Y66" i="4" s="1"/>
  <c r="W120" i="4"/>
  <c r="X120" i="4" s="1"/>
  <c r="Y120" i="4" s="1"/>
  <c r="W622" i="4"/>
  <c r="V946" i="4"/>
  <c r="W20" i="4"/>
  <c r="X20" i="4" s="1"/>
  <c r="Y20" i="4" s="1"/>
  <c r="AI441" i="4"/>
  <c r="AL423" i="4"/>
  <c r="AR423" i="4" s="1"/>
  <c r="G423" i="4" s="1"/>
  <c r="X950" i="4"/>
  <c r="W893" i="4"/>
  <c r="Y893" i="4" s="1"/>
  <c r="Y944" i="4"/>
  <c r="AI358" i="4"/>
  <c r="W534" i="4"/>
  <c r="V882" i="4"/>
  <c r="W882" i="4" s="1"/>
  <c r="Y882" i="4" s="1"/>
  <c r="U985" i="4"/>
  <c r="V985" i="4"/>
  <c r="W985" i="4" s="1"/>
  <c r="W784" i="4"/>
  <c r="X784" i="4" s="1"/>
  <c r="W888" i="4"/>
  <c r="X888" i="4" s="1"/>
  <c r="U942" i="4"/>
  <c r="AE116" i="4"/>
  <c r="AE207" i="4"/>
  <c r="AJ207" i="4"/>
  <c r="W41" i="4"/>
  <c r="X41" i="4" s="1"/>
  <c r="X893" i="4"/>
  <c r="AG893" i="4" s="1"/>
  <c r="X812" i="4"/>
  <c r="AG812" i="4" s="1"/>
  <c r="Y812" i="4"/>
  <c r="X984" i="4"/>
  <c r="AG984" i="4" s="1"/>
  <c r="Y984" i="4"/>
  <c r="Y888" i="4"/>
  <c r="Y951" i="4"/>
  <c r="X951" i="4"/>
  <c r="AC951" i="4" s="1"/>
  <c r="AH423" i="4"/>
  <c r="AJ423" i="4"/>
  <c r="AP423" i="4" s="1"/>
  <c r="AV423" i="4" s="1"/>
  <c r="AA423" i="4"/>
  <c r="AJ489" i="4"/>
  <c r="AA489" i="4"/>
  <c r="AE489" i="4"/>
  <c r="Y728" i="4"/>
  <c r="AJ728" i="4" s="1"/>
  <c r="AB124" i="4"/>
  <c r="AS732" i="4"/>
  <c r="AA732" i="4"/>
  <c r="AM732" i="4" s="1"/>
  <c r="AH124" i="4"/>
  <c r="AJ1000" i="4"/>
  <c r="V890" i="4"/>
  <c r="W890" i="4" s="1"/>
  <c r="AG732" i="4"/>
  <c r="AK732" i="4"/>
  <c r="AE423" i="4"/>
  <c r="AQ423" i="4" s="1"/>
  <c r="AW423" i="4" s="1"/>
  <c r="AG423" i="4"/>
  <c r="AC423" i="4"/>
  <c r="AO423" i="4" s="1"/>
  <c r="AU423" i="4" s="1"/>
  <c r="AE465" i="4"/>
  <c r="AI489" i="4"/>
  <c r="AO489" i="4" s="1"/>
  <c r="AU489" i="4" s="1"/>
  <c r="AH489" i="4"/>
  <c r="AD489" i="4"/>
  <c r="V942" i="4"/>
  <c r="AD709" i="4"/>
  <c r="AP709" i="4" s="1"/>
  <c r="AV709" i="4" s="1"/>
  <c r="AE732" i="4"/>
  <c r="AC732" i="4"/>
  <c r="AO732" i="4" s="1"/>
  <c r="AU732" i="4" s="1"/>
  <c r="AK124" i="4"/>
  <c r="AI732" i="4"/>
  <c r="Z732" i="4"/>
  <c r="V843" i="4"/>
  <c r="W843" i="4" s="1"/>
  <c r="X843" i="4" s="1"/>
  <c r="Y843" i="4" s="1"/>
  <c r="AF843" i="4" s="1"/>
  <c r="Y983" i="4"/>
  <c r="AK983" i="4" s="1"/>
  <c r="V972" i="4"/>
  <c r="W972" i="4" s="1"/>
  <c r="X972" i="4" s="1"/>
  <c r="AI989" i="4"/>
  <c r="W30" i="4"/>
  <c r="X30" i="4" s="1"/>
  <c r="Y30" i="4" s="1"/>
  <c r="AI378" i="4"/>
  <c r="V478" i="4"/>
  <c r="AI423" i="4"/>
  <c r="AB423" i="4"/>
  <c r="W359" i="4"/>
  <c r="X359" i="4" s="1"/>
  <c r="Y359" i="4" s="1"/>
  <c r="AJ255" i="4"/>
  <c r="AF489" i="4"/>
  <c r="AL489" i="4" s="1"/>
  <c r="AR489" i="4" s="1"/>
  <c r="AC489" i="4"/>
  <c r="AB489" i="4"/>
  <c r="Y833" i="4"/>
  <c r="Y913" i="4"/>
  <c r="AA913" i="4" s="1"/>
  <c r="AF983" i="4"/>
  <c r="W117" i="4"/>
  <c r="AB732" i="4"/>
  <c r="AK709" i="4"/>
  <c r="AF732" i="4"/>
  <c r="Y648" i="4"/>
  <c r="V960" i="4"/>
  <c r="W960" i="4" s="1"/>
  <c r="AC207" i="4"/>
  <c r="AK207" i="4"/>
  <c r="AA207" i="4"/>
  <c r="AM207" i="4" s="1"/>
  <c r="AS207" i="4" s="1"/>
  <c r="AH207" i="4"/>
  <c r="X992" i="4"/>
  <c r="AJ992" i="4" s="1"/>
  <c r="Y992" i="4"/>
  <c r="AD258" i="4"/>
  <c r="Y276" i="4"/>
  <c r="AH258" i="4"/>
  <c r="AG258" i="4"/>
  <c r="AD393" i="4"/>
  <c r="AK453" i="4"/>
  <c r="AF479" i="4"/>
  <c r="AL479" i="4" s="1"/>
  <c r="AR479" i="4" s="1"/>
  <c r="AJ479" i="4"/>
  <c r="AP479" i="4" s="1"/>
  <c r="AV479" i="4" s="1"/>
  <c r="AI393" i="4"/>
  <c r="Y290" i="4"/>
  <c r="AH290" i="4" s="1"/>
  <c r="AJ567" i="4"/>
  <c r="AB567" i="4"/>
  <c r="AE567" i="4"/>
  <c r="AQ567" i="4" s="1"/>
  <c r="AW567" i="4" s="1"/>
  <c r="W589" i="4"/>
  <c r="AE124" i="4"/>
  <c r="Z709" i="4"/>
  <c r="AE709" i="4"/>
  <c r="V933" i="4"/>
  <c r="AW928" i="4"/>
  <c r="AK938" i="4"/>
  <c r="AH938" i="4"/>
  <c r="AN938" i="4" s="1"/>
  <c r="AD938" i="4"/>
  <c r="AA938" i="4"/>
  <c r="AH983" i="4"/>
  <c r="AI983" i="4"/>
  <c r="AC983" i="4"/>
  <c r="AE983" i="4"/>
  <c r="AI116" i="4"/>
  <c r="AG124" i="4"/>
  <c r="AJ709" i="4"/>
  <c r="AG709" i="4"/>
  <c r="W606" i="4"/>
  <c r="X606" i="4" s="1"/>
  <c r="Y606" i="4" s="1"/>
  <c r="AE258" i="4"/>
  <c r="AQ258" i="4" s="1"/>
  <c r="AW258" i="4" s="1"/>
  <c r="AB258" i="4"/>
  <c r="AD382" i="4"/>
  <c r="AF258" i="4"/>
  <c r="Z465" i="4"/>
  <c r="AH479" i="4"/>
  <c r="AK479" i="4"/>
  <c r="AA479" i="4"/>
  <c r="AF393" i="4"/>
  <c r="Z342" i="4"/>
  <c r="AA567" i="4"/>
  <c r="AI567" i="4"/>
  <c r="AD567" i="4"/>
  <c r="AP567" i="4" s="1"/>
  <c r="AV567" i="4" s="1"/>
  <c r="AG607" i="4"/>
  <c r="AN912" i="4"/>
  <c r="AC124" i="4"/>
  <c r="Z124" i="4"/>
  <c r="AA709" i="4"/>
  <c r="AC709" i="4"/>
  <c r="AO709" i="4" s="1"/>
  <c r="AU709" i="4" s="1"/>
  <c r="AS928" i="4"/>
  <c r="AI938" i="4"/>
  <c r="AF938" i="4"/>
  <c r="AE938" i="4"/>
  <c r="Z938" i="4"/>
  <c r="AT983" i="4"/>
  <c r="AA983" i="4"/>
  <c r="AB983" i="4"/>
  <c r="AD983" i="4"/>
  <c r="AH116" i="4"/>
  <c r="AJ124" i="4"/>
  <c r="AI709" i="4"/>
  <c r="AF709" i="4"/>
  <c r="AL709" i="4" s="1"/>
  <c r="AR709" i="4" s="1"/>
  <c r="V863" i="4"/>
  <c r="W560" i="4"/>
  <c r="X560" i="4" s="1"/>
  <c r="Y560" i="4" s="1"/>
  <c r="V963" i="4"/>
  <c r="W963" i="4" s="1"/>
  <c r="W284" i="4"/>
  <c r="X284" i="4" s="1"/>
  <c r="Y284" i="4" s="1"/>
  <c r="U886" i="4"/>
  <c r="V886" i="4"/>
  <c r="AC258" i="4"/>
  <c r="Z258" i="4"/>
  <c r="AB378" i="4"/>
  <c r="AK258" i="4"/>
  <c r="AF465" i="4"/>
  <c r="AB479" i="4"/>
  <c r="AE479" i="4"/>
  <c r="AQ479" i="4" s="1"/>
  <c r="AW479" i="4" s="1"/>
  <c r="Z479" i="4"/>
  <c r="AF342" i="4"/>
  <c r="AL342" i="4" s="1"/>
  <c r="AR342" i="4" s="1"/>
  <c r="AH567" i="4"/>
  <c r="AK567" i="4"/>
  <c r="Z567" i="4"/>
  <c r="Z607" i="4"/>
  <c r="AL607" i="4" s="1"/>
  <c r="AR607" i="4" s="1"/>
  <c r="AJ607" i="4"/>
  <c r="Y495" i="4"/>
  <c r="Z495" i="4" s="1"/>
  <c r="AD124" i="4"/>
  <c r="AA124" i="4"/>
  <c r="AM124" i="4" s="1"/>
  <c r="AS124" i="4" s="1"/>
  <c r="AB709" i="4"/>
  <c r="AU928" i="4"/>
  <c r="AJ938" i="4"/>
  <c r="AO727" i="4"/>
  <c r="AU727" i="4" s="1"/>
  <c r="AJ983" i="4"/>
  <c r="AV983" i="4"/>
  <c r="AS983" i="4"/>
  <c r="AW983" i="4"/>
  <c r="Y897" i="4"/>
  <c r="AI897" i="4" s="1"/>
  <c r="Y711" i="4"/>
  <c r="AI124" i="4"/>
  <c r="AF124" i="4"/>
  <c r="AH709" i="4"/>
  <c r="AN709" i="4" s="1"/>
  <c r="AT709" i="4" s="1"/>
  <c r="V885" i="4"/>
  <c r="AH453" i="4"/>
  <c r="W335" i="4"/>
  <c r="X335" i="4" s="1"/>
  <c r="AF897" i="4"/>
  <c r="AG897" i="4"/>
  <c r="AA382" i="4"/>
  <c r="AC441" i="4"/>
  <c r="AC393" i="4"/>
  <c r="Z393" i="4"/>
  <c r="AL393" i="4" s="1"/>
  <c r="AR393" i="4" s="1"/>
  <c r="AK393" i="4"/>
  <c r="AH393" i="4"/>
  <c r="AO781" i="4"/>
  <c r="AU781" i="4" s="1"/>
  <c r="W509" i="4"/>
  <c r="X509" i="4" s="1"/>
  <c r="Y959" i="4"/>
  <c r="V965" i="4"/>
  <c r="X922" i="4"/>
  <c r="W608" i="4"/>
  <c r="X608" i="4" s="1"/>
  <c r="Y608" i="4" s="1"/>
  <c r="W392" i="4"/>
  <c r="X392" i="4" s="1"/>
  <c r="AK441" i="4"/>
  <c r="AQ441" i="4" s="1"/>
  <c r="AW441" i="4" s="1"/>
  <c r="AD441" i="4"/>
  <c r="Y575" i="4"/>
  <c r="AK575" i="4" s="1"/>
  <c r="AQ704" i="4"/>
  <c r="AW704" i="4" s="1"/>
  <c r="AL765" i="4"/>
  <c r="AR765" i="4" s="1"/>
  <c r="E765" i="4" s="1"/>
  <c r="I765" i="4" s="1"/>
  <c r="AJ989" i="4"/>
  <c r="V915" i="4"/>
  <c r="W915" i="4" s="1"/>
  <c r="X915" i="4" s="1"/>
  <c r="U884" i="4"/>
  <c r="V884" i="4"/>
  <c r="AH382" i="4"/>
  <c r="AF441" i="4"/>
  <c r="AE393" i="4"/>
  <c r="AB393" i="4"/>
  <c r="AG393" i="4"/>
  <c r="V900" i="4"/>
  <c r="V958" i="4"/>
  <c r="W958" i="4" s="1"/>
  <c r="V948" i="4"/>
  <c r="W948" i="4" s="1"/>
  <c r="AB207" i="4"/>
  <c r="AN207" i="4" s="1"/>
  <c r="AT207" i="4" s="1"/>
  <c r="AD207" i="4"/>
  <c r="AP207" i="4" s="1"/>
  <c r="AV207" i="4" s="1"/>
  <c r="AG207" i="4"/>
  <c r="AF207" i="4"/>
  <c r="W178" i="4"/>
  <c r="X178" i="4" s="1"/>
  <c r="Y178" i="4" s="1"/>
  <c r="W198" i="4"/>
  <c r="X198" i="4" s="1"/>
  <c r="W147" i="4"/>
  <c r="X147" i="4" s="1"/>
  <c r="Y147" i="4" s="1"/>
  <c r="W170" i="4"/>
  <c r="X170" i="4" s="1"/>
  <c r="Y170" i="4" s="1"/>
  <c r="Z207" i="4"/>
  <c r="AI207" i="4"/>
  <c r="AO128" i="4"/>
  <c r="AU128" i="4" s="1"/>
  <c r="AC106" i="4"/>
  <c r="AJ106" i="4"/>
  <c r="W59" i="4"/>
  <c r="X59" i="4" s="1"/>
  <c r="W91" i="4"/>
  <c r="X91" i="4" s="1"/>
  <c r="Y91" i="4" s="1"/>
  <c r="AH607" i="4"/>
  <c r="AN607" i="4" s="1"/>
  <c r="AT607" i="4" s="1"/>
  <c r="AA607" i="4"/>
  <c r="AC607" i="4"/>
  <c r="AD607" i="4"/>
  <c r="AK607" i="4"/>
  <c r="AB607" i="4"/>
  <c r="AE607" i="4"/>
  <c r="AF607" i="4"/>
  <c r="Y398" i="4"/>
  <c r="AF398" i="4" s="1"/>
  <c r="Y954" i="4"/>
  <c r="X954" i="4"/>
  <c r="AI954" i="4" s="1"/>
  <c r="Y931" i="4"/>
  <c r="X931" i="4"/>
  <c r="AA931" i="4" s="1"/>
  <c r="AI1000" i="4"/>
  <c r="AF1000" i="4"/>
  <c r="AH1000" i="4"/>
  <c r="AG1000" i="4"/>
  <c r="AK1000" i="4"/>
  <c r="X726" i="4"/>
  <c r="AK726" i="4" s="1"/>
  <c r="Y726" i="4"/>
  <c r="V940" i="4"/>
  <c r="W940" i="4" s="1"/>
  <c r="U940" i="4"/>
  <c r="Y152" i="4"/>
  <c r="AA152" i="4" s="1"/>
  <c r="AF687" i="4"/>
  <c r="AH687" i="4"/>
  <c r="AC687" i="4"/>
  <c r="AI334" i="4"/>
  <c r="AF334" i="4"/>
  <c r="AE334" i="4"/>
  <c r="AK334" i="4"/>
  <c r="AA334" i="4"/>
  <c r="Y805" i="4"/>
  <c r="AG805" i="4" s="1"/>
  <c r="Y963" i="4"/>
  <c r="AC963" i="4" s="1"/>
  <c r="X963" i="4"/>
  <c r="Y776" i="4"/>
  <c r="AH776" i="4" s="1"/>
  <c r="Z599" i="4"/>
  <c r="AG599" i="4"/>
  <c r="X845" i="4"/>
  <c r="AD845" i="4" s="1"/>
  <c r="Y845" i="4"/>
  <c r="X725" i="4"/>
  <c r="AD725" i="4" s="1"/>
  <c r="Y725" i="4"/>
  <c r="AI961" i="4"/>
  <c r="AG961" i="4"/>
  <c r="AH961" i="4"/>
  <c r="AF961" i="4"/>
  <c r="Y757" i="4"/>
  <c r="AH757" i="4" s="1"/>
  <c r="Y694" i="4"/>
  <c r="AC694" i="4" s="1"/>
  <c r="Y585" i="4"/>
  <c r="AF585" i="4" s="1"/>
  <c r="AK935" i="4"/>
  <c r="AI935" i="4"/>
  <c r="Y349" i="4"/>
  <c r="AA349" i="4" s="1"/>
  <c r="Z928" i="4"/>
  <c r="AF928" i="4"/>
  <c r="AC928" i="4"/>
  <c r="AH928" i="4"/>
  <c r="AG928" i="4"/>
  <c r="Y580" i="4"/>
  <c r="AF580" i="4" s="1"/>
  <c r="Y660" i="4"/>
  <c r="AD660" i="4" s="1"/>
  <c r="X981" i="4"/>
  <c r="AK981" i="4" s="1"/>
  <c r="Y981" i="4"/>
  <c r="X759" i="4"/>
  <c r="AF759" i="4" s="1"/>
  <c r="Y759" i="4"/>
  <c r="X941" i="4"/>
  <c r="AJ941" i="4" s="1"/>
  <c r="Y941" i="4"/>
  <c r="Y392" i="4"/>
  <c r="AD392" i="4" s="1"/>
  <c r="X556" i="4"/>
  <c r="Y556" i="4"/>
  <c r="Z556" i="4" s="1"/>
  <c r="AE400" i="4"/>
  <c r="AA400" i="4"/>
  <c r="AK400" i="4"/>
  <c r="W389" i="4"/>
  <c r="X389" i="4" s="1"/>
  <c r="V997" i="4"/>
  <c r="W997" i="4" s="1"/>
  <c r="Y997" i="4" s="1"/>
  <c r="AD400" i="4"/>
  <c r="AO409" i="4"/>
  <c r="AU409" i="4" s="1"/>
  <c r="AI400" i="4"/>
  <c r="Y677" i="4"/>
  <c r="AE677" i="4" s="1"/>
  <c r="V949" i="4"/>
  <c r="W949" i="4" s="1"/>
  <c r="X949" i="4" s="1"/>
  <c r="AC5" i="4"/>
  <c r="AQ732" i="4"/>
  <c r="AW732" i="4" s="1"/>
  <c r="V859" i="4"/>
  <c r="V974" i="4"/>
  <c r="Y998" i="4"/>
  <c r="AC998" i="4" s="1"/>
  <c r="W697" i="4"/>
  <c r="V842" i="4"/>
  <c r="W842" i="4" s="1"/>
  <c r="X842" i="4" s="1"/>
  <c r="X970" i="4"/>
  <c r="AU970" i="4" s="1"/>
  <c r="AC400" i="4"/>
  <c r="AO400" i="4" s="1"/>
  <c r="AU400" i="4" s="1"/>
  <c r="AF400" i="4"/>
  <c r="AH400" i="4"/>
  <c r="AL912" i="4"/>
  <c r="Y625" i="4"/>
  <c r="AB625" i="4" s="1"/>
  <c r="V860" i="4"/>
  <c r="W860" i="4" s="1"/>
  <c r="V926" i="4"/>
  <c r="Y94" i="4"/>
  <c r="AD94" i="4" s="1"/>
  <c r="Y140" i="4"/>
  <c r="AD140" i="4" s="1"/>
  <c r="AB106" i="4"/>
  <c r="Z106" i="4"/>
  <c r="AC116" i="4"/>
  <c r="AF116" i="4"/>
  <c r="AD106" i="4"/>
  <c r="AA106" i="4"/>
  <c r="AD116" i="4"/>
  <c r="Z116" i="4"/>
  <c r="AL116" i="4" s="1"/>
  <c r="AR116" i="4" s="1"/>
  <c r="D116" i="4" s="1"/>
  <c r="H116" i="4" s="1"/>
  <c r="AG116" i="4"/>
  <c r="AE106" i="4"/>
  <c r="AB116" i="4"/>
  <c r="AN116" i="4" s="1"/>
  <c r="AT116" i="4" s="1"/>
  <c r="AA116" i="4"/>
  <c r="W16" i="4"/>
  <c r="X16" i="4" s="1"/>
  <c r="Y16" i="4" s="1"/>
  <c r="AK116" i="4"/>
  <c r="AJ116" i="4"/>
  <c r="AP116" i="4" s="1"/>
  <c r="AV116" i="4" s="1"/>
  <c r="W113" i="4"/>
  <c r="X113" i="4" s="1"/>
  <c r="W15" i="4"/>
  <c r="X15" i="4" s="1"/>
  <c r="Y15" i="4" s="1"/>
  <c r="W22" i="4"/>
  <c r="X22" i="4" s="1"/>
  <c r="Y22" i="4" s="1"/>
  <c r="W108" i="4"/>
  <c r="X108" i="4" s="1"/>
  <c r="Y108" i="4" s="1"/>
  <c r="Z944" i="4"/>
  <c r="AA944" i="4"/>
  <c r="AB944" i="4"/>
  <c r="AT944" i="4"/>
  <c r="AE944" i="4"/>
  <c r="AG944" i="4"/>
  <c r="AD944" i="4"/>
  <c r="AP944" i="4" s="1"/>
  <c r="AJ944" i="4"/>
  <c r="AU944" i="4"/>
  <c r="AW944" i="4"/>
  <c r="AF944" i="4"/>
  <c r="AK944" i="4"/>
  <c r="AC944" i="4"/>
  <c r="AO944" i="4" s="1"/>
  <c r="AV944" i="4"/>
  <c r="AS944" i="4"/>
  <c r="AH944" i="4"/>
  <c r="AI944" i="4"/>
  <c r="AK5" i="4"/>
  <c r="AJ5" i="4"/>
  <c r="AD5" i="4"/>
  <c r="L124" i="11"/>
  <c r="N124" i="11" s="1"/>
  <c r="L157" i="11"/>
  <c r="N157" i="11" s="1"/>
  <c r="W174" i="4"/>
  <c r="X174" i="4" s="1"/>
  <c r="AJ39" i="4"/>
  <c r="AH39" i="4"/>
  <c r="AA39" i="4"/>
  <c r="AB5" i="4"/>
  <c r="AE5" i="4"/>
  <c r="AH5" i="4"/>
  <c r="AF5" i="4"/>
  <c r="AF39" i="4"/>
  <c r="AL39" i="4" s="1"/>
  <c r="AR39" i="4" s="1"/>
  <c r="AK39" i="4"/>
  <c r="AE39" i="4"/>
  <c r="AB39" i="4"/>
  <c r="AA5" i="4"/>
  <c r="AI5" i="4"/>
  <c r="AI39" i="4"/>
  <c r="AC39" i="4"/>
  <c r="AG39" i="4"/>
  <c r="AD39" i="4"/>
  <c r="AP39" i="4" s="1"/>
  <c r="AV39" i="4" s="1"/>
  <c r="Z5" i="4"/>
  <c r="AG5" i="4"/>
  <c r="W172" i="4"/>
  <c r="X172" i="4" s="1"/>
  <c r="W44" i="4"/>
  <c r="X44" i="4" s="1"/>
  <c r="X190" i="4"/>
  <c r="Y190" i="4" s="1"/>
  <c r="AE190" i="4" s="1"/>
  <c r="AL132" i="4"/>
  <c r="AR132" i="4" s="1"/>
  <c r="E132" i="4" s="1"/>
  <c r="I132" i="4" s="1"/>
  <c r="W162" i="4"/>
  <c r="X162" i="4" s="1"/>
  <c r="V42" i="4"/>
  <c r="W42" i="4" s="1"/>
  <c r="X42" i="4" s="1"/>
  <c r="Y9" i="4"/>
  <c r="AJ9" i="4" s="1"/>
  <c r="AE241" i="4"/>
  <c r="AB241" i="4"/>
  <c r="AN241" i="4" s="1"/>
  <c r="AT241" i="4" s="1"/>
  <c r="Z270" i="4"/>
  <c r="AK270" i="4"/>
  <c r="AQ270" i="4" s="1"/>
  <c r="AW270" i="4" s="1"/>
  <c r="AJ241" i="4"/>
  <c r="AK241" i="4"/>
  <c r="AC241" i="4"/>
  <c r="AO241" i="4" s="1"/>
  <c r="AU241" i="4" s="1"/>
  <c r="AF241" i="4"/>
  <c r="AA270" i="4"/>
  <c r="AB270" i="4"/>
  <c r="AN270" i="4" s="1"/>
  <c r="AT270" i="4" s="1"/>
  <c r="AJ270" i="4"/>
  <c r="AI270" i="4"/>
  <c r="AA241" i="4"/>
  <c r="AH241" i="4"/>
  <c r="Z241" i="4"/>
  <c r="AG241" i="4"/>
  <c r="Y191" i="4"/>
  <c r="Z191" i="4" s="1"/>
  <c r="AP132" i="4"/>
  <c r="AV132" i="4" s="1"/>
  <c r="AE250" i="4"/>
  <c r="AD228" i="4"/>
  <c r="AF250" i="4"/>
  <c r="AA228" i="4"/>
  <c r="AM228" i="4" s="1"/>
  <c r="AS228" i="4" s="1"/>
  <c r="AG250" i="4"/>
  <c r="Y24" i="4"/>
  <c r="AA24" i="4" s="1"/>
  <c r="AG96" i="4"/>
  <c r="AD96" i="4"/>
  <c r="AN132" i="4"/>
  <c r="AT132" i="4" s="1"/>
  <c r="AM132" i="4"/>
  <c r="AS132" i="4" s="1"/>
  <c r="W56" i="4"/>
  <c r="X56" i="4" s="1"/>
  <c r="Y112" i="4"/>
  <c r="AC112" i="4" s="1"/>
  <c r="Y144" i="4"/>
  <c r="AF144" i="4" s="1"/>
  <c r="X960" i="4"/>
  <c r="Y960" i="4"/>
  <c r="W847" i="4"/>
  <c r="U908" i="4"/>
  <c r="V908" i="4"/>
  <c r="X437" i="4"/>
  <c r="Y437" i="4"/>
  <c r="AI687" i="4"/>
  <c r="AO687" i="4" s="1"/>
  <c r="AU687" i="4" s="1"/>
  <c r="V973" i="4"/>
  <c r="W973" i="4" s="1"/>
  <c r="W675" i="4"/>
  <c r="X675" i="4" s="1"/>
  <c r="Y675" i="4" s="1"/>
  <c r="U916" i="4"/>
  <c r="V916" i="4"/>
  <c r="U904" i="4"/>
  <c r="V904" i="4"/>
  <c r="U872" i="4"/>
  <c r="V872" i="4"/>
  <c r="U917" i="4"/>
  <c r="V917" i="4"/>
  <c r="AD241" i="4"/>
  <c r="Y180" i="4"/>
  <c r="Z180" i="4" s="1"/>
  <c r="V185" i="4"/>
  <c r="W185" i="4" s="1"/>
  <c r="X185" i="4" s="1"/>
  <c r="Y185" i="4" s="1"/>
  <c r="X997" i="4"/>
  <c r="Y972" i="4"/>
  <c r="X671" i="4"/>
  <c r="Y671" i="4"/>
  <c r="AL465" i="4"/>
  <c r="AR465" i="4" s="1"/>
  <c r="D465" i="4" s="1"/>
  <c r="H465" i="4" s="1"/>
  <c r="W874" i="4"/>
  <c r="Y405" i="4"/>
  <c r="AG405" i="4" s="1"/>
  <c r="Y910" i="4"/>
  <c r="X910" i="4"/>
  <c r="Y322" i="4"/>
  <c r="AI322" i="4" s="1"/>
  <c r="AB377" i="4"/>
  <c r="AG349" i="4"/>
  <c r="AM349" i="4" s="1"/>
  <c r="AS349" i="4" s="1"/>
  <c r="AB349" i="4"/>
  <c r="AG342" i="4"/>
  <c r="AH342" i="4"/>
  <c r="AD342" i="4"/>
  <c r="Y413" i="4"/>
  <c r="AD413" i="4" s="1"/>
  <c r="Z378" i="4"/>
  <c r="Z382" i="4"/>
  <c r="AJ382" i="4"/>
  <c r="Z398" i="4"/>
  <c r="AL398" i="4" s="1"/>
  <c r="AR398" i="4" s="1"/>
  <c r="Z418" i="4"/>
  <c r="AG398" i="4"/>
  <c r="AD377" i="4"/>
  <c r="AF378" i="4"/>
  <c r="AL378" i="4" s="1"/>
  <c r="AR378" i="4" s="1"/>
  <c r="F378" i="4" s="1"/>
  <c r="J378" i="4" s="1"/>
  <c r="AI382" i="4"/>
  <c r="AO382" i="4" s="1"/>
  <c r="AU382" i="4" s="1"/>
  <c r="AK382" i="4"/>
  <c r="AB382" i="4"/>
  <c r="W360" i="4"/>
  <c r="X360" i="4" s="1"/>
  <c r="Y360" i="4" s="1"/>
  <c r="W297" i="4"/>
  <c r="AP433" i="4"/>
  <c r="AV433" i="4" s="1"/>
  <c r="AD398" i="4"/>
  <c r="AG418" i="4"/>
  <c r="AB418" i="4"/>
  <c r="AK418" i="4"/>
  <c r="AJ398" i="4"/>
  <c r="AC377" i="4"/>
  <c r="AF377" i="4"/>
  <c r="AL377" i="4" s="1"/>
  <c r="AR377" i="4" s="1"/>
  <c r="AE377" i="4"/>
  <c r="AD349" i="4"/>
  <c r="AK349" i="4"/>
  <c r="AF349" i="4"/>
  <c r="AK342" i="4"/>
  <c r="AJ342" i="4"/>
  <c r="AC342" i="4"/>
  <c r="AF382" i="4"/>
  <c r="AJ418" i="4"/>
  <c r="AH418" i="4"/>
  <c r="AH377" i="4"/>
  <c r="AI349" i="4"/>
  <c r="AI336" i="4"/>
  <c r="AK378" i="4"/>
  <c r="AH378" i="4"/>
  <c r="AG382" i="4"/>
  <c r="AE382" i="4"/>
  <c r="AF418" i="4"/>
  <c r="AD418" i="4"/>
  <c r="AE418" i="4"/>
  <c r="AI398" i="4"/>
  <c r="AK377" i="4"/>
  <c r="AG377" i="4"/>
  <c r="AM377" i="4" s="1"/>
  <c r="AS377" i="4" s="1"/>
  <c r="Z377" i="4"/>
  <c r="AE349" i="4"/>
  <c r="AH349" i="4"/>
  <c r="AJ349" i="4"/>
  <c r="AI342" i="4"/>
  <c r="AB342" i="4"/>
  <c r="AA342" i="4"/>
  <c r="AL258" i="4"/>
  <c r="AR258" i="4" s="1"/>
  <c r="G258" i="4" s="1"/>
  <c r="AC255" i="4"/>
  <c r="AE338" i="4"/>
  <c r="Y253" i="4"/>
  <c r="AK253" i="4" s="1"/>
  <c r="W231" i="4"/>
  <c r="X231" i="4" s="1"/>
  <c r="AG255" i="4"/>
  <c r="AI338" i="4"/>
  <c r="AO338" i="4" s="1"/>
  <c r="AU338" i="4" s="1"/>
  <c r="Z336" i="4"/>
  <c r="Z255" i="4"/>
  <c r="AD255" i="4"/>
  <c r="AF255" i="4"/>
  <c r="W301" i="4"/>
  <c r="X301" i="4" s="1"/>
  <c r="Y301" i="4" s="1"/>
  <c r="Z301" i="4" s="1"/>
  <c r="AH255" i="4"/>
  <c r="AA255" i="4"/>
  <c r="Z338" i="4"/>
  <c r="AL338" i="4" s="1"/>
  <c r="AR338" i="4" s="1"/>
  <c r="AB255" i="4"/>
  <c r="AE255" i="4"/>
  <c r="AI255" i="4"/>
  <c r="AK255" i="4"/>
  <c r="AG334" i="4"/>
  <c r="Y350" i="4"/>
  <c r="AK350" i="4" s="1"/>
  <c r="AM652" i="4"/>
  <c r="AS652" i="4" s="1"/>
  <c r="V853" i="4"/>
  <c r="W853" i="4" s="1"/>
  <c r="X853" i="4" s="1"/>
  <c r="W380" i="4"/>
  <c r="X380" i="4" s="1"/>
  <c r="AI941" i="4"/>
  <c r="AQ467" i="4"/>
  <c r="AW467" i="4" s="1"/>
  <c r="AJ935" i="4"/>
  <c r="AF338" i="4"/>
  <c r="AG338" i="4"/>
  <c r="AD338" i="4"/>
  <c r="AI228" i="4"/>
  <c r="AB228" i="4"/>
  <c r="Z228" i="4"/>
  <c r="AA250" i="4"/>
  <c r="Z250" i="4"/>
  <c r="AQ356" i="4"/>
  <c r="AW356" i="4" s="1"/>
  <c r="Y262" i="4"/>
  <c r="AG262" i="4" s="1"/>
  <c r="AH333" i="4"/>
  <c r="AH250" i="4"/>
  <c r="AJ250" i="4"/>
  <c r="AI465" i="4"/>
  <c r="AH465" i="4"/>
  <c r="AD465" i="4"/>
  <c r="AA338" i="4"/>
  <c r="AC338" i="4"/>
  <c r="AJ338" i="4"/>
  <c r="AE228" i="4"/>
  <c r="AK228" i="4"/>
  <c r="AC228" i="4"/>
  <c r="AB250" i="4"/>
  <c r="AC250" i="4"/>
  <c r="Z333" i="4"/>
  <c r="AK250" i="4"/>
  <c r="AJ465" i="4"/>
  <c r="AK465" i="4"/>
  <c r="AC465" i="4"/>
  <c r="AO465" i="4" s="1"/>
  <c r="AU465" i="4" s="1"/>
  <c r="AH338" i="4"/>
  <c r="AK338" i="4"/>
  <c r="AB338" i="4"/>
  <c r="AF228" i="4"/>
  <c r="AH228" i="4"/>
  <c r="AJ228" i="4"/>
  <c r="AD250" i="4"/>
  <c r="AI333" i="4"/>
  <c r="AI250" i="4"/>
  <c r="AA465" i="4"/>
  <c r="AB465" i="4"/>
  <c r="AG465" i="4"/>
  <c r="W225" i="4"/>
  <c r="X225" i="4" s="1"/>
  <c r="Y225" i="4" s="1"/>
  <c r="AK812" i="4"/>
  <c r="W934" i="4"/>
  <c r="AF970" i="4"/>
  <c r="AI984" i="4"/>
  <c r="AJ984" i="4"/>
  <c r="AP258" i="4"/>
  <c r="AV258" i="4" s="1"/>
  <c r="AH358" i="4"/>
  <c r="AE290" i="4"/>
  <c r="AB290" i="4"/>
  <c r="AK691" i="4"/>
  <c r="AQ691" i="4" s="1"/>
  <c r="AW691" i="4" s="1"/>
  <c r="AB691" i="4"/>
  <c r="AJ585" i="4"/>
  <c r="AG669" i="4"/>
  <c r="AC669" i="4"/>
  <c r="AO669" i="4" s="1"/>
  <c r="AU669" i="4" s="1"/>
  <c r="Z96" i="4"/>
  <c r="AJ96" i="4"/>
  <c r="AA96" i="4"/>
  <c r="AB845" i="4"/>
  <c r="AG711" i="4"/>
  <c r="AK711" i="4"/>
  <c r="AA970" i="4"/>
  <c r="AF941" i="4"/>
  <c r="AE599" i="4"/>
  <c r="AK599" i="4"/>
  <c r="AJ687" i="4"/>
  <c r="AI873" i="4"/>
  <c r="Y896" i="4"/>
  <c r="AK896" i="4" s="1"/>
  <c r="AG687" i="4"/>
  <c r="AF652" i="4"/>
  <c r="AE652" i="4"/>
  <c r="Z652" i="4"/>
  <c r="V877" i="4"/>
  <c r="W877" i="4" s="1"/>
  <c r="X877" i="4" s="1"/>
  <c r="AJ970" i="4"/>
  <c r="W850" i="4"/>
  <c r="X850" i="4" s="1"/>
  <c r="Y850" i="4" s="1"/>
  <c r="AB358" i="4"/>
  <c r="AC290" i="4"/>
  <c r="Z290" i="4"/>
  <c r="Z260" i="4"/>
  <c r="AJ691" i="4"/>
  <c r="AC691" i="4"/>
  <c r="AE691" i="4"/>
  <c r="AM607" i="4"/>
  <c r="AS607" i="4" s="1"/>
  <c r="AK669" i="4"/>
  <c r="AQ669" i="4" s="1"/>
  <c r="AW669" i="4" s="1"/>
  <c r="AD669" i="4"/>
  <c r="V105" i="4"/>
  <c r="W105" i="4" s="1"/>
  <c r="X105" i="4" s="1"/>
  <c r="Y105" i="4" s="1"/>
  <c r="AK96" i="4"/>
  <c r="AF96" i="4"/>
  <c r="AE96" i="4"/>
  <c r="AA845" i="4"/>
  <c r="AJ759" i="4"/>
  <c r="AM709" i="4"/>
  <c r="AS709" i="4" s="1"/>
  <c r="AJ711" i="4"/>
  <c r="AF711" i="4"/>
  <c r="AS970" i="4"/>
  <c r="AG941" i="4"/>
  <c r="AC599" i="4"/>
  <c r="AK687" i="4"/>
  <c r="W994" i="4"/>
  <c r="X994" i="4" s="1"/>
  <c r="V956" i="4"/>
  <c r="W956" i="4" s="1"/>
  <c r="X956" i="4" s="1"/>
  <c r="AH599" i="4"/>
  <c r="Y445" i="4"/>
  <c r="AH652" i="4"/>
  <c r="AI652" i="4"/>
  <c r="AB652" i="4"/>
  <c r="Y854" i="4"/>
  <c r="AH854" i="4" s="1"/>
  <c r="W770" i="4"/>
  <c r="Y770" i="4" s="1"/>
  <c r="W946" i="4"/>
  <c r="X946" i="4" s="1"/>
  <c r="AA290" i="4"/>
  <c r="AB369" i="4"/>
  <c r="AN369" i="4" s="1"/>
  <c r="AT369" i="4" s="1"/>
  <c r="AD691" i="4"/>
  <c r="AA691" i="4"/>
  <c r="AD585" i="4"/>
  <c r="AF669" i="4"/>
  <c r="AF691" i="4"/>
  <c r="AH96" i="4"/>
  <c r="AC96" i="4"/>
  <c r="AO96" i="4" s="1"/>
  <c r="AU96" i="4" s="1"/>
  <c r="AB96" i="4"/>
  <c r="AH711" i="4"/>
  <c r="W891" i="4"/>
  <c r="V957" i="4"/>
  <c r="W957" i="4" s="1"/>
  <c r="AA599" i="4"/>
  <c r="AE687" i="4"/>
  <c r="W739" i="4"/>
  <c r="X739" i="4" s="1"/>
  <c r="Y739" i="4" s="1"/>
  <c r="Y643" i="4"/>
  <c r="AI643" i="4" s="1"/>
  <c r="AF992" i="4"/>
  <c r="W505" i="4"/>
  <c r="AD687" i="4"/>
  <c r="AK652" i="4"/>
  <c r="AC652" i="4"/>
  <c r="AD652" i="4"/>
  <c r="W646" i="4"/>
  <c r="X646" i="4" s="1"/>
  <c r="AD226" i="4"/>
  <c r="AP226" i="4" s="1"/>
  <c r="AV226" i="4" s="1"/>
  <c r="AO393" i="4"/>
  <c r="AU393" i="4" s="1"/>
  <c r="AP409" i="4"/>
  <c r="AV409" i="4" s="1"/>
  <c r="AK226" i="4"/>
  <c r="AO821" i="4"/>
  <c r="AP765" i="4"/>
  <c r="AV765" i="4" s="1"/>
  <c r="AP781" i="4"/>
  <c r="AN769" i="4"/>
  <c r="AT769" i="4" s="1"/>
  <c r="Y513" i="4"/>
  <c r="AG513" i="4" s="1"/>
  <c r="W598" i="4"/>
  <c r="X598" i="4" s="1"/>
  <c r="W32" i="4"/>
  <c r="X32" i="4" s="1"/>
  <c r="Y32" i="4" s="1"/>
  <c r="AG32" i="4" s="1"/>
  <c r="W62" i="4"/>
  <c r="X62" i="4" s="1"/>
  <c r="W75" i="4"/>
  <c r="X75" i="4" s="1"/>
  <c r="Y75" i="4" s="1"/>
  <c r="AK75" i="4" s="1"/>
  <c r="W929" i="4"/>
  <c r="AF981" i="4"/>
  <c r="AG950" i="4"/>
  <c r="AG995" i="4"/>
  <c r="AI369" i="4"/>
  <c r="AH873" i="4"/>
  <c r="AK995" i="4"/>
  <c r="AF812" i="4"/>
  <c r="AK950" i="4"/>
  <c r="AI950" i="4"/>
  <c r="AF599" i="4"/>
  <c r="AK106" i="4"/>
  <c r="AF106" i="4"/>
  <c r="AJ599" i="4"/>
  <c r="AI599" i="4"/>
  <c r="Y835" i="4"/>
  <c r="AA835" i="4" s="1"/>
  <c r="V962" i="4"/>
  <c r="U876" i="4"/>
  <c r="V876" i="4"/>
  <c r="AJ369" i="4"/>
  <c r="AK369" i="4"/>
  <c r="AL400" i="4"/>
  <c r="AR400" i="4" s="1"/>
  <c r="AN400" i="4"/>
  <c r="AT400" i="4" s="1"/>
  <c r="AQ393" i="4"/>
  <c r="AW393" i="4" s="1"/>
  <c r="AN393" i="4"/>
  <c r="AT393" i="4" s="1"/>
  <c r="AC419" i="4"/>
  <c r="AI691" i="4"/>
  <c r="AO691" i="4" s="1"/>
  <c r="AU691" i="4" s="1"/>
  <c r="AG935" i="4"/>
  <c r="AH984" i="4"/>
  <c r="AK992" i="4"/>
  <c r="W49" i="4"/>
  <c r="X49" i="4" s="1"/>
  <c r="Y49" i="4" s="1"/>
  <c r="AF49" i="4" s="1"/>
  <c r="W67" i="4"/>
  <c r="X67" i="4" s="1"/>
  <c r="Y67" i="4" s="1"/>
  <c r="AJ67" i="4" s="1"/>
  <c r="AJ873" i="4"/>
  <c r="AJ995" i="4"/>
  <c r="AF995" i="4"/>
  <c r="AI812" i="4"/>
  <c r="AF950" i="4"/>
  <c r="X996" i="4"/>
  <c r="AJ996" i="4" s="1"/>
  <c r="Y823" i="4"/>
  <c r="AI823" i="4" s="1"/>
  <c r="AN732" i="4"/>
  <c r="AT732" i="4" s="1"/>
  <c r="AH941" i="4"/>
  <c r="V947" i="4"/>
  <c r="W947" i="4" s="1"/>
  <c r="Y947" i="4" s="1"/>
  <c r="AI106" i="4"/>
  <c r="AH106" i="4"/>
  <c r="V446" i="4"/>
  <c r="W446" i="4" s="1"/>
  <c r="X446" i="4" s="1"/>
  <c r="Y446" i="4" s="1"/>
  <c r="Y245" i="4"/>
  <c r="AB245" i="4" s="1"/>
  <c r="AE260" i="4"/>
  <c r="AD369" i="4"/>
  <c r="AA369" i="4"/>
  <c r="AE453" i="4"/>
  <c r="AH419" i="4"/>
  <c r="AQ709" i="4"/>
  <c r="AW709" i="4" s="1"/>
  <c r="AQ132" i="4"/>
  <c r="AW132" i="4" s="1"/>
  <c r="AG873" i="4"/>
  <c r="AH995" i="4"/>
  <c r="AJ812" i="4"/>
  <c r="AF935" i="4"/>
  <c r="AP732" i="4"/>
  <c r="AV732" i="4" s="1"/>
  <c r="AH989" i="4"/>
  <c r="AD599" i="4"/>
  <c r="AG106" i="4"/>
  <c r="AB599" i="4"/>
  <c r="AN599" i="4" s="1"/>
  <c r="AT599" i="4" s="1"/>
  <c r="AH694" i="4"/>
  <c r="AG845" i="4"/>
  <c r="V952" i="4"/>
  <c r="U952" i="4"/>
  <c r="AH139" i="4"/>
  <c r="AF139" i="4"/>
  <c r="AI139" i="4"/>
  <c r="AJ139" i="4"/>
  <c r="AG139" i="4"/>
  <c r="AK139" i="4"/>
  <c r="X663" i="4"/>
  <c r="Y663" i="4"/>
  <c r="AE369" i="4"/>
  <c r="AH369" i="4"/>
  <c r="AC369" i="4"/>
  <c r="AD419" i="4"/>
  <c r="AB419" i="4"/>
  <c r="AL409" i="4"/>
  <c r="AR409" i="4" s="1"/>
  <c r="D409" i="4" s="1"/>
  <c r="H409" i="4" s="1"/>
  <c r="AM765" i="4"/>
  <c r="AS765" i="4" s="1"/>
  <c r="AL781" i="4"/>
  <c r="AR781" i="4" s="1"/>
  <c r="D781" i="4" s="1"/>
  <c r="H781" i="4" s="1"/>
  <c r="AH935" i="4"/>
  <c r="AK989" i="4"/>
  <c r="AG989" i="4"/>
  <c r="AK897" i="4"/>
  <c r="AK954" i="4"/>
  <c r="AJ950" i="4"/>
  <c r="AH950" i="4"/>
  <c r="AJ660" i="4"/>
  <c r="AP660" i="4" s="1"/>
  <c r="AV660" i="4" s="1"/>
  <c r="V919" i="4"/>
  <c r="Z694" i="4"/>
  <c r="AI694" i="4"/>
  <c r="AF694" i="4"/>
  <c r="W346" i="4"/>
  <c r="X346" i="4" s="1"/>
  <c r="Y346" i="4" s="1"/>
  <c r="Z369" i="4"/>
  <c r="AF369" i="4"/>
  <c r="AG369" i="4"/>
  <c r="Y451" i="4"/>
  <c r="AC451" i="4" s="1"/>
  <c r="AF419" i="4"/>
  <c r="AE419" i="4"/>
  <c r="AH226" i="4"/>
  <c r="AN821" i="4"/>
  <c r="AT821" i="4" s="1"/>
  <c r="AP769" i="4"/>
  <c r="AV769" i="4" s="1"/>
  <c r="W927" i="4"/>
  <c r="AF989" i="4"/>
  <c r="AO132" i="4"/>
  <c r="AU132" i="4" s="1"/>
  <c r="AJ897" i="4"/>
  <c r="W43" i="4"/>
  <c r="X43" i="4" s="1"/>
  <c r="Y43" i="4" s="1"/>
  <c r="W183" i="4"/>
  <c r="X183" i="4" s="1"/>
  <c r="Y183" i="4" s="1"/>
  <c r="AF183" i="4" s="1"/>
  <c r="AP727" i="4"/>
  <c r="AV727" i="4" s="1"/>
  <c r="Y655" i="4"/>
  <c r="W975" i="4"/>
  <c r="X975" i="4" s="1"/>
  <c r="W894" i="4"/>
  <c r="X894" i="4" s="1"/>
  <c r="V892" i="4"/>
  <c r="W892" i="4" s="1"/>
  <c r="AJ694" i="4"/>
  <c r="AI959" i="4"/>
  <c r="W974" i="4"/>
  <c r="Y974" i="4" s="1"/>
  <c r="W855" i="4"/>
  <c r="X855" i="4" s="1"/>
  <c r="Y855" i="4" s="1"/>
  <c r="W885" i="4"/>
  <c r="W988" i="4"/>
  <c r="Y988" i="4" s="1"/>
  <c r="V898" i="4"/>
  <c r="W898" i="4" s="1"/>
  <c r="Y898" i="4" s="1"/>
  <c r="AG694" i="4"/>
  <c r="W657" i="4"/>
  <c r="X657" i="4" s="1"/>
  <c r="Y657" i="4" s="1"/>
  <c r="U962" i="4"/>
  <c r="W962" i="4" s="1"/>
  <c r="W965" i="4"/>
  <c r="X965" i="4" s="1"/>
  <c r="W911" i="4"/>
  <c r="Y911" i="4" s="1"/>
  <c r="W955" i="4"/>
  <c r="Y955" i="4" s="1"/>
  <c r="X874" i="4"/>
  <c r="Y874" i="4"/>
  <c r="W104" i="4"/>
  <c r="X104" i="4" s="1"/>
  <c r="Y104" i="4" s="1"/>
  <c r="W64" i="4"/>
  <c r="X64" i="4" s="1"/>
  <c r="W74" i="4"/>
  <c r="W148" i="4"/>
  <c r="X148" i="4" s="1"/>
  <c r="Y148" i="4" s="1"/>
  <c r="W579" i="4"/>
  <c r="X579" i="4" s="1"/>
  <c r="Y579" i="4" s="1"/>
  <c r="AC579" i="4" s="1"/>
  <c r="Y654" i="4"/>
  <c r="AA654" i="4" s="1"/>
  <c r="Y601" i="4"/>
  <c r="AC601" i="4" s="1"/>
  <c r="AK612" i="4"/>
  <c r="Y617" i="4"/>
  <c r="AJ617" i="4" s="1"/>
  <c r="Z728" i="4"/>
  <c r="X679" i="4"/>
  <c r="Y679" i="4" s="1"/>
  <c r="AD679" i="4" s="1"/>
  <c r="AD612" i="4"/>
  <c r="AH612" i="4"/>
  <c r="AA612" i="4"/>
  <c r="AE612" i="4"/>
  <c r="AB612" i="4"/>
  <c r="W633" i="4"/>
  <c r="X633" i="4" s="1"/>
  <c r="Y633" i="4" s="1"/>
  <c r="X631" i="4"/>
  <c r="Y631" i="4" s="1"/>
  <c r="Y613" i="4"/>
  <c r="AB613" i="4" s="1"/>
  <c r="AC728" i="4"/>
  <c r="AG661" i="4"/>
  <c r="AB661" i="4"/>
  <c r="AI661" i="4"/>
  <c r="AH661" i="4"/>
  <c r="AD661" i="4"/>
  <c r="Z661" i="4"/>
  <c r="AL661" i="4" s="1"/>
  <c r="AR661" i="4" s="1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B660" i="4"/>
  <c r="AA660" i="4"/>
  <c r="AF660" i="4"/>
  <c r="AH660" i="4"/>
  <c r="AN765" i="4"/>
  <c r="AT765" i="4" s="1"/>
  <c r="AN789" i="4"/>
  <c r="AT789" i="4" s="1"/>
  <c r="AM821" i="4"/>
  <c r="AS821" i="4" s="1"/>
  <c r="Y793" i="4"/>
  <c r="AM727" i="4"/>
  <c r="AS727" i="4" s="1"/>
  <c r="Z660" i="4"/>
  <c r="AG660" i="4"/>
  <c r="AK660" i="4"/>
  <c r="Z669" i="4"/>
  <c r="AB669" i="4"/>
  <c r="AN669" i="4" s="1"/>
  <c r="AT669" i="4" s="1"/>
  <c r="AE669" i="4"/>
  <c r="AL704" i="4"/>
  <c r="AR704" i="4" s="1"/>
  <c r="F704" i="4" s="1"/>
  <c r="J704" i="4" s="1"/>
  <c r="AC660" i="4"/>
  <c r="AI660" i="4"/>
  <c r="AJ612" i="4"/>
  <c r="AI612" i="4"/>
  <c r="AC612" i="4"/>
  <c r="AG612" i="4"/>
  <c r="AM612" i="4" s="1"/>
  <c r="AS612" i="4" s="1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N479" i="4"/>
  <c r="AT479" i="4" s="1"/>
  <c r="AJ880" i="4"/>
  <c r="W758" i="4"/>
  <c r="X758" i="4" s="1"/>
  <c r="W746" i="4"/>
  <c r="AI625" i="4"/>
  <c r="W114" i="4"/>
  <c r="X114" i="4" s="1"/>
  <c r="Y114" i="4" s="1"/>
  <c r="W130" i="4"/>
  <c r="X130" i="4" s="1"/>
  <c r="W820" i="4"/>
  <c r="AJ625" i="4"/>
  <c r="U906" i="4"/>
  <c r="V906" i="4"/>
  <c r="V909" i="4"/>
  <c r="U909" i="4"/>
  <c r="W143" i="4"/>
  <c r="X143" i="4" s="1"/>
  <c r="Y143" i="4" s="1"/>
  <c r="AI143" i="4" s="1"/>
  <c r="AH625" i="4"/>
  <c r="AN625" i="4" s="1"/>
  <c r="AT625" i="4" s="1"/>
  <c r="W122" i="4"/>
  <c r="X122" i="4" s="1"/>
  <c r="Y122" i="4" s="1"/>
  <c r="W137" i="4"/>
  <c r="X137" i="4" s="1"/>
  <c r="V930" i="4"/>
  <c r="W930" i="4" s="1"/>
  <c r="V914" i="4"/>
  <c r="W914" i="4" s="1"/>
  <c r="V936" i="4"/>
  <c r="U936" i="4"/>
  <c r="W146" i="4"/>
  <c r="X146" i="4" s="1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X895" i="4" s="1"/>
  <c r="AC625" i="4"/>
  <c r="W859" i="4"/>
  <c r="X859" i="4" s="1"/>
  <c r="Y859" i="4" s="1"/>
  <c r="AK859" i="4" s="1"/>
  <c r="W763" i="4"/>
  <c r="W578" i="4"/>
  <c r="X578" i="4" s="1"/>
  <c r="W674" i="4"/>
  <c r="X674" i="4" s="1"/>
  <c r="AA562" i="4"/>
  <c r="X882" i="4"/>
  <c r="AF358" i="4"/>
  <c r="Z358" i="4"/>
  <c r="AG333" i="4"/>
  <c r="AC333" i="4"/>
  <c r="AB333" i="4"/>
  <c r="AJ308" i="4"/>
  <c r="AP308" i="4" s="1"/>
  <c r="AV308" i="4" s="1"/>
  <c r="AC226" i="4"/>
  <c r="W78" i="4"/>
  <c r="X78" i="4" s="1"/>
  <c r="W86" i="4"/>
  <c r="X86" i="4" s="1"/>
  <c r="W584" i="4"/>
  <c r="X584" i="4" s="1"/>
  <c r="W990" i="4"/>
  <c r="X993" i="4"/>
  <c r="Y993" i="4"/>
  <c r="AF333" i="4"/>
  <c r="AK333" i="4"/>
  <c r="AE333" i="4"/>
  <c r="AO789" i="4"/>
  <c r="AU789" i="4" s="1"/>
  <c r="AP821" i="4"/>
  <c r="AV821" i="4" s="1"/>
  <c r="W37" i="4"/>
  <c r="X37" i="4" s="1"/>
  <c r="Y37" i="4" s="1"/>
  <c r="AJ37" i="4" s="1"/>
  <c r="W816" i="4"/>
  <c r="Y816" i="4" s="1"/>
  <c r="W111" i="4"/>
  <c r="X111" i="4" s="1"/>
  <c r="W119" i="4"/>
  <c r="X119" i="4" s="1"/>
  <c r="W149" i="4"/>
  <c r="X149" i="4" s="1"/>
  <c r="W46" i="4"/>
  <c r="X46" i="4" s="1"/>
  <c r="Y46" i="4" s="1"/>
  <c r="AJ46" i="4" s="1"/>
  <c r="W1001" i="4"/>
  <c r="U966" i="4"/>
  <c r="V966" i="4"/>
  <c r="AJ358" i="4"/>
  <c r="AD333" i="4"/>
  <c r="AJ333" i="4"/>
  <c r="AB226" i="4"/>
  <c r="W21" i="4"/>
  <c r="X21" i="4" s="1"/>
  <c r="Y21" i="4" s="1"/>
  <c r="W87" i="4"/>
  <c r="X87" i="4" s="1"/>
  <c r="W141" i="4"/>
  <c r="X141" i="4" s="1"/>
  <c r="W173" i="4"/>
  <c r="X173" i="4" s="1"/>
  <c r="W967" i="4"/>
  <c r="X967" i="4" s="1"/>
  <c r="W753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 s="1"/>
  <c r="AJ667" i="4"/>
  <c r="AP667" i="4" s="1"/>
  <c r="AV667" i="4" s="1"/>
  <c r="AC667" i="4"/>
  <c r="Y455" i="4"/>
  <c r="AG455" i="4" s="1"/>
  <c r="AD276" i="4"/>
  <c r="AF276" i="4"/>
  <c r="Y217" i="4"/>
  <c r="AH217" i="4" s="1"/>
  <c r="X357" i="4"/>
  <c r="Y357" i="4" s="1"/>
  <c r="AM591" i="4"/>
  <c r="AS591" i="4" s="1"/>
  <c r="Y365" i="4"/>
  <c r="AC365" i="4" s="1"/>
  <c r="Z562" i="4"/>
  <c r="AE562" i="4"/>
  <c r="AC562" i="4"/>
  <c r="AO562" i="4" s="1"/>
  <c r="AU562" i="4" s="1"/>
  <c r="AG562" i="4"/>
  <c r="AB562" i="4"/>
  <c r="AF562" i="4"/>
  <c r="AK562" i="4"/>
  <c r="AJ562" i="4"/>
  <c r="Y597" i="4"/>
  <c r="AD597" i="4" s="1"/>
  <c r="AE336" i="4"/>
  <c r="AD336" i="4"/>
  <c r="AH336" i="4"/>
  <c r="AH562" i="4"/>
  <c r="Y422" i="4"/>
  <c r="AA422" i="4" s="1"/>
  <c r="AP255" i="4"/>
  <c r="AV255" i="4" s="1"/>
  <c r="AM400" i="4"/>
  <c r="AS400" i="4" s="1"/>
  <c r="AE441" i="4"/>
  <c r="AJ441" i="4"/>
  <c r="AP441" i="4" s="1"/>
  <c r="AV441" i="4" s="1"/>
  <c r="AB441" i="4"/>
  <c r="AJ531" i="4"/>
  <c r="AB531" i="4"/>
  <c r="AE531" i="4"/>
  <c r="AQ531" i="4" s="1"/>
  <c r="AW531" i="4" s="1"/>
  <c r="W533" i="4"/>
  <c r="X533" i="4" s="1"/>
  <c r="AC655" i="4"/>
  <c r="W314" i="4"/>
  <c r="X314" i="4" s="1"/>
  <c r="Y314" i="4" s="1"/>
  <c r="AD314" i="4" s="1"/>
  <c r="X247" i="4"/>
  <c r="Y247" i="4" s="1"/>
  <c r="AB247" i="4" s="1"/>
  <c r="AN356" i="4"/>
  <c r="AT356" i="4" s="1"/>
  <c r="W355" i="4"/>
  <c r="X355" i="4" s="1"/>
  <c r="AI355" i="4" s="1"/>
  <c r="AH441" i="4"/>
  <c r="AA441" i="4"/>
  <c r="Z441" i="4"/>
  <c r="AL433" i="4"/>
  <c r="AR433" i="4" s="1"/>
  <c r="E433" i="4" s="1"/>
  <c r="I433" i="4" s="1"/>
  <c r="AM409" i="4"/>
  <c r="AS409" i="4" s="1"/>
  <c r="AO467" i="4"/>
  <c r="AU467" i="4" s="1"/>
  <c r="AG531" i="4"/>
  <c r="Z531" i="4"/>
  <c r="AL531" i="4" s="1"/>
  <c r="AR531" i="4" s="1"/>
  <c r="AC531" i="4"/>
  <c r="AO531" i="4" s="1"/>
  <c r="AU531" i="4" s="1"/>
  <c r="AQ537" i="4"/>
  <c r="AW537" i="4" s="1"/>
  <c r="AO591" i="4"/>
  <c r="AU591" i="4" s="1"/>
  <c r="W411" i="4"/>
  <c r="X411" i="4" s="1"/>
  <c r="AD334" i="4"/>
  <c r="AP334" i="4" s="1"/>
  <c r="AV334" i="4" s="1"/>
  <c r="X379" i="4"/>
  <c r="Y379" i="4" s="1"/>
  <c r="Z379" i="4" s="1"/>
  <c r="W590" i="4"/>
  <c r="X590" i="4" s="1"/>
  <c r="Y590" i="4" s="1"/>
  <c r="W685" i="4"/>
  <c r="X685" i="4" s="1"/>
  <c r="AD562" i="4"/>
  <c r="X703" i="4"/>
  <c r="Y703" i="4" s="1"/>
  <c r="X829" i="4"/>
  <c r="Y829" i="4" s="1"/>
  <c r="W846" i="4"/>
  <c r="X846" i="4" s="1"/>
  <c r="Y846" i="4" s="1"/>
  <c r="AF845" i="4"/>
  <c r="V869" i="4"/>
  <c r="W869" i="4" s="1"/>
  <c r="X869" i="4" s="1"/>
  <c r="Y869" i="4" s="1"/>
  <c r="AH869" i="4" s="1"/>
  <c r="AK845" i="4"/>
  <c r="AI845" i="4"/>
  <c r="AH797" i="4"/>
  <c r="AB797" i="4"/>
  <c r="AI797" i="4"/>
  <c r="AK797" i="4"/>
  <c r="AG797" i="4"/>
  <c r="AJ797" i="4"/>
  <c r="AC797" i="4"/>
  <c r="AO797" i="4" s="1"/>
  <c r="AU797" i="4" s="1"/>
  <c r="AE797" i="4"/>
  <c r="AQ797" i="4" s="1"/>
  <c r="AW797" i="4" s="1"/>
  <c r="AA797" i="4"/>
  <c r="AD797" i="4"/>
  <c r="AP797" i="4" s="1"/>
  <c r="AV797" i="4" s="1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W729" i="4"/>
  <c r="X729" i="4" s="1"/>
  <c r="Y729" i="4" s="1"/>
  <c r="W791" i="4"/>
  <c r="X791" i="4" s="1"/>
  <c r="AL732" i="4"/>
  <c r="AR732" i="4" s="1"/>
  <c r="Y857" i="4"/>
  <c r="AB857" i="4" s="1"/>
  <c r="W702" i="4"/>
  <c r="X702" i="4" s="1"/>
  <c r="Y702" i="4" s="1"/>
  <c r="W708" i="4"/>
  <c r="Y861" i="4"/>
  <c r="W837" i="4"/>
  <c r="X837" i="4" s="1"/>
  <c r="U852" i="4"/>
  <c r="V852" i="4"/>
  <c r="Y848" i="4"/>
  <c r="AJ848" i="4" s="1"/>
  <c r="W775" i="4"/>
  <c r="X775" i="4" s="1"/>
  <c r="W840" i="4"/>
  <c r="AF835" i="4"/>
  <c r="AG854" i="4"/>
  <c r="AJ854" i="4"/>
  <c r="AF854" i="4"/>
  <c r="AE667" i="4"/>
  <c r="AB655" i="4"/>
  <c r="W678" i="4"/>
  <c r="X678" i="4" s="1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Q453" i="4"/>
  <c r="AW453" i="4" s="1"/>
  <c r="Y777" i="4"/>
  <c r="AJ777" i="4" s="1"/>
  <c r="AN475" i="4"/>
  <c r="AT475" i="4" s="1"/>
  <c r="AO377" i="4"/>
  <c r="AU377" i="4" s="1"/>
  <c r="AB596" i="4"/>
  <c r="Z687" i="4"/>
  <c r="AB687" i="4"/>
  <c r="AN687" i="4" s="1"/>
  <c r="AT687" i="4" s="1"/>
  <c r="W700" i="4"/>
  <c r="X700" i="4" s="1"/>
  <c r="W724" i="4"/>
  <c r="X724" i="4" s="1"/>
  <c r="AB759" i="4"/>
  <c r="Z557" i="4"/>
  <c r="AA687" i="4"/>
  <c r="AM687" i="4" s="1"/>
  <c r="AS687" i="4" s="1"/>
  <c r="AC644" i="4"/>
  <c r="AE835" i="4"/>
  <c r="AL593" i="4"/>
  <c r="AR593" i="4" s="1"/>
  <c r="G593" i="4" s="1"/>
  <c r="AB711" i="4"/>
  <c r="AN711" i="4" s="1"/>
  <c r="AT711" i="4" s="1"/>
  <c r="Y581" i="4"/>
  <c r="AB581" i="4" s="1"/>
  <c r="Z835" i="4"/>
  <c r="AC835" i="4"/>
  <c r="AB334" i="4"/>
  <c r="AH334" i="4"/>
  <c r="Z334" i="4"/>
  <c r="AL334" i="4" s="1"/>
  <c r="AR334" i="4" s="1"/>
  <c r="E334" i="4" s="1"/>
  <c r="I334" i="4" s="1"/>
  <c r="AJ513" i="4"/>
  <c r="AC334" i="4"/>
  <c r="AN463" i="4"/>
  <c r="AT463" i="4" s="1"/>
  <c r="AE711" i="4"/>
  <c r="W670" i="4"/>
  <c r="X670" i="4" s="1"/>
  <c r="Y670" i="4" s="1"/>
  <c r="W563" i="4"/>
  <c r="W832" i="4"/>
  <c r="X832" i="4" s="1"/>
  <c r="Y832" i="4" s="1"/>
  <c r="AB832" i="4" s="1"/>
  <c r="W800" i="4"/>
  <c r="X800" i="4" s="1"/>
  <c r="Y800" i="4" s="1"/>
  <c r="W605" i="4"/>
  <c r="W637" i="4"/>
  <c r="W681" i="4"/>
  <c r="AA711" i="4"/>
  <c r="AM711" i="4" s="1"/>
  <c r="AS711" i="4" s="1"/>
  <c r="AD711" i="4"/>
  <c r="AO567" i="4"/>
  <c r="AU567" i="4" s="1"/>
  <c r="AD759" i="4"/>
  <c r="AP759" i="4" s="1"/>
  <c r="AV759" i="4" s="1"/>
  <c r="W689" i="4"/>
  <c r="W744" i="4"/>
  <c r="AB582" i="4"/>
  <c r="W740" i="4"/>
  <c r="X740" i="4" s="1"/>
  <c r="Y740" i="4" s="1"/>
  <c r="AC740" i="4" s="1"/>
  <c r="W795" i="4"/>
  <c r="W457" i="4"/>
  <c r="X457" i="4" s="1"/>
  <c r="Y457" i="4" s="1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W841" i="4"/>
  <c r="X841" i="4" s="1"/>
  <c r="Y841" i="4" s="1"/>
  <c r="W676" i="4"/>
  <c r="X676" i="4" s="1"/>
  <c r="X701" i="4"/>
  <c r="Y701" i="4" s="1"/>
  <c r="AJ544" i="4"/>
  <c r="AK544" i="4"/>
  <c r="AH544" i="4"/>
  <c r="AI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W85" i="4"/>
  <c r="X85" i="4" s="1"/>
  <c r="Y85" i="4" s="1"/>
  <c r="AJ85" i="4" s="1"/>
  <c r="W25" i="4"/>
  <c r="X25" i="4" s="1"/>
  <c r="Y25" i="4" s="1"/>
  <c r="W976" i="4"/>
  <c r="X976" i="4" s="1"/>
  <c r="W158" i="4"/>
  <c r="X158" i="4" s="1"/>
  <c r="Y158" i="4" s="1"/>
  <c r="AF158" i="4" s="1"/>
  <c r="W870" i="4"/>
  <c r="W628" i="4"/>
  <c r="X628" i="4" s="1"/>
  <c r="W686" i="4"/>
  <c r="W824" i="4"/>
  <c r="W919" i="4"/>
  <c r="Y919" i="4" s="1"/>
  <c r="W566" i="4"/>
  <c r="W574" i="4"/>
  <c r="X767" i="4"/>
  <c r="Y767" i="4" s="1"/>
  <c r="W780" i="4"/>
  <c r="AC596" i="4"/>
  <c r="AJ596" i="4"/>
  <c r="AE596" i="4"/>
  <c r="AD596" i="4"/>
  <c r="AF596" i="4"/>
  <c r="AH596" i="4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X504" i="4" s="1"/>
  <c r="Y504" i="4" s="1"/>
  <c r="W456" i="4"/>
  <c r="X456" i="4" s="1"/>
  <c r="Y456" i="4" s="1"/>
  <c r="AJ502" i="4"/>
  <c r="AF544" i="4"/>
  <c r="W522" i="4"/>
  <c r="W518" i="4"/>
  <c r="W524" i="4"/>
  <c r="AN258" i="4"/>
  <c r="AT258" i="4" s="1"/>
  <c r="AP270" i="4"/>
  <c r="AV270" i="4" s="1"/>
  <c r="AH276" i="4"/>
  <c r="AG276" i="4"/>
  <c r="AA276" i="4"/>
  <c r="Y343" i="4"/>
  <c r="AH343" i="4" s="1"/>
  <c r="AM393" i="4"/>
  <c r="AS393" i="4" s="1"/>
  <c r="AO433" i="4"/>
  <c r="AU433" i="4" s="1"/>
  <c r="AI453" i="4"/>
  <c r="AC453" i="4"/>
  <c r="AB453" i="4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X402" i="4" s="1"/>
  <c r="AQ561" i="4"/>
  <c r="AW561" i="4" s="1"/>
  <c r="AQ765" i="4"/>
  <c r="AW765" i="4" s="1"/>
  <c r="AM773" i="4"/>
  <c r="AS773" i="4" s="1"/>
  <c r="AQ781" i="4"/>
  <c r="AW781" i="4" s="1"/>
  <c r="AL789" i="4"/>
  <c r="AR789" i="4" s="1"/>
  <c r="D789" i="4" s="1"/>
  <c r="H789" i="4" s="1"/>
  <c r="AQ821" i="4"/>
  <c r="AW821" i="4" s="1"/>
  <c r="W73" i="4"/>
  <c r="X73" i="4" s="1"/>
  <c r="W156" i="4"/>
  <c r="X156" i="4" s="1"/>
  <c r="Y156" i="4" s="1"/>
  <c r="AJ156" i="4" s="1"/>
  <c r="AC663" i="4"/>
  <c r="W871" i="4"/>
  <c r="W720" i="4"/>
  <c r="X720" i="4" s="1"/>
  <c r="Y720" i="4" s="1"/>
  <c r="W942" i="4"/>
  <c r="X942" i="4" s="1"/>
  <c r="W588" i="4"/>
  <c r="W705" i="4"/>
  <c r="X705" i="4" s="1"/>
  <c r="Y705" i="4" s="1"/>
  <c r="W937" i="4"/>
  <c r="X937" i="4" s="1"/>
  <c r="W939" i="4"/>
  <c r="X939" i="4" s="1"/>
  <c r="W999" i="4"/>
  <c r="X999" i="4" s="1"/>
  <c r="W82" i="4"/>
  <c r="X82" i="4" s="1"/>
  <c r="Y82" i="4" s="1"/>
  <c r="AG82" i="4" s="1"/>
  <c r="W991" i="4"/>
  <c r="X991" i="4" s="1"/>
  <c r="W978" i="4"/>
  <c r="W762" i="4"/>
  <c r="W182" i="4"/>
  <c r="X182" i="4" s="1"/>
  <c r="Y182" i="4" s="1"/>
  <c r="W826" i="4"/>
  <c r="X826" i="4" s="1"/>
  <c r="Y826" i="4" s="1"/>
  <c r="W672" i="4"/>
  <c r="X672" i="4" s="1"/>
  <c r="W659" i="4"/>
  <c r="W587" i="4"/>
  <c r="X587" i="4" s="1"/>
  <c r="W783" i="4"/>
  <c r="X783" i="4" s="1"/>
  <c r="W748" i="4"/>
  <c r="X748" i="4" s="1"/>
  <c r="V867" i="4"/>
  <c r="W867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G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I469" i="4"/>
  <c r="AJ469" i="4"/>
  <c r="AK502" i="4"/>
  <c r="AG502" i="4"/>
  <c r="AG544" i="4"/>
  <c r="AI544" i="4"/>
  <c r="AK462" i="4"/>
  <c r="AG462" i="4"/>
  <c r="AI462" i="4"/>
  <c r="AQ207" i="4"/>
  <c r="AW207" i="4" s="1"/>
  <c r="Y355" i="4"/>
  <c r="AE355" i="4" s="1"/>
  <c r="AG358" i="4"/>
  <c r="AK358" i="4"/>
  <c r="AQ358" i="4" s="1"/>
  <c r="AW358" i="4" s="1"/>
  <c r="AE358" i="4"/>
  <c r="AA358" i="4"/>
  <c r="AD358" i="4"/>
  <c r="AC358" i="4"/>
  <c r="AO358" i="4" s="1"/>
  <c r="AU358" i="4" s="1"/>
  <c r="AL270" i="4"/>
  <c r="AR270" i="4" s="1"/>
  <c r="D270" i="4" s="1"/>
  <c r="H270" i="4" s="1"/>
  <c r="AJ336" i="4"/>
  <c r="AG336" i="4"/>
  <c r="AF336" i="4"/>
  <c r="AC336" i="4"/>
  <c r="AK336" i="4"/>
  <c r="AB336" i="4"/>
  <c r="AP356" i="4"/>
  <c r="AV356" i="4" s="1"/>
  <c r="AL356" i="4"/>
  <c r="AR356" i="4" s="1"/>
  <c r="E356" i="4" s="1"/>
  <c r="I356" i="4" s="1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K395" i="4"/>
  <c r="AH395" i="4"/>
  <c r="AG395" i="4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Y443" i="4"/>
  <c r="AH443" i="4" s="1"/>
  <c r="W396" i="4"/>
  <c r="X396" i="4" s="1"/>
  <c r="Y396" i="4" s="1"/>
  <c r="AQ409" i="4"/>
  <c r="AW409" i="4" s="1"/>
  <c r="AN409" i="4"/>
  <c r="AT409" i="4" s="1"/>
  <c r="AO463" i="4"/>
  <c r="AU463" i="4" s="1"/>
  <c r="AL467" i="4"/>
  <c r="AR467" i="4" s="1"/>
  <c r="G467" i="4" s="1"/>
  <c r="AP377" i="4"/>
  <c r="AV377" i="4" s="1"/>
  <c r="AJ485" i="4"/>
  <c r="AK485" i="4"/>
  <c r="AH485" i="4"/>
  <c r="W312" i="4"/>
  <c r="X312" i="4" s="1"/>
  <c r="Y252" i="4"/>
  <c r="Z252" i="4" s="1"/>
  <c r="W269" i="4"/>
  <c r="X269" i="4" s="1"/>
  <c r="AF226" i="4"/>
  <c r="AG226" i="4"/>
  <c r="AE226" i="4"/>
  <c r="Z226" i="4"/>
  <c r="AI226" i="4"/>
  <c r="W394" i="4"/>
  <c r="X394" i="4" s="1"/>
  <c r="W426" i="4"/>
  <c r="X426" i="4" s="1"/>
  <c r="W471" i="4"/>
  <c r="X471" i="4" s="1"/>
  <c r="AO561" i="4"/>
  <c r="AU561" i="4" s="1"/>
  <c r="AM537" i="4"/>
  <c r="AS537" i="4" s="1"/>
  <c r="AG728" i="4"/>
  <c r="AP607" i="4"/>
  <c r="AV607" i="4" s="1"/>
  <c r="W645" i="4"/>
  <c r="AL669" i="4"/>
  <c r="AR669" i="4" s="1"/>
  <c r="F669" i="4" s="1"/>
  <c r="J669" i="4" s="1"/>
  <c r="AF728" i="4"/>
  <c r="AN591" i="4"/>
  <c r="AT591" i="4" s="1"/>
  <c r="AD728" i="4"/>
  <c r="AP728" i="4" s="1"/>
  <c r="AV728" i="4" s="1"/>
  <c r="AE728" i="4"/>
  <c r="AB728" i="4"/>
  <c r="AK728" i="4"/>
  <c r="AP704" i="4"/>
  <c r="AV704" i="4" s="1"/>
  <c r="AO704" i="4"/>
  <c r="AU704" i="4" s="1"/>
  <c r="AM704" i="4"/>
  <c r="AS704" i="4" s="1"/>
  <c r="W609" i="4"/>
  <c r="X609" i="4" s="1"/>
  <c r="Y609" i="4" s="1"/>
  <c r="W642" i="4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L821" i="4"/>
  <c r="AR821" i="4" s="1"/>
  <c r="G821" i="4" s="1"/>
  <c r="AL769" i="4"/>
  <c r="AR769" i="4" s="1"/>
  <c r="E769" i="4" s="1"/>
  <c r="I769" i="4" s="1"/>
  <c r="W23" i="4"/>
  <c r="X23" i="4" s="1"/>
  <c r="Y23" i="4" s="1"/>
  <c r="W33" i="4"/>
  <c r="X33" i="4" s="1"/>
  <c r="W35" i="4"/>
  <c r="X35" i="4" s="1"/>
  <c r="Y35" i="4" s="1"/>
  <c r="W127" i="4"/>
  <c r="X127" i="4" s="1"/>
  <c r="Y127" i="4" s="1"/>
  <c r="AG127" i="4" s="1"/>
  <c r="W52" i="4"/>
  <c r="X52" i="4" s="1"/>
  <c r="Y52" i="4" s="1"/>
  <c r="AG52" i="4" s="1"/>
  <c r="W925" i="4"/>
  <c r="X925" i="4" s="1"/>
  <c r="W535" i="4"/>
  <c r="X535" i="4" s="1"/>
  <c r="Y535" i="4" s="1"/>
  <c r="AG535" i="4" s="1"/>
  <c r="AD615" i="4"/>
  <c r="AN543" i="4"/>
  <c r="AT543" i="4" s="1"/>
  <c r="AQ543" i="4"/>
  <c r="AW543" i="4" s="1"/>
  <c r="AK572" i="4"/>
  <c r="W135" i="4"/>
  <c r="X135" i="4" s="1"/>
  <c r="W943" i="4"/>
  <c r="Y943" i="4" s="1"/>
  <c r="Y11" i="4"/>
  <c r="AJ11" i="4" s="1"/>
  <c r="W13" i="4"/>
  <c r="X13" i="4" s="1"/>
  <c r="Y13" i="4" s="1"/>
  <c r="W125" i="4"/>
  <c r="X125" i="4" s="1"/>
  <c r="AH527" i="4"/>
  <c r="AI623" i="4"/>
  <c r="AJ665" i="4"/>
  <c r="AD667" i="4"/>
  <c r="AB667" i="4"/>
  <c r="Z667" i="4"/>
  <c r="Y519" i="4"/>
  <c r="AJ519" i="4" s="1"/>
  <c r="W45" i="4"/>
  <c r="X45" i="4" s="1"/>
  <c r="AN647" i="4"/>
  <c r="AT647" i="4" s="1"/>
  <c r="AO110" i="4"/>
  <c r="AU110" i="4" s="1"/>
  <c r="W717" i="4"/>
  <c r="X717" i="4" s="1"/>
  <c r="Y717" i="4" s="1"/>
  <c r="W721" i="4"/>
  <c r="X721" i="4" s="1"/>
  <c r="W723" i="4"/>
  <c r="X723" i="4" s="1"/>
  <c r="W731" i="4"/>
  <c r="X731" i="4" s="1"/>
  <c r="W745" i="4"/>
  <c r="W747" i="4"/>
  <c r="W760" i="4"/>
  <c r="X760" i="4" s="1"/>
  <c r="W809" i="4"/>
  <c r="X809" i="4" s="1"/>
  <c r="W811" i="4"/>
  <c r="X811" i="4" s="1"/>
  <c r="W817" i="4"/>
  <c r="W819" i="4"/>
  <c r="X819" i="4" s="1"/>
  <c r="W933" i="4"/>
  <c r="X933" i="4" s="1"/>
  <c r="W980" i="4"/>
  <c r="X980" i="4" s="1"/>
  <c r="W142" i="4"/>
  <c r="X142" i="4" s="1"/>
  <c r="Y142" i="4" s="1"/>
  <c r="W803" i="4"/>
  <c r="X803" i="4" s="1"/>
  <c r="AG803" i="4" s="1"/>
  <c r="W771" i="4"/>
  <c r="W551" i="4"/>
  <c r="X551" i="4" s="1"/>
  <c r="W743" i="4"/>
  <c r="X743" i="4" s="1"/>
  <c r="W863" i="4"/>
  <c r="X863" i="4" s="1"/>
  <c r="W159" i="4"/>
  <c r="X159" i="4" s="1"/>
  <c r="W788" i="4"/>
  <c r="X788" i="4" s="1"/>
  <c r="Y788" i="4" s="1"/>
  <c r="AC788" i="4" s="1"/>
  <c r="W58" i="4"/>
  <c r="X58" i="4" s="1"/>
  <c r="AC812" i="4"/>
  <c r="AO812" i="4" s="1"/>
  <c r="W688" i="4"/>
  <c r="V864" i="4"/>
  <c r="U864" i="4"/>
  <c r="X799" i="4"/>
  <c r="Y799" i="4" s="1"/>
  <c r="Z799" i="4" s="1"/>
  <c r="X860" i="4"/>
  <c r="Y860" i="4"/>
  <c r="Y890" i="4"/>
  <c r="X890" i="4"/>
  <c r="Y915" i="4"/>
  <c r="X735" i="4"/>
  <c r="Y735" i="4" s="1"/>
  <c r="AK735" i="4" s="1"/>
  <c r="Z644" i="4"/>
  <c r="AJ644" i="4"/>
  <c r="AI644" i="4"/>
  <c r="AA644" i="4"/>
  <c r="AE644" i="4"/>
  <c r="AB644" i="4"/>
  <c r="AD644" i="4"/>
  <c r="AF644" i="4"/>
  <c r="AH644" i="4"/>
  <c r="AG644" i="4"/>
  <c r="AK644" i="4"/>
  <c r="X768" i="4"/>
  <c r="U849" i="4"/>
  <c r="V849" i="4"/>
  <c r="V866" i="4"/>
  <c r="U866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H40" i="4"/>
  <c r="AK40" i="4"/>
  <c r="AD40" i="4"/>
  <c r="Z40" i="4"/>
  <c r="V899" i="4"/>
  <c r="W899" i="4" s="1"/>
  <c r="W619" i="4"/>
  <c r="X619" i="4" s="1"/>
  <c r="V964" i="4"/>
  <c r="W964" i="4" s="1"/>
  <c r="W712" i="4"/>
  <c r="V856" i="4"/>
  <c r="W856" i="4" s="1"/>
  <c r="AB615" i="4"/>
  <c r="AF18" i="4"/>
  <c r="AP647" i="4"/>
  <c r="AV647" i="4" s="1"/>
  <c r="W70" i="4"/>
  <c r="X70" i="4" s="1"/>
  <c r="Y70" i="4" s="1"/>
  <c r="W7" i="4"/>
  <c r="X7" i="4" s="1"/>
  <c r="W55" i="4"/>
  <c r="X55" i="4" s="1"/>
  <c r="Y55" i="4" s="1"/>
  <c r="W175" i="4"/>
  <c r="X175" i="4" s="1"/>
  <c r="W595" i="4"/>
  <c r="X595" i="4" s="1"/>
  <c r="Y595" i="4" s="1"/>
  <c r="W126" i="4"/>
  <c r="X126" i="4" s="1"/>
  <c r="X839" i="4"/>
  <c r="Y839" i="4" s="1"/>
  <c r="Z839" i="4" s="1"/>
  <c r="Y878" i="4"/>
  <c r="X878" i="4"/>
  <c r="X924" i="4"/>
  <c r="Y924" i="4"/>
  <c r="X76" i="4"/>
  <c r="Y76" i="4" s="1"/>
  <c r="W673" i="4"/>
  <c r="W862" i="4"/>
  <c r="U881" i="4"/>
  <c r="V881" i="4"/>
  <c r="W796" i="4"/>
  <c r="X683" i="4"/>
  <c r="Y683" i="4" s="1"/>
  <c r="U923" i="4"/>
  <c r="V923" i="4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X840" i="4"/>
  <c r="Y840" i="4" s="1"/>
  <c r="V868" i="4"/>
  <c r="W868" i="4" s="1"/>
  <c r="V883" i="4"/>
  <c r="W883" i="4" s="1"/>
  <c r="AJ885" i="4"/>
  <c r="Y772" i="4"/>
  <c r="AB772" i="4" s="1"/>
  <c r="X616" i="4"/>
  <c r="Y616" i="4" s="1"/>
  <c r="V851" i="4"/>
  <c r="W851" i="4" s="1"/>
  <c r="V858" i="4"/>
  <c r="W858" i="4" s="1"/>
  <c r="U920" i="4"/>
  <c r="W926" i="4"/>
  <c r="W749" i="4"/>
  <c r="X749" i="4" s="1"/>
  <c r="AA869" i="4"/>
  <c r="AD869" i="4"/>
  <c r="AB869" i="4"/>
  <c r="Z869" i="4"/>
  <c r="AE869" i="4"/>
  <c r="AC869" i="4"/>
  <c r="W406" i="4"/>
  <c r="AD695" i="4"/>
  <c r="AB695" i="4"/>
  <c r="AJ695" i="4"/>
  <c r="AE695" i="4"/>
  <c r="AA695" i="4"/>
  <c r="AG695" i="4"/>
  <c r="AC695" i="4"/>
  <c r="AK695" i="4"/>
  <c r="Z695" i="4"/>
  <c r="AG494" i="4"/>
  <c r="AK494" i="4"/>
  <c r="AJ494" i="4"/>
  <c r="AH494" i="4"/>
  <c r="AF494" i="4"/>
  <c r="AI494" i="4"/>
  <c r="Y933" i="4"/>
  <c r="AG147" i="4"/>
  <c r="AD814" i="4"/>
  <c r="AI814" i="4"/>
  <c r="AG814" i="4"/>
  <c r="AJ814" i="4"/>
  <c r="AK814" i="4"/>
  <c r="AH814" i="4"/>
  <c r="AF814" i="4"/>
  <c r="X891" i="4"/>
  <c r="AK891" i="4" s="1"/>
  <c r="Y891" i="4"/>
  <c r="AG20" i="4"/>
  <c r="AI610" i="4"/>
  <c r="AJ610" i="4"/>
  <c r="AF610" i="4"/>
  <c r="AG610" i="4"/>
  <c r="AH610" i="4"/>
  <c r="AK61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Y994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AF120" i="4"/>
  <c r="AG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X542" i="4" s="1"/>
  <c r="Y542" i="4" s="1"/>
  <c r="AP489" i="4"/>
  <c r="AV489" i="4" s="1"/>
  <c r="AP531" i="4"/>
  <c r="AV531" i="4" s="1"/>
  <c r="AN593" i="4"/>
  <c r="AT593" i="4" s="1"/>
  <c r="X589" i="4"/>
  <c r="AB19" i="4"/>
  <c r="AC19" i="4"/>
  <c r="Z19" i="4"/>
  <c r="AE19" i="4"/>
  <c r="AD19" i="4"/>
  <c r="AA19" i="4"/>
  <c r="AC48" i="4"/>
  <c r="Z48" i="4"/>
  <c r="AD48" i="4"/>
  <c r="AE48" i="4"/>
  <c r="AA48" i="4"/>
  <c r="AB48" i="4"/>
  <c r="Y790" i="4"/>
  <c r="AB790" i="4" s="1"/>
  <c r="AB905" i="4"/>
  <c r="AA905" i="4"/>
  <c r="AC905" i="4"/>
  <c r="Z905" i="4"/>
  <c r="AE905" i="4"/>
  <c r="AU905" i="4"/>
  <c r="AW905" i="4"/>
  <c r="AV905" i="4"/>
  <c r="AD905" i="4"/>
  <c r="AS905" i="4"/>
  <c r="AT905" i="4"/>
  <c r="Y925" i="4"/>
  <c r="AQ944" i="4"/>
  <c r="AB951" i="4"/>
  <c r="AE951" i="4"/>
  <c r="AA951" i="4"/>
  <c r="AU951" i="4"/>
  <c r="AD951" i="4"/>
  <c r="AV951" i="4"/>
  <c r="W54" i="4"/>
  <c r="AA802" i="4"/>
  <c r="AB802" i="4"/>
  <c r="AC802" i="4"/>
  <c r="Z802" i="4"/>
  <c r="AD802" i="4"/>
  <c r="X918" i="4"/>
  <c r="Y91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O543" i="4"/>
  <c r="AU543" i="4" s="1"/>
  <c r="Y927" i="4"/>
  <c r="X927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B963" i="4"/>
  <c r="AE963" i="4"/>
  <c r="AA963" i="4"/>
  <c r="AW963" i="4"/>
  <c r="AU963" i="4"/>
  <c r="AT963" i="4"/>
  <c r="AD963" i="4"/>
  <c r="AS963" i="4"/>
  <c r="AV963" i="4"/>
  <c r="X706" i="4"/>
  <c r="Y706" i="4" s="1"/>
  <c r="Y929" i="4"/>
  <c r="X929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Y942" i="4"/>
  <c r="AE726" i="4"/>
  <c r="AF726" i="4"/>
  <c r="AJ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Y731" i="4"/>
  <c r="AB731" i="4" s="1"/>
  <c r="X747" i="4"/>
  <c r="Y747" i="4" s="1"/>
  <c r="AB913" i="4"/>
  <c r="AC913" i="4"/>
  <c r="AS913" i="4"/>
  <c r="AT913" i="4"/>
  <c r="Z913" i="4"/>
  <c r="AU913" i="4"/>
  <c r="AV913" i="4"/>
  <c r="AW913" i="4"/>
  <c r="Y939" i="4"/>
  <c r="AB987" i="4"/>
  <c r="AW987" i="4"/>
  <c r="AU987" i="4"/>
  <c r="AS987" i="4"/>
  <c r="Z987" i="4"/>
  <c r="AV987" i="4"/>
  <c r="Y100" i="4"/>
  <c r="AG100" i="4" s="1"/>
  <c r="W754" i="4"/>
  <c r="W738" i="4"/>
  <c r="Y803" i="4"/>
  <c r="AD803" i="4" s="1"/>
  <c r="X771" i="4"/>
  <c r="Y38" i="4"/>
  <c r="AI38" i="4" s="1"/>
  <c r="Y646" i="4"/>
  <c r="AJ646" i="4" s="1"/>
  <c r="X650" i="4"/>
  <c r="X978" i="4"/>
  <c r="AG978" i="4" s="1"/>
  <c r="Y978" i="4"/>
  <c r="X762" i="4"/>
  <c r="Y762" i="4" s="1"/>
  <c r="X659" i="4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O836" i="4" s="1"/>
  <c r="AU836" i="4" s="1"/>
  <c r="AH836" i="4"/>
  <c r="AG836" i="4"/>
  <c r="AF836" i="4"/>
  <c r="AK836" i="4"/>
  <c r="Y431" i="4"/>
  <c r="AK431" i="4" s="1"/>
  <c r="AJ19" i="4"/>
  <c r="AH19" i="4"/>
  <c r="AF19" i="4"/>
  <c r="AL928" i="4"/>
  <c r="X511" i="4"/>
  <c r="Y511" i="4" s="1"/>
  <c r="AB139" i="4"/>
  <c r="AA139" i="4"/>
  <c r="Z139" i="4"/>
  <c r="AD139" i="4"/>
  <c r="AE139" i="4"/>
  <c r="AC139" i="4"/>
  <c r="AF495" i="4"/>
  <c r="AL495" i="4" s="1"/>
  <c r="AR495" i="4" s="1"/>
  <c r="AB495" i="4"/>
  <c r="AJ495" i="4"/>
  <c r="AF677" i="4"/>
  <c r="AB677" i="4"/>
  <c r="Z677" i="4"/>
  <c r="AC725" i="4"/>
  <c r="AF733" i="4"/>
  <c r="AJ733" i="4"/>
  <c r="AC733" i="4"/>
  <c r="AO733" i="4" s="1"/>
  <c r="AU733" i="4" s="1"/>
  <c r="AB733" i="4"/>
  <c r="AE733" i="4"/>
  <c r="AF48" i="4"/>
  <c r="AJ48" i="4"/>
  <c r="AK48" i="4"/>
  <c r="X57" i="4"/>
  <c r="U63" i="4"/>
  <c r="V63" i="4"/>
  <c r="AB656" i="4"/>
  <c r="Y895" i="4"/>
  <c r="AK905" i="4"/>
  <c r="AF905" i="4"/>
  <c r="AJ905" i="4"/>
  <c r="AQ938" i="4"/>
  <c r="AL938" i="4"/>
  <c r="Y945" i="4"/>
  <c r="X945" i="4"/>
  <c r="AH951" i="4"/>
  <c r="AG951" i="4"/>
  <c r="Y953" i="4"/>
  <c r="X953" i="4"/>
  <c r="AK959" i="4"/>
  <c r="AG959" i="4"/>
  <c r="AC140" i="4"/>
  <c r="W698" i="4"/>
  <c r="AH802" i="4"/>
  <c r="AG802" i="4"/>
  <c r="AJ802" i="4"/>
  <c r="AG615" i="4"/>
  <c r="AH615" i="4"/>
  <c r="AK615" i="4"/>
  <c r="AK663" i="4"/>
  <c r="AN983" i="4"/>
  <c r="AP983" i="4"/>
  <c r="AG80" i="4"/>
  <c r="AH80" i="4"/>
  <c r="AK80" i="4"/>
  <c r="AI53" i="4"/>
  <c r="AJ53" i="4"/>
  <c r="AG53" i="4"/>
  <c r="AK880" i="4"/>
  <c r="AI880" i="4"/>
  <c r="X662" i="4"/>
  <c r="X134" i="4"/>
  <c r="AF572" i="4"/>
  <c r="AH572" i="4"/>
  <c r="AG879" i="4"/>
  <c r="AH879" i="4"/>
  <c r="AK879" i="4"/>
  <c r="X60" i="4"/>
  <c r="AL727" i="4"/>
  <c r="AR727" i="4" s="1"/>
  <c r="AN727" i="4"/>
  <c r="AT727" i="4" s="1"/>
  <c r="AK963" i="4"/>
  <c r="AJ963" i="4"/>
  <c r="X6" i="4"/>
  <c r="X117" i="4"/>
  <c r="AI527" i="4"/>
  <c r="AF527" i="4"/>
  <c r="AF602" i="4"/>
  <c r="AJ602" i="4"/>
  <c r="AC602" i="4"/>
  <c r="AF623" i="4"/>
  <c r="AK665" i="4"/>
  <c r="AF665" i="4"/>
  <c r="AH667" i="4"/>
  <c r="AG667" i="4"/>
  <c r="AK667" i="4"/>
  <c r="AQ667" i="4" s="1"/>
  <c r="AW667" i="4" s="1"/>
  <c r="AE984" i="4"/>
  <c r="AC984" i="4"/>
  <c r="AO984" i="4" s="1"/>
  <c r="AS984" i="4"/>
  <c r="AW984" i="4"/>
  <c r="AT984" i="4"/>
  <c r="AE996" i="4"/>
  <c r="AT996" i="4"/>
  <c r="AW996" i="4"/>
  <c r="X84" i="4"/>
  <c r="AA834" i="4"/>
  <c r="AB834" i="4"/>
  <c r="AN834" i="4" s="1"/>
  <c r="AC834" i="4"/>
  <c r="Z834" i="4"/>
  <c r="AD834" i="4"/>
  <c r="AT834" i="4"/>
  <c r="X822" i="4"/>
  <c r="AK922" i="4"/>
  <c r="AH922" i="4"/>
  <c r="AI922" i="4"/>
  <c r="X806" i="4"/>
  <c r="Y806" i="4" s="1"/>
  <c r="AB806" i="4" s="1"/>
  <c r="X794" i="4"/>
  <c r="Y794" i="4" s="1"/>
  <c r="AG18" i="4"/>
  <c r="AJ18" i="4"/>
  <c r="AH519" i="4"/>
  <c r="W28" i="4"/>
  <c r="AB557" i="4"/>
  <c r="AN557" i="4" s="1"/>
  <c r="AT557" i="4" s="1"/>
  <c r="AE557" i="4"/>
  <c r="AA557" i="4"/>
  <c r="AC557" i="4"/>
  <c r="AO557" i="4" s="1"/>
  <c r="AU557" i="4" s="1"/>
  <c r="AD557" i="4"/>
  <c r="AP557" i="4" s="1"/>
  <c r="AV557" i="4" s="1"/>
  <c r="Z726" i="4"/>
  <c r="X847" i="4"/>
  <c r="AN741" i="4"/>
  <c r="AT741" i="4" s="1"/>
  <c r="W4" i="4"/>
  <c r="AB576" i="4"/>
  <c r="AA576" i="4"/>
  <c r="AD576" i="4"/>
  <c r="AP576" i="4" s="1"/>
  <c r="AV576" i="4" s="1"/>
  <c r="AE576" i="4"/>
  <c r="Z576" i="4"/>
  <c r="AC586" i="4"/>
  <c r="AA586" i="4"/>
  <c r="AM586" i="4" s="1"/>
  <c r="AS586" i="4" s="1"/>
  <c r="AD586" i="4"/>
  <c r="AB586" i="4"/>
  <c r="AN586" i="4" s="1"/>
  <c r="AT586" i="4" s="1"/>
  <c r="AE586" i="4"/>
  <c r="AQ586" i="4" s="1"/>
  <c r="AW586" i="4" s="1"/>
  <c r="Z586" i="4"/>
  <c r="AL586" i="4" s="1"/>
  <c r="AR586" i="4" s="1"/>
  <c r="X689" i="4"/>
  <c r="Y699" i="4"/>
  <c r="AA699" i="4" s="1"/>
  <c r="W730" i="4"/>
  <c r="Z737" i="4"/>
  <c r="AL737" i="4" s="1"/>
  <c r="AR737" i="4" s="1"/>
  <c r="AC737" i="4"/>
  <c r="AD737" i="4"/>
  <c r="AA737" i="4"/>
  <c r="AB737" i="4"/>
  <c r="AN737" i="4" s="1"/>
  <c r="AT737" i="4" s="1"/>
  <c r="AE737" i="4"/>
  <c r="AI913" i="4"/>
  <c r="AG913" i="4"/>
  <c r="AJ987" i="4"/>
  <c r="X746" i="4"/>
  <c r="X990" i="4"/>
  <c r="Y990" i="4"/>
  <c r="AG990" i="4" s="1"/>
  <c r="X795" i="4"/>
  <c r="Y795" i="4" s="1"/>
  <c r="AH795" i="4" s="1"/>
  <c r="X763" i="4"/>
  <c r="AE36" i="4"/>
  <c r="AD36" i="4"/>
  <c r="AB36" i="4"/>
  <c r="AA36" i="4"/>
  <c r="AC36" i="4"/>
  <c r="Z36" i="4"/>
  <c r="AQ711" i="4"/>
  <c r="AW711" i="4" s="1"/>
  <c r="AC954" i="4"/>
  <c r="AE954" i="4"/>
  <c r="AS954" i="4"/>
  <c r="AB954" i="4"/>
  <c r="AA954" i="4"/>
  <c r="AV954" i="4"/>
  <c r="AD861" i="4"/>
  <c r="Z861" i="4"/>
  <c r="AC861" i="4"/>
  <c r="AA861" i="4"/>
  <c r="AB861" i="4"/>
  <c r="AE861" i="4"/>
  <c r="W161" i="4"/>
  <c r="AB998" i="4"/>
  <c r="AE998" i="4"/>
  <c r="AU998" i="4"/>
  <c r="AV998" i="4"/>
  <c r="AW998" i="4"/>
  <c r="AA998" i="4"/>
  <c r="AT998" i="4"/>
  <c r="AS998" i="4"/>
  <c r="AG998" i="4"/>
  <c r="AH998" i="4"/>
  <c r="AJ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AC931" i="4"/>
  <c r="AD931" i="4"/>
  <c r="AU931" i="4"/>
  <c r="AV931" i="4"/>
  <c r="AE931" i="4"/>
  <c r="AB931" i="4"/>
  <c r="W541" i="4"/>
  <c r="AB941" i="4"/>
  <c r="AN941" i="4" s="1"/>
  <c r="AT941" i="4"/>
  <c r="AA941" i="4"/>
  <c r="AS941" i="4"/>
  <c r="Z941" i="4"/>
  <c r="AL941" i="4" s="1"/>
  <c r="AU941" i="4"/>
  <c r="AD992" i="4"/>
  <c r="Z992" i="4"/>
  <c r="AV992" i="4"/>
  <c r="AA992" i="4"/>
  <c r="AW992" i="4"/>
  <c r="AT992" i="4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T1000" i="4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O607" i="4"/>
  <c r="AU607" i="4" s="1"/>
  <c r="W29" i="4"/>
  <c r="Y97" i="4"/>
  <c r="Z97" i="4" s="1"/>
  <c r="AF725" i="4"/>
  <c r="AH725" i="4"/>
  <c r="AJ725" i="4"/>
  <c r="Y107" i="4"/>
  <c r="Z107" i="4" s="1"/>
  <c r="V157" i="4"/>
  <c r="U157" i="4"/>
  <c r="AK656" i="4"/>
  <c r="AF656" i="4"/>
  <c r="AG656" i="4"/>
  <c r="AA790" i="4"/>
  <c r="AE790" i="4"/>
  <c r="AD790" i="4"/>
  <c r="Y807" i="4"/>
  <c r="AK807" i="4" s="1"/>
  <c r="AN944" i="4"/>
  <c r="AM944" i="4"/>
  <c r="AL944" i="4"/>
  <c r="AB959" i="4"/>
  <c r="AE959" i="4"/>
  <c r="AD959" i="4"/>
  <c r="AT959" i="4"/>
  <c r="AV959" i="4"/>
  <c r="AU959" i="4"/>
  <c r="AA959" i="4"/>
  <c r="Z959" i="4"/>
  <c r="AC959" i="4"/>
  <c r="AS959" i="4"/>
  <c r="AW959" i="4"/>
  <c r="X658" i="4"/>
  <c r="Y658" i="4" s="1"/>
  <c r="Y871" i="4"/>
  <c r="X871" i="4"/>
  <c r="AV893" i="4"/>
  <c r="AS893" i="4"/>
  <c r="Z880" i="4"/>
  <c r="AE880" i="4"/>
  <c r="AS880" i="4"/>
  <c r="AW880" i="4"/>
  <c r="AC880" i="4"/>
  <c r="AB880" i="4"/>
  <c r="AV880" i="4"/>
  <c r="AA880" i="4"/>
  <c r="AD880" i="4"/>
  <c r="AU880" i="4"/>
  <c r="AT880" i="4"/>
  <c r="Z848" i="4"/>
  <c r="AE848" i="4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Y61" i="4"/>
  <c r="AC61" i="4" s="1"/>
  <c r="AB572" i="4"/>
  <c r="AC572" i="4"/>
  <c r="AE572" i="4"/>
  <c r="AQ572" i="4" s="1"/>
  <c r="AW572" i="4" s="1"/>
  <c r="Z572" i="4"/>
  <c r="AD572" i="4"/>
  <c r="AA572" i="4"/>
  <c r="Y784" i="4"/>
  <c r="AB784" i="4" s="1"/>
  <c r="Y101" i="4"/>
  <c r="Z101" i="4" s="1"/>
  <c r="Y131" i="4"/>
  <c r="AA131" i="4" s="1"/>
  <c r="W14" i="4"/>
  <c r="Y17" i="4"/>
  <c r="Z17" i="4" s="1"/>
  <c r="W81" i="4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E527" i="4"/>
  <c r="Z527" i="4"/>
  <c r="AA527" i="4"/>
  <c r="AC527" i="4"/>
  <c r="AD527" i="4"/>
  <c r="W558" i="4"/>
  <c r="AE623" i="4"/>
  <c r="Z623" i="4"/>
  <c r="AA623" i="4"/>
  <c r="AD623" i="4"/>
  <c r="AB623" i="4"/>
  <c r="AC623" i="4"/>
  <c r="AO623" i="4" s="1"/>
  <c r="AU623" i="4" s="1"/>
  <c r="AB665" i="4"/>
  <c r="AD665" i="4"/>
  <c r="AC665" i="4"/>
  <c r="AA665" i="4"/>
  <c r="Z665" i="4"/>
  <c r="AE665" i="4"/>
  <c r="W690" i="4"/>
  <c r="X986" i="4"/>
  <c r="Y986" i="4"/>
  <c r="Y88" i="4"/>
  <c r="AB88" i="4" s="1"/>
  <c r="AA18" i="4"/>
  <c r="AD18" i="4"/>
  <c r="Z18" i="4"/>
  <c r="AB18" i="4"/>
  <c r="AC18" i="4"/>
  <c r="AE18" i="4"/>
  <c r="AE519" i="4"/>
  <c r="AA519" i="4"/>
  <c r="AC519" i="4"/>
  <c r="W177" i="4"/>
  <c r="Y118" i="4"/>
  <c r="AD118" i="4" s="1"/>
  <c r="Y571" i="4"/>
  <c r="AE571" i="4" s="1"/>
  <c r="W555" i="4"/>
  <c r="AL647" i="4"/>
  <c r="AR647" i="4" s="1"/>
  <c r="AQ647" i="4"/>
  <c r="AW647" i="4" s="1"/>
  <c r="AO647" i="4"/>
  <c r="AU647" i="4" s="1"/>
  <c r="Y598" i="4"/>
  <c r="Z598" i="4" s="1"/>
  <c r="Y594" i="4"/>
  <c r="AC594" i="4" s="1"/>
  <c r="Y592" i="4"/>
  <c r="AC592" i="4" s="1"/>
  <c r="V83" i="4"/>
  <c r="U83" i="4"/>
  <c r="W103" i="4"/>
  <c r="AM110" i="4"/>
  <c r="AS110" i="4" s="1"/>
  <c r="AL110" i="4"/>
  <c r="AR110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K731" i="4"/>
  <c r="W742" i="4"/>
  <c r="U969" i="4"/>
  <c r="V969" i="4"/>
  <c r="Y999" i="4"/>
  <c r="Y72" i="4"/>
  <c r="AB72" i="4" s="1"/>
  <c r="Y991" i="4"/>
  <c r="AA646" i="4"/>
  <c r="X630" i="4"/>
  <c r="AN562" i="4"/>
  <c r="AT562" i="4" s="1"/>
  <c r="X154" i="4"/>
  <c r="Y154" i="4" s="1"/>
  <c r="AB850" i="4"/>
  <c r="AJ850" i="4"/>
  <c r="W971" i="4"/>
  <c r="AN808" i="4"/>
  <c r="AT808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AI19" i="4"/>
  <c r="AG19" i="4"/>
  <c r="AK19" i="4"/>
  <c r="Y12" i="4"/>
  <c r="Y50" i="4"/>
  <c r="Z50" i="4" s="1"/>
  <c r="AC123" i="4"/>
  <c r="Z123" i="4"/>
  <c r="AD123" i="4"/>
  <c r="AE123" i="4"/>
  <c r="AA123" i="4"/>
  <c r="AB123" i="4"/>
  <c r="Z147" i="4"/>
  <c r="AE179" i="4"/>
  <c r="Z179" i="4"/>
  <c r="AB179" i="4"/>
  <c r="AC179" i="4"/>
  <c r="AD179" i="4"/>
  <c r="AA179" i="4"/>
  <c r="AH495" i="4"/>
  <c r="AA495" i="4"/>
  <c r="AE495" i="4"/>
  <c r="AI677" i="4"/>
  <c r="AC677" i="4"/>
  <c r="AA677" i="4"/>
  <c r="AE725" i="4"/>
  <c r="AK733" i="4"/>
  <c r="AG733" i="4"/>
  <c r="AH733" i="4"/>
  <c r="Z733" i="4"/>
  <c r="AA733" i="4"/>
  <c r="AD733" i="4"/>
  <c r="AB935" i="4"/>
  <c r="AN935" i="4" s="1"/>
  <c r="AC935" i="4"/>
  <c r="AO935" i="4" s="1"/>
  <c r="AE935" i="4"/>
  <c r="AQ935" i="4" s="1"/>
  <c r="Z935" i="4"/>
  <c r="AA935" i="4"/>
  <c r="AW935" i="4"/>
  <c r="AU935" i="4"/>
  <c r="AT935" i="4"/>
  <c r="AD935" i="4"/>
  <c r="AS935" i="4"/>
  <c r="AV935" i="4"/>
  <c r="AH48" i="4"/>
  <c r="AG48" i="4"/>
  <c r="AI48" i="4"/>
  <c r="AD656" i="4"/>
  <c r="AC750" i="4"/>
  <c r="AO750" i="4" s="1"/>
  <c r="AU750" i="4" s="1"/>
  <c r="Z750" i="4"/>
  <c r="AD750" i="4"/>
  <c r="AB750" i="4"/>
  <c r="AA750" i="4"/>
  <c r="Y751" i="4"/>
  <c r="AK751" i="4" s="1"/>
  <c r="AJ790" i="4"/>
  <c r="AI790" i="4"/>
  <c r="AC814" i="4"/>
  <c r="AB814" i="4"/>
  <c r="AA814" i="4"/>
  <c r="AE814" i="4"/>
  <c r="AQ814" i="4" s="1"/>
  <c r="AW814" i="4" s="1"/>
  <c r="Z814" i="4"/>
  <c r="X815" i="4"/>
  <c r="Y815" i="4"/>
  <c r="X816" i="4"/>
  <c r="AA818" i="4"/>
  <c r="AB818" i="4"/>
  <c r="AD818" i="4"/>
  <c r="Z818" i="4"/>
  <c r="AC818" i="4"/>
  <c r="AC857" i="4"/>
  <c r="AD857" i="4"/>
  <c r="AG905" i="4"/>
  <c r="AH905" i="4"/>
  <c r="AI905" i="4"/>
  <c r="X907" i="4"/>
  <c r="Y907" i="4"/>
  <c r="AP938" i="4"/>
  <c r="AO938" i="4"/>
  <c r="AM938" i="4"/>
  <c r="AK951" i="4"/>
  <c r="AJ959" i="4"/>
  <c r="AF959" i="4"/>
  <c r="AH959" i="4"/>
  <c r="AD164" i="4"/>
  <c r="AB164" i="4"/>
  <c r="Z164" i="4"/>
  <c r="AA164" i="4"/>
  <c r="AC164" i="4"/>
  <c r="AE164" i="4"/>
  <c r="AC606" i="4"/>
  <c r="AB606" i="4"/>
  <c r="AA606" i="4"/>
  <c r="AD606" i="4"/>
  <c r="Z606" i="4"/>
  <c r="AE606" i="4"/>
  <c r="AQ606" i="4" s="1"/>
  <c r="AW606" i="4" s="1"/>
  <c r="AB610" i="4"/>
  <c r="AE610" i="4"/>
  <c r="AQ610" i="4" s="1"/>
  <c r="AW610" i="4" s="1"/>
  <c r="AC610" i="4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E632" i="4"/>
  <c r="AF632" i="4"/>
  <c r="AK632" i="4"/>
  <c r="AI802" i="4"/>
  <c r="AF802" i="4"/>
  <c r="AK802" i="4"/>
  <c r="AQ802" i="4" s="1"/>
  <c r="AW802" i="4" s="1"/>
  <c r="AJ615" i="4"/>
  <c r="AP615" i="4" s="1"/>
  <c r="AV615" i="4" s="1"/>
  <c r="AI615" i="4"/>
  <c r="AO983" i="4"/>
  <c r="AI80" i="4"/>
  <c r="AF80" i="4"/>
  <c r="AJ80" i="4"/>
  <c r="AH53" i="4"/>
  <c r="AF53" i="4"/>
  <c r="AK53" i="4"/>
  <c r="AH880" i="4"/>
  <c r="AF880" i="4"/>
  <c r="AG880" i="4"/>
  <c r="AF848" i="4"/>
  <c r="AM599" i="4"/>
  <c r="AS599" i="4" s="1"/>
  <c r="X34" i="4"/>
  <c r="X681" i="4"/>
  <c r="AJ572" i="4"/>
  <c r="AG572" i="4"/>
  <c r="AI572" i="4"/>
  <c r="AJ879" i="4"/>
  <c r="AI879" i="4"/>
  <c r="AF879" i="4"/>
  <c r="X696" i="4"/>
  <c r="X77" i="4"/>
  <c r="Y77" i="4" s="1"/>
  <c r="W93" i="4"/>
  <c r="AA115" i="4"/>
  <c r="AE115" i="4"/>
  <c r="AD115" i="4"/>
  <c r="Z115" i="4"/>
  <c r="AB115" i="4"/>
  <c r="AC115" i="4"/>
  <c r="AB163" i="4"/>
  <c r="AE163" i="4"/>
  <c r="Z163" i="4"/>
  <c r="AD163" i="4"/>
  <c r="AA163" i="4"/>
  <c r="AC163" i="4"/>
  <c r="AC171" i="4"/>
  <c r="Z171" i="4"/>
  <c r="AD171" i="4"/>
  <c r="AE171" i="4"/>
  <c r="AA171" i="4"/>
  <c r="AB171" i="4"/>
  <c r="AI963" i="4"/>
  <c r="AG963" i="4"/>
  <c r="X26" i="4"/>
  <c r="Y26" i="4" s="1"/>
  <c r="Z31" i="4"/>
  <c r="AD31" i="4"/>
  <c r="AC31" i="4"/>
  <c r="AB31" i="4"/>
  <c r="AE31" i="4"/>
  <c r="AA31" i="4"/>
  <c r="W65" i="4"/>
  <c r="AE91" i="4"/>
  <c r="Y145" i="4"/>
  <c r="V165" i="4"/>
  <c r="U165" i="4"/>
  <c r="AK527" i="4"/>
  <c r="AG527" i="4"/>
  <c r="AJ527" i="4"/>
  <c r="AG602" i="4"/>
  <c r="AB602" i="4"/>
  <c r="Y611" i="4"/>
  <c r="AC611" i="4" s="1"/>
  <c r="AK623" i="4"/>
  <c r="AG623" i="4"/>
  <c r="AH623" i="4"/>
  <c r="AH665" i="4"/>
  <c r="AI665" i="4"/>
  <c r="AG665" i="4"/>
  <c r="AF667" i="4"/>
  <c r="AI667" i="4"/>
  <c r="AO667" i="4" s="1"/>
  <c r="AU667" i="4" s="1"/>
  <c r="X697" i="4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K519" i="4"/>
  <c r="X968" i="4"/>
  <c r="Y968" i="4"/>
  <c r="AL557" i="4"/>
  <c r="AR557" i="4" s="1"/>
  <c r="W90" i="4"/>
  <c r="AB726" i="4"/>
  <c r="AC726" i="4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C741" i="4"/>
  <c r="AD741" i="4"/>
  <c r="AA741" i="4"/>
  <c r="AM741" i="4" s="1"/>
  <c r="AS741" i="4" s="1"/>
  <c r="Z741" i="4"/>
  <c r="Y624" i="4"/>
  <c r="AB624" i="4" s="1"/>
  <c r="V2" i="4"/>
  <c r="U2" i="4"/>
  <c r="AB8" i="4"/>
  <c r="AE8" i="4"/>
  <c r="AD8" i="4"/>
  <c r="Z8" i="4"/>
  <c r="AA8" i="4"/>
  <c r="AC8" i="4"/>
  <c r="AB27" i="4"/>
  <c r="AA27" i="4"/>
  <c r="AE27" i="4"/>
  <c r="Z27" i="4"/>
  <c r="AC27" i="4"/>
  <c r="AD27" i="4"/>
  <c r="Y71" i="4"/>
  <c r="AA71" i="4" s="1"/>
  <c r="W95" i="4"/>
  <c r="W98" i="4"/>
  <c r="Y168" i="4"/>
  <c r="AE168" i="4" s="1"/>
  <c r="Y176" i="4"/>
  <c r="AB641" i="4"/>
  <c r="AA641" i="4"/>
  <c r="AD641" i="4"/>
  <c r="AE641" i="4"/>
  <c r="AC641" i="4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X744" i="4"/>
  <c r="Y744" i="4" s="1"/>
  <c r="AB744" i="4" s="1"/>
  <c r="AA782" i="4"/>
  <c r="AC782" i="4"/>
  <c r="AB782" i="4"/>
  <c r="AE782" i="4"/>
  <c r="Z782" i="4"/>
  <c r="AB873" i="4"/>
  <c r="AN873" i="4" s="1"/>
  <c r="AC873" i="4"/>
  <c r="AO873" i="4" s="1"/>
  <c r="AE873" i="4"/>
  <c r="AW873" i="4"/>
  <c r="AD873" i="4"/>
  <c r="AP873" i="4" s="1"/>
  <c r="AT873" i="4"/>
  <c r="AA897" i="4"/>
  <c r="AM897" i="4" s="1"/>
  <c r="AD897" i="4"/>
  <c r="AS897" i="4"/>
  <c r="AT897" i="4"/>
  <c r="AE897" i="4"/>
  <c r="AQ897" i="4" s="1"/>
  <c r="AU897" i="4"/>
  <c r="AV897" i="4"/>
  <c r="AW897" i="4"/>
  <c r="AJ913" i="4"/>
  <c r="AH913" i="4"/>
  <c r="Y976" i="4"/>
  <c r="AA981" i="4"/>
  <c r="AD981" i="4"/>
  <c r="AC981" i="4"/>
  <c r="AW981" i="4"/>
  <c r="AT981" i="4"/>
  <c r="AI987" i="4"/>
  <c r="AF987" i="4"/>
  <c r="AD995" i="4"/>
  <c r="AP995" i="4" s="1"/>
  <c r="AA995" i="4"/>
  <c r="AM995" i="4" s="1"/>
  <c r="Z995" i="4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C92" i="4"/>
  <c r="AA92" i="4"/>
  <c r="AE92" i="4"/>
  <c r="AD92" i="4"/>
  <c r="AB92" i="4"/>
  <c r="Z92" i="4"/>
  <c r="Y810" i="4"/>
  <c r="Y786" i="4"/>
  <c r="AD786" i="4" s="1"/>
  <c r="Y778" i="4"/>
  <c r="AT582" i="4"/>
  <c r="AD582" i="4"/>
  <c r="AP582" i="4" s="1"/>
  <c r="AV582" i="4" s="1"/>
  <c r="AE582" i="4"/>
  <c r="Z582" i="4"/>
  <c r="AC582" i="4"/>
  <c r="AO582" i="4" s="1"/>
  <c r="AU582" i="4" s="1"/>
  <c r="AA582" i="4"/>
  <c r="AM582" i="4" s="1"/>
  <c r="AS582" i="4" s="1"/>
  <c r="AE521" i="4"/>
  <c r="AA521" i="4"/>
  <c r="Z521" i="4"/>
  <c r="AB521" i="4"/>
  <c r="AN521" i="4" s="1"/>
  <c r="AT521" i="4" s="1"/>
  <c r="AD521" i="4"/>
  <c r="AA102" i="4"/>
  <c r="Z102" i="4"/>
  <c r="AB102" i="4"/>
  <c r="AD102" i="4"/>
  <c r="AE102" i="4"/>
  <c r="AC102" i="4"/>
  <c r="X603" i="4"/>
  <c r="Y603" i="4" s="1"/>
  <c r="AJ603" i="4" s="1"/>
  <c r="W618" i="4"/>
  <c r="AC764" i="4"/>
  <c r="Z764" i="4"/>
  <c r="AL764" i="4" s="1"/>
  <c r="AR764" i="4" s="1"/>
  <c r="AA764" i="4"/>
  <c r="AM764" i="4" s="1"/>
  <c r="AS764" i="4" s="1"/>
  <c r="AD764" i="4"/>
  <c r="AE764" i="4"/>
  <c r="AQ764" i="4" s="1"/>
  <c r="AW764" i="4" s="1"/>
  <c r="AE812" i="4"/>
  <c r="AQ812" i="4" s="1"/>
  <c r="AS812" i="4"/>
  <c r="AA812" i="4"/>
  <c r="AM812" i="4" s="1"/>
  <c r="AT812" i="4"/>
  <c r="AD812" i="4"/>
  <c r="AP812" i="4" s="1"/>
  <c r="AE643" i="4"/>
  <c r="AP711" i="4"/>
  <c r="AV711" i="4" s="1"/>
  <c r="AE950" i="4"/>
  <c r="AD950" i="4"/>
  <c r="AP950" i="4" s="1"/>
  <c r="AA950" i="4"/>
  <c r="AC950" i="4"/>
  <c r="AB950" i="4"/>
  <c r="AN950" i="4" s="1"/>
  <c r="AT950" i="4"/>
  <c r="Z950" i="4"/>
  <c r="AL950" i="4" s="1"/>
  <c r="AW950" i="4"/>
  <c r="AV950" i="4"/>
  <c r="AU950" i="4"/>
  <c r="AS950" i="4"/>
  <c r="Z120" i="4"/>
  <c r="AD120" i="4"/>
  <c r="AE896" i="4"/>
  <c r="AS896" i="4"/>
  <c r="AW896" i="4"/>
  <c r="Z896" i="4"/>
  <c r="AU896" i="4"/>
  <c r="AT896" i="4"/>
  <c r="AV896" i="4"/>
  <c r="Z844" i="4"/>
  <c r="AL844" i="4" s="1"/>
  <c r="AR844" i="4" s="1"/>
  <c r="AE844" i="4"/>
  <c r="AA844" i="4"/>
  <c r="AC844" i="4"/>
  <c r="AO844" i="4" s="1"/>
  <c r="AU844" i="4" s="1"/>
  <c r="AB844" i="4"/>
  <c r="AN844" i="4" s="1"/>
  <c r="AT844" i="4" s="1"/>
  <c r="AD844" i="4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D160" i="4"/>
  <c r="AB160" i="4"/>
  <c r="AE160" i="4"/>
  <c r="AC160" i="4"/>
  <c r="Z160" i="4"/>
  <c r="AA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E832" i="4"/>
  <c r="Y635" i="4"/>
  <c r="AK635" i="4" s="1"/>
  <c r="Y155" i="4"/>
  <c r="Z151" i="4"/>
  <c r="AD151" i="4"/>
  <c r="AA151" i="4"/>
  <c r="AE151" i="4"/>
  <c r="AB151" i="4"/>
  <c r="AC151" i="4"/>
  <c r="AB69" i="4"/>
  <c r="AA69" i="4"/>
  <c r="AE69" i="4"/>
  <c r="AD69" i="4"/>
  <c r="Z69" i="4"/>
  <c r="AC69" i="4"/>
  <c r="Z89" i="4"/>
  <c r="AD89" i="4"/>
  <c r="AC89" i="4"/>
  <c r="AB89" i="4"/>
  <c r="AE89" i="4"/>
  <c r="AA89" i="4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S989" i="4"/>
  <c r="AA989" i="4"/>
  <c r="Z989" i="4"/>
  <c r="AT989" i="4"/>
  <c r="AU989" i="4"/>
  <c r="AV989" i="4"/>
  <c r="AW989" i="4"/>
  <c r="AB109" i="4"/>
  <c r="AC109" i="4"/>
  <c r="AE109" i="4"/>
  <c r="AD109" i="4"/>
  <c r="Z109" i="4"/>
  <c r="AA109" i="4"/>
  <c r="AB47" i="4"/>
  <c r="AC47" i="4"/>
  <c r="AE47" i="4"/>
  <c r="AD47" i="4"/>
  <c r="Z47" i="4"/>
  <c r="AA47" i="4"/>
  <c r="Y752" i="4"/>
  <c r="AD752" i="4" s="1"/>
  <c r="X399" i="4"/>
  <c r="AE722" i="4"/>
  <c r="Z722" i="4"/>
  <c r="AA722" i="4"/>
  <c r="AD722" i="4"/>
  <c r="AC722" i="4"/>
  <c r="AG722" i="4"/>
  <c r="AF722" i="4"/>
  <c r="AH722" i="4"/>
  <c r="AN722" i="4" s="1"/>
  <c r="AT722" i="4" s="1"/>
  <c r="AJ722" i="4"/>
  <c r="AK722" i="4"/>
  <c r="AI722" i="4"/>
  <c r="AA634" i="4"/>
  <c r="AE634" i="4"/>
  <c r="AB634" i="4"/>
  <c r="AN634" i="4" s="1"/>
  <c r="AT634" i="4" s="1"/>
  <c r="AC634" i="4"/>
  <c r="AD634" i="4"/>
  <c r="Z634" i="4"/>
  <c r="Y79" i="4"/>
  <c r="AE79" i="4" s="1"/>
  <c r="AA755" i="4"/>
  <c r="AE755" i="4"/>
  <c r="AB755" i="4"/>
  <c r="Z755" i="4"/>
  <c r="AL755" i="4" s="1"/>
  <c r="AR755" i="4" s="1"/>
  <c r="AC755" i="4"/>
  <c r="AE787" i="4"/>
  <c r="AA787" i="4"/>
  <c r="AD787" i="4"/>
  <c r="AP787" i="4" s="1"/>
  <c r="AV787" i="4" s="1"/>
  <c r="AB787" i="4"/>
  <c r="AC787" i="4"/>
  <c r="AD961" i="4"/>
  <c r="AP961" i="4" s="1"/>
  <c r="AW961" i="4"/>
  <c r="AC961" i="4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F789" i="4"/>
  <c r="J789" i="4" s="1"/>
  <c r="G789" i="4"/>
  <c r="D765" i="4"/>
  <c r="H765" i="4" s="1"/>
  <c r="F765" i="4"/>
  <c r="J765" i="4" s="1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E793" i="4"/>
  <c r="Z793" i="4"/>
  <c r="AA833" i="4"/>
  <c r="AE833" i="4"/>
  <c r="Z833" i="4"/>
  <c r="AM797" i="4"/>
  <c r="AS797" i="4" s="1"/>
  <c r="E781" i="4"/>
  <c r="I781" i="4" s="1"/>
  <c r="G781" i="4"/>
  <c r="Y825" i="4"/>
  <c r="Z825" i="4" s="1"/>
  <c r="AC793" i="4"/>
  <c r="AB793" i="4"/>
  <c r="AD793" i="4"/>
  <c r="AC833" i="4"/>
  <c r="AB833" i="4"/>
  <c r="AD833" i="4"/>
  <c r="L558" i="11"/>
  <c r="N558" i="11" s="1"/>
  <c r="K558" i="11"/>
  <c r="M558" i="11" s="1"/>
  <c r="K414" i="11"/>
  <c r="M414" i="11" s="1"/>
  <c r="L414" i="11"/>
  <c r="N414" i="11" s="1"/>
  <c r="L466" i="11"/>
  <c r="N466" i="11" s="1"/>
  <c r="K466" i="11"/>
  <c r="M466" i="11" s="1"/>
  <c r="L442" i="11"/>
  <c r="N442" i="11" s="1"/>
  <c r="K442" i="11"/>
  <c r="M442" i="11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K450" i="11"/>
  <c r="M450" i="11" s="1"/>
  <c r="K404" i="11"/>
  <c r="M404" i="11" s="1"/>
  <c r="L404" i="11"/>
  <c r="N404" i="11" s="1"/>
  <c r="L398" i="11"/>
  <c r="N398" i="11" s="1"/>
  <c r="K398" i="11"/>
  <c r="M398" i="11" s="1"/>
  <c r="L524" i="11"/>
  <c r="N524" i="11" s="1"/>
  <c r="K524" i="11"/>
  <c r="M524" i="11" s="1"/>
  <c r="L525" i="11"/>
  <c r="N525" i="11" s="1"/>
  <c r="K525" i="11"/>
  <c r="M525" i="11" s="1"/>
  <c r="L438" i="11"/>
  <c r="N438" i="11" s="1"/>
  <c r="K438" i="11"/>
  <c r="M438" i="11" s="1"/>
  <c r="L403" i="11"/>
  <c r="N403" i="11" s="1"/>
  <c r="K403" i="11"/>
  <c r="M403" i="11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K434" i="11"/>
  <c r="M434" i="11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K454" i="11"/>
  <c r="M454" i="11" s="1"/>
  <c r="K422" i="11"/>
  <c r="M422" i="11" s="1"/>
  <c r="L422" i="11"/>
  <c r="N422" i="11" s="1"/>
  <c r="L458" i="11"/>
  <c r="N458" i="11" s="1"/>
  <c r="K458" i="11"/>
  <c r="M458" i="11" s="1"/>
  <c r="L407" i="11"/>
  <c r="N407" i="11" s="1"/>
  <c r="K407" i="11"/>
  <c r="M407" i="11" s="1"/>
  <c r="L540" i="11"/>
  <c r="N540" i="11" s="1"/>
  <c r="K540" i="11"/>
  <c r="M540" i="11" s="1"/>
  <c r="L498" i="11"/>
  <c r="N498" i="11" s="1"/>
  <c r="K498" i="11"/>
  <c r="M498" i="11" s="1"/>
  <c r="L406" i="11"/>
  <c r="N406" i="11" s="1"/>
  <c r="K406" i="11"/>
  <c r="M406" i="11" s="1"/>
  <c r="L542" i="11"/>
  <c r="N542" i="11" s="1"/>
  <c r="K542" i="11"/>
  <c r="M542" i="11" s="1"/>
  <c r="L446" i="11"/>
  <c r="N446" i="11" s="1"/>
  <c r="K446" i="11"/>
  <c r="M446" i="11" s="1"/>
  <c r="L559" i="11"/>
  <c r="N559" i="11" s="1"/>
  <c r="K559" i="11"/>
  <c r="M559" i="11" s="1"/>
  <c r="L486" i="11"/>
  <c r="N486" i="11" s="1"/>
  <c r="K486" i="11"/>
  <c r="M486" i="11" s="1"/>
  <c r="L399" i="11"/>
  <c r="N399" i="11" s="1"/>
  <c r="K399" i="11"/>
  <c r="M399" i="11" s="1"/>
  <c r="L512" i="11"/>
  <c r="N512" i="11" s="1"/>
  <c r="K512" i="11"/>
  <c r="M512" i="11" s="1"/>
  <c r="G704" i="4"/>
  <c r="E704" i="4"/>
  <c r="I704" i="4" s="1"/>
  <c r="X622" i="4"/>
  <c r="Y622" i="4" s="1"/>
  <c r="AF692" i="4"/>
  <c r="AK692" i="4"/>
  <c r="AI692" i="4"/>
  <c r="AH692" i="4"/>
  <c r="AJ692" i="4"/>
  <c r="AG692" i="4"/>
  <c r="G669" i="4"/>
  <c r="X605" i="4"/>
  <c r="X637" i="4"/>
  <c r="Y637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Z692" i="4"/>
  <c r="AQ607" i="4"/>
  <c r="AW607" i="4" s="1"/>
  <c r="AC675" i="4"/>
  <c r="AA675" i="4"/>
  <c r="AE675" i="4"/>
  <c r="AI675" i="4"/>
  <c r="AH675" i="4"/>
  <c r="AF675" i="4"/>
  <c r="AP669" i="4"/>
  <c r="AV669" i="4" s="1"/>
  <c r="AL591" i="4"/>
  <c r="AR591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E593" i="4"/>
  <c r="I593" i="4" s="1"/>
  <c r="AD684" i="4"/>
  <c r="AE716" i="4"/>
  <c r="AJ716" i="4"/>
  <c r="AH716" i="4"/>
  <c r="AA583" i="4"/>
  <c r="AH583" i="4"/>
  <c r="AE583" i="4"/>
  <c r="AD692" i="4"/>
  <c r="AP692" i="4" s="1"/>
  <c r="AV692" i="4" s="1"/>
  <c r="W640" i="4"/>
  <c r="Y714" i="4"/>
  <c r="AB714" i="4" s="1"/>
  <c r="AP585" i="4"/>
  <c r="AV585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B639" i="4"/>
  <c r="AM593" i="4"/>
  <c r="AS593" i="4" s="1"/>
  <c r="AP593" i="4"/>
  <c r="AV593" i="4" s="1"/>
  <c r="Y718" i="4"/>
  <c r="AC718" i="4" s="1"/>
  <c r="AB682" i="4"/>
  <c r="AK682" i="4"/>
  <c r="AH682" i="4"/>
  <c r="Z595" i="4"/>
  <c r="AE595" i="4"/>
  <c r="AD595" i="4"/>
  <c r="AF595" i="4"/>
  <c r="AJ595" i="4"/>
  <c r="AH595" i="4"/>
  <c r="AA702" i="4"/>
  <c r="AJ702" i="4"/>
  <c r="AH702" i="4"/>
  <c r="AI583" i="4"/>
  <c r="AC583" i="4"/>
  <c r="Z627" i="4"/>
  <c r="AA627" i="4"/>
  <c r="AD627" i="4"/>
  <c r="AF627" i="4"/>
  <c r="AJ627" i="4"/>
  <c r="AH627" i="4"/>
  <c r="AC692" i="4"/>
  <c r="AD670" i="4"/>
  <c r="AA670" i="4"/>
  <c r="AE670" i="4"/>
  <c r="AG670" i="4"/>
  <c r="AJ670" i="4"/>
  <c r="AH670" i="4"/>
  <c r="K373" i="11"/>
  <c r="M373" i="11" s="1"/>
  <c r="L373" i="11"/>
  <c r="N373" i="11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AM531" i="4"/>
  <c r="AS531" i="4" s="1"/>
  <c r="AN531" i="4"/>
  <c r="AT531" i="4" s="1"/>
  <c r="AN567" i="4"/>
  <c r="AT567" i="4" s="1"/>
  <c r="AL567" i="4"/>
  <c r="AR567" i="4" s="1"/>
  <c r="AC575" i="4"/>
  <c r="AG575" i="4"/>
  <c r="AF57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AC556" i="4"/>
  <c r="AF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E575" i="4"/>
  <c r="AQ575" i="4" s="1"/>
  <c r="AW575" i="4" s="1"/>
  <c r="AJ575" i="4"/>
  <c r="AJ559" i="4"/>
  <c r="AH559" i="4"/>
  <c r="AE559" i="4"/>
  <c r="Z559" i="4"/>
  <c r="AL537" i="4"/>
  <c r="AR537" i="4" s="1"/>
  <c r="AO537" i="4"/>
  <c r="AU537" i="4" s="1"/>
  <c r="AG556" i="4"/>
  <c r="AJ556" i="4"/>
  <c r="L304" i="11"/>
  <c r="N304" i="11" s="1"/>
  <c r="K304" i="11"/>
  <c r="M304" i="11" s="1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W459" i="4"/>
  <c r="X459" i="4" s="1"/>
  <c r="X427" i="4"/>
  <c r="Y427" i="4" s="1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Y428" i="4"/>
  <c r="AJ428" i="4" s="1"/>
  <c r="X388" i="4"/>
  <c r="Y388" i="4" s="1"/>
  <c r="AO479" i="4"/>
  <c r="AU479" i="4" s="1"/>
  <c r="AM463" i="4"/>
  <c r="AS463" i="4" s="1"/>
  <c r="X416" i="4"/>
  <c r="Y416" i="4" s="1"/>
  <c r="W354" i="4"/>
  <c r="W487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X496" i="4" s="1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AA343" i="4"/>
  <c r="AO223" i="4"/>
  <c r="AU223" i="4" s="1"/>
  <c r="AK308" i="4"/>
  <c r="AM258" i="4"/>
  <c r="AS258" i="4" s="1"/>
  <c r="AA191" i="4"/>
  <c r="AG253" i="4"/>
  <c r="AE276" i="4"/>
  <c r="W267" i="4"/>
  <c r="X267" i="4" s="1"/>
  <c r="AA262" i="4"/>
  <c r="AM262" i="4" s="1"/>
  <c r="AS262" i="4" s="1"/>
  <c r="Z308" i="4"/>
  <c r="Y187" i="4"/>
  <c r="AC187" i="4" s="1"/>
  <c r="AF253" i="4"/>
  <c r="Z253" i="4"/>
  <c r="AA226" i="4"/>
  <c r="W246" i="4"/>
  <c r="X246" i="4" s="1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W219" i="4"/>
  <c r="X368" i="4"/>
  <c r="Y368" i="4" s="1"/>
  <c r="X325" i="4"/>
  <c r="Y325" i="4" s="1"/>
  <c r="AH325" i="4" s="1"/>
  <c r="AB308" i="4"/>
  <c r="AQ349" i="4"/>
  <c r="AW349" i="4" s="1"/>
  <c r="W239" i="4"/>
  <c r="X239" i="4" s="1"/>
  <c r="W275" i="4"/>
  <c r="X275" i="4" s="1"/>
  <c r="AG290" i="4"/>
  <c r="AM290" i="4" s="1"/>
  <c r="AS290" i="4" s="1"/>
  <c r="W321" i="4"/>
  <c r="X321" i="4" s="1"/>
  <c r="Y321" i="4" s="1"/>
  <c r="AN223" i="4"/>
  <c r="AT223" i="4" s="1"/>
  <c r="AE213" i="4"/>
  <c r="AD213" i="4"/>
  <c r="AH213" i="4"/>
  <c r="AJ213" i="4"/>
  <c r="AK213" i="4"/>
  <c r="X273" i="4"/>
  <c r="Y273" i="4" s="1"/>
  <c r="AM223" i="4"/>
  <c r="AS223" i="4" s="1"/>
  <c r="AC262" i="4"/>
  <c r="AM356" i="4"/>
  <c r="AS356" i="4" s="1"/>
  <c r="W299" i="4"/>
  <c r="X299" i="4" s="1"/>
  <c r="W283" i="4"/>
  <c r="X283" i="4" s="1"/>
  <c r="W233" i="4"/>
  <c r="X233" i="4" s="1"/>
  <c r="W291" i="4"/>
  <c r="X291" i="4" s="1"/>
  <c r="W288" i="4"/>
  <c r="X288" i="4" s="1"/>
  <c r="W214" i="4"/>
  <c r="X214" i="4" s="1"/>
  <c r="AF311" i="4"/>
  <c r="AK290" i="4"/>
  <c r="AO258" i="4"/>
  <c r="AU258" i="4" s="1"/>
  <c r="W230" i="4"/>
  <c r="X230" i="4" s="1"/>
  <c r="Y230" i="4" s="1"/>
  <c r="AD230" i="4" s="1"/>
  <c r="AN342" i="4"/>
  <c r="AT342" i="4" s="1"/>
  <c r="AM342" i="4"/>
  <c r="AS342" i="4" s="1"/>
  <c r="AK311" i="4"/>
  <c r="AF290" i="4"/>
  <c r="AL290" i="4" s="1"/>
  <c r="AR290" i="4" s="1"/>
  <c r="AJ290" i="4"/>
  <c r="AQ223" i="4"/>
  <c r="AW223" i="4" s="1"/>
  <c r="AO356" i="4"/>
  <c r="AU356" i="4" s="1"/>
  <c r="AD262" i="4"/>
  <c r="AN290" i="4"/>
  <c r="AT290" i="4" s="1"/>
  <c r="Y329" i="4"/>
  <c r="AJ329" i="4" s="1"/>
  <c r="AA308" i="4"/>
  <c r="W293" i="4"/>
  <c r="X293" i="4" s="1"/>
  <c r="AI309" i="4"/>
  <c r="W295" i="4"/>
  <c r="X295" i="4" s="1"/>
  <c r="W277" i="4"/>
  <c r="X277" i="4" s="1"/>
  <c r="W285" i="4"/>
  <c r="X285" i="4" s="1"/>
  <c r="W304" i="4"/>
  <c r="X304" i="4" s="1"/>
  <c r="W351" i="4"/>
  <c r="AE251" i="4"/>
  <c r="AB251" i="4"/>
  <c r="AD251" i="4"/>
  <c r="Z251" i="4"/>
  <c r="AA251" i="4"/>
  <c r="AC251" i="4"/>
  <c r="AI290" i="4"/>
  <c r="AO290" i="4" s="1"/>
  <c r="AU290" i="4" s="1"/>
  <c r="W438" i="4"/>
  <c r="X438" i="4" s="1"/>
  <c r="W188" i="4"/>
  <c r="X188" i="4" s="1"/>
  <c r="Y188" i="4" s="1"/>
  <c r="W328" i="4"/>
  <c r="X328" i="4" s="1"/>
  <c r="Y328" i="4" s="1"/>
  <c r="W296" i="4"/>
  <c r="X296" i="4" s="1"/>
  <c r="W280" i="4"/>
  <c r="X280" i="4" s="1"/>
  <c r="Y280" i="4" s="1"/>
  <c r="AP382" i="4"/>
  <c r="AV382" i="4" s="1"/>
  <c r="AC343" i="4"/>
  <c r="X211" i="4"/>
  <c r="W372" i="4"/>
  <c r="X372" i="4" s="1"/>
  <c r="AK309" i="4"/>
  <c r="AF309" i="4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W303" i="4"/>
  <c r="X303" i="4" s="1"/>
  <c r="W424" i="4"/>
  <c r="X424" i="4" s="1"/>
  <c r="Y424" i="4" s="1"/>
  <c r="W390" i="4"/>
  <c r="X390" i="4" s="1"/>
  <c r="W461" i="4"/>
  <c r="X461" i="4" s="1"/>
  <c r="Y461" i="4" s="1"/>
  <c r="W305" i="4"/>
  <c r="X227" i="4"/>
  <c r="Y227" i="4" s="1"/>
  <c r="W364" i="4"/>
  <c r="AQ342" i="4"/>
  <c r="AW342" i="4" s="1"/>
  <c r="X307" i="4"/>
  <c r="Y307" i="4" s="1"/>
  <c r="W440" i="4"/>
  <c r="X440" i="4" s="1"/>
  <c r="Y440" i="4" s="1"/>
  <c r="W196" i="4"/>
  <c r="X196" i="4" s="1"/>
  <c r="W232" i="4"/>
  <c r="X232" i="4" s="1"/>
  <c r="AK276" i="4"/>
  <c r="AB276" i="4"/>
  <c r="AD343" i="4"/>
  <c r="W229" i="4"/>
  <c r="X229" i="4" s="1"/>
  <c r="W313" i="4"/>
  <c r="X313" i="4" s="1"/>
  <c r="Y313" i="4" s="1"/>
  <c r="AO418" i="4"/>
  <c r="AU418" i="4" s="1"/>
  <c r="W391" i="4"/>
  <c r="X391" i="4" s="1"/>
  <c r="W454" i="4"/>
  <c r="W478" i="4"/>
  <c r="X478" i="4" s="1"/>
  <c r="Y478" i="4" s="1"/>
  <c r="W474" i="4"/>
  <c r="X474" i="4" s="1"/>
  <c r="Y474" i="4" s="1"/>
  <c r="AB343" i="4"/>
  <c r="W265" i="4"/>
  <c r="X265" i="4" s="1"/>
  <c r="W281" i="4"/>
  <c r="X281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AB447" i="4"/>
  <c r="AH447" i="4"/>
  <c r="AF447" i="4"/>
  <c r="AK447" i="4"/>
  <c r="AG447" i="4"/>
  <c r="AJ447" i="4"/>
  <c r="AI447" i="4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E409" i="4"/>
  <c r="I409" i="4" s="1"/>
  <c r="F409" i="4"/>
  <c r="J409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X481" i="4"/>
  <c r="Y481" i="4" s="1"/>
  <c r="E423" i="4"/>
  <c r="I423" i="4" s="1"/>
  <c r="D423" i="4"/>
  <c r="H423" i="4" s="1"/>
  <c r="AM423" i="4"/>
  <c r="AS423" i="4" s="1"/>
  <c r="AL419" i="4"/>
  <c r="AR419" i="4" s="1"/>
  <c r="AP465" i="4"/>
  <c r="AV465" i="4" s="1"/>
  <c r="Y403" i="4"/>
  <c r="AA403" i="4" s="1"/>
  <c r="AE443" i="4"/>
  <c r="AA443" i="4"/>
  <c r="AB443" i="4"/>
  <c r="AN443" i="4" s="1"/>
  <c r="AT443" i="4" s="1"/>
  <c r="AJ385" i="4"/>
  <c r="X429" i="4"/>
  <c r="Y429" i="4" s="1"/>
  <c r="AA395" i="4"/>
  <c r="AM395" i="4" s="1"/>
  <c r="AS395" i="4" s="1"/>
  <c r="AB395" i="4"/>
  <c r="Z395" i="4"/>
  <c r="AE395" i="4"/>
  <c r="AD395" i="4"/>
  <c r="AC395" i="4"/>
  <c r="W444" i="4"/>
  <c r="X444" i="4" s="1"/>
  <c r="AM382" i="4"/>
  <c r="AS382" i="4" s="1"/>
  <c r="AO441" i="4"/>
  <c r="AU441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F451" i="4"/>
  <c r="AD447" i="4"/>
  <c r="AE447" i="4"/>
  <c r="AA447" i="4"/>
  <c r="Z447" i="4"/>
  <c r="AC447" i="4"/>
  <c r="AG443" i="4"/>
  <c r="AI443" i="4"/>
  <c r="AF443" i="4"/>
  <c r="AC386" i="4"/>
  <c r="AA386" i="4"/>
  <c r="AB386" i="4"/>
  <c r="AE386" i="4"/>
  <c r="AD386" i="4"/>
  <c r="Z386" i="4"/>
  <c r="W452" i="4"/>
  <c r="X452" i="4" s="1"/>
  <c r="Y452" i="4" s="1"/>
  <c r="AJ436" i="4"/>
  <c r="AB385" i="4"/>
  <c r="Z385" i="4"/>
  <c r="AA385" i="4"/>
  <c r="AD385" i="4"/>
  <c r="AE385" i="4"/>
  <c r="AC385" i="4"/>
  <c r="AN441" i="4"/>
  <c r="AT441" i="4" s="1"/>
  <c r="Y415" i="4"/>
  <c r="AE415" i="4" s="1"/>
  <c r="AD451" i="4"/>
  <c r="AN418" i="4"/>
  <c r="AT418" i="4" s="1"/>
  <c r="X477" i="4"/>
  <c r="Y477" i="4" s="1"/>
  <c r="Y380" i="4"/>
  <c r="AK380" i="4" s="1"/>
  <c r="AO475" i="4"/>
  <c r="AU475" i="4" s="1"/>
  <c r="AJ443" i="4"/>
  <c r="AK443" i="4"/>
  <c r="Z443" i="4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M433" i="4"/>
  <c r="AS433" i="4" s="1"/>
  <c r="AL453" i="4"/>
  <c r="AR453" i="4" s="1"/>
  <c r="AQ465" i="4"/>
  <c r="AW465" i="4" s="1"/>
  <c r="X397" i="4"/>
  <c r="X449" i="4"/>
  <c r="Y449" i="4" s="1"/>
  <c r="AM479" i="4"/>
  <c r="AS479" i="4" s="1"/>
  <c r="AM475" i="4"/>
  <c r="AS475" i="4" s="1"/>
  <c r="AC443" i="4"/>
  <c r="AD443" i="4"/>
  <c r="AF385" i="4"/>
  <c r="AI385" i="4"/>
  <c r="AL463" i="4"/>
  <c r="AR463" i="4" s="1"/>
  <c r="Y401" i="4"/>
  <c r="Z401" i="4" s="1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L344" i="4"/>
  <c r="AR344" i="4" s="1"/>
  <c r="D344" i="4" s="1"/>
  <c r="H344" i="4" s="1"/>
  <c r="W345" i="4"/>
  <c r="X345" i="4" s="1"/>
  <c r="AC308" i="4"/>
  <c r="X237" i="4"/>
  <c r="Y237" i="4" s="1"/>
  <c r="AG309" i="4"/>
  <c r="W287" i="4"/>
  <c r="W235" i="4"/>
  <c r="W243" i="4"/>
  <c r="AI260" i="4"/>
  <c r="AK260" i="4"/>
  <c r="AG260" i="4"/>
  <c r="AJ260" i="4"/>
  <c r="AP260" i="4" s="1"/>
  <c r="AV260" i="4" s="1"/>
  <c r="AF260" i="4"/>
  <c r="AL260" i="4" s="1"/>
  <c r="AR260" i="4" s="1"/>
  <c r="AH260" i="4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W248" i="4"/>
  <c r="Y208" i="4"/>
  <c r="AA208" i="4" s="1"/>
  <c r="W320" i="4"/>
  <c r="X320" i="4" s="1"/>
  <c r="Y320" i="4" s="1"/>
  <c r="X257" i="4"/>
  <c r="Y257" i="4" s="1"/>
  <c r="Y268" i="4"/>
  <c r="Z268" i="4" s="1"/>
  <c r="W362" i="4"/>
  <c r="AC315" i="4"/>
  <c r="AE315" i="4"/>
  <c r="AA315" i="4"/>
  <c r="Z315" i="4"/>
  <c r="AD315" i="4"/>
  <c r="AP369" i="4"/>
  <c r="AV369" i="4" s="1"/>
  <c r="X371" i="4"/>
  <c r="Y371" i="4" s="1"/>
  <c r="X249" i="4"/>
  <c r="Y249" i="4" s="1"/>
  <c r="AI359" i="4"/>
  <c r="AJ359" i="4"/>
  <c r="AB359" i="4"/>
  <c r="Z359" i="4"/>
  <c r="AF359" i="4"/>
  <c r="AG359" i="4"/>
  <c r="X373" i="4"/>
  <c r="Y373" i="4" s="1"/>
  <c r="AE271" i="4"/>
  <c r="AC271" i="4"/>
  <c r="AB271" i="4"/>
  <c r="Z271" i="4"/>
  <c r="AA271" i="4"/>
  <c r="W210" i="4"/>
  <c r="X210" i="4" s="1"/>
  <c r="W186" i="4"/>
  <c r="X186" i="4" s="1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Y198" i="4"/>
  <c r="AJ198" i="4" s="1"/>
  <c r="X200" i="4"/>
  <c r="X199" i="4"/>
  <c r="Y199" i="4" s="1"/>
  <c r="X197" i="4"/>
  <c r="X215" i="4"/>
  <c r="Y215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X205" i="4"/>
  <c r="AG213" i="4"/>
  <c r="Y189" i="4"/>
  <c r="AH189" i="4" s="1"/>
  <c r="AI213" i="4"/>
  <c r="AA213" i="4"/>
  <c r="Z213" i="4"/>
  <c r="AN338" i="4"/>
  <c r="AT338" i="4" s="1"/>
  <c r="AA284" i="4"/>
  <c r="AF284" i="4"/>
  <c r="AK284" i="4"/>
  <c r="AH284" i="4"/>
  <c r="AG284" i="4"/>
  <c r="AB284" i="4"/>
  <c r="AN284" i="4" s="1"/>
  <c r="AT284" i="4" s="1"/>
  <c r="X347" i="4"/>
  <c r="Y347" i="4" s="1"/>
  <c r="Y323" i="4"/>
  <c r="AB323" i="4" s="1"/>
  <c r="X374" i="4"/>
  <c r="Y374" i="4" s="1"/>
  <c r="AN378" i="4"/>
  <c r="AT378" i="4" s="1"/>
  <c r="AN382" i="4"/>
  <c r="AT382" i="4" s="1"/>
  <c r="AB376" i="4"/>
  <c r="AD376" i="4"/>
  <c r="Z376" i="4"/>
  <c r="AA376" i="4"/>
  <c r="AC376" i="4"/>
  <c r="AE341" i="4"/>
  <c r="AB341" i="4"/>
  <c r="AC341" i="4"/>
  <c r="AD341" i="4"/>
  <c r="AA341" i="4"/>
  <c r="Z341" i="4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W331" i="4"/>
  <c r="W319" i="4"/>
  <c r="W327" i="4"/>
  <c r="X327" i="4" s="1"/>
  <c r="W212" i="4"/>
  <c r="W272" i="4"/>
  <c r="W264" i="4"/>
  <c r="W256" i="4"/>
  <c r="X366" i="4"/>
  <c r="Y366" i="4" s="1"/>
  <c r="AM333" i="4"/>
  <c r="AS333" i="4" s="1"/>
  <c r="AQ378" i="4"/>
  <c r="AW378" i="4" s="1"/>
  <c r="W363" i="4"/>
  <c r="Y384" i="4"/>
  <c r="Z384" i="4" s="1"/>
  <c r="AE376" i="4"/>
  <c r="AJ276" i="4"/>
  <c r="AP276" i="4" s="1"/>
  <c r="AV276" i="4" s="1"/>
  <c r="AI276" i="4"/>
  <c r="W194" i="4"/>
  <c r="AC276" i="4"/>
  <c r="Z276" i="4"/>
  <c r="W35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W216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AF381" i="4"/>
  <c r="AQ338" i="4"/>
  <c r="AW338" i="4" s="1"/>
  <c r="Z355" i="4"/>
  <c r="AB278" i="4"/>
  <c r="AC278" i="4"/>
  <c r="Z278" i="4"/>
  <c r="AA278" i="4"/>
  <c r="AE278" i="4"/>
  <c r="AF278" i="4"/>
  <c r="AG278" i="4"/>
  <c r="AJ278" i="4"/>
  <c r="AH278" i="4"/>
  <c r="AI278" i="4"/>
  <c r="AK278" i="4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AH355" i="4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E314" i="4"/>
  <c r="AH318" i="4"/>
  <c r="AI381" i="4"/>
  <c r="AG381" i="4"/>
  <c r="AM338" i="4"/>
  <c r="AS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N358" i="4"/>
  <c r="AT358" i="4" s="1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O344" i="4"/>
  <c r="AU344" i="4" s="1"/>
  <c r="AP344" i="4"/>
  <c r="AV344" i="4" s="1"/>
  <c r="AN344" i="4"/>
  <c r="AT344" i="4" s="1"/>
  <c r="Y266" i="4"/>
  <c r="AC266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E310" i="4"/>
  <c r="AI310" i="4"/>
  <c r="AB355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B502" i="4"/>
  <c r="AN502" i="4" s="1"/>
  <c r="AE502" i="4"/>
  <c r="AA502" i="4"/>
  <c r="AM502" i="4" s="1"/>
  <c r="AS502" i="4" s="1"/>
  <c r="AD502" i="4"/>
  <c r="AP502" i="4" s="1"/>
  <c r="AV502" i="4" s="1"/>
  <c r="AC502" i="4"/>
  <c r="Z502" i="4"/>
  <c r="AL502" i="4" s="1"/>
  <c r="AR502" i="4" s="1"/>
  <c r="AT502" i="4"/>
  <c r="AU502" i="4"/>
  <c r="W498" i="4"/>
  <c r="AA466" i="4"/>
  <c r="AD544" i="4"/>
  <c r="AA544" i="4"/>
  <c r="Z544" i="4"/>
  <c r="AL544" i="4" s="1"/>
  <c r="AR544" i="4" s="1"/>
  <c r="AE544" i="4"/>
  <c r="AB544" i="4"/>
  <c r="AN544" i="4" s="1"/>
  <c r="AT544" i="4" s="1"/>
  <c r="AC544" i="4"/>
  <c r="AS544" i="4"/>
  <c r="AH436" i="4"/>
  <c r="W520" i="4"/>
  <c r="AC446" i="4"/>
  <c r="AB446" i="4"/>
  <c r="AE446" i="4"/>
  <c r="AD462" i="4"/>
  <c r="AP462" i="4" s="1"/>
  <c r="AV462" i="4" s="1"/>
  <c r="Z462" i="4"/>
  <c r="AA462" i="4"/>
  <c r="AC462" i="4"/>
  <c r="AE462" i="4"/>
  <c r="AQ462" i="4" s="1"/>
  <c r="AW462" i="4" s="1"/>
  <c r="AB462" i="4"/>
  <c r="AN462" i="4" s="1"/>
  <c r="AT462" i="4" s="1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B494" i="4"/>
  <c r="AN494" i="4" s="1"/>
  <c r="AT494" i="4" s="1"/>
  <c r="AC494" i="4"/>
  <c r="AO494" i="4" s="1"/>
  <c r="AU494" i="4" s="1"/>
  <c r="AD494" i="4"/>
  <c r="AE494" i="4"/>
  <c r="AQ494" i="4" s="1"/>
  <c r="AW494" i="4" s="1"/>
  <c r="Z494" i="4"/>
  <c r="AL494" i="4" s="1"/>
  <c r="AR494" i="4" s="1"/>
  <c r="Z512" i="4"/>
  <c r="AL512" i="4" s="1"/>
  <c r="AR512" i="4" s="1"/>
  <c r="AA512" i="4"/>
  <c r="AB512" i="4"/>
  <c r="AC512" i="4"/>
  <c r="AO512" i="4" s="1"/>
  <c r="AU512" i="4" s="1"/>
  <c r="AD512" i="4"/>
  <c r="AE512" i="4"/>
  <c r="AQ512" i="4" s="1"/>
  <c r="AW512" i="4" s="1"/>
  <c r="W500" i="4"/>
  <c r="AI458" i="4"/>
  <c r="AG458" i="4"/>
  <c r="W484" i="4"/>
  <c r="X536" i="4"/>
  <c r="Y536" i="4" s="1"/>
  <c r="X546" i="4"/>
  <c r="Y546" i="4" s="1"/>
  <c r="AA430" i="4"/>
  <c r="AB430" i="4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C540" i="4"/>
  <c r="X524" i="4"/>
  <c r="Y524" i="4" s="1"/>
  <c r="AE414" i="4"/>
  <c r="Z414" i="4"/>
  <c r="AL414" i="4" s="1"/>
  <c r="AR414" i="4" s="1"/>
  <c r="AA414" i="4"/>
  <c r="AB414" i="4"/>
  <c r="AC414" i="4"/>
  <c r="AO414" i="4" s="1"/>
  <c r="AU414" i="4" s="1"/>
  <c r="AD414" i="4"/>
  <c r="AP414" i="4" s="1"/>
  <c r="AV414" i="4" s="1"/>
  <c r="AD554" i="4"/>
  <c r="AA554" i="4"/>
  <c r="AM554" i="4" s="1"/>
  <c r="AS554" i="4" s="1"/>
  <c r="Z554" i="4"/>
  <c r="AL554" i="4" s="1"/>
  <c r="AR554" i="4" s="1"/>
  <c r="AE554" i="4"/>
  <c r="AV554" i="4"/>
  <c r="AB554" i="4"/>
  <c r="AN554" i="4" s="1"/>
  <c r="AT554" i="4" s="1"/>
  <c r="AC554" i="4"/>
  <c r="AA410" i="4"/>
  <c r="AB410" i="4"/>
  <c r="AC410" i="4"/>
  <c r="AD410" i="4"/>
  <c r="AE410" i="4"/>
  <c r="Z410" i="4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X454" i="4"/>
  <c r="Y454" i="4" s="1"/>
  <c r="AD381" i="4"/>
  <c r="AB381" i="4"/>
  <c r="AC381" i="4"/>
  <c r="AA381" i="4"/>
  <c r="Z381" i="4"/>
  <c r="AE381" i="4"/>
  <c r="X518" i="4"/>
  <c r="Y518" i="4" s="1"/>
  <c r="AB530" i="4"/>
  <c r="Z468" i="4"/>
  <c r="AA468" i="4"/>
  <c r="AB468" i="4"/>
  <c r="AC468" i="4"/>
  <c r="AD468" i="4"/>
  <c r="AE468" i="4"/>
  <c r="Z432" i="4"/>
  <c r="AA432" i="4"/>
  <c r="AM432" i="4" s="1"/>
  <c r="AS432" i="4" s="1"/>
  <c r="AB432" i="4"/>
  <c r="AC432" i="4"/>
  <c r="AD432" i="4"/>
  <c r="AE432" i="4"/>
  <c r="AQ432" i="4" s="1"/>
  <c r="AW432" i="4" s="1"/>
  <c r="Z460" i="4"/>
  <c r="AA460" i="4"/>
  <c r="AB460" i="4"/>
  <c r="AC460" i="4"/>
  <c r="AD460" i="4"/>
  <c r="AE460" i="4"/>
  <c r="Z436" i="4"/>
  <c r="AA436" i="4"/>
  <c r="AB436" i="4"/>
  <c r="AC436" i="4"/>
  <c r="AD436" i="4"/>
  <c r="AE436" i="4"/>
  <c r="Z408" i="4"/>
  <c r="AC408" i="4"/>
  <c r="AD408" i="4"/>
  <c r="AA408" i="4"/>
  <c r="AB408" i="4"/>
  <c r="AE408" i="4"/>
  <c r="Z448" i="4"/>
  <c r="AL448" i="4" s="1"/>
  <c r="AR448" i="4" s="1"/>
  <c r="AA448" i="4"/>
  <c r="AB448" i="4"/>
  <c r="AC448" i="4"/>
  <c r="AD448" i="4"/>
  <c r="AE448" i="4"/>
  <c r="AQ448" i="4" s="1"/>
  <c r="AW448" i="4" s="1"/>
  <c r="AI170" i="4" l="1"/>
  <c r="AB66" i="4"/>
  <c r="AA66" i="4"/>
  <c r="AE66" i="4"/>
  <c r="AB20" i="4"/>
  <c r="AH20" i="4"/>
  <c r="AF66" i="4"/>
  <c r="AN128" i="4"/>
  <c r="AT128" i="4" s="1"/>
  <c r="AE120" i="4"/>
  <c r="AA91" i="4"/>
  <c r="AM91" i="4" s="1"/>
  <c r="AS91" i="4" s="1"/>
  <c r="AC91" i="4"/>
  <c r="Z140" i="4"/>
  <c r="AD147" i="4"/>
  <c r="AB147" i="4"/>
  <c r="AI140" i="4"/>
  <c r="AO140" i="4" s="1"/>
  <c r="AU140" i="4" s="1"/>
  <c r="AI120" i="4"/>
  <c r="AO120" i="4" s="1"/>
  <c r="AU120" i="4" s="1"/>
  <c r="AH147" i="4"/>
  <c r="AF147" i="4"/>
  <c r="AH91" i="4"/>
  <c r="AP47" i="4"/>
  <c r="AV47" i="4" s="1"/>
  <c r="AM109" i="4"/>
  <c r="AS109" i="4" s="1"/>
  <c r="AB120" i="4"/>
  <c r="AN120" i="4" s="1"/>
  <c r="AT120" i="4" s="1"/>
  <c r="AC120" i="4"/>
  <c r="AA120" i="4"/>
  <c r="AM120" i="4" s="1"/>
  <c r="AS120" i="4" s="1"/>
  <c r="AD91" i="4"/>
  <c r="AB91" i="4"/>
  <c r="Z91" i="4"/>
  <c r="AO171" i="4"/>
  <c r="AU171" i="4" s="1"/>
  <c r="AE140" i="4"/>
  <c r="AF140" i="4"/>
  <c r="AC147" i="4"/>
  <c r="AE147" i="4"/>
  <c r="AA147" i="4"/>
  <c r="AD24" i="4"/>
  <c r="Y113" i="4"/>
  <c r="Z113" i="4" s="1"/>
  <c r="AB22" i="4"/>
  <c r="AA140" i="4"/>
  <c r="AH120" i="4"/>
  <c r="AK120" i="4"/>
  <c r="AJ120" i="4"/>
  <c r="AJ147" i="4"/>
  <c r="AI147" i="4"/>
  <c r="AK147" i="4"/>
  <c r="AK91" i="4"/>
  <c r="AQ91" i="4" s="1"/>
  <c r="AW91" i="4" s="1"/>
  <c r="AJ91" i="4"/>
  <c r="AF91" i="4"/>
  <c r="AL91" i="4" s="1"/>
  <c r="AR91" i="4" s="1"/>
  <c r="E91" i="4" s="1"/>
  <c r="I91" i="4" s="1"/>
  <c r="AN124" i="4"/>
  <c r="AT124" i="4" s="1"/>
  <c r="AQ151" i="4"/>
  <c r="AW151" i="4" s="1"/>
  <c r="AI66" i="4"/>
  <c r="AD20" i="4"/>
  <c r="AC20" i="4"/>
  <c r="AK20" i="4"/>
  <c r="AK66" i="4"/>
  <c r="AG152" i="4"/>
  <c r="AM152" i="4" s="1"/>
  <c r="AS152" i="4" s="1"/>
  <c r="AQ116" i="4"/>
  <c r="AW116" i="4" s="1"/>
  <c r="AM164" i="4"/>
  <c r="AS164" i="4" s="1"/>
  <c r="D709" i="4"/>
  <c r="H709" i="4" s="1"/>
  <c r="F709" i="4"/>
  <c r="J709" i="4" s="1"/>
  <c r="G709" i="4"/>
  <c r="AI895" i="4"/>
  <c r="AF895" i="4"/>
  <c r="E377" i="4"/>
  <c r="I377" i="4" s="1"/>
  <c r="D377" i="4"/>
  <c r="H377" i="4" s="1"/>
  <c r="F393" i="4"/>
  <c r="J393" i="4" s="1"/>
  <c r="E393" i="4"/>
  <c r="I393" i="4" s="1"/>
  <c r="G393" i="4"/>
  <c r="D393" i="4"/>
  <c r="H393" i="4" s="1"/>
  <c r="F342" i="4"/>
  <c r="J342" i="4" s="1"/>
  <c r="G342" i="4"/>
  <c r="D489" i="4"/>
  <c r="H489" i="4" s="1"/>
  <c r="E489" i="4"/>
  <c r="I489" i="4" s="1"/>
  <c r="G489" i="4"/>
  <c r="AF893" i="4"/>
  <c r="AE893" i="4"/>
  <c r="AC893" i="4"/>
  <c r="AB893" i="4"/>
  <c r="AI893" i="4"/>
  <c r="F773" i="4"/>
  <c r="J773" i="4" s="1"/>
  <c r="E773" i="4"/>
  <c r="I773" i="4" s="1"/>
  <c r="G773" i="4"/>
  <c r="D773" i="4"/>
  <c r="H773" i="4" s="1"/>
  <c r="AO954" i="4"/>
  <c r="AP448" i="4"/>
  <c r="AV448" i="4" s="1"/>
  <c r="AP554" i="4"/>
  <c r="AQ414" i="4"/>
  <c r="AW414" i="4" s="1"/>
  <c r="AB480" i="4"/>
  <c r="AP512" i="4"/>
  <c r="AV512" i="4" s="1"/>
  <c r="AN512" i="4"/>
  <c r="AT512" i="4" s="1"/>
  <c r="AM494" i="4"/>
  <c r="AS494" i="4" s="1"/>
  <c r="AO462" i="4"/>
  <c r="AU462" i="4" s="1"/>
  <c r="AA446" i="4"/>
  <c r="Z446" i="4"/>
  <c r="AD446" i="4"/>
  <c r="AB464" i="4"/>
  <c r="AQ544" i="4"/>
  <c r="AW544" i="4" s="1"/>
  <c r="AM544" i="4"/>
  <c r="AC466" i="4"/>
  <c r="AD466" i="4"/>
  <c r="AQ502" i="4"/>
  <c r="AW502" i="4" s="1"/>
  <c r="AC550" i="4"/>
  <c r="AJ355" i="4"/>
  <c r="E270" i="4"/>
  <c r="I270" i="4" s="1"/>
  <c r="AF355" i="4"/>
  <c r="F356" i="4"/>
  <c r="J356" i="4" s="1"/>
  <c r="AJ284" i="4"/>
  <c r="AE284" i="4"/>
  <c r="Z284" i="4"/>
  <c r="AC284" i="4"/>
  <c r="AD284" i="4"/>
  <c r="AI284" i="4"/>
  <c r="AK359" i="4"/>
  <c r="AA359" i="4"/>
  <c r="AE359" i="4"/>
  <c r="AH359" i="4"/>
  <c r="AC359" i="4"/>
  <c r="AD359" i="4"/>
  <c r="AB451" i="4"/>
  <c r="AG451" i="4"/>
  <c r="AE451" i="4"/>
  <c r="F423" i="4"/>
  <c r="J423" i="4" s="1"/>
  <c r="G409" i="4"/>
  <c r="G465" i="4"/>
  <c r="Y389" i="4"/>
  <c r="AB389" i="4" s="1"/>
  <c r="AE343" i="4"/>
  <c r="AA311" i="4"/>
  <c r="AE308" i="4"/>
  <c r="AG308" i="4"/>
  <c r="AI308" i="4"/>
  <c r="AF308" i="4"/>
  <c r="AH308" i="4"/>
  <c r="Y471" i="4"/>
  <c r="AK471" i="4" s="1"/>
  <c r="AB556" i="4"/>
  <c r="AE556" i="4"/>
  <c r="AD556" i="4"/>
  <c r="Z575" i="4"/>
  <c r="AB575" i="4"/>
  <c r="AH556" i="4"/>
  <c r="AK556" i="4"/>
  <c r="AI575" i="4"/>
  <c r="AD575" i="4"/>
  <c r="AA575" i="4"/>
  <c r="AF670" i="4"/>
  <c r="AI670" i="4"/>
  <c r="AK670" i="4"/>
  <c r="AB670" i="4"/>
  <c r="AC670" i="4"/>
  <c r="Z670" i="4"/>
  <c r="AI627" i="4"/>
  <c r="AK627" i="4"/>
  <c r="AG627" i="4"/>
  <c r="AC627" i="4"/>
  <c r="AB627" i="4"/>
  <c r="AE627" i="4"/>
  <c r="AH639" i="4"/>
  <c r="AK684" i="4"/>
  <c r="AB684" i="4"/>
  <c r="AJ675" i="4"/>
  <c r="AK675" i="4"/>
  <c r="AG675" i="4"/>
  <c r="Z675" i="4"/>
  <c r="AD675" i="4"/>
  <c r="AB675" i="4"/>
  <c r="D704" i="4"/>
  <c r="H704" i="4" s="1"/>
  <c r="D769" i="4"/>
  <c r="H769" i="4" s="1"/>
  <c r="F781" i="4"/>
  <c r="J781" i="4" s="1"/>
  <c r="G765" i="4"/>
  <c r="E789" i="4"/>
  <c r="I789" i="4" s="1"/>
  <c r="AO961" i="4"/>
  <c r="AN787" i="4"/>
  <c r="AT787" i="4" s="1"/>
  <c r="AM787" i="4"/>
  <c r="AS787" i="4" s="1"/>
  <c r="AL634" i="4"/>
  <c r="AR634" i="4" s="1"/>
  <c r="AO634" i="4"/>
  <c r="AU634" i="4" s="1"/>
  <c r="AQ989" i="4"/>
  <c r="AJ832" i="4"/>
  <c r="AC832" i="4"/>
  <c r="AP844" i="4"/>
  <c r="AV844" i="4" s="1"/>
  <c r="AO950" i="4"/>
  <c r="AC643" i="4"/>
  <c r="AW812" i="4"/>
  <c r="AU812" i="4"/>
  <c r="AB812" i="4"/>
  <c r="AV812" i="4"/>
  <c r="Z812" i="4"/>
  <c r="AL812" i="4" s="1"/>
  <c r="AK795" i="4"/>
  <c r="AM521" i="4"/>
  <c r="AS521" i="4" s="1"/>
  <c r="AL995" i="4"/>
  <c r="AG987" i="4"/>
  <c r="AS981" i="4"/>
  <c r="AV981" i="4"/>
  <c r="AU981" i="4"/>
  <c r="Z981" i="4"/>
  <c r="AL981" i="4" s="1"/>
  <c r="AB981" i="4"/>
  <c r="AE981" i="4"/>
  <c r="AQ981" i="4" s="1"/>
  <c r="AF913" i="4"/>
  <c r="Z897" i="4"/>
  <c r="AL897" i="4" s="1"/>
  <c r="AC897" i="4"/>
  <c r="AO897" i="4" s="1"/>
  <c r="AB897" i="4"/>
  <c r="AS873" i="4"/>
  <c r="AV873" i="4"/>
  <c r="AU873" i="4"/>
  <c r="Z873" i="4"/>
  <c r="AA873" i="4"/>
  <c r="AM873" i="4" s="1"/>
  <c r="AG515" i="4"/>
  <c r="AC66" i="4"/>
  <c r="Z66" i="4"/>
  <c r="AL66" i="4" s="1"/>
  <c r="AR66" i="4" s="1"/>
  <c r="D66" i="4" s="1"/>
  <c r="H66" i="4" s="1"/>
  <c r="AD66" i="4"/>
  <c r="AA170" i="4"/>
  <c r="AQ741" i="4"/>
  <c r="AW741" i="4" s="1"/>
  <c r="AD726" i="4"/>
  <c r="AI22" i="4"/>
  <c r="AF519" i="4"/>
  <c r="AD602" i="4"/>
  <c r="AP602" i="4" s="1"/>
  <c r="AV602" i="4" s="1"/>
  <c r="AK602" i="4"/>
  <c r="AQ602" i="4" s="1"/>
  <c r="AW602" i="4" s="1"/>
  <c r="AH602" i="4"/>
  <c r="AH963" i="4"/>
  <c r="AG848" i="4"/>
  <c r="AH848" i="4"/>
  <c r="AH893" i="4"/>
  <c r="AJ893" i="4"/>
  <c r="AO606" i="4"/>
  <c r="AU606" i="4" s="1"/>
  <c r="AE20" i="4"/>
  <c r="AA20" i="4"/>
  <c r="AM20" i="4" s="1"/>
  <c r="AS20" i="4" s="1"/>
  <c r="Z20" i="4"/>
  <c r="AB140" i="4"/>
  <c r="AK140" i="4"/>
  <c r="AH140" i="4"/>
  <c r="AJ951" i="4"/>
  <c r="AF951" i="4"/>
  <c r="Z857" i="4"/>
  <c r="AA857" i="4"/>
  <c r="AO814" i="4"/>
  <c r="AU814" i="4" s="1"/>
  <c r="AG790" i="4"/>
  <c r="AN750" i="4"/>
  <c r="AT750" i="4" s="1"/>
  <c r="AE656" i="4"/>
  <c r="AA656" i="4"/>
  <c r="AP935" i="4"/>
  <c r="Z725" i="4"/>
  <c r="AD677" i="4"/>
  <c r="AJ677" i="4"/>
  <c r="AC495" i="4"/>
  <c r="AK495" i="4"/>
  <c r="AI495" i="4"/>
  <c r="AH850" i="4"/>
  <c r="AG731" i="4"/>
  <c r="Z519" i="4"/>
  <c r="AB519" i="4"/>
  <c r="AD519" i="4"/>
  <c r="AP665" i="4"/>
  <c r="AV665" i="4" s="1"/>
  <c r="AL572" i="4"/>
  <c r="AR572" i="4" s="1"/>
  <c r="AB848" i="4"/>
  <c r="AC848" i="4"/>
  <c r="AU893" i="4"/>
  <c r="AW893" i="4"/>
  <c r="AD893" i="4"/>
  <c r="AT893" i="4"/>
  <c r="Z893" i="4"/>
  <c r="AA893" i="4"/>
  <c r="AM893" i="4" s="1"/>
  <c r="AO959" i="4"/>
  <c r="AC790" i="4"/>
  <c r="Z790" i="4"/>
  <c r="AJ656" i="4"/>
  <c r="AI656" i="4"/>
  <c r="AO656" i="4" s="1"/>
  <c r="AU656" i="4" s="1"/>
  <c r="AH656" i="4"/>
  <c r="AG725" i="4"/>
  <c r="AK725" i="4"/>
  <c r="AI725" i="4"/>
  <c r="AP1000" i="4"/>
  <c r="AS992" i="4"/>
  <c r="AB992" i="4"/>
  <c r="AU992" i="4"/>
  <c r="AE992" i="4"/>
  <c r="AC992" i="4"/>
  <c r="AW941" i="4"/>
  <c r="AC941" i="4"/>
  <c r="AV941" i="4"/>
  <c r="AD941" i="4"/>
  <c r="AE941" i="4"/>
  <c r="Z931" i="4"/>
  <c r="AS931" i="4"/>
  <c r="AT931" i="4"/>
  <c r="AW931" i="4"/>
  <c r="AK998" i="4"/>
  <c r="AF998" i="4"/>
  <c r="AI998" i="4"/>
  <c r="AD998" i="4"/>
  <c r="Z998" i="4"/>
  <c r="AD954" i="4"/>
  <c r="Z954" i="4"/>
  <c r="AW954" i="4"/>
  <c r="AU954" i="4"/>
  <c r="AT954" i="4"/>
  <c r="Y775" i="4"/>
  <c r="Z775" i="4" s="1"/>
  <c r="AI990" i="4"/>
  <c r="AK987" i="4"/>
  <c r="AH987" i="4"/>
  <c r="AK913" i="4"/>
  <c r="AO737" i="4"/>
  <c r="AU737" i="4" s="1"/>
  <c r="AM576" i="4"/>
  <c r="AS576" i="4" s="1"/>
  <c r="AA726" i="4"/>
  <c r="AI519" i="4"/>
  <c r="AP834" i="4"/>
  <c r="AV834" i="4" s="1"/>
  <c r="AV996" i="4"/>
  <c r="AC996" i="4"/>
  <c r="AD996" i="4"/>
  <c r="AU984" i="4"/>
  <c r="AA984" i="4"/>
  <c r="AM984" i="4" s="1"/>
  <c r="AV984" i="4"/>
  <c r="AD984" i="4"/>
  <c r="AP984" i="4" s="1"/>
  <c r="AB984" i="4"/>
  <c r="AN984" i="4" s="1"/>
  <c r="Z984" i="4"/>
  <c r="AL984" i="4" s="1"/>
  <c r="AM667" i="4"/>
  <c r="AS667" i="4" s="1"/>
  <c r="Z602" i="4"/>
  <c r="AA602" i="4"/>
  <c r="AI602" i="4"/>
  <c r="AF963" i="4"/>
  <c r="AI848" i="4"/>
  <c r="AK893" i="4"/>
  <c r="AG140" i="4"/>
  <c r="AM140" i="4" s="1"/>
  <c r="AS140" i="4" s="1"/>
  <c r="AJ140" i="4"/>
  <c r="AP140" i="4" s="1"/>
  <c r="AV140" i="4" s="1"/>
  <c r="AA625" i="4"/>
  <c r="AM625" i="4" s="1"/>
  <c r="AS625" i="4" s="1"/>
  <c r="AI951" i="4"/>
  <c r="Z656" i="4"/>
  <c r="AB725" i="4"/>
  <c r="AH677" i="4"/>
  <c r="AK677" i="4"/>
  <c r="AQ677" i="4" s="1"/>
  <c r="AW677" i="4" s="1"/>
  <c r="AG677" i="4"/>
  <c r="AD495" i="4"/>
  <c r="AG495" i="4"/>
  <c r="AM495" i="4" s="1"/>
  <c r="AS495" i="4" s="1"/>
  <c r="AI978" i="4"/>
  <c r="AA987" i="4"/>
  <c r="AC987" i="4"/>
  <c r="AT987" i="4"/>
  <c r="AE987" i="4"/>
  <c r="AE913" i="4"/>
  <c r="AD913" i="4"/>
  <c r="AG726" i="4"/>
  <c r="AI726" i="4"/>
  <c r="Z963" i="4"/>
  <c r="AS951" i="4"/>
  <c r="AT951" i="4"/>
  <c r="AW951" i="4"/>
  <c r="Z951" i="4"/>
  <c r="AG654" i="4"/>
  <c r="AJ20" i="4"/>
  <c r="AP20" i="4" s="1"/>
  <c r="AV20" i="4" s="1"/>
  <c r="AF20" i="4"/>
  <c r="AI20" i="4"/>
  <c r="AD643" i="4"/>
  <c r="AL728" i="4"/>
  <c r="AR728" i="4" s="1"/>
  <c r="AP419" i="4"/>
  <c r="AV419" i="4" s="1"/>
  <c r="AO378" i="4"/>
  <c r="AU378" i="4" s="1"/>
  <c r="Z365" i="4"/>
  <c r="AP358" i="4"/>
  <c r="AV358" i="4" s="1"/>
  <c r="AB469" i="4"/>
  <c r="Z469" i="4"/>
  <c r="AH469" i="4"/>
  <c r="AH66" i="4"/>
  <c r="AN66" i="4" s="1"/>
  <c r="AT66" i="4" s="1"/>
  <c r="AJ66" i="4"/>
  <c r="AG66" i="4"/>
  <c r="AB643" i="4"/>
  <c r="AN453" i="4"/>
  <c r="AT453" i="4" s="1"/>
  <c r="AH446" i="4"/>
  <c r="AF446" i="4"/>
  <c r="AC759" i="4"/>
  <c r="AA759" i="4"/>
  <c r="AE759" i="4"/>
  <c r="AO334" i="4"/>
  <c r="AU334" i="4" s="1"/>
  <c r="AK835" i="4"/>
  <c r="AB513" i="4"/>
  <c r="AI854" i="4"/>
  <c r="AK854" i="4"/>
  <c r="AJ845" i="4"/>
  <c r="AP845" i="4" s="1"/>
  <c r="AV845" i="4" s="1"/>
  <c r="AA643" i="4"/>
  <c r="AK625" i="4"/>
  <c r="AE625" i="4"/>
  <c r="Z625" i="4"/>
  <c r="Y877" i="4"/>
  <c r="AG625" i="4"/>
  <c r="AD625" i="4"/>
  <c r="AF625" i="4"/>
  <c r="Y946" i="4"/>
  <c r="AJ981" i="4"/>
  <c r="AP981" i="4" s="1"/>
  <c r="AH992" i="4"/>
  <c r="AH897" i="4"/>
  <c r="AH812" i="4"/>
  <c r="AK873" i="4"/>
  <c r="AG992" i="4"/>
  <c r="AF984" i="4"/>
  <c r="Y842" i="4"/>
  <c r="AB842" i="4" s="1"/>
  <c r="Z585" i="4"/>
  <c r="AL585" i="4" s="1"/>
  <c r="AR585" i="4" s="1"/>
  <c r="AI992" i="4"/>
  <c r="AB585" i="4"/>
  <c r="AK984" i="4"/>
  <c r="AQ984" i="4" s="1"/>
  <c r="AQ250" i="4"/>
  <c r="AW250" i="4" s="1"/>
  <c r="AM334" i="4"/>
  <c r="AS334" i="4" s="1"/>
  <c r="AK398" i="4"/>
  <c r="AC398" i="4"/>
  <c r="AE398" i="4"/>
  <c r="AQ398" i="4" s="1"/>
  <c r="AW398" i="4" s="1"/>
  <c r="AA398" i="4"/>
  <c r="AI152" i="4"/>
  <c r="AC152" i="4"/>
  <c r="AM270" i="4"/>
  <c r="AS270" i="4" s="1"/>
  <c r="AH152" i="4"/>
  <c r="AO5" i="4"/>
  <c r="AU5" i="4" s="1"/>
  <c r="AJ928" i="4"/>
  <c r="AP928" i="4" s="1"/>
  <c r="AA928" i="4"/>
  <c r="AM928" i="4" s="1"/>
  <c r="AE928" i="4"/>
  <c r="AI928" i="4"/>
  <c r="AO928" i="4" s="1"/>
  <c r="AB928" i="4"/>
  <c r="AN928" i="4" s="1"/>
  <c r="AE776" i="4"/>
  <c r="AK928" i="4"/>
  <c r="AH691" i="4"/>
  <c r="AN691" i="4" s="1"/>
  <c r="AT691" i="4" s="1"/>
  <c r="Z691" i="4"/>
  <c r="AL691" i="4" s="1"/>
  <c r="AR691" i="4" s="1"/>
  <c r="AT928" i="4"/>
  <c r="AV928" i="4"/>
  <c r="AG691" i="4"/>
  <c r="AM691" i="4" s="1"/>
  <c r="AS691" i="4" s="1"/>
  <c r="AQ124" i="4"/>
  <c r="AW124" i="4" s="1"/>
  <c r="AL207" i="4"/>
  <c r="AR207" i="4" s="1"/>
  <c r="G207" i="4" s="1"/>
  <c r="AI927" i="4"/>
  <c r="AF757" i="4"/>
  <c r="AI888" i="4"/>
  <c r="AH888" i="4"/>
  <c r="AW888" i="4"/>
  <c r="AA888" i="4"/>
  <c r="AD888" i="4"/>
  <c r="AU888" i="4"/>
  <c r="AF888" i="4"/>
  <c r="AC888" i="4"/>
  <c r="AO888" i="4" s="1"/>
  <c r="AK888" i="4"/>
  <c r="AE888" i="4"/>
  <c r="AT888" i="4"/>
  <c r="Z888" i="4"/>
  <c r="AL888" i="4" s="1"/>
  <c r="AG888" i="4"/>
  <c r="AJ888" i="4"/>
  <c r="AS888" i="4"/>
  <c r="AV888" i="4"/>
  <c r="AB888" i="4"/>
  <c r="AO726" i="4"/>
  <c r="AU726" i="4" s="1"/>
  <c r="AJ895" i="4"/>
  <c r="AM677" i="4"/>
  <c r="AS677" i="4" s="1"/>
  <c r="AG639" i="4"/>
  <c r="AH978" i="4"/>
  <c r="AQ959" i="4"/>
  <c r="W884" i="4"/>
  <c r="AP468" i="4"/>
  <c r="AV468" i="4" s="1"/>
  <c r="F377" i="4"/>
  <c r="J377" i="4" s="1"/>
  <c r="AK775" i="4"/>
  <c r="AF592" i="4"/>
  <c r="AK392" i="4"/>
  <c r="Z580" i="4"/>
  <c r="AQ687" i="4"/>
  <c r="AW687" i="4" s="1"/>
  <c r="AE580" i="4"/>
  <c r="W886" i="4"/>
  <c r="X886" i="4" s="1"/>
  <c r="AQ983" i="4"/>
  <c r="Y985" i="4"/>
  <c r="X985" i="4"/>
  <c r="AP691" i="4"/>
  <c r="AV691" i="4" s="1"/>
  <c r="AI580" i="4"/>
  <c r="AO116" i="4"/>
  <c r="AU116" i="4" s="1"/>
  <c r="AP31" i="4"/>
  <c r="AV31" i="4" s="1"/>
  <c r="AA556" i="4"/>
  <c r="AM556" i="4" s="1"/>
  <c r="AS556" i="4" s="1"/>
  <c r="Z392" i="4"/>
  <c r="Z759" i="4"/>
  <c r="AL759" i="4" s="1"/>
  <c r="AR759" i="4" s="1"/>
  <c r="AE660" i="4"/>
  <c r="AA580" i="4"/>
  <c r="AC580" i="4"/>
  <c r="AO580" i="4" s="1"/>
  <c r="AU580" i="4" s="1"/>
  <c r="AC349" i="4"/>
  <c r="AO349" i="4" s="1"/>
  <c r="AU349" i="4" s="1"/>
  <c r="AF776" i="4"/>
  <c r="AG983" i="4"/>
  <c r="AM983" i="4" s="1"/>
  <c r="AL580" i="4"/>
  <c r="AR580" i="4" s="1"/>
  <c r="AI776" i="4"/>
  <c r="AK805" i="4"/>
  <c r="AB648" i="4"/>
  <c r="AJ648" i="4"/>
  <c r="AG648" i="4"/>
  <c r="AK648" i="4"/>
  <c r="AC648" i="4"/>
  <c r="AE648" i="4"/>
  <c r="AI648" i="4"/>
  <c r="AF648" i="4"/>
  <c r="AH648" i="4"/>
  <c r="AD648" i="4"/>
  <c r="AP648" i="4" s="1"/>
  <c r="AV648" i="4" s="1"/>
  <c r="Z648" i="4"/>
  <c r="AA648" i="4"/>
  <c r="Z983" i="4"/>
  <c r="AL983" i="4" s="1"/>
  <c r="AH990" i="4"/>
  <c r="AE663" i="4"/>
  <c r="AP661" i="4"/>
  <c r="AV661" i="4" s="1"/>
  <c r="AQ661" i="4"/>
  <c r="AW661" i="4" s="1"/>
  <c r="AJ392" i="4"/>
  <c r="AD580" i="4"/>
  <c r="AK580" i="4"/>
  <c r="AQ580" i="4" s="1"/>
  <c r="AW580" i="4" s="1"/>
  <c r="AC776" i="4"/>
  <c r="AH398" i="4"/>
  <c r="AP124" i="4"/>
  <c r="AV124" i="4" s="1"/>
  <c r="AO124" i="4"/>
  <c r="AU124" i="4" s="1"/>
  <c r="AQ40" i="4"/>
  <c r="AW40" i="4" s="1"/>
  <c r="AC170" i="4"/>
  <c r="AO170" i="4" s="1"/>
  <c r="AU170" i="4" s="1"/>
  <c r="AE94" i="4"/>
  <c r="AA94" i="4"/>
  <c r="D132" i="4"/>
  <c r="H132" i="4" s="1"/>
  <c r="AE108" i="4"/>
  <c r="AH170" i="4"/>
  <c r="AG94" i="4"/>
  <c r="AG101" i="4"/>
  <c r="AF94" i="4"/>
  <c r="AC108" i="4"/>
  <c r="AO106" i="4"/>
  <c r="AU106" i="4" s="1"/>
  <c r="AP115" i="4"/>
  <c r="AV115" i="4" s="1"/>
  <c r="AF108" i="4"/>
  <c r="AL124" i="4"/>
  <c r="AR124" i="4" s="1"/>
  <c r="E124" i="4" s="1"/>
  <c r="I124" i="4" s="1"/>
  <c r="AK101" i="4"/>
  <c r="Z24" i="4"/>
  <c r="AF192" i="4"/>
  <c r="AJ24" i="4"/>
  <c r="AP24" i="4" s="1"/>
  <c r="AV24" i="4" s="1"/>
  <c r="AI24" i="4"/>
  <c r="AB24" i="4"/>
  <c r="AL625" i="4"/>
  <c r="AR625" i="4" s="1"/>
  <c r="AM728" i="4"/>
  <c r="AS728" i="4" s="1"/>
  <c r="Z711" i="4"/>
  <c r="AL711" i="4" s="1"/>
  <c r="AR711" i="4" s="1"/>
  <c r="AI711" i="4"/>
  <c r="AO711" i="4" s="1"/>
  <c r="AU711" i="4" s="1"/>
  <c r="AM790" i="4"/>
  <c r="AS790" i="4" s="1"/>
  <c r="AN465" i="4"/>
  <c r="AT465" i="4" s="1"/>
  <c r="AM250" i="4"/>
  <c r="AS250" i="4" s="1"/>
  <c r="Z152" i="4"/>
  <c r="AJ152" i="4"/>
  <c r="AK152" i="4"/>
  <c r="AG757" i="4"/>
  <c r="AF929" i="4"/>
  <c r="AO694" i="4"/>
  <c r="AU694" i="4" s="1"/>
  <c r="AK757" i="4"/>
  <c r="AH97" i="4"/>
  <c r="AN615" i="4"/>
  <c r="AT615" i="4" s="1"/>
  <c r="AF152" i="4"/>
  <c r="AD152" i="4"/>
  <c r="AE152" i="4"/>
  <c r="AB152" i="4"/>
  <c r="AN152" i="4" s="1"/>
  <c r="AT152" i="4" s="1"/>
  <c r="AH580" i="4"/>
  <c r="Z757" i="4"/>
  <c r="AE757" i="4"/>
  <c r="AH954" i="4"/>
  <c r="AD290" i="4"/>
  <c r="AP290" i="4" s="1"/>
  <c r="AV290" i="4" s="1"/>
  <c r="AQ419" i="4"/>
  <c r="AW419" i="4" s="1"/>
  <c r="AP338" i="4"/>
  <c r="AV338" i="4" s="1"/>
  <c r="AP336" i="4"/>
  <c r="AV336" i="4" s="1"/>
  <c r="AC392" i="4"/>
  <c r="AQ241" i="4"/>
  <c r="AW241" i="4" s="1"/>
  <c r="AF925" i="4"/>
  <c r="AJ925" i="4"/>
  <c r="AI925" i="4"/>
  <c r="AI994" i="4"/>
  <c r="AJ994" i="4"/>
  <c r="AH994" i="4"/>
  <c r="AF994" i="4"/>
  <c r="AK994" i="4"/>
  <c r="AG994" i="4"/>
  <c r="X884" i="4"/>
  <c r="AH884" i="4" s="1"/>
  <c r="Y884" i="4"/>
  <c r="Z506" i="4"/>
  <c r="AA314" i="4"/>
  <c r="G433" i="4"/>
  <c r="AD702" i="4"/>
  <c r="AC702" i="4"/>
  <c r="AD682" i="4"/>
  <c r="D593" i="4"/>
  <c r="H593" i="4" s="1"/>
  <c r="AO728" i="4"/>
  <c r="AU728" i="4" s="1"/>
  <c r="AQ634" i="4"/>
  <c r="AW634" i="4" s="1"/>
  <c r="AQ582" i="4"/>
  <c r="AW582" i="4" s="1"/>
  <c r="AL741" i="4"/>
  <c r="AR741" i="4" s="1"/>
  <c r="AL667" i="4"/>
  <c r="AR667" i="4" s="1"/>
  <c r="AI929" i="4"/>
  <c r="AJ927" i="4"/>
  <c r="AP737" i="4"/>
  <c r="AV737" i="4" s="1"/>
  <c r="AE823" i="4"/>
  <c r="AH663" i="4"/>
  <c r="Y937" i="4"/>
  <c r="AF937" i="4" s="1"/>
  <c r="AE365" i="4"/>
  <c r="AN582" i="4"/>
  <c r="AD601" i="4"/>
  <c r="Z513" i="4"/>
  <c r="AE513" i="4"/>
  <c r="AN333" i="4"/>
  <c r="AT333" i="4" s="1"/>
  <c r="AA601" i="4"/>
  <c r="AP392" i="4"/>
  <c r="AV392" i="4" s="1"/>
  <c r="AE805" i="4"/>
  <c r="AQ805" i="4" s="1"/>
  <c r="AW805" i="4" s="1"/>
  <c r="Z805" i="4"/>
  <c r="AM632" i="4"/>
  <c r="AS632" i="4" s="1"/>
  <c r="AO381" i="4"/>
  <c r="AU381" i="4" s="1"/>
  <c r="AE540" i="4"/>
  <c r="AN446" i="4"/>
  <c r="AT446" i="4" s="1"/>
  <c r="AP544" i="4"/>
  <c r="AV544" i="4" s="1"/>
  <c r="AL276" i="4"/>
  <c r="AR276" i="4" s="1"/>
  <c r="G276" i="4" s="1"/>
  <c r="AI702" i="4"/>
  <c r="AJ682" i="4"/>
  <c r="AA682" i="4"/>
  <c r="AQ950" i="4"/>
  <c r="AN812" i="4"/>
  <c r="AI740" i="4"/>
  <c r="AJ100" i="4"/>
  <c r="AQ873" i="4"/>
  <c r="Y791" i="4"/>
  <c r="AK791" i="4" s="1"/>
  <c r="AG850" i="4"/>
  <c r="AK850" i="4"/>
  <c r="AE850" i="4"/>
  <c r="AO586" i="4"/>
  <c r="AU586" i="4" s="1"/>
  <c r="AL677" i="4"/>
  <c r="AR677" i="4" s="1"/>
  <c r="AM448" i="4"/>
  <c r="AS448" i="4" s="1"/>
  <c r="AD530" i="4"/>
  <c r="AM414" i="4"/>
  <c r="AS414" i="4" s="1"/>
  <c r="AB540" i="4"/>
  <c r="AA540" i="4"/>
  <c r="AD442" i="4"/>
  <c r="Z492" i="4"/>
  <c r="AM462" i="4"/>
  <c r="AS462" i="4" s="1"/>
  <c r="G377" i="4"/>
  <c r="AK314" i="4"/>
  <c r="D258" i="4"/>
  <c r="H258" i="4" s="1"/>
  <c r="F467" i="4"/>
  <c r="J467" i="4" s="1"/>
  <c r="AN395" i="4"/>
  <c r="AT395" i="4" s="1"/>
  <c r="F433" i="4"/>
  <c r="J433" i="4" s="1"/>
  <c r="F465" i="4"/>
  <c r="J465" i="4" s="1"/>
  <c r="E342" i="4"/>
  <c r="I342" i="4" s="1"/>
  <c r="F489" i="4"/>
  <c r="J489" i="4" s="1"/>
  <c r="AK702" i="4"/>
  <c r="Z702" i="4"/>
  <c r="AE702" i="4"/>
  <c r="AI595" i="4"/>
  <c r="AC595" i="4"/>
  <c r="AA595" i="4"/>
  <c r="AI682" i="4"/>
  <c r="AC682" i="4"/>
  <c r="Z682" i="4"/>
  <c r="F593" i="4"/>
  <c r="J593" i="4" s="1"/>
  <c r="D821" i="4"/>
  <c r="H821" i="4" s="1"/>
  <c r="AQ787" i="4"/>
  <c r="AW787" i="4" s="1"/>
  <c r="AQ755" i="4"/>
  <c r="AW755" i="4" s="1"/>
  <c r="AA896" i="4"/>
  <c r="AO764" i="4"/>
  <c r="AU764" i="4" s="1"/>
  <c r="AL521" i="4"/>
  <c r="AR521" i="4" s="1"/>
  <c r="AJ740" i="4"/>
  <c r="AL873" i="4"/>
  <c r="AQ782" i="4"/>
  <c r="AW782" i="4" s="1"/>
  <c r="AK515" i="4"/>
  <c r="AK594" i="4"/>
  <c r="AI663" i="4"/>
  <c r="AO663" i="4" s="1"/>
  <c r="AU663" i="4" s="1"/>
  <c r="AE857" i="4"/>
  <c r="AM935" i="4"/>
  <c r="Z148" i="4"/>
  <c r="AI850" i="4"/>
  <c r="Z850" i="4"/>
  <c r="AD850" i="4"/>
  <c r="AK803" i="4"/>
  <c r="AC100" i="4"/>
  <c r="AG929" i="4"/>
  <c r="AQ665" i="4"/>
  <c r="AW665" i="4" s="1"/>
  <c r="AK927" i="4"/>
  <c r="AD848" i="4"/>
  <c r="AQ893" i="4"/>
  <c r="AQ992" i="4"/>
  <c r="AO941" i="4"/>
  <c r="AP941" i="4"/>
  <c r="AN576" i="4"/>
  <c r="AT576" i="4" s="1"/>
  <c r="AM557" i="4"/>
  <c r="AS557" i="4" s="1"/>
  <c r="AL834" i="4"/>
  <c r="AR834" i="4" s="1"/>
  <c r="G834" i="4" s="1"/>
  <c r="Z996" i="4"/>
  <c r="AU996" i="4"/>
  <c r="X911" i="4"/>
  <c r="AK848" i="4"/>
  <c r="AQ848" i="4" s="1"/>
  <c r="AW848" i="4" s="1"/>
  <c r="AG663" i="4"/>
  <c r="Y783" i="4"/>
  <c r="Z783" i="4" s="1"/>
  <c r="E709" i="4"/>
  <c r="I709" i="4" s="1"/>
  <c r="Y967" i="4"/>
  <c r="AG967" i="4" s="1"/>
  <c r="AN695" i="4"/>
  <c r="AT695" i="4" s="1"/>
  <c r="X947" i="4"/>
  <c r="AK947" i="4" s="1"/>
  <c r="Y975" i="4"/>
  <c r="X988" i="4"/>
  <c r="AD988" i="4" s="1"/>
  <c r="Y956" i="4"/>
  <c r="AD823" i="4"/>
  <c r="Y59" i="4"/>
  <c r="AG59" i="4" s="1"/>
  <c r="Y587" i="4"/>
  <c r="AF587" i="4" s="1"/>
  <c r="AJ365" i="4"/>
  <c r="AJ446" i="4"/>
  <c r="AP446" i="4" s="1"/>
  <c r="AV446" i="4" s="1"/>
  <c r="Z663" i="4"/>
  <c r="AB365" i="4"/>
  <c r="AE601" i="4"/>
  <c r="AJ835" i="4"/>
  <c r="AA513" i="4"/>
  <c r="AM513" i="4" s="1"/>
  <c r="AS513" i="4" s="1"/>
  <c r="AI513" i="4"/>
  <c r="AA663" i="4"/>
  <c r="AM663" i="4" s="1"/>
  <c r="AS663" i="4" s="1"/>
  <c r="AD663" i="4"/>
  <c r="AB663" i="4"/>
  <c r="AC245" i="4"/>
  <c r="AC191" i="4"/>
  <c r="AL562" i="4"/>
  <c r="AR562" i="4" s="1"/>
  <c r="F562" i="4" s="1"/>
  <c r="J562" i="4" s="1"/>
  <c r="AM669" i="4"/>
  <c r="AS669" i="4" s="1"/>
  <c r="AA350" i="4"/>
  <c r="AF954" i="4"/>
  <c r="AL954" i="4" s="1"/>
  <c r="AL599" i="4"/>
  <c r="AR599" i="4" s="1"/>
  <c r="AH759" i="4"/>
  <c r="AN759" i="4" s="1"/>
  <c r="AT759" i="4" s="1"/>
  <c r="AI585" i="4"/>
  <c r="AT970" i="4"/>
  <c r="AA585" i="4"/>
  <c r="AH970" i="4"/>
  <c r="AK759" i="4"/>
  <c r="AQ759" i="4" s="1"/>
  <c r="AW759" i="4" s="1"/>
  <c r="AG585" i="4"/>
  <c r="AI970" i="4"/>
  <c r="AJ954" i="4"/>
  <c r="AP954" i="4" s="1"/>
  <c r="AM116" i="4"/>
  <c r="AS116" i="4" s="1"/>
  <c r="AP106" i="4"/>
  <c r="AV106" i="4" s="1"/>
  <c r="AF392" i="4"/>
  <c r="AL392" i="4" s="1"/>
  <c r="AR392" i="4" s="1"/>
  <c r="D392" i="4" s="1"/>
  <c r="H392" i="4" s="1"/>
  <c r="AH392" i="4"/>
  <c r="AK585" i="4"/>
  <c r="AH805" i="4"/>
  <c r="AC805" i="4"/>
  <c r="X948" i="4"/>
  <c r="Y948" i="4"/>
  <c r="D342" i="4"/>
  <c r="H342" i="4" s="1"/>
  <c r="AM989" i="4"/>
  <c r="AQ844" i="4"/>
  <c r="AW844" i="4" s="1"/>
  <c r="AD896" i="4"/>
  <c r="AC896" i="4"/>
  <c r="AI594" i="4"/>
  <c r="AO594" i="4" s="1"/>
  <c r="AU594" i="4" s="1"/>
  <c r="AP992" i="4"/>
  <c r="AM941" i="4"/>
  <c r="AM834" i="4"/>
  <c r="AS834" i="4" s="1"/>
  <c r="AA530" i="4"/>
  <c r="AQ554" i="4"/>
  <c r="AW554" i="4" s="1"/>
  <c r="Z540" i="4"/>
  <c r="AD540" i="4"/>
  <c r="AM512" i="4"/>
  <c r="AS512" i="4" s="1"/>
  <c r="AJ230" i="4"/>
  <c r="AI314" i="4"/>
  <c r="AN376" i="4"/>
  <c r="AT376" i="4" s="1"/>
  <c r="AP395" i="4"/>
  <c r="AV395" i="4" s="1"/>
  <c r="AG702" i="4"/>
  <c r="AF702" i="4"/>
  <c r="AB702" i="4"/>
  <c r="AN702" i="4" s="1"/>
  <c r="AT702" i="4" s="1"/>
  <c r="AG595" i="4"/>
  <c r="AM595" i="4" s="1"/>
  <c r="AS595" i="4" s="1"/>
  <c r="AK595" i="4"/>
  <c r="AB595" i="4"/>
  <c r="AF682" i="4"/>
  <c r="AL682" i="4" s="1"/>
  <c r="AR682" i="4" s="1"/>
  <c r="AG682" i="4"/>
  <c r="AE682" i="4"/>
  <c r="AN728" i="4"/>
  <c r="AT728" i="4" s="1"/>
  <c r="E821" i="4"/>
  <c r="I821" i="4" s="1"/>
  <c r="AO755" i="4"/>
  <c r="AU755" i="4" s="1"/>
  <c r="AB896" i="4"/>
  <c r="AM950" i="4"/>
  <c r="AP764" i="4"/>
  <c r="AV764" i="4" s="1"/>
  <c r="AP897" i="4"/>
  <c r="AN782" i="4"/>
  <c r="AT782" i="4" s="1"/>
  <c r="AJ515" i="4"/>
  <c r="AJ594" i="4"/>
  <c r="AJ663" i="4"/>
  <c r="AL802" i="4"/>
  <c r="AR802" i="4" s="1"/>
  <c r="AN606" i="4"/>
  <c r="AT606" i="4" s="1"/>
  <c r="AN814" i="4"/>
  <c r="AT814" i="4" s="1"/>
  <c r="AL935" i="4"/>
  <c r="AP733" i="4"/>
  <c r="AV733" i="4" s="1"/>
  <c r="AF850" i="4"/>
  <c r="AC850" i="4"/>
  <c r="AA850" i="4"/>
  <c r="AE646" i="4"/>
  <c r="AH731" i="4"/>
  <c r="AA848" i="4"/>
  <c r="AQ880" i="4"/>
  <c r="AM992" i="4"/>
  <c r="AL992" i="4"/>
  <c r="AN954" i="4"/>
  <c r="AQ954" i="4"/>
  <c r="AP586" i="4"/>
  <c r="AV586" i="4" s="1"/>
  <c r="AQ576" i="4"/>
  <c r="AW576" i="4" s="1"/>
  <c r="AS996" i="4"/>
  <c r="AA996" i="4"/>
  <c r="AB996" i="4"/>
  <c r="AL139" i="4"/>
  <c r="AR139" i="4" s="1"/>
  <c r="E139" i="4" s="1"/>
  <c r="I139" i="4" s="1"/>
  <c r="AI654" i="4"/>
  <c r="AL695" i="4"/>
  <c r="AR695" i="4" s="1"/>
  <c r="AC823" i="4"/>
  <c r="AG446" i="4"/>
  <c r="AM446" i="4" s="1"/>
  <c r="AS446" i="4" s="1"/>
  <c r="AB823" i="4"/>
  <c r="AK446" i="4"/>
  <c r="AQ446" i="4" s="1"/>
  <c r="AW446" i="4" s="1"/>
  <c r="AA823" i="4"/>
  <c r="AF513" i="4"/>
  <c r="AB835" i="4"/>
  <c r="Z601" i="4"/>
  <c r="AK513" i="4"/>
  <c r="AD513" i="4"/>
  <c r="AP513" i="4" s="1"/>
  <c r="AV513" i="4" s="1"/>
  <c r="AL687" i="4"/>
  <c r="AR687" i="4" s="1"/>
  <c r="D687" i="4" s="1"/>
  <c r="H687" i="4" s="1"/>
  <c r="AC513" i="4"/>
  <c r="AQ660" i="4"/>
  <c r="AW660" i="4" s="1"/>
  <c r="AM660" i="4"/>
  <c r="AS660" i="4" s="1"/>
  <c r="AO661" i="4"/>
  <c r="AU661" i="4" s="1"/>
  <c r="AH996" i="4"/>
  <c r="AG970" i="4"/>
  <c r="AV970" i="4"/>
  <c r="AE585" i="4"/>
  <c r="AQ585" i="4" s="1"/>
  <c r="AW585" i="4" s="1"/>
  <c r="AG759" i="4"/>
  <c r="AM759" i="4" s="1"/>
  <c r="AS759" i="4" s="1"/>
  <c r="AH585" i="4"/>
  <c r="AN585" i="4" s="1"/>
  <c r="AT585" i="4" s="1"/>
  <c r="AE392" i="4"/>
  <c r="AQ392" i="4" s="1"/>
  <c r="AW392" i="4" s="1"/>
  <c r="AC585" i="4"/>
  <c r="AO585" i="4" s="1"/>
  <c r="AU585" i="4" s="1"/>
  <c r="AC757" i="4"/>
  <c r="AD757" i="4"/>
  <c r="AB776" i="4"/>
  <c r="AN776" i="4" s="1"/>
  <c r="AT776" i="4" s="1"/>
  <c r="AD805" i="4"/>
  <c r="AG954" i="4"/>
  <c r="AM954" i="4" s="1"/>
  <c r="Y958" i="4"/>
  <c r="X958" i="4"/>
  <c r="AN31" i="4"/>
  <c r="AT31" i="4" s="1"/>
  <c r="AB170" i="4"/>
  <c r="AD170" i="4"/>
  <c r="AJ88" i="4"/>
  <c r="AL147" i="4"/>
  <c r="AR147" i="4" s="1"/>
  <c r="D147" i="4" s="1"/>
  <c r="H147" i="4" s="1"/>
  <c r="AG170" i="4"/>
  <c r="AM170" i="4" s="1"/>
  <c r="AS170" i="4" s="1"/>
  <c r="AK170" i="4"/>
  <c r="AK38" i="4"/>
  <c r="AE170" i="4"/>
  <c r="AC15" i="4"/>
  <c r="D128" i="4"/>
  <c r="H128" i="4" s="1"/>
  <c r="AJ170" i="4"/>
  <c r="AP160" i="4"/>
  <c r="AV160" i="4" s="1"/>
  <c r="Z170" i="4"/>
  <c r="AI15" i="4"/>
  <c r="AF170" i="4"/>
  <c r="AN106" i="4"/>
  <c r="AT106" i="4" s="1"/>
  <c r="AM96" i="4"/>
  <c r="AS96" i="4" s="1"/>
  <c r="AJ15" i="4"/>
  <c r="AD15" i="4"/>
  <c r="AB15" i="4"/>
  <c r="AF15" i="4"/>
  <c r="AA15" i="4"/>
  <c r="Z15" i="4"/>
  <c r="AH15" i="4"/>
  <c r="AE15" i="4"/>
  <c r="AK15" i="4"/>
  <c r="Y44" i="4"/>
  <c r="AF44" i="4" s="1"/>
  <c r="AG15" i="4"/>
  <c r="AQ39" i="4"/>
  <c r="AW39" i="4" s="1"/>
  <c r="AB94" i="4"/>
  <c r="AA108" i="4"/>
  <c r="Z94" i="4"/>
  <c r="AG108" i="4"/>
  <c r="AH94" i="4"/>
  <c r="AJ108" i="4"/>
  <c r="AQ69" i="4"/>
  <c r="AW69" i="4" s="1"/>
  <c r="AK94" i="4"/>
  <c r="AK108" i="4"/>
  <c r="AQ108" i="4" s="1"/>
  <c r="AW108" i="4" s="1"/>
  <c r="AB11" i="4"/>
  <c r="AC94" i="4"/>
  <c r="AB108" i="4"/>
  <c r="AI94" i="4"/>
  <c r="AI108" i="4"/>
  <c r="AD38" i="4"/>
  <c r="AJ94" i="4"/>
  <c r="AP94" i="4" s="1"/>
  <c r="AV94" i="4" s="1"/>
  <c r="AH108" i="4"/>
  <c r="AD108" i="4"/>
  <c r="AP108" i="4" s="1"/>
  <c r="AV108" i="4" s="1"/>
  <c r="Z108" i="4"/>
  <c r="AK970" i="4"/>
  <c r="AE970" i="4"/>
  <c r="AD970" i="4"/>
  <c r="AP970" i="4" s="1"/>
  <c r="AW970" i="4"/>
  <c r="AB970" i="4"/>
  <c r="AC970" i="4"/>
  <c r="Z970" i="4"/>
  <c r="AL970" i="4" s="1"/>
  <c r="AK694" i="4"/>
  <c r="AB694" i="4"/>
  <c r="AN694" i="4" s="1"/>
  <c r="AT694" i="4" s="1"/>
  <c r="AH641" i="4"/>
  <c r="AN641" i="4" s="1"/>
  <c r="AT641" i="4" s="1"/>
  <c r="AP687" i="4"/>
  <c r="AV687" i="4" s="1"/>
  <c r="AP241" i="4"/>
  <c r="AV241" i="4" s="1"/>
  <c r="AN39" i="4"/>
  <c r="AT39" i="4" s="1"/>
  <c r="AG392" i="4"/>
  <c r="AK941" i="4"/>
  <c r="AQ941" i="4" s="1"/>
  <c r="AI981" i="4"/>
  <c r="AO981" i="4" s="1"/>
  <c r="AH981" i="4"/>
  <c r="AN981" i="4" s="1"/>
  <c r="AG981" i="4"/>
  <c r="AM981" i="4" s="1"/>
  <c r="AB580" i="4"/>
  <c r="AN580" i="4" s="1"/>
  <c r="AT580" i="4" s="1"/>
  <c r="AG580" i="4"/>
  <c r="AM580" i="4" s="1"/>
  <c r="AS580" i="4" s="1"/>
  <c r="AJ580" i="4"/>
  <c r="AP580" i="4" s="1"/>
  <c r="AV580" i="4" s="1"/>
  <c r="Z349" i="4"/>
  <c r="AL349" i="4" s="1"/>
  <c r="AR349" i="4" s="1"/>
  <c r="D349" i="4" s="1"/>
  <c r="H349" i="4" s="1"/>
  <c r="AD694" i="4"/>
  <c r="AP694" i="4" s="1"/>
  <c r="AV694" i="4" s="1"/>
  <c r="AH845" i="4"/>
  <c r="AN845" i="4" s="1"/>
  <c r="AT845" i="4" s="1"/>
  <c r="Z776" i="4"/>
  <c r="AL776" i="4" s="1"/>
  <c r="AR776" i="4" s="1"/>
  <c r="AI805" i="4"/>
  <c r="AB805" i="4"/>
  <c r="AN805" i="4" s="1"/>
  <c r="AT805" i="4" s="1"/>
  <c r="AF805" i="4"/>
  <c r="AL805" i="4" s="1"/>
  <c r="AR805" i="4" s="1"/>
  <c r="AA805" i="4"/>
  <c r="AM805" i="4" s="1"/>
  <c r="AS805" i="4" s="1"/>
  <c r="X919" i="4"/>
  <c r="AI919" i="4" s="1"/>
  <c r="AE694" i="4"/>
  <c r="AJ757" i="4"/>
  <c r="AA757" i="4"/>
  <c r="AM757" i="4" s="1"/>
  <c r="AS757" i="4" s="1"/>
  <c r="AB757" i="4"/>
  <c r="AN757" i="4" s="1"/>
  <c r="AT757" i="4" s="1"/>
  <c r="AC845" i="4"/>
  <c r="AO845" i="4" s="1"/>
  <c r="AU845" i="4" s="1"/>
  <c r="AE845" i="4"/>
  <c r="AQ845" i="4" s="1"/>
  <c r="AW845" i="4" s="1"/>
  <c r="Z845" i="4"/>
  <c r="AL845" i="4" s="1"/>
  <c r="AR845" i="4" s="1"/>
  <c r="AG776" i="4"/>
  <c r="AK776" i="4"/>
  <c r="AQ776" i="4" s="1"/>
  <c r="AW776" i="4" s="1"/>
  <c r="AA776" i="4"/>
  <c r="AP625" i="4"/>
  <c r="AV625" i="4" s="1"/>
  <c r="AN612" i="4"/>
  <c r="AT612" i="4" s="1"/>
  <c r="AI392" i="4"/>
  <c r="AO392" i="4" s="1"/>
  <c r="AU392" i="4" s="1"/>
  <c r="AA392" i="4"/>
  <c r="AB392" i="4"/>
  <c r="AI759" i="4"/>
  <c r="AO759" i="4" s="1"/>
  <c r="AU759" i="4" s="1"/>
  <c r="AA694" i="4"/>
  <c r="AM694" i="4" s="1"/>
  <c r="AS694" i="4" s="1"/>
  <c r="AI757" i="4"/>
  <c r="AO757" i="4" s="1"/>
  <c r="AU757" i="4" s="1"/>
  <c r="AA725" i="4"/>
  <c r="AM725" i="4" s="1"/>
  <c r="AS725" i="4" s="1"/>
  <c r="AJ776" i="4"/>
  <c r="AD776" i="4"/>
  <c r="AJ805" i="4"/>
  <c r="AG931" i="4"/>
  <c r="AM931" i="4" s="1"/>
  <c r="AJ931" i="4"/>
  <c r="AP931" i="4" s="1"/>
  <c r="AK931" i="4"/>
  <c r="AQ931" i="4" s="1"/>
  <c r="AI931" i="4"/>
  <c r="AO931" i="4" s="1"/>
  <c r="AH931" i="4"/>
  <c r="AN931" i="4" s="1"/>
  <c r="AF931" i="4"/>
  <c r="AL931" i="4" s="1"/>
  <c r="AB398" i="4"/>
  <c r="AN147" i="4"/>
  <c r="AT147" i="4" s="1"/>
  <c r="F116" i="4"/>
  <c r="J116" i="4" s="1"/>
  <c r="AM106" i="4"/>
  <c r="AS106" i="4" s="1"/>
  <c r="AL106" i="4"/>
  <c r="AR106" i="4" s="1"/>
  <c r="F106" i="4" s="1"/>
  <c r="J106" i="4" s="1"/>
  <c r="AL5" i="4"/>
  <c r="AR5" i="4" s="1"/>
  <c r="F5" i="4" s="1"/>
  <c r="J5" i="4" s="1"/>
  <c r="AO39" i="4"/>
  <c r="AU39" i="4" s="1"/>
  <c r="AM5" i="4"/>
  <c r="AS5" i="4" s="1"/>
  <c r="AP5" i="4"/>
  <c r="AV5" i="4" s="1"/>
  <c r="AI191" i="4"/>
  <c r="AG191" i="4"/>
  <c r="AM191" i="4" s="1"/>
  <c r="AS191" i="4" s="1"/>
  <c r="AJ191" i="4"/>
  <c r="AH191" i="4"/>
  <c r="AB191" i="4"/>
  <c r="AK191" i="4"/>
  <c r="AD191" i="4"/>
  <c r="AP191" i="4" s="1"/>
  <c r="AV191" i="4" s="1"/>
  <c r="AE191" i="4"/>
  <c r="AF191" i="4"/>
  <c r="AL191" i="4" s="1"/>
  <c r="AR191" i="4" s="1"/>
  <c r="G191" i="4" s="1"/>
  <c r="AG22" i="4"/>
  <c r="AC22" i="4"/>
  <c r="AD22" i="4"/>
  <c r="AQ106" i="4"/>
  <c r="AW106" i="4" s="1"/>
  <c r="AQ102" i="4"/>
  <c r="AW102" i="4" s="1"/>
  <c r="AP92" i="4"/>
  <c r="AV92" i="4" s="1"/>
  <c r="AH22" i="4"/>
  <c r="AN91" i="4"/>
  <c r="AT91" i="4" s="1"/>
  <c r="AN123" i="4"/>
  <c r="AT123" i="4" s="1"/>
  <c r="AF148" i="4"/>
  <c r="AL148" i="4" s="1"/>
  <c r="AR148" i="4" s="1"/>
  <c r="AA22" i="4"/>
  <c r="AE22" i="4"/>
  <c r="AJ22" i="4"/>
  <c r="AP102" i="4"/>
  <c r="AV102" i="4" s="1"/>
  <c r="AQ179" i="4"/>
  <c r="AW179" i="4" s="1"/>
  <c r="AG148" i="4"/>
  <c r="Z22" i="4"/>
  <c r="AF22" i="4"/>
  <c r="AK22" i="4"/>
  <c r="AL250" i="4"/>
  <c r="AR250" i="4" s="1"/>
  <c r="G250" i="4" s="1"/>
  <c r="AA253" i="4"/>
  <c r="AM253" i="4" s="1"/>
  <c r="AS253" i="4" s="1"/>
  <c r="AP139" i="4"/>
  <c r="AV139" i="4" s="1"/>
  <c r="AF180" i="4"/>
  <c r="AL180" i="4" s="1"/>
  <c r="AR180" i="4" s="1"/>
  <c r="G180" i="4" s="1"/>
  <c r="Y174" i="4"/>
  <c r="AH174" i="4" s="1"/>
  <c r="E258" i="4"/>
  <c r="I258" i="4" s="1"/>
  <c r="F258" i="4"/>
  <c r="J258" i="4" s="1"/>
  <c r="AP151" i="4"/>
  <c r="AV151" i="4" s="1"/>
  <c r="AL164" i="4"/>
  <c r="AR164" i="4" s="1"/>
  <c r="G164" i="4" s="1"/>
  <c r="AE244" i="4"/>
  <c r="F132" i="4"/>
  <c r="J132" i="4" s="1"/>
  <c r="G132" i="4"/>
  <c r="AP8" i="4"/>
  <c r="AV8" i="4" s="1"/>
  <c r="AQ5" i="4"/>
  <c r="AW5" i="4" s="1"/>
  <c r="AM89" i="4"/>
  <c r="AS89" i="4" s="1"/>
  <c r="AL89" i="4"/>
  <c r="AR89" i="4" s="1"/>
  <c r="D89" i="4" s="1"/>
  <c r="H89" i="4" s="1"/>
  <c r="AA919" i="4"/>
  <c r="AJ919" i="4"/>
  <c r="AF919" i="4"/>
  <c r="AO447" i="4"/>
  <c r="AU447" i="4" s="1"/>
  <c r="F418" i="4"/>
  <c r="J418" i="4" s="1"/>
  <c r="AI646" i="4"/>
  <c r="AG996" i="4"/>
  <c r="AM996" i="4" s="1"/>
  <c r="AD350" i="4"/>
  <c r="AH896" i="4"/>
  <c r="AN896" i="4" s="1"/>
  <c r="X770" i="4"/>
  <c r="AB770" i="4" s="1"/>
  <c r="AG350" i="4"/>
  <c r="AE350" i="4"/>
  <c r="AQ350" i="4" s="1"/>
  <c r="AW350" i="4" s="1"/>
  <c r="AB413" i="4"/>
  <c r="AF896" i="4"/>
  <c r="AL896" i="4" s="1"/>
  <c r="AG413" i="4"/>
  <c r="AP996" i="4"/>
  <c r="Y949" i="4"/>
  <c r="AH949" i="4" s="1"/>
  <c r="AQ562" i="4"/>
  <c r="AW562" i="4" s="1"/>
  <c r="AP612" i="4"/>
  <c r="AV612" i="4" s="1"/>
  <c r="AI896" i="4"/>
  <c r="AJ350" i="4"/>
  <c r="AJ896" i="4"/>
  <c r="AP896" i="4" s="1"/>
  <c r="Z350" i="4"/>
  <c r="AI350" i="4"/>
  <c r="W908" i="4"/>
  <c r="AG651" i="4"/>
  <c r="AF891" i="4"/>
  <c r="AI956" i="4"/>
  <c r="AJ860" i="4"/>
  <c r="AH823" i="4"/>
  <c r="AK823" i="4"/>
  <c r="AQ823" i="4" s="1"/>
  <c r="AW823" i="4" s="1"/>
  <c r="AC350" i="4"/>
  <c r="AF350" i="4"/>
  <c r="AG896" i="4"/>
  <c r="AM896" i="4" s="1"/>
  <c r="AM845" i="4"/>
  <c r="AS845" i="4" s="1"/>
  <c r="AH350" i="4"/>
  <c r="AB350" i="4"/>
  <c r="AM115" i="4"/>
  <c r="AS115" i="4" s="1"/>
  <c r="AM39" i="4"/>
  <c r="AS39" i="4" s="1"/>
  <c r="AN5" i="4"/>
  <c r="AT5" i="4" s="1"/>
  <c r="AN27" i="4"/>
  <c r="AT27" i="4" s="1"/>
  <c r="AL31" i="4"/>
  <c r="AR31" i="4" s="1"/>
  <c r="F31" i="4" s="1"/>
  <c r="J31" i="4" s="1"/>
  <c r="AE136" i="4"/>
  <c r="AA180" i="4"/>
  <c r="AD136" i="4"/>
  <c r="AP136" i="4" s="1"/>
  <c r="AV136" i="4" s="1"/>
  <c r="AO163" i="4"/>
  <c r="AU163" i="4" s="1"/>
  <c r="AG61" i="4"/>
  <c r="AG136" i="4"/>
  <c r="AM147" i="4"/>
  <c r="AS147" i="4" s="1"/>
  <c r="AN36" i="4"/>
  <c r="AT36" i="4" s="1"/>
  <c r="AG24" i="4"/>
  <c r="AM24" i="4" s="1"/>
  <c r="AS24" i="4" s="1"/>
  <c r="AK24" i="4"/>
  <c r="AE24" i="4"/>
  <c r="AH24" i="4"/>
  <c r="AC24" i="4"/>
  <c r="AF24" i="4"/>
  <c r="AP96" i="4"/>
  <c r="AV96" i="4" s="1"/>
  <c r="AN47" i="4"/>
  <c r="AT47" i="4" s="1"/>
  <c r="AI100" i="4"/>
  <c r="AQ163" i="4"/>
  <c r="AW163" i="4" s="1"/>
  <c r="AL115" i="4"/>
  <c r="AR115" i="4" s="1"/>
  <c r="E115" i="4" s="1"/>
  <c r="I115" i="4" s="1"/>
  <c r="AQ164" i="4"/>
  <c r="AW164" i="4" s="1"/>
  <c r="AO123" i="4"/>
  <c r="AU123" i="4" s="1"/>
  <c r="Z100" i="4"/>
  <c r="AP18" i="4"/>
  <c r="AV18" i="4" s="1"/>
  <c r="E128" i="4"/>
  <c r="I128" i="4" s="1"/>
  <c r="AN69" i="4"/>
  <c r="AT69" i="4" s="1"/>
  <c r="AL27" i="4"/>
  <c r="AR27" i="4" s="1"/>
  <c r="F27" i="4" s="1"/>
  <c r="J27" i="4" s="1"/>
  <c r="AN163" i="4"/>
  <c r="AT163" i="4" s="1"/>
  <c r="AH10" i="4"/>
  <c r="AD100" i="4"/>
  <c r="Z10" i="4"/>
  <c r="F128" i="4"/>
  <c r="J128" i="4" s="1"/>
  <c r="AH100" i="4"/>
  <c r="AE100" i="4"/>
  <c r="AP36" i="4"/>
  <c r="AV36" i="4" s="1"/>
  <c r="Y172" i="4"/>
  <c r="Z172" i="4" s="1"/>
  <c r="AL710" i="4"/>
  <c r="AR710" i="4" s="1"/>
  <c r="AG955" i="4"/>
  <c r="AQ834" i="4"/>
  <c r="AW834" i="4" s="1"/>
  <c r="AN764" i="4"/>
  <c r="AT764" i="4" s="1"/>
  <c r="Y674" i="4"/>
  <c r="AA674" i="4" s="1"/>
  <c r="AQ612" i="4"/>
  <c r="AW612" i="4" s="1"/>
  <c r="AQ418" i="4"/>
  <c r="AW418" i="4" s="1"/>
  <c r="AP342" i="4"/>
  <c r="AV342" i="4" s="1"/>
  <c r="AF775" i="4"/>
  <c r="AF967" i="4"/>
  <c r="AM562" i="4"/>
  <c r="AS562" i="4" s="1"/>
  <c r="AP599" i="4"/>
  <c r="AV599" i="4" s="1"/>
  <c r="AG842" i="4"/>
  <c r="AO599" i="4"/>
  <c r="AU599" i="4" s="1"/>
  <c r="AO652" i="4"/>
  <c r="AU652" i="4" s="1"/>
  <c r="W872" i="4"/>
  <c r="W916" i="4"/>
  <c r="AL241" i="4"/>
  <c r="AR241" i="4" s="1"/>
  <c r="D241" i="4" s="1"/>
  <c r="H241" i="4" s="1"/>
  <c r="AQ663" i="4"/>
  <c r="AW663" i="4" s="1"/>
  <c r="AO625" i="4"/>
  <c r="AU625" i="4" s="1"/>
  <c r="AL694" i="4"/>
  <c r="AR694" i="4" s="1"/>
  <c r="AO164" i="4"/>
  <c r="AU164" i="4" s="1"/>
  <c r="AO179" i="4"/>
  <c r="AU179" i="4" s="1"/>
  <c r="AO147" i="4"/>
  <c r="AU147" i="4" s="1"/>
  <c r="AN96" i="4"/>
  <c r="AT96" i="4" s="1"/>
  <c r="AO27" i="4"/>
  <c r="AU27" i="4" s="1"/>
  <c r="AK61" i="4"/>
  <c r="AF61" i="4"/>
  <c r="AK190" i="4"/>
  <c r="AQ190" i="4" s="1"/>
  <c r="AW190" i="4" s="1"/>
  <c r="AC190" i="4"/>
  <c r="AB190" i="4"/>
  <c r="AA190" i="4"/>
  <c r="AD190" i="4"/>
  <c r="AI190" i="4"/>
  <c r="Z190" i="4"/>
  <c r="AG190" i="4"/>
  <c r="AF190" i="4"/>
  <c r="AJ190" i="4"/>
  <c r="AH190" i="4"/>
  <c r="Y149" i="4"/>
  <c r="AK149" i="4" s="1"/>
  <c r="AG939" i="4"/>
  <c r="AJ939" i="4"/>
  <c r="AH939" i="4"/>
  <c r="AH942" i="4"/>
  <c r="AF942" i="4"/>
  <c r="AK942" i="4"/>
  <c r="G531" i="4"/>
  <c r="E531" i="4"/>
  <c r="I531" i="4" s="1"/>
  <c r="F531" i="4"/>
  <c r="J531" i="4" s="1"/>
  <c r="D531" i="4"/>
  <c r="H531" i="4" s="1"/>
  <c r="AO554" i="4"/>
  <c r="AU554" i="4" s="1"/>
  <c r="AP494" i="4"/>
  <c r="AV494" i="4" s="1"/>
  <c r="AL462" i="4"/>
  <c r="AR462" i="4" s="1"/>
  <c r="AE466" i="4"/>
  <c r="AB466" i="4"/>
  <c r="AJ321" i="4"/>
  <c r="AO448" i="4"/>
  <c r="AU448" i="4" s="1"/>
  <c r="AO410" i="4"/>
  <c r="AU410" i="4" s="1"/>
  <c r="Z472" i="4"/>
  <c r="AO544" i="4"/>
  <c r="AU544" i="4" s="1"/>
  <c r="Z466" i="4"/>
  <c r="AO502" i="4"/>
  <c r="G334" i="4"/>
  <c r="AG222" i="4"/>
  <c r="Z192" i="4"/>
  <c r="AJ192" i="4"/>
  <c r="AH192" i="4"/>
  <c r="Z451" i="4"/>
  <c r="AL451" i="4" s="1"/>
  <c r="AR451" i="4" s="1"/>
  <c r="AI451" i="4"/>
  <c r="AO451" i="4" s="1"/>
  <c r="AU451" i="4" s="1"/>
  <c r="AJ451" i="4"/>
  <c r="AP451" i="4" s="1"/>
  <c r="AV451" i="4" s="1"/>
  <c r="E467" i="4"/>
  <c r="I467" i="4" s="1"/>
  <c r="AA451" i="4"/>
  <c r="AF639" i="4"/>
  <c r="AD639" i="4"/>
  <c r="Z639" i="4"/>
  <c r="AG684" i="4"/>
  <c r="AF684" i="4"/>
  <c r="AA684" i="4"/>
  <c r="E669" i="4"/>
  <c r="I669" i="4" s="1"/>
  <c r="F769" i="4"/>
  <c r="J769" i="4" s="1"/>
  <c r="AO787" i="4"/>
  <c r="AU787" i="4" s="1"/>
  <c r="AM634" i="4"/>
  <c r="AS634" i="4" s="1"/>
  <c r="AQ109" i="4"/>
  <c r="AW109" i="4" s="1"/>
  <c r="AH832" i="4"/>
  <c r="AN832" i="4" s="1"/>
  <c r="AT832" i="4" s="1"/>
  <c r="AF832" i="4"/>
  <c r="AD832" i="4"/>
  <c r="AH775" i="4"/>
  <c r="AH646" i="4"/>
  <c r="AP521" i="4"/>
  <c r="AV521" i="4" s="1"/>
  <c r="AQ521" i="4"/>
  <c r="AW521" i="4" s="1"/>
  <c r="AL582" i="4"/>
  <c r="AR582" i="4" s="1"/>
  <c r="G582" i="4" s="1"/>
  <c r="AL92" i="4"/>
  <c r="AR92" i="4" s="1"/>
  <c r="D92" i="4" s="1"/>
  <c r="H92" i="4" s="1"/>
  <c r="AL171" i="4"/>
  <c r="AR171" i="4" s="1"/>
  <c r="F171" i="4" s="1"/>
  <c r="J171" i="4" s="1"/>
  <c r="AG131" i="4"/>
  <c r="AM131" i="4" s="1"/>
  <c r="AS131" i="4" s="1"/>
  <c r="AJ891" i="4"/>
  <c r="AH891" i="4"/>
  <c r="AO818" i="4"/>
  <c r="AU818" i="4" s="1"/>
  <c r="Z654" i="4"/>
  <c r="AQ147" i="4"/>
  <c r="AW147" i="4" s="1"/>
  <c r="AB646" i="4"/>
  <c r="AJ803" i="4"/>
  <c r="AP803" i="4" s="1"/>
  <c r="AV803" i="4" s="1"/>
  <c r="AH955" i="4"/>
  <c r="AB136" i="4"/>
  <c r="Y965" i="4"/>
  <c r="AD965" i="4" s="1"/>
  <c r="X974" i="4"/>
  <c r="AO36" i="4"/>
  <c r="AU36" i="4" s="1"/>
  <c r="AF651" i="4"/>
  <c r="AJ651" i="4"/>
  <c r="AB654" i="4"/>
  <c r="X943" i="4"/>
  <c r="AD943" i="4" s="1"/>
  <c r="AK654" i="4"/>
  <c r="Y894" i="4"/>
  <c r="X898" i="4"/>
  <c r="AC898" i="4" s="1"/>
  <c r="AI641" i="4"/>
  <c r="AO641" i="4" s="1"/>
  <c r="AU641" i="4" s="1"/>
  <c r="AP228" i="4"/>
  <c r="AV228" i="4" s="1"/>
  <c r="AL408" i="4"/>
  <c r="AR408" i="4" s="1"/>
  <c r="AN432" i="4"/>
  <c r="AT432" i="4" s="1"/>
  <c r="AC192" i="4"/>
  <c r="AO192" i="4" s="1"/>
  <c r="AU192" i="4" s="1"/>
  <c r="D467" i="4"/>
  <c r="H467" i="4" s="1"/>
  <c r="AN276" i="4"/>
  <c r="AT276" i="4" s="1"/>
  <c r="AJ639" i="4"/>
  <c r="AC639" i="4"/>
  <c r="AA639" i="4"/>
  <c r="AH684" i="4"/>
  <c r="AJ684" i="4"/>
  <c r="AP684" i="4" s="1"/>
  <c r="AV684" i="4" s="1"/>
  <c r="AC684" i="4"/>
  <c r="D669" i="4"/>
  <c r="H669" i="4" s="1"/>
  <c r="G769" i="4"/>
  <c r="AM755" i="4"/>
  <c r="AS755" i="4" s="1"/>
  <c r="AN151" i="4"/>
  <c r="AT151" i="4" s="1"/>
  <c r="AK832" i="4"/>
  <c r="AQ832" i="4" s="1"/>
  <c r="AW832" i="4" s="1"/>
  <c r="AG832" i="4"/>
  <c r="AA832" i="4"/>
  <c r="AM844" i="4"/>
  <c r="AS844" i="4" s="1"/>
  <c r="AI775" i="4"/>
  <c r="AF646" i="4"/>
  <c r="AO102" i="4"/>
  <c r="AU102" i="4" s="1"/>
  <c r="AF795" i="4"/>
  <c r="AN92" i="4"/>
  <c r="AT92" i="4" s="1"/>
  <c r="AO741" i="4"/>
  <c r="AU741" i="4" s="1"/>
  <c r="AI118" i="4"/>
  <c r="AM171" i="4"/>
  <c r="AS171" i="4" s="1"/>
  <c r="AI131" i="4"/>
  <c r="AH136" i="4"/>
  <c r="AN610" i="4"/>
  <c r="AT610" i="4" s="1"/>
  <c r="AI891" i="4"/>
  <c r="AG891" i="4"/>
  <c r="AD654" i="4"/>
  <c r="AM123" i="4"/>
  <c r="AS123" i="4" s="1"/>
  <c r="AD646" i="4"/>
  <c r="AI803" i="4"/>
  <c r="AH967" i="4"/>
  <c r="AN527" i="4"/>
  <c r="AT527" i="4" s="1"/>
  <c r="AF955" i="4"/>
  <c r="AP880" i="4"/>
  <c r="Z136" i="4"/>
  <c r="AM959" i="4"/>
  <c r="AK646" i="4"/>
  <c r="AL576" i="4"/>
  <c r="AR576" i="4" s="1"/>
  <c r="F576" i="4" s="1"/>
  <c r="J576" i="4" s="1"/>
  <c r="AQ557" i="4"/>
  <c r="AW557" i="4" s="1"/>
  <c r="AN667" i="4"/>
  <c r="AT667" i="4" s="1"/>
  <c r="AK651" i="4"/>
  <c r="AH651" i="4"/>
  <c r="AN651" i="4" s="1"/>
  <c r="AT651" i="4" s="1"/>
  <c r="Y980" i="4"/>
  <c r="AG980" i="4" s="1"/>
  <c r="AF654" i="4"/>
  <c r="AH654" i="4"/>
  <c r="D562" i="4"/>
  <c r="H562" i="4" s="1"/>
  <c r="AO644" i="4"/>
  <c r="AU644" i="4" s="1"/>
  <c r="AK641" i="4"/>
  <c r="AQ641" i="4" s="1"/>
  <c r="AW641" i="4" s="1"/>
  <c r="W917" i="4"/>
  <c r="Y917" i="4" s="1"/>
  <c r="W904" i="4"/>
  <c r="X904" i="4" s="1"/>
  <c r="AA405" i="4"/>
  <c r="AM405" i="4" s="1"/>
  <c r="AS405" i="4" s="1"/>
  <c r="AL376" i="4"/>
  <c r="AR376" i="4" s="1"/>
  <c r="AK192" i="4"/>
  <c r="AH451" i="4"/>
  <c r="AN451" i="4" s="1"/>
  <c r="AT451" i="4" s="1"/>
  <c r="Y420" i="4"/>
  <c r="AD420" i="4" s="1"/>
  <c r="AK451" i="4"/>
  <c r="AL395" i="4"/>
  <c r="AR395" i="4" s="1"/>
  <c r="AI639" i="4"/>
  <c r="AK639" i="4"/>
  <c r="AE639" i="4"/>
  <c r="AI684" i="4"/>
  <c r="AE684" i="4"/>
  <c r="AQ684" i="4" s="1"/>
  <c r="AW684" i="4" s="1"/>
  <c r="Z684" i="4"/>
  <c r="Y761" i="4"/>
  <c r="Z761" i="4" s="1"/>
  <c r="AN755" i="4"/>
  <c r="AT755" i="4" s="1"/>
  <c r="AL47" i="4"/>
  <c r="AR47" i="4" s="1"/>
  <c r="E47" i="4" s="1"/>
  <c r="I47" i="4" s="1"/>
  <c r="AL989" i="4"/>
  <c r="AP89" i="4"/>
  <c r="AV89" i="4" s="1"/>
  <c r="AM151" i="4"/>
  <c r="AS151" i="4" s="1"/>
  <c r="AI832" i="4"/>
  <c r="AO832" i="4" s="1"/>
  <c r="AU832" i="4" s="1"/>
  <c r="Z832" i="4"/>
  <c r="AJ775" i="4"/>
  <c r="AG646" i="4"/>
  <c r="AM646" i="4" s="1"/>
  <c r="AS646" i="4" s="1"/>
  <c r="AI795" i="4"/>
  <c r="AG72" i="4"/>
  <c r="AN726" i="4"/>
  <c r="AT726" i="4" s="1"/>
  <c r="AN115" i="4"/>
  <c r="AT115" i="4" s="1"/>
  <c r="AI136" i="4"/>
  <c r="AO610" i="4"/>
  <c r="AU610" i="4" s="1"/>
  <c r="AN818" i="4"/>
  <c r="AT818" i="4" s="1"/>
  <c r="AE654" i="4"/>
  <c r="AP147" i="4"/>
  <c r="AV147" i="4" s="1"/>
  <c r="AG97" i="4"/>
  <c r="AC646" i="4"/>
  <c r="Z646" i="4"/>
  <c r="AH803" i="4"/>
  <c r="AF803" i="4"/>
  <c r="AP623" i="4"/>
  <c r="AV623" i="4" s="1"/>
  <c r="AL527" i="4"/>
  <c r="AR527" i="4" s="1"/>
  <c r="G527" i="4" s="1"/>
  <c r="AC136" i="4"/>
  <c r="AO136" i="4" s="1"/>
  <c r="AU136" i="4" s="1"/>
  <c r="AA136" i="4"/>
  <c r="AI651" i="4"/>
  <c r="AC654" i="4"/>
  <c r="AJ654" i="4"/>
  <c r="AP654" i="4" s="1"/>
  <c r="AV654" i="4" s="1"/>
  <c r="AO695" i="4"/>
  <c r="AU695" i="4" s="1"/>
  <c r="AN596" i="4"/>
  <c r="AT596" i="4" s="1"/>
  <c r="AE9" i="4"/>
  <c r="AQ8" i="4"/>
  <c r="AW8" i="4" s="1"/>
  <c r="AN8" i="4"/>
  <c r="AT8" i="4" s="1"/>
  <c r="AQ96" i="4"/>
  <c r="AW96" i="4" s="1"/>
  <c r="AC9" i="4"/>
  <c r="AI225" i="4"/>
  <c r="AO160" i="4"/>
  <c r="AU160" i="4" s="1"/>
  <c r="AQ92" i="4"/>
  <c r="AW92" i="4" s="1"/>
  <c r="AM31" i="4"/>
  <c r="AS31" i="4" s="1"/>
  <c r="AN179" i="4"/>
  <c r="AT179" i="4" s="1"/>
  <c r="AP123" i="4"/>
  <c r="AV123" i="4" s="1"/>
  <c r="AH148" i="4"/>
  <c r="AD148" i="4"/>
  <c r="AA148" i="4"/>
  <c r="AF100" i="4"/>
  <c r="AK136" i="4"/>
  <c r="AG112" i="4"/>
  <c r="AE112" i="4"/>
  <c r="AI112" i="4"/>
  <c r="AO112" i="4" s="1"/>
  <c r="AU112" i="4" s="1"/>
  <c r="AH112" i="4"/>
  <c r="AG9" i="4"/>
  <c r="Y231" i="4"/>
  <c r="Z231" i="4" s="1"/>
  <c r="AA225" i="4"/>
  <c r="AQ47" i="4"/>
  <c r="AW47" i="4" s="1"/>
  <c r="AO109" i="4"/>
  <c r="AU109" i="4" s="1"/>
  <c r="AN102" i="4"/>
  <c r="AT102" i="4" s="1"/>
  <c r="AM92" i="4"/>
  <c r="AS92" i="4" s="1"/>
  <c r="AO91" i="4"/>
  <c r="AU91" i="4" s="1"/>
  <c r="AK148" i="4"/>
  <c r="AB148" i="4"/>
  <c r="AE148" i="4"/>
  <c r="AF136" i="4"/>
  <c r="AM139" i="4"/>
  <c r="AS139" i="4" s="1"/>
  <c r="AB112" i="4"/>
  <c r="AG225" i="4"/>
  <c r="AN109" i="4"/>
  <c r="AT109" i="4" s="1"/>
  <c r="AL69" i="4"/>
  <c r="AR69" i="4" s="1"/>
  <c r="D69" i="4" s="1"/>
  <c r="H69" i="4" s="1"/>
  <c r="AL151" i="4"/>
  <c r="AR151" i="4" s="1"/>
  <c r="G151" i="4" s="1"/>
  <c r="AN160" i="4"/>
  <c r="AT160" i="4" s="1"/>
  <c r="AL120" i="4"/>
  <c r="AR120" i="4" s="1"/>
  <c r="F120" i="4" s="1"/>
  <c r="J120" i="4" s="1"/>
  <c r="AP27" i="4"/>
  <c r="AV27" i="4" s="1"/>
  <c r="AG11" i="4"/>
  <c r="AP171" i="4"/>
  <c r="AV171" i="4" s="1"/>
  <c r="AK107" i="4"/>
  <c r="AJ148" i="4"/>
  <c r="AI148" i="4"/>
  <c r="AC148" i="4"/>
  <c r="AE11" i="4"/>
  <c r="AN139" i="4"/>
  <c r="AT139" i="4" s="1"/>
  <c r="AK112" i="4"/>
  <c r="AA112" i="4"/>
  <c r="AH9" i="4"/>
  <c r="AB9" i="4"/>
  <c r="AI9" i="4"/>
  <c r="AF9" i="4"/>
  <c r="AD9" i="4"/>
  <c r="AP9" i="4" s="1"/>
  <c r="AV9" i="4" s="1"/>
  <c r="AK9" i="4"/>
  <c r="Z9" i="4"/>
  <c r="AA9" i="4"/>
  <c r="AN228" i="4"/>
  <c r="AT228" i="4" s="1"/>
  <c r="AM241" i="4"/>
  <c r="AS241" i="4" s="1"/>
  <c r="AN89" i="4"/>
  <c r="AT89" i="4" s="1"/>
  <c r="AQ160" i="4"/>
  <c r="AW160" i="4" s="1"/>
  <c r="AO8" i="4"/>
  <c r="AU8" i="4" s="1"/>
  <c r="AO115" i="4"/>
  <c r="AU115" i="4" s="1"/>
  <c r="AG180" i="4"/>
  <c r="AE180" i="4"/>
  <c r="AO89" i="4"/>
  <c r="AU89" i="4" s="1"/>
  <c r="AP120" i="4"/>
  <c r="AV120" i="4" s="1"/>
  <c r="AO92" i="4"/>
  <c r="AU92" i="4" s="1"/>
  <c r="AP91" i="4"/>
  <c r="AV91" i="4" s="1"/>
  <c r="AM163" i="4"/>
  <c r="AS163" i="4" s="1"/>
  <c r="AM179" i="4"/>
  <c r="AS179" i="4" s="1"/>
  <c r="AQ123" i="4"/>
  <c r="AW123" i="4" s="1"/>
  <c r="AB180" i="4"/>
  <c r="AI180" i="4"/>
  <c r="AA174" i="4"/>
  <c r="AQ139" i="4"/>
  <c r="AW139" i="4" s="1"/>
  <c r="AC180" i="4"/>
  <c r="AK180" i="4"/>
  <c r="AP109" i="4"/>
  <c r="AV109" i="4" s="1"/>
  <c r="AP69" i="4"/>
  <c r="AV69" i="4" s="1"/>
  <c r="AL160" i="4"/>
  <c r="AR160" i="4" s="1"/>
  <c r="E160" i="4" s="1"/>
  <c r="I160" i="4" s="1"/>
  <c r="AF113" i="4"/>
  <c r="AL113" i="4" s="1"/>
  <c r="AR113" i="4" s="1"/>
  <c r="F113" i="4" s="1"/>
  <c r="J113" i="4" s="1"/>
  <c r="AN171" i="4"/>
  <c r="AT171" i="4" s="1"/>
  <c r="AP163" i="4"/>
  <c r="AV163" i="4" s="1"/>
  <c r="AP164" i="4"/>
  <c r="AV164" i="4" s="1"/>
  <c r="AP179" i="4"/>
  <c r="AV179" i="4" s="1"/>
  <c r="AD180" i="4"/>
  <c r="AQ36" i="4"/>
  <c r="AW36" i="4" s="1"/>
  <c r="AH180" i="4"/>
  <c r="AJ180" i="4"/>
  <c r="AJ112" i="4"/>
  <c r="AD112" i="4"/>
  <c r="AF112" i="4"/>
  <c r="AB144" i="4"/>
  <c r="AA144" i="4"/>
  <c r="Z112" i="4"/>
  <c r="AK144" i="4"/>
  <c r="AE144" i="4"/>
  <c r="AH144" i="4"/>
  <c r="AD144" i="4"/>
  <c r="Z144" i="4"/>
  <c r="AL144" i="4" s="1"/>
  <c r="AR144" i="4" s="1"/>
  <c r="G144" i="4" s="1"/>
  <c r="AJ144" i="4"/>
  <c r="AC144" i="4"/>
  <c r="AI144" i="4"/>
  <c r="AG144" i="4"/>
  <c r="AJ405" i="4"/>
  <c r="AB405" i="4"/>
  <c r="AC437" i="4"/>
  <c r="AO398" i="4"/>
  <c r="AU398" i="4" s="1"/>
  <c r="AC405" i="4"/>
  <c r="AF405" i="4"/>
  <c r="AH405" i="4"/>
  <c r="AI671" i="4"/>
  <c r="AI960" i="4"/>
  <c r="AF960" i="4"/>
  <c r="AC960" i="4"/>
  <c r="AD960" i="4"/>
  <c r="AS960" i="4"/>
  <c r="AW960" i="4"/>
  <c r="AE960" i="4"/>
  <c r="AG960" i="4"/>
  <c r="AK960" i="4"/>
  <c r="AJ960" i="4"/>
  <c r="AH960" i="4"/>
  <c r="Z960" i="4"/>
  <c r="AA960" i="4"/>
  <c r="AT960" i="4"/>
  <c r="AU960" i="4"/>
  <c r="AB960" i="4"/>
  <c r="AV960" i="4"/>
  <c r="AK956" i="4"/>
  <c r="AB322" i="4"/>
  <c r="Z405" i="4"/>
  <c r="AD405" i="4"/>
  <c r="AP405" i="4" s="1"/>
  <c r="AV405" i="4" s="1"/>
  <c r="AI405" i="4"/>
  <c r="AK405" i="4"/>
  <c r="AE405" i="4"/>
  <c r="X872" i="4"/>
  <c r="Y872" i="4"/>
  <c r="AA437" i="4"/>
  <c r="AK437" i="4"/>
  <c r="AJ437" i="4"/>
  <c r="AD437" i="4"/>
  <c r="AG437" i="4"/>
  <c r="AM437" i="4" s="1"/>
  <c r="AS437" i="4" s="1"/>
  <c r="AF437" i="4"/>
  <c r="Z437" i="4"/>
  <c r="AH437" i="4"/>
  <c r="AI437" i="4"/>
  <c r="AB437" i="4"/>
  <c r="AE437" i="4"/>
  <c r="AQ460" i="4"/>
  <c r="AW460" i="4" s="1"/>
  <c r="AO460" i="4"/>
  <c r="AU460" i="4" s="1"/>
  <c r="AM460" i="4"/>
  <c r="AS460" i="4" s="1"/>
  <c r="AC506" i="4"/>
  <c r="AB506" i="4"/>
  <c r="AD492" i="4"/>
  <c r="AA550" i="4"/>
  <c r="AE550" i="4"/>
  <c r="AH244" i="4"/>
  <c r="AD244" i="4"/>
  <c r="AP244" i="4" s="1"/>
  <c r="AV244" i="4" s="1"/>
  <c r="Z330" i="4"/>
  <c r="AE321" i="4"/>
  <c r="AN271" i="4"/>
  <c r="AT271" i="4" s="1"/>
  <c r="D475" i="4"/>
  <c r="H475" i="4" s="1"/>
  <c r="Y973" i="4"/>
  <c r="X973" i="4"/>
  <c r="AG322" i="4"/>
  <c r="AK322" i="4"/>
  <c r="AE322" i="4"/>
  <c r="AF322" i="4"/>
  <c r="AG885" i="4"/>
  <c r="AO823" i="4"/>
  <c r="AU823" i="4" s="1"/>
  <c r="AD910" i="4"/>
  <c r="AC910" i="4"/>
  <c r="AT910" i="4"/>
  <c r="AS910" i="4"/>
  <c r="AH910" i="4"/>
  <c r="AB910" i="4"/>
  <c r="AG910" i="4"/>
  <c r="AE910" i="4"/>
  <c r="AJ910" i="4"/>
  <c r="AW910" i="4"/>
  <c r="AV910" i="4"/>
  <c r="AA910" i="4"/>
  <c r="AK910" i="4"/>
  <c r="AU910" i="4"/>
  <c r="AF910" i="4"/>
  <c r="Z910" i="4"/>
  <c r="AI910" i="4"/>
  <c r="AK972" i="4"/>
  <c r="AJ972" i="4"/>
  <c r="AI972" i="4"/>
  <c r="AD972" i="4"/>
  <c r="Z972" i="4"/>
  <c r="AU972" i="4"/>
  <c r="AH972" i="4"/>
  <c r="AW972" i="4"/>
  <c r="AC972" i="4"/>
  <c r="AG972" i="4"/>
  <c r="AA972" i="4"/>
  <c r="AS972" i="4"/>
  <c r="AB972" i="4"/>
  <c r="AF972" i="4"/>
  <c r="AE972" i="4"/>
  <c r="AT972" i="4"/>
  <c r="AV972" i="4"/>
  <c r="AN419" i="4"/>
  <c r="AT419" i="4" s="1"/>
  <c r="AL96" i="4"/>
  <c r="AR96" i="4" s="1"/>
  <c r="D96" i="4" s="1"/>
  <c r="H96" i="4" s="1"/>
  <c r="AL228" i="4"/>
  <c r="AR228" i="4" s="1"/>
  <c r="D228" i="4" s="1"/>
  <c r="H228" i="4" s="1"/>
  <c r="AG671" i="4"/>
  <c r="AB671" i="4"/>
  <c r="AF671" i="4"/>
  <c r="AK671" i="4"/>
  <c r="AC671" i="4"/>
  <c r="AE671" i="4"/>
  <c r="AA671" i="4"/>
  <c r="AJ671" i="4"/>
  <c r="Z671" i="4"/>
  <c r="AD671" i="4"/>
  <c r="AH671" i="4"/>
  <c r="AH997" i="4"/>
  <c r="AA997" i="4"/>
  <c r="AF997" i="4"/>
  <c r="AW997" i="4"/>
  <c r="AC997" i="4"/>
  <c r="AG997" i="4"/>
  <c r="AB997" i="4"/>
  <c r="AK997" i="4"/>
  <c r="AV997" i="4"/>
  <c r="Z997" i="4"/>
  <c r="AS997" i="4"/>
  <c r="AD997" i="4"/>
  <c r="AT997" i="4"/>
  <c r="AE997" i="4"/>
  <c r="AJ997" i="4"/>
  <c r="AI997" i="4"/>
  <c r="AU997" i="4"/>
  <c r="AC225" i="4"/>
  <c r="Z225" i="4"/>
  <c r="AE262" i="4"/>
  <c r="AQ260" i="4"/>
  <c r="AW260" i="4" s="1"/>
  <c r="AK262" i="4"/>
  <c r="AJ225" i="4"/>
  <c r="AF225" i="4"/>
  <c r="AB225" i="4"/>
  <c r="AO69" i="4"/>
  <c r="AU69" i="4" s="1"/>
  <c r="AM69" i="4"/>
  <c r="AS69" i="4" s="1"/>
  <c r="AM102" i="4"/>
  <c r="AS102" i="4" s="1"/>
  <c r="AF38" i="4"/>
  <c r="AK113" i="4"/>
  <c r="AM27" i="4"/>
  <c r="AS27" i="4" s="1"/>
  <c r="AL8" i="4"/>
  <c r="AR8" i="4" s="1"/>
  <c r="E8" i="4" s="1"/>
  <c r="I8" i="4" s="1"/>
  <c r="AI17" i="4"/>
  <c r="AL163" i="4"/>
  <c r="AR163" i="4" s="1"/>
  <c r="F163" i="4" s="1"/>
  <c r="J163" i="4" s="1"/>
  <c r="G116" i="4"/>
  <c r="AD11" i="4"/>
  <c r="AP11" i="4" s="1"/>
  <c r="AV11" i="4" s="1"/>
  <c r="AC10" i="4"/>
  <c r="AO10" i="4" s="1"/>
  <c r="AU10" i="4" s="1"/>
  <c r="AE10" i="4"/>
  <c r="AH11" i="4"/>
  <c r="AO139" i="4"/>
  <c r="AU139" i="4" s="1"/>
  <c r="AF230" i="4"/>
  <c r="AK225" i="4"/>
  <c r="AJ262" i="4"/>
  <c r="AI262" i="4"/>
  <c r="AO262" i="4" s="1"/>
  <c r="AU262" i="4" s="1"/>
  <c r="Z262" i="4"/>
  <c r="AH225" i="4"/>
  <c r="AD225" i="4"/>
  <c r="AE225" i="4"/>
  <c r="AF262" i="4"/>
  <c r="AM47" i="4"/>
  <c r="AS47" i="4" s="1"/>
  <c r="AO47" i="4"/>
  <c r="AU47" i="4" s="1"/>
  <c r="AL109" i="4"/>
  <c r="AR109" i="4" s="1"/>
  <c r="E109" i="4" s="1"/>
  <c r="I109" i="4" s="1"/>
  <c r="AM160" i="4"/>
  <c r="AS160" i="4" s="1"/>
  <c r="AG88" i="4"/>
  <c r="AQ31" i="4"/>
  <c r="AW31" i="4" s="1"/>
  <c r="AG17" i="4"/>
  <c r="AK11" i="4"/>
  <c r="AQ171" i="4"/>
  <c r="AW171" i="4" s="1"/>
  <c r="AQ115" i="4"/>
  <c r="AW115" i="4" s="1"/>
  <c r="AG10" i="4"/>
  <c r="AN164" i="4"/>
  <c r="AT164" i="4" s="1"/>
  <c r="AF107" i="4"/>
  <c r="AL107" i="4" s="1"/>
  <c r="AR107" i="4" s="1"/>
  <c r="E107" i="4" s="1"/>
  <c r="I107" i="4" s="1"/>
  <c r="AL123" i="4"/>
  <c r="AR123" i="4" s="1"/>
  <c r="D123" i="4" s="1"/>
  <c r="H123" i="4" s="1"/>
  <c r="AC38" i="4"/>
  <c r="AO38" i="4" s="1"/>
  <c r="AU38" i="4" s="1"/>
  <c r="E116" i="4"/>
  <c r="I116" i="4" s="1"/>
  <c r="AC11" i="4"/>
  <c r="AA10" i="4"/>
  <c r="AB10" i="4"/>
  <c r="AM36" i="4"/>
  <c r="AS36" i="4" s="1"/>
  <c r="AG38" i="4"/>
  <c r="AF11" i="4"/>
  <c r="AM260" i="4"/>
  <c r="AS260" i="4" s="1"/>
  <c r="AH262" i="4"/>
  <c r="AQ89" i="4"/>
  <c r="AW89" i="4" s="1"/>
  <c r="AO151" i="4"/>
  <c r="AU151" i="4" s="1"/>
  <c r="AQ120" i="4"/>
  <c r="AW120" i="4" s="1"/>
  <c r="AL102" i="4"/>
  <c r="AR102" i="4" s="1"/>
  <c r="F102" i="4" s="1"/>
  <c r="J102" i="4" s="1"/>
  <c r="AJ38" i="4"/>
  <c r="AQ27" i="4"/>
  <c r="AW27" i="4" s="1"/>
  <c r="AM8" i="4"/>
  <c r="AS8" i="4" s="1"/>
  <c r="AO31" i="4"/>
  <c r="AU31" i="4" s="1"/>
  <c r="AJ17" i="4"/>
  <c r="AI11" i="4"/>
  <c r="AK10" i="4"/>
  <c r="AI107" i="4"/>
  <c r="AL179" i="4"/>
  <c r="AR179" i="4" s="1"/>
  <c r="E179" i="4" s="1"/>
  <c r="I179" i="4" s="1"/>
  <c r="AB38" i="4"/>
  <c r="AL18" i="4"/>
  <c r="AR18" i="4" s="1"/>
  <c r="F18" i="4" s="1"/>
  <c r="J18" i="4" s="1"/>
  <c r="Z11" i="4"/>
  <c r="AA11" i="4"/>
  <c r="AD10" i="4"/>
  <c r="AL36" i="4"/>
  <c r="AR36" i="4" s="1"/>
  <c r="D36" i="4" s="1"/>
  <c r="H36" i="4" s="1"/>
  <c r="AL358" i="4"/>
  <c r="AR358" i="4" s="1"/>
  <c r="G358" i="4" s="1"/>
  <c r="AM350" i="4"/>
  <c r="AS350" i="4" s="1"/>
  <c r="AQ369" i="4"/>
  <c r="AW369" i="4" s="1"/>
  <c r="AL333" i="4"/>
  <c r="AR333" i="4" s="1"/>
  <c r="E333" i="4" s="1"/>
  <c r="I333" i="4" s="1"/>
  <c r="AL336" i="4"/>
  <c r="AR336" i="4" s="1"/>
  <c r="AQ382" i="4"/>
  <c r="AW382" i="4" s="1"/>
  <c r="AP418" i="4"/>
  <c r="AV418" i="4" s="1"/>
  <c r="AP349" i="4"/>
  <c r="AV349" i="4" s="1"/>
  <c r="AP398" i="4"/>
  <c r="AV398" i="4" s="1"/>
  <c r="AN349" i="4"/>
  <c r="AT349" i="4" s="1"/>
  <c r="AD322" i="4"/>
  <c r="AE412" i="4"/>
  <c r="AM369" i="4"/>
  <c r="AS369" i="4" s="1"/>
  <c r="AM398" i="4"/>
  <c r="AS398" i="4" s="1"/>
  <c r="D398" i="4"/>
  <c r="H398" i="4" s="1"/>
  <c r="F398" i="4"/>
  <c r="J398" i="4" s="1"/>
  <c r="G398" i="4"/>
  <c r="E398" i="4"/>
  <c r="I398" i="4" s="1"/>
  <c r="AG314" i="4"/>
  <c r="D433" i="4"/>
  <c r="H433" i="4" s="1"/>
  <c r="AO333" i="4"/>
  <c r="AU333" i="4" s="1"/>
  <c r="AH413" i="4"/>
  <c r="Z413" i="4"/>
  <c r="AK413" i="4"/>
  <c r="AE413" i="4"/>
  <c r="AH322" i="4"/>
  <c r="AN322" i="4" s="1"/>
  <c r="AT322" i="4" s="1"/>
  <c r="AC322" i="4"/>
  <c r="AO322" i="4" s="1"/>
  <c r="AU322" i="4" s="1"/>
  <c r="AJ322" i="4"/>
  <c r="AL410" i="4"/>
  <c r="AR410" i="4" s="1"/>
  <c r="Z310" i="4"/>
  <c r="AC314" i="4"/>
  <c r="AN430" i="4"/>
  <c r="AT430" i="4" s="1"/>
  <c r="AH314" i="4"/>
  <c r="Z314" i="4"/>
  <c r="AQ290" i="4"/>
  <c r="AW290" i="4" s="1"/>
  <c r="AJ413" i="4"/>
  <c r="AP413" i="4" s="1"/>
  <c r="AV413" i="4" s="1"/>
  <c r="AC413" i="4"/>
  <c r="AA413" i="4"/>
  <c r="AM413" i="4" s="1"/>
  <c r="AS413" i="4" s="1"/>
  <c r="AL382" i="4"/>
  <c r="AR382" i="4" s="1"/>
  <c r="AN377" i="4"/>
  <c r="AT377" i="4" s="1"/>
  <c r="AA322" i="4"/>
  <c r="Z322" i="4"/>
  <c r="AP408" i="4"/>
  <c r="AV408" i="4" s="1"/>
  <c r="AP432" i="4"/>
  <c r="AV432" i="4" s="1"/>
  <c r="AL432" i="4"/>
  <c r="AR432" i="4" s="1"/>
  <c r="G344" i="4"/>
  <c r="AJ380" i="4"/>
  <c r="AD311" i="4"/>
  <c r="AO336" i="4"/>
  <c r="AU336" i="4" s="1"/>
  <c r="AF413" i="4"/>
  <c r="AI413" i="4"/>
  <c r="AP250" i="4"/>
  <c r="AV250" i="4" s="1"/>
  <c r="AO228" i="4"/>
  <c r="AU228" i="4" s="1"/>
  <c r="AK244" i="4"/>
  <c r="AQ244" i="4" s="1"/>
  <c r="AW244" i="4" s="1"/>
  <c r="AC244" i="4"/>
  <c r="AL308" i="4"/>
  <c r="AR308" i="4" s="1"/>
  <c r="D308" i="4" s="1"/>
  <c r="H308" i="4" s="1"/>
  <c r="AE187" i="4"/>
  <c r="AC311" i="4"/>
  <c r="AO311" i="4" s="1"/>
  <c r="AU311" i="4" s="1"/>
  <c r="AO308" i="4"/>
  <c r="AU308" i="4" s="1"/>
  <c r="AJ311" i="4"/>
  <c r="AA252" i="4"/>
  <c r="AE311" i="4"/>
  <c r="AQ311" i="4" s="1"/>
  <c r="AW311" i="4" s="1"/>
  <c r="AJ187" i="4"/>
  <c r="AH311" i="4"/>
  <c r="AG311" i="4"/>
  <c r="AM311" i="4" s="1"/>
  <c r="AS311" i="4" s="1"/>
  <c r="AB311" i="4"/>
  <c r="Z311" i="4"/>
  <c r="AO250" i="4"/>
  <c r="AU250" i="4" s="1"/>
  <c r="AN250" i="4"/>
  <c r="AT250" i="4" s="1"/>
  <c r="AO255" i="4"/>
  <c r="AU255" i="4" s="1"/>
  <c r="Z318" i="4"/>
  <c r="AG244" i="4"/>
  <c r="Z244" i="4"/>
  <c r="AA244" i="4"/>
  <c r="F334" i="4"/>
  <c r="J334" i="4" s="1"/>
  <c r="AN260" i="4"/>
  <c r="AT260" i="4" s="1"/>
  <c r="AM226" i="4"/>
  <c r="AS226" i="4" s="1"/>
  <c r="AE253" i="4"/>
  <c r="AQ253" i="4" s="1"/>
  <c r="AW253" i="4" s="1"/>
  <c r="AB253" i="4"/>
  <c r="AD253" i="4"/>
  <c r="AA245" i="4"/>
  <c r="AC253" i="4"/>
  <c r="AJ318" i="4"/>
  <c r="AI244" i="4"/>
  <c r="AF244" i="4"/>
  <c r="AL244" i="4" s="1"/>
  <c r="AR244" i="4" s="1"/>
  <c r="AB244" i="4"/>
  <c r="AD321" i="4"/>
  <c r="AI253" i="4"/>
  <c r="AJ253" i="4"/>
  <c r="AQ336" i="4"/>
  <c r="AW336" i="4" s="1"/>
  <c r="AH253" i="4"/>
  <c r="AQ255" i="4"/>
  <c r="AW255" i="4" s="1"/>
  <c r="AN255" i="4"/>
  <c r="AT255" i="4" s="1"/>
  <c r="AL255" i="4"/>
  <c r="AR255" i="4" s="1"/>
  <c r="G255" i="4" s="1"/>
  <c r="AB202" i="4"/>
  <c r="E207" i="4"/>
  <c r="I207" i="4" s="1"/>
  <c r="Z203" i="4"/>
  <c r="AF187" i="4"/>
  <c r="AD203" i="4"/>
  <c r="AK203" i="4"/>
  <c r="AD187" i="4"/>
  <c r="AH187" i="4"/>
  <c r="AK187" i="4"/>
  <c r="AM308" i="4"/>
  <c r="AS308" i="4" s="1"/>
  <c r="AQ213" i="4"/>
  <c r="AW213" i="4" s="1"/>
  <c r="F255" i="4"/>
  <c r="J255" i="4" s="1"/>
  <c r="AK318" i="4"/>
  <c r="AC318" i="4"/>
  <c r="AQ226" i="4"/>
  <c r="AW226" i="4" s="1"/>
  <c r="AD245" i="4"/>
  <c r="AF245" i="4"/>
  <c r="AI318" i="4"/>
  <c r="AF318" i="4"/>
  <c r="AL318" i="4" s="1"/>
  <c r="AR318" i="4" s="1"/>
  <c r="D318" i="4" s="1"/>
  <c r="H318" i="4" s="1"/>
  <c r="AG318" i="4"/>
  <c r="Y269" i="4"/>
  <c r="AI269" i="4" s="1"/>
  <c r="AA318" i="4"/>
  <c r="F207" i="4"/>
  <c r="J207" i="4" s="1"/>
  <c r="AE318" i="4"/>
  <c r="AD318" i="4"/>
  <c r="AP318" i="4" s="1"/>
  <c r="AV318" i="4" s="1"/>
  <c r="AB318" i="4"/>
  <c r="AF314" i="4"/>
  <c r="AJ314" i="4"/>
  <c r="AP314" i="4" s="1"/>
  <c r="AV314" i="4" s="1"/>
  <c r="AB314" i="4"/>
  <c r="AK330" i="4"/>
  <c r="AN226" i="4"/>
  <c r="AT226" i="4" s="1"/>
  <c r="AE380" i="4"/>
  <c r="AQ380" i="4" s="1"/>
  <c r="AW380" i="4" s="1"/>
  <c r="AO643" i="4"/>
  <c r="AU643" i="4" s="1"/>
  <c r="AI869" i="4"/>
  <c r="AO869" i="4" s="1"/>
  <c r="AU869" i="4" s="1"/>
  <c r="AG617" i="4"/>
  <c r="AH835" i="4"/>
  <c r="AN835" i="4" s="1"/>
  <c r="AT835" i="4" s="1"/>
  <c r="AH842" i="4"/>
  <c r="AN842" i="4" s="1"/>
  <c r="AT842" i="4" s="1"/>
  <c r="AI835" i="4"/>
  <c r="AK643" i="4"/>
  <c r="AQ643" i="4" s="1"/>
  <c r="AW643" i="4" s="1"/>
  <c r="AQ599" i="4"/>
  <c r="AW599" i="4" s="1"/>
  <c r="AI949" i="4"/>
  <c r="AO835" i="4"/>
  <c r="AU835" i="4" s="1"/>
  <c r="AK617" i="4"/>
  <c r="AG823" i="4"/>
  <c r="AM823" i="4" s="1"/>
  <c r="AS823" i="4" s="1"/>
  <c r="AG643" i="4"/>
  <c r="AM643" i="4" s="1"/>
  <c r="AS643" i="4" s="1"/>
  <c r="W876" i="4"/>
  <c r="Y876" i="4" s="1"/>
  <c r="AM465" i="4"/>
  <c r="AS465" i="4" s="1"/>
  <c r="AQ228" i="4"/>
  <c r="AW228" i="4" s="1"/>
  <c r="AB262" i="4"/>
  <c r="AM483" i="4"/>
  <c r="AS483" i="4" s="1"/>
  <c r="AO350" i="4"/>
  <c r="AU350" i="4" s="1"/>
  <c r="W909" i="4"/>
  <c r="X909" i="4" s="1"/>
  <c r="AN652" i="4"/>
  <c r="AT652" i="4" s="1"/>
  <c r="AF663" i="4"/>
  <c r="AL663" i="4" s="1"/>
  <c r="AR663" i="4" s="1"/>
  <c r="AF933" i="4"/>
  <c r="AI933" i="4"/>
  <c r="AJ933" i="4"/>
  <c r="AH933" i="4"/>
  <c r="AG933" i="4"/>
  <c r="AK933" i="4"/>
  <c r="Y962" i="4"/>
  <c r="X962" i="4"/>
  <c r="AN343" i="4"/>
  <c r="AT343" i="4" s="1"/>
  <c r="AJ118" i="4"/>
  <c r="AF131" i="4"/>
  <c r="AO880" i="4"/>
  <c r="AJ949" i="4"/>
  <c r="Y721" i="4"/>
  <c r="AF885" i="4"/>
  <c r="AK885" i="4"/>
  <c r="AH956" i="4"/>
  <c r="AO40" i="4"/>
  <c r="AU40" i="4" s="1"/>
  <c r="AJ343" i="4"/>
  <c r="AP343" i="4" s="1"/>
  <c r="AV343" i="4" s="1"/>
  <c r="AG365" i="4"/>
  <c r="AD365" i="4"/>
  <c r="AP365" i="4" s="1"/>
  <c r="AV365" i="4" s="1"/>
  <c r="AI885" i="4"/>
  <c r="AK365" i="4"/>
  <c r="AG869" i="4"/>
  <c r="AM869" i="4" s="1"/>
  <c r="AS869" i="4" s="1"/>
  <c r="AL369" i="4"/>
  <c r="AR369" i="4" s="1"/>
  <c r="Z643" i="4"/>
  <c r="AF643" i="4"/>
  <c r="AQ652" i="4"/>
  <c r="AW652" i="4" s="1"/>
  <c r="AM970" i="4"/>
  <c r="X505" i="4"/>
  <c r="Y505" i="4"/>
  <c r="AL652" i="4"/>
  <c r="AR652" i="4" s="1"/>
  <c r="Z666" i="4"/>
  <c r="AF118" i="4"/>
  <c r="AI129" i="4"/>
  <c r="AQ725" i="4"/>
  <c r="AW725" i="4" s="1"/>
  <c r="AN519" i="4"/>
  <c r="AT519" i="4" s="1"/>
  <c r="AO848" i="4"/>
  <c r="AU848" i="4" s="1"/>
  <c r="AL893" i="4"/>
  <c r="AF949" i="4"/>
  <c r="AH885" i="4"/>
  <c r="AG956" i="4"/>
  <c r="AF343" i="4"/>
  <c r="AI365" i="4"/>
  <c r="AO365" i="4" s="1"/>
  <c r="AU365" i="4" s="1"/>
  <c r="AH365" i="4"/>
  <c r="AL835" i="4"/>
  <c r="AR835" i="4" s="1"/>
  <c r="G835" i="4" s="1"/>
  <c r="AJ869" i="4"/>
  <c r="AP869" i="4" s="1"/>
  <c r="AV869" i="4" s="1"/>
  <c r="AN308" i="4"/>
  <c r="AT308" i="4" s="1"/>
  <c r="AJ666" i="4"/>
  <c r="AF666" i="4"/>
  <c r="AH666" i="4"/>
  <c r="AQ896" i="4"/>
  <c r="AM802" i="4"/>
  <c r="AS802" i="4" s="1"/>
  <c r="AH790" i="4"/>
  <c r="AE854" i="4"/>
  <c r="AQ854" i="4" s="1"/>
  <c r="AW854" i="4" s="1"/>
  <c r="AA854" i="4"/>
  <c r="AM854" i="4" s="1"/>
  <c r="AS854" i="4" s="1"/>
  <c r="AB854" i="4"/>
  <c r="AN854" i="4" s="1"/>
  <c r="AT854" i="4" s="1"/>
  <c r="AC854" i="4"/>
  <c r="AO854" i="4" s="1"/>
  <c r="AU854" i="4" s="1"/>
  <c r="Z854" i="4"/>
  <c r="AL854" i="4" s="1"/>
  <c r="AR854" i="4" s="1"/>
  <c r="AD854" i="4"/>
  <c r="AP854" i="4" s="1"/>
  <c r="AV854" i="4" s="1"/>
  <c r="AG445" i="4"/>
  <c r="AK445" i="4"/>
  <c r="AF445" i="4"/>
  <c r="AA445" i="4"/>
  <c r="AH445" i="4"/>
  <c r="AC445" i="4"/>
  <c r="AI445" i="4"/>
  <c r="AE445" i="4"/>
  <c r="AD445" i="4"/>
  <c r="Z445" i="4"/>
  <c r="AJ445" i="4"/>
  <c r="AB445" i="4"/>
  <c r="AJ643" i="4"/>
  <c r="AP643" i="4" s="1"/>
  <c r="AV643" i="4" s="1"/>
  <c r="AH643" i="4"/>
  <c r="AN643" i="4" s="1"/>
  <c r="AT643" i="4" s="1"/>
  <c r="AM276" i="4"/>
  <c r="AS276" i="4" s="1"/>
  <c r="AP350" i="4"/>
  <c r="AV350" i="4" s="1"/>
  <c r="AH193" i="4"/>
  <c r="AN193" i="4" s="1"/>
  <c r="AT193" i="4" s="1"/>
  <c r="Z842" i="4"/>
  <c r="AJ842" i="4"/>
  <c r="AH784" i="4"/>
  <c r="AG43" i="4"/>
  <c r="AF43" i="4"/>
  <c r="AI43" i="4"/>
  <c r="AH43" i="4"/>
  <c r="AJ43" i="4"/>
  <c r="AK43" i="4"/>
  <c r="AI613" i="4"/>
  <c r="AI323" i="4"/>
  <c r="AO341" i="4"/>
  <c r="AU341" i="4" s="1"/>
  <c r="AK415" i="4"/>
  <c r="AQ415" i="4" s="1"/>
  <c r="AW415" i="4" s="1"/>
  <c r="AL575" i="4"/>
  <c r="AR575" i="4" s="1"/>
  <c r="D575" i="4" s="1"/>
  <c r="H575" i="4" s="1"/>
  <c r="AD666" i="4"/>
  <c r="AG784" i="4"/>
  <c r="AQ656" i="4"/>
  <c r="AW656" i="4" s="1"/>
  <c r="AF97" i="4"/>
  <c r="AL97" i="4" s="1"/>
  <c r="AR97" i="4" s="1"/>
  <c r="AL665" i="4"/>
  <c r="AR665" i="4" s="1"/>
  <c r="AF10" i="4"/>
  <c r="AF790" i="4"/>
  <c r="AJ956" i="4"/>
  <c r="AF956" i="4"/>
  <c r="AM271" i="4"/>
  <c r="AS271" i="4" s="1"/>
  <c r="AP386" i="4"/>
  <c r="AV386" i="4" s="1"/>
  <c r="AJ10" i="4"/>
  <c r="W952" i="4"/>
  <c r="Y952" i="4" s="1"/>
  <c r="AQ341" i="4"/>
  <c r="AW341" i="4" s="1"/>
  <c r="AO376" i="4"/>
  <c r="AU376" i="4" s="1"/>
  <c r="AP315" i="4"/>
  <c r="AV315" i="4" s="1"/>
  <c r="AO443" i="4"/>
  <c r="AU443" i="4" s="1"/>
  <c r="AB187" i="4"/>
  <c r="AL559" i="4"/>
  <c r="AR559" i="4" s="1"/>
  <c r="D559" i="4" s="1"/>
  <c r="H559" i="4" s="1"/>
  <c r="AA666" i="4"/>
  <c r="AM793" i="4"/>
  <c r="AS793" i="4" s="1"/>
  <c r="AK784" i="4"/>
  <c r="AM656" i="4"/>
  <c r="AS656" i="4" s="1"/>
  <c r="AP802" i="4"/>
  <c r="AV802" i="4" s="1"/>
  <c r="AP381" i="4"/>
  <c r="AV381" i="4" s="1"/>
  <c r="AN355" i="4"/>
  <c r="AT355" i="4" s="1"/>
  <c r="AG330" i="4"/>
  <c r="AD330" i="4"/>
  <c r="AK403" i="4"/>
  <c r="AA380" i="4"/>
  <c r="Z187" i="4"/>
  <c r="AQ308" i="4"/>
  <c r="AW308" i="4" s="1"/>
  <c r="AC666" i="4"/>
  <c r="AQ692" i="4"/>
  <c r="AW692" i="4" s="1"/>
  <c r="AM833" i="4"/>
  <c r="AS833" i="4" s="1"/>
  <c r="AN649" i="4"/>
  <c r="AT649" i="4" s="1"/>
  <c r="X952" i="4"/>
  <c r="AK245" i="4"/>
  <c r="AG245" i="4"/>
  <c r="AE245" i="4"/>
  <c r="Z245" i="4"/>
  <c r="AJ245" i="4"/>
  <c r="AI245" i="4"/>
  <c r="AO245" i="4" s="1"/>
  <c r="AU245" i="4" s="1"/>
  <c r="AH245" i="4"/>
  <c r="AN245" i="4" s="1"/>
  <c r="AT245" i="4" s="1"/>
  <c r="AA842" i="4"/>
  <c r="AD842" i="4"/>
  <c r="AK842" i="4"/>
  <c r="AE842" i="4"/>
  <c r="AF842" i="4"/>
  <c r="AI842" i="4"/>
  <c r="Z403" i="4"/>
  <c r="Z823" i="4"/>
  <c r="AF823" i="4"/>
  <c r="AJ823" i="4"/>
  <c r="AP823" i="4" s="1"/>
  <c r="AV823" i="4" s="1"/>
  <c r="AI996" i="4"/>
  <c r="AO996" i="4" s="1"/>
  <c r="AK996" i="4"/>
  <c r="AQ996" i="4" s="1"/>
  <c r="AF996" i="4"/>
  <c r="AL996" i="4" s="1"/>
  <c r="F344" i="4"/>
  <c r="J344" i="4" s="1"/>
  <c r="AJ330" i="4"/>
  <c r="AC330" i="4"/>
  <c r="Z380" i="4"/>
  <c r="AB415" i="4"/>
  <c r="AG187" i="4"/>
  <c r="AA187" i="4"/>
  <c r="AK666" i="4"/>
  <c r="AE666" i="4"/>
  <c r="AB666" i="4"/>
  <c r="AN793" i="4"/>
  <c r="AT793" i="4" s="1"/>
  <c r="AQ833" i="4"/>
  <c r="AW833" i="4" s="1"/>
  <c r="AD835" i="4"/>
  <c r="AP835" i="4" s="1"/>
  <c r="AV835" i="4" s="1"/>
  <c r="AG835" i="4"/>
  <c r="AM835" i="4" s="1"/>
  <c r="AS835" i="4" s="1"/>
  <c r="AC842" i="4"/>
  <c r="X892" i="4"/>
  <c r="Y892" i="4"/>
  <c r="AL140" i="4"/>
  <c r="AR140" i="4" s="1"/>
  <c r="D140" i="4" s="1"/>
  <c r="H140" i="4" s="1"/>
  <c r="Z946" i="4"/>
  <c r="AU946" i="4"/>
  <c r="AJ946" i="4"/>
  <c r="AK946" i="4"/>
  <c r="AB946" i="4"/>
  <c r="AW946" i="4"/>
  <c r="AV946" i="4"/>
  <c r="AH946" i="4"/>
  <c r="AE946" i="4"/>
  <c r="AA946" i="4"/>
  <c r="AS946" i="4"/>
  <c r="AF946" i="4"/>
  <c r="AC946" i="4"/>
  <c r="AT946" i="4"/>
  <c r="AD946" i="4"/>
  <c r="AP946" i="4" s="1"/>
  <c r="AG946" i="4"/>
  <c r="AI946" i="4"/>
  <c r="AD655" i="4"/>
  <c r="AK655" i="4"/>
  <c r="AQ655" i="4" s="1"/>
  <c r="AW655" i="4" s="1"/>
  <c r="AG655" i="4"/>
  <c r="AM655" i="4" s="1"/>
  <c r="AS655" i="4" s="1"/>
  <c r="AI655" i="4"/>
  <c r="AO655" i="4" s="1"/>
  <c r="AU655" i="4" s="1"/>
  <c r="AH655" i="4"/>
  <c r="AN655" i="4" s="1"/>
  <c r="AT655" i="4" s="1"/>
  <c r="AF655" i="4"/>
  <c r="AL655" i="4" s="1"/>
  <c r="AR655" i="4" s="1"/>
  <c r="F655" i="4" s="1"/>
  <c r="J655" i="4" s="1"/>
  <c r="AJ655" i="4"/>
  <c r="AN336" i="4"/>
  <c r="AT336" i="4" s="1"/>
  <c r="W966" i="4"/>
  <c r="AQ333" i="4"/>
  <c r="AW333" i="4" s="1"/>
  <c r="AO226" i="4"/>
  <c r="AU226" i="4" s="1"/>
  <c r="AL722" i="4"/>
  <c r="AR722" i="4" s="1"/>
  <c r="AM358" i="4"/>
  <c r="AS358" i="4" s="1"/>
  <c r="AO260" i="4"/>
  <c r="AU260" i="4" s="1"/>
  <c r="AO660" i="4"/>
  <c r="AU660" i="4" s="1"/>
  <c r="AN661" i="4"/>
  <c r="AT661" i="4" s="1"/>
  <c r="X74" i="4"/>
  <c r="Y74" i="4" s="1"/>
  <c r="AE74" i="4" s="1"/>
  <c r="AE874" i="4"/>
  <c r="AD874" i="4"/>
  <c r="AS874" i="4"/>
  <c r="AK874" i="4"/>
  <c r="AU874" i="4"/>
  <c r="AG874" i="4"/>
  <c r="AV874" i="4"/>
  <c r="AI874" i="4"/>
  <c r="Z874" i="4"/>
  <c r="AT874" i="4"/>
  <c r="AJ874" i="4"/>
  <c r="AF874" i="4"/>
  <c r="AH874" i="4"/>
  <c r="AB874" i="4"/>
  <c r="AA874" i="4"/>
  <c r="AC874" i="4"/>
  <c r="AO874" i="4" s="1"/>
  <c r="AW874" i="4"/>
  <c r="AP40" i="4"/>
  <c r="AV40" i="4" s="1"/>
  <c r="AP722" i="4"/>
  <c r="AV722" i="4" s="1"/>
  <c r="AK925" i="4"/>
  <c r="W849" i="4"/>
  <c r="X849" i="4" s="1"/>
  <c r="Y849" i="4" s="1"/>
  <c r="AP644" i="4"/>
  <c r="AV644" i="4" s="1"/>
  <c r="AG860" i="4"/>
  <c r="AB442" i="4"/>
  <c r="AE203" i="4"/>
  <c r="AB203" i="4"/>
  <c r="F270" i="4"/>
  <c r="J270" i="4" s="1"/>
  <c r="G356" i="4"/>
  <c r="AF252" i="4"/>
  <c r="AL252" i="4" s="1"/>
  <c r="AR252" i="4" s="1"/>
  <c r="D252" i="4" s="1"/>
  <c r="H252" i="4" s="1"/>
  <c r="AH203" i="4"/>
  <c r="AG252" i="4"/>
  <c r="AA230" i="4"/>
  <c r="AH310" i="4"/>
  <c r="AF310" i="4"/>
  <c r="AB310" i="4"/>
  <c r="AC355" i="4"/>
  <c r="AO355" i="4" s="1"/>
  <c r="AU355" i="4" s="1"/>
  <c r="D207" i="4"/>
  <c r="H207" i="4" s="1"/>
  <c r="G270" i="4"/>
  <c r="D334" i="4"/>
  <c r="H334" i="4" s="1"/>
  <c r="AA355" i="4"/>
  <c r="D356" i="4"/>
  <c r="H356" i="4" s="1"/>
  <c r="AH198" i="4"/>
  <c r="AE192" i="4"/>
  <c r="AG192" i="4"/>
  <c r="AG203" i="4"/>
  <c r="AA203" i="4"/>
  <c r="AJ252" i="4"/>
  <c r="AB252" i="4"/>
  <c r="AD252" i="4"/>
  <c r="Y302" i="4"/>
  <c r="AF302" i="4" s="1"/>
  <c r="AP333" i="4"/>
  <c r="AV333" i="4" s="1"/>
  <c r="AK310" i="4"/>
  <c r="AC310" i="4"/>
  <c r="AO310" i="4" s="1"/>
  <c r="AU310" i="4" s="1"/>
  <c r="AD310" i="4"/>
  <c r="AB222" i="4"/>
  <c r="AJ203" i="4"/>
  <c r="AH252" i="4"/>
  <c r="AK355" i="4"/>
  <c r="AQ355" i="4" s="1"/>
  <c r="AW355" i="4" s="1"/>
  <c r="AG310" i="4"/>
  <c r="AJ310" i="4"/>
  <c r="AA310" i="4"/>
  <c r="AG355" i="4"/>
  <c r="AD355" i="4"/>
  <c r="AP355" i="4" s="1"/>
  <c r="AV355" i="4" s="1"/>
  <c r="AH222" i="4"/>
  <c r="AD198" i="4"/>
  <c r="AP198" i="4" s="1"/>
  <c r="AV198" i="4" s="1"/>
  <c r="AM341" i="4"/>
  <c r="AS341" i="4" s="1"/>
  <c r="AB192" i="4"/>
  <c r="AD192" i="4"/>
  <c r="AI203" i="4"/>
  <c r="AO203" i="4" s="1"/>
  <c r="AU203" i="4" s="1"/>
  <c r="AQ251" i="4"/>
  <c r="AW251" i="4" s="1"/>
  <c r="AC252" i="4"/>
  <c r="AK252" i="4"/>
  <c r="AI252" i="4"/>
  <c r="AE252" i="4"/>
  <c r="AA192" i="4"/>
  <c r="AF203" i="4"/>
  <c r="AA507" i="4"/>
  <c r="AB601" i="4"/>
  <c r="AI601" i="4"/>
  <c r="AO601" i="4" s="1"/>
  <c r="AU601" i="4" s="1"/>
  <c r="AK601" i="4"/>
  <c r="AQ601" i="4" s="1"/>
  <c r="AW601" i="4" s="1"/>
  <c r="AH601" i="4"/>
  <c r="AJ601" i="4"/>
  <c r="AP601" i="4" s="1"/>
  <c r="AV601" i="4" s="1"/>
  <c r="AG601" i="4"/>
  <c r="AM601" i="4" s="1"/>
  <c r="AS601" i="4" s="1"/>
  <c r="AF601" i="4"/>
  <c r="AL601" i="4" s="1"/>
  <c r="AR601" i="4" s="1"/>
  <c r="AI617" i="4"/>
  <c r="AC617" i="4"/>
  <c r="AE617" i="4"/>
  <c r="AH617" i="4"/>
  <c r="AB617" i="4"/>
  <c r="Z617" i="4"/>
  <c r="AA617" i="4"/>
  <c r="AD617" i="4"/>
  <c r="AP617" i="4" s="1"/>
  <c r="AV617" i="4" s="1"/>
  <c r="AF617" i="4"/>
  <c r="AG491" i="4"/>
  <c r="AJ491" i="4"/>
  <c r="AC491" i="4"/>
  <c r="AK491" i="4"/>
  <c r="AE491" i="4"/>
  <c r="AB491" i="4"/>
  <c r="Z491" i="4"/>
  <c r="AH491" i="4"/>
  <c r="AN491" i="4" s="1"/>
  <c r="AT491" i="4" s="1"/>
  <c r="AD491" i="4"/>
  <c r="AF491" i="4"/>
  <c r="AI491" i="4"/>
  <c r="AF412" i="4"/>
  <c r="AK412" i="4"/>
  <c r="Z631" i="4"/>
  <c r="AL660" i="4"/>
  <c r="AR660" i="4" s="1"/>
  <c r="G660" i="4" s="1"/>
  <c r="AF679" i="4"/>
  <c r="AI679" i="4"/>
  <c r="AH679" i="4"/>
  <c r="AG679" i="4"/>
  <c r="AC679" i="4"/>
  <c r="AJ679" i="4"/>
  <c r="AP679" i="4" s="1"/>
  <c r="AV679" i="4" s="1"/>
  <c r="AA679" i="4"/>
  <c r="AB679" i="4"/>
  <c r="Z679" i="4"/>
  <c r="AL679" i="4" s="1"/>
  <c r="AR679" i="4" s="1"/>
  <c r="AE679" i="4"/>
  <c r="AK679" i="4"/>
  <c r="AN483" i="4"/>
  <c r="AT483" i="4" s="1"/>
  <c r="AJ507" i="4"/>
  <c r="AL641" i="4"/>
  <c r="AR641" i="4" s="1"/>
  <c r="F641" i="4" s="1"/>
  <c r="J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E613" i="4"/>
  <c r="AJ613" i="4"/>
  <c r="AG613" i="4"/>
  <c r="AA613" i="4"/>
  <c r="AD613" i="4"/>
  <c r="Z613" i="4"/>
  <c r="AF613" i="4"/>
  <c r="AC613" i="4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660" i="4"/>
  <c r="H660" i="4" s="1"/>
  <c r="F660" i="4"/>
  <c r="J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W923" i="4"/>
  <c r="W881" i="4"/>
  <c r="AJ581" i="4"/>
  <c r="AJ412" i="4"/>
  <c r="W906" i="4"/>
  <c r="X906" i="4" s="1"/>
  <c r="AC962" i="4"/>
  <c r="AL517" i="4"/>
  <c r="AR517" i="4" s="1"/>
  <c r="AM614" i="4"/>
  <c r="AS614" i="4" s="1"/>
  <c r="AE581" i="4"/>
  <c r="AE674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677" i="4"/>
  <c r="AU677" i="4" s="1"/>
  <c r="AC485" i="4"/>
  <c r="AB507" i="4"/>
  <c r="AB664" i="4"/>
  <c r="X930" i="4"/>
  <c r="Y930" i="4"/>
  <c r="AF976" i="4"/>
  <c r="AH597" i="4"/>
  <c r="AF903" i="4"/>
  <c r="AJ903" i="4"/>
  <c r="AK903" i="4"/>
  <c r="AG903" i="4"/>
  <c r="AI903" i="4"/>
  <c r="AH903" i="4"/>
  <c r="Z903" i="4"/>
  <c r="AB903" i="4"/>
  <c r="AA903" i="4"/>
  <c r="AD903" i="4"/>
  <c r="AP903" i="4" s="1"/>
  <c r="AC903" i="4"/>
  <c r="AU903" i="4"/>
  <c r="AE903" i="4"/>
  <c r="AW903" i="4"/>
  <c r="AT903" i="4"/>
  <c r="AV903" i="4"/>
  <c r="AS903" i="4"/>
  <c r="AG597" i="4"/>
  <c r="AB674" i="4"/>
  <c r="AG507" i="4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V877" i="4"/>
  <c r="AC877" i="4"/>
  <c r="AS877" i="4"/>
  <c r="AW877" i="4"/>
  <c r="AB877" i="4"/>
  <c r="AT877" i="4"/>
  <c r="AD877" i="4"/>
  <c r="AA877" i="4"/>
  <c r="AU877" i="4"/>
  <c r="AI507" i="4"/>
  <c r="X785" i="4"/>
  <c r="Y785" i="4" s="1"/>
  <c r="Z785" i="4" s="1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W993" i="4"/>
  <c r="AV993" i="4"/>
  <c r="AQ625" i="4"/>
  <c r="AW625" i="4" s="1"/>
  <c r="AP251" i="4"/>
  <c r="AV251" i="4" s="1"/>
  <c r="AC431" i="4"/>
  <c r="Z431" i="4"/>
  <c r="AL431" i="4" s="1"/>
  <c r="AR431" i="4" s="1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G412" i="4"/>
  <c r="AH412" i="4"/>
  <c r="AN412" i="4" s="1"/>
  <c r="AT412" i="4" s="1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G882" i="4"/>
  <c r="AC882" i="4"/>
  <c r="AO882" i="4" s="1"/>
  <c r="AU882" i="4"/>
  <c r="Y267" i="4"/>
  <c r="AC267" i="4" s="1"/>
  <c r="AK895" i="4"/>
  <c r="X753" i="4"/>
  <c r="Y753" i="4" s="1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D365" i="4" s="1"/>
  <c r="H365" i="4" s="1"/>
  <c r="AB380" i="4"/>
  <c r="AA365" i="4"/>
  <c r="AC380" i="4"/>
  <c r="AD380" i="4"/>
  <c r="AP380" i="4" s="1"/>
  <c r="AV380" i="4" s="1"/>
  <c r="AI389" i="4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L651" i="4" s="1"/>
  <c r="AR651" i="4" s="1"/>
  <c r="AP453" i="4"/>
  <c r="AV453" i="4" s="1"/>
  <c r="Y411" i="4"/>
  <c r="AD411" i="4" s="1"/>
  <c r="AA657" i="4"/>
  <c r="AF422" i="4"/>
  <c r="AJ597" i="4"/>
  <c r="AP597" i="4" s="1"/>
  <c r="AV597" i="4" s="1"/>
  <c r="AE597" i="4"/>
  <c r="Z597" i="4"/>
  <c r="AI674" i="4"/>
  <c r="AG674" i="4"/>
  <c r="AM674" i="4" s="1"/>
  <c r="AS674" i="4" s="1"/>
  <c r="AE217" i="4"/>
  <c r="AI217" i="4"/>
  <c r="AB217" i="4"/>
  <c r="AN217" i="4" s="1"/>
  <c r="AT217" i="4" s="1"/>
  <c r="AJ217" i="4"/>
  <c r="AA217" i="4"/>
  <c r="AB455" i="4"/>
  <c r="AE455" i="4"/>
  <c r="AI485" i="4"/>
  <c r="Z485" i="4"/>
  <c r="AF485" i="4"/>
  <c r="AA485" i="4"/>
  <c r="AM485" i="4" s="1"/>
  <c r="AS485" i="4" s="1"/>
  <c r="AF507" i="4"/>
  <c r="AB234" i="4"/>
  <c r="Z578" i="4"/>
  <c r="Z412" i="4"/>
  <c r="AA412" i="4"/>
  <c r="AE651" i="4"/>
  <c r="AQ651" i="4" s="1"/>
  <c r="AW651" i="4" s="1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B597" i="4"/>
  <c r="AK597" i="4"/>
  <c r="AP562" i="4"/>
  <c r="AV562" i="4" s="1"/>
  <c r="AF674" i="4"/>
  <c r="AJ674" i="4"/>
  <c r="Z674" i="4"/>
  <c r="AC217" i="4"/>
  <c r="AD217" i="4"/>
  <c r="AC455" i="4"/>
  <c r="Z455" i="4"/>
  <c r="AD455" i="4"/>
  <c r="AA491" i="4"/>
  <c r="AM491" i="4" s="1"/>
  <c r="AS491" i="4" s="1"/>
  <c r="AA469" i="4"/>
  <c r="AK469" i="4"/>
  <c r="AF469" i="4"/>
  <c r="AL469" i="4" s="1"/>
  <c r="AR469" i="4" s="1"/>
  <c r="D469" i="4" s="1"/>
  <c r="H469" i="4" s="1"/>
  <c r="AE469" i="4"/>
  <c r="AG469" i="4"/>
  <c r="AK507" i="4"/>
  <c r="AQ507" i="4" s="1"/>
  <c r="AW507" i="4" s="1"/>
  <c r="AA234" i="4"/>
  <c r="AG234" i="4"/>
  <c r="AE234" i="4"/>
  <c r="AD234" i="4"/>
  <c r="AK234" i="4"/>
  <c r="AC234" i="4"/>
  <c r="AE578" i="4"/>
  <c r="AA578" i="4"/>
  <c r="AK455" i="4"/>
  <c r="AI380" i="4"/>
  <c r="AN573" i="4"/>
  <c r="AT573" i="4" s="1"/>
  <c r="AN513" i="4"/>
  <c r="AT513" i="4" s="1"/>
  <c r="AD422" i="4"/>
  <c r="AA597" i="4"/>
  <c r="AF597" i="4"/>
  <c r="AI597" i="4"/>
  <c r="AI455" i="4"/>
  <c r="AJ455" i="4"/>
  <c r="AH674" i="4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Z507" i="4"/>
  <c r="AC507" i="4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Z703" i="4"/>
  <c r="F821" i="4"/>
  <c r="J821" i="4" s="1"/>
  <c r="AM733" i="4"/>
  <c r="AS733" i="4" s="1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G725" i="4" s="1"/>
  <c r="AN828" i="4"/>
  <c r="AT828" i="4" s="1"/>
  <c r="AQ737" i="4"/>
  <c r="AW737" i="4" s="1"/>
  <c r="Y743" i="4"/>
  <c r="AF743" i="4" s="1"/>
  <c r="AI860" i="4"/>
  <c r="AN797" i="4"/>
  <c r="AT797" i="4" s="1"/>
  <c r="AD721" i="4"/>
  <c r="AN869" i="4"/>
  <c r="AT869" i="4" s="1"/>
  <c r="AL813" i="4"/>
  <c r="AR813" i="4" s="1"/>
  <c r="F813" i="4" s="1"/>
  <c r="J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L803" i="4" s="1"/>
  <c r="AR803" i="4" s="1"/>
  <c r="AC777" i="4"/>
  <c r="Y734" i="4"/>
  <c r="AD734" i="4" s="1"/>
  <c r="AE731" i="4"/>
  <c r="AM813" i="4"/>
  <c r="AS813" i="4" s="1"/>
  <c r="AK777" i="4"/>
  <c r="W852" i="4"/>
  <c r="X852" i="4" s="1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F844" i="4"/>
  <c r="J844" i="4" s="1"/>
  <c r="G844" i="4"/>
  <c r="E844" i="4"/>
  <c r="I844" i="4" s="1"/>
  <c r="D844" i="4"/>
  <c r="H844" i="4" s="1"/>
  <c r="W865" i="4"/>
  <c r="Y847" i="4"/>
  <c r="AH847" i="4" s="1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G863" i="4" s="1"/>
  <c r="AC731" i="4"/>
  <c r="X708" i="4"/>
  <c r="Y708" i="4" s="1"/>
  <c r="AD708" i="4" s="1"/>
  <c r="AC651" i="4"/>
  <c r="AO651" i="4" s="1"/>
  <c r="AU651" i="4" s="1"/>
  <c r="AA651" i="4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F443" i="4" s="1"/>
  <c r="J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P428" i="4" s="1"/>
  <c r="AV428" i="4" s="1"/>
  <c r="AO276" i="4"/>
  <c r="AU276" i="4" s="1"/>
  <c r="AE803" i="4"/>
  <c r="AQ803" i="4" s="1"/>
  <c r="AW803" i="4" s="1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D777" i="4"/>
  <c r="AP777" i="4" s="1"/>
  <c r="AV777" i="4" s="1"/>
  <c r="Z777" i="4"/>
  <c r="AE777" i="4"/>
  <c r="AA803" i="4"/>
  <c r="AM803" i="4" s="1"/>
  <c r="AS803" i="4" s="1"/>
  <c r="AE721" i="4"/>
  <c r="AB840" i="4"/>
  <c r="AP804" i="4"/>
  <c r="AV804" i="4" s="1"/>
  <c r="AD683" i="4"/>
  <c r="AP596" i="4"/>
  <c r="AV596" i="4" s="1"/>
  <c r="E835" i="4"/>
  <c r="I835" i="4" s="1"/>
  <c r="AI581" i="4"/>
  <c r="AC581" i="4"/>
  <c r="Y724" i="4"/>
  <c r="AB724" i="4" s="1"/>
  <c r="F687" i="4"/>
  <c r="J687" i="4" s="1"/>
  <c r="AI777" i="4"/>
  <c r="AH777" i="4"/>
  <c r="AF777" i="4"/>
  <c r="AL483" i="4"/>
  <c r="AR483" i="4" s="1"/>
  <c r="D483" i="4" s="1"/>
  <c r="H483" i="4" s="1"/>
  <c r="Z767" i="4"/>
  <c r="AI701" i="4"/>
  <c r="AQ835" i="4"/>
  <c r="AW835" i="4" s="1"/>
  <c r="AQ513" i="4"/>
  <c r="AW513" i="4" s="1"/>
  <c r="AG777" i="4"/>
  <c r="AB777" i="4"/>
  <c r="G694" i="4"/>
  <c r="D694" i="4"/>
  <c r="H694" i="4" s="1"/>
  <c r="E694" i="4"/>
  <c r="I694" i="4" s="1"/>
  <c r="F694" i="4"/>
  <c r="J694" i="4" s="1"/>
  <c r="AB335" i="4"/>
  <c r="AK335" i="4"/>
  <c r="AC335" i="4"/>
  <c r="AI335" i="4"/>
  <c r="Z335" i="4"/>
  <c r="AL335" i="4" s="1"/>
  <c r="AR335" i="4" s="1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AP501" i="4"/>
  <c r="AV501" i="4" s="1"/>
  <c r="AQ483" i="4"/>
  <c r="AW483" i="4" s="1"/>
  <c r="AC794" i="4"/>
  <c r="AD431" i="4"/>
  <c r="AH431" i="4"/>
  <c r="AE431" i="4"/>
  <c r="AQ431" i="4" s="1"/>
  <c r="AW431" i="4" s="1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O483" i="4"/>
  <c r="AU483" i="4" s="1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G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G460" i="4" s="1"/>
  <c r="AM468" i="4"/>
  <c r="AS468" i="4" s="1"/>
  <c r="AL381" i="4"/>
  <c r="AR381" i="4" s="1"/>
  <c r="F381" i="4" s="1"/>
  <c r="J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AF330" i="4"/>
  <c r="AH330" i="4"/>
  <c r="AI330" i="4"/>
  <c r="AA330" i="4"/>
  <c r="AB330" i="4"/>
  <c r="AE330" i="4"/>
  <c r="AQ330" i="4" s="1"/>
  <c r="AW330" i="4" s="1"/>
  <c r="AF222" i="4"/>
  <c r="AA222" i="4"/>
  <c r="AD222" i="4"/>
  <c r="AH321" i="4"/>
  <c r="AK321" i="4"/>
  <c r="AQ321" i="4" s="1"/>
  <c r="AW321" i="4" s="1"/>
  <c r="AC321" i="4"/>
  <c r="AF323" i="4"/>
  <c r="AJ323" i="4"/>
  <c r="Z329" i="4"/>
  <c r="AH323" i="4"/>
  <c r="AN323" i="4" s="1"/>
  <c r="AT323" i="4" s="1"/>
  <c r="AM376" i="4"/>
  <c r="AS376" i="4" s="1"/>
  <c r="G378" i="4"/>
  <c r="Y299" i="4"/>
  <c r="AG299" i="4" s="1"/>
  <c r="Y291" i="4"/>
  <c r="AJ291" i="4" s="1"/>
  <c r="AB268" i="4"/>
  <c r="AM309" i="4"/>
  <c r="AS309" i="4" s="1"/>
  <c r="AO309" i="4"/>
  <c r="AU309" i="4" s="1"/>
  <c r="AA415" i="4"/>
  <c r="AM385" i="4"/>
  <c r="AS385" i="4" s="1"/>
  <c r="AL386" i="4"/>
  <c r="AR386" i="4" s="1"/>
  <c r="G386" i="4" s="1"/>
  <c r="AQ386" i="4"/>
  <c r="AW386" i="4" s="1"/>
  <c r="AH403" i="4"/>
  <c r="AD403" i="4"/>
  <c r="AE403" i="4"/>
  <c r="AL447" i="4"/>
  <c r="AR447" i="4" s="1"/>
  <c r="E447" i="4" s="1"/>
  <c r="I447" i="4" s="1"/>
  <c r="G475" i="4"/>
  <c r="AL251" i="4"/>
  <c r="AR251" i="4" s="1"/>
  <c r="E251" i="4" s="1"/>
  <c r="I251" i="4" s="1"/>
  <c r="AG590" i="4"/>
  <c r="AI716" i="4"/>
  <c r="AD716" i="4"/>
  <c r="AP716" i="4" s="1"/>
  <c r="AV716" i="4" s="1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F720" i="4"/>
  <c r="AH720" i="4"/>
  <c r="AI720" i="4"/>
  <c r="AG720" i="4"/>
  <c r="AA807" i="4"/>
  <c r="AD807" i="4"/>
  <c r="AD775" i="4"/>
  <c r="AC699" i="4"/>
  <c r="W866" i="4"/>
  <c r="X866" i="4" s="1"/>
  <c r="AI540" i="4"/>
  <c r="AO540" i="4" s="1"/>
  <c r="AU540" i="4" s="1"/>
  <c r="AF540" i="4"/>
  <c r="AL540" i="4" s="1"/>
  <c r="AR540" i="4" s="1"/>
  <c r="AK466" i="4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D800" i="4"/>
  <c r="AK800" i="4"/>
  <c r="AG800" i="4"/>
  <c r="Z800" i="4"/>
  <c r="AC800" i="4"/>
  <c r="AJ800" i="4"/>
  <c r="AA800" i="4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 s="1"/>
  <c r="X686" i="4"/>
  <c r="Y686" i="4" s="1"/>
  <c r="X870" i="4"/>
  <c r="AK871" i="4"/>
  <c r="AM564" i="4"/>
  <c r="AS564" i="4" s="1"/>
  <c r="AF990" i="4"/>
  <c r="AQ726" i="4"/>
  <c r="AW726" i="4" s="1"/>
  <c r="AE335" i="4"/>
  <c r="W901" i="4"/>
  <c r="Y901" i="4" s="1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A767" i="4"/>
  <c r="AK767" i="4"/>
  <c r="AH767" i="4"/>
  <c r="AG767" i="4"/>
  <c r="AB767" i="4"/>
  <c r="AF767" i="4"/>
  <c r="AI767" i="4"/>
  <c r="AJ767" i="4"/>
  <c r="AC767" i="4"/>
  <c r="AD767" i="4"/>
  <c r="AE767" i="4"/>
  <c r="X566" i="4"/>
  <c r="X824" i="4"/>
  <c r="AI343" i="4"/>
  <c r="AO343" i="4" s="1"/>
  <c r="AU343" i="4" s="1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F438" i="4" s="1"/>
  <c r="Y496" i="4"/>
  <c r="AG496" i="4" s="1"/>
  <c r="Y459" i="4"/>
  <c r="AF459" i="4" s="1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D791" i="4"/>
  <c r="AQ495" i="4"/>
  <c r="AW495" i="4" s="1"/>
  <c r="AP828" i="4"/>
  <c r="AV828" i="4" s="1"/>
  <c r="AP118" i="4"/>
  <c r="AV118" i="4" s="1"/>
  <c r="AN525" i="4"/>
  <c r="AT525" i="4" s="1"/>
  <c r="AM572" i="4"/>
  <c r="AS572" i="4" s="1"/>
  <c r="AN830" i="4"/>
  <c r="AT830" i="4" s="1"/>
  <c r="AN848" i="4"/>
  <c r="AT848" i="4" s="1"/>
  <c r="AM848" i="4"/>
  <c r="AS848" i="4" s="1"/>
  <c r="AE756" i="4"/>
  <c r="AC79" i="4"/>
  <c r="AB79" i="4"/>
  <c r="AC752" i="4"/>
  <c r="Z752" i="4"/>
  <c r="AK779" i="4"/>
  <c r="AC779" i="4"/>
  <c r="AO779" i="4" s="1"/>
  <c r="AU779" i="4" s="1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515" i="4"/>
  <c r="AM515" i="4" s="1"/>
  <c r="AS515" i="4" s="1"/>
  <c r="AB515" i="4"/>
  <c r="AD594" i="4"/>
  <c r="AE594" i="4"/>
  <c r="AQ594" i="4" s="1"/>
  <c r="AW594" i="4" s="1"/>
  <c r="AQ710" i="4"/>
  <c r="AW710" i="4" s="1"/>
  <c r="AL726" i="4"/>
  <c r="AR726" i="4" s="1"/>
  <c r="D726" i="4" s="1"/>
  <c r="H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D48" i="4" s="1"/>
  <c r="H48" i="4" s="1"/>
  <c r="AB97" i="4"/>
  <c r="AN97" i="4" s="1"/>
  <c r="AT97" i="4" s="1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J947" i="4"/>
  <c r="AH947" i="4"/>
  <c r="AB947" i="4"/>
  <c r="AN947" i="4" s="1"/>
  <c r="AU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T902" i="4"/>
  <c r="Z902" i="4"/>
  <c r="AV902" i="4"/>
  <c r="AA902" i="4"/>
  <c r="AU902" i="4"/>
  <c r="AD902" i="4"/>
  <c r="AP902" i="4" s="1"/>
  <c r="AE902" i="4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J76" i="4"/>
  <c r="Z76" i="4"/>
  <c r="AD76" i="4"/>
  <c r="AK924" i="4"/>
  <c r="AF924" i="4"/>
  <c r="AI924" i="4"/>
  <c r="AG924" i="4"/>
  <c r="AH924" i="4"/>
  <c r="AJ924" i="4"/>
  <c r="AT924" i="4"/>
  <c r="AC924" i="4"/>
  <c r="AA924" i="4"/>
  <c r="AD924" i="4"/>
  <c r="AP924" i="4" s="1"/>
  <c r="Z924" i="4"/>
  <c r="AS924" i="4"/>
  <c r="AB924" i="4"/>
  <c r="AW924" i="4"/>
  <c r="AE924" i="4"/>
  <c r="AV924" i="4"/>
  <c r="AU924" i="4"/>
  <c r="AD839" i="4"/>
  <c r="AB839" i="4"/>
  <c r="AA839" i="4"/>
  <c r="AK839" i="4"/>
  <c r="AH839" i="4"/>
  <c r="AG839" i="4"/>
  <c r="AE839" i="4"/>
  <c r="AC839" i="4"/>
  <c r="AF839" i="4"/>
  <c r="AL839" i="4" s="1"/>
  <c r="AR839" i="4" s="1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AN644" i="4"/>
  <c r="AT644" i="4" s="1"/>
  <c r="AM644" i="4"/>
  <c r="AS644" i="4" s="1"/>
  <c r="AB915" i="4"/>
  <c r="AJ915" i="4"/>
  <c r="AG915" i="4"/>
  <c r="AS915" i="4"/>
  <c r="AT915" i="4"/>
  <c r="AA915" i="4"/>
  <c r="AK915" i="4"/>
  <c r="AI915" i="4"/>
  <c r="AE915" i="4"/>
  <c r="AC915" i="4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Z890" i="4"/>
  <c r="AS890" i="4"/>
  <c r="AF890" i="4"/>
  <c r="AH890" i="4"/>
  <c r="X688" i="4"/>
  <c r="Y688" i="4" s="1"/>
  <c r="X817" i="4"/>
  <c r="Y817" i="4" s="1"/>
  <c r="Y809" i="4"/>
  <c r="AF809" i="4" s="1"/>
  <c r="AB587" i="4"/>
  <c r="AG587" i="4"/>
  <c r="AQ728" i="4"/>
  <c r="AW728" i="4" s="1"/>
  <c r="AP485" i="4"/>
  <c r="AV485" i="4" s="1"/>
  <c r="AO469" i="4"/>
  <c r="AU469" i="4" s="1"/>
  <c r="AC587" i="4"/>
  <c r="AP540" i="4"/>
  <c r="AV540" i="4" s="1"/>
  <c r="AN490" i="4"/>
  <c r="AT490" i="4" s="1"/>
  <c r="AL466" i="4"/>
  <c r="AR466" i="4" s="1"/>
  <c r="E466" i="4" s="1"/>
  <c r="I466" i="4" s="1"/>
  <c r="AQ276" i="4"/>
  <c r="AW276" i="4" s="1"/>
  <c r="AE471" i="4"/>
  <c r="AQ471" i="4" s="1"/>
  <c r="AW471" i="4" s="1"/>
  <c r="AB471" i="4"/>
  <c r="AE394" i="4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K855" i="4"/>
  <c r="AQ51" i="4"/>
  <c r="AW51" i="4" s="1"/>
  <c r="AL649" i="4"/>
  <c r="AR649" i="4" s="1"/>
  <c r="D649" i="4" s="1"/>
  <c r="H649" i="4" s="1"/>
  <c r="AA751" i="4"/>
  <c r="AD751" i="4"/>
  <c r="AN850" i="4"/>
  <c r="AT850" i="4" s="1"/>
  <c r="AP850" i="4"/>
  <c r="AV850" i="4" s="1"/>
  <c r="AP519" i="4"/>
  <c r="AV519" i="4" s="1"/>
  <c r="AM623" i="4"/>
  <c r="AS623" i="4" s="1"/>
  <c r="AP527" i="4"/>
  <c r="AV527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O775" i="4" s="1"/>
  <c r="AU775" i="4" s="1"/>
  <c r="AE775" i="4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56" i="4"/>
  <c r="AR656" i="4" s="1"/>
  <c r="D656" i="4" s="1"/>
  <c r="H656" i="4" s="1"/>
  <c r="AG107" i="4"/>
  <c r="AI97" i="4"/>
  <c r="AA50" i="4"/>
  <c r="AQ808" i="4"/>
  <c r="AW808" i="4" s="1"/>
  <c r="AO808" i="4"/>
  <c r="AU808" i="4" s="1"/>
  <c r="AP646" i="4"/>
  <c r="AV646" i="4" s="1"/>
  <c r="AP987" i="4"/>
  <c r="AE515" i="4"/>
  <c r="AQ515" i="4" s="1"/>
  <c r="AW515" i="4" s="1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Q695" i="4"/>
  <c r="AW695" i="4" s="1"/>
  <c r="X406" i="4"/>
  <c r="Y406" i="4" s="1"/>
  <c r="Y926" i="4"/>
  <c r="X926" i="4"/>
  <c r="X858" i="4"/>
  <c r="Y858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J878" i="4"/>
  <c r="AI878" i="4"/>
  <c r="AD894" i="4"/>
  <c r="AW894" i="4"/>
  <c r="AC894" i="4"/>
  <c r="AG894" i="4"/>
  <c r="AF894" i="4"/>
  <c r="AE894" i="4"/>
  <c r="AS894" i="4"/>
  <c r="AK894" i="4"/>
  <c r="AH894" i="4"/>
  <c r="AB894" i="4"/>
  <c r="AU894" i="4"/>
  <c r="AA894" i="4"/>
  <c r="AM894" i="4" s="1"/>
  <c r="AV894" i="4"/>
  <c r="AT894" i="4"/>
  <c r="Z894" i="4"/>
  <c r="AJ894" i="4"/>
  <c r="AI894" i="4"/>
  <c r="AS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Y621" i="4"/>
  <c r="AF621" i="4" s="1"/>
  <c r="Y827" i="4"/>
  <c r="AA827" i="4" s="1"/>
  <c r="Y563" i="4"/>
  <c r="AU988" i="4"/>
  <c r="AJ988" i="4"/>
  <c r="AB988" i="4"/>
  <c r="AI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W956" i="4"/>
  <c r="AC956" i="4"/>
  <c r="AO956" i="4" s="1"/>
  <c r="AU956" i="4"/>
  <c r="AE956" i="4"/>
  <c r="AQ956" i="4" s="1"/>
  <c r="AT956" i="4"/>
  <c r="AS956" i="4"/>
  <c r="AV956" i="4"/>
  <c r="AB956" i="4"/>
  <c r="AD956" i="4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B885" i="4"/>
  <c r="AN885" i="4" s="1"/>
  <c r="AT885" i="4"/>
  <c r="AW885" i="4"/>
  <c r="Z885" i="4"/>
  <c r="AL885" i="4" s="1"/>
  <c r="AC885" i="4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H466" i="4"/>
  <c r="AN466" i="4" s="1"/>
  <c r="AT466" i="4" s="1"/>
  <c r="Y337" i="4"/>
  <c r="Z337" i="4" s="1"/>
  <c r="AK490" i="4"/>
  <c r="AQ490" i="4" s="1"/>
  <c r="AW490" i="4" s="1"/>
  <c r="AI490" i="4"/>
  <c r="AO490" i="4" s="1"/>
  <c r="AU490" i="4" s="1"/>
  <c r="F741" i="4"/>
  <c r="J741" i="4" s="1"/>
  <c r="E741" i="4"/>
  <c r="I741" i="4" s="1"/>
  <c r="G741" i="4"/>
  <c r="D741" i="4"/>
  <c r="H741" i="4" s="1"/>
  <c r="D572" i="4"/>
  <c r="H572" i="4" s="1"/>
  <c r="E572" i="4"/>
  <c r="I572" i="4" s="1"/>
  <c r="G572" i="4"/>
  <c r="F572" i="4"/>
  <c r="J572" i="4" s="1"/>
  <c r="F586" i="4"/>
  <c r="J586" i="4" s="1"/>
  <c r="D586" i="4"/>
  <c r="H586" i="4" s="1"/>
  <c r="G586" i="4"/>
  <c r="E586" i="4"/>
  <c r="I586" i="4" s="1"/>
  <c r="E834" i="4"/>
  <c r="I834" i="4" s="1"/>
  <c r="F568" i="4"/>
  <c r="J568" i="4" s="1"/>
  <c r="E568" i="4"/>
  <c r="I568" i="4" s="1"/>
  <c r="D568" i="4"/>
  <c r="H568" i="4" s="1"/>
  <c r="G568" i="4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F764" i="4"/>
  <c r="J764" i="4" s="1"/>
  <c r="G764" i="4"/>
  <c r="D764" i="4"/>
  <c r="H764" i="4" s="1"/>
  <c r="E764" i="4"/>
  <c r="I764" i="4" s="1"/>
  <c r="F92" i="4"/>
  <c r="J92" i="4" s="1"/>
  <c r="AD267" i="4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521" i="4"/>
  <c r="F521" i="4"/>
  <c r="J521" i="4" s="1"/>
  <c r="D521" i="4"/>
  <c r="H521" i="4" s="1"/>
  <c r="E521" i="4"/>
  <c r="I521" i="4" s="1"/>
  <c r="F582" i="4"/>
  <c r="J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AL632" i="4"/>
  <c r="AR632" i="4" s="1"/>
  <c r="AN632" i="4"/>
  <c r="AT632" i="4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AO495" i="4"/>
  <c r="AU495" i="4" s="1"/>
  <c r="AH12" i="4"/>
  <c r="AF12" i="4"/>
  <c r="AG12" i="4"/>
  <c r="AK12" i="4"/>
  <c r="AJ12" i="4"/>
  <c r="AI12" i="4"/>
  <c r="AM828" i="4"/>
  <c r="AS828" i="4" s="1"/>
  <c r="X3" i="4"/>
  <c r="Y3" i="4" s="1"/>
  <c r="Z991" i="4"/>
  <c r="AD991" i="4"/>
  <c r="AE991" i="4"/>
  <c r="AB991" i="4"/>
  <c r="AC991" i="4"/>
  <c r="AV991" i="4"/>
  <c r="AW991" i="4"/>
  <c r="AT991" i="4"/>
  <c r="AA991" i="4"/>
  <c r="AU991" i="4"/>
  <c r="AS991" i="4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F647" i="4"/>
  <c r="J647" i="4" s="1"/>
  <c r="G647" i="4"/>
  <c r="E647" i="4"/>
  <c r="I647" i="4" s="1"/>
  <c r="D647" i="4"/>
  <c r="H647" i="4" s="1"/>
  <c r="AL519" i="4"/>
  <c r="AR519" i="4" s="1"/>
  <c r="AN18" i="4"/>
  <c r="AT18" i="4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830" i="4"/>
  <c r="AW830" i="4" s="1"/>
  <c r="G543" i="4"/>
  <c r="F543" i="4"/>
  <c r="J543" i="4" s="1"/>
  <c r="E543" i="4"/>
  <c r="I543" i="4" s="1"/>
  <c r="D543" i="4"/>
  <c r="H543" i="4" s="1"/>
  <c r="AL880" i="4"/>
  <c r="AP893" i="4"/>
  <c r="AE965" i="4"/>
  <c r="AW965" i="4"/>
  <c r="AU965" i="4"/>
  <c r="AS965" i="4"/>
  <c r="AV965" i="4"/>
  <c r="AT965" i="4"/>
  <c r="AL959" i="4"/>
  <c r="G495" i="4"/>
  <c r="E495" i="4"/>
  <c r="I495" i="4" s="1"/>
  <c r="F495" i="4"/>
  <c r="J495" i="4" s="1"/>
  <c r="D495" i="4"/>
  <c r="H495" i="4" s="1"/>
  <c r="X29" i="4"/>
  <c r="AE166" i="4"/>
  <c r="AA166" i="4"/>
  <c r="AB166" i="4"/>
  <c r="Z155" i="4"/>
  <c r="AC155" i="4"/>
  <c r="AK934" i="4"/>
  <c r="AF934" i="4"/>
  <c r="AO564" i="4"/>
  <c r="AU564" i="4" s="1"/>
  <c r="AL998" i="4"/>
  <c r="AO998" i="4"/>
  <c r="AG855" i="4"/>
  <c r="AH855" i="4"/>
  <c r="X161" i="4"/>
  <c r="Z766" i="4"/>
  <c r="AE766" i="4"/>
  <c r="AB766" i="4"/>
  <c r="AA766" i="4"/>
  <c r="AL775" i="4"/>
  <c r="AR775" i="4" s="1"/>
  <c r="F711" i="4"/>
  <c r="J711" i="4" s="1"/>
  <c r="D711" i="4"/>
  <c r="H711" i="4" s="1"/>
  <c r="G711" i="4"/>
  <c r="E711" i="4"/>
  <c r="I711" i="4" s="1"/>
  <c r="AI158" i="4"/>
  <c r="AH158" i="4"/>
  <c r="AO740" i="4"/>
  <c r="AU740" i="4" s="1"/>
  <c r="AB778" i="4"/>
  <c r="AA778" i="4"/>
  <c r="AD810" i="4"/>
  <c r="AE810" i="4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J699" i="4"/>
  <c r="Z176" i="4"/>
  <c r="AE176" i="4"/>
  <c r="AD176" i="4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AB145" i="4"/>
  <c r="AD145" i="4"/>
  <c r="AC145" i="4"/>
  <c r="AH129" i="4"/>
  <c r="AI101" i="4"/>
  <c r="AF85" i="4"/>
  <c r="AI85" i="4"/>
  <c r="Z911" i="4"/>
  <c r="AD911" i="4"/>
  <c r="AE911" i="4"/>
  <c r="AS911" i="4"/>
  <c r="AB911" i="4"/>
  <c r="AC911" i="4"/>
  <c r="AU911" i="4"/>
  <c r="AV911" i="4"/>
  <c r="AA911" i="4"/>
  <c r="AT911" i="4"/>
  <c r="AW911" i="4"/>
  <c r="AF791" i="4"/>
  <c r="X698" i="4"/>
  <c r="Y698" i="4" s="1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I751" i="4"/>
  <c r="AF751" i="4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Z12" i="4"/>
  <c r="AC12" i="4"/>
  <c r="AB12" i="4"/>
  <c r="AL836" i="4"/>
  <c r="AR836" i="4" s="1"/>
  <c r="AP808" i="4"/>
  <c r="AV808" i="4" s="1"/>
  <c r="AQ549" i="4"/>
  <c r="AW549" i="4" s="1"/>
  <c r="AM549" i="4"/>
  <c r="AS549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K991" i="4"/>
  <c r="AF991" i="4"/>
  <c r="AG991" i="4"/>
  <c r="AH82" i="4"/>
  <c r="AF82" i="4"/>
  <c r="X738" i="4"/>
  <c r="AE72" i="4"/>
  <c r="AC72" i="4"/>
  <c r="Z72" i="4"/>
  <c r="AI999" i="4"/>
  <c r="AJ999" i="4"/>
  <c r="AH999" i="4"/>
  <c r="AM987" i="4"/>
  <c r="AO987" i="4"/>
  <c r="AQ987" i="4"/>
  <c r="AA980" i="4"/>
  <c r="AB980" i="4"/>
  <c r="Z980" i="4"/>
  <c r="AU980" i="4"/>
  <c r="AT980" i="4"/>
  <c r="AC980" i="4"/>
  <c r="AE980" i="4"/>
  <c r="AD980" i="4"/>
  <c r="AV980" i="4"/>
  <c r="AS980" i="4"/>
  <c r="AW980" i="4"/>
  <c r="AE939" i="4"/>
  <c r="AB939" i="4"/>
  <c r="AT939" i="4"/>
  <c r="AC939" i="4"/>
  <c r="AA939" i="4"/>
  <c r="Z939" i="4"/>
  <c r="AV939" i="4"/>
  <c r="AU939" i="4"/>
  <c r="AS939" i="4"/>
  <c r="AW939" i="4"/>
  <c r="AD939" i="4"/>
  <c r="AL913" i="4"/>
  <c r="AO913" i="4"/>
  <c r="AN913" i="4"/>
  <c r="AQ731" i="4"/>
  <c r="AW731" i="4" s="1"/>
  <c r="AB113" i="4"/>
  <c r="AD113" i="4"/>
  <c r="AC113" i="4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E598" i="4"/>
  <c r="AD598" i="4"/>
  <c r="AB598" i="4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AG571" i="4"/>
  <c r="AC571" i="4"/>
  <c r="AF571" i="4"/>
  <c r="AH571" i="4"/>
  <c r="AK571" i="4"/>
  <c r="AQ571" i="4" s="1"/>
  <c r="AW571" i="4" s="1"/>
  <c r="Z571" i="4"/>
  <c r="AL922" i="4"/>
  <c r="AP922" i="4"/>
  <c r="AA88" i="4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A929" i="4"/>
  <c r="AM929" i="4" s="1"/>
  <c r="AS929" i="4"/>
  <c r="AD929" i="4"/>
  <c r="AB129" i="4"/>
  <c r="AD129" i="4"/>
  <c r="AC129" i="4"/>
  <c r="AL963" i="4"/>
  <c r="AO963" i="4"/>
  <c r="AE943" i="4"/>
  <c r="AB101" i="4"/>
  <c r="AA101" i="4"/>
  <c r="AD101" i="4"/>
  <c r="AO879" i="4"/>
  <c r="AQ879" i="4"/>
  <c r="AL879" i="4"/>
  <c r="AB955" i="4"/>
  <c r="AC955" i="4"/>
  <c r="AE955" i="4"/>
  <c r="AD955" i="4"/>
  <c r="AS955" i="4"/>
  <c r="AV955" i="4"/>
  <c r="Z955" i="4"/>
  <c r="AL955" i="4" s="1"/>
  <c r="AA955" i="4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O802" i="4"/>
  <c r="AU802" i="4" s="1"/>
  <c r="AF156" i="4"/>
  <c r="AK156" i="4"/>
  <c r="AH535" i="4"/>
  <c r="AI535" i="4"/>
  <c r="AH965" i="4"/>
  <c r="AP951" i="4"/>
  <c r="AQ951" i="4"/>
  <c r="AP905" i="4"/>
  <c r="AQ905" i="4"/>
  <c r="AO905" i="4"/>
  <c r="AN905" i="4"/>
  <c r="AJ807" i="4"/>
  <c r="AI807" i="4"/>
  <c r="AF807" i="4"/>
  <c r="AJ52" i="4"/>
  <c r="AI52" i="4"/>
  <c r="AM48" i="4"/>
  <c r="AS48" i="4" s="1"/>
  <c r="AJ127" i="4"/>
  <c r="AI127" i="4"/>
  <c r="D39" i="4"/>
  <c r="H39" i="4" s="1"/>
  <c r="F39" i="4"/>
  <c r="J39" i="4" s="1"/>
  <c r="G39" i="4"/>
  <c r="E39" i="4"/>
  <c r="I39" i="4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D335" i="4"/>
  <c r="AJ335" i="4"/>
  <c r="AG335" i="4"/>
  <c r="AL814" i="4"/>
  <c r="AR814" i="4" s="1"/>
  <c r="AM814" i="4"/>
  <c r="AS814" i="4" s="1"/>
  <c r="AK100" i="4"/>
  <c r="AB949" i="4"/>
  <c r="AC949" i="4"/>
  <c r="AE949" i="4"/>
  <c r="AV949" i="4"/>
  <c r="AW949" i="4"/>
  <c r="AD949" i="4"/>
  <c r="AT949" i="4"/>
  <c r="Z949" i="4"/>
  <c r="AL949" i="4" s="1"/>
  <c r="AA949" i="4"/>
  <c r="AU949" i="4"/>
  <c r="AS949" i="4"/>
  <c r="AB933" i="4"/>
  <c r="AC933" i="4"/>
  <c r="AE933" i="4"/>
  <c r="AW933" i="4"/>
  <c r="AV933" i="4"/>
  <c r="Z933" i="4"/>
  <c r="AA933" i="4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F430" i="4" s="1"/>
  <c r="J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J222" i="4"/>
  <c r="AK222" i="4"/>
  <c r="AI222" i="4"/>
  <c r="AE222" i="4"/>
  <c r="AC222" i="4"/>
  <c r="Z222" i="4"/>
  <c r="AE202" i="4"/>
  <c r="AF321" i="4"/>
  <c r="AG321" i="4"/>
  <c r="AI321" i="4"/>
  <c r="Z321" i="4"/>
  <c r="AB321" i="4"/>
  <c r="AA321" i="4"/>
  <c r="AM321" i="4" s="1"/>
  <c r="AS321" i="4" s="1"/>
  <c r="AB329" i="4"/>
  <c r="AB384" i="4"/>
  <c r="AD300" i="4"/>
  <c r="AP278" i="4"/>
  <c r="AV278" i="4" s="1"/>
  <c r="AN341" i="4"/>
  <c r="AT341" i="4" s="1"/>
  <c r="AP376" i="4"/>
  <c r="AV376" i="4" s="1"/>
  <c r="E378" i="4"/>
  <c r="I378" i="4" s="1"/>
  <c r="AL271" i="4"/>
  <c r="AR271" i="4" s="1"/>
  <c r="E271" i="4" s="1"/>
  <c r="I271" i="4" s="1"/>
  <c r="Y293" i="4"/>
  <c r="AH293" i="4" s="1"/>
  <c r="AL309" i="4"/>
  <c r="AR309" i="4" s="1"/>
  <c r="F309" i="4" s="1"/>
  <c r="J309" i="4" s="1"/>
  <c r="AG403" i="4"/>
  <c r="AM403" i="4" s="1"/>
  <c r="AS403" i="4" s="1"/>
  <c r="AP443" i="4"/>
  <c r="AV443" i="4" s="1"/>
  <c r="Z415" i="4"/>
  <c r="AD415" i="4"/>
  <c r="AC415" i="4"/>
  <c r="AJ403" i="4"/>
  <c r="AG415" i="4"/>
  <c r="AP385" i="4"/>
  <c r="AV385" i="4" s="1"/>
  <c r="AN386" i="4"/>
  <c r="AT386" i="4" s="1"/>
  <c r="AB403" i="4"/>
  <c r="AC403" i="4"/>
  <c r="AQ447" i="4"/>
  <c r="AW447" i="4" s="1"/>
  <c r="AP447" i="4"/>
  <c r="AV447" i="4" s="1"/>
  <c r="F475" i="4"/>
  <c r="J475" i="4" s="1"/>
  <c r="E418" i="4"/>
  <c r="I418" i="4" s="1"/>
  <c r="AN447" i="4"/>
  <c r="AT447" i="4" s="1"/>
  <c r="AG389" i="4"/>
  <c r="AD329" i="4"/>
  <c r="AP329" i="4" s="1"/>
  <c r="AV329" i="4" s="1"/>
  <c r="AA389" i="4"/>
  <c r="AN251" i="4"/>
  <c r="AT251" i="4" s="1"/>
  <c r="AD302" i="4"/>
  <c r="AD394" i="4"/>
  <c r="AN501" i="4"/>
  <c r="AT501" i="4" s="1"/>
  <c r="AN556" i="4"/>
  <c r="AT556" i="4" s="1"/>
  <c r="AQ559" i="4"/>
  <c r="AW559" i="4" s="1"/>
  <c r="AQ565" i="4"/>
  <c r="AW565" i="4" s="1"/>
  <c r="AP670" i="4"/>
  <c r="AV670" i="4" s="1"/>
  <c r="AO692" i="4"/>
  <c r="AU692" i="4" s="1"/>
  <c r="AP627" i="4"/>
  <c r="AV627" i="4" s="1"/>
  <c r="AH590" i="4"/>
  <c r="AJ590" i="4"/>
  <c r="AP595" i="4"/>
  <c r="AV595" i="4" s="1"/>
  <c r="AQ682" i="4"/>
  <c r="AW682" i="4" s="1"/>
  <c r="AM668" i="4"/>
  <c r="AS668" i="4" s="1"/>
  <c r="AK716" i="4"/>
  <c r="AQ716" i="4" s="1"/>
  <c r="AW716" i="4" s="1"/>
  <c r="AF716" i="4"/>
  <c r="AG716" i="4"/>
  <c r="AM716" i="4" s="1"/>
  <c r="AS716" i="4" s="1"/>
  <c r="AC716" i="4"/>
  <c r="AB716" i="4"/>
  <c r="AN716" i="4" s="1"/>
  <c r="AT716" i="4" s="1"/>
  <c r="Z716" i="4"/>
  <c r="D604" i="4"/>
  <c r="H604" i="4" s="1"/>
  <c r="AN713" i="4"/>
  <c r="AT713" i="4" s="1"/>
  <c r="AL626" i="4"/>
  <c r="AR626" i="4" s="1"/>
  <c r="D626" i="4" s="1"/>
  <c r="H626" i="4" s="1"/>
  <c r="AQ739" i="4"/>
  <c r="AW739" i="4" s="1"/>
  <c r="AL692" i="4"/>
  <c r="AR692" i="4" s="1"/>
  <c r="E692" i="4" s="1"/>
  <c r="I692" i="4" s="1"/>
  <c r="AP833" i="4"/>
  <c r="AV833" i="4" s="1"/>
  <c r="AO793" i="4"/>
  <c r="AU793" i="4" s="1"/>
  <c r="AL833" i="4"/>
  <c r="AR833" i="4" s="1"/>
  <c r="E833" i="4" s="1"/>
  <c r="I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K79" i="4"/>
  <c r="AQ79" i="4" s="1"/>
  <c r="AW79" i="4" s="1"/>
  <c r="AJ79" i="4"/>
  <c r="AF79" i="4"/>
  <c r="AH79" i="4"/>
  <c r="AG79" i="4"/>
  <c r="AM722" i="4"/>
  <c r="AS722" i="4" s="1"/>
  <c r="Y399" i="4"/>
  <c r="AD399" i="4" s="1"/>
  <c r="AB752" i="4"/>
  <c r="AJ752" i="4"/>
  <c r="AP752" i="4" s="1"/>
  <c r="AV752" i="4" s="1"/>
  <c r="AI752" i="4"/>
  <c r="AH752" i="4"/>
  <c r="AG752" i="4"/>
  <c r="AF752" i="4"/>
  <c r="AL752" i="4" s="1"/>
  <c r="AR752" i="4" s="1"/>
  <c r="AK752" i="4"/>
  <c r="X982" i="4"/>
  <c r="Y982" i="4"/>
  <c r="AP832" i="4"/>
  <c r="AV832" i="4" s="1"/>
  <c r="AM570" i="4"/>
  <c r="AS570" i="4" s="1"/>
  <c r="AC934" i="4"/>
  <c r="Z934" i="4"/>
  <c r="AB934" i="4"/>
  <c r="AE934" i="4"/>
  <c r="AW934" i="4"/>
  <c r="AT934" i="4"/>
  <c r="AU934" i="4"/>
  <c r="AA934" i="4"/>
  <c r="AD934" i="4"/>
  <c r="AS934" i="4"/>
  <c r="AV934" i="4"/>
  <c r="Z855" i="4"/>
  <c r="AD855" i="4"/>
  <c r="AE855" i="4"/>
  <c r="AB855" i="4"/>
  <c r="AC855" i="4"/>
  <c r="AA855" i="4"/>
  <c r="AW855" i="4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H774" i="4"/>
  <c r="AJ774" i="4"/>
  <c r="AK774" i="4"/>
  <c r="AI774" i="4"/>
  <c r="AO774" i="4" s="1"/>
  <c r="AU774" i="4" s="1"/>
  <c r="AK974" i="4"/>
  <c r="AJ974" i="4"/>
  <c r="E120" i="4"/>
  <c r="I120" i="4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E457" i="4"/>
  <c r="AI457" i="4"/>
  <c r="AK457" i="4"/>
  <c r="AB158" i="4"/>
  <c r="AE158" i="4"/>
  <c r="AD158" i="4"/>
  <c r="AA158" i="4"/>
  <c r="AC158" i="4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C976" i="4"/>
  <c r="Z976" i="4"/>
  <c r="AL976" i="4" s="1"/>
  <c r="AE976" i="4"/>
  <c r="AA976" i="4"/>
  <c r="AB976" i="4"/>
  <c r="AU976" i="4"/>
  <c r="AW976" i="4"/>
  <c r="AV976" i="4"/>
  <c r="AT976" i="4"/>
  <c r="AS976" i="4"/>
  <c r="AD859" i="4"/>
  <c r="AA859" i="4"/>
  <c r="AV859" i="4"/>
  <c r="AE859" i="4"/>
  <c r="AQ859" i="4" s="1"/>
  <c r="AW859" i="4" s="1"/>
  <c r="AC859" i="4"/>
  <c r="Z859" i="4"/>
  <c r="AB859" i="4"/>
  <c r="Z843" i="4"/>
  <c r="AL843" i="4" s="1"/>
  <c r="AR843" i="4" s="1"/>
  <c r="AE843" i="4"/>
  <c r="AC843" i="4"/>
  <c r="AB843" i="4"/>
  <c r="AD843" i="4"/>
  <c r="AA843" i="4"/>
  <c r="AD841" i="4"/>
  <c r="AB841" i="4"/>
  <c r="AC841" i="4"/>
  <c r="Z841" i="4"/>
  <c r="AE841" i="4"/>
  <c r="AQ841" i="4" s="1"/>
  <c r="AW841" i="4" s="1"/>
  <c r="AA841" i="4"/>
  <c r="Y758" i="4"/>
  <c r="AE758" i="4" s="1"/>
  <c r="AC744" i="4"/>
  <c r="AE744" i="4"/>
  <c r="AD744" i="4"/>
  <c r="Z744" i="4"/>
  <c r="AA744" i="4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F168" i="4"/>
  <c r="AG122" i="4"/>
  <c r="AI122" i="4"/>
  <c r="AG114" i="4"/>
  <c r="AI114" i="4"/>
  <c r="AH113" i="4"/>
  <c r="X98" i="4"/>
  <c r="Y98" i="4" s="1"/>
  <c r="AJ71" i="4"/>
  <c r="AF71" i="4"/>
  <c r="AI71" i="4"/>
  <c r="AG71" i="4"/>
  <c r="AM71" i="4" s="1"/>
  <c r="AS71" i="4" s="1"/>
  <c r="AH71" i="4"/>
  <c r="AK71" i="4"/>
  <c r="AJ55" i="4"/>
  <c r="AK55" i="4"/>
  <c r="AA46" i="4"/>
  <c r="AE46" i="4"/>
  <c r="AB46" i="4"/>
  <c r="AC46" i="4"/>
  <c r="AD46" i="4"/>
  <c r="AP46" i="4" s="1"/>
  <c r="AV46" i="4" s="1"/>
  <c r="Z46" i="4"/>
  <c r="Y42" i="4"/>
  <c r="AD42" i="4" s="1"/>
  <c r="Y7" i="4"/>
  <c r="AC7" i="4" s="1"/>
  <c r="W2" i="4"/>
  <c r="AJ592" i="4"/>
  <c r="AI598" i="4"/>
  <c r="AJ598" i="4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X90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AH101" i="4"/>
  <c r="X93" i="4"/>
  <c r="Y93" i="4" s="1"/>
  <c r="Z85" i="4"/>
  <c r="AD85" i="4"/>
  <c r="AP85" i="4" s="1"/>
  <c r="AV85" i="4" s="1"/>
  <c r="AC85" i="4"/>
  <c r="AA85" i="4"/>
  <c r="AB85" i="4"/>
  <c r="AE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D788" i="4"/>
  <c r="AB788" i="4"/>
  <c r="AA788" i="4"/>
  <c r="AC751" i="4"/>
  <c r="AE751" i="4"/>
  <c r="AQ751" i="4" s="1"/>
  <c r="AW751" i="4" s="1"/>
  <c r="Z751" i="4"/>
  <c r="AP656" i="4"/>
  <c r="AV656" i="4" s="1"/>
  <c r="AE37" i="4"/>
  <c r="AC37" i="4"/>
  <c r="AA37" i="4"/>
  <c r="AB37" i="4"/>
  <c r="Z37" i="4"/>
  <c r="AD37" i="4"/>
  <c r="AP37" i="4" s="1"/>
  <c r="AV37" i="4" s="1"/>
  <c r="AL733" i="4"/>
  <c r="AR733" i="4" s="1"/>
  <c r="AA183" i="4"/>
  <c r="AB183" i="4"/>
  <c r="AC183" i="4"/>
  <c r="Z183" i="4"/>
  <c r="AL183" i="4" s="1"/>
  <c r="AR183" i="4" s="1"/>
  <c r="AE183" i="4"/>
  <c r="AD183" i="4"/>
  <c r="Z143" i="4"/>
  <c r="AE143" i="4"/>
  <c r="AD143" i="4"/>
  <c r="AC143" i="4"/>
  <c r="AO143" i="4" s="1"/>
  <c r="AU143" i="4" s="1"/>
  <c r="AB143" i="4"/>
  <c r="AA143" i="4"/>
  <c r="AF50" i="4"/>
  <c r="AL50" i="4" s="1"/>
  <c r="AR50" i="4" s="1"/>
  <c r="AH50" i="4"/>
  <c r="AK50" i="4"/>
  <c r="AG50" i="4"/>
  <c r="AI50" i="4"/>
  <c r="AJ50" i="4"/>
  <c r="AQ828" i="4"/>
  <c r="AW828" i="4" s="1"/>
  <c r="Y700" i="4"/>
  <c r="Z700" i="4" s="1"/>
  <c r="AH783" i="4"/>
  <c r="X971" i="4"/>
  <c r="Y971" i="4"/>
  <c r="AF826" i="4"/>
  <c r="AH826" i="4"/>
  <c r="AG826" i="4"/>
  <c r="AK182" i="4"/>
  <c r="AH182" i="4"/>
  <c r="AH762" i="4"/>
  <c r="AF762" i="4"/>
  <c r="AG762" i="4"/>
  <c r="AJ978" i="4"/>
  <c r="AK978" i="4"/>
  <c r="AF978" i="4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Q646" i="4"/>
  <c r="AW646" i="4" s="1"/>
  <c r="AN646" i="4"/>
  <c r="AT646" i="4" s="1"/>
  <c r="Y551" i="4"/>
  <c r="AC551" i="4" s="1"/>
  <c r="Z38" i="4"/>
  <c r="AA38" i="4"/>
  <c r="AE38" i="4"/>
  <c r="AE82" i="4"/>
  <c r="AD82" i="4"/>
  <c r="AA82" i="4"/>
  <c r="AM82" i="4" s="1"/>
  <c r="AC82" i="4"/>
  <c r="Z82" i="4"/>
  <c r="AB82" i="4"/>
  <c r="AS82" i="4"/>
  <c r="AB100" i="4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D110" i="4"/>
  <c r="H110" i="4" s="1"/>
  <c r="G110" i="4"/>
  <c r="F110" i="4"/>
  <c r="J110" i="4" s="1"/>
  <c r="X103" i="4"/>
  <c r="Y103" i="4" s="1"/>
  <c r="W83" i="4"/>
  <c r="AC75" i="4"/>
  <c r="AE75" i="4"/>
  <c r="AQ75" i="4" s="1"/>
  <c r="AW75" i="4" s="1"/>
  <c r="AB75" i="4"/>
  <c r="AA75" i="4"/>
  <c r="AD75" i="4"/>
  <c r="Z75" i="4"/>
  <c r="Z67" i="4"/>
  <c r="AD67" i="4"/>
  <c r="AP67" i="4" s="1"/>
  <c r="AV67" i="4" s="1"/>
  <c r="AC67" i="4"/>
  <c r="AA67" i="4"/>
  <c r="AB67" i="4"/>
  <c r="AE67" i="4"/>
  <c r="Y62" i="4"/>
  <c r="AA62" i="4" s="1"/>
  <c r="Z49" i="4"/>
  <c r="AL49" i="4" s="1"/>
  <c r="AR49" i="4" s="1"/>
  <c r="AC49" i="4"/>
  <c r="AB49" i="4"/>
  <c r="AE49" i="4"/>
  <c r="AD49" i="4"/>
  <c r="AA49" i="4"/>
  <c r="AE32" i="4"/>
  <c r="AD32" i="4"/>
  <c r="AB32" i="4"/>
  <c r="AA32" i="4"/>
  <c r="AM32" i="4" s="1"/>
  <c r="AS32" i="4" s="1"/>
  <c r="AC32" i="4"/>
  <c r="Z32" i="4"/>
  <c r="AI104" i="4"/>
  <c r="AF104" i="4"/>
  <c r="AJ942" i="4"/>
  <c r="AG942" i="4"/>
  <c r="X555" i="4"/>
  <c r="Y555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F13" i="4"/>
  <c r="AI13" i="4"/>
  <c r="AN784" i="4"/>
  <c r="AT784" i="4" s="1"/>
  <c r="AP572" i="4"/>
  <c r="AV572" i="4" s="1"/>
  <c r="AO572" i="4"/>
  <c r="AU572" i="4" s="1"/>
  <c r="AJ955" i="4"/>
  <c r="AI955" i="4"/>
  <c r="AK955" i="4"/>
  <c r="AG927" i="4"/>
  <c r="AF927" i="4"/>
  <c r="AH927" i="4"/>
  <c r="AL830" i="4"/>
  <c r="AR830" i="4" s="1"/>
  <c r="AO830" i="4"/>
  <c r="AU830" i="4" s="1"/>
  <c r="AL848" i="4"/>
  <c r="AR848" i="4" s="1"/>
  <c r="AM880" i="4"/>
  <c r="AN880" i="4"/>
  <c r="AN893" i="4"/>
  <c r="AO893" i="4"/>
  <c r="Z871" i="4"/>
  <c r="AD871" i="4"/>
  <c r="AE871" i="4"/>
  <c r="AV871" i="4"/>
  <c r="AB871" i="4"/>
  <c r="AC871" i="4"/>
  <c r="AS871" i="4"/>
  <c r="AA871" i="4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C156" i="4"/>
  <c r="AB156" i="4"/>
  <c r="AD156" i="4"/>
  <c r="AP156" i="4" s="1"/>
  <c r="AV156" i="4" s="1"/>
  <c r="AE156" i="4"/>
  <c r="AA535" i="4"/>
  <c r="AM535" i="4" s="1"/>
  <c r="AS535" i="4" s="1"/>
  <c r="Z535" i="4"/>
  <c r="AB535" i="4"/>
  <c r="AN535" i="4" s="1"/>
  <c r="AT535" i="4" s="1"/>
  <c r="AC535" i="4"/>
  <c r="AD535" i="4"/>
  <c r="AE535" i="4"/>
  <c r="AP959" i="4"/>
  <c r="AN959" i="4"/>
  <c r="AG925" i="4"/>
  <c r="AH925" i="4"/>
  <c r="AC807" i="4"/>
  <c r="AE807" i="4"/>
  <c r="AQ807" i="4" s="1"/>
  <c r="AW807" i="4" s="1"/>
  <c r="Z807" i="4"/>
  <c r="AO790" i="4"/>
  <c r="AU790" i="4" s="1"/>
  <c r="AQ790" i="4"/>
  <c r="AW790" i="4" s="1"/>
  <c r="W157" i="4"/>
  <c r="AC52" i="4"/>
  <c r="Z52" i="4"/>
  <c r="AD52" i="4"/>
  <c r="AE52" i="4"/>
  <c r="AA52" i="4"/>
  <c r="AM52" i="4" s="1"/>
  <c r="AS52" i="4" s="1"/>
  <c r="AB52" i="4"/>
  <c r="AC127" i="4"/>
  <c r="AE127" i="4"/>
  <c r="AA127" i="4"/>
  <c r="AM127" i="4" s="1"/>
  <c r="AS127" i="4" s="1"/>
  <c r="AB127" i="4"/>
  <c r="Z127" i="4"/>
  <c r="AD127" i="4"/>
  <c r="Y73" i="4"/>
  <c r="Z73" i="4" s="1"/>
  <c r="AH35" i="4"/>
  <c r="AI35" i="4"/>
  <c r="AI23" i="4"/>
  <c r="AF23" i="4"/>
  <c r="Y509" i="4"/>
  <c r="AJ509" i="4" s="1"/>
  <c r="Z756" i="4"/>
  <c r="AC756" i="4"/>
  <c r="AD756" i="4"/>
  <c r="AD166" i="4"/>
  <c r="AC166" i="4"/>
  <c r="Z79" i="4"/>
  <c r="AD79" i="4"/>
  <c r="AA79" i="4"/>
  <c r="AA752" i="4"/>
  <c r="AE752" i="4"/>
  <c r="AQ752" i="4" s="1"/>
  <c r="AW752" i="4" s="1"/>
  <c r="X940" i="4"/>
  <c r="Y940" i="4"/>
  <c r="AD779" i="4"/>
  <c r="AF779" i="4"/>
  <c r="Z779" i="4"/>
  <c r="AH779" i="4"/>
  <c r="AJ779" i="4"/>
  <c r="X541" i="4"/>
  <c r="Y541" i="4" s="1"/>
  <c r="AD155" i="4"/>
  <c r="AA155" i="4"/>
  <c r="AE155" i="4"/>
  <c r="AB155" i="4"/>
  <c r="AE635" i="4"/>
  <c r="AQ635" i="4" s="1"/>
  <c r="AW635" i="4" s="1"/>
  <c r="AH635" i="4"/>
  <c r="AI635" i="4"/>
  <c r="AA635" i="4"/>
  <c r="AM635" i="4" s="1"/>
  <c r="AS635" i="4" s="1"/>
  <c r="AD635" i="4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D774" i="4"/>
  <c r="AE774" i="4"/>
  <c r="AA774" i="4"/>
  <c r="AC974" i="4"/>
  <c r="AB974" i="4"/>
  <c r="Z974" i="4"/>
  <c r="AE974" i="4"/>
  <c r="AQ974" i="4" s="1"/>
  <c r="AT974" i="4"/>
  <c r="AS974" i="4"/>
  <c r="AA974" i="4"/>
  <c r="AD974" i="4"/>
  <c r="AV974" i="4"/>
  <c r="AW974" i="4"/>
  <c r="AU974" i="4"/>
  <c r="AP775" i="4"/>
  <c r="AV775" i="4" s="1"/>
  <c r="AH38" i="4"/>
  <c r="AK158" i="4"/>
  <c r="AG158" i="4"/>
  <c r="AJ158" i="4"/>
  <c r="Y763" i="4"/>
  <c r="AC795" i="4"/>
  <c r="AE795" i="4"/>
  <c r="AQ795" i="4" s="1"/>
  <c r="AW795" i="4" s="1"/>
  <c r="Z795" i="4"/>
  <c r="AL795" i="4" s="1"/>
  <c r="AR795" i="4" s="1"/>
  <c r="AB795" i="4"/>
  <c r="AN795" i="4" s="1"/>
  <c r="AT795" i="4" s="1"/>
  <c r="AD795" i="4"/>
  <c r="AA795" i="4"/>
  <c r="Z740" i="4"/>
  <c r="AL740" i="4" s="1"/>
  <c r="AR740" i="4" s="1"/>
  <c r="AA740" i="4"/>
  <c r="AD740" i="4"/>
  <c r="AP740" i="4" s="1"/>
  <c r="AB740" i="4"/>
  <c r="AE740" i="4"/>
  <c r="AQ740" i="4" s="1"/>
  <c r="AW740" i="4" s="1"/>
  <c r="AV740" i="4"/>
  <c r="AC990" i="4"/>
  <c r="AO990" i="4" s="1"/>
  <c r="AB990" i="4"/>
  <c r="AN990" i="4" s="1"/>
  <c r="Z990" i="4"/>
  <c r="AE990" i="4"/>
  <c r="AT990" i="4"/>
  <c r="AS990" i="4"/>
  <c r="AA990" i="4"/>
  <c r="AM990" i="4" s="1"/>
  <c r="AD990" i="4"/>
  <c r="AV990" i="4"/>
  <c r="AW990" i="4"/>
  <c r="AU990" i="4"/>
  <c r="Y746" i="4"/>
  <c r="AB746" i="4" s="1"/>
  <c r="AD778" i="4"/>
  <c r="Z778" i="4"/>
  <c r="AE778" i="4"/>
  <c r="AC786" i="4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D699" i="4"/>
  <c r="Z699" i="4"/>
  <c r="AE699" i="4"/>
  <c r="Y689" i="4"/>
  <c r="AD689" i="4" s="1"/>
  <c r="Y685" i="4"/>
  <c r="AF515" i="4"/>
  <c r="AL515" i="4" s="1"/>
  <c r="AR515" i="4" s="1"/>
  <c r="AC176" i="4"/>
  <c r="AA176" i="4"/>
  <c r="AB176" i="4"/>
  <c r="Y175" i="4"/>
  <c r="AC175" i="4" s="1"/>
  <c r="AC168" i="4"/>
  <c r="AA168" i="4"/>
  <c r="AB168" i="4"/>
  <c r="Y146" i="4"/>
  <c r="AC146" i="4" s="1"/>
  <c r="Y137" i="4"/>
  <c r="Y130" i="4"/>
  <c r="AA130" i="4" s="1"/>
  <c r="Z122" i="4"/>
  <c r="AC122" i="4"/>
  <c r="AB122" i="4"/>
  <c r="AE122" i="4"/>
  <c r="AD122" i="4"/>
  <c r="AA122" i="4"/>
  <c r="AD114" i="4"/>
  <c r="AB114" i="4"/>
  <c r="AC114" i="4"/>
  <c r="AA114" i="4"/>
  <c r="AE114" i="4"/>
  <c r="Z114" i="4"/>
  <c r="AG113" i="4"/>
  <c r="AJ113" i="4"/>
  <c r="AD71" i="4"/>
  <c r="AC71" i="4"/>
  <c r="AE71" i="4"/>
  <c r="AB71" i="4"/>
  <c r="AE55" i="4"/>
  <c r="AA55" i="4"/>
  <c r="AD55" i="4"/>
  <c r="AC55" i="4"/>
  <c r="Z55" i="4"/>
  <c r="AB55" i="4"/>
  <c r="AF46" i="4"/>
  <c r="AK46" i="4"/>
  <c r="AI46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E847" i="4"/>
  <c r="X28" i="4"/>
  <c r="Y28" i="4" s="1"/>
  <c r="AG118" i="4"/>
  <c r="Z25" i="4"/>
  <c r="AD25" i="4"/>
  <c r="AC25" i="4"/>
  <c r="AB25" i="4"/>
  <c r="AE25" i="4"/>
  <c r="AA25" i="4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B611" i="4"/>
  <c r="Z611" i="4"/>
  <c r="AE611" i="4"/>
  <c r="AL602" i="4"/>
  <c r="AR602" i="4" s="1"/>
  <c r="Y533" i="4"/>
  <c r="AC533" i="4" s="1"/>
  <c r="AA145" i="4"/>
  <c r="AE145" i="4"/>
  <c r="Z145" i="4"/>
  <c r="AF129" i="4"/>
  <c r="AL129" i="4" s="1"/>
  <c r="AR129" i="4" s="1"/>
  <c r="AK129" i="4"/>
  <c r="Y117" i="4"/>
  <c r="AC117" i="4" s="1"/>
  <c r="AD70" i="4"/>
  <c r="AC70" i="4"/>
  <c r="Z70" i="4"/>
  <c r="AE70" i="4"/>
  <c r="AB70" i="4"/>
  <c r="AA70" i="4"/>
  <c r="AK17" i="4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F784" i="4"/>
  <c r="AN572" i="4"/>
  <c r="AT572" i="4" s="1"/>
  <c r="AJ61" i="4"/>
  <c r="AI61" i="4"/>
  <c r="AO61" i="4" s="1"/>
  <c r="AU61" i="4" s="1"/>
  <c r="Y134" i="4"/>
  <c r="AD134" i="4" s="1"/>
  <c r="Y662" i="4"/>
  <c r="AC662" i="4" s="1"/>
  <c r="AH791" i="4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U895" i="4"/>
  <c r="AW895" i="4"/>
  <c r="AB895" i="4"/>
  <c r="AC895" i="4"/>
  <c r="AO895" i="4" s="1"/>
  <c r="AV895" i="4"/>
  <c r="AS895" i="4"/>
  <c r="AA895" i="4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H751" i="4"/>
  <c r="AN656" i="4"/>
  <c r="AT656" i="4" s="1"/>
  <c r="AN654" i="4"/>
  <c r="AT654" i="4" s="1"/>
  <c r="AH107" i="4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Y64" i="4"/>
  <c r="AB50" i="4"/>
  <c r="AD50" i="4"/>
  <c r="AC50" i="4"/>
  <c r="AA12" i="4"/>
  <c r="AE12" i="4"/>
  <c r="AD12" i="4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L549" i="4"/>
  <c r="AR549" i="4" s="1"/>
  <c r="AP549" i="4"/>
  <c r="AV549" i="4" s="1"/>
  <c r="AO549" i="4"/>
  <c r="AU549" i="4" s="1"/>
  <c r="AC783" i="4"/>
  <c r="AO783" i="4" s="1"/>
  <c r="AU783" i="4" s="1"/>
  <c r="Y659" i="4"/>
  <c r="AB659" i="4" s="1"/>
  <c r="Z826" i="4"/>
  <c r="AA826" i="4"/>
  <c r="AE826" i="4"/>
  <c r="AD826" i="4"/>
  <c r="AP826" i="4" s="1"/>
  <c r="AV826" i="4" s="1"/>
  <c r="AB826" i="4"/>
  <c r="AC182" i="4"/>
  <c r="AO182" i="4" s="1"/>
  <c r="AU182" i="4" s="1"/>
  <c r="AB182" i="4"/>
  <c r="AD182" i="4"/>
  <c r="Z182" i="4"/>
  <c r="AA182" i="4"/>
  <c r="AE182" i="4"/>
  <c r="AB762" i="4"/>
  <c r="AN762" i="4" s="1"/>
  <c r="AT762" i="4" s="1"/>
  <c r="AC762" i="4"/>
  <c r="AE762" i="4"/>
  <c r="AQ762" i="4" s="1"/>
  <c r="AW762" i="4" s="1"/>
  <c r="AD762" i="4"/>
  <c r="Z762" i="4"/>
  <c r="Y650" i="4"/>
  <c r="AA650" i="4" s="1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Y771" i="4"/>
  <c r="AE771" i="4" s="1"/>
  <c r="AI991" i="4"/>
  <c r="AJ991" i="4"/>
  <c r="AH991" i="4"/>
  <c r="AI82" i="4"/>
  <c r="AJ82" i="4"/>
  <c r="AK82" i="4"/>
  <c r="X754" i="4"/>
  <c r="AA72" i="4"/>
  <c r="AD72" i="4"/>
  <c r="Z142" i="4"/>
  <c r="AC142" i="4"/>
  <c r="AB142" i="4"/>
  <c r="AE142" i="4"/>
  <c r="AD142" i="4"/>
  <c r="AA142" i="4"/>
  <c r="AK999" i="4"/>
  <c r="AF999" i="4"/>
  <c r="AG999" i="4"/>
  <c r="AL987" i="4"/>
  <c r="AN987" i="4"/>
  <c r="AU937" i="4"/>
  <c r="AS937" i="4"/>
  <c r="AT937" i="4"/>
  <c r="AV937" i="4"/>
  <c r="AW937" i="4"/>
  <c r="AQ913" i="4"/>
  <c r="AP913" i="4"/>
  <c r="AM913" i="4"/>
  <c r="Y819" i="4"/>
  <c r="Y811" i="4"/>
  <c r="Z811" i="4" s="1"/>
  <c r="Y760" i="4"/>
  <c r="AB747" i="4"/>
  <c r="AA747" i="4"/>
  <c r="AD747" i="4"/>
  <c r="AE747" i="4"/>
  <c r="AC747" i="4"/>
  <c r="Z747" i="4"/>
  <c r="Z731" i="4"/>
  <c r="AD731" i="4"/>
  <c r="Y723" i="4"/>
  <c r="AE723" i="4" s="1"/>
  <c r="AA717" i="4"/>
  <c r="Z717" i="4"/>
  <c r="AE717" i="4"/>
  <c r="AD717" i="4"/>
  <c r="AC717" i="4"/>
  <c r="AC705" i="4"/>
  <c r="AD705" i="4"/>
  <c r="AE705" i="4"/>
  <c r="AB705" i="4"/>
  <c r="Z705" i="4"/>
  <c r="AL705" i="4" s="1"/>
  <c r="AR705" i="4" s="1"/>
  <c r="AA705" i="4"/>
  <c r="AW705" i="4"/>
  <c r="AU705" i="4"/>
  <c r="AC588" i="4"/>
  <c r="AE588" i="4"/>
  <c r="Z588" i="4"/>
  <c r="AD588" i="4"/>
  <c r="AP588" i="4" s="1"/>
  <c r="AV588" i="4" s="1"/>
  <c r="AA588" i="4"/>
  <c r="AD515" i="4"/>
  <c r="AP515" i="4" s="1"/>
  <c r="AV515" i="4" s="1"/>
  <c r="AC515" i="4"/>
  <c r="AO515" i="4" s="1"/>
  <c r="AU515" i="4" s="1"/>
  <c r="Y184" i="4"/>
  <c r="AB184" i="4" s="1"/>
  <c r="AA113" i="4"/>
  <c r="AE113" i="4"/>
  <c r="W99" i="4"/>
  <c r="AI75" i="4"/>
  <c r="AH75" i="4"/>
  <c r="AG75" i="4"/>
  <c r="AK67" i="4"/>
  <c r="AH67" i="4"/>
  <c r="AG67" i="4"/>
  <c r="AI49" i="4"/>
  <c r="AG49" i="4"/>
  <c r="AK49" i="4"/>
  <c r="AK32" i="4"/>
  <c r="AF32" i="4"/>
  <c r="AI32" i="4"/>
  <c r="AA592" i="4"/>
  <c r="AB594" i="4"/>
  <c r="AN594" i="4" s="1"/>
  <c r="AT594" i="4" s="1"/>
  <c r="Z594" i="4"/>
  <c r="AC598" i="4"/>
  <c r="AA598" i="4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Z104" i="4"/>
  <c r="AB104" i="4"/>
  <c r="AN104" i="4" s="1"/>
  <c r="AT104" i="4" s="1"/>
  <c r="AA104" i="4"/>
  <c r="AD104" i="4"/>
  <c r="AE104" i="4"/>
  <c r="AB942" i="4"/>
  <c r="AN942" i="4" s="1"/>
  <c r="AE942" i="4"/>
  <c r="AU942" i="4"/>
  <c r="AT942" i="4"/>
  <c r="AS942" i="4"/>
  <c r="AV942" i="4"/>
  <c r="AC942" i="4"/>
  <c r="Z942" i="4"/>
  <c r="AA942" i="4"/>
  <c r="AD942" i="4"/>
  <c r="AP942" i="4" s="1"/>
  <c r="AW942" i="4"/>
  <c r="AA571" i="4"/>
  <c r="AI571" i="4"/>
  <c r="AD571" i="4"/>
  <c r="AJ571" i="4"/>
  <c r="AB571" i="4"/>
  <c r="Y45" i="4"/>
  <c r="AE118" i="4"/>
  <c r="AC118" i="4"/>
  <c r="AN922" i="4"/>
  <c r="AO922" i="4"/>
  <c r="AM922" i="4"/>
  <c r="AC88" i="4"/>
  <c r="AE88" i="4"/>
  <c r="AD88" i="4"/>
  <c r="AD967" i="4"/>
  <c r="AS967" i="4"/>
  <c r="AU967" i="4"/>
  <c r="AV967" i="4"/>
  <c r="AT967" i="4"/>
  <c r="AW967" i="4"/>
  <c r="AB720" i="4"/>
  <c r="AC720" i="4"/>
  <c r="Z720" i="4"/>
  <c r="AL720" i="4" s="1"/>
  <c r="AR720" i="4" s="1"/>
  <c r="AA720" i="4"/>
  <c r="AE720" i="4"/>
  <c r="AD720" i="4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A185" i="4"/>
  <c r="AD185" i="4"/>
  <c r="AC185" i="4"/>
  <c r="Z185" i="4"/>
  <c r="AB185" i="4"/>
  <c r="Y173" i="4"/>
  <c r="AD173" i="4" s="1"/>
  <c r="Y141" i="4"/>
  <c r="AA129" i="4"/>
  <c r="AE129" i="4"/>
  <c r="Y125" i="4"/>
  <c r="AD125" i="4" s="1"/>
  <c r="Y87" i="4"/>
  <c r="Y86" i="4"/>
  <c r="AD86" i="4" s="1"/>
  <c r="Y78" i="4"/>
  <c r="Z21" i="4"/>
  <c r="AD21" i="4"/>
  <c r="AC21" i="4"/>
  <c r="AA21" i="4"/>
  <c r="AB21" i="4"/>
  <c r="AE21" i="4"/>
  <c r="AC17" i="4"/>
  <c r="AA13" i="4"/>
  <c r="AB13" i="4"/>
  <c r="Z13" i="4"/>
  <c r="AC13" i="4"/>
  <c r="AE13" i="4"/>
  <c r="AD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B131" i="4"/>
  <c r="AD131" i="4"/>
  <c r="AE101" i="4"/>
  <c r="AQ101" i="4" s="1"/>
  <c r="AW101" i="4" s="1"/>
  <c r="AC101" i="4"/>
  <c r="AE784" i="4"/>
  <c r="Z784" i="4"/>
  <c r="AA784" i="4"/>
  <c r="G580" i="4"/>
  <c r="E580" i="4"/>
  <c r="I580" i="4" s="1"/>
  <c r="F580" i="4"/>
  <c r="J580" i="4" s="1"/>
  <c r="D580" i="4"/>
  <c r="H580" i="4" s="1"/>
  <c r="AM879" i="4"/>
  <c r="AN879" i="4"/>
  <c r="AP879" i="4"/>
  <c r="AB61" i="4"/>
  <c r="Z61" i="4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F965" i="4"/>
  <c r="X957" i="4"/>
  <c r="Y957" i="4"/>
  <c r="AL951" i="4"/>
  <c r="AO951" i="4"/>
  <c r="AB925" i="4"/>
  <c r="AC925" i="4"/>
  <c r="AO925" i="4" s="1"/>
  <c r="AE925" i="4"/>
  <c r="AQ925" i="4" s="1"/>
  <c r="AW925" i="4"/>
  <c r="AV925" i="4"/>
  <c r="AD925" i="4"/>
  <c r="AP925" i="4" s="1"/>
  <c r="AT925" i="4"/>
  <c r="Z925" i="4"/>
  <c r="AA925" i="4"/>
  <c r="AM925" i="4" s="1"/>
  <c r="AS925" i="4"/>
  <c r="AU925" i="4"/>
  <c r="AL905" i="4"/>
  <c r="AM905" i="4"/>
  <c r="AG807" i="4"/>
  <c r="AM807" i="4" s="1"/>
  <c r="AS807" i="4" s="1"/>
  <c r="AH807" i="4"/>
  <c r="AN790" i="4"/>
  <c r="AT790" i="4" s="1"/>
  <c r="AM654" i="4"/>
  <c r="AS654" i="4" s="1"/>
  <c r="AA107" i="4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E97" i="4"/>
  <c r="AC97" i="4"/>
  <c r="AB35" i="4"/>
  <c r="AA35" i="4"/>
  <c r="AE35" i="4"/>
  <c r="Z35" i="4"/>
  <c r="AC35" i="4"/>
  <c r="AD35" i="4"/>
  <c r="Y33" i="4"/>
  <c r="Z33" i="4" s="1"/>
  <c r="Z23" i="4"/>
  <c r="AD23" i="4"/>
  <c r="AC23" i="4"/>
  <c r="AB23" i="4"/>
  <c r="AE23" i="4"/>
  <c r="AA23" i="4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A994" i="4"/>
  <c r="AW994" i="4"/>
  <c r="AB994" i="4"/>
  <c r="AN994" i="4" s="1"/>
  <c r="AD994" i="4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A43" i="4"/>
  <c r="AC43" i="4"/>
  <c r="Z43" i="4"/>
  <c r="AE43" i="4"/>
  <c r="AD43" i="4"/>
  <c r="AB105" i="4"/>
  <c r="AC105" i="4"/>
  <c r="AE105" i="4"/>
  <c r="AQ105" i="4" s="1"/>
  <c r="AW105" i="4" s="1"/>
  <c r="AD105" i="4"/>
  <c r="Z105" i="4"/>
  <c r="AA105" i="4"/>
  <c r="AL610" i="4"/>
  <c r="AR610" i="4" s="1"/>
  <c r="AA891" i="4"/>
  <c r="AT891" i="4"/>
  <c r="AD891" i="4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AF609" i="4"/>
  <c r="AG609" i="4"/>
  <c r="AK609" i="4"/>
  <c r="AI609" i="4"/>
  <c r="AH609" i="4"/>
  <c r="AJ609" i="4"/>
  <c r="AQ670" i="4"/>
  <c r="AW670" i="4" s="1"/>
  <c r="AO627" i="4"/>
  <c r="AU627" i="4" s="1"/>
  <c r="AM639" i="4"/>
  <c r="AS639" i="4" s="1"/>
  <c r="E585" i="4"/>
  <c r="I585" i="4" s="1"/>
  <c r="D585" i="4"/>
  <c r="H585" i="4" s="1"/>
  <c r="F585" i="4"/>
  <c r="J585" i="4" s="1"/>
  <c r="G585" i="4"/>
  <c r="AO713" i="4"/>
  <c r="AU713" i="4" s="1"/>
  <c r="AM713" i="4"/>
  <c r="AS713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F692" i="4"/>
  <c r="J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A590" i="4"/>
  <c r="AM590" i="4" s="1"/>
  <c r="AS590" i="4" s="1"/>
  <c r="AC590" i="4"/>
  <c r="AE590" i="4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68" i="4"/>
  <c r="AV668" i="4" s="1"/>
  <c r="AO668" i="4"/>
  <c r="AU668" i="4" s="1"/>
  <c r="AL716" i="4"/>
  <c r="AR716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E637" i="4"/>
  <c r="AB637" i="4"/>
  <c r="AC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N595" i="4"/>
  <c r="AT595" i="4" s="1"/>
  <c r="AL595" i="4"/>
  <c r="AR595" i="4" s="1"/>
  <c r="AQ639" i="4"/>
  <c r="AW639" i="4" s="1"/>
  <c r="AQ668" i="4"/>
  <c r="AW668" i="4" s="1"/>
  <c r="AN668" i="4"/>
  <c r="AT668" i="4" s="1"/>
  <c r="X640" i="4"/>
  <c r="Y640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B609" i="4"/>
  <c r="AE609" i="4"/>
  <c r="AA609" i="4"/>
  <c r="Z609" i="4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N670" i="4"/>
  <c r="AT670" i="4" s="1"/>
  <c r="AL670" i="4"/>
  <c r="AR670" i="4" s="1"/>
  <c r="AL627" i="4"/>
  <c r="AR627" i="4" s="1"/>
  <c r="AO583" i="4"/>
  <c r="AU583" i="4" s="1"/>
  <c r="AN639" i="4"/>
  <c r="AT639" i="4" s="1"/>
  <c r="AL668" i="4"/>
  <c r="AR668" i="4" s="1"/>
  <c r="AD645" i="4"/>
  <c r="AC645" i="4"/>
  <c r="Z645" i="4"/>
  <c r="AE645" i="4"/>
  <c r="AB645" i="4"/>
  <c r="AA645" i="4"/>
  <c r="AP626" i="4"/>
  <c r="AV626" i="4" s="1"/>
  <c r="AQ707" i="4"/>
  <c r="AW707" i="4" s="1"/>
  <c r="AO680" i="4"/>
  <c r="AU680" i="4" s="1"/>
  <c r="X693" i="4"/>
  <c r="Y693" i="4" s="1"/>
  <c r="AK718" i="4"/>
  <c r="Z729" i="4"/>
  <c r="AA729" i="4"/>
  <c r="AD729" i="4"/>
  <c r="AC729" i="4"/>
  <c r="AE729" i="4"/>
  <c r="AB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G532" i="4"/>
  <c r="AM532" i="4" s="1"/>
  <c r="AS532" i="4" s="1"/>
  <c r="AH532" i="4"/>
  <c r="AF532" i="4"/>
  <c r="AJ532" i="4"/>
  <c r="AI532" i="4"/>
  <c r="AH530" i="4"/>
  <c r="AN530" i="4" s="1"/>
  <c r="AT530" i="4" s="1"/>
  <c r="AG530" i="4"/>
  <c r="AK530" i="4"/>
  <c r="AJ530" i="4"/>
  <c r="AF530" i="4"/>
  <c r="AL530" i="4" s="1"/>
  <c r="AR530" i="4" s="1"/>
  <c r="AI530" i="4"/>
  <c r="AO556" i="4"/>
  <c r="AU556" i="4" s="1"/>
  <c r="AO559" i="4"/>
  <c r="AU559" i="4" s="1"/>
  <c r="AO575" i="4"/>
  <c r="AU575" i="4" s="1"/>
  <c r="F567" i="4"/>
  <c r="J567" i="4" s="1"/>
  <c r="D567" i="4"/>
  <c r="H567" i="4" s="1"/>
  <c r="E567" i="4"/>
  <c r="I567" i="4" s="1"/>
  <c r="G567" i="4"/>
  <c r="AG518" i="4"/>
  <c r="AP545" i="4"/>
  <c r="AV545" i="4" s="1"/>
  <c r="AM545" i="4"/>
  <c r="AS545" i="4" s="1"/>
  <c r="AJ528" i="4"/>
  <c r="AG524" i="4"/>
  <c r="F559" i="4"/>
  <c r="J559" i="4" s="1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H550" i="4"/>
  <c r="AN550" i="4" s="1"/>
  <c r="AT550" i="4" s="1"/>
  <c r="AI550" i="4"/>
  <c r="AO550" i="4" s="1"/>
  <c r="AU550" i="4" s="1"/>
  <c r="AF550" i="4"/>
  <c r="AL550" i="4" s="1"/>
  <c r="AR550" i="4" s="1"/>
  <c r="AG550" i="4"/>
  <c r="AJ550" i="4"/>
  <c r="AK550" i="4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AL387" i="4"/>
  <c r="AR387" i="4" s="1"/>
  <c r="F387" i="4" s="1"/>
  <c r="J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I427" i="4"/>
  <c r="AB427" i="4"/>
  <c r="AN427" i="4" s="1"/>
  <c r="AT427" i="4" s="1"/>
  <c r="AC427" i="4"/>
  <c r="AE427" i="4"/>
  <c r="AK427" i="4"/>
  <c r="AD427" i="4"/>
  <c r="AJ427" i="4"/>
  <c r="AI416" i="4"/>
  <c r="AI428" i="4"/>
  <c r="AF428" i="4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J471" i="4"/>
  <c r="AP471" i="4" s="1"/>
  <c r="AV471" i="4" s="1"/>
  <c r="AH471" i="4"/>
  <c r="AJ394" i="4"/>
  <c r="AP394" i="4" s="1"/>
  <c r="AV394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K416" i="4"/>
  <c r="AJ416" i="4"/>
  <c r="AG428" i="4"/>
  <c r="AF504" i="4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I198" i="4"/>
  <c r="AE198" i="4"/>
  <c r="Y283" i="4"/>
  <c r="AF283" i="4" s="1"/>
  <c r="Y295" i="4"/>
  <c r="AI295" i="4" s="1"/>
  <c r="Z198" i="4"/>
  <c r="AK198" i="4"/>
  <c r="AL284" i="4"/>
  <c r="AR284" i="4" s="1"/>
  <c r="AO271" i="4"/>
  <c r="AU271" i="4" s="1"/>
  <c r="AO315" i="4"/>
  <c r="AU315" i="4" s="1"/>
  <c r="AO251" i="4"/>
  <c r="AU251" i="4" s="1"/>
  <c r="AI302" i="4"/>
  <c r="AD202" i="4"/>
  <c r="AE300" i="4"/>
  <c r="AN213" i="4"/>
  <c r="AT213" i="4" s="1"/>
  <c r="AL315" i="4"/>
  <c r="AR315" i="4" s="1"/>
  <c r="E315" i="4" s="1"/>
  <c r="I315" i="4" s="1"/>
  <c r="AM251" i="4"/>
  <c r="AS251" i="4" s="1"/>
  <c r="AP213" i="4"/>
  <c r="AV213" i="4" s="1"/>
  <c r="AC302" i="4"/>
  <c r="AI187" i="4"/>
  <c r="AO187" i="4" s="1"/>
  <c r="AU187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G329" i="4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AC202" i="4"/>
  <c r="Y345" i="4"/>
  <c r="AG345" i="4" s="1"/>
  <c r="AC323" i="4"/>
  <c r="Z193" i="4"/>
  <c r="AQ271" i="4"/>
  <c r="AW271" i="4" s="1"/>
  <c r="AD291" i="4"/>
  <c r="AP291" i="4" s="1"/>
  <c r="AV291" i="4" s="1"/>
  <c r="AM315" i="4"/>
  <c r="AS315" i="4" s="1"/>
  <c r="AF268" i="4"/>
  <c r="AL268" i="4" s="1"/>
  <c r="AR268" i="4" s="1"/>
  <c r="Y229" i="4"/>
  <c r="AD229" i="4" s="1"/>
  <c r="AN316" i="4"/>
  <c r="AT316" i="4" s="1"/>
  <c r="F349" i="4"/>
  <c r="J349" i="4" s="1"/>
  <c r="AI329" i="4"/>
  <c r="AL311" i="4"/>
  <c r="AR311" i="4" s="1"/>
  <c r="AF329" i="4"/>
  <c r="AM306" i="4"/>
  <c r="AS306" i="4" s="1"/>
  <c r="Z202" i="4"/>
  <c r="AL202" i="4" s="1"/>
  <c r="AR202" i="4" s="1"/>
  <c r="G202" i="4" s="1"/>
  <c r="AH280" i="4"/>
  <c r="AP341" i="4"/>
  <c r="AV341" i="4" s="1"/>
  <c r="AO209" i="4"/>
  <c r="AU209" i="4" s="1"/>
  <c r="AQ315" i="4"/>
  <c r="AW315" i="4" s="1"/>
  <c r="Y233" i="4"/>
  <c r="AI233" i="4" s="1"/>
  <c r="Y285" i="4"/>
  <c r="AI285" i="4" s="1"/>
  <c r="AE329" i="4"/>
  <c r="E349" i="4"/>
  <c r="I349" i="4" s="1"/>
  <c r="X351" i="4"/>
  <c r="Y35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Q314" i="4"/>
  <c r="AW314" i="4" s="1"/>
  <c r="AF280" i="4"/>
  <c r="AL341" i="4"/>
  <c r="AR341" i="4" s="1"/>
  <c r="G341" i="4" s="1"/>
  <c r="AO213" i="4"/>
  <c r="AU213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Y288" i="4"/>
  <c r="AF288" i="4" s="1"/>
  <c r="AH329" i="4"/>
  <c r="Y275" i="4"/>
  <c r="AF275" i="4" s="1"/>
  <c r="AL436" i="4"/>
  <c r="AR436" i="4" s="1"/>
  <c r="F436" i="4" s="1"/>
  <c r="J436" i="4" s="1"/>
  <c r="AO292" i="4"/>
  <c r="AU292" i="4" s="1"/>
  <c r="AP292" i="4"/>
  <c r="AV292" i="4" s="1"/>
  <c r="AG280" i="4"/>
  <c r="Z300" i="4"/>
  <c r="AL300" i="4" s="1"/>
  <c r="AR300" i="4" s="1"/>
  <c r="AC300" i="4"/>
  <c r="AQ284" i="4"/>
  <c r="AW284" i="4" s="1"/>
  <c r="AC193" i="4"/>
  <c r="AB291" i="4"/>
  <c r="AJ208" i="4"/>
  <c r="AN473" i="4"/>
  <c r="AT473" i="4" s="1"/>
  <c r="AI403" i="4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L213" i="4"/>
  <c r="AR213" i="4" s="1"/>
  <c r="F213" i="4" s="1"/>
  <c r="J213" i="4" s="1"/>
  <c r="AJ193" i="4"/>
  <c r="AD195" i="4"/>
  <c r="AN209" i="4"/>
  <c r="AT209" i="4" s="1"/>
  <c r="Z291" i="4"/>
  <c r="AM359" i="4"/>
  <c r="AS359" i="4" s="1"/>
  <c r="AP359" i="4"/>
  <c r="AV359" i="4" s="1"/>
  <c r="AD268" i="4"/>
  <c r="AG208" i="4"/>
  <c r="AM208" i="4" s="1"/>
  <c r="AS208" i="4" s="1"/>
  <c r="AI208" i="4"/>
  <c r="AP271" i="4"/>
  <c r="AV271" i="4" s="1"/>
  <c r="AI415" i="4"/>
  <c r="Y391" i="4"/>
  <c r="AB391" i="4" s="1"/>
  <c r="Y232" i="4"/>
  <c r="AD232" i="4" s="1"/>
  <c r="AA227" i="4"/>
  <c r="X305" i="4"/>
  <c r="Y305" i="4" s="1"/>
  <c r="AH389" i="4"/>
  <c r="AN389" i="4" s="1"/>
  <c r="AT389" i="4" s="1"/>
  <c r="AE389" i="4"/>
  <c r="AC389" i="4"/>
  <c r="AL421" i="4"/>
  <c r="AR421" i="4" s="1"/>
  <c r="AP321" i="4"/>
  <c r="AV321" i="4" s="1"/>
  <c r="AP387" i="4"/>
  <c r="AV387" i="4" s="1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F466" i="4"/>
  <c r="J466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E414" i="4"/>
  <c r="I414" i="4" s="1"/>
  <c r="G414" i="4"/>
  <c r="D414" i="4"/>
  <c r="H414" i="4" s="1"/>
  <c r="F414" i="4"/>
  <c r="J414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J472" i="4"/>
  <c r="AP472" i="4" s="1"/>
  <c r="AV472" i="4" s="1"/>
  <c r="AI472" i="4"/>
  <c r="AQ473" i="4"/>
  <c r="AW473" i="4" s="1"/>
  <c r="AJ415" i="4"/>
  <c r="Z396" i="4"/>
  <c r="AA396" i="4"/>
  <c r="AB396" i="4"/>
  <c r="AC396" i="4"/>
  <c r="AD396" i="4"/>
  <c r="AE396" i="4"/>
  <c r="AO387" i="4"/>
  <c r="AU387" i="4" s="1"/>
  <c r="AM387" i="4"/>
  <c r="AS387" i="4" s="1"/>
  <c r="AC401" i="4"/>
  <c r="AH380" i="4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G480" i="4"/>
  <c r="AM480" i="4" s="1"/>
  <c r="AS480" i="4" s="1"/>
  <c r="AF480" i="4"/>
  <c r="AH480" i="4"/>
  <c r="AN480" i="4" s="1"/>
  <c r="AT480" i="4" s="1"/>
  <c r="AK480" i="4"/>
  <c r="AG486" i="4"/>
  <c r="AM486" i="4" s="1"/>
  <c r="AS486" i="4" s="1"/>
  <c r="AK486" i="4"/>
  <c r="AQ486" i="4" s="1"/>
  <c r="AW486" i="4" s="1"/>
  <c r="AF486" i="4"/>
  <c r="AI486" i="4"/>
  <c r="AJ486" i="4"/>
  <c r="AP486" i="4" s="1"/>
  <c r="AV486" i="4" s="1"/>
  <c r="AH486" i="4"/>
  <c r="AN486" i="4" s="1"/>
  <c r="AT486" i="4" s="1"/>
  <c r="AP473" i="4"/>
  <c r="AV473" i="4" s="1"/>
  <c r="AO473" i="4"/>
  <c r="AU473" i="4" s="1"/>
  <c r="AO385" i="4"/>
  <c r="AU385" i="4" s="1"/>
  <c r="AL385" i="4"/>
  <c r="AR385" i="4" s="1"/>
  <c r="AF420" i="4"/>
  <c r="AE401" i="4"/>
  <c r="AB401" i="4"/>
  <c r="AF415" i="4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AK452" i="4"/>
  <c r="AJ440" i="4"/>
  <c r="AF442" i="4"/>
  <c r="AG442" i="4"/>
  <c r="AM442" i="4" s="1"/>
  <c r="AS442" i="4" s="1"/>
  <c r="AH442" i="4"/>
  <c r="AI442" i="4"/>
  <c r="AJ442" i="4"/>
  <c r="AK442" i="4"/>
  <c r="AI461" i="4"/>
  <c r="Z461" i="4"/>
  <c r="AB461" i="4"/>
  <c r="AA461" i="4"/>
  <c r="AC461" i="4"/>
  <c r="AO461" i="4" s="1"/>
  <c r="AU461" i="4" s="1"/>
  <c r="AD461" i="4"/>
  <c r="AE461" i="4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C407" i="4"/>
  <c r="AD407" i="4"/>
  <c r="AA407" i="4"/>
  <c r="AB407" i="4"/>
  <c r="AE407" i="4"/>
  <c r="Z40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D401" i="4"/>
  <c r="AG396" i="4"/>
  <c r="AH459" i="4"/>
  <c r="AJ459" i="4"/>
  <c r="AQ451" i="4"/>
  <c r="AW451" i="4" s="1"/>
  <c r="AH415" i="4"/>
  <c r="AK474" i="4"/>
  <c r="Y397" i="4"/>
  <c r="AD397" i="4" s="1"/>
  <c r="E392" i="4"/>
  <c r="I392" i="4" s="1"/>
  <c r="AF464" i="4"/>
  <c r="AL464" i="4" s="1"/>
  <c r="AR464" i="4" s="1"/>
  <c r="AI464" i="4"/>
  <c r="AH464" i="4"/>
  <c r="AN464" i="4" s="1"/>
  <c r="AT464" i="4" s="1"/>
  <c r="AK464" i="4"/>
  <c r="AJ464" i="4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G443" i="4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G309" i="4"/>
  <c r="AH297" i="4"/>
  <c r="AJ297" i="4"/>
  <c r="AK297" i="4"/>
  <c r="AG297" i="4"/>
  <c r="AI297" i="4"/>
  <c r="AF297" i="4"/>
  <c r="F276" i="4"/>
  <c r="J276" i="4" s="1"/>
  <c r="AK323" i="4"/>
  <c r="AA323" i="4"/>
  <c r="AM209" i="4"/>
  <c r="AS209" i="4" s="1"/>
  <c r="Y281" i="4"/>
  <c r="AF281" i="4" s="1"/>
  <c r="Y265" i="4"/>
  <c r="AJ265" i="4" s="1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H268" i="4"/>
  <c r="AK268" i="4"/>
  <c r="AJ268" i="4"/>
  <c r="AD208" i="4"/>
  <c r="AF208" i="4"/>
  <c r="AB208" i="4"/>
  <c r="AH208" i="4"/>
  <c r="X248" i="4"/>
  <c r="Y248" i="4" s="1"/>
  <c r="AI248" i="4" s="1"/>
  <c r="X367" i="4"/>
  <c r="AJ313" i="4"/>
  <c r="AN309" i="4"/>
  <c r="AT309" i="4" s="1"/>
  <c r="X287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Y361" i="4"/>
  <c r="AA361" i="4" s="1"/>
  <c r="AO326" i="4"/>
  <c r="AU326" i="4" s="1"/>
  <c r="AD323" i="4"/>
  <c r="AN359" i="4"/>
  <c r="AT359" i="4" s="1"/>
  <c r="AC371" i="4"/>
  <c r="AB371" i="4"/>
  <c r="AJ371" i="4"/>
  <c r="AH371" i="4"/>
  <c r="AE371" i="4"/>
  <c r="AF371" i="4"/>
  <c r="AD371" i="4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I268" i="4"/>
  <c r="AG268" i="4"/>
  <c r="AE268" i="4"/>
  <c r="AC208" i="4"/>
  <c r="AE208" i="4"/>
  <c r="Y277" i="4"/>
  <c r="AF277" i="4" s="1"/>
  <c r="AH313" i="4"/>
  <c r="AG313" i="4"/>
  <c r="AL316" i="4"/>
  <c r="AR316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X289" i="4"/>
  <c r="Y289" i="4" s="1"/>
  <c r="X243" i="4"/>
  <c r="AC297" i="4"/>
  <c r="AA297" i="4"/>
  <c r="AD297" i="4"/>
  <c r="Z297" i="4"/>
  <c r="AB297" i="4"/>
  <c r="AE297" i="4"/>
  <c r="G308" i="4"/>
  <c r="F333" i="4"/>
  <c r="J333" i="4" s="1"/>
  <c r="G271" i="4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E231" i="4"/>
  <c r="AA231" i="4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L209" i="4"/>
  <c r="AR209" i="4" s="1"/>
  <c r="AF188" i="4"/>
  <c r="AH188" i="4"/>
  <c r="AJ188" i="4"/>
  <c r="AG193" i="4"/>
  <c r="AK193" i="4"/>
  <c r="AF193" i="4"/>
  <c r="AA189" i="4"/>
  <c r="AK189" i="4"/>
  <c r="AJ189" i="4"/>
  <c r="AE189" i="4"/>
  <c r="AF189" i="4"/>
  <c r="AI189" i="4"/>
  <c r="AF198" i="4"/>
  <c r="AG198" i="4"/>
  <c r="AB198" i="4"/>
  <c r="AC198" i="4"/>
  <c r="AA198" i="4"/>
  <c r="AG188" i="4"/>
  <c r="AK188" i="4"/>
  <c r="AI188" i="4"/>
  <c r="Y186" i="4"/>
  <c r="AA186" i="4" s="1"/>
  <c r="Y196" i="4"/>
  <c r="AA196" i="4" s="1"/>
  <c r="AI193" i="4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D193" i="4"/>
  <c r="AA193" i="4"/>
  <c r="AE193" i="4"/>
  <c r="AA202" i="4"/>
  <c r="AJ202" i="4"/>
  <c r="AK202" i="4"/>
  <c r="AG202" i="4"/>
  <c r="AI202" i="4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X216" i="4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X204" i="4"/>
  <c r="Y204" i="4" s="1"/>
  <c r="AI220" i="4"/>
  <c r="AH220" i="4"/>
  <c r="Z220" i="4"/>
  <c r="AG220" i="4"/>
  <c r="AC220" i="4"/>
  <c r="AK220" i="4"/>
  <c r="AB220" i="4"/>
  <c r="AA220" i="4"/>
  <c r="AF220" i="4"/>
  <c r="AE220" i="4"/>
  <c r="AJ220" i="4"/>
  <c r="AD220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E280" i="4"/>
  <c r="AB280" i="4"/>
  <c r="AD280" i="4"/>
  <c r="AC280" i="4"/>
  <c r="AA280" i="4"/>
  <c r="Z280" i="4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P298" i="4"/>
  <c r="AV298" i="4" s="1"/>
  <c r="AM294" i="4"/>
  <c r="AS294" i="4" s="1"/>
  <c r="AP282" i="4"/>
  <c r="AV282" i="4" s="1"/>
  <c r="AQ282" i="4"/>
  <c r="AW282" i="4" s="1"/>
  <c r="AN321" i="4"/>
  <c r="AT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D384" i="4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G376" i="4"/>
  <c r="F376" i="4"/>
  <c r="J376" i="4" s="1"/>
  <c r="E376" i="4"/>
  <c r="I376" i="4" s="1"/>
  <c r="D376" i="4"/>
  <c r="H376" i="4" s="1"/>
  <c r="Z323" i="4"/>
  <c r="AE323" i="4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I280" i="4"/>
  <c r="AP284" i="4"/>
  <c r="AV284" i="4" s="1"/>
  <c r="AC320" i="4"/>
  <c r="Z320" i="4"/>
  <c r="AE320" i="4"/>
  <c r="AA320" i="4"/>
  <c r="AB320" i="4"/>
  <c r="AD320" i="4"/>
  <c r="AF328" i="4"/>
  <c r="AD188" i="4"/>
  <c r="AA188" i="4"/>
  <c r="AE188" i="4"/>
  <c r="AB188" i="4"/>
  <c r="AC188" i="4"/>
  <c r="Z188" i="4"/>
  <c r="AQ236" i="4"/>
  <c r="AW236" i="4" s="1"/>
  <c r="AL298" i="4"/>
  <c r="AR298" i="4" s="1"/>
  <c r="G228" i="4"/>
  <c r="AN294" i="4"/>
  <c r="AT294" i="4" s="1"/>
  <c r="AM282" i="4"/>
  <c r="AS282" i="4" s="1"/>
  <c r="AM326" i="4"/>
  <c r="AS326" i="4" s="1"/>
  <c r="AL326" i="4"/>
  <c r="AR326" i="4" s="1"/>
  <c r="AJ266" i="4"/>
  <c r="AB266" i="4"/>
  <c r="AQ348" i="4"/>
  <c r="AW348" i="4" s="1"/>
  <c r="AN348" i="4"/>
  <c r="AT348" i="4" s="1"/>
  <c r="AM340" i="4"/>
  <c r="AS340" i="4" s="1"/>
  <c r="AN340" i="4"/>
  <c r="AT340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AL355" i="4"/>
  <c r="AR355" i="4" s="1"/>
  <c r="AM222" i="4"/>
  <c r="AS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H266" i="4"/>
  <c r="AG266" i="4"/>
  <c r="Z266" i="4"/>
  <c r="AD266" i="4"/>
  <c r="AP348" i="4"/>
  <c r="AV348" i="4" s="1"/>
  <c r="AO348" i="4"/>
  <c r="AU348" i="4" s="1"/>
  <c r="AQ340" i="4"/>
  <c r="AW340" i="4" s="1"/>
  <c r="AL340" i="4"/>
  <c r="AR340" i="4" s="1"/>
  <c r="AL278" i="4"/>
  <c r="AR278" i="4" s="1"/>
  <c r="AP330" i="4"/>
  <c r="AV330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M348" i="4"/>
  <c r="AS348" i="4" s="1"/>
  <c r="AP340" i="4"/>
  <c r="AV340" i="4" s="1"/>
  <c r="AN274" i="4"/>
  <c r="AT274" i="4" s="1"/>
  <c r="AQ274" i="4"/>
  <c r="AW274" i="4" s="1"/>
  <c r="E358" i="4"/>
  <c r="I358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D191" i="4"/>
  <c r="H191" i="4" s="1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G482" i="4"/>
  <c r="AI482" i="4"/>
  <c r="AI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O545" i="4"/>
  <c r="AU545" i="4" s="1"/>
  <c r="Z528" i="4"/>
  <c r="AE528" i="4"/>
  <c r="AB528" i="4"/>
  <c r="AC528" i="4"/>
  <c r="AD528" i="4"/>
  <c r="AA528" i="4"/>
  <c r="AD524" i="4"/>
  <c r="AB524" i="4"/>
  <c r="AE524" i="4"/>
  <c r="AA524" i="4"/>
  <c r="AC524" i="4"/>
  <c r="Z524" i="4"/>
  <c r="Z474" i="4"/>
  <c r="AC474" i="4"/>
  <c r="AE474" i="4"/>
  <c r="AD474" i="4"/>
  <c r="AB474" i="4"/>
  <c r="AA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AA496" i="4"/>
  <c r="AE496" i="4"/>
  <c r="Z454" i="4"/>
  <c r="AA454" i="4"/>
  <c r="AB454" i="4"/>
  <c r="AC454" i="4"/>
  <c r="AD454" i="4"/>
  <c r="AE454" i="4"/>
  <c r="AD504" i="4"/>
  <c r="AA504" i="4"/>
  <c r="AB504" i="4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E424" i="4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A440" i="4"/>
  <c r="AB440" i="4"/>
  <c r="AC440" i="4"/>
  <c r="Z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82" i="4"/>
  <c r="X548" i="4"/>
  <c r="AH478" i="4"/>
  <c r="AJ478" i="4"/>
  <c r="AK454" i="4"/>
  <c r="AK440" i="4"/>
  <c r="X488" i="4"/>
  <c r="Y488" i="4" s="1"/>
  <c r="AG528" i="4"/>
  <c r="AH452" i="4"/>
  <c r="AC450" i="4"/>
  <c r="AB450" i="4"/>
  <c r="AE450" i="4"/>
  <c r="Z450" i="4"/>
  <c r="AD450" i="4"/>
  <c r="AA450" i="4"/>
  <c r="Z522" i="4"/>
  <c r="AE522" i="4"/>
  <c r="AB522" i="4"/>
  <c r="AC522" i="4"/>
  <c r="AD522" i="4"/>
  <c r="AA522" i="4"/>
  <c r="AG456" i="4"/>
  <c r="AH456" i="4"/>
  <c r="AJ504" i="4"/>
  <c r="Z542" i="4"/>
  <c r="AB542" i="4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I518" i="4"/>
  <c r="AH482" i="4"/>
  <c r="AJ482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D149" i="4" l="1"/>
  <c r="E92" i="4"/>
  <c r="I92" i="4" s="1"/>
  <c r="Z174" i="4"/>
  <c r="AN22" i="4"/>
  <c r="AT22" i="4" s="1"/>
  <c r="AQ66" i="4"/>
  <c r="AW66" i="4" s="1"/>
  <c r="AN20" i="4"/>
  <c r="AT20" i="4" s="1"/>
  <c r="AL20" i="4"/>
  <c r="AR20" i="4" s="1"/>
  <c r="G20" i="4" s="1"/>
  <c r="AM66" i="4"/>
  <c r="AS66" i="4" s="1"/>
  <c r="AO20" i="4"/>
  <c r="AU20" i="4" s="1"/>
  <c r="AO66" i="4"/>
  <c r="AU66" i="4" s="1"/>
  <c r="AQ118" i="4"/>
  <c r="AW118" i="4" s="1"/>
  <c r="AM104" i="4"/>
  <c r="AS104" i="4" s="1"/>
  <c r="AE149" i="4"/>
  <c r="AQ149" i="4" s="1"/>
  <c r="AW149" i="4" s="1"/>
  <c r="G92" i="4"/>
  <c r="F115" i="4"/>
  <c r="J115" i="4" s="1"/>
  <c r="AQ20" i="4"/>
  <c r="AW20" i="4" s="1"/>
  <c r="AL168" i="4"/>
  <c r="AR168" i="4" s="1"/>
  <c r="AM61" i="4"/>
  <c r="AS61" i="4" s="1"/>
  <c r="AO22" i="4"/>
  <c r="AU22" i="4" s="1"/>
  <c r="AP66" i="4"/>
  <c r="AV66" i="4" s="1"/>
  <c r="AN140" i="4"/>
  <c r="AT140" i="4" s="1"/>
  <c r="D164" i="4"/>
  <c r="H164" i="4" s="1"/>
  <c r="F191" i="4"/>
  <c r="J191" i="4" s="1"/>
  <c r="E191" i="4"/>
  <c r="I191" i="4" s="1"/>
  <c r="AQ113" i="4"/>
  <c r="AW113" i="4" s="1"/>
  <c r="G120" i="4"/>
  <c r="AM101" i="4"/>
  <c r="AS101" i="4" s="1"/>
  <c r="F139" i="4"/>
  <c r="J139" i="4" s="1"/>
  <c r="E180" i="4"/>
  <c r="I180" i="4" s="1"/>
  <c r="AP38" i="4"/>
  <c r="AV38" i="4" s="1"/>
  <c r="AL24" i="4"/>
  <c r="AR24" i="4" s="1"/>
  <c r="F24" i="4" s="1"/>
  <c r="J24" i="4" s="1"/>
  <c r="AO152" i="4"/>
  <c r="AU152" i="4" s="1"/>
  <c r="AM318" i="4"/>
  <c r="AS318" i="4" s="1"/>
  <c r="AQ654" i="4"/>
  <c r="AW654" i="4" s="1"/>
  <c r="AB919" i="4"/>
  <c r="AD919" i="4"/>
  <c r="AC919" i="4"/>
  <c r="AM682" i="4"/>
  <c r="AS682" i="4" s="1"/>
  <c r="AO682" i="4"/>
  <c r="AU682" i="4" s="1"/>
  <c r="AQ850" i="4"/>
  <c r="AW850" i="4" s="1"/>
  <c r="AL757" i="4"/>
  <c r="AR757" i="4" s="1"/>
  <c r="AN888" i="4"/>
  <c r="F691" i="4"/>
  <c r="J691" i="4" s="1"/>
  <c r="E691" i="4"/>
  <c r="I691" i="4" s="1"/>
  <c r="D691" i="4"/>
  <c r="H691" i="4" s="1"/>
  <c r="G691" i="4"/>
  <c r="AQ928" i="4"/>
  <c r="AN469" i="4"/>
  <c r="AT469" i="4" s="1"/>
  <c r="AN992" i="4"/>
  <c r="AN897" i="4"/>
  <c r="AG775" i="4"/>
  <c r="AM775" i="4" s="1"/>
  <c r="AS775" i="4" s="1"/>
  <c r="AO992" i="4"/>
  <c r="AO284" i="4"/>
  <c r="AU284" i="4" s="1"/>
  <c r="AL446" i="4"/>
  <c r="AR446" i="4" s="1"/>
  <c r="AK389" i="4"/>
  <c r="AQ389" i="4" s="1"/>
  <c r="AW389" i="4" s="1"/>
  <c r="AN170" i="4"/>
  <c r="AT170" i="4" s="1"/>
  <c r="F89" i="4"/>
  <c r="J89" i="4" s="1"/>
  <c r="AO108" i="4"/>
  <c r="AU108" i="4" s="1"/>
  <c r="AQ180" i="4"/>
  <c r="AW180" i="4" s="1"/>
  <c r="AP152" i="4"/>
  <c r="AV152" i="4" s="1"/>
  <c r="AM94" i="4"/>
  <c r="AS94" i="4" s="1"/>
  <c r="AM72" i="4"/>
  <c r="AS72" i="4" s="1"/>
  <c r="AD44" i="4"/>
  <c r="E144" i="4"/>
  <c r="I144" i="4" s="1"/>
  <c r="AN25" i="4"/>
  <c r="AT25" i="4" s="1"/>
  <c r="AQ131" i="4"/>
  <c r="AW131" i="4" s="1"/>
  <c r="F144" i="4"/>
  <c r="J144" i="4" s="1"/>
  <c r="E147" i="4"/>
  <c r="I147" i="4" s="1"/>
  <c r="AP170" i="4"/>
  <c r="AV170" i="4" s="1"/>
  <c r="AN13" i="4"/>
  <c r="AT13" i="4" s="1"/>
  <c r="AL654" i="4"/>
  <c r="AR654" i="4" s="1"/>
  <c r="AN775" i="4"/>
  <c r="AT775" i="4" s="1"/>
  <c r="AL314" i="4"/>
  <c r="AR314" i="4" s="1"/>
  <c r="AM888" i="4"/>
  <c r="AP666" i="4"/>
  <c r="AV666" i="4" s="1"/>
  <c r="AM314" i="4"/>
  <c r="AS314" i="4" s="1"/>
  <c r="AL152" i="4"/>
  <c r="AR152" i="4" s="1"/>
  <c r="G152" i="4" s="1"/>
  <c r="AL192" i="4"/>
  <c r="AR192" i="4" s="1"/>
  <c r="AP320" i="4"/>
  <c r="AV320" i="4" s="1"/>
  <c r="AN108" i="4"/>
  <c r="AT108" i="4" s="1"/>
  <c r="F759" i="4"/>
  <c r="J759" i="4" s="1"/>
  <c r="D759" i="4"/>
  <c r="H759" i="4" s="1"/>
  <c r="E759" i="4"/>
  <c r="I759" i="4" s="1"/>
  <c r="G759" i="4"/>
  <c r="AM800" i="4"/>
  <c r="AS800" i="4" s="1"/>
  <c r="D276" i="4"/>
  <c r="H276" i="4" s="1"/>
  <c r="AO464" i="4"/>
  <c r="AU464" i="4" s="1"/>
  <c r="F392" i="4"/>
  <c r="J392" i="4" s="1"/>
  <c r="AE299" i="4"/>
  <c r="AM550" i="4"/>
  <c r="AS550" i="4" s="1"/>
  <c r="G692" i="4"/>
  <c r="AM891" i="4"/>
  <c r="AL925" i="4"/>
  <c r="AB937" i="4"/>
  <c r="AQ778" i="4"/>
  <c r="AW778" i="4" s="1"/>
  <c r="AL990" i="4"/>
  <c r="AG783" i="4"/>
  <c r="E655" i="4"/>
  <c r="I655" i="4" s="1"/>
  <c r="AL929" i="4"/>
  <c r="AN939" i="4"/>
  <c r="D582" i="4"/>
  <c r="H582" i="4" s="1"/>
  <c r="E164" i="4"/>
  <c r="I164" i="4" s="1"/>
  <c r="AM540" i="4"/>
  <c r="AS540" i="4" s="1"/>
  <c r="AI898" i="4"/>
  <c r="AW947" i="4"/>
  <c r="AV947" i="4"/>
  <c r="AT947" i="4"/>
  <c r="AF947" i="4"/>
  <c r="AI947" i="4"/>
  <c r="AD783" i="4"/>
  <c r="G687" i="4"/>
  <c r="AF783" i="4"/>
  <c r="AL783" i="4" s="1"/>
  <c r="AR783" i="4" s="1"/>
  <c r="AJ783" i="4"/>
  <c r="AG174" i="4"/>
  <c r="AM174" i="4" s="1"/>
  <c r="AS174" i="4" s="1"/>
  <c r="AE174" i="4"/>
  <c r="AO654" i="4"/>
  <c r="AU654" i="4" s="1"/>
  <c r="AN823" i="4"/>
  <c r="AT823" i="4" s="1"/>
  <c r="AM392" i="4"/>
  <c r="AS392" i="4" s="1"/>
  <c r="AL108" i="4"/>
  <c r="AR108" i="4" s="1"/>
  <c r="D108" i="4" s="1"/>
  <c r="H108" i="4" s="1"/>
  <c r="AL94" i="4"/>
  <c r="AR94" i="4" s="1"/>
  <c r="AO776" i="4"/>
  <c r="AU776" i="4" s="1"/>
  <c r="F469" i="4"/>
  <c r="J469" i="4" s="1"/>
  <c r="AQ320" i="4"/>
  <c r="AW320" i="4" s="1"/>
  <c r="E276" i="4"/>
  <c r="I276" i="4" s="1"/>
  <c r="G392" i="4"/>
  <c r="AM380" i="4"/>
  <c r="AS380" i="4" s="1"/>
  <c r="E469" i="4"/>
  <c r="I469" i="4" s="1"/>
  <c r="D692" i="4"/>
  <c r="H692" i="4" s="1"/>
  <c r="AM994" i="4"/>
  <c r="AN807" i="4"/>
  <c r="AT807" i="4" s="1"/>
  <c r="AO747" i="4"/>
  <c r="AU747" i="4" s="1"/>
  <c r="D655" i="4"/>
  <c r="H655" i="4" s="1"/>
  <c r="AO752" i="4"/>
  <c r="AU752" i="4" s="1"/>
  <c r="AP927" i="4"/>
  <c r="AT943" i="4"/>
  <c r="AJ849" i="4"/>
  <c r="E582" i="4"/>
  <c r="I582" i="4" s="1"/>
  <c r="F151" i="4"/>
  <c r="J151" i="4" s="1"/>
  <c r="F164" i="4"/>
  <c r="J164" i="4" s="1"/>
  <c r="AN956" i="4"/>
  <c r="AV898" i="4"/>
  <c r="AQ775" i="4"/>
  <c r="AW775" i="4" s="1"/>
  <c r="AC947" i="4"/>
  <c r="Z947" i="4"/>
  <c r="AD947" i="4"/>
  <c r="AG947" i="4"/>
  <c r="AP594" i="4"/>
  <c r="AV594" i="4" s="1"/>
  <c r="AA783" i="4"/>
  <c r="AL330" i="4"/>
  <c r="AR330" i="4" s="1"/>
  <c r="E687" i="4"/>
  <c r="I687" i="4" s="1"/>
  <c r="AN192" i="4"/>
  <c r="AT192" i="4" s="1"/>
  <c r="Y904" i="4"/>
  <c r="AF174" i="4"/>
  <c r="AL174" i="4" s="1"/>
  <c r="AR174" i="4" s="1"/>
  <c r="F174" i="4" s="1"/>
  <c r="J174" i="4" s="1"/>
  <c r="AJ174" i="4"/>
  <c r="AM148" i="4"/>
  <c r="AS148" i="4" s="1"/>
  <c r="E562" i="4"/>
  <c r="I562" i="4" s="1"/>
  <c r="G562" i="4"/>
  <c r="AN398" i="4"/>
  <c r="AT398" i="4" s="1"/>
  <c r="AP776" i="4"/>
  <c r="AV776" i="4" s="1"/>
  <c r="AP682" i="4"/>
  <c r="AV682" i="4" s="1"/>
  <c r="AO648" i="4"/>
  <c r="AU648" i="4" s="1"/>
  <c r="AQ888" i="4"/>
  <c r="E228" i="4"/>
  <c r="I228" i="4" s="1"/>
  <c r="G381" i="4"/>
  <c r="F271" i="4"/>
  <c r="J271" i="4" s="1"/>
  <c r="AQ480" i="4"/>
  <c r="AW480" i="4" s="1"/>
  <c r="AL532" i="4"/>
  <c r="AR532" i="4" s="1"/>
  <c r="AP994" i="4"/>
  <c r="AQ720" i="4"/>
  <c r="AW720" i="4" s="1"/>
  <c r="AN571" i="4"/>
  <c r="AT571" i="4" s="1"/>
  <c r="AQ747" i="4"/>
  <c r="AW747" i="4" s="1"/>
  <c r="AA937" i="4"/>
  <c r="AQ826" i="4"/>
  <c r="AW826" i="4" s="1"/>
  <c r="AE783" i="4"/>
  <c r="AN751" i="4"/>
  <c r="AT751" i="4" s="1"/>
  <c r="AO807" i="4"/>
  <c r="AU807" i="4" s="1"/>
  <c r="AM871" i="4"/>
  <c r="AI943" i="4"/>
  <c r="AK783" i="4"/>
  <c r="AN855" i="4"/>
  <c r="AT855" i="4" s="1"/>
  <c r="AN955" i="4"/>
  <c r="Z943" i="4"/>
  <c r="E656" i="4"/>
  <c r="I656" i="4" s="1"/>
  <c r="F828" i="4"/>
  <c r="J828" i="4" s="1"/>
  <c r="AW898" i="4"/>
  <c r="X901" i="4"/>
  <c r="AE947" i="4"/>
  <c r="AQ947" i="4" s="1"/>
  <c r="AS947" i="4"/>
  <c r="AA947" i="4"/>
  <c r="AB783" i="4"/>
  <c r="AN783" i="4" s="1"/>
  <c r="AT783" i="4" s="1"/>
  <c r="AN803" i="4"/>
  <c r="AT803" i="4" s="1"/>
  <c r="AO803" i="4"/>
  <c r="AU803" i="4" s="1"/>
  <c r="AG943" i="4"/>
  <c r="AC174" i="4"/>
  <c r="AK174" i="4"/>
  <c r="AB174" i="4"/>
  <c r="AN174" i="4" s="1"/>
  <c r="AT174" i="4" s="1"/>
  <c r="AI174" i="4"/>
  <c r="AM648" i="4"/>
  <c r="AS648" i="4" s="1"/>
  <c r="AP888" i="4"/>
  <c r="AM705" i="4"/>
  <c r="AS705" i="4" s="1"/>
  <c r="AQ717" i="4"/>
  <c r="AW717" i="4" s="1"/>
  <c r="AN895" i="4"/>
  <c r="AO777" i="4"/>
  <c r="AU777" i="4" s="1"/>
  <c r="AP310" i="4"/>
  <c r="AV310" i="4" s="1"/>
  <c r="X917" i="4"/>
  <c r="AP148" i="4"/>
  <c r="AV148" i="4" s="1"/>
  <c r="AO639" i="4"/>
  <c r="AU639" i="4" s="1"/>
  <c r="Y886" i="4"/>
  <c r="AJ886" i="4" s="1"/>
  <c r="AP729" i="4"/>
  <c r="AV729" i="4" s="1"/>
  <c r="AO756" i="4"/>
  <c r="AU756" i="4" s="1"/>
  <c r="X876" i="4"/>
  <c r="AN262" i="4"/>
  <c r="AT262" i="4" s="1"/>
  <c r="AL850" i="4"/>
  <c r="AR850" i="4" s="1"/>
  <c r="AM942" i="4"/>
  <c r="F160" i="4"/>
  <c r="J160" i="4" s="1"/>
  <c r="AA59" i="4"/>
  <c r="AM59" i="4" s="1"/>
  <c r="AS59" i="4" s="1"/>
  <c r="D160" i="4"/>
  <c r="H160" i="4" s="1"/>
  <c r="AQ94" i="4"/>
  <c r="AW94" i="4" s="1"/>
  <c r="AM585" i="4"/>
  <c r="AS585" i="4" s="1"/>
  <c r="AF886" i="4"/>
  <c r="AI886" i="4"/>
  <c r="AL648" i="4"/>
  <c r="AR648" i="4" s="1"/>
  <c r="D648" i="4" s="1"/>
  <c r="H648" i="4" s="1"/>
  <c r="AV985" i="4"/>
  <c r="AT985" i="4"/>
  <c r="AU985" i="4"/>
  <c r="AW985" i="4"/>
  <c r="AS985" i="4"/>
  <c r="AA985" i="4"/>
  <c r="AC985" i="4"/>
  <c r="AK985" i="4"/>
  <c r="AJ985" i="4"/>
  <c r="AI985" i="4"/>
  <c r="AH985" i="4"/>
  <c r="AD985" i="4"/>
  <c r="AE985" i="4"/>
  <c r="AB985" i="4"/>
  <c r="Z985" i="4"/>
  <c r="AG985" i="4"/>
  <c r="AM985" i="4" s="1"/>
  <c r="AG886" i="4"/>
  <c r="AQ648" i="4"/>
  <c r="AW648" i="4" s="1"/>
  <c r="AF985" i="4"/>
  <c r="AN82" i="4"/>
  <c r="AT82" i="4" s="1"/>
  <c r="G160" i="4"/>
  <c r="D31" i="4"/>
  <c r="H31" i="4" s="1"/>
  <c r="AO24" i="4"/>
  <c r="AU24" i="4" s="1"/>
  <c r="E648" i="4"/>
  <c r="I648" i="4" s="1"/>
  <c r="AF962" i="4"/>
  <c r="AM684" i="4"/>
  <c r="AS684" i="4" s="1"/>
  <c r="AK886" i="4"/>
  <c r="AN648" i="4"/>
  <c r="AT648" i="4" s="1"/>
  <c r="AO970" i="4"/>
  <c r="G124" i="4"/>
  <c r="AM21" i="4"/>
  <c r="AS21" i="4" s="1"/>
  <c r="AB59" i="4"/>
  <c r="AK59" i="4"/>
  <c r="AH59" i="4"/>
  <c r="AM15" i="4"/>
  <c r="AS15" i="4" s="1"/>
  <c r="AQ152" i="4"/>
  <c r="AW152" i="4" s="1"/>
  <c r="F124" i="4"/>
  <c r="J124" i="4" s="1"/>
  <c r="AN24" i="4"/>
  <c r="AT24" i="4" s="1"/>
  <c r="D124" i="4"/>
  <c r="H124" i="4" s="1"/>
  <c r="AL136" i="4"/>
  <c r="AR136" i="4" s="1"/>
  <c r="G136" i="4" s="1"/>
  <c r="E5" i="4"/>
  <c r="I5" i="4" s="1"/>
  <c r="AP100" i="4"/>
  <c r="AV100" i="4" s="1"/>
  <c r="AQ191" i="4"/>
  <c r="AW191" i="4" s="1"/>
  <c r="AP651" i="4"/>
  <c r="AV651" i="4" s="1"/>
  <c r="AL513" i="4"/>
  <c r="AR513" i="4" s="1"/>
  <c r="D513" i="4" s="1"/>
  <c r="H513" i="4" s="1"/>
  <c r="AF884" i="4"/>
  <c r="AQ714" i="4"/>
  <c r="AW714" i="4" s="1"/>
  <c r="AQ777" i="4"/>
  <c r="AW777" i="4" s="1"/>
  <c r="AL581" i="4"/>
  <c r="AR581" i="4" s="1"/>
  <c r="F581" i="4" s="1"/>
  <c r="J581" i="4" s="1"/>
  <c r="AN666" i="4"/>
  <c r="AT666" i="4" s="1"/>
  <c r="AN960" i="4"/>
  <c r="AP919" i="4"/>
  <c r="AN996" i="4"/>
  <c r="AJ884" i="4"/>
  <c r="AL321" i="4"/>
  <c r="AR321" i="4" s="1"/>
  <c r="AJ411" i="4"/>
  <c r="AN314" i="4"/>
  <c r="AT314" i="4" s="1"/>
  <c r="AN972" i="4"/>
  <c r="AO972" i="4"/>
  <c r="AD174" i="4"/>
  <c r="AP805" i="4"/>
  <c r="AV805" i="4" s="1"/>
  <c r="AO919" i="4"/>
  <c r="AP663" i="4"/>
  <c r="AV663" i="4" s="1"/>
  <c r="AO513" i="4"/>
  <c r="AU513" i="4" s="1"/>
  <c r="AO850" i="4"/>
  <c r="AU850" i="4" s="1"/>
  <c r="AQ702" i="4"/>
  <c r="AW702" i="4" s="1"/>
  <c r="E757" i="4"/>
  <c r="I757" i="4" s="1"/>
  <c r="G757" i="4"/>
  <c r="AQ757" i="4"/>
  <c r="AW757" i="4" s="1"/>
  <c r="AO716" i="4"/>
  <c r="AU716" i="4" s="1"/>
  <c r="AA886" i="4"/>
  <c r="AM886" i="4" s="1"/>
  <c r="AC886" i="4"/>
  <c r="AO886" i="4" s="1"/>
  <c r="AT886" i="4"/>
  <c r="AB886" i="4"/>
  <c r="AD886" i="4"/>
  <c r="AU886" i="4"/>
  <c r="AW886" i="4"/>
  <c r="AV886" i="4"/>
  <c r="Z886" i="4"/>
  <c r="AL886" i="4" s="1"/>
  <c r="AE886" i="4"/>
  <c r="AS886" i="4"/>
  <c r="AQ357" i="4"/>
  <c r="AW357" i="4" s="1"/>
  <c r="AO437" i="4"/>
  <c r="AU437" i="4" s="1"/>
  <c r="AQ24" i="4"/>
  <c r="AW24" i="4" s="1"/>
  <c r="AQ405" i="4"/>
  <c r="AW405" i="4" s="1"/>
  <c r="AN350" i="4"/>
  <c r="AT350" i="4" s="1"/>
  <c r="AL350" i="4"/>
  <c r="AR350" i="4" s="1"/>
  <c r="F350" i="4" s="1"/>
  <c r="J350" i="4" s="1"/>
  <c r="AN413" i="4"/>
  <c r="AT413" i="4" s="1"/>
  <c r="AO314" i="4"/>
  <c r="AU314" i="4" s="1"/>
  <c r="AO321" i="4"/>
  <c r="AU321" i="4" s="1"/>
  <c r="AP357" i="4"/>
  <c r="AV357" i="4" s="1"/>
  <c r="AO191" i="4"/>
  <c r="AU191" i="4" s="1"/>
  <c r="AL310" i="4"/>
  <c r="AR310" i="4" s="1"/>
  <c r="G310" i="4" s="1"/>
  <c r="AN405" i="4"/>
  <c r="AT405" i="4" s="1"/>
  <c r="AN191" i="4"/>
  <c r="AT191" i="4" s="1"/>
  <c r="AO15" i="4"/>
  <c r="AU15" i="4" s="1"/>
  <c r="AO100" i="4"/>
  <c r="AU100" i="4" s="1"/>
  <c r="E451" i="4"/>
  <c r="I451" i="4" s="1"/>
  <c r="G451" i="4"/>
  <c r="AN320" i="4"/>
  <c r="AT320" i="4" s="1"/>
  <c r="AF291" i="4"/>
  <c r="AJ293" i="4"/>
  <c r="AA420" i="4"/>
  <c r="AN442" i="4"/>
  <c r="AT442" i="4" s="1"/>
  <c r="AE420" i="4"/>
  <c r="AQ420" i="4" s="1"/>
  <c r="AW420" i="4" s="1"/>
  <c r="AK267" i="4"/>
  <c r="AG267" i="4"/>
  <c r="AQ365" i="4"/>
  <c r="AW365" i="4" s="1"/>
  <c r="AQ437" i="4"/>
  <c r="AW437" i="4" s="1"/>
  <c r="AL437" i="4"/>
  <c r="AR437" i="4" s="1"/>
  <c r="F437" i="4" s="1"/>
  <c r="J437" i="4" s="1"/>
  <c r="AI291" i="4"/>
  <c r="AC291" i="4"/>
  <c r="AI267" i="4"/>
  <c r="AO267" i="4" s="1"/>
  <c r="AU267" i="4" s="1"/>
  <c r="AM330" i="4"/>
  <c r="AS330" i="4" s="1"/>
  <c r="AP311" i="4"/>
  <c r="AV311" i="4" s="1"/>
  <c r="AM320" i="4"/>
  <c r="AS320" i="4" s="1"/>
  <c r="AK291" i="4"/>
  <c r="AE293" i="4"/>
  <c r="AA291" i="4"/>
  <c r="Z420" i="4"/>
  <c r="AC420" i="4"/>
  <c r="AB420" i="4"/>
  <c r="AH291" i="4"/>
  <c r="AG291" i="4"/>
  <c r="AE291" i="4"/>
  <c r="AQ291" i="4" s="1"/>
  <c r="AW291" i="4" s="1"/>
  <c r="AG420" i="4"/>
  <c r="AH420" i="4"/>
  <c r="AI420" i="4"/>
  <c r="E387" i="4"/>
  <c r="I387" i="4" s="1"/>
  <c r="AO323" i="4"/>
  <c r="AU323" i="4" s="1"/>
  <c r="Z267" i="4"/>
  <c r="AH267" i="4"/>
  <c r="AM335" i="4"/>
  <c r="AS335" i="4" s="1"/>
  <c r="AM355" i="4"/>
  <c r="AS355" i="4" s="1"/>
  <c r="D250" i="4"/>
  <c r="H250" i="4" s="1"/>
  <c r="F250" i="4"/>
  <c r="J250" i="4" s="1"/>
  <c r="E250" i="4"/>
  <c r="I250" i="4" s="1"/>
  <c r="AL70" i="4"/>
  <c r="AR70" i="4" s="1"/>
  <c r="E70" i="4" s="1"/>
  <c r="I70" i="4" s="1"/>
  <c r="AM25" i="4"/>
  <c r="AS25" i="4" s="1"/>
  <c r="AM176" i="4"/>
  <c r="AS176" i="4" s="1"/>
  <c r="D120" i="4"/>
  <c r="H120" i="4" s="1"/>
  <c r="E163" i="4"/>
  <c r="I163" i="4" s="1"/>
  <c r="E31" i="4"/>
  <c r="I31" i="4" s="1"/>
  <c r="G89" i="4"/>
  <c r="G106" i="4"/>
  <c r="AO94" i="4"/>
  <c r="AU94" i="4" s="1"/>
  <c r="AL170" i="4"/>
  <c r="AR170" i="4" s="1"/>
  <c r="G170" i="4" s="1"/>
  <c r="AN43" i="4"/>
  <c r="AT43" i="4" s="1"/>
  <c r="AP23" i="4"/>
  <c r="AV23" i="4" s="1"/>
  <c r="AP185" i="4"/>
  <c r="AV185" i="4" s="1"/>
  <c r="AP88" i="4"/>
  <c r="AV88" i="4" s="1"/>
  <c r="AP75" i="4"/>
  <c r="AV75" i="4" s="1"/>
  <c r="AQ38" i="4"/>
  <c r="AW38" i="4" s="1"/>
  <c r="E18" i="4"/>
  <c r="I18" i="4" s="1"/>
  <c r="G31" i="4"/>
  <c r="G91" i="4"/>
  <c r="E89" i="4"/>
  <c r="I89" i="4" s="1"/>
  <c r="F48" i="4"/>
  <c r="J48" i="4" s="1"/>
  <c r="G96" i="4"/>
  <c r="AM180" i="4"/>
  <c r="AS180" i="4" s="1"/>
  <c r="AP15" i="4"/>
  <c r="AV15" i="4" s="1"/>
  <c r="AQ170" i="4"/>
  <c r="AW170" i="4" s="1"/>
  <c r="E24" i="4"/>
  <c r="I24" i="4" s="1"/>
  <c r="F91" i="4"/>
  <c r="J91" i="4" s="1"/>
  <c r="AN136" i="4"/>
  <c r="AT136" i="4" s="1"/>
  <c r="AM22" i="4"/>
  <c r="AS22" i="4" s="1"/>
  <c r="AO148" i="4"/>
  <c r="AU148" i="4" s="1"/>
  <c r="AP192" i="4"/>
  <c r="AV192" i="4" s="1"/>
  <c r="G147" i="4"/>
  <c r="F180" i="4"/>
  <c r="J180" i="4" s="1"/>
  <c r="E69" i="4"/>
  <c r="I69" i="4" s="1"/>
  <c r="D115" i="4"/>
  <c r="H115" i="4" s="1"/>
  <c r="AN11" i="4"/>
  <c r="AT11" i="4" s="1"/>
  <c r="AQ43" i="4"/>
  <c r="AW43" i="4" s="1"/>
  <c r="AL131" i="4"/>
  <c r="AR131" i="4" s="1"/>
  <c r="E131" i="4" s="1"/>
  <c r="I131" i="4" s="1"/>
  <c r="AO118" i="4"/>
  <c r="AU118" i="4" s="1"/>
  <c r="AE44" i="4"/>
  <c r="F147" i="4"/>
  <c r="J147" i="4" s="1"/>
  <c r="D180" i="4"/>
  <c r="H180" i="4" s="1"/>
  <c r="G115" i="4"/>
  <c r="D109" i="4"/>
  <c r="H109" i="4" s="1"/>
  <c r="AG44" i="4"/>
  <c r="AL182" i="4"/>
  <c r="AR182" i="4" s="1"/>
  <c r="D182" i="4" s="1"/>
  <c r="H182" i="4" s="1"/>
  <c r="AJ44" i="4"/>
  <c r="AA44" i="4"/>
  <c r="AQ61" i="4"/>
  <c r="AW61" i="4" s="1"/>
  <c r="AL22" i="4"/>
  <c r="AR22" i="4" s="1"/>
  <c r="E22" i="4" s="1"/>
  <c r="I22" i="4" s="1"/>
  <c r="AB44" i="4"/>
  <c r="AN15" i="4"/>
  <c r="AT15" i="4" s="1"/>
  <c r="F783" i="4"/>
  <c r="J783" i="4" s="1"/>
  <c r="E783" i="4"/>
  <c r="I783" i="4" s="1"/>
  <c r="G783" i="4"/>
  <c r="D783" i="4"/>
  <c r="H783" i="4" s="1"/>
  <c r="Z958" i="4"/>
  <c r="AE958" i="4"/>
  <c r="AT958" i="4"/>
  <c r="AH958" i="4"/>
  <c r="AG958" i="4"/>
  <c r="AB958" i="4"/>
  <c r="AV958" i="4"/>
  <c r="AW958" i="4"/>
  <c r="AF958" i="4"/>
  <c r="AA958" i="4"/>
  <c r="AS958" i="4"/>
  <c r="AI958" i="4"/>
  <c r="AJ958" i="4"/>
  <c r="AU958" i="4"/>
  <c r="AC958" i="4"/>
  <c r="AD958" i="4"/>
  <c r="AK958" i="4"/>
  <c r="AE438" i="4"/>
  <c r="D381" i="4"/>
  <c r="H381" i="4" s="1"/>
  <c r="AD345" i="4"/>
  <c r="G333" i="4"/>
  <c r="AK295" i="4"/>
  <c r="AF295" i="4"/>
  <c r="AI293" i="4"/>
  <c r="D387" i="4"/>
  <c r="H387" i="4" s="1"/>
  <c r="AD293" i="4"/>
  <c r="AP293" i="4" s="1"/>
  <c r="AV293" i="4" s="1"/>
  <c r="AQ394" i="4"/>
  <c r="AW394" i="4" s="1"/>
  <c r="AM530" i="4"/>
  <c r="AS530" i="4" s="1"/>
  <c r="AO35" i="4"/>
  <c r="AU35" i="4" s="1"/>
  <c r="AI965" i="4"/>
  <c r="AB967" i="4"/>
  <c r="AN967" i="4" s="1"/>
  <c r="AQ942" i="4"/>
  <c r="AL717" i="4"/>
  <c r="AR717" i="4" s="1"/>
  <c r="AG791" i="4"/>
  <c r="AP61" i="4"/>
  <c r="AV61" i="4" s="1"/>
  <c r="AA847" i="4"/>
  <c r="AM847" i="4" s="1"/>
  <c r="AS847" i="4" s="1"/>
  <c r="AD847" i="4"/>
  <c r="AP71" i="4"/>
  <c r="AV71" i="4" s="1"/>
  <c r="AP974" i="4"/>
  <c r="AG937" i="4"/>
  <c r="AM937" i="4" s="1"/>
  <c r="Z791" i="4"/>
  <c r="AL791" i="4" s="1"/>
  <c r="AR791" i="4" s="1"/>
  <c r="AG965" i="4"/>
  <c r="AM88" i="4"/>
  <c r="AS88" i="4" s="1"/>
  <c r="D139" i="4"/>
  <c r="H139" i="4" s="1"/>
  <c r="AI791" i="4"/>
  <c r="AC965" i="4"/>
  <c r="F834" i="4"/>
  <c r="J834" i="4" s="1"/>
  <c r="E641" i="4"/>
  <c r="I641" i="4" s="1"/>
  <c r="AG809" i="4"/>
  <c r="AF988" i="4"/>
  <c r="AT988" i="4"/>
  <c r="AH988" i="4"/>
  <c r="AA988" i="4"/>
  <c r="Z587" i="4"/>
  <c r="AL587" i="4" s="1"/>
  <c r="AR587" i="4" s="1"/>
  <c r="E587" i="4" s="1"/>
  <c r="I587" i="4" s="1"/>
  <c r="AD587" i="4"/>
  <c r="AA791" i="4"/>
  <c r="AL767" i="4"/>
  <c r="AR767" i="4" s="1"/>
  <c r="AJ937" i="4"/>
  <c r="AE962" i="4"/>
  <c r="E106" i="4"/>
  <c r="I106" i="4" s="1"/>
  <c r="G241" i="4"/>
  <c r="E241" i="4"/>
  <c r="I241" i="4" s="1"/>
  <c r="AO646" i="4"/>
  <c r="AU646" i="4" s="1"/>
  <c r="AO805" i="4"/>
  <c r="AU805" i="4" s="1"/>
  <c r="G599" i="4"/>
  <c r="F599" i="4"/>
  <c r="J599" i="4" s="1"/>
  <c r="E599" i="4"/>
  <c r="I599" i="4" s="1"/>
  <c r="D599" i="4"/>
  <c r="H599" i="4" s="1"/>
  <c r="AF911" i="4"/>
  <c r="AL911" i="4" s="1"/>
  <c r="AI911" i="4"/>
  <c r="AO911" i="4" s="1"/>
  <c r="AI884" i="4"/>
  <c r="AN663" i="4"/>
  <c r="AT663" i="4" s="1"/>
  <c r="AK937" i="4"/>
  <c r="AM427" i="4"/>
  <c r="AS427" i="4" s="1"/>
  <c r="AC884" i="4"/>
  <c r="AS884" i="4"/>
  <c r="AA884" i="4"/>
  <c r="Z884" i="4"/>
  <c r="AL884" i="4" s="1"/>
  <c r="AW884" i="4"/>
  <c r="AV884" i="4"/>
  <c r="AB884" i="4"/>
  <c r="AN884" i="4" s="1"/>
  <c r="AD884" i="4"/>
  <c r="AP884" i="4" s="1"/>
  <c r="AT884" i="4"/>
  <c r="AE884" i="4"/>
  <c r="AU884" i="4"/>
  <c r="D358" i="4"/>
  <c r="H358" i="4" s="1"/>
  <c r="AL522" i="4"/>
  <c r="AR522" i="4" s="1"/>
  <c r="D522" i="4" s="1"/>
  <c r="H522" i="4" s="1"/>
  <c r="F358" i="4"/>
  <c r="J358" i="4" s="1"/>
  <c r="E381" i="4"/>
  <c r="I381" i="4" s="1"/>
  <c r="AQ300" i="4"/>
  <c r="AW300" i="4" s="1"/>
  <c r="AB345" i="4"/>
  <c r="AM384" i="4"/>
  <c r="AS384" i="4" s="1"/>
  <c r="D333" i="4"/>
  <c r="H333" i="4" s="1"/>
  <c r="AE295" i="4"/>
  <c r="AP464" i="4"/>
  <c r="AV464" i="4" s="1"/>
  <c r="AP442" i="4"/>
  <c r="AV442" i="4" s="1"/>
  <c r="G387" i="4"/>
  <c r="AD299" i="4"/>
  <c r="AJ299" i="4"/>
  <c r="AK269" i="4"/>
  <c r="AL428" i="4"/>
  <c r="AR428" i="4" s="1"/>
  <c r="AM471" i="4"/>
  <c r="AS471" i="4" s="1"/>
  <c r="AO492" i="4"/>
  <c r="AU492" i="4" s="1"/>
  <c r="AN506" i="4"/>
  <c r="AT506" i="4" s="1"/>
  <c r="AN532" i="4"/>
  <c r="AT532" i="4" s="1"/>
  <c r="AL994" i="4"/>
  <c r="AO97" i="4"/>
  <c r="AU97" i="4" s="1"/>
  <c r="AK965" i="4"/>
  <c r="AA967" i="4"/>
  <c r="AM967" i="4" s="1"/>
  <c r="AC967" i="4"/>
  <c r="AN705" i="4"/>
  <c r="AT705" i="4" s="1"/>
  <c r="AE937" i="4"/>
  <c r="AQ937" i="4" s="1"/>
  <c r="Z937" i="4"/>
  <c r="AL937" i="4" s="1"/>
  <c r="AI700" i="4"/>
  <c r="AQ70" i="4"/>
  <c r="AW70" i="4" s="1"/>
  <c r="AQ611" i="4"/>
  <c r="AW611" i="4" s="1"/>
  <c r="AC847" i="4"/>
  <c r="Z847" i="4"/>
  <c r="AI967" i="4"/>
  <c r="AH937" i="4"/>
  <c r="AE791" i="4"/>
  <c r="AQ791" i="4" s="1"/>
  <c r="AW791" i="4" s="1"/>
  <c r="AP859" i="4"/>
  <c r="AM933" i="4"/>
  <c r="AM955" i="4"/>
  <c r="AP939" i="4"/>
  <c r="AN12" i="4"/>
  <c r="AT12" i="4" s="1"/>
  <c r="G139" i="4"/>
  <c r="AJ791" i="4"/>
  <c r="G576" i="4"/>
  <c r="AQ766" i="4"/>
  <c r="AW766" i="4" s="1"/>
  <c r="AA965" i="4"/>
  <c r="AB965" i="4"/>
  <c r="D834" i="4"/>
  <c r="H834" i="4" s="1"/>
  <c r="AJ587" i="4"/>
  <c r="AV988" i="4"/>
  <c r="AE988" i="4"/>
  <c r="AS988" i="4"/>
  <c r="Z988" i="4"/>
  <c r="AO107" i="4"/>
  <c r="AU107" i="4" s="1"/>
  <c r="AK587" i="4"/>
  <c r="AI587" i="4"/>
  <c r="AK847" i="4"/>
  <c r="AQ847" i="4" s="1"/>
  <c r="AW847" i="4" s="1"/>
  <c r="AQ466" i="4"/>
  <c r="AW466" i="4" s="1"/>
  <c r="AK967" i="4"/>
  <c r="AB791" i="4"/>
  <c r="AP431" i="4"/>
  <c r="AV431" i="4" s="1"/>
  <c r="AM651" i="4"/>
  <c r="AS651" i="4" s="1"/>
  <c r="Y909" i="4"/>
  <c r="AN507" i="4"/>
  <c r="AT507" i="4" s="1"/>
  <c r="AV962" i="4"/>
  <c r="AB962" i="4"/>
  <c r="AM842" i="4"/>
  <c r="AS842" i="4" s="1"/>
  <c r="AN365" i="4"/>
  <c r="AT365" i="4" s="1"/>
  <c r="D106" i="4"/>
  <c r="H106" i="4" s="1"/>
  <c r="AN244" i="4"/>
  <c r="AT244" i="4" s="1"/>
  <c r="AL322" i="4"/>
  <c r="AR322" i="4" s="1"/>
  <c r="F241" i="4"/>
  <c r="J241" i="4" s="1"/>
  <c r="Z44" i="4"/>
  <c r="AL44" i="4" s="1"/>
  <c r="AR44" i="4" s="1"/>
  <c r="E44" i="4" s="1"/>
  <c r="I44" i="4" s="1"/>
  <c r="AC44" i="4"/>
  <c r="AK44" i="4"/>
  <c r="AJ911" i="4"/>
  <c r="AP911" i="4" s="1"/>
  <c r="AP639" i="4"/>
  <c r="AV639" i="4" s="1"/>
  <c r="Z59" i="4"/>
  <c r="AC59" i="4"/>
  <c r="AO896" i="4"/>
  <c r="AK919" i="4"/>
  <c r="AG919" i="4"/>
  <c r="AM919" i="4" s="1"/>
  <c r="Z919" i="4"/>
  <c r="AL919" i="4" s="1"/>
  <c r="AE59" i="4"/>
  <c r="AF59" i="4"/>
  <c r="AP757" i="4"/>
  <c r="AV757" i="4" s="1"/>
  <c r="AQ970" i="4"/>
  <c r="AK884" i="4"/>
  <c r="AI937" i="4"/>
  <c r="AB299" i="4"/>
  <c r="AL280" i="4"/>
  <c r="AR280" i="4" s="1"/>
  <c r="F308" i="4"/>
  <c r="J308" i="4" s="1"/>
  <c r="F447" i="4"/>
  <c r="J447" i="4" s="1"/>
  <c r="AL329" i="4"/>
  <c r="AR329" i="4" s="1"/>
  <c r="F329" i="4" s="1"/>
  <c r="J329" i="4" s="1"/>
  <c r="AO428" i="4"/>
  <c r="AU428" i="4" s="1"/>
  <c r="AP506" i="4"/>
  <c r="AV506" i="4" s="1"/>
  <c r="E575" i="4"/>
  <c r="I575" i="4" s="1"/>
  <c r="AP530" i="4"/>
  <c r="AV530" i="4" s="1"/>
  <c r="AO532" i="4"/>
  <c r="AU532" i="4" s="1"/>
  <c r="E626" i="4"/>
  <c r="I626" i="4" s="1"/>
  <c r="AE967" i="4"/>
  <c r="AQ967" i="4" s="1"/>
  <c r="Z967" i="4"/>
  <c r="AL967" i="4" s="1"/>
  <c r="AN747" i="4"/>
  <c r="AT747" i="4" s="1"/>
  <c r="AD937" i="4"/>
  <c r="AC937" i="4"/>
  <c r="AO937" i="4" s="1"/>
  <c r="AJ700" i="4"/>
  <c r="AB847" i="4"/>
  <c r="AQ990" i="4"/>
  <c r="E527" i="4"/>
  <c r="I527" i="4" s="1"/>
  <c r="AJ967" i="4"/>
  <c r="AP967" i="4" s="1"/>
  <c r="AM788" i="4"/>
  <c r="AS788" i="4" s="1"/>
  <c r="AC791" i="4"/>
  <c r="D171" i="4"/>
  <c r="H171" i="4" s="1"/>
  <c r="AN158" i="4"/>
  <c r="AT158" i="4" s="1"/>
  <c r="AN934" i="4"/>
  <c r="AL933" i="4"/>
  <c r="AJ965" i="4"/>
  <c r="AP965" i="4" s="1"/>
  <c r="AP751" i="4"/>
  <c r="AV751" i="4" s="1"/>
  <c r="Z965" i="4"/>
  <c r="G69" i="4"/>
  <c r="AE587" i="4"/>
  <c r="AG988" i="4"/>
  <c r="AW988" i="4"/>
  <c r="AK988" i="4"/>
  <c r="AQ988" i="4" s="1"/>
  <c r="AC988" i="4"/>
  <c r="AN840" i="4"/>
  <c r="AT840" i="4" s="1"/>
  <c r="AA587" i="4"/>
  <c r="AH587" i="4"/>
  <c r="AL343" i="4"/>
  <c r="AR343" i="4" s="1"/>
  <c r="AP674" i="4"/>
  <c r="AV674" i="4" s="1"/>
  <c r="AH44" i="4"/>
  <c r="AI59" i="4"/>
  <c r="AJ59" i="4"/>
  <c r="AI44" i="4"/>
  <c r="AH919" i="4"/>
  <c r="AN919" i="4" s="1"/>
  <c r="AE919" i="4"/>
  <c r="AQ919" i="4" s="1"/>
  <c r="AD59" i="4"/>
  <c r="AN392" i="4"/>
  <c r="AT392" i="4" s="1"/>
  <c r="AQ694" i="4"/>
  <c r="AW694" i="4" s="1"/>
  <c r="AN970" i="4"/>
  <c r="AW948" i="4"/>
  <c r="AG948" i="4"/>
  <c r="AT948" i="4"/>
  <c r="AI948" i="4"/>
  <c r="AA948" i="4"/>
  <c r="AS948" i="4"/>
  <c r="AH948" i="4"/>
  <c r="Z948" i="4"/>
  <c r="AF948" i="4"/>
  <c r="AE948" i="4"/>
  <c r="AV948" i="4"/>
  <c r="AC948" i="4"/>
  <c r="AO948" i="4" s="1"/>
  <c r="AJ948" i="4"/>
  <c r="AD948" i="4"/>
  <c r="AU948" i="4"/>
  <c r="AB948" i="4"/>
  <c r="AK948" i="4"/>
  <c r="AG884" i="4"/>
  <c r="AQ15" i="4"/>
  <c r="AW15" i="4" s="1"/>
  <c r="AQ22" i="4"/>
  <c r="AW22" i="4" s="1"/>
  <c r="AM108" i="4"/>
  <c r="AS108" i="4" s="1"/>
  <c r="AL15" i="4"/>
  <c r="AR15" i="4" s="1"/>
  <c r="D15" i="4" s="1"/>
  <c r="H15" i="4" s="1"/>
  <c r="Z210" i="4"/>
  <c r="AP22" i="4"/>
  <c r="AV22" i="4" s="1"/>
  <c r="AK7" i="4"/>
  <c r="AF7" i="4"/>
  <c r="G8" i="4"/>
  <c r="AM9" i="4"/>
  <c r="AS9" i="4" s="1"/>
  <c r="AN49" i="4"/>
  <c r="AT49" i="4" s="1"/>
  <c r="G102" i="4"/>
  <c r="AQ23" i="4"/>
  <c r="AW23" i="4" s="1"/>
  <c r="AQ50" i="4"/>
  <c r="AW50" i="4" s="1"/>
  <c r="E36" i="4"/>
  <c r="I36" i="4" s="1"/>
  <c r="E20" i="4"/>
  <c r="I20" i="4" s="1"/>
  <c r="D102" i="4"/>
  <c r="H102" i="4" s="1"/>
  <c r="AL43" i="4"/>
  <c r="AR43" i="4" s="1"/>
  <c r="E43" i="4" s="1"/>
  <c r="I43" i="4" s="1"/>
  <c r="AQ17" i="4"/>
  <c r="AW17" i="4" s="1"/>
  <c r="AL75" i="4"/>
  <c r="AR75" i="4" s="1"/>
  <c r="E75" i="4" s="1"/>
  <c r="I75" i="4" s="1"/>
  <c r="D20" i="4"/>
  <c r="H20" i="4" s="1"/>
  <c r="G27" i="4"/>
  <c r="AN94" i="4"/>
  <c r="AT94" i="4" s="1"/>
  <c r="E845" i="4"/>
  <c r="I845" i="4" s="1"/>
  <c r="G845" i="4"/>
  <c r="D845" i="4"/>
  <c r="H845" i="4" s="1"/>
  <c r="F845" i="4"/>
  <c r="J845" i="4" s="1"/>
  <c r="AT919" i="4"/>
  <c r="AS919" i="4"/>
  <c r="AW919" i="4"/>
  <c r="AU919" i="4"/>
  <c r="AV919" i="4"/>
  <c r="G776" i="4"/>
  <c r="E776" i="4"/>
  <c r="I776" i="4" s="1"/>
  <c r="F776" i="4"/>
  <c r="J776" i="4" s="1"/>
  <c r="D776" i="4"/>
  <c r="H776" i="4" s="1"/>
  <c r="D805" i="4"/>
  <c r="H805" i="4" s="1"/>
  <c r="F805" i="4"/>
  <c r="J805" i="4" s="1"/>
  <c r="G805" i="4"/>
  <c r="E805" i="4"/>
  <c r="I805" i="4" s="1"/>
  <c r="AL639" i="4"/>
  <c r="AR639" i="4" s="1"/>
  <c r="F639" i="4" s="1"/>
  <c r="J639" i="4" s="1"/>
  <c r="AM776" i="4"/>
  <c r="AS776" i="4" s="1"/>
  <c r="AQ145" i="4"/>
  <c r="AW145" i="4" s="1"/>
  <c r="AM136" i="4"/>
  <c r="AS136" i="4" s="1"/>
  <c r="AN131" i="4"/>
  <c r="AT131" i="4" s="1"/>
  <c r="AM114" i="4"/>
  <c r="AS114" i="4" s="1"/>
  <c r="AQ136" i="4"/>
  <c r="AW136" i="4" s="1"/>
  <c r="AN71" i="4"/>
  <c r="AT71" i="4" s="1"/>
  <c r="D27" i="4"/>
  <c r="H27" i="4" s="1"/>
  <c r="F47" i="4"/>
  <c r="J47" i="4" s="1"/>
  <c r="AM11" i="4"/>
  <c r="AS11" i="4" s="1"/>
  <c r="AN38" i="4"/>
  <c r="AT38" i="4" s="1"/>
  <c r="AO85" i="4"/>
  <c r="AU85" i="4" s="1"/>
  <c r="E27" i="4"/>
  <c r="I27" i="4" s="1"/>
  <c r="AM17" i="4"/>
  <c r="AS17" i="4" s="1"/>
  <c r="G5" i="4"/>
  <c r="AQ12" i="4"/>
  <c r="AW12" i="4" s="1"/>
  <c r="AL10" i="4"/>
  <c r="AR10" i="4" s="1"/>
  <c r="E10" i="4" s="1"/>
  <c r="I10" i="4" s="1"/>
  <c r="D5" i="4"/>
  <c r="H5" i="4" s="1"/>
  <c r="AN225" i="4"/>
  <c r="AT225" i="4" s="1"/>
  <c r="AP187" i="4"/>
  <c r="AV187" i="4" s="1"/>
  <c r="AI172" i="4"/>
  <c r="AP253" i="4"/>
  <c r="AV253" i="4" s="1"/>
  <c r="AQ185" i="4"/>
  <c r="AW185" i="4" s="1"/>
  <c r="AM112" i="4"/>
  <c r="AS112" i="4" s="1"/>
  <c r="AM980" i="4"/>
  <c r="X908" i="4"/>
  <c r="Y908" i="4"/>
  <c r="AK770" i="4"/>
  <c r="AH770" i="4"/>
  <c r="AF770" i="4"/>
  <c r="AI770" i="4"/>
  <c r="AD770" i="4"/>
  <c r="AG770" i="4"/>
  <c r="Z770" i="4"/>
  <c r="AL770" i="4" s="1"/>
  <c r="AR770" i="4" s="1"/>
  <c r="AC770" i="4"/>
  <c r="AO770" i="4" s="1"/>
  <c r="AU770" i="4" s="1"/>
  <c r="AE770" i="4"/>
  <c r="AQ770" i="4" s="1"/>
  <c r="AW770" i="4" s="1"/>
  <c r="AJ770" i="4"/>
  <c r="AA770" i="4"/>
  <c r="AP268" i="4"/>
  <c r="AV268" i="4" s="1"/>
  <c r="AL731" i="4"/>
  <c r="AR731" i="4" s="1"/>
  <c r="D731" i="4" s="1"/>
  <c r="H731" i="4" s="1"/>
  <c r="AM895" i="4"/>
  <c r="AN740" i="4"/>
  <c r="AT740" i="4" s="1"/>
  <c r="AM752" i="4"/>
  <c r="AS752" i="4" s="1"/>
  <c r="AL744" i="4"/>
  <c r="AR744" i="4" s="1"/>
  <c r="G744" i="4" s="1"/>
  <c r="AN949" i="4"/>
  <c r="AQ666" i="4"/>
  <c r="AW666" i="4" s="1"/>
  <c r="AL842" i="4"/>
  <c r="AR842" i="4" s="1"/>
  <c r="F842" i="4" s="1"/>
  <c r="J842" i="4" s="1"/>
  <c r="AK980" i="4"/>
  <c r="AQ980" i="4" s="1"/>
  <c r="AO225" i="4"/>
  <c r="AU225" i="4" s="1"/>
  <c r="AG949" i="4"/>
  <c r="AM949" i="4" s="1"/>
  <c r="E437" i="4"/>
  <c r="I437" i="4" s="1"/>
  <c r="AI980" i="4"/>
  <c r="AO980" i="4" s="1"/>
  <c r="AN770" i="4"/>
  <c r="AT770" i="4" s="1"/>
  <c r="AO671" i="4"/>
  <c r="AU671" i="4" s="1"/>
  <c r="AK949" i="4"/>
  <c r="AO786" i="4"/>
  <c r="AU786" i="4" s="1"/>
  <c r="AO843" i="4"/>
  <c r="AU843" i="4" s="1"/>
  <c r="AP976" i="4"/>
  <c r="AQ949" i="4"/>
  <c r="AQ203" i="4"/>
  <c r="AW203" i="4" s="1"/>
  <c r="AK876" i="4"/>
  <c r="AF172" i="4"/>
  <c r="AL172" i="4" s="1"/>
  <c r="AR172" i="4" s="1"/>
  <c r="AB172" i="4"/>
  <c r="AJ172" i="4"/>
  <c r="AO180" i="4"/>
  <c r="AU180" i="4" s="1"/>
  <c r="AQ107" i="4"/>
  <c r="AW107" i="4" s="1"/>
  <c r="AN10" i="4"/>
  <c r="AT10" i="4" s="1"/>
  <c r="AP17" i="4"/>
  <c r="AV17" i="4" s="1"/>
  <c r="AQ11" i="4"/>
  <c r="AW11" i="4" s="1"/>
  <c r="AQ112" i="4"/>
  <c r="AW112" i="4" s="1"/>
  <c r="AQ192" i="4"/>
  <c r="AW192" i="4" s="1"/>
  <c r="AP72" i="4"/>
  <c r="AV72" i="4" s="1"/>
  <c r="AO71" i="4"/>
  <c r="AU71" i="4" s="1"/>
  <c r="AO52" i="4"/>
  <c r="AU52" i="4" s="1"/>
  <c r="E171" i="4"/>
  <c r="I171" i="4" s="1"/>
  <c r="E123" i="4"/>
  <c r="I123" i="4" s="1"/>
  <c r="D151" i="4"/>
  <c r="H151" i="4" s="1"/>
  <c r="AL105" i="4"/>
  <c r="AR105" i="4" s="1"/>
  <c r="G105" i="4" s="1"/>
  <c r="AL61" i="4"/>
  <c r="AR61" i="4" s="1"/>
  <c r="AO17" i="4"/>
  <c r="AU17" i="4" s="1"/>
  <c r="D144" i="4"/>
  <c r="H144" i="4" s="1"/>
  <c r="AL104" i="4"/>
  <c r="AR104" i="4" s="1"/>
  <c r="D104" i="4" s="1"/>
  <c r="H104" i="4" s="1"/>
  <c r="AN100" i="4"/>
  <c r="AT100" i="4" s="1"/>
  <c r="E140" i="4"/>
  <c r="I140" i="4" s="1"/>
  <c r="G171" i="4"/>
  <c r="AQ100" i="4"/>
  <c r="AW100" i="4" s="1"/>
  <c r="AN129" i="4"/>
  <c r="AT129" i="4" s="1"/>
  <c r="AP176" i="4"/>
  <c r="AV176" i="4" s="1"/>
  <c r="D91" i="4"/>
  <c r="H91" i="4" s="1"/>
  <c r="E151" i="4"/>
  <c r="I151" i="4" s="1"/>
  <c r="E66" i="4"/>
  <c r="I66" i="4" s="1"/>
  <c r="F69" i="4"/>
  <c r="J69" i="4" s="1"/>
  <c r="AQ9" i="4"/>
  <c r="AW9" i="4" s="1"/>
  <c r="AK172" i="4"/>
  <c r="AD172" i="4"/>
  <c r="AH172" i="4"/>
  <c r="AC172" i="4"/>
  <c r="AA172" i="4"/>
  <c r="AE172" i="4"/>
  <c r="AG172" i="4"/>
  <c r="AN55" i="4"/>
  <c r="AT55" i="4" s="1"/>
  <c r="AN114" i="4"/>
  <c r="AT114" i="4" s="1"/>
  <c r="AM97" i="4"/>
  <c r="AS97" i="4" s="1"/>
  <c r="AO142" i="4"/>
  <c r="AU142" i="4" s="1"/>
  <c r="AO50" i="4"/>
  <c r="AU50" i="4" s="1"/>
  <c r="AM38" i="4"/>
  <c r="AS38" i="4" s="1"/>
  <c r="G66" i="4"/>
  <c r="AQ148" i="4"/>
  <c r="AW148" i="4" s="1"/>
  <c r="AL100" i="4"/>
  <c r="AR100" i="4" s="1"/>
  <c r="G100" i="4" s="1"/>
  <c r="AN437" i="4"/>
  <c r="AT437" i="4" s="1"/>
  <c r="AM832" i="4"/>
  <c r="AS832" i="4" s="1"/>
  <c r="AL684" i="4"/>
  <c r="AR684" i="4" s="1"/>
  <c r="F684" i="4" s="1"/>
  <c r="J684" i="4" s="1"/>
  <c r="AQ902" i="4"/>
  <c r="AM947" i="4"/>
  <c r="AN515" i="4"/>
  <c r="AT515" i="4" s="1"/>
  <c r="AQ779" i="4"/>
  <c r="AW779" i="4" s="1"/>
  <c r="AO431" i="4"/>
  <c r="AU431" i="4" s="1"/>
  <c r="AO664" i="4"/>
  <c r="AU664" i="4" s="1"/>
  <c r="AL664" i="4"/>
  <c r="AR664" i="4" s="1"/>
  <c r="F664" i="4" s="1"/>
  <c r="J664" i="4" s="1"/>
  <c r="AM225" i="4"/>
  <c r="AS225" i="4" s="1"/>
  <c r="AP225" i="4"/>
  <c r="AV225" i="4" s="1"/>
  <c r="AQ262" i="4"/>
  <c r="AW262" i="4" s="1"/>
  <c r="AM960" i="4"/>
  <c r="AO405" i="4"/>
  <c r="AU405" i="4" s="1"/>
  <c r="AM560" i="4"/>
  <c r="AS560" i="4" s="1"/>
  <c r="AQ491" i="4"/>
  <c r="AW491" i="4" s="1"/>
  <c r="AN997" i="4"/>
  <c r="AM671" i="4"/>
  <c r="AS671" i="4" s="1"/>
  <c r="AL405" i="4"/>
  <c r="AR405" i="4" s="1"/>
  <c r="G405" i="4" s="1"/>
  <c r="AL960" i="4"/>
  <c r="Y916" i="4"/>
  <c r="X916" i="4"/>
  <c r="AN118" i="4"/>
  <c r="AT118" i="4" s="1"/>
  <c r="AP190" i="4"/>
  <c r="AV190" i="4" s="1"/>
  <c r="AN145" i="4"/>
  <c r="AT145" i="4" s="1"/>
  <c r="AM190" i="4"/>
  <c r="AS190" i="4" s="1"/>
  <c r="AL190" i="4"/>
  <c r="AR190" i="4" s="1"/>
  <c r="AN190" i="4"/>
  <c r="AT190" i="4" s="1"/>
  <c r="AO190" i="4"/>
  <c r="AU190" i="4" s="1"/>
  <c r="E664" i="4"/>
  <c r="I664" i="4" s="1"/>
  <c r="D684" i="4"/>
  <c r="H684" i="4" s="1"/>
  <c r="E684" i="4"/>
  <c r="I684" i="4" s="1"/>
  <c r="AQ424" i="4"/>
  <c r="AW424" i="4" s="1"/>
  <c r="AG293" i="4"/>
  <c r="D451" i="4"/>
  <c r="H451" i="4" s="1"/>
  <c r="AO472" i="4"/>
  <c r="AU472" i="4" s="1"/>
  <c r="G466" i="4"/>
  <c r="AC293" i="4"/>
  <c r="AN329" i="4"/>
  <c r="AT329" i="4" s="1"/>
  <c r="Z293" i="4"/>
  <c r="AB293" i="4"/>
  <c r="AN293" i="4" s="1"/>
  <c r="AT293" i="4" s="1"/>
  <c r="AE302" i="4"/>
  <c r="AJ302" i="4"/>
  <c r="AP302" i="4" s="1"/>
  <c r="AV302" i="4" s="1"/>
  <c r="AQ550" i="4"/>
  <c r="AW550" i="4" s="1"/>
  <c r="AQ532" i="4"/>
  <c r="AW532" i="4" s="1"/>
  <c r="AP891" i="4"/>
  <c r="AM107" i="4"/>
  <c r="AS107" i="4" s="1"/>
  <c r="AQ13" i="4"/>
  <c r="AW13" i="4" s="1"/>
  <c r="AN185" i="4"/>
  <c r="AT185" i="4" s="1"/>
  <c r="AL142" i="4"/>
  <c r="AR142" i="4" s="1"/>
  <c r="F142" i="4" s="1"/>
  <c r="J142" i="4" s="1"/>
  <c r="AK681" i="4"/>
  <c r="AN70" i="4"/>
  <c r="AT70" i="4" s="1"/>
  <c r="AC149" i="4"/>
  <c r="AP114" i="4"/>
  <c r="AV114" i="4" s="1"/>
  <c r="AJ943" i="4"/>
  <c r="D527" i="4"/>
  <c r="H527" i="4" s="1"/>
  <c r="AM762" i="4"/>
  <c r="AS762" i="4" s="1"/>
  <c r="AL788" i="4"/>
  <c r="AR788" i="4" s="1"/>
  <c r="F140" i="4"/>
  <c r="J140" i="4" s="1"/>
  <c r="AF149" i="4"/>
  <c r="AN933" i="4"/>
  <c r="AW943" i="4"/>
  <c r="AV943" i="4"/>
  <c r="AC943" i="4"/>
  <c r="E576" i="4"/>
  <c r="I576" i="4" s="1"/>
  <c r="AK849" i="4"/>
  <c r="D163" i="4"/>
  <c r="H163" i="4" s="1"/>
  <c r="F107" i="4"/>
  <c r="J107" i="4" s="1"/>
  <c r="D47" i="4"/>
  <c r="H47" i="4" s="1"/>
  <c r="AG898" i="4"/>
  <c r="AA898" i="4"/>
  <c r="AJ898" i="4"/>
  <c r="AD898" i="4"/>
  <c r="AO131" i="4"/>
  <c r="AU131" i="4" s="1"/>
  <c r="AQ581" i="4"/>
  <c r="AW581" i="4" s="1"/>
  <c r="AO674" i="4"/>
  <c r="AU674" i="4" s="1"/>
  <c r="D437" i="4"/>
  <c r="H437" i="4" s="1"/>
  <c r="G350" i="4"/>
  <c r="AH943" i="4"/>
  <c r="AL646" i="4"/>
  <c r="AR646" i="4" s="1"/>
  <c r="AH974" i="4"/>
  <c r="AN974" i="4" s="1"/>
  <c r="AG974" i="4"/>
  <c r="AI974" i="4"/>
  <c r="AO974" i="4" s="1"/>
  <c r="AI149" i="4"/>
  <c r="AL320" i="4"/>
  <c r="AR320" i="4" s="1"/>
  <c r="AB285" i="4"/>
  <c r="F451" i="4"/>
  <c r="J451" i="4" s="1"/>
  <c r="AL415" i="4"/>
  <c r="AR415" i="4" s="1"/>
  <c r="F460" i="4"/>
  <c r="J460" i="4" s="1"/>
  <c r="D466" i="4"/>
  <c r="H466" i="4" s="1"/>
  <c r="AO403" i="4"/>
  <c r="AU403" i="4" s="1"/>
  <c r="AE269" i="4"/>
  <c r="AQ269" i="4" s="1"/>
  <c r="AW269" i="4" s="1"/>
  <c r="AG302" i="4"/>
  <c r="AN925" i="4"/>
  <c r="AM129" i="4"/>
  <c r="AS129" i="4" s="1"/>
  <c r="AM720" i="4"/>
  <c r="AS720" i="4" s="1"/>
  <c r="AL942" i="4"/>
  <c r="AO705" i="4"/>
  <c r="AP182" i="4"/>
  <c r="AV182" i="4" s="1"/>
  <c r="AN107" i="4"/>
  <c r="AT107" i="4" s="1"/>
  <c r="AN791" i="4"/>
  <c r="AT791" i="4" s="1"/>
  <c r="AA149" i="4"/>
  <c r="AB149" i="4"/>
  <c r="AO55" i="4"/>
  <c r="AU55" i="4" s="1"/>
  <c r="AO795" i="4"/>
  <c r="AU795" i="4" s="1"/>
  <c r="AM974" i="4"/>
  <c r="AN635" i="4"/>
  <c r="AT635" i="4" s="1"/>
  <c r="F527" i="4"/>
  <c r="J527" i="4" s="1"/>
  <c r="G140" i="4"/>
  <c r="AJ149" i="4"/>
  <c r="AP149" i="4" s="1"/>
  <c r="AV149" i="4" s="1"/>
  <c r="AU943" i="4"/>
  <c r="AS943" i="4"/>
  <c r="AB943" i="4"/>
  <c r="AM939" i="4"/>
  <c r="D576" i="4"/>
  <c r="H576" i="4" s="1"/>
  <c r="AO699" i="4"/>
  <c r="AU699" i="4" s="1"/>
  <c r="AD849" i="4"/>
  <c r="AN766" i="4"/>
  <c r="AT766" i="4" s="1"/>
  <c r="G163" i="4"/>
  <c r="D179" i="4"/>
  <c r="H179" i="4" s="1"/>
  <c r="G47" i="4"/>
  <c r="AM885" i="4"/>
  <c r="Z898" i="4"/>
  <c r="AE898" i="4"/>
  <c r="AB898" i="4"/>
  <c r="AU898" i="4"/>
  <c r="AO826" i="4"/>
  <c r="AU826" i="4" s="1"/>
  <c r="AN800" i="4"/>
  <c r="AT800" i="4" s="1"/>
  <c r="AM230" i="4"/>
  <c r="AS230" i="4" s="1"/>
  <c r="AM365" i="4"/>
  <c r="AS365" i="4" s="1"/>
  <c r="Y906" i="4"/>
  <c r="E660" i="4"/>
  <c r="I660" i="4" s="1"/>
  <c r="AQ617" i="4"/>
  <c r="AW617" i="4" s="1"/>
  <c r="G437" i="4"/>
  <c r="AL445" i="4"/>
  <c r="AR445" i="4" s="1"/>
  <c r="AL666" i="4"/>
  <c r="AR666" i="4" s="1"/>
  <c r="AF943" i="4"/>
  <c r="AQ997" i="4"/>
  <c r="AL997" i="4"/>
  <c r="AP972" i="4"/>
  <c r="AO960" i="4"/>
  <c r="AO9" i="4"/>
  <c r="AU9" i="4" s="1"/>
  <c r="AH149" i="4"/>
  <c r="AP371" i="4"/>
  <c r="AV371" i="4" s="1"/>
  <c r="AN924" i="4"/>
  <c r="AI438" i="4"/>
  <c r="Z438" i="4"/>
  <c r="AK293" i="4"/>
  <c r="AF293" i="4"/>
  <c r="AA293" i="4"/>
  <c r="AQ464" i="4"/>
  <c r="AW464" i="4" s="1"/>
  <c r="AK302" i="4"/>
  <c r="G833" i="4"/>
  <c r="AM35" i="4"/>
  <c r="AS35" i="4" s="1"/>
  <c r="AM784" i="4"/>
  <c r="AS784" i="4" s="1"/>
  <c r="AQ21" i="4"/>
  <c r="AW21" i="4" s="1"/>
  <c r="AO185" i="4"/>
  <c r="AU185" i="4" s="1"/>
  <c r="AM717" i="4"/>
  <c r="AS717" i="4" s="1"/>
  <c r="AN182" i="4"/>
  <c r="AT182" i="4" s="1"/>
  <c r="AO784" i="4"/>
  <c r="AU784" i="4" s="1"/>
  <c r="AM145" i="4"/>
  <c r="AS145" i="4" s="1"/>
  <c r="AO25" i="4"/>
  <c r="AU25" i="4" s="1"/>
  <c r="Z149" i="4"/>
  <c r="AL122" i="4"/>
  <c r="AR122" i="4" s="1"/>
  <c r="G122" i="4" s="1"/>
  <c r="AK943" i="4"/>
  <c r="AL751" i="4"/>
  <c r="AR751" i="4" s="1"/>
  <c r="AQ934" i="4"/>
  <c r="AA302" i="4"/>
  <c r="AP949" i="4"/>
  <c r="AA943" i="4"/>
  <c r="AM943" i="4" s="1"/>
  <c r="F726" i="4"/>
  <c r="J726" i="4" s="1"/>
  <c r="AO113" i="4"/>
  <c r="AU113" i="4" s="1"/>
  <c r="AK898" i="4"/>
  <c r="AF898" i="4"/>
  <c r="AH898" i="4"/>
  <c r="AT898" i="4"/>
  <c r="AM902" i="4"/>
  <c r="AP947" i="4"/>
  <c r="AQ403" i="4"/>
  <c r="AW403" i="4" s="1"/>
  <c r="AQ412" i="4"/>
  <c r="AW412" i="4" s="1"/>
  <c r="E350" i="4"/>
  <c r="I350" i="4" s="1"/>
  <c r="AM322" i="4"/>
  <c r="AS322" i="4" s="1"/>
  <c r="AL262" i="4"/>
  <c r="AR262" i="4" s="1"/>
  <c r="E262" i="4" s="1"/>
  <c r="I262" i="4" s="1"/>
  <c r="AL671" i="4"/>
  <c r="AR671" i="4" s="1"/>
  <c r="G671" i="4" s="1"/>
  <c r="AQ972" i="4"/>
  <c r="AN148" i="4"/>
  <c r="AT148" i="4" s="1"/>
  <c r="AG149" i="4"/>
  <c r="AP180" i="4"/>
  <c r="AV180" i="4" s="1"/>
  <c r="AN180" i="4"/>
  <c r="AT180" i="4" s="1"/>
  <c r="AL9" i="4"/>
  <c r="AR9" i="4" s="1"/>
  <c r="E9" i="4" s="1"/>
  <c r="I9" i="4" s="1"/>
  <c r="AN9" i="4"/>
  <c r="AT9" i="4" s="1"/>
  <c r="AN112" i="4"/>
  <c r="AT112" i="4" s="1"/>
  <c r="D136" i="4"/>
  <c r="H136" i="4" s="1"/>
  <c r="D113" i="4"/>
  <c r="H113" i="4" s="1"/>
  <c r="AN203" i="4"/>
  <c r="AT203" i="4" s="1"/>
  <c r="AJ7" i="4"/>
  <c r="AP155" i="4"/>
  <c r="AV155" i="4" s="1"/>
  <c r="AP79" i="4"/>
  <c r="AV79" i="4" s="1"/>
  <c r="F20" i="4"/>
  <c r="J20" i="4" s="1"/>
  <c r="E102" i="4"/>
  <c r="I102" i="4" s="1"/>
  <c r="F66" i="4"/>
  <c r="J66" i="4" s="1"/>
  <c r="AP107" i="4"/>
  <c r="AV107" i="4" s="1"/>
  <c r="AN17" i="4"/>
  <c r="AT17" i="4" s="1"/>
  <c r="AM168" i="4"/>
  <c r="AS168" i="4" s="1"/>
  <c r="AL143" i="4"/>
  <c r="AR143" i="4" s="1"/>
  <c r="AN46" i="4"/>
  <c r="AT46" i="4" s="1"/>
  <c r="AO79" i="4"/>
  <c r="AU79" i="4" s="1"/>
  <c r="F228" i="4"/>
  <c r="J228" i="4" s="1"/>
  <c r="AM105" i="4"/>
  <c r="AS105" i="4" s="1"/>
  <c r="AO105" i="4"/>
  <c r="AU105" i="4" s="1"/>
  <c r="AL23" i="4"/>
  <c r="AR23" i="4" s="1"/>
  <c r="G23" i="4" s="1"/>
  <c r="AQ71" i="4"/>
  <c r="AW71" i="4" s="1"/>
  <c r="AO114" i="4"/>
  <c r="AU114" i="4" s="1"/>
  <c r="AP122" i="4"/>
  <c r="AV122" i="4" s="1"/>
  <c r="AN168" i="4"/>
  <c r="AT168" i="4" s="1"/>
  <c r="AN176" i="4"/>
  <c r="AT176" i="4" s="1"/>
  <c r="AP52" i="4"/>
  <c r="AV52" i="4" s="1"/>
  <c r="AL38" i="4"/>
  <c r="AR38" i="4" s="1"/>
  <c r="F38" i="4" s="1"/>
  <c r="J38" i="4" s="1"/>
  <c r="F36" i="4"/>
  <c r="J36" i="4" s="1"/>
  <c r="F8" i="4"/>
  <c r="J8" i="4" s="1"/>
  <c r="G48" i="4"/>
  <c r="AQ187" i="4"/>
  <c r="AW187" i="4" s="1"/>
  <c r="AL112" i="4"/>
  <c r="AR112" i="4" s="1"/>
  <c r="AQ35" i="4"/>
  <c r="AW35" i="4" s="1"/>
  <c r="AO13" i="4"/>
  <c r="AU13" i="4" s="1"/>
  <c r="AL185" i="4"/>
  <c r="AR185" i="4" s="1"/>
  <c r="D185" i="4" s="1"/>
  <c r="H185" i="4" s="1"/>
  <c r="AF58" i="4"/>
  <c r="AL145" i="4"/>
  <c r="AR145" i="4" s="1"/>
  <c r="E145" i="4" s="1"/>
  <c r="I145" i="4" s="1"/>
  <c r="AM55" i="4"/>
  <c r="AS55" i="4" s="1"/>
  <c r="AL114" i="4"/>
  <c r="AR114" i="4" s="1"/>
  <c r="F114" i="4" s="1"/>
  <c r="J114" i="4" s="1"/>
  <c r="AN155" i="4"/>
  <c r="AT155" i="4" s="1"/>
  <c r="AM50" i="4"/>
  <c r="AS50" i="4" s="1"/>
  <c r="AO129" i="4"/>
  <c r="AU129" i="4" s="1"/>
  <c r="G36" i="4"/>
  <c r="D8" i="4"/>
  <c r="H8" i="4" s="1"/>
  <c r="E48" i="4"/>
  <c r="I48" i="4" s="1"/>
  <c r="AN178" i="4"/>
  <c r="AT178" i="4" s="1"/>
  <c r="AB196" i="4"/>
  <c r="AH265" i="4"/>
  <c r="AP21" i="4"/>
  <c r="AV21" i="4" s="1"/>
  <c r="AO104" i="4"/>
  <c r="AU104" i="4" s="1"/>
  <c r="AP12" i="4"/>
  <c r="AV12" i="4" s="1"/>
  <c r="AM10" i="4"/>
  <c r="AS10" i="4" s="1"/>
  <c r="AQ144" i="4"/>
  <c r="AW144" i="4" s="1"/>
  <c r="AL176" i="4"/>
  <c r="AR176" i="4" s="1"/>
  <c r="G107" i="4"/>
  <c r="E113" i="4"/>
  <c r="I113" i="4" s="1"/>
  <c r="D107" i="4"/>
  <c r="H107" i="4" s="1"/>
  <c r="G113" i="4"/>
  <c r="AP131" i="4"/>
  <c r="AV131" i="4" s="1"/>
  <c r="AO11" i="4"/>
  <c r="AU11" i="4" s="1"/>
  <c r="AP112" i="4"/>
  <c r="AV112" i="4" s="1"/>
  <c r="AP144" i="4"/>
  <c r="AV144" i="4" s="1"/>
  <c r="AN144" i="4"/>
  <c r="AT144" i="4" s="1"/>
  <c r="AO144" i="4"/>
  <c r="AU144" i="4" s="1"/>
  <c r="AM144" i="4"/>
  <c r="AS144" i="4" s="1"/>
  <c r="AP437" i="4"/>
  <c r="AV437" i="4" s="1"/>
  <c r="D255" i="4"/>
  <c r="H255" i="4" s="1"/>
  <c r="AQ225" i="4"/>
  <c r="AW225" i="4" s="1"/>
  <c r="AD962" i="4"/>
  <c r="AQ960" i="4"/>
  <c r="AP960" i="4"/>
  <c r="AH411" i="4"/>
  <c r="AO380" i="4"/>
  <c r="AU380" i="4" s="1"/>
  <c r="AL422" i="4"/>
  <c r="AR422" i="4" s="1"/>
  <c r="D422" i="4" s="1"/>
  <c r="H422" i="4" s="1"/>
  <c r="AP507" i="4"/>
  <c r="AV507" i="4" s="1"/>
  <c r="AM507" i="4"/>
  <c r="AS507" i="4" s="1"/>
  <c r="AN664" i="4"/>
  <c r="AT664" i="4" s="1"/>
  <c r="AO412" i="4"/>
  <c r="AU412" i="4" s="1"/>
  <c r="AP491" i="4"/>
  <c r="AV491" i="4" s="1"/>
  <c r="AP322" i="4"/>
  <c r="AV322" i="4" s="1"/>
  <c r="AP997" i="4"/>
  <c r="AI872" i="4"/>
  <c r="AA872" i="4"/>
  <c r="Z872" i="4"/>
  <c r="AV872" i="4"/>
  <c r="AC872" i="4"/>
  <c r="AO872" i="4" s="1"/>
  <c r="AT872" i="4"/>
  <c r="AW872" i="4"/>
  <c r="AH872" i="4"/>
  <c r="AG872" i="4"/>
  <c r="AJ872" i="4"/>
  <c r="AK872" i="4"/>
  <c r="AD872" i="4"/>
  <c r="AE872" i="4"/>
  <c r="AB872" i="4"/>
  <c r="AU872" i="4"/>
  <c r="AS872" i="4"/>
  <c r="AF872" i="4"/>
  <c r="AA917" i="4"/>
  <c r="AD917" i="4"/>
  <c r="AS917" i="4"/>
  <c r="AW917" i="4"/>
  <c r="AT917" i="4"/>
  <c r="AJ917" i="4"/>
  <c r="AF917" i="4"/>
  <c r="AK917" i="4"/>
  <c r="Z917" i="4"/>
  <c r="AB917" i="4"/>
  <c r="AC917" i="4"/>
  <c r="AU917" i="4"/>
  <c r="AV917" i="4"/>
  <c r="AE917" i="4"/>
  <c r="AH917" i="4"/>
  <c r="AI917" i="4"/>
  <c r="AG917" i="4"/>
  <c r="AG973" i="4"/>
  <c r="AB973" i="4"/>
  <c r="Z973" i="4"/>
  <c r="AT973" i="4"/>
  <c r="AS973" i="4"/>
  <c r="AA973" i="4"/>
  <c r="AF973" i="4"/>
  <c r="AH973" i="4"/>
  <c r="AI973" i="4"/>
  <c r="AK973" i="4"/>
  <c r="AC973" i="4"/>
  <c r="AD973" i="4"/>
  <c r="AW973" i="4"/>
  <c r="AU973" i="4"/>
  <c r="AV973" i="4"/>
  <c r="AE973" i="4"/>
  <c r="AJ973" i="4"/>
  <c r="AK904" i="4"/>
  <c r="Z904" i="4"/>
  <c r="AS904" i="4"/>
  <c r="AU904" i="4"/>
  <c r="AA904" i="4"/>
  <c r="AB904" i="4"/>
  <c r="AV904" i="4"/>
  <c r="AI904" i="4"/>
  <c r="AG904" i="4"/>
  <c r="AJ904" i="4"/>
  <c r="AH904" i="4"/>
  <c r="AE904" i="4"/>
  <c r="AW904" i="4"/>
  <c r="AT904" i="4"/>
  <c r="AC904" i="4"/>
  <c r="AD904" i="4"/>
  <c r="AF904" i="4"/>
  <c r="AO178" i="4"/>
  <c r="AU178" i="4" s="1"/>
  <c r="AN252" i="4"/>
  <c r="AT252" i="4" s="1"/>
  <c r="AQ230" i="4"/>
  <c r="AW230" i="4" s="1"/>
  <c r="AQ318" i="4"/>
  <c r="AW318" i="4" s="1"/>
  <c r="AQ322" i="4"/>
  <c r="AW322" i="4" s="1"/>
  <c r="AO330" i="4"/>
  <c r="AU330" i="4" s="1"/>
  <c r="F96" i="4"/>
  <c r="J96" i="4" s="1"/>
  <c r="E96" i="4"/>
  <c r="I96" i="4" s="1"/>
  <c r="G97" i="4"/>
  <c r="F97" i="4"/>
  <c r="J97" i="4" s="1"/>
  <c r="D97" i="4"/>
  <c r="H97" i="4" s="1"/>
  <c r="E97" i="4"/>
  <c r="I97" i="4" s="1"/>
  <c r="AB496" i="4"/>
  <c r="AF496" i="4"/>
  <c r="AO291" i="4"/>
  <c r="AU291" i="4" s="1"/>
  <c r="AL486" i="4"/>
  <c r="AR486" i="4" s="1"/>
  <c r="AF269" i="4"/>
  <c r="E483" i="4"/>
  <c r="I483" i="4" s="1"/>
  <c r="F575" i="4"/>
  <c r="J575" i="4" s="1"/>
  <c r="E559" i="4"/>
  <c r="I559" i="4" s="1"/>
  <c r="AQ590" i="4"/>
  <c r="AW590" i="4" s="1"/>
  <c r="AP590" i="4"/>
  <c r="AV590" i="4" s="1"/>
  <c r="F833" i="4"/>
  <c r="J833" i="4" s="1"/>
  <c r="AO43" i="4"/>
  <c r="AU43" i="4" s="1"/>
  <c r="AQ97" i="4"/>
  <c r="AW97" i="4" s="1"/>
  <c r="AM185" i="4"/>
  <c r="AS185" i="4" s="1"/>
  <c r="AM113" i="4"/>
  <c r="AS113" i="4" s="1"/>
  <c r="AP731" i="4"/>
  <c r="AV731" i="4" s="1"/>
  <c r="AO762" i="4"/>
  <c r="AU762" i="4" s="1"/>
  <c r="AN826" i="4"/>
  <c r="AT826" i="4" s="1"/>
  <c r="AM12" i="4"/>
  <c r="AS12" i="4" s="1"/>
  <c r="AQ895" i="4"/>
  <c r="AM118" i="4"/>
  <c r="AS118" i="4" s="1"/>
  <c r="AF758" i="4"/>
  <c r="AP990" i="4"/>
  <c r="AM740" i="4"/>
  <c r="AS740" i="4" s="1"/>
  <c r="AL974" i="4"/>
  <c r="AQ774" i="4"/>
  <c r="AW774" i="4" s="1"/>
  <c r="AN779" i="4"/>
  <c r="AT779" i="4" s="1"/>
  <c r="AO535" i="4"/>
  <c r="AU535" i="4" s="1"/>
  <c r="AN871" i="4"/>
  <c r="AO67" i="4"/>
  <c r="AU67" i="4" s="1"/>
  <c r="AN143" i="4"/>
  <c r="AT143" i="4" s="1"/>
  <c r="AL85" i="4"/>
  <c r="AR85" i="4" s="1"/>
  <c r="F85" i="4" s="1"/>
  <c r="J85" i="4" s="1"/>
  <c r="AM843" i="4"/>
  <c r="AS843" i="4" s="1"/>
  <c r="AL774" i="4"/>
  <c r="AR774" i="4" s="1"/>
  <c r="E774" i="4" s="1"/>
  <c r="I774" i="4" s="1"/>
  <c r="AQ855" i="4"/>
  <c r="AN79" i="4"/>
  <c r="AT79" i="4" s="1"/>
  <c r="E726" i="4"/>
  <c r="I726" i="4" s="1"/>
  <c r="F656" i="4"/>
  <c r="J656" i="4" s="1"/>
  <c r="AL155" i="4"/>
  <c r="AR155" i="4" s="1"/>
  <c r="G155" i="4" s="1"/>
  <c r="G641" i="4"/>
  <c r="AI809" i="4"/>
  <c r="AM956" i="4"/>
  <c r="AP784" i="4"/>
  <c r="AV784" i="4" s="1"/>
  <c r="AM777" i="4"/>
  <c r="AS777" i="4" s="1"/>
  <c r="D835" i="4"/>
  <c r="H835" i="4" s="1"/>
  <c r="AN877" i="4"/>
  <c r="Z962" i="4"/>
  <c r="AI962" i="4"/>
  <c r="AO962" i="4" s="1"/>
  <c r="AT962" i="4"/>
  <c r="AW962" i="4"/>
  <c r="AM617" i="4"/>
  <c r="AS617" i="4" s="1"/>
  <c r="D350" i="4"/>
  <c r="H350" i="4" s="1"/>
  <c r="AN311" i="4"/>
  <c r="AT311" i="4" s="1"/>
  <c r="AO413" i="4"/>
  <c r="AU413" i="4" s="1"/>
  <c r="AL972" i="4"/>
  <c r="AN910" i="4"/>
  <c r="AO910" i="4"/>
  <c r="AM997" i="4"/>
  <c r="AP671" i="4"/>
  <c r="AV671" i="4" s="1"/>
  <c r="AQ671" i="4"/>
  <c r="AW671" i="4" s="1"/>
  <c r="AN671" i="4"/>
  <c r="AT671" i="4" s="1"/>
  <c r="AP910" i="4"/>
  <c r="AK496" i="4"/>
  <c r="AJ496" i="4"/>
  <c r="AD496" i="4"/>
  <c r="Z496" i="4"/>
  <c r="AQ323" i="4"/>
  <c r="AW323" i="4" s="1"/>
  <c r="AL403" i="4"/>
  <c r="AR403" i="4" s="1"/>
  <c r="AD283" i="4"/>
  <c r="AD295" i="4"/>
  <c r="AC269" i="4"/>
  <c r="AO269" i="4" s="1"/>
  <c r="AU269" i="4" s="1"/>
  <c r="AQ492" i="4"/>
  <c r="AW492" i="4" s="1"/>
  <c r="G575" i="4"/>
  <c r="G559" i="4"/>
  <c r="AO530" i="4"/>
  <c r="AU530" i="4" s="1"/>
  <c r="AO645" i="4"/>
  <c r="AU645" i="4" s="1"/>
  <c r="D833" i="4"/>
  <c r="H833" i="4" s="1"/>
  <c r="AN105" i="4"/>
  <c r="AT105" i="4" s="1"/>
  <c r="AM23" i="4"/>
  <c r="AS23" i="4" s="1"/>
  <c r="AN35" i="4"/>
  <c r="AT35" i="4" s="1"/>
  <c r="AN21" i="4"/>
  <c r="AT21" i="4" s="1"/>
  <c r="AO942" i="4"/>
  <c r="AP104" i="4"/>
  <c r="AV104" i="4" s="1"/>
  <c r="AO717" i="4"/>
  <c r="AU717" i="4" s="1"/>
  <c r="AL747" i="4"/>
  <c r="AR747" i="4" s="1"/>
  <c r="AM747" i="4"/>
  <c r="AS747" i="4" s="1"/>
  <c r="AM142" i="4"/>
  <c r="AS142" i="4" s="1"/>
  <c r="AK551" i="4"/>
  <c r="AQ783" i="4"/>
  <c r="AW783" i="4" s="1"/>
  <c r="AP50" i="4"/>
  <c r="AV50" i="4" s="1"/>
  <c r="AI58" i="4"/>
  <c r="AO58" i="4" s="1"/>
  <c r="AU58" i="4" s="1"/>
  <c r="AO70" i="4"/>
  <c r="AU70" i="4" s="1"/>
  <c r="AP25" i="4"/>
  <c r="AV25" i="4" s="1"/>
  <c r="AJ42" i="4"/>
  <c r="AP42" i="4" s="1"/>
  <c r="AV42" i="4" s="1"/>
  <c r="AQ122" i="4"/>
  <c r="AW122" i="4" s="1"/>
  <c r="AN699" i="4"/>
  <c r="AT699" i="4" s="1"/>
  <c r="AI758" i="4"/>
  <c r="AM795" i="4"/>
  <c r="AS795" i="4" s="1"/>
  <c r="AO766" i="4"/>
  <c r="AU766" i="4" s="1"/>
  <c r="AL79" i="4"/>
  <c r="AR79" i="4" s="1"/>
  <c r="E79" i="4" s="1"/>
  <c r="I79" i="4" s="1"/>
  <c r="AQ871" i="4"/>
  <c r="AP168" i="4"/>
  <c r="AV168" i="4" s="1"/>
  <c r="AM841" i="4"/>
  <c r="AS841" i="4" s="1"/>
  <c r="AN976" i="4"/>
  <c r="AL934" i="4"/>
  <c r="AQ933" i="4"/>
  <c r="AO949" i="4"/>
  <c r="G726" i="4"/>
  <c r="G656" i="4"/>
  <c r="AP145" i="4"/>
  <c r="AV145" i="4" s="1"/>
  <c r="E725" i="4"/>
  <c r="I725" i="4" s="1"/>
  <c r="D641" i="4"/>
  <c r="H641" i="4" s="1"/>
  <c r="AQ890" i="4"/>
  <c r="AO924" i="4"/>
  <c r="AG678" i="4"/>
  <c r="F835" i="4"/>
  <c r="J835" i="4" s="1"/>
  <c r="AO507" i="4"/>
  <c r="AU507" i="4" s="1"/>
  <c r="AJ906" i="4"/>
  <c r="AA962" i="4"/>
  <c r="AS962" i="4"/>
  <c r="AH962" i="4"/>
  <c r="AG962" i="4"/>
  <c r="AP842" i="4"/>
  <c r="AV842" i="4" s="1"/>
  <c r="AE505" i="4"/>
  <c r="AL11" i="4"/>
  <c r="AR11" i="4" s="1"/>
  <c r="E11" i="4" s="1"/>
  <c r="I11" i="4" s="1"/>
  <c r="AQ10" i="4"/>
  <c r="AW10" i="4" s="1"/>
  <c r="AL225" i="4"/>
  <c r="AR225" i="4" s="1"/>
  <c r="G225" i="4" s="1"/>
  <c r="AO997" i="4"/>
  <c r="AM972" i="4"/>
  <c r="AL910" i="4"/>
  <c r="AM910" i="4"/>
  <c r="AQ910" i="4"/>
  <c r="AC496" i="4"/>
  <c r="AL323" i="4"/>
  <c r="AR323" i="4" s="1"/>
  <c r="G323" i="4" s="1"/>
  <c r="AF285" i="4"/>
  <c r="AO486" i="4"/>
  <c r="AU486" i="4" s="1"/>
  <c r="AO480" i="4"/>
  <c r="AU480" i="4" s="1"/>
  <c r="Z269" i="4"/>
  <c r="AL35" i="4"/>
  <c r="AR35" i="4" s="1"/>
  <c r="D35" i="4" s="1"/>
  <c r="H35" i="4" s="1"/>
  <c r="AM13" i="4"/>
  <c r="AS13" i="4" s="1"/>
  <c r="AQ129" i="4"/>
  <c r="AW129" i="4" s="1"/>
  <c r="AP720" i="4"/>
  <c r="AV720" i="4" s="1"/>
  <c r="AO720" i="4"/>
  <c r="AU720" i="4" s="1"/>
  <c r="AQ705" i="4"/>
  <c r="AE863" i="4"/>
  <c r="AM182" i="4"/>
  <c r="AS182" i="4" s="1"/>
  <c r="AN50" i="4"/>
  <c r="AT50" i="4" s="1"/>
  <c r="AH58" i="4"/>
  <c r="AP70" i="4"/>
  <c r="AV70" i="4" s="1"/>
  <c r="AL55" i="4"/>
  <c r="AR55" i="4" s="1"/>
  <c r="G55" i="4" s="1"/>
  <c r="AQ114" i="4"/>
  <c r="AW114" i="4" s="1"/>
  <c r="AO176" i="4"/>
  <c r="AU176" i="4" s="1"/>
  <c r="AJ758" i="4"/>
  <c r="AO635" i="4"/>
  <c r="AU635" i="4" s="1"/>
  <c r="AP32" i="4"/>
  <c r="AV32" i="4" s="1"/>
  <c r="AM783" i="4"/>
  <c r="AS783" i="4" s="1"/>
  <c r="AM37" i="4"/>
  <c r="AS37" i="4" s="1"/>
  <c r="AP611" i="4"/>
  <c r="AV611" i="4" s="1"/>
  <c r="AQ744" i="4"/>
  <c r="AW744" i="4" s="1"/>
  <c r="AO933" i="4"/>
  <c r="AN778" i="4"/>
  <c r="AT778" i="4" s="1"/>
  <c r="AO155" i="4"/>
  <c r="AU155" i="4" s="1"/>
  <c r="AO885" i="4"/>
  <c r="AQ587" i="4"/>
  <c r="AW587" i="4" s="1"/>
  <c r="AP956" i="4"/>
  <c r="AN335" i="4"/>
  <c r="AT335" i="4" s="1"/>
  <c r="AC743" i="4"/>
  <c r="AP703" i="4"/>
  <c r="AV703" i="4" s="1"/>
  <c r="AN674" i="4"/>
  <c r="AT674" i="4" s="1"/>
  <c r="AL455" i="4"/>
  <c r="AR455" i="4" s="1"/>
  <c r="AM412" i="4"/>
  <c r="AS412" i="4" s="1"/>
  <c r="AO485" i="4"/>
  <c r="AU485" i="4" s="1"/>
  <c r="AB269" i="4"/>
  <c r="AK962" i="4"/>
  <c r="AU962" i="4"/>
  <c r="AJ962" i="4"/>
  <c r="AO613" i="4"/>
  <c r="AU613" i="4" s="1"/>
  <c r="AL118" i="4"/>
  <c r="AR118" i="4" s="1"/>
  <c r="D118" i="4" s="1"/>
  <c r="H118" i="4" s="1"/>
  <c r="AP43" i="4"/>
  <c r="AV43" i="4" s="1"/>
  <c r="AK73" i="4"/>
  <c r="AO37" i="4"/>
  <c r="AU37" i="4" s="1"/>
  <c r="AL72" i="4"/>
  <c r="AR72" i="4" s="1"/>
  <c r="E72" i="4" s="1"/>
  <c r="I72" i="4" s="1"/>
  <c r="G18" i="4"/>
  <c r="G123" i="4"/>
  <c r="F179" i="4"/>
  <c r="J179" i="4" s="1"/>
  <c r="F109" i="4"/>
  <c r="J109" i="4" s="1"/>
  <c r="AP105" i="4"/>
  <c r="AV105" i="4" s="1"/>
  <c r="AO21" i="4"/>
  <c r="AU21" i="4" s="1"/>
  <c r="AO168" i="4"/>
  <c r="AU168" i="4" s="1"/>
  <c r="AL198" i="4"/>
  <c r="AR198" i="4" s="1"/>
  <c r="G198" i="4" s="1"/>
  <c r="G251" i="4"/>
  <c r="AN23" i="4"/>
  <c r="AT23" i="4" s="1"/>
  <c r="AI73" i="4"/>
  <c r="AN61" i="4"/>
  <c r="AT61" i="4" s="1"/>
  <c r="AL13" i="4"/>
  <c r="AR13" i="4" s="1"/>
  <c r="E13" i="4" s="1"/>
  <c r="I13" i="4" s="1"/>
  <c r="AQ104" i="4"/>
  <c r="AW104" i="4" s="1"/>
  <c r="AH62" i="4"/>
  <c r="AN142" i="4"/>
  <c r="AT142" i="4" s="1"/>
  <c r="AQ182" i="4"/>
  <c r="AW182" i="4" s="1"/>
  <c r="AP97" i="4"/>
  <c r="AV97" i="4" s="1"/>
  <c r="AM70" i="4"/>
  <c r="AS70" i="4" s="1"/>
  <c r="AG42" i="4"/>
  <c r="AM122" i="4"/>
  <c r="AS122" i="4" s="1"/>
  <c r="AO122" i="4"/>
  <c r="AU122" i="4" s="1"/>
  <c r="AQ155" i="4"/>
  <c r="AW155" i="4" s="1"/>
  <c r="AO166" i="4"/>
  <c r="AU166" i="4" s="1"/>
  <c r="AP127" i="4"/>
  <c r="AV127" i="4" s="1"/>
  <c r="AL82" i="4"/>
  <c r="AR82" i="4" s="1"/>
  <c r="D82" i="4" s="1"/>
  <c r="H82" i="4" s="1"/>
  <c r="AL71" i="4"/>
  <c r="AR71" i="4" s="1"/>
  <c r="D71" i="4" s="1"/>
  <c r="H71" i="4" s="1"/>
  <c r="AO158" i="4"/>
  <c r="AU158" i="4" s="1"/>
  <c r="AO12" i="4"/>
  <c r="AU12" i="4" s="1"/>
  <c r="D18" i="4"/>
  <c r="H18" i="4" s="1"/>
  <c r="F123" i="4"/>
  <c r="J123" i="4" s="1"/>
  <c r="G179" i="4"/>
  <c r="G109" i="4"/>
  <c r="AN222" i="4"/>
  <c r="AT222" i="4" s="1"/>
  <c r="AP10" i="4"/>
  <c r="AV10" i="4" s="1"/>
  <c r="D213" i="4"/>
  <c r="H213" i="4" s="1"/>
  <c r="AO101" i="4"/>
  <c r="AU101" i="4" s="1"/>
  <c r="AK62" i="4"/>
  <c r="AQ142" i="4"/>
  <c r="AW142" i="4" s="1"/>
  <c r="AQ55" i="4"/>
  <c r="AW55" i="4" s="1"/>
  <c r="AN122" i="4"/>
  <c r="AT122" i="4" s="1"/>
  <c r="AE265" i="4"/>
  <c r="F251" i="4"/>
  <c r="J251" i="4" s="1"/>
  <c r="AM43" i="4"/>
  <c r="AS43" i="4" s="1"/>
  <c r="AO23" i="4"/>
  <c r="AU23" i="4" s="1"/>
  <c r="AP35" i="4"/>
  <c r="AV35" i="4" s="1"/>
  <c r="AG73" i="4"/>
  <c r="AP13" i="4"/>
  <c r="AV13" i="4" s="1"/>
  <c r="AL21" i="4"/>
  <c r="AR21" i="4" s="1"/>
  <c r="F21" i="4" s="1"/>
  <c r="J21" i="4" s="1"/>
  <c r="AO88" i="4"/>
  <c r="AU88" i="4" s="1"/>
  <c r="AF62" i="4"/>
  <c r="AP142" i="4"/>
  <c r="AV142" i="4" s="1"/>
  <c r="AQ25" i="4"/>
  <c r="AW25" i="4" s="1"/>
  <c r="AL25" i="4"/>
  <c r="AR25" i="4" s="1"/>
  <c r="E25" i="4" s="1"/>
  <c r="I25" i="4" s="1"/>
  <c r="AH42" i="4"/>
  <c r="AP55" i="4"/>
  <c r="AV55" i="4" s="1"/>
  <c r="AM155" i="4"/>
  <c r="AS155" i="4" s="1"/>
  <c r="AM79" i="4"/>
  <c r="AS79" i="4" s="1"/>
  <c r="AP166" i="4"/>
  <c r="AV166" i="4" s="1"/>
  <c r="AO127" i="4"/>
  <c r="AU127" i="4" s="1"/>
  <c r="AQ156" i="4"/>
  <c r="AW156" i="4" s="1"/>
  <c r="AL156" i="4"/>
  <c r="AR156" i="4" s="1"/>
  <c r="D156" i="4" s="1"/>
  <c r="H156" i="4" s="1"/>
  <c r="AN32" i="4"/>
  <c r="AT32" i="4" s="1"/>
  <c r="AP49" i="4"/>
  <c r="AV49" i="4" s="1"/>
  <c r="AL67" i="4"/>
  <c r="AR67" i="4" s="1"/>
  <c r="F67" i="4" s="1"/>
  <c r="J67" i="4" s="1"/>
  <c r="AQ183" i="4"/>
  <c r="AW183" i="4" s="1"/>
  <c r="AM183" i="4"/>
  <c r="AS183" i="4" s="1"/>
  <c r="AM46" i="4"/>
  <c r="AS46" i="4" s="1"/>
  <c r="AL12" i="4"/>
  <c r="AR12" i="4" s="1"/>
  <c r="G12" i="4" s="1"/>
  <c r="AO145" i="4"/>
  <c r="AU145" i="4" s="1"/>
  <c r="E255" i="4"/>
  <c r="I255" i="4" s="1"/>
  <c r="AM415" i="4"/>
  <c r="AS415" i="4" s="1"/>
  <c r="AL413" i="4"/>
  <c r="AR413" i="4" s="1"/>
  <c r="F413" i="4" s="1"/>
  <c r="J413" i="4" s="1"/>
  <c r="AL412" i="4"/>
  <c r="AR412" i="4" s="1"/>
  <c r="D412" i="4" s="1"/>
  <c r="H412" i="4" s="1"/>
  <c r="F431" i="4"/>
  <c r="J431" i="4" s="1"/>
  <c r="G431" i="4"/>
  <c r="G382" i="4"/>
  <c r="F382" i="4"/>
  <c r="J382" i="4" s="1"/>
  <c r="E382" i="4"/>
  <c r="I382" i="4" s="1"/>
  <c r="D382" i="4"/>
  <c r="H382" i="4" s="1"/>
  <c r="AO320" i="4"/>
  <c r="AU320" i="4" s="1"/>
  <c r="AF327" i="4"/>
  <c r="AA345" i="4"/>
  <c r="AM345" i="4" s="1"/>
  <c r="AS345" i="4" s="1"/>
  <c r="Z345" i="4"/>
  <c r="AP415" i="4"/>
  <c r="AV415" i="4" s="1"/>
  <c r="G322" i="4"/>
  <c r="F322" i="4"/>
  <c r="J322" i="4" s="1"/>
  <c r="AE345" i="4"/>
  <c r="F341" i="4"/>
  <c r="J341" i="4" s="1"/>
  <c r="AI283" i="4"/>
  <c r="AH283" i="4"/>
  <c r="AN291" i="4"/>
  <c r="AT291" i="4" s="1"/>
  <c r="AG283" i="4"/>
  <c r="AN415" i="4"/>
  <c r="AT415" i="4" s="1"/>
  <c r="F365" i="4"/>
  <c r="J365" i="4" s="1"/>
  <c r="AO300" i="4"/>
  <c r="AU300" i="4" s="1"/>
  <c r="AN403" i="4"/>
  <c r="AT403" i="4" s="1"/>
  <c r="AP403" i="4"/>
  <c r="AV403" i="4" s="1"/>
  <c r="AQ335" i="4"/>
  <c r="AW335" i="4" s="1"/>
  <c r="AI411" i="4"/>
  <c r="AQ413" i="4"/>
  <c r="AW413" i="4" s="1"/>
  <c r="AC345" i="4"/>
  <c r="AK283" i="4"/>
  <c r="AJ283" i="4"/>
  <c r="G430" i="4"/>
  <c r="AN280" i="4"/>
  <c r="AT280" i="4" s="1"/>
  <c r="AO252" i="4"/>
  <c r="AU252" i="4" s="1"/>
  <c r="AO220" i="4"/>
  <c r="AU220" i="4" s="1"/>
  <c r="AL203" i="4"/>
  <c r="AR203" i="4" s="1"/>
  <c r="E203" i="4" s="1"/>
  <c r="I203" i="4" s="1"/>
  <c r="AO222" i="4"/>
  <c r="AU222" i="4" s="1"/>
  <c r="AC210" i="4"/>
  <c r="AA210" i="4"/>
  <c r="AE196" i="4"/>
  <c r="AN202" i="4"/>
  <c r="AT202" i="4" s="1"/>
  <c r="E253" i="4"/>
  <c r="I253" i="4" s="1"/>
  <c r="D253" i="4"/>
  <c r="H253" i="4" s="1"/>
  <c r="AP222" i="4"/>
  <c r="AV222" i="4" s="1"/>
  <c r="AO244" i="4"/>
  <c r="AU244" i="4" s="1"/>
  <c r="AM203" i="4"/>
  <c r="AS203" i="4" s="1"/>
  <c r="AO198" i="4"/>
  <c r="AU198" i="4" s="1"/>
  <c r="AM192" i="4"/>
  <c r="AS192" i="4" s="1"/>
  <c r="AP203" i="4"/>
  <c r="AV203" i="4" s="1"/>
  <c r="Z299" i="4"/>
  <c r="AP195" i="4"/>
  <c r="AV195" i="4" s="1"/>
  <c r="AJ295" i="4"/>
  <c r="AP295" i="4" s="1"/>
  <c r="AV295" i="4" s="1"/>
  <c r="D271" i="4"/>
  <c r="H271" i="4" s="1"/>
  <c r="E308" i="4"/>
  <c r="I308" i="4" s="1"/>
  <c r="AG295" i="4"/>
  <c r="AH295" i="4"/>
  <c r="AL293" i="4"/>
  <c r="AR293" i="4" s="1"/>
  <c r="AC299" i="4"/>
  <c r="AH299" i="4"/>
  <c r="AJ269" i="4"/>
  <c r="AD269" i="4"/>
  <c r="AB267" i="4"/>
  <c r="AN267" i="4" s="1"/>
  <c r="AT267" i="4" s="1"/>
  <c r="D251" i="4"/>
  <c r="H251" i="4" s="1"/>
  <c r="AH269" i="4"/>
  <c r="AG269" i="4"/>
  <c r="AA267" i="4"/>
  <c r="AM267" i="4" s="1"/>
  <c r="AS267" i="4" s="1"/>
  <c r="AP300" i="4"/>
  <c r="AV300" i="4" s="1"/>
  <c r="AF267" i="4"/>
  <c r="AL267" i="4" s="1"/>
  <c r="AR267" i="4" s="1"/>
  <c r="AE267" i="4"/>
  <c r="AQ267" i="4" s="1"/>
  <c r="AW267" i="4" s="1"/>
  <c r="AJ267" i="4"/>
  <c r="AP267" i="4" s="1"/>
  <c r="AV267" i="4" s="1"/>
  <c r="AA269" i="4"/>
  <c r="AL245" i="4"/>
  <c r="AR245" i="4" s="1"/>
  <c r="G245" i="4" s="1"/>
  <c r="AM245" i="4"/>
  <c r="AS245" i="4" s="1"/>
  <c r="G268" i="4"/>
  <c r="E268" i="4"/>
  <c r="I268" i="4" s="1"/>
  <c r="AQ231" i="4"/>
  <c r="AW231" i="4" s="1"/>
  <c r="AA233" i="4"/>
  <c r="AH239" i="4"/>
  <c r="AK299" i="4"/>
  <c r="AQ299" i="4" s="1"/>
  <c r="AW299" i="4" s="1"/>
  <c r="AO234" i="4"/>
  <c r="AU234" i="4" s="1"/>
  <c r="AM252" i="4"/>
  <c r="AS252" i="4" s="1"/>
  <c r="AP245" i="4"/>
  <c r="AV245" i="4" s="1"/>
  <c r="AN187" i="4"/>
  <c r="AT187" i="4" s="1"/>
  <c r="AO253" i="4"/>
  <c r="AU253" i="4" s="1"/>
  <c r="AM244" i="4"/>
  <c r="AS244" i="4" s="1"/>
  <c r="AQ202" i="4"/>
  <c r="AW202" i="4" s="1"/>
  <c r="AL222" i="4"/>
  <c r="AR222" i="4" s="1"/>
  <c r="G222" i="4" s="1"/>
  <c r="AO230" i="4"/>
  <c r="AU230" i="4" s="1"/>
  <c r="AH302" i="4"/>
  <c r="AB302" i="4"/>
  <c r="Z302" i="4"/>
  <c r="AL302" i="4" s="1"/>
  <c r="AR302" i="4" s="1"/>
  <c r="D245" i="4"/>
  <c r="H245" i="4" s="1"/>
  <c r="E252" i="4"/>
  <c r="I252" i="4" s="1"/>
  <c r="AM187" i="4"/>
  <c r="AS187" i="4" s="1"/>
  <c r="AN253" i="4"/>
  <c r="AT253" i="4" s="1"/>
  <c r="AL187" i="4"/>
  <c r="AR187" i="4" s="1"/>
  <c r="F187" i="4" s="1"/>
  <c r="J187" i="4" s="1"/>
  <c r="AP193" i="4"/>
  <c r="AV193" i="4" s="1"/>
  <c r="AO193" i="4"/>
  <c r="AU193" i="4" s="1"/>
  <c r="AO202" i="4"/>
  <c r="AU202" i="4" s="1"/>
  <c r="AL193" i="4"/>
  <c r="AR193" i="4" s="1"/>
  <c r="G193" i="4" s="1"/>
  <c r="AI906" i="4"/>
  <c r="AL643" i="4"/>
  <c r="AR643" i="4" s="1"/>
  <c r="F643" i="4" s="1"/>
  <c r="J643" i="4" s="1"/>
  <c r="AN504" i="4"/>
  <c r="AT504" i="4" s="1"/>
  <c r="AP313" i="4"/>
  <c r="AV313" i="4" s="1"/>
  <c r="Z283" i="4"/>
  <c r="AL283" i="4" s="1"/>
  <c r="AR283" i="4" s="1"/>
  <c r="AE239" i="4"/>
  <c r="AA283" i="4"/>
  <c r="AP217" i="4"/>
  <c r="AV217" i="4" s="1"/>
  <c r="AP384" i="4"/>
  <c r="AV384" i="4" s="1"/>
  <c r="AJ239" i="4"/>
  <c r="AC283" i="4"/>
  <c r="G253" i="4"/>
  <c r="AN234" i="4"/>
  <c r="AT234" i="4" s="1"/>
  <c r="AO445" i="4"/>
  <c r="AU445" i="4" s="1"/>
  <c r="AP412" i="4"/>
  <c r="AV412" i="4" s="1"/>
  <c r="AP445" i="4"/>
  <c r="AV445" i="4" s="1"/>
  <c r="AJ876" i="4"/>
  <c r="AQ445" i="4"/>
  <c r="AW445" i="4" s="1"/>
  <c r="D854" i="4"/>
  <c r="H854" i="4" s="1"/>
  <c r="G854" i="4"/>
  <c r="F854" i="4"/>
  <c r="J854" i="4" s="1"/>
  <c r="E854" i="4"/>
  <c r="I854" i="4" s="1"/>
  <c r="AF876" i="4"/>
  <c r="AA721" i="4"/>
  <c r="AI721" i="4"/>
  <c r="AO721" i="4" s="1"/>
  <c r="AU721" i="4" s="1"/>
  <c r="AK721" i="4"/>
  <c r="AQ721" i="4" s="1"/>
  <c r="AW721" i="4" s="1"/>
  <c r="AG721" i="4"/>
  <c r="AJ721" i="4"/>
  <c r="AP721" i="4" s="1"/>
  <c r="AV721" i="4" s="1"/>
  <c r="AH721" i="4"/>
  <c r="AN721" i="4" s="1"/>
  <c r="AT721" i="4" s="1"/>
  <c r="AF721" i="4"/>
  <c r="AL721" i="4" s="1"/>
  <c r="AR721" i="4" s="1"/>
  <c r="AL894" i="4"/>
  <c r="AB749" i="4"/>
  <c r="AM882" i="4"/>
  <c r="G445" i="4"/>
  <c r="F445" i="4"/>
  <c r="J445" i="4" s="1"/>
  <c r="E445" i="4"/>
  <c r="I445" i="4" s="1"/>
  <c r="D445" i="4"/>
  <c r="H445" i="4" s="1"/>
  <c r="F652" i="4"/>
  <c r="J652" i="4" s="1"/>
  <c r="D652" i="4"/>
  <c r="H652" i="4" s="1"/>
  <c r="G652" i="4"/>
  <c r="E652" i="4"/>
  <c r="I652" i="4" s="1"/>
  <c r="AQ222" i="4"/>
  <c r="AW222" i="4" s="1"/>
  <c r="AN894" i="4"/>
  <c r="AL394" i="4"/>
  <c r="AR394" i="4" s="1"/>
  <c r="AK715" i="4"/>
  <c r="AN445" i="4"/>
  <c r="AT445" i="4" s="1"/>
  <c r="AM445" i="4"/>
  <c r="AS445" i="4" s="1"/>
  <c r="AC505" i="4"/>
  <c r="AJ505" i="4"/>
  <c r="AB505" i="4"/>
  <c r="AI505" i="4"/>
  <c r="AH505" i="4"/>
  <c r="AA505" i="4"/>
  <c r="AG505" i="4"/>
  <c r="Z505" i="4"/>
  <c r="AF505" i="4"/>
  <c r="AD505" i="4"/>
  <c r="AP505" i="4" s="1"/>
  <c r="AV505" i="4" s="1"/>
  <c r="AK505" i="4"/>
  <c r="F369" i="4"/>
  <c r="J369" i="4" s="1"/>
  <c r="G369" i="4"/>
  <c r="D369" i="4"/>
  <c r="H369" i="4" s="1"/>
  <c r="E369" i="4"/>
  <c r="I369" i="4" s="1"/>
  <c r="AN230" i="4"/>
  <c r="AT230" i="4" s="1"/>
  <c r="AP613" i="4"/>
  <c r="AV613" i="4" s="1"/>
  <c r="AM729" i="4"/>
  <c r="AS729" i="4" s="1"/>
  <c r="AP717" i="4"/>
  <c r="AV717" i="4" s="1"/>
  <c r="AA863" i="4"/>
  <c r="AM863" i="4" s="1"/>
  <c r="AS863" i="4" s="1"/>
  <c r="AD863" i="4"/>
  <c r="AP762" i="4"/>
  <c r="AV762" i="4" s="1"/>
  <c r="AL756" i="4"/>
  <c r="AR756" i="4" s="1"/>
  <c r="AL807" i="4"/>
  <c r="AR807" i="4" s="1"/>
  <c r="G807" i="4" s="1"/>
  <c r="AO751" i="4"/>
  <c r="AU751" i="4" s="1"/>
  <c r="AM744" i="4"/>
  <c r="AS744" i="4" s="1"/>
  <c r="AP791" i="4"/>
  <c r="AV791" i="4" s="1"/>
  <c r="AQ810" i="4"/>
  <c r="AW810" i="4" s="1"/>
  <c r="AF849" i="4"/>
  <c r="AG849" i="4"/>
  <c r="AC849" i="4"/>
  <c r="F725" i="4"/>
  <c r="J725" i="4" s="1"/>
  <c r="E828" i="4"/>
  <c r="I828" i="4" s="1"/>
  <c r="AH749" i="4"/>
  <c r="AA743" i="4"/>
  <c r="AO842" i="4"/>
  <c r="AU842" i="4" s="1"/>
  <c r="AQ784" i="4"/>
  <c r="AW784" i="4" s="1"/>
  <c r="AP705" i="4"/>
  <c r="AV705" i="4" s="1"/>
  <c r="AP747" i="4"/>
  <c r="AV747" i="4" s="1"/>
  <c r="AC863" i="4"/>
  <c r="Z863" i="4"/>
  <c r="AM751" i="4"/>
  <c r="AS751" i="4" s="1"/>
  <c r="AN847" i="4"/>
  <c r="AT847" i="4" s="1"/>
  <c r="AH863" i="4"/>
  <c r="AO859" i="4"/>
  <c r="AU859" i="4" s="1"/>
  <c r="AP807" i="4"/>
  <c r="AV807" i="4" s="1"/>
  <c r="AH849" i="4"/>
  <c r="AE849" i="4"/>
  <c r="AQ849" i="4" s="1"/>
  <c r="AW849" i="4" s="1"/>
  <c r="AA849" i="4"/>
  <c r="D725" i="4"/>
  <c r="H725" i="4" s="1"/>
  <c r="D828" i="4"/>
  <c r="H828" i="4" s="1"/>
  <c r="AE749" i="4"/>
  <c r="AN720" i="4"/>
  <c r="AT720" i="4" s="1"/>
  <c r="AB863" i="4"/>
  <c r="AP795" i="4"/>
  <c r="AV795" i="4" s="1"/>
  <c r="AP756" i="4"/>
  <c r="AV756" i="4" s="1"/>
  <c r="AN788" i="4"/>
  <c r="AT788" i="4" s="1"/>
  <c r="AO841" i="4"/>
  <c r="AU841" i="4" s="1"/>
  <c r="AM855" i="4"/>
  <c r="AS855" i="4" s="1"/>
  <c r="AI849" i="4"/>
  <c r="Z849" i="4"/>
  <c r="AB849" i="4"/>
  <c r="AC749" i="4"/>
  <c r="AE743" i="4"/>
  <c r="AN829" i="4"/>
  <c r="AT829" i="4" s="1"/>
  <c r="AH906" i="4"/>
  <c r="AG906" i="4"/>
  <c r="AI876" i="4"/>
  <c r="AQ842" i="4"/>
  <c r="AW842" i="4" s="1"/>
  <c r="AN988" i="4"/>
  <c r="AQ252" i="4"/>
  <c r="AW252" i="4" s="1"/>
  <c r="AL823" i="4"/>
  <c r="AR823" i="4" s="1"/>
  <c r="AQ946" i="4"/>
  <c r="AN946" i="4"/>
  <c r="AS876" i="4"/>
  <c r="AT876" i="4"/>
  <c r="Z876" i="4"/>
  <c r="AL876" i="4" s="1"/>
  <c r="AW876" i="4"/>
  <c r="AA876" i="4"/>
  <c r="AH876" i="4"/>
  <c r="AB876" i="4"/>
  <c r="AC876" i="4"/>
  <c r="AU876" i="4"/>
  <c r="AG876" i="4"/>
  <c r="AE876" i="4"/>
  <c r="AQ876" i="4" s="1"/>
  <c r="AD876" i="4"/>
  <c r="AV876" i="4"/>
  <c r="AQ245" i="4"/>
  <c r="AW245" i="4" s="1"/>
  <c r="AK952" i="4"/>
  <c r="AB952" i="4"/>
  <c r="AU952" i="4"/>
  <c r="AT952" i="4"/>
  <c r="AG952" i="4"/>
  <c r="AC952" i="4"/>
  <c r="AW952" i="4"/>
  <c r="Z952" i="4"/>
  <c r="AI952" i="4"/>
  <c r="AF952" i="4"/>
  <c r="AA952" i="4"/>
  <c r="AV952" i="4"/>
  <c r="AE952" i="4"/>
  <c r="AQ952" i="4" s="1"/>
  <c r="AJ952" i="4"/>
  <c r="AD952" i="4"/>
  <c r="AS952" i="4"/>
  <c r="AH952" i="4"/>
  <c r="AO915" i="4"/>
  <c r="AM915" i="4"/>
  <c r="AP76" i="4"/>
  <c r="AV76" i="4" s="1"/>
  <c r="AI749" i="4"/>
  <c r="AD749" i="4"/>
  <c r="AP749" i="4" s="1"/>
  <c r="AV749" i="4" s="1"/>
  <c r="AM877" i="4"/>
  <c r="AQ877" i="4"/>
  <c r="AQ903" i="4"/>
  <c r="AO946" i="4"/>
  <c r="AL946" i="4"/>
  <c r="AQ915" i="4"/>
  <c r="AQ924" i="4"/>
  <c r="AL924" i="4"/>
  <c r="AA749" i="4"/>
  <c r="AG749" i="4"/>
  <c r="AK906" i="4"/>
  <c r="AP874" i="4"/>
  <c r="AP655" i="4"/>
  <c r="AV655" i="4" s="1"/>
  <c r="AO877" i="4"/>
  <c r="AL874" i="4"/>
  <c r="AQ874" i="4"/>
  <c r="AB892" i="4"/>
  <c r="AW892" i="4"/>
  <c r="AU892" i="4"/>
  <c r="AH892" i="4"/>
  <c r="AE892" i="4"/>
  <c r="AD892" i="4"/>
  <c r="AF892" i="4"/>
  <c r="AK892" i="4"/>
  <c r="Z892" i="4"/>
  <c r="AS892" i="4"/>
  <c r="AT892" i="4"/>
  <c r="AG892" i="4"/>
  <c r="AJ892" i="4"/>
  <c r="AI892" i="4"/>
  <c r="AC892" i="4"/>
  <c r="AV892" i="4"/>
  <c r="AA892" i="4"/>
  <c r="AM946" i="4"/>
  <c r="AN330" i="4"/>
  <c r="AT330" i="4" s="1"/>
  <c r="AP683" i="4"/>
  <c r="AV683" i="4" s="1"/>
  <c r="AM310" i="4"/>
  <c r="AS310" i="4" s="1"/>
  <c r="AP252" i="4"/>
  <c r="AV252" i="4" s="1"/>
  <c r="AN310" i="4"/>
  <c r="AT310" i="4" s="1"/>
  <c r="AQ198" i="4"/>
  <c r="AW198" i="4" s="1"/>
  <c r="AM379" i="4"/>
  <c r="AS379" i="4" s="1"/>
  <c r="AN993" i="4"/>
  <c r="AF906" i="4"/>
  <c r="AP877" i="4"/>
  <c r="AN903" i="4"/>
  <c r="AM664" i="4"/>
  <c r="AS664" i="4" s="1"/>
  <c r="AM874" i="4"/>
  <c r="AG74" i="4"/>
  <c r="AD74" i="4"/>
  <c r="AI74" i="4"/>
  <c r="AF74" i="4"/>
  <c r="AB74" i="4"/>
  <c r="Z74" i="4"/>
  <c r="AH74" i="4"/>
  <c r="AC74" i="4"/>
  <c r="AK74" i="4"/>
  <c r="AQ74" i="4" s="1"/>
  <c r="AW74" i="4" s="1"/>
  <c r="AA74" i="4"/>
  <c r="AJ74" i="4"/>
  <c r="AN542" i="4"/>
  <c r="AT542" i="4" s="1"/>
  <c r="AQ384" i="4"/>
  <c r="AW384" i="4" s="1"/>
  <c r="AA281" i="4"/>
  <c r="AM407" i="4"/>
  <c r="AS407" i="4" s="1"/>
  <c r="AL461" i="4"/>
  <c r="AR461" i="4" s="1"/>
  <c r="AN729" i="4"/>
  <c r="AT729" i="4" s="1"/>
  <c r="AG642" i="4"/>
  <c r="AQ88" i="4"/>
  <c r="AW88" i="4" s="1"/>
  <c r="AN598" i="4"/>
  <c r="AT598" i="4" s="1"/>
  <c r="AO902" i="4"/>
  <c r="AO947" i="4"/>
  <c r="AL947" i="4"/>
  <c r="AF749" i="4"/>
  <c r="AO903" i="4"/>
  <c r="AL903" i="4"/>
  <c r="AN874" i="4"/>
  <c r="AQ522" i="4"/>
  <c r="AW522" i="4" s="1"/>
  <c r="AP424" i="4"/>
  <c r="AV424" i="4" s="1"/>
  <c r="AO496" i="4"/>
  <c r="AU496" i="4" s="1"/>
  <c r="AK277" i="4"/>
  <c r="AI281" i="4"/>
  <c r="Z281" i="4"/>
  <c r="AL281" i="4" s="1"/>
  <c r="AR281" i="4" s="1"/>
  <c r="AQ401" i="4"/>
  <c r="AW401" i="4" s="1"/>
  <c r="AI210" i="4"/>
  <c r="AL729" i="4"/>
  <c r="AR729" i="4" s="1"/>
  <c r="AQ176" i="4"/>
  <c r="AW176" i="4" s="1"/>
  <c r="AL878" i="4"/>
  <c r="AM76" i="4"/>
  <c r="AS76" i="4" s="1"/>
  <c r="AK749" i="4"/>
  <c r="AQ178" i="4"/>
  <c r="AW178" i="4" s="1"/>
  <c r="AN679" i="4"/>
  <c r="AT679" i="4" s="1"/>
  <c r="AM431" i="4"/>
  <c r="AS431" i="4" s="1"/>
  <c r="D447" i="4"/>
  <c r="H447" i="4" s="1"/>
  <c r="AE444" i="4"/>
  <c r="AK438" i="4"/>
  <c r="AH438" i="4"/>
  <c r="AC438" i="4"/>
  <c r="D443" i="4"/>
  <c r="H443" i="4" s="1"/>
  <c r="G447" i="4"/>
  <c r="AB438" i="4"/>
  <c r="E443" i="4"/>
  <c r="I443" i="4" s="1"/>
  <c r="AO442" i="4"/>
  <c r="AU442" i="4" s="1"/>
  <c r="AG438" i="4"/>
  <c r="AA444" i="4"/>
  <c r="AA438" i="4"/>
  <c r="AD438" i="4"/>
  <c r="AJ438" i="4"/>
  <c r="E341" i="4"/>
  <c r="I341" i="4" s="1"/>
  <c r="AN198" i="4"/>
  <c r="AT198" i="4" s="1"/>
  <c r="AQ208" i="4"/>
  <c r="AW208" i="4" s="1"/>
  <c r="F268" i="4"/>
  <c r="J268" i="4" s="1"/>
  <c r="E309" i="4"/>
  <c r="I309" i="4" s="1"/>
  <c r="AO329" i="4"/>
  <c r="AU329" i="4" s="1"/>
  <c r="AH317" i="4"/>
  <c r="AO217" i="4"/>
  <c r="AU217" i="4" s="1"/>
  <c r="AM217" i="4"/>
  <c r="AS217" i="4" s="1"/>
  <c r="AO188" i="4"/>
  <c r="AU188" i="4" s="1"/>
  <c r="AQ280" i="4"/>
  <c r="AW280" i="4" s="1"/>
  <c r="D341" i="4"/>
  <c r="H341" i="4" s="1"/>
  <c r="AK229" i="4"/>
  <c r="AN268" i="4"/>
  <c r="AT268" i="4" s="1"/>
  <c r="AM323" i="4"/>
  <c r="AS323" i="4" s="1"/>
  <c r="D268" i="4"/>
  <c r="H268" i="4" s="1"/>
  <c r="D309" i="4"/>
  <c r="H309" i="4" s="1"/>
  <c r="AP234" i="4"/>
  <c r="AV234" i="4" s="1"/>
  <c r="G252" i="4"/>
  <c r="F252" i="4"/>
  <c r="J252" i="4" s="1"/>
  <c r="AP323" i="4"/>
  <c r="AV323" i="4" s="1"/>
  <c r="AE211" i="4"/>
  <c r="AQ217" i="4"/>
  <c r="AW217" i="4" s="1"/>
  <c r="AN617" i="4"/>
  <c r="AT617" i="4" s="1"/>
  <c r="D651" i="4"/>
  <c r="H651" i="4" s="1"/>
  <c r="G651" i="4"/>
  <c r="E651" i="4"/>
  <c r="I651" i="4" s="1"/>
  <c r="F651" i="4"/>
  <c r="J651" i="4" s="1"/>
  <c r="AN616" i="4"/>
  <c r="AT616" i="4" s="1"/>
  <c r="AO590" i="4"/>
  <c r="AU590" i="4" s="1"/>
  <c r="AM598" i="4"/>
  <c r="AS598" i="4" s="1"/>
  <c r="AL594" i="4"/>
  <c r="AR594" i="4" s="1"/>
  <c r="AM588" i="4"/>
  <c r="AS588" i="4" s="1"/>
  <c r="AL588" i="4"/>
  <c r="AR588" i="4" s="1"/>
  <c r="D588" i="4" s="1"/>
  <c r="H588" i="4" s="1"/>
  <c r="AO588" i="4"/>
  <c r="AU588" i="4" s="1"/>
  <c r="AN611" i="4"/>
  <c r="AT611" i="4" s="1"/>
  <c r="AP624" i="4"/>
  <c r="AV624" i="4" s="1"/>
  <c r="AP598" i="4"/>
  <c r="AV598" i="4" s="1"/>
  <c r="AN592" i="4"/>
  <c r="AT592" i="4" s="1"/>
  <c r="AP581" i="4"/>
  <c r="AV581" i="4" s="1"/>
  <c r="AL617" i="4"/>
  <c r="AR617" i="4" s="1"/>
  <c r="AO617" i="4"/>
  <c r="AU617" i="4" s="1"/>
  <c r="AN601" i="4"/>
  <c r="AT601" i="4" s="1"/>
  <c r="AB578" i="4"/>
  <c r="AP532" i="4"/>
  <c r="AV532" i="4" s="1"/>
  <c r="AO415" i="4"/>
  <c r="AU415" i="4" s="1"/>
  <c r="AM472" i="4"/>
  <c r="AS472" i="4" s="1"/>
  <c r="AK444" i="4"/>
  <c r="AP450" i="4"/>
  <c r="AV450" i="4" s="1"/>
  <c r="AB444" i="4"/>
  <c r="AQ474" i="4"/>
  <c r="AW474" i="4" s="1"/>
  <c r="D386" i="4"/>
  <c r="H386" i="4" s="1"/>
  <c r="D460" i="4"/>
  <c r="H460" i="4" s="1"/>
  <c r="D430" i="4"/>
  <c r="H430" i="4" s="1"/>
  <c r="AN471" i="4"/>
  <c r="AT471" i="4" s="1"/>
  <c r="G483" i="4"/>
  <c r="AL645" i="4"/>
  <c r="AR645" i="4" s="1"/>
  <c r="G645" i="4" s="1"/>
  <c r="AO609" i="4"/>
  <c r="AU609" i="4" s="1"/>
  <c r="AN590" i="4"/>
  <c r="AT590" i="4" s="1"/>
  <c r="F626" i="4"/>
  <c r="J626" i="4" s="1"/>
  <c r="AQ588" i="4"/>
  <c r="AW588" i="4" s="1"/>
  <c r="AL611" i="4"/>
  <c r="AR611" i="4" s="1"/>
  <c r="AM457" i="4"/>
  <c r="AS457" i="4" s="1"/>
  <c r="AM389" i="4"/>
  <c r="AS389" i="4" s="1"/>
  <c r="D431" i="4"/>
  <c r="H431" i="4" s="1"/>
  <c r="AM597" i="4"/>
  <c r="AS597" i="4" s="1"/>
  <c r="AM657" i="4"/>
  <c r="AS657" i="4" s="1"/>
  <c r="AD444" i="4"/>
  <c r="Z444" i="4"/>
  <c r="AP454" i="4"/>
  <c r="AV454" i="4" s="1"/>
  <c r="AP528" i="4"/>
  <c r="AV528" i="4" s="1"/>
  <c r="AQ407" i="4"/>
  <c r="AW407" i="4" s="1"/>
  <c r="AQ442" i="4"/>
  <c r="AW442" i="4" s="1"/>
  <c r="AL480" i="4"/>
  <c r="AR480" i="4" s="1"/>
  <c r="E480" i="4" s="1"/>
  <c r="I480" i="4" s="1"/>
  <c r="AB390" i="4"/>
  <c r="AN380" i="4"/>
  <c r="AT380" i="4" s="1"/>
  <c r="D455" i="4"/>
  <c r="H455" i="4" s="1"/>
  <c r="F386" i="4"/>
  <c r="J386" i="4" s="1"/>
  <c r="E460" i="4"/>
  <c r="I460" i="4" s="1"/>
  <c r="E430" i="4"/>
  <c r="I430" i="4" s="1"/>
  <c r="AO389" i="4"/>
  <c r="AU389" i="4" s="1"/>
  <c r="F483" i="4"/>
  <c r="J483" i="4" s="1"/>
  <c r="AP550" i="4"/>
  <c r="AV550" i="4" s="1"/>
  <c r="AQ530" i="4"/>
  <c r="AW530" i="4" s="1"/>
  <c r="G626" i="4"/>
  <c r="AF681" i="4"/>
  <c r="AP635" i="4"/>
  <c r="AV635" i="4" s="1"/>
  <c r="E431" i="4"/>
  <c r="I431" i="4" s="1"/>
  <c r="AO587" i="4"/>
  <c r="AU587" i="4" s="1"/>
  <c r="AN597" i="4"/>
  <c r="AT597" i="4" s="1"/>
  <c r="AH444" i="4"/>
  <c r="AC444" i="4"/>
  <c r="AP440" i="4"/>
  <c r="AV440" i="4" s="1"/>
  <c r="AN407" i="4"/>
  <c r="AT407" i="4" s="1"/>
  <c r="AQ461" i="4"/>
  <c r="AW461" i="4" s="1"/>
  <c r="AN461" i="4"/>
  <c r="AT461" i="4" s="1"/>
  <c r="AL442" i="4"/>
  <c r="AR442" i="4" s="1"/>
  <c r="D442" i="4" s="1"/>
  <c r="H442" i="4" s="1"/>
  <c r="AE390" i="4"/>
  <c r="AN472" i="4"/>
  <c r="AT472" i="4" s="1"/>
  <c r="AQ645" i="4"/>
  <c r="AW645" i="4" s="1"/>
  <c r="AL637" i="4"/>
  <c r="AR637" i="4" s="1"/>
  <c r="D637" i="4" s="1"/>
  <c r="H637" i="4" s="1"/>
  <c r="AM571" i="4"/>
  <c r="AS571" i="4" s="1"/>
  <c r="AM592" i="4"/>
  <c r="AS592" i="4" s="1"/>
  <c r="AG681" i="4"/>
  <c r="AG411" i="4"/>
  <c r="AM679" i="4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D633" i="4" s="1"/>
  <c r="H633" i="4" s="1"/>
  <c r="AM594" i="4"/>
  <c r="AS594" i="4" s="1"/>
  <c r="AL507" i="4"/>
  <c r="AR507" i="4" s="1"/>
  <c r="AC578" i="4"/>
  <c r="AO578" i="4" s="1"/>
  <c r="AU578" i="4" s="1"/>
  <c r="AG578" i="4"/>
  <c r="AM578" i="4" s="1"/>
  <c r="AS578" i="4" s="1"/>
  <c r="AH578" i="4"/>
  <c r="AK578" i="4"/>
  <c r="AQ578" i="4" s="1"/>
  <c r="AW578" i="4" s="1"/>
  <c r="AJ578" i="4"/>
  <c r="AP578" i="4" s="1"/>
  <c r="AV578" i="4" s="1"/>
  <c r="AF578" i="4"/>
  <c r="AL578" i="4" s="1"/>
  <c r="AR578" i="4" s="1"/>
  <c r="AQ613" i="4"/>
  <c r="AW613" i="4" s="1"/>
  <c r="AQ631" i="4"/>
  <c r="AW631" i="4" s="1"/>
  <c r="AP579" i="4"/>
  <c r="AV579" i="4" s="1"/>
  <c r="AL579" i="4"/>
  <c r="AR579" i="4" s="1"/>
  <c r="E579" i="4" s="1"/>
  <c r="I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D189" i="4" s="1"/>
  <c r="H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E229" i="4"/>
  <c r="AN297" i="4"/>
  <c r="AT297" i="4" s="1"/>
  <c r="AO297" i="4"/>
  <c r="AU297" i="4" s="1"/>
  <c r="AA229" i="4"/>
  <c r="AD233" i="4"/>
  <c r="AC233" i="4"/>
  <c r="AO233" i="4" s="1"/>
  <c r="AU233" i="4" s="1"/>
  <c r="AG233" i="4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K281" i="4"/>
  <c r="AF233" i="4"/>
  <c r="AK390" i="4"/>
  <c r="AF390" i="4"/>
  <c r="AL420" i="4"/>
  <c r="AR420" i="4" s="1"/>
  <c r="AD390" i="4"/>
  <c r="AA295" i="4"/>
  <c r="AB211" i="4"/>
  <c r="AD211" i="4"/>
  <c r="AC295" i="4"/>
  <c r="AO295" i="4" s="1"/>
  <c r="AU295" i="4" s="1"/>
  <c r="AQ674" i="4"/>
  <c r="AW674" i="4" s="1"/>
  <c r="AQ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N676" i="4" s="1"/>
  <c r="AT676" i="4" s="1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B914" i="4"/>
  <c r="AW914" i="4"/>
  <c r="AT914" i="4"/>
  <c r="Z914" i="4"/>
  <c r="AU914" i="4"/>
  <c r="AF914" i="4"/>
  <c r="AJ914" i="4"/>
  <c r="AK914" i="4"/>
  <c r="AH914" i="4"/>
  <c r="AI914" i="4"/>
  <c r="AG914" i="4"/>
  <c r="AJ909" i="4"/>
  <c r="AK909" i="4"/>
  <c r="AL76" i="4"/>
  <c r="AR76" i="4" s="1"/>
  <c r="G76" i="4" s="1"/>
  <c r="AL902" i="4"/>
  <c r="AC678" i="4"/>
  <c r="AE676" i="4"/>
  <c r="AH743" i="4"/>
  <c r="AO422" i="4"/>
  <c r="AU422" i="4" s="1"/>
  <c r="Z906" i="4"/>
  <c r="AT906" i="4"/>
  <c r="AV906" i="4"/>
  <c r="AB906" i="4"/>
  <c r="AN906" i="4" s="1"/>
  <c r="AA906" i="4"/>
  <c r="AM906" i="4" s="1"/>
  <c r="AW906" i="4"/>
  <c r="AE906" i="4"/>
  <c r="AD906" i="4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W930" i="4"/>
  <c r="AG930" i="4"/>
  <c r="AD930" i="4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Q882" i="4"/>
  <c r="AN882" i="4"/>
  <c r="AL882" i="4"/>
  <c r="E40" i="4"/>
  <c r="I40" i="4" s="1"/>
  <c r="D40" i="4"/>
  <c r="H40" i="4" s="1"/>
  <c r="F40" i="4"/>
  <c r="J40" i="4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D1001" i="4"/>
  <c r="AU1001" i="4"/>
  <c r="AI1001" i="4"/>
  <c r="AB1001" i="4"/>
  <c r="AV1001" i="4"/>
  <c r="AF1001" i="4"/>
  <c r="AH1001" i="4"/>
  <c r="AT1001" i="4"/>
  <c r="AA1001" i="4"/>
  <c r="AE1001" i="4"/>
  <c r="AJ1001" i="4"/>
  <c r="AK1001" i="4"/>
  <c r="AS1001" i="4"/>
  <c r="AC1001" i="4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F798" i="4" s="1"/>
  <c r="J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AL411" i="4" s="1"/>
  <c r="AR411" i="4" s="1"/>
  <c r="E365" i="4"/>
  <c r="I365" i="4" s="1"/>
  <c r="G365" i="4"/>
  <c r="AQ379" i="4"/>
  <c r="AW379" i="4" s="1"/>
  <c r="AE411" i="4"/>
  <c r="AC411" i="4"/>
  <c r="AO411" i="4" s="1"/>
  <c r="AU411" i="4" s="1"/>
  <c r="AE224" i="4"/>
  <c r="AM357" i="4"/>
  <c r="AS35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P389" i="4"/>
  <c r="AV389" i="4" s="1"/>
  <c r="AO608" i="4"/>
  <c r="AU608" i="4" s="1"/>
  <c r="AC619" i="4"/>
  <c r="AP455" i="4"/>
  <c r="AV455" i="4" s="1"/>
  <c r="AN455" i="4"/>
  <c r="AT455" i="4" s="1"/>
  <c r="AC265" i="4"/>
  <c r="AH619" i="4"/>
  <c r="G412" i="4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N587" i="4"/>
  <c r="AT587" i="4" s="1"/>
  <c r="AJ672" i="4"/>
  <c r="AP672" i="4" s="1"/>
  <c r="AV672" i="4" s="1"/>
  <c r="AK676" i="4"/>
  <c r="AP422" i="4"/>
  <c r="AV422" i="4" s="1"/>
  <c r="AQ234" i="4"/>
  <c r="AW234" i="4" s="1"/>
  <c r="AM469" i="4"/>
  <c r="AS469" i="4" s="1"/>
  <c r="AO455" i="4"/>
  <c r="AU455" i="4" s="1"/>
  <c r="AQ597" i="4"/>
  <c r="AW597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A734" i="4"/>
  <c r="AQ829" i="4"/>
  <c r="AW829" i="4" s="1"/>
  <c r="AM829" i="4"/>
  <c r="AS829" i="4" s="1"/>
  <c r="AK837" i="4"/>
  <c r="AM703" i="4"/>
  <c r="AS703" i="4" s="1"/>
  <c r="AG715" i="4"/>
  <c r="AM715" i="4" s="1"/>
  <c r="AS715" i="4" s="1"/>
  <c r="AQ772" i="4"/>
  <c r="AW772" i="4" s="1"/>
  <c r="AG837" i="4"/>
  <c r="AN719" i="4"/>
  <c r="AT719" i="4" s="1"/>
  <c r="AJ734" i="4"/>
  <c r="AP734" i="4" s="1"/>
  <c r="AV734" i="4" s="1"/>
  <c r="AF734" i="4"/>
  <c r="AL734" i="4" s="1"/>
  <c r="AR734" i="4" s="1"/>
  <c r="D734" i="4" s="1"/>
  <c r="H734" i="4" s="1"/>
  <c r="AF715" i="4"/>
  <c r="AN717" i="4"/>
  <c r="AT717" i="4" s="1"/>
  <c r="AE837" i="4"/>
  <c r="AD837" i="4"/>
  <c r="AD743" i="4"/>
  <c r="AQ719" i="4"/>
  <c r="AW719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C837" i="4"/>
  <c r="AB837" i="4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P719" i="4"/>
  <c r="AV719" i="4" s="1"/>
  <c r="AC724" i="4"/>
  <c r="AD715" i="4"/>
  <c r="AP715" i="4" s="1"/>
  <c r="AV715" i="4" s="1"/>
  <c r="Z749" i="4"/>
  <c r="AL749" i="4" s="1"/>
  <c r="AR749" i="4" s="1"/>
  <c r="AG724" i="4"/>
  <c r="AM719" i="4"/>
  <c r="AS719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J724" i="4"/>
  <c r="AE724" i="4"/>
  <c r="AA708" i="4"/>
  <c r="AF708" i="4"/>
  <c r="AJ708" i="4"/>
  <c r="AP708" i="4" s="1"/>
  <c r="AV708" i="4" s="1"/>
  <c r="AK708" i="4"/>
  <c r="AG708" i="4"/>
  <c r="AE708" i="4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B864" i="4" s="1"/>
  <c r="AF724" i="4"/>
  <c r="Y852" i="4"/>
  <c r="AJ852" i="4" s="1"/>
  <c r="AK863" i="4"/>
  <c r="AI863" i="4"/>
  <c r="AJ863" i="4"/>
  <c r="AP863" i="4" s="1"/>
  <c r="AV863" i="4" s="1"/>
  <c r="AF863" i="4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Z853" i="4"/>
  <c r="AG853" i="4"/>
  <c r="Y868" i="4"/>
  <c r="AC868" i="4" s="1"/>
  <c r="AK809" i="4"/>
  <c r="Y866" i="4"/>
  <c r="AE866" i="4" s="1"/>
  <c r="Y870" i="4"/>
  <c r="AI870" i="4" s="1"/>
  <c r="AI724" i="4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B619" i="4"/>
  <c r="AE619" i="4"/>
  <c r="AL542" i="4"/>
  <c r="AR542" i="4" s="1"/>
  <c r="AM461" i="4"/>
  <c r="AS461" i="4" s="1"/>
  <c r="AL471" i="4"/>
  <c r="AR471" i="4" s="1"/>
  <c r="F471" i="4" s="1"/>
  <c r="J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L619" i="4" s="1"/>
  <c r="AR619" i="4" s="1"/>
  <c r="AQ560" i="4"/>
  <c r="AW560" i="4" s="1"/>
  <c r="AB539" i="4"/>
  <c r="E513" i="4"/>
  <c r="I513" i="4" s="1"/>
  <c r="AN522" i="4"/>
  <c r="AT522" i="4" s="1"/>
  <c r="AI551" i="4"/>
  <c r="AO551" i="4" s="1"/>
  <c r="AU551" i="4" s="1"/>
  <c r="AL529" i="4"/>
  <c r="AR529" i="4" s="1"/>
  <c r="F529" i="4" s="1"/>
  <c r="J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D676" i="4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B809" i="4"/>
  <c r="AP374" i="4"/>
  <c r="AV374" i="4" s="1"/>
  <c r="AQ799" i="4"/>
  <c r="AW799" i="4" s="1"/>
  <c r="AM529" i="4"/>
  <c r="AS529" i="4" s="1"/>
  <c r="Z809" i="4"/>
  <c r="AL809" i="4" s="1"/>
  <c r="AR809" i="4" s="1"/>
  <c r="AD809" i="4"/>
  <c r="AA678" i="4"/>
  <c r="AC539" i="4"/>
  <c r="AB792" i="4"/>
  <c r="AA629" i="4"/>
  <c r="AM629" i="4" s="1"/>
  <c r="AS629" i="4" s="1"/>
  <c r="AA801" i="4"/>
  <c r="Z676" i="4"/>
  <c r="AI676" i="4"/>
  <c r="Z724" i="4"/>
  <c r="AD724" i="4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K629" i="4"/>
  <c r="AJ629" i="4"/>
  <c r="AH629" i="4"/>
  <c r="AI372" i="4"/>
  <c r="AD224" i="4"/>
  <c r="AQ302" i="4"/>
  <c r="AW302" i="4" s="1"/>
  <c r="AL425" i="4"/>
  <c r="AR425" i="4" s="1"/>
  <c r="E425" i="4" s="1"/>
  <c r="I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O633" i="4"/>
  <c r="AU633" i="4" s="1"/>
  <c r="AC809" i="4"/>
  <c r="AQ749" i="4"/>
  <c r="AW749" i="4" s="1"/>
  <c r="AP560" i="4"/>
  <c r="AV560" i="4" s="1"/>
  <c r="AO560" i="4"/>
  <c r="AU560" i="4" s="1"/>
  <c r="AP767" i="4"/>
  <c r="AV767" i="4" s="1"/>
  <c r="AE678" i="4"/>
  <c r="AQ678" i="4" s="1"/>
  <c r="AW678" i="4" s="1"/>
  <c r="AI678" i="4"/>
  <c r="AG317" i="4"/>
  <c r="AJ539" i="4"/>
  <c r="AK539" i="4"/>
  <c r="AI539" i="4"/>
  <c r="AD792" i="4"/>
  <c r="AG792" i="4"/>
  <c r="AJ792" i="4"/>
  <c r="AE792" i="4"/>
  <c r="AH792" i="4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D779" i="4" s="1"/>
  <c r="H779" i="4" s="1"/>
  <c r="AE745" i="4"/>
  <c r="AO736" i="4"/>
  <c r="AU736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L678" i="4" s="1"/>
  <c r="AR678" i="4" s="1"/>
  <c r="AH678" i="4"/>
  <c r="AN678" i="4" s="1"/>
  <c r="AT678" i="4" s="1"/>
  <c r="Z317" i="4"/>
  <c r="AG539" i="4"/>
  <c r="AM539" i="4" s="1"/>
  <c r="AS539" i="4" s="1"/>
  <c r="Z539" i="4"/>
  <c r="AB629" i="4"/>
  <c r="AF629" i="4"/>
  <c r="AE801" i="4"/>
  <c r="AD801" i="4"/>
  <c r="AH801" i="4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D706" i="4" s="1"/>
  <c r="H706" i="4" s="1"/>
  <c r="AP571" i="4"/>
  <c r="AV571" i="4" s="1"/>
  <c r="AL571" i="4"/>
  <c r="AR571" i="4" s="1"/>
  <c r="E571" i="4" s="1"/>
  <c r="I571" i="4" s="1"/>
  <c r="AN529" i="4"/>
  <c r="AT529" i="4" s="1"/>
  <c r="AL772" i="4"/>
  <c r="AR772" i="4" s="1"/>
  <c r="D772" i="4" s="1"/>
  <c r="H772" i="4" s="1"/>
  <c r="AQ839" i="4"/>
  <c r="AW83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K672" i="4"/>
  <c r="AA672" i="4"/>
  <c r="AH672" i="4"/>
  <c r="AN672" i="4" s="1"/>
  <c r="AT672" i="4" s="1"/>
  <c r="AF672" i="4"/>
  <c r="AL672" i="4" s="1"/>
  <c r="AR672" i="4" s="1"/>
  <c r="AM846" i="4"/>
  <c r="AS846" i="4" s="1"/>
  <c r="AO846" i="4"/>
  <c r="AU846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Z870" i="4"/>
  <c r="AB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D17" i="4"/>
  <c r="H17" i="4" s="1"/>
  <c r="E17" i="4"/>
  <c r="I17" i="4" s="1"/>
  <c r="F17" i="4"/>
  <c r="J17" i="4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A817" i="4"/>
  <c r="AI817" i="4"/>
  <c r="AH817" i="4"/>
  <c r="AG817" i="4"/>
  <c r="AB817" i="4"/>
  <c r="AE817" i="4"/>
  <c r="AF817" i="4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E864" i="4"/>
  <c r="AJ864" i="4"/>
  <c r="AF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M779" i="4"/>
  <c r="AS779" i="4" s="1"/>
  <c r="AD337" i="4"/>
  <c r="AA337" i="4"/>
  <c r="AK337" i="4"/>
  <c r="AG337" i="4"/>
  <c r="AB337" i="4"/>
  <c r="AB162" i="4"/>
  <c r="AK162" i="4"/>
  <c r="AH162" i="4"/>
  <c r="AE162" i="4"/>
  <c r="AG162" i="4"/>
  <c r="AN890" i="4"/>
  <c r="AO890" i="4"/>
  <c r="AL915" i="4"/>
  <c r="AD628" i="4"/>
  <c r="AB628" i="4"/>
  <c r="Z628" i="4"/>
  <c r="AK768" i="4"/>
  <c r="AD768" i="4"/>
  <c r="Z768" i="4"/>
  <c r="AC768" i="4"/>
  <c r="AE768" i="4"/>
  <c r="AQ768" i="4" s="1"/>
  <c r="AW768" i="4" s="1"/>
  <c r="AB563" i="4"/>
  <c r="AN563" i="4" s="1"/>
  <c r="AT563" i="4" s="1"/>
  <c r="AD563" i="4"/>
  <c r="AE563" i="4"/>
  <c r="AC827" i="4"/>
  <c r="AD827" i="4"/>
  <c r="AB827" i="4"/>
  <c r="AN827" i="4" s="1"/>
  <c r="AT827" i="4" s="1"/>
  <c r="AE621" i="4"/>
  <c r="AG621" i="4"/>
  <c r="AB621" i="4"/>
  <c r="AD621" i="4"/>
  <c r="Z621" i="4"/>
  <c r="AL621" i="4" s="1"/>
  <c r="AR621" i="4" s="1"/>
  <c r="AM932" i="4"/>
  <c r="AO772" i="4"/>
  <c r="AU772" i="4" s="1"/>
  <c r="AQ619" i="4"/>
  <c r="AW619" i="4" s="1"/>
  <c r="AL975" i="4"/>
  <c r="AO839" i="4"/>
  <c r="AU839" i="4" s="1"/>
  <c r="AN839" i="4"/>
  <c r="AT839" i="4" s="1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E747" i="4"/>
  <c r="I747" i="4" s="1"/>
  <c r="F747" i="4"/>
  <c r="J747" i="4" s="1"/>
  <c r="G747" i="4"/>
  <c r="D747" i="4"/>
  <c r="H747" i="4" s="1"/>
  <c r="E129" i="4"/>
  <c r="I129" i="4" s="1"/>
  <c r="D129" i="4"/>
  <c r="H129" i="4" s="1"/>
  <c r="G129" i="4"/>
  <c r="F129" i="4"/>
  <c r="J129" i="4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E168" i="4"/>
  <c r="I168" i="4" s="1"/>
  <c r="D168" i="4"/>
  <c r="H168" i="4" s="1"/>
  <c r="G168" i="4"/>
  <c r="F168" i="4"/>
  <c r="J168" i="4" s="1"/>
  <c r="G166" i="4"/>
  <c r="F166" i="4"/>
  <c r="J166" i="4" s="1"/>
  <c r="D166" i="4"/>
  <c r="H166" i="4" s="1"/>
  <c r="E166" i="4"/>
  <c r="I166" i="4" s="1"/>
  <c r="E101" i="4"/>
  <c r="I101" i="4" s="1"/>
  <c r="G101" i="4"/>
  <c r="F101" i="4"/>
  <c r="J101" i="4" s="1"/>
  <c r="D101" i="4"/>
  <c r="H101" i="4" s="1"/>
  <c r="D114" i="4"/>
  <c r="H114" i="4" s="1"/>
  <c r="E50" i="4"/>
  <c r="I50" i="4" s="1"/>
  <c r="G50" i="4"/>
  <c r="D50" i="4"/>
  <c r="H50" i="4" s="1"/>
  <c r="F50" i="4"/>
  <c r="J50" i="4" s="1"/>
  <c r="E744" i="4"/>
  <c r="I744" i="4" s="1"/>
  <c r="G158" i="4"/>
  <c r="F158" i="4"/>
  <c r="J158" i="4" s="1"/>
  <c r="D158" i="4"/>
  <c r="H158" i="4" s="1"/>
  <c r="E158" i="4"/>
  <c r="I158" i="4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G80" i="4"/>
  <c r="D80" i="4"/>
  <c r="H80" i="4" s="1"/>
  <c r="F80" i="4"/>
  <c r="J80" i="4" s="1"/>
  <c r="AI135" i="4"/>
  <c r="AK135" i="4"/>
  <c r="AJ135" i="4"/>
  <c r="AK78" i="4"/>
  <c r="AI78" i="4"/>
  <c r="AF78" i="4"/>
  <c r="AG87" i="4"/>
  <c r="AK87" i="4"/>
  <c r="AH87" i="4"/>
  <c r="AK141" i="4"/>
  <c r="AJ141" i="4"/>
  <c r="AF141" i="4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E705" i="4"/>
  <c r="I705" i="4" s="1"/>
  <c r="G705" i="4"/>
  <c r="F705" i="4"/>
  <c r="J705" i="4" s="1"/>
  <c r="D705" i="4"/>
  <c r="H705" i="4" s="1"/>
  <c r="F731" i="4"/>
  <c r="J731" i="4" s="1"/>
  <c r="AB760" i="4"/>
  <c r="AG760" i="4"/>
  <c r="AF760" i="4"/>
  <c r="AK760" i="4"/>
  <c r="AJ819" i="4"/>
  <c r="AG819" i="4"/>
  <c r="AI819" i="4"/>
  <c r="F608" i="4"/>
  <c r="J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AH33" i="4"/>
  <c r="AG33" i="4"/>
  <c r="AL127" i="4"/>
  <c r="AR127" i="4" s="1"/>
  <c r="AN127" i="4"/>
  <c r="AT127" i="4" s="1"/>
  <c r="AN52" i="4"/>
  <c r="AT52" i="4" s="1"/>
  <c r="E807" i="4"/>
  <c r="I807" i="4" s="1"/>
  <c r="AQ535" i="4"/>
  <c r="AW535" i="4" s="1"/>
  <c r="AL535" i="4"/>
  <c r="AR535" i="4" s="1"/>
  <c r="AN156" i="4"/>
  <c r="AT156" i="4" s="1"/>
  <c r="AL658" i="4"/>
  <c r="AR658" i="4" s="1"/>
  <c r="AO658" i="4"/>
  <c r="AU658" i="4" s="1"/>
  <c r="AO871" i="4"/>
  <c r="AP871" i="4"/>
  <c r="AG135" i="4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D183" i="4"/>
  <c r="H183" i="4" s="1"/>
  <c r="F183" i="4"/>
  <c r="J183" i="4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D94" i="4"/>
  <c r="H94" i="4" s="1"/>
  <c r="F94" i="4"/>
  <c r="J94" i="4" s="1"/>
  <c r="AG533" i="4"/>
  <c r="AP838" i="4"/>
  <c r="AV838" i="4" s="1"/>
  <c r="AL838" i="4"/>
  <c r="AR838" i="4" s="1"/>
  <c r="G798" i="4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F774" i="4"/>
  <c r="J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E56" i="4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F53" i="4"/>
  <c r="J53" i="4" s="1"/>
  <c r="G53" i="4"/>
  <c r="D53" i="4"/>
  <c r="H53" i="4" s="1"/>
  <c r="AQ955" i="4"/>
  <c r="AE135" i="4"/>
  <c r="AQ943" i="4"/>
  <c r="AD78" i="4"/>
  <c r="AB78" i="4"/>
  <c r="AC78" i="4"/>
  <c r="AB86" i="4"/>
  <c r="AA86" i="4"/>
  <c r="Z86" i="4"/>
  <c r="AD87" i="4"/>
  <c r="AC87" i="4"/>
  <c r="AE87" i="4"/>
  <c r="AB87" i="4"/>
  <c r="AB125" i="4"/>
  <c r="Z125" i="4"/>
  <c r="AP129" i="4"/>
  <c r="AV129" i="4" s="1"/>
  <c r="AA141" i="4"/>
  <c r="AE141" i="4"/>
  <c r="Z141" i="4"/>
  <c r="AA173" i="4"/>
  <c r="AD584" i="4"/>
  <c r="AB584" i="4"/>
  <c r="AN979" i="4"/>
  <c r="AQ979" i="4"/>
  <c r="AL979" i="4"/>
  <c r="AB45" i="4"/>
  <c r="Z45" i="4"/>
  <c r="G571" i="4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D184" i="4"/>
  <c r="AK723" i="4"/>
  <c r="AQ723" i="4" s="1"/>
  <c r="AW723" i="4" s="1"/>
  <c r="AH723" i="4"/>
  <c r="AA723" i="4"/>
  <c r="AI723" i="4"/>
  <c r="AC723" i="4"/>
  <c r="AD723" i="4"/>
  <c r="AD760" i="4"/>
  <c r="AC760" i="4"/>
  <c r="AE760" i="4"/>
  <c r="AD811" i="4"/>
  <c r="AA811" i="4"/>
  <c r="AA819" i="4"/>
  <c r="AC819" i="4"/>
  <c r="AE819" i="4"/>
  <c r="AQ939" i="4"/>
  <c r="AP980" i="4"/>
  <c r="AN980" i="4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AA64" i="4"/>
  <c r="AC64" i="4"/>
  <c r="AC159" i="4"/>
  <c r="AA159" i="4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A57" i="4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E60" i="4"/>
  <c r="Z111" i="4"/>
  <c r="AC111" i="4"/>
  <c r="AE111" i="4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A137" i="4"/>
  <c r="AC137" i="4"/>
  <c r="AA146" i="4"/>
  <c r="AB175" i="4"/>
  <c r="AD175" i="4"/>
  <c r="AD685" i="4"/>
  <c r="Z685" i="4"/>
  <c r="AB685" i="4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E62" i="4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O999" i="4"/>
  <c r="AQ999" i="4"/>
  <c r="AL999" i="4"/>
  <c r="AN991" i="4"/>
  <c r="AP991" i="4"/>
  <c r="AA551" i="4"/>
  <c r="AB551" i="4"/>
  <c r="AN551" i="4" s="1"/>
  <c r="AT551" i="4" s="1"/>
  <c r="AE551" i="4"/>
  <c r="AG630" i="4"/>
  <c r="AM630" i="4" s="1"/>
  <c r="AS630" i="4" s="1"/>
  <c r="AI630" i="4"/>
  <c r="AF630" i="4"/>
  <c r="AB630" i="4"/>
  <c r="Z630" i="4"/>
  <c r="AE630" i="4"/>
  <c r="D148" i="4"/>
  <c r="H148" i="4" s="1"/>
  <c r="E148" i="4"/>
  <c r="I148" i="4" s="1"/>
  <c r="G148" i="4"/>
  <c r="F148" i="4"/>
  <c r="J148" i="4" s="1"/>
  <c r="AA700" i="4"/>
  <c r="AD700" i="4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B58" i="4"/>
  <c r="Z58" i="4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E7" i="4"/>
  <c r="AB42" i="4"/>
  <c r="Z42" i="4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L388" i="4"/>
  <c r="AR388" i="4" s="1"/>
  <c r="D388" i="4" s="1"/>
  <c r="H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G19" i="4"/>
  <c r="E19" i="4"/>
  <c r="I19" i="4" s="1"/>
  <c r="D19" i="4"/>
  <c r="H19" i="4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F61" i="4"/>
  <c r="J61" i="4" s="1"/>
  <c r="D61" i="4"/>
  <c r="H61" i="4" s="1"/>
  <c r="F131" i="4"/>
  <c r="J131" i="4" s="1"/>
  <c r="D131" i="4"/>
  <c r="H131" i="4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F588" i="4"/>
  <c r="J588" i="4" s="1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G182" i="4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F70" i="4"/>
  <c r="J70" i="4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F598" i="4"/>
  <c r="J598" i="4" s="1"/>
  <c r="D598" i="4"/>
  <c r="H598" i="4" s="1"/>
  <c r="G598" i="4"/>
  <c r="E598" i="4"/>
  <c r="I598" i="4" s="1"/>
  <c r="D122" i="4"/>
  <c r="H122" i="4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J748" i="4"/>
  <c r="AK748" i="4"/>
  <c r="AI748" i="4"/>
  <c r="AO748" i="4" s="1"/>
  <c r="AU748" i="4" s="1"/>
  <c r="F779" i="4"/>
  <c r="J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F11" i="4"/>
  <c r="J11" i="4" s="1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Y177" i="4"/>
  <c r="AE177" i="4" s="1"/>
  <c r="AK45" i="4"/>
  <c r="D174" i="4"/>
  <c r="H174" i="4" s="1"/>
  <c r="G174" i="4"/>
  <c r="AL32" i="4"/>
  <c r="AR32" i="4" s="1"/>
  <c r="AM49" i="4"/>
  <c r="AS49" i="4" s="1"/>
  <c r="D49" i="4"/>
  <c r="H49" i="4" s="1"/>
  <c r="G49" i="4"/>
  <c r="F49" i="4"/>
  <c r="J49" i="4" s="1"/>
  <c r="E49" i="4"/>
  <c r="I49" i="4" s="1"/>
  <c r="AO49" i="4"/>
  <c r="AU49" i="4" s="1"/>
  <c r="AQ67" i="4"/>
  <c r="AW67" i="4" s="1"/>
  <c r="F75" i="4"/>
  <c r="J75" i="4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A742" i="4"/>
  <c r="AI742" i="4"/>
  <c r="AF742" i="4"/>
  <c r="AI760" i="4"/>
  <c r="AK811" i="4"/>
  <c r="AJ811" i="4"/>
  <c r="AF819" i="4"/>
  <c r="AO82" i="4"/>
  <c r="AU82" i="4" s="1"/>
  <c r="AP82" i="4"/>
  <c r="AV82" i="4" s="1"/>
  <c r="AQ82" i="4"/>
  <c r="AW82" i="4" s="1"/>
  <c r="AI771" i="4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F143" i="4"/>
  <c r="J143" i="4" s="1"/>
  <c r="G143" i="4"/>
  <c r="D143" i="4"/>
  <c r="H143" i="4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D56" i="4"/>
  <c r="AC56" i="4"/>
  <c r="AE589" i="4"/>
  <c r="AQ589" i="4" s="1"/>
  <c r="AW589" i="4" s="1"/>
  <c r="AA589" i="4"/>
  <c r="Z589" i="4"/>
  <c r="AF589" i="4"/>
  <c r="AI589" i="4"/>
  <c r="AA33" i="4"/>
  <c r="AB33" i="4"/>
  <c r="AD33" i="4"/>
  <c r="AH73" i="4"/>
  <c r="AJ73" i="4"/>
  <c r="E108" i="4"/>
  <c r="I108" i="4" s="1"/>
  <c r="F108" i="4"/>
  <c r="J108" i="4" s="1"/>
  <c r="AN927" i="4"/>
  <c r="AL927" i="4"/>
  <c r="AM927" i="4"/>
  <c r="AP955" i="4"/>
  <c r="AO955" i="4"/>
  <c r="AP101" i="4"/>
  <c r="AV101" i="4" s="1"/>
  <c r="AN101" i="4"/>
  <c r="AT101" i="4" s="1"/>
  <c r="AD135" i="4"/>
  <c r="Z135" i="4"/>
  <c r="AA135" i="4"/>
  <c r="AB135" i="4"/>
  <c r="AC135" i="4"/>
  <c r="AP943" i="4"/>
  <c r="AO943" i="4"/>
  <c r="Z78" i="4"/>
  <c r="AE78" i="4"/>
  <c r="AA78" i="4"/>
  <c r="AC86" i="4"/>
  <c r="AE86" i="4"/>
  <c r="Z87" i="4"/>
  <c r="AA87" i="4"/>
  <c r="AC125" i="4"/>
  <c r="AA125" i="4"/>
  <c r="AE125" i="4"/>
  <c r="AB141" i="4"/>
  <c r="AD141" i="4"/>
  <c r="AC141" i="4"/>
  <c r="Z173" i="4"/>
  <c r="AB173" i="4"/>
  <c r="AC173" i="4"/>
  <c r="AE173" i="4"/>
  <c r="AE584" i="4"/>
  <c r="AQ584" i="4" s="1"/>
  <c r="AW584" i="4" s="1"/>
  <c r="AC584" i="4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E118" i="4"/>
  <c r="I118" i="4" s="1"/>
  <c r="AE45" i="4"/>
  <c r="AD45" i="4"/>
  <c r="AC45" i="4"/>
  <c r="AA45" i="4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C811" i="4"/>
  <c r="AE811" i="4"/>
  <c r="AD819" i="4"/>
  <c r="Z819" i="4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D64" i="4"/>
  <c r="AB64" i="4"/>
  <c r="Z64" i="4"/>
  <c r="AB159" i="4"/>
  <c r="Z159" i="4"/>
  <c r="AD159" i="4"/>
  <c r="AJ41" i="4"/>
  <c r="AG41" i="4"/>
  <c r="AM41" i="4" s="1"/>
  <c r="AS41" i="4" s="1"/>
  <c r="AH41" i="4"/>
  <c r="AE41" i="4"/>
  <c r="AD41" i="4"/>
  <c r="AJ57" i="4"/>
  <c r="AH57" i="4"/>
  <c r="AF57" i="4"/>
  <c r="AB57" i="4"/>
  <c r="AD57" i="4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M911" i="4"/>
  <c r="AN911" i="4"/>
  <c r="AQ911" i="4"/>
  <c r="AG60" i="4"/>
  <c r="AF60" i="4"/>
  <c r="AL60" i="4" s="1"/>
  <c r="AR60" i="4" s="1"/>
  <c r="AK60" i="4"/>
  <c r="AD60" i="4"/>
  <c r="AA111" i="4"/>
  <c r="AD111" i="4"/>
  <c r="AB111" i="4"/>
  <c r="AD119" i="4"/>
  <c r="AB119" i="4"/>
  <c r="AA119" i="4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A533" i="4"/>
  <c r="AB533" i="4"/>
  <c r="AN533" i="4" s="1"/>
  <c r="AT533" i="4" s="1"/>
  <c r="AH84" i="4"/>
  <c r="AJ84" i="4"/>
  <c r="AG84" i="4"/>
  <c r="Z84" i="4"/>
  <c r="AE84" i="4"/>
  <c r="AJ822" i="4"/>
  <c r="AP822" i="4" s="1"/>
  <c r="AV822" i="4" s="1"/>
  <c r="AG822" i="4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E130" i="4"/>
  <c r="AB130" i="4"/>
  <c r="Z137" i="4"/>
  <c r="AE137" i="4"/>
  <c r="AD137" i="4"/>
  <c r="AD146" i="4"/>
  <c r="AE146" i="4"/>
  <c r="AB146" i="4"/>
  <c r="Z146" i="4"/>
  <c r="AA175" i="4"/>
  <c r="AE175" i="4"/>
  <c r="Z175" i="4"/>
  <c r="E176" i="4"/>
  <c r="I176" i="4" s="1"/>
  <c r="G176" i="4"/>
  <c r="D176" i="4"/>
  <c r="H176" i="4" s="1"/>
  <c r="F176" i="4"/>
  <c r="J176" i="4" s="1"/>
  <c r="AE685" i="4"/>
  <c r="AC685" i="4"/>
  <c r="AA685" i="4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K758" i="4"/>
  <c r="AQ758" i="4" s="1"/>
  <c r="AW758" i="4" s="1"/>
  <c r="AA126" i="4"/>
  <c r="AB126" i="4"/>
  <c r="Z126" i="4"/>
  <c r="Z746" i="4"/>
  <c r="AC746" i="4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A748" i="4"/>
  <c r="Y161" i="4"/>
  <c r="Z161" i="4" s="1"/>
  <c r="AA820" i="4"/>
  <c r="AM820" i="4" s="1"/>
  <c r="AS820" i="4" s="1"/>
  <c r="AD820" i="4"/>
  <c r="AE820" i="4"/>
  <c r="AQ820" i="4" s="1"/>
  <c r="AW820" i="4" s="1"/>
  <c r="E155" i="4"/>
  <c r="I155" i="4" s="1"/>
  <c r="D155" i="4"/>
  <c r="H155" i="4" s="1"/>
  <c r="AN166" i="4"/>
  <c r="AT166" i="4" s="1"/>
  <c r="AQ166" i="4"/>
  <c r="AW166" i="4" s="1"/>
  <c r="D44" i="4"/>
  <c r="H44" i="4" s="1"/>
  <c r="AF509" i="4"/>
  <c r="AD509" i="4"/>
  <c r="AP509" i="4" s="1"/>
  <c r="AV509" i="4" s="1"/>
  <c r="AB509" i="4"/>
  <c r="Z509" i="4"/>
  <c r="AA509" i="4"/>
  <c r="Y29" i="4"/>
  <c r="Z29" i="4" s="1"/>
  <c r="G770" i="4"/>
  <c r="D770" i="4"/>
  <c r="H770" i="4" s="1"/>
  <c r="F770" i="4"/>
  <c r="J770" i="4" s="1"/>
  <c r="E770" i="4"/>
  <c r="I770" i="4" s="1"/>
  <c r="AA73" i="4"/>
  <c r="AE73" i="4"/>
  <c r="AC73" i="4"/>
  <c r="AQ965" i="4"/>
  <c r="AN965" i="4"/>
  <c r="Y14" i="4"/>
  <c r="AC14" i="4" s="1"/>
  <c r="Y81" i="4"/>
  <c r="AD81" i="4" s="1"/>
  <c r="AN986" i="4"/>
  <c r="AM986" i="4"/>
  <c r="AL986" i="4"/>
  <c r="AD62" i="4"/>
  <c r="AB62" i="4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D551" i="4"/>
  <c r="AJ630" i="4"/>
  <c r="AH630" i="4"/>
  <c r="AK630" i="4"/>
  <c r="AD630" i="4"/>
  <c r="AC630" i="4"/>
  <c r="AO630" i="4" s="1"/>
  <c r="AU630" i="4" s="1"/>
  <c r="AB700" i="4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E681" i="4"/>
  <c r="AQ681" i="4" s="1"/>
  <c r="AW681" i="4" s="1"/>
  <c r="AB681" i="4"/>
  <c r="AC681" i="4"/>
  <c r="AO681" i="4" s="1"/>
  <c r="AU681" i="4" s="1"/>
  <c r="AA58" i="4"/>
  <c r="AD58" i="4"/>
  <c r="AH696" i="4"/>
  <c r="AN696" i="4" s="1"/>
  <c r="AT696" i="4" s="1"/>
  <c r="AJ696" i="4"/>
  <c r="AI696" i="4"/>
  <c r="Z696" i="4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D7" i="4"/>
  <c r="AE42" i="4"/>
  <c r="AC42" i="4"/>
  <c r="AA42" i="4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G51" i="4"/>
  <c r="F51" i="4"/>
  <c r="J51" i="4" s="1"/>
  <c r="D51" i="4"/>
  <c r="H51" i="4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E645" i="4"/>
  <c r="I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G637" i="4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E522" i="4"/>
  <c r="I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G388" i="4"/>
  <c r="G499" i="4"/>
  <c r="D499" i="4"/>
  <c r="H499" i="4" s="1"/>
  <c r="F499" i="4"/>
  <c r="J499" i="4" s="1"/>
  <c r="E499" i="4"/>
  <c r="I499" i="4" s="1"/>
  <c r="AL373" i="4"/>
  <c r="AR373" i="4" s="1"/>
  <c r="F373" i="4" s="1"/>
  <c r="J373" i="4" s="1"/>
  <c r="Z361" i="4"/>
  <c r="AO390" i="4"/>
  <c r="AU390" i="4" s="1"/>
  <c r="AO429" i="4"/>
  <c r="AU429" i="4" s="1"/>
  <c r="AF370" i="4"/>
  <c r="AL370" i="4" s="1"/>
  <c r="AR370" i="4" s="1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F417" i="4" s="1"/>
  <c r="J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M370" i="4" s="1"/>
  <c r="AS370" i="4" s="1"/>
  <c r="AH370" i="4"/>
  <c r="AI370" i="4"/>
  <c r="AO370" i="4" s="1"/>
  <c r="AU370" i="4" s="1"/>
  <c r="D425" i="4"/>
  <c r="H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Q210" i="4" s="1"/>
  <c r="AW210" i="4" s="1"/>
  <c r="AG210" i="4"/>
  <c r="AJ285" i="4"/>
  <c r="AB229" i="4"/>
  <c r="AK265" i="4"/>
  <c r="F315" i="4"/>
  <c r="J315" i="4" s="1"/>
  <c r="AM297" i="4"/>
  <c r="AS297" i="4" s="1"/>
  <c r="AG229" i="4"/>
  <c r="AM229" i="4" s="1"/>
  <c r="AS229" i="4" s="1"/>
  <c r="AD285" i="4"/>
  <c r="Z285" i="4"/>
  <c r="AL285" i="4" s="1"/>
  <c r="AR285" i="4" s="1"/>
  <c r="D285" i="4" s="1"/>
  <c r="H285" i="4" s="1"/>
  <c r="AF265" i="4"/>
  <c r="AB265" i="4"/>
  <c r="AN265" i="4" s="1"/>
  <c r="AT265" i="4" s="1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P229" i="4" s="1"/>
  <c r="AV229" i="4" s="1"/>
  <c r="AM231" i="4"/>
  <c r="AS231" i="4" s="1"/>
  <c r="AL297" i="4"/>
  <c r="AR297" i="4" s="1"/>
  <c r="G297" i="4" s="1"/>
  <c r="AG285" i="4"/>
  <c r="AE285" i="4"/>
  <c r="AC285" i="4"/>
  <c r="AO285" i="4" s="1"/>
  <c r="AU285" i="4" s="1"/>
  <c r="AO208" i="4"/>
  <c r="AU208" i="4" s="1"/>
  <c r="AG265" i="4"/>
  <c r="Z265" i="4"/>
  <c r="AD265" i="4"/>
  <c r="AP265" i="4" s="1"/>
  <c r="AV265" i="4" s="1"/>
  <c r="AC296" i="4"/>
  <c r="AH285" i="4"/>
  <c r="AN285" i="4" s="1"/>
  <c r="AT285" i="4" s="1"/>
  <c r="AC304" i="4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AO239" i="4" s="1"/>
  <c r="AU239" i="4" s="1"/>
  <c r="Z238" i="4"/>
  <c r="AI246" i="4"/>
  <c r="AO246" i="4" s="1"/>
  <c r="AU246" i="4" s="1"/>
  <c r="AQ257" i="4"/>
  <c r="AW257" i="4" s="1"/>
  <c r="AD239" i="4"/>
  <c r="AD238" i="4"/>
  <c r="AB224" i="4"/>
  <c r="AF246" i="4"/>
  <c r="AD246" i="4"/>
  <c r="AH224" i="4"/>
  <c r="AF238" i="4"/>
  <c r="AB238" i="4"/>
  <c r="AE238" i="4"/>
  <c r="AJ238" i="4"/>
  <c r="AK238" i="4"/>
  <c r="AC238" i="4"/>
  <c r="AK224" i="4"/>
  <c r="AQ224" i="4" s="1"/>
  <c r="AW224" i="4" s="1"/>
  <c r="AI224" i="4"/>
  <c r="AC224" i="4"/>
  <c r="Z224" i="4"/>
  <c r="AP242" i="4"/>
  <c r="AV242" i="4" s="1"/>
  <c r="AO242" i="4"/>
  <c r="AU242" i="4" s="1"/>
  <c r="AG246" i="4"/>
  <c r="AM246" i="4" s="1"/>
  <c r="AS246" i="4" s="1"/>
  <c r="AJ246" i="4"/>
  <c r="Z246" i="4"/>
  <c r="AH246" i="4"/>
  <c r="AK246" i="4"/>
  <c r="AB246" i="4"/>
  <c r="AL242" i="4"/>
  <c r="AR242" i="4" s="1"/>
  <c r="AM227" i="4"/>
  <c r="AS227" i="4" s="1"/>
  <c r="AG214" i="4"/>
  <c r="AE214" i="4"/>
  <c r="AQ214" i="4" s="1"/>
  <c r="AW214" i="4" s="1"/>
  <c r="AO221" i="4"/>
  <c r="AU221" i="4" s="1"/>
  <c r="AP221" i="4"/>
  <c r="AV221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F225" i="4"/>
  <c r="J225" i="4" s="1"/>
  <c r="AK211" i="4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B361" i="4"/>
  <c r="AN361" i="4" s="1"/>
  <c r="AT361" i="4" s="1"/>
  <c r="AE361" i="4"/>
  <c r="AG361" i="4"/>
  <c r="AM361" i="4" s="1"/>
  <c r="AS361" i="4" s="1"/>
  <c r="AI265" i="4"/>
  <c r="AO265" i="4" s="1"/>
  <c r="AU265" i="4" s="1"/>
  <c r="AB296" i="4"/>
  <c r="AK296" i="4"/>
  <c r="AH296" i="4"/>
  <c r="AE296" i="4"/>
  <c r="AF239" i="4"/>
  <c r="AA303" i="4"/>
  <c r="AH303" i="4"/>
  <c r="AN303" i="4" s="1"/>
  <c r="AT303" i="4" s="1"/>
  <c r="AK239" i="4"/>
  <c r="AQ239" i="4" s="1"/>
  <c r="AW239" i="4" s="1"/>
  <c r="AG239" i="4"/>
  <c r="AI232" i="4"/>
  <c r="Z239" i="4"/>
  <c r="AB239" i="4"/>
  <c r="AN239" i="4" s="1"/>
  <c r="AT239" i="4" s="1"/>
  <c r="AA239" i="4"/>
  <c r="AM239" i="4" s="1"/>
  <c r="AS239" i="4" s="1"/>
  <c r="AN218" i="4"/>
  <c r="AT218" i="4" s="1"/>
  <c r="AL218" i="4"/>
  <c r="AR218" i="4" s="1"/>
  <c r="F218" i="4" s="1"/>
  <c r="J218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E329" i="4"/>
  <c r="I329" i="4" s="1"/>
  <c r="AJ361" i="4"/>
  <c r="AI296" i="4"/>
  <c r="AJ296" i="4"/>
  <c r="AG303" i="4"/>
  <c r="AD303" i="4"/>
  <c r="Z232" i="4"/>
  <c r="AH232" i="4"/>
  <c r="AA288" i="4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E232" i="4"/>
  <c r="AB232" i="4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H275" i="4"/>
  <c r="AM211" i="4"/>
  <c r="AS211" i="4" s="1"/>
  <c r="AC275" i="4"/>
  <c r="Z312" i="4"/>
  <c r="AA312" i="4"/>
  <c r="AQ218" i="4"/>
  <c r="AW218" i="4" s="1"/>
  <c r="AM198" i="4"/>
  <c r="AS198" i="4" s="1"/>
  <c r="Z279" i="4"/>
  <c r="AP227" i="4"/>
  <c r="AV227" i="4" s="1"/>
  <c r="AO227" i="4"/>
  <c r="AU227" i="4" s="1"/>
  <c r="AK232" i="4"/>
  <c r="AA232" i="4"/>
  <c r="AH288" i="4"/>
  <c r="AC288" i="4"/>
  <c r="AD288" i="4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Z229" i="4"/>
  <c r="AA275" i="4"/>
  <c r="AJ345" i="4"/>
  <c r="AO218" i="4"/>
  <c r="AU218" i="4" s="1"/>
  <c r="AN300" i="4"/>
  <c r="AT300" i="4" s="1"/>
  <c r="F288" i="4"/>
  <c r="J288" i="4" s="1"/>
  <c r="AF312" i="4"/>
  <c r="AI312" i="4"/>
  <c r="AH312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371" i="4"/>
  <c r="AS371" i="4" s="1"/>
  <c r="AD281" i="4"/>
  <c r="AP281" i="4" s="1"/>
  <c r="AV281" i="4" s="1"/>
  <c r="AB281" i="4"/>
  <c r="AQ459" i="4"/>
  <c r="AW459" i="4" s="1"/>
  <c r="AP477" i="4"/>
  <c r="AV477" i="4" s="1"/>
  <c r="AF296" i="4"/>
  <c r="AL296" i="4" s="1"/>
  <c r="AR296" i="4" s="1"/>
  <c r="AA296" i="4"/>
  <c r="AM296" i="4" s="1"/>
  <c r="AS296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N227" i="4"/>
  <c r="AT227" i="4" s="1"/>
  <c r="AJ232" i="4"/>
  <c r="AP232" i="4" s="1"/>
  <c r="AV232" i="4" s="1"/>
  <c r="AF232" i="4"/>
  <c r="AC232" i="4"/>
  <c r="AH391" i="4"/>
  <c r="AN391" i="4" s="1"/>
  <c r="AT391" i="4" s="1"/>
  <c r="AI391" i="4"/>
  <c r="AO391" i="4" s="1"/>
  <c r="AU391" i="4" s="1"/>
  <c r="AK391" i="4"/>
  <c r="AJ391" i="4"/>
  <c r="AP391" i="4" s="1"/>
  <c r="AV391" i="4" s="1"/>
  <c r="AF391" i="4"/>
  <c r="AG391" i="4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E201" i="4" s="1"/>
  <c r="I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O281" i="4" s="1"/>
  <c r="AU281" i="4" s="1"/>
  <c r="AN208" i="4"/>
  <c r="AT208" i="4" s="1"/>
  <c r="AO449" i="4"/>
  <c r="AU449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O307" i="4"/>
  <c r="AU307" i="4" s="1"/>
  <c r="AN220" i="4"/>
  <c r="AT220" i="4" s="1"/>
  <c r="AO417" i="4"/>
  <c r="AU417" i="4" s="1"/>
  <c r="AO481" i="4"/>
  <c r="AU481" i="4" s="1"/>
  <c r="AQ227" i="4"/>
  <c r="AW227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D480" i="4"/>
  <c r="H480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Q449" i="4"/>
  <c r="AW449" i="4" s="1"/>
  <c r="AN449" i="4"/>
  <c r="AT449" i="4" s="1"/>
  <c r="AE402" i="4"/>
  <c r="AQ429" i="4"/>
  <c r="AW429" i="4" s="1"/>
  <c r="AN429" i="4"/>
  <c r="AT429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F442" i="4"/>
  <c r="J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F366" i="4" s="1"/>
  <c r="J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D373" i="4"/>
  <c r="H373" i="4" s="1"/>
  <c r="AP373" i="4"/>
  <c r="AV373" i="4" s="1"/>
  <c r="AN313" i="4"/>
  <c r="AT313" i="4" s="1"/>
  <c r="AJ277" i="4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Y287" i="4"/>
  <c r="AA287" i="4" s="1"/>
  <c r="AQ293" i="4"/>
  <c r="AW293" i="4" s="1"/>
  <c r="AP231" i="4"/>
  <c r="AV231" i="4" s="1"/>
  <c r="AN249" i="4"/>
  <c r="AT249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AP233" i="4"/>
  <c r="AV233" i="4" s="1"/>
  <c r="AO313" i="4"/>
  <c r="AU313" i="4" s="1"/>
  <c r="AN371" i="4"/>
  <c r="AT371" i="4" s="1"/>
  <c r="AD277" i="4"/>
  <c r="AB277" i="4"/>
  <c r="AC277" i="4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M327" i="4" s="1"/>
  <c r="AS327" i="4" s="1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K279" i="4"/>
  <c r="AQ279" i="4" s="1"/>
  <c r="AW279" i="4" s="1"/>
  <c r="AG279" i="4"/>
  <c r="AF279" i="4"/>
  <c r="AN257" i="4"/>
  <c r="AT257" i="4" s="1"/>
  <c r="Y243" i="4"/>
  <c r="AD243" i="4" s="1"/>
  <c r="AQ295" i="4"/>
  <c r="AW295" i="4" s="1"/>
  <c r="AQ371" i="4"/>
  <c r="AW371" i="4" s="1"/>
  <c r="AO371" i="4"/>
  <c r="AU371" i="4" s="1"/>
  <c r="Z277" i="4"/>
  <c r="AL277" i="4" s="1"/>
  <c r="AR277" i="4" s="1"/>
  <c r="AA277" i="4"/>
  <c r="D293" i="4"/>
  <c r="H293" i="4" s="1"/>
  <c r="G293" i="4"/>
  <c r="F293" i="4"/>
  <c r="J293" i="4" s="1"/>
  <c r="E293" i="4"/>
  <c r="I293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E198" i="4"/>
  <c r="I198" i="4" s="1"/>
  <c r="F198" i="4"/>
  <c r="J198" i="4" s="1"/>
  <c r="E193" i="4"/>
  <c r="I193" i="4" s="1"/>
  <c r="AL199" i="4"/>
  <c r="AR199" i="4" s="1"/>
  <c r="AQ215" i="4"/>
  <c r="AW215" i="4" s="1"/>
  <c r="E189" i="4"/>
  <c r="I189" i="4" s="1"/>
  <c r="AN195" i="4"/>
  <c r="AT195" i="4" s="1"/>
  <c r="AO195" i="4"/>
  <c r="AU195" i="4" s="1"/>
  <c r="AN201" i="4"/>
  <c r="AT201" i="4" s="1"/>
  <c r="AG196" i="4"/>
  <c r="AM196" i="4" s="1"/>
  <c r="AS196" i="4" s="1"/>
  <c r="AF196" i="4"/>
  <c r="AK196" i="4"/>
  <c r="AQ196" i="4" s="1"/>
  <c r="AW196" i="4" s="1"/>
  <c r="AH186" i="4"/>
  <c r="AG186" i="4"/>
  <c r="AM186" i="4" s="1"/>
  <c r="AS186" i="4" s="1"/>
  <c r="AI186" i="4"/>
  <c r="AO186" i="4" s="1"/>
  <c r="AU186" i="4" s="1"/>
  <c r="AH196" i="4"/>
  <c r="AF186" i="4"/>
  <c r="AK186" i="4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J196" i="4"/>
  <c r="AJ186" i="4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L347" i="4"/>
  <c r="AR347" i="4" s="1"/>
  <c r="AN347" i="4"/>
  <c r="AT347" i="4" s="1"/>
  <c r="AM347" i="4"/>
  <c r="AS347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E222" i="4"/>
  <c r="I222" i="4" s="1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F310" i="4"/>
  <c r="J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L524" i="4"/>
  <c r="AR524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M175" i="4" l="1"/>
  <c r="AS175" i="4" s="1"/>
  <c r="G11" i="4"/>
  <c r="AQ174" i="4"/>
  <c r="AW174" i="4" s="1"/>
  <c r="D11" i="4"/>
  <c r="H11" i="4" s="1"/>
  <c r="G21" i="4"/>
  <c r="AL7" i="4"/>
  <c r="AR7" i="4" s="1"/>
  <c r="G7" i="4" s="1"/>
  <c r="G189" i="4"/>
  <c r="D198" i="4"/>
  <c r="H198" i="4" s="1"/>
  <c r="AM111" i="4"/>
  <c r="AS111" i="4" s="1"/>
  <c r="AN173" i="4"/>
  <c r="AT173" i="4" s="1"/>
  <c r="G108" i="4"/>
  <c r="E174" i="4"/>
  <c r="I174" i="4" s="1"/>
  <c r="E182" i="4"/>
  <c r="I182" i="4" s="1"/>
  <c r="G131" i="4"/>
  <c r="F104" i="4"/>
  <c r="J104" i="4" s="1"/>
  <c r="D152" i="4"/>
  <c r="H152" i="4" s="1"/>
  <c r="F152" i="4"/>
  <c r="J152" i="4" s="1"/>
  <c r="F22" i="4"/>
  <c r="J22" i="4" s="1"/>
  <c r="G24" i="4"/>
  <c r="D24" i="4"/>
  <c r="H24" i="4" s="1"/>
  <c r="E152" i="4"/>
  <c r="I152" i="4" s="1"/>
  <c r="E170" i="4"/>
  <c r="I170" i="4" s="1"/>
  <c r="AP44" i="4"/>
  <c r="AV44" i="4" s="1"/>
  <c r="AL943" i="4"/>
  <c r="AP783" i="4"/>
  <c r="AV783" i="4" s="1"/>
  <c r="E446" i="4"/>
  <c r="I446" i="4" s="1"/>
  <c r="F446" i="4"/>
  <c r="J446" i="4" s="1"/>
  <c r="D446" i="4"/>
  <c r="H446" i="4" s="1"/>
  <c r="G446" i="4"/>
  <c r="AP246" i="4"/>
  <c r="AV246" i="4" s="1"/>
  <c r="D757" i="4"/>
  <c r="H757" i="4" s="1"/>
  <c r="F757" i="4"/>
  <c r="J757" i="4" s="1"/>
  <c r="E122" i="4"/>
  <c r="I122" i="4" s="1"/>
  <c r="F136" i="4"/>
  <c r="J136" i="4" s="1"/>
  <c r="D170" i="4"/>
  <c r="H170" i="4" s="1"/>
  <c r="AN159" i="4"/>
  <c r="AT159" i="4" s="1"/>
  <c r="F82" i="4"/>
  <c r="J82" i="4" s="1"/>
  <c r="F122" i="4"/>
  <c r="J122" i="4" s="1"/>
  <c r="G142" i="4"/>
  <c r="E136" i="4"/>
  <c r="I136" i="4" s="1"/>
  <c r="D43" i="4"/>
  <c r="H43" i="4" s="1"/>
  <c r="AO174" i="4"/>
  <c r="AU174" i="4" s="1"/>
  <c r="G15" i="4"/>
  <c r="E142" i="4"/>
  <c r="I142" i="4" s="1"/>
  <c r="G85" i="4"/>
  <c r="D142" i="4"/>
  <c r="H142" i="4" s="1"/>
  <c r="AP57" i="4"/>
  <c r="AV57" i="4" s="1"/>
  <c r="F12" i="4"/>
  <c r="J12" i="4" s="1"/>
  <c r="F388" i="4"/>
  <c r="J388" i="4" s="1"/>
  <c r="AP605" i="4"/>
  <c r="AV605" i="4" s="1"/>
  <c r="AE870" i="4"/>
  <c r="G581" i="4"/>
  <c r="G587" i="4"/>
  <c r="AP937" i="4"/>
  <c r="AQ886" i="4"/>
  <c r="AP174" i="4"/>
  <c r="AV174" i="4" s="1"/>
  <c r="AN985" i="4"/>
  <c r="AF866" i="4"/>
  <c r="AQ505" i="4"/>
  <c r="AW505" i="4" s="1"/>
  <c r="AM293" i="4"/>
  <c r="AS293" i="4" s="1"/>
  <c r="D587" i="4"/>
  <c r="H587" i="4" s="1"/>
  <c r="AN937" i="4"/>
  <c r="AM791" i="4"/>
  <c r="AS791" i="4" s="1"/>
  <c r="AM672" i="4"/>
  <c r="AS672" i="4" s="1"/>
  <c r="AL863" i="4"/>
  <c r="AR863" i="4" s="1"/>
  <c r="AM302" i="4"/>
  <c r="AS302" i="4" s="1"/>
  <c r="AM965" i="4"/>
  <c r="G25" i="4"/>
  <c r="D22" i="4"/>
  <c r="H22" i="4" s="1"/>
  <c r="F23" i="4"/>
  <c r="J23" i="4" s="1"/>
  <c r="E23" i="4"/>
  <c r="I23" i="4" s="1"/>
  <c r="D10" i="4"/>
  <c r="H10" i="4" s="1"/>
  <c r="AN59" i="4"/>
  <c r="AT59" i="4" s="1"/>
  <c r="AP886" i="4"/>
  <c r="AH886" i="4"/>
  <c r="AN886" i="4" s="1"/>
  <c r="D262" i="4"/>
  <c r="H262" i="4" s="1"/>
  <c r="AO420" i="4"/>
  <c r="AU420" i="4" s="1"/>
  <c r="AQ985" i="4"/>
  <c r="F648" i="4"/>
  <c r="J648" i="4" s="1"/>
  <c r="G648" i="4"/>
  <c r="AQ281" i="4"/>
  <c r="AW281" i="4" s="1"/>
  <c r="AO438" i="4"/>
  <c r="AU438" i="4" s="1"/>
  <c r="AM898" i="4"/>
  <c r="AM770" i="4"/>
  <c r="AS770" i="4" s="1"/>
  <c r="AL985" i="4"/>
  <c r="AQ285" i="4"/>
  <c r="AW285" i="4" s="1"/>
  <c r="AP619" i="4"/>
  <c r="AV619" i="4" s="1"/>
  <c r="AQ444" i="4"/>
  <c r="AW444" i="4" s="1"/>
  <c r="AO749" i="4"/>
  <c r="AU749" i="4" s="1"/>
  <c r="D643" i="4"/>
  <c r="H643" i="4" s="1"/>
  <c r="AN749" i="4"/>
  <c r="AT749" i="4" s="1"/>
  <c r="AN269" i="4"/>
  <c r="AT269" i="4" s="1"/>
  <c r="AP269" i="4"/>
  <c r="AV269" i="4" s="1"/>
  <c r="AM283" i="4"/>
  <c r="AS283" i="4" s="1"/>
  <c r="AP496" i="4"/>
  <c r="AV496" i="4" s="1"/>
  <c r="AO809" i="4"/>
  <c r="AU809" i="4" s="1"/>
  <c r="AL496" i="4"/>
  <c r="AR496" i="4" s="1"/>
  <c r="G496" i="4" s="1"/>
  <c r="AQ973" i="4"/>
  <c r="AL917" i="4"/>
  <c r="AN872" i="4"/>
  <c r="AO293" i="4"/>
  <c r="AU293" i="4" s="1"/>
  <c r="AO985" i="4"/>
  <c r="AP820" i="4"/>
  <c r="AV820" i="4" s="1"/>
  <c r="AM685" i="4"/>
  <c r="AS685" i="4" s="1"/>
  <c r="AL137" i="4"/>
  <c r="AR137" i="4" s="1"/>
  <c r="AO768" i="4"/>
  <c r="AU768" i="4" s="1"/>
  <c r="AN299" i="4"/>
  <c r="AT299" i="4" s="1"/>
  <c r="AN962" i="4"/>
  <c r="AP985" i="4"/>
  <c r="F156" i="4"/>
  <c r="J156" i="4" s="1"/>
  <c r="AN172" i="4"/>
  <c r="AT172" i="4" s="1"/>
  <c r="F105" i="4"/>
  <c r="J105" i="4" s="1"/>
  <c r="F44" i="4"/>
  <c r="J44" i="4" s="1"/>
  <c r="G44" i="4"/>
  <c r="AL149" i="4"/>
  <c r="AR149" i="4" s="1"/>
  <c r="E149" i="4" s="1"/>
  <c r="I149" i="4" s="1"/>
  <c r="F496" i="4"/>
  <c r="J496" i="4" s="1"/>
  <c r="D496" i="4"/>
  <c r="H496" i="4" s="1"/>
  <c r="D310" i="4"/>
  <c r="H310" i="4" s="1"/>
  <c r="F323" i="4"/>
  <c r="J323" i="4" s="1"/>
  <c r="E442" i="4"/>
  <c r="I442" i="4" s="1"/>
  <c r="D329" i="4"/>
  <c r="H329" i="4" s="1"/>
  <c r="D471" i="4"/>
  <c r="H471" i="4" s="1"/>
  <c r="G522" i="4"/>
  <c r="E637" i="4"/>
  <c r="I637" i="4" s="1"/>
  <c r="F645" i="4"/>
  <c r="J645" i="4" s="1"/>
  <c r="AP7" i="4"/>
  <c r="AV7" i="4" s="1"/>
  <c r="AP551" i="4"/>
  <c r="AV551" i="4" s="1"/>
  <c r="AO135" i="4"/>
  <c r="AU135" i="4" s="1"/>
  <c r="G82" i="4"/>
  <c r="E588" i="4"/>
  <c r="I588" i="4" s="1"/>
  <c r="E706" i="4"/>
  <c r="I706" i="4" s="1"/>
  <c r="D774" i="4"/>
  <c r="H774" i="4" s="1"/>
  <c r="E156" i="4"/>
  <c r="I156" i="4" s="1"/>
  <c r="F807" i="4"/>
  <c r="J807" i="4" s="1"/>
  <c r="E731" i="4"/>
  <c r="I731" i="4" s="1"/>
  <c r="D744" i="4"/>
  <c r="H744" i="4" s="1"/>
  <c r="AD866" i="4"/>
  <c r="E633" i="4"/>
  <c r="I633" i="4" s="1"/>
  <c r="AL444" i="4"/>
  <c r="AR444" i="4" s="1"/>
  <c r="G444" i="4" s="1"/>
  <c r="F513" i="4"/>
  <c r="J513" i="4" s="1"/>
  <c r="E412" i="4"/>
  <c r="I412" i="4" s="1"/>
  <c r="AM411" i="4"/>
  <c r="AS411" i="4" s="1"/>
  <c r="AP283" i="4"/>
  <c r="AV283" i="4" s="1"/>
  <c r="D664" i="4"/>
  <c r="H664" i="4" s="1"/>
  <c r="F587" i="4"/>
  <c r="J587" i="4" s="1"/>
  <c r="F170" i="4"/>
  <c r="J170" i="4" s="1"/>
  <c r="AL948" i="4"/>
  <c r="AO967" i="4"/>
  <c r="AP299" i="4"/>
  <c r="AV299" i="4" s="1"/>
  <c r="E310" i="4"/>
  <c r="I310" i="4" s="1"/>
  <c r="D323" i="4"/>
  <c r="H323" i="4" s="1"/>
  <c r="F193" i="4"/>
  <c r="J193" i="4" s="1"/>
  <c r="G442" i="4"/>
  <c r="G329" i="4"/>
  <c r="AQ265" i="4"/>
  <c r="AW265" i="4" s="1"/>
  <c r="E471" i="4"/>
  <c r="I471" i="4" s="1"/>
  <c r="F522" i="4"/>
  <c r="J522" i="4" s="1"/>
  <c r="F637" i="4"/>
  <c r="J637" i="4" s="1"/>
  <c r="D645" i="4"/>
  <c r="H645" i="4" s="1"/>
  <c r="E82" i="4"/>
  <c r="I82" i="4" s="1"/>
  <c r="G588" i="4"/>
  <c r="F706" i="4"/>
  <c r="J706" i="4" s="1"/>
  <c r="AL758" i="4"/>
  <c r="AR758" i="4" s="1"/>
  <c r="D758" i="4" s="1"/>
  <c r="H758" i="4" s="1"/>
  <c r="AN87" i="4"/>
  <c r="AT87" i="4" s="1"/>
  <c r="G774" i="4"/>
  <c r="G156" i="4"/>
  <c r="D807" i="4"/>
  <c r="H807" i="4" s="1"/>
  <c r="F79" i="4"/>
  <c r="J79" i="4" s="1"/>
  <c r="G731" i="4"/>
  <c r="F744" i="4"/>
  <c r="J744" i="4" s="1"/>
  <c r="AB866" i="4"/>
  <c r="G633" i="4"/>
  <c r="G513" i="4"/>
  <c r="E581" i="4"/>
  <c r="I581" i="4" s="1"/>
  <c r="D581" i="4"/>
  <c r="H581" i="4" s="1"/>
  <c r="E671" i="4"/>
  <c r="I671" i="4" s="1"/>
  <c r="AM688" i="4"/>
  <c r="AS688" i="4" s="1"/>
  <c r="D193" i="4"/>
  <c r="H193" i="4" s="1"/>
  <c r="D417" i="4"/>
  <c r="H417" i="4" s="1"/>
  <c r="AO303" i="4"/>
  <c r="AU303" i="4" s="1"/>
  <c r="AP345" i="4"/>
  <c r="AV345" i="4" s="1"/>
  <c r="AM288" i="4"/>
  <c r="AS288" i="4" s="1"/>
  <c r="AM303" i="4"/>
  <c r="AS303" i="4" s="1"/>
  <c r="AQ73" i="4"/>
  <c r="AW73" i="4" s="1"/>
  <c r="AP700" i="4"/>
  <c r="AV700" i="4" s="1"/>
  <c r="AQ551" i="4"/>
  <c r="AW551" i="4" s="1"/>
  <c r="F25" i="4"/>
  <c r="J25" i="4" s="1"/>
  <c r="AN337" i="4"/>
  <c r="AT337" i="4" s="1"/>
  <c r="AP337" i="4"/>
  <c r="AV337" i="4" s="1"/>
  <c r="E529" i="4"/>
  <c r="I529" i="4" s="1"/>
  <c r="AN809" i="4"/>
  <c r="AT809" i="4" s="1"/>
  <c r="AM734" i="4"/>
  <c r="AS734" i="4" s="1"/>
  <c r="G684" i="4"/>
  <c r="AL64" i="4"/>
  <c r="AR64" i="4" s="1"/>
  <c r="G64" i="4" s="1"/>
  <c r="G118" i="4"/>
  <c r="D55" i="4"/>
  <c r="H55" i="4" s="1"/>
  <c r="AM137" i="4"/>
  <c r="AS137" i="4" s="1"/>
  <c r="D72" i="4"/>
  <c r="H72" i="4" s="1"/>
  <c r="F118" i="4"/>
  <c r="J118" i="4" s="1"/>
  <c r="E55" i="4"/>
  <c r="I55" i="4" s="1"/>
  <c r="D100" i="4"/>
  <c r="H100" i="4" s="1"/>
  <c r="AN44" i="4"/>
  <c r="AT44" i="4" s="1"/>
  <c r="AQ59" i="4"/>
  <c r="AW59" i="4" s="1"/>
  <c r="AQ7" i="4"/>
  <c r="AW7" i="4" s="1"/>
  <c r="AN58" i="4"/>
  <c r="AT58" i="4" s="1"/>
  <c r="F13" i="4"/>
  <c r="J13" i="4" s="1"/>
  <c r="G10" i="4"/>
  <c r="AM44" i="4"/>
  <c r="AS44" i="4" s="1"/>
  <c r="AP58" i="4"/>
  <c r="AV58" i="4" s="1"/>
  <c r="F55" i="4"/>
  <c r="J55" i="4" s="1"/>
  <c r="AL58" i="4"/>
  <c r="AR58" i="4" s="1"/>
  <c r="F58" i="4" s="1"/>
  <c r="J58" i="4" s="1"/>
  <c r="D23" i="4"/>
  <c r="H23" i="4" s="1"/>
  <c r="D25" i="4"/>
  <c r="H25" i="4" s="1"/>
  <c r="F10" i="4"/>
  <c r="J10" i="4" s="1"/>
  <c r="AO44" i="4"/>
  <c r="AU44" i="4" s="1"/>
  <c r="AQ62" i="4"/>
  <c r="AW62" i="4" s="1"/>
  <c r="AL59" i="4"/>
  <c r="AR59" i="4" s="1"/>
  <c r="F59" i="4" s="1"/>
  <c r="J59" i="4" s="1"/>
  <c r="AQ44" i="4"/>
  <c r="AW44" i="4" s="1"/>
  <c r="AL117" i="4"/>
  <c r="AR117" i="4" s="1"/>
  <c r="G117" i="4" s="1"/>
  <c r="AM58" i="4"/>
  <c r="AS58" i="4" s="1"/>
  <c r="AL78" i="4"/>
  <c r="AR78" i="4" s="1"/>
  <c r="D78" i="4" s="1"/>
  <c r="H78" i="4" s="1"/>
  <c r="AL146" i="4"/>
  <c r="AR146" i="4" s="1"/>
  <c r="G146" i="4" s="1"/>
  <c r="AN111" i="4"/>
  <c r="AT111" i="4" s="1"/>
  <c r="E67" i="4"/>
  <c r="I67" i="4" s="1"/>
  <c r="G70" i="4"/>
  <c r="E21" i="4"/>
  <c r="I21" i="4" s="1"/>
  <c r="E12" i="4"/>
  <c r="I12" i="4" s="1"/>
  <c r="F15" i="4"/>
  <c r="J15" i="4" s="1"/>
  <c r="D79" i="4"/>
  <c r="H79" i="4" s="1"/>
  <c r="E185" i="4"/>
  <c r="I185" i="4" s="1"/>
  <c r="D13" i="4"/>
  <c r="H13" i="4" s="1"/>
  <c r="E114" i="4"/>
  <c r="I114" i="4" s="1"/>
  <c r="AP130" i="4"/>
  <c r="AV130" i="4" s="1"/>
  <c r="D70" i="4"/>
  <c r="H70" i="4" s="1"/>
  <c r="D21" i="4"/>
  <c r="H21" i="4" s="1"/>
  <c r="D12" i="4"/>
  <c r="H12" i="4" s="1"/>
  <c r="E15" i="4"/>
  <c r="I15" i="4" s="1"/>
  <c r="G79" i="4"/>
  <c r="G13" i="4"/>
  <c r="G114" i="4"/>
  <c r="AO59" i="4"/>
  <c r="AU59" i="4" s="1"/>
  <c r="AN233" i="4"/>
  <c r="AT233" i="4" s="1"/>
  <c r="F222" i="4"/>
  <c r="J222" i="4" s="1"/>
  <c r="D225" i="4"/>
  <c r="H225" i="4" s="1"/>
  <c r="D222" i="4"/>
  <c r="H222" i="4" s="1"/>
  <c r="E225" i="4"/>
  <c r="I225" i="4" s="1"/>
  <c r="AM126" i="4"/>
  <c r="AS126" i="4" s="1"/>
  <c r="AQ86" i="4"/>
  <c r="AW86" i="4" s="1"/>
  <c r="G706" i="4"/>
  <c r="AN685" i="4"/>
  <c r="AT685" i="4" s="1"/>
  <c r="AM819" i="4"/>
  <c r="AS819" i="4" s="1"/>
  <c r="D798" i="4"/>
  <c r="H798" i="4" s="1"/>
  <c r="AP563" i="4"/>
  <c r="AV563" i="4" s="1"/>
  <c r="AA866" i="4"/>
  <c r="AG866" i="4"/>
  <c r="AJ866" i="4"/>
  <c r="G529" i="4"/>
  <c r="AF870" i="4"/>
  <c r="AL870" i="4" s="1"/>
  <c r="AR870" i="4" s="1"/>
  <c r="AM678" i="4"/>
  <c r="AS678" i="4" s="1"/>
  <c r="AL715" i="4"/>
  <c r="AR715" i="4" s="1"/>
  <c r="AO863" i="4"/>
  <c r="AU863" i="4" s="1"/>
  <c r="G422" i="4"/>
  <c r="AP678" i="4"/>
  <c r="AV678" i="4" s="1"/>
  <c r="AP906" i="4"/>
  <c r="AM295" i="4"/>
  <c r="AS295" i="4" s="1"/>
  <c r="AN390" i="4"/>
  <c r="AT390" i="4" s="1"/>
  <c r="AO876" i="4"/>
  <c r="E413" i="4"/>
  <c r="I413" i="4" s="1"/>
  <c r="D671" i="4"/>
  <c r="H671" i="4" s="1"/>
  <c r="G842" i="4"/>
  <c r="G664" i="4"/>
  <c r="E417" i="4"/>
  <c r="I417" i="4" s="1"/>
  <c r="AN277" i="4"/>
  <c r="AT277" i="4" s="1"/>
  <c r="G417" i="4"/>
  <c r="AQ130" i="4"/>
  <c r="AW130" i="4" s="1"/>
  <c r="AN64" i="4"/>
  <c r="AT64" i="4" s="1"/>
  <c r="AP819" i="4"/>
  <c r="AV819" i="4" s="1"/>
  <c r="AO173" i="4"/>
  <c r="AU173" i="4" s="1"/>
  <c r="AP141" i="4"/>
  <c r="AV141" i="4" s="1"/>
  <c r="AO125" i="4"/>
  <c r="AU125" i="4" s="1"/>
  <c r="F772" i="4"/>
  <c r="J772" i="4" s="1"/>
  <c r="Z866" i="4"/>
  <c r="AL866" i="4" s="1"/>
  <c r="AR866" i="4" s="1"/>
  <c r="AH866" i="4"/>
  <c r="AI866" i="4"/>
  <c r="D529" i="4"/>
  <c r="H529" i="4" s="1"/>
  <c r="AK870" i="4"/>
  <c r="AQ870" i="4" s="1"/>
  <c r="AW870" i="4" s="1"/>
  <c r="AD870" i="4"/>
  <c r="AQ801" i="4"/>
  <c r="AW801" i="4" s="1"/>
  <c r="AL724" i="4"/>
  <c r="AR724" i="4" s="1"/>
  <c r="AP809" i="4"/>
  <c r="AV809" i="4" s="1"/>
  <c r="AQ863" i="4"/>
  <c r="AW863" i="4" s="1"/>
  <c r="AO743" i="4"/>
  <c r="AU743" i="4" s="1"/>
  <c r="G413" i="4"/>
  <c r="F671" i="4"/>
  <c r="J671" i="4" s="1"/>
  <c r="AP770" i="4"/>
  <c r="AV770" i="4" s="1"/>
  <c r="AM948" i="4"/>
  <c r="AO791" i="4"/>
  <c r="AU791" i="4" s="1"/>
  <c r="AQ391" i="4"/>
  <c r="AW391" i="4" s="1"/>
  <c r="AK866" i="4"/>
  <c r="AC866" i="4"/>
  <c r="G639" i="4"/>
  <c r="AN948" i="4"/>
  <c r="AL390" i="4"/>
  <c r="AR390" i="4" s="1"/>
  <c r="F390" i="4" s="1"/>
  <c r="J390" i="4" s="1"/>
  <c r="AQ390" i="4"/>
  <c r="AW390" i="4" s="1"/>
  <c r="AP224" i="4"/>
  <c r="AV224" i="4" s="1"/>
  <c r="AM141" i="4"/>
  <c r="AS141" i="4" s="1"/>
  <c r="AL86" i="4"/>
  <c r="AR86" i="4" s="1"/>
  <c r="D86" i="4" s="1"/>
  <c r="H86" i="4" s="1"/>
  <c r="G22" i="4"/>
  <c r="D59" i="4"/>
  <c r="H59" i="4" s="1"/>
  <c r="E371" i="4"/>
  <c r="I371" i="4" s="1"/>
  <c r="AO361" i="4"/>
  <c r="AU361" i="4" s="1"/>
  <c r="AE548" i="4"/>
  <c r="G480" i="4"/>
  <c r="AN281" i="4"/>
  <c r="AT281" i="4" s="1"/>
  <c r="AP361" i="4"/>
  <c r="AV361" i="4" s="1"/>
  <c r="AO304" i="4"/>
  <c r="AU304" i="4" s="1"/>
  <c r="G425" i="4"/>
  <c r="AO42" i="4"/>
  <c r="AU42" i="4" s="1"/>
  <c r="AN700" i="4"/>
  <c r="AT700" i="4" s="1"/>
  <c r="AM758" i="4"/>
  <c r="AS758" i="4" s="1"/>
  <c r="AQ137" i="4"/>
  <c r="AW137" i="4" s="1"/>
  <c r="AL84" i="4"/>
  <c r="AR84" i="4" s="1"/>
  <c r="G84" i="4" s="1"/>
  <c r="AQ811" i="4"/>
  <c r="AW811" i="4" s="1"/>
  <c r="AO584" i="4"/>
  <c r="AU584" i="4" s="1"/>
  <c r="AN141" i="4"/>
  <c r="AT141" i="4" s="1"/>
  <c r="G779" i="4"/>
  <c r="F571" i="4"/>
  <c r="J571" i="4" s="1"/>
  <c r="AQ621" i="4"/>
  <c r="AW621" i="4" s="1"/>
  <c r="Z864" i="4"/>
  <c r="AL864" i="4" s="1"/>
  <c r="AR864" i="4" s="1"/>
  <c r="AG864" i="4"/>
  <c r="AD864" i="4"/>
  <c r="AL958" i="4"/>
  <c r="G291" i="4"/>
  <c r="E452" i="4"/>
  <c r="I452" i="4" s="1"/>
  <c r="F480" i="4"/>
  <c r="J480" i="4" s="1"/>
  <c r="F425" i="4"/>
  <c r="J425" i="4" s="1"/>
  <c r="AL361" i="4"/>
  <c r="AR361" i="4" s="1"/>
  <c r="G361" i="4" s="1"/>
  <c r="AP137" i="4"/>
  <c r="AV137" i="4" s="1"/>
  <c r="AM135" i="4"/>
  <c r="AS135" i="4" s="1"/>
  <c r="E779" i="4"/>
  <c r="I779" i="4" s="1"/>
  <c r="AL681" i="4"/>
  <c r="AR681" i="4" s="1"/>
  <c r="D681" i="4" s="1"/>
  <c r="H681" i="4" s="1"/>
  <c r="AO277" i="4"/>
  <c r="AU277" i="4" s="1"/>
  <c r="AL696" i="4"/>
  <c r="AR696" i="4" s="1"/>
  <c r="AN509" i="4"/>
  <c r="AT509" i="4" s="1"/>
  <c r="AQ175" i="4"/>
  <c r="AW175" i="4" s="1"/>
  <c r="AM822" i="4"/>
  <c r="AS822" i="4" s="1"/>
  <c r="AN119" i="4"/>
  <c r="AT119" i="4" s="1"/>
  <c r="AO811" i="4"/>
  <c r="AU811" i="4" s="1"/>
  <c r="AM589" i="4"/>
  <c r="AS589" i="4" s="1"/>
  <c r="AP811" i="4"/>
  <c r="AV811" i="4" s="1"/>
  <c r="AL584" i="4"/>
  <c r="AR584" i="4" s="1"/>
  <c r="D571" i="4"/>
  <c r="H571" i="4" s="1"/>
  <c r="E608" i="4"/>
  <c r="I608" i="4" s="1"/>
  <c r="AP831" i="4"/>
  <c r="AV831" i="4" s="1"/>
  <c r="G772" i="4"/>
  <c r="AP621" i="4"/>
  <c r="AV621" i="4" s="1"/>
  <c r="AN628" i="4"/>
  <c r="AT628" i="4" s="1"/>
  <c r="AK864" i="4"/>
  <c r="AQ864" i="4" s="1"/>
  <c r="AW864" i="4" s="1"/>
  <c r="AA864" i="4"/>
  <c r="AI864" i="4"/>
  <c r="AG870" i="4"/>
  <c r="AH870" i="4"/>
  <c r="AN870" i="4" s="1"/>
  <c r="AT870" i="4" s="1"/>
  <c r="AC870" i="4"/>
  <c r="AO444" i="4"/>
  <c r="AU444" i="4" s="1"/>
  <c r="F412" i="4"/>
  <c r="J412" i="4" s="1"/>
  <c r="E422" i="4"/>
  <c r="I422" i="4" s="1"/>
  <c r="AL906" i="4"/>
  <c r="AN578" i="4"/>
  <c r="AT578" i="4" s="1"/>
  <c r="G643" i="4"/>
  <c r="F422" i="4"/>
  <c r="J422" i="4" s="1"/>
  <c r="G262" i="4"/>
  <c r="D639" i="4"/>
  <c r="H639" i="4" s="1"/>
  <c r="D405" i="4"/>
  <c r="H405" i="4" s="1"/>
  <c r="AM884" i="4"/>
  <c r="AP958" i="4"/>
  <c r="AP904" i="4"/>
  <c r="AQ917" i="4"/>
  <c r="F262" i="4"/>
  <c r="J262" i="4" s="1"/>
  <c r="E639" i="4"/>
  <c r="I639" i="4" s="1"/>
  <c r="AP948" i="4"/>
  <c r="AQ948" i="4"/>
  <c r="D322" i="4"/>
  <c r="H322" i="4" s="1"/>
  <c r="E322" i="4"/>
  <c r="I322" i="4" s="1"/>
  <c r="AQ884" i="4"/>
  <c r="AO958" i="4"/>
  <c r="AP760" i="4"/>
  <c r="AV760" i="4" s="1"/>
  <c r="AM673" i="4"/>
  <c r="AS673" i="4" s="1"/>
  <c r="AC864" i="4"/>
  <c r="AH864" i="4"/>
  <c r="AN864" i="4" s="1"/>
  <c r="AT864" i="4" s="1"/>
  <c r="AJ870" i="4"/>
  <c r="AA870" i="4"/>
  <c r="AO672" i="4"/>
  <c r="AU672" i="4" s="1"/>
  <c r="AO539" i="4"/>
  <c r="AU539" i="4" s="1"/>
  <c r="AM619" i="4"/>
  <c r="AS619" i="4" s="1"/>
  <c r="AQ906" i="4"/>
  <c r="AN295" i="4"/>
  <c r="AT295" i="4" s="1"/>
  <c r="AP876" i="4"/>
  <c r="E643" i="4"/>
  <c r="I643" i="4" s="1"/>
  <c r="AP59" i="4"/>
  <c r="AV59" i="4" s="1"/>
  <c r="E343" i="4"/>
  <c r="I343" i="4" s="1"/>
  <c r="F343" i="4"/>
  <c r="J343" i="4" s="1"/>
  <c r="G343" i="4"/>
  <c r="D343" i="4"/>
  <c r="H343" i="4" s="1"/>
  <c r="AO884" i="4"/>
  <c r="AM958" i="4"/>
  <c r="AN958" i="4"/>
  <c r="AQ958" i="4"/>
  <c r="AL175" i="4"/>
  <c r="AR175" i="4" s="1"/>
  <c r="F175" i="4" s="1"/>
  <c r="J175" i="4" s="1"/>
  <c r="AM87" i="4"/>
  <c r="AS87" i="4" s="1"/>
  <c r="G75" i="4"/>
  <c r="D67" i="4"/>
  <c r="H67" i="4" s="1"/>
  <c r="E85" i="4"/>
  <c r="I85" i="4" s="1"/>
  <c r="AO172" i="4"/>
  <c r="AU172" i="4" s="1"/>
  <c r="F208" i="4"/>
  <c r="J208" i="4" s="1"/>
  <c r="AN211" i="4"/>
  <c r="AT211" i="4" s="1"/>
  <c r="AM210" i="4"/>
  <c r="AS210" i="4" s="1"/>
  <c r="F155" i="4"/>
  <c r="J155" i="4" s="1"/>
  <c r="AP135" i="4"/>
  <c r="AV135" i="4" s="1"/>
  <c r="D75" i="4"/>
  <c r="H75" i="4" s="1"/>
  <c r="G67" i="4"/>
  <c r="D85" i="4"/>
  <c r="H85" i="4" s="1"/>
  <c r="AP60" i="4"/>
  <c r="AV60" i="4" s="1"/>
  <c r="F145" i="4"/>
  <c r="J145" i="4" s="1"/>
  <c r="AQ172" i="4"/>
  <c r="AW172" i="4" s="1"/>
  <c r="AP172" i="4"/>
  <c r="AV172" i="4" s="1"/>
  <c r="AM7" i="4"/>
  <c r="AS7" i="4" s="1"/>
  <c r="F43" i="4"/>
  <c r="J43" i="4" s="1"/>
  <c r="AP45" i="4"/>
  <c r="AV45" i="4" s="1"/>
  <c r="G43" i="4"/>
  <c r="AQ84" i="4"/>
  <c r="AW84" i="4" s="1"/>
  <c r="AQ41" i="4"/>
  <c r="AW41" i="4" s="1"/>
  <c r="AO56" i="4"/>
  <c r="AU56" i="4" s="1"/>
  <c r="E104" i="4"/>
  <c r="I104" i="4" s="1"/>
  <c r="D105" i="4"/>
  <c r="H105" i="4" s="1"/>
  <c r="AM45" i="4"/>
  <c r="AS45" i="4" s="1"/>
  <c r="E38" i="4"/>
  <c r="I38" i="4" s="1"/>
  <c r="AO78" i="4"/>
  <c r="AU78" i="4" s="1"/>
  <c r="AQ56" i="4"/>
  <c r="AW56" i="4" s="1"/>
  <c r="G104" i="4"/>
  <c r="E105" i="4"/>
  <c r="I105" i="4" s="1"/>
  <c r="G71" i="4"/>
  <c r="AQ64" i="4"/>
  <c r="AW64" i="4" s="1"/>
  <c r="E35" i="4"/>
  <c r="I35" i="4" s="1"/>
  <c r="D76" i="4"/>
  <c r="H76" i="4" s="1"/>
  <c r="AN734" i="4"/>
  <c r="AT734" i="4" s="1"/>
  <c r="AI908" i="4"/>
  <c r="AL126" i="4"/>
  <c r="AR126" i="4" s="1"/>
  <c r="AN146" i="4"/>
  <c r="AT146" i="4" s="1"/>
  <c r="AQ111" i="4"/>
  <c r="AW111" i="4" s="1"/>
  <c r="G145" i="4"/>
  <c r="AN137" i="4"/>
  <c r="AT137" i="4" s="1"/>
  <c r="D145" i="4"/>
  <c r="H145" i="4" s="1"/>
  <c r="AM125" i="4"/>
  <c r="AS125" i="4" s="1"/>
  <c r="AL111" i="4"/>
  <c r="AR111" i="4" s="1"/>
  <c r="F111" i="4" s="1"/>
  <c r="J111" i="4" s="1"/>
  <c r="AQ42" i="4"/>
  <c r="AW42" i="4" s="1"/>
  <c r="AN62" i="4"/>
  <c r="AT62" i="4" s="1"/>
  <c r="AM73" i="4"/>
  <c r="AS73" i="4" s="1"/>
  <c r="G38" i="4"/>
  <c r="AN42" i="4"/>
  <c r="AT42" i="4" s="1"/>
  <c r="G35" i="4"/>
  <c r="E71" i="4"/>
  <c r="I71" i="4" s="1"/>
  <c r="F76" i="4"/>
  <c r="J76" i="4" s="1"/>
  <c r="F100" i="4"/>
  <c r="J100" i="4" s="1"/>
  <c r="AP41" i="4"/>
  <c r="AV41" i="4" s="1"/>
  <c r="AP64" i="4"/>
  <c r="AV64" i="4" s="1"/>
  <c r="AP56" i="4"/>
  <c r="AV56" i="4" s="1"/>
  <c r="D38" i="4"/>
  <c r="H38" i="4" s="1"/>
  <c r="F35" i="4"/>
  <c r="J35" i="4" s="1"/>
  <c r="F71" i="4"/>
  <c r="J71" i="4" s="1"/>
  <c r="E76" i="4"/>
  <c r="I76" i="4" s="1"/>
  <c r="E100" i="4"/>
  <c r="I100" i="4" s="1"/>
  <c r="AO73" i="4"/>
  <c r="AU73" i="4" s="1"/>
  <c r="AM33" i="4"/>
  <c r="AS33" i="4" s="1"/>
  <c r="AO64" i="4"/>
  <c r="AU64" i="4" s="1"/>
  <c r="D172" i="4"/>
  <c r="H172" i="4" s="1"/>
  <c r="G172" i="4"/>
  <c r="E172" i="4"/>
  <c r="I172" i="4" s="1"/>
  <c r="F172" i="4"/>
  <c r="J172" i="4" s="1"/>
  <c r="F405" i="4"/>
  <c r="J405" i="4" s="1"/>
  <c r="E842" i="4"/>
  <c r="I842" i="4" s="1"/>
  <c r="D842" i="4"/>
  <c r="H842" i="4" s="1"/>
  <c r="E474" i="4"/>
  <c r="I474" i="4" s="1"/>
  <c r="AM391" i="4"/>
  <c r="AS391" i="4" s="1"/>
  <c r="E288" i="4"/>
  <c r="I288" i="4" s="1"/>
  <c r="AL685" i="4"/>
  <c r="AR685" i="4" s="1"/>
  <c r="D685" i="4" s="1"/>
  <c r="H685" i="4" s="1"/>
  <c r="AM811" i="4"/>
  <c r="AS811" i="4" s="1"/>
  <c r="E772" i="4"/>
  <c r="I772" i="4" s="1"/>
  <c r="AM676" i="4"/>
  <c r="AS676" i="4" s="1"/>
  <c r="AQ411" i="4"/>
  <c r="AW411" i="4" s="1"/>
  <c r="E405" i="4"/>
  <c r="I405" i="4" s="1"/>
  <c r="D288" i="4"/>
  <c r="H288" i="4" s="1"/>
  <c r="AP285" i="4"/>
  <c r="AV285" i="4" s="1"/>
  <c r="AL748" i="4"/>
  <c r="AR748" i="4" s="1"/>
  <c r="AM700" i="4"/>
  <c r="AS700" i="4" s="1"/>
  <c r="AP685" i="4"/>
  <c r="AV685" i="4" s="1"/>
  <c r="AO137" i="4"/>
  <c r="AU137" i="4" s="1"/>
  <c r="AM563" i="4"/>
  <c r="AS563" i="4" s="1"/>
  <c r="AL817" i="4"/>
  <c r="AR817" i="4" s="1"/>
  <c r="E817" i="4" s="1"/>
  <c r="I817" i="4" s="1"/>
  <c r="AJ868" i="4"/>
  <c r="AO904" i="4"/>
  <c r="AS908" i="4"/>
  <c r="AT908" i="4"/>
  <c r="Z908" i="4"/>
  <c r="AW908" i="4"/>
  <c r="AA908" i="4"/>
  <c r="AB908" i="4"/>
  <c r="AD908" i="4"/>
  <c r="AC908" i="4"/>
  <c r="AE908" i="4"/>
  <c r="AV908" i="4"/>
  <c r="AU908" i="4"/>
  <c r="AJ908" i="4"/>
  <c r="AF908" i="4"/>
  <c r="AH908" i="4"/>
  <c r="AN908" i="4" s="1"/>
  <c r="AG908" i="4"/>
  <c r="AK908" i="4"/>
  <c r="AN943" i="4"/>
  <c r="AL42" i="4"/>
  <c r="AR42" i="4" s="1"/>
  <c r="D42" i="4" s="1"/>
  <c r="H42" i="4" s="1"/>
  <c r="AL45" i="4"/>
  <c r="AR45" i="4" s="1"/>
  <c r="AP196" i="4"/>
  <c r="AV196" i="4" s="1"/>
  <c r="AN196" i="4"/>
  <c r="AT196" i="4" s="1"/>
  <c r="G185" i="4"/>
  <c r="F185" i="4"/>
  <c r="J185" i="4" s="1"/>
  <c r="AM172" i="4"/>
  <c r="AS172" i="4" s="1"/>
  <c r="G366" i="4"/>
  <c r="F297" i="4"/>
  <c r="J297" i="4" s="1"/>
  <c r="AN681" i="4"/>
  <c r="AT681" i="4" s="1"/>
  <c r="AO685" i="4"/>
  <c r="AU685" i="4" s="1"/>
  <c r="AQ533" i="4"/>
  <c r="AW533" i="4" s="1"/>
  <c r="AL819" i="4"/>
  <c r="AR819" i="4" s="1"/>
  <c r="E819" i="4" s="1"/>
  <c r="I819" i="4" s="1"/>
  <c r="D366" i="4"/>
  <c r="H366" i="4" s="1"/>
  <c r="G373" i="4"/>
  <c r="G474" i="4"/>
  <c r="AP33" i="4"/>
  <c r="AV33" i="4" s="1"/>
  <c r="AB916" i="4"/>
  <c r="AE916" i="4"/>
  <c r="AD916" i="4"/>
  <c r="Z916" i="4"/>
  <c r="AV916" i="4"/>
  <c r="AT916" i="4"/>
  <c r="AW916" i="4"/>
  <c r="AU916" i="4"/>
  <c r="AC916" i="4"/>
  <c r="AA916" i="4"/>
  <c r="AS916" i="4"/>
  <c r="AI916" i="4"/>
  <c r="AF916" i="4"/>
  <c r="AJ916" i="4"/>
  <c r="AH916" i="4"/>
  <c r="AG916" i="4"/>
  <c r="AK916" i="4"/>
  <c r="AL391" i="4"/>
  <c r="AR391" i="4" s="1"/>
  <c r="F391" i="4" s="1"/>
  <c r="J391" i="4" s="1"/>
  <c r="AL551" i="4"/>
  <c r="AR551" i="4" s="1"/>
  <c r="D551" i="4" s="1"/>
  <c r="H551" i="4" s="1"/>
  <c r="AQ748" i="4"/>
  <c r="AW748" i="4" s="1"/>
  <c r="AQ146" i="4"/>
  <c r="AW146" i="4" s="1"/>
  <c r="F190" i="4"/>
  <c r="J190" i="4" s="1"/>
  <c r="E190" i="4"/>
  <c r="I190" i="4" s="1"/>
  <c r="G190" i="4"/>
  <c r="D190" i="4"/>
  <c r="H190" i="4" s="1"/>
  <c r="AQ45" i="4"/>
  <c r="AW45" i="4" s="1"/>
  <c r="AO86" i="4"/>
  <c r="AU86" i="4" s="1"/>
  <c r="G646" i="4"/>
  <c r="D646" i="4"/>
  <c r="H646" i="4" s="1"/>
  <c r="E646" i="4"/>
  <c r="I646" i="4" s="1"/>
  <c r="F646" i="4"/>
  <c r="J646" i="4" s="1"/>
  <c r="AG548" i="4"/>
  <c r="E285" i="4"/>
  <c r="I285" i="4" s="1"/>
  <c r="AP62" i="4"/>
  <c r="AV62" i="4" s="1"/>
  <c r="AP111" i="4"/>
  <c r="AV111" i="4" s="1"/>
  <c r="AL135" i="4"/>
  <c r="AR135" i="4" s="1"/>
  <c r="D135" i="4" s="1"/>
  <c r="H135" i="4" s="1"/>
  <c r="AO973" i="4"/>
  <c r="AQ872" i="4"/>
  <c r="AN149" i="4"/>
  <c r="AT149" i="4" s="1"/>
  <c r="AO149" i="4"/>
  <c r="AU149" i="4" s="1"/>
  <c r="AM973" i="4"/>
  <c r="AP872" i="4"/>
  <c r="AM149" i="4"/>
  <c r="AS149" i="4" s="1"/>
  <c r="AM509" i="4"/>
  <c r="AS509" i="4" s="1"/>
  <c r="AC548" i="4"/>
  <c r="AP304" i="4"/>
  <c r="AV304" i="4" s="1"/>
  <c r="AO746" i="4"/>
  <c r="AU746" i="4" s="1"/>
  <c r="AM771" i="4"/>
  <c r="AS771" i="4" s="1"/>
  <c r="AN811" i="4"/>
  <c r="AT811" i="4" s="1"/>
  <c r="AQ173" i="4"/>
  <c r="AW173" i="4" s="1"/>
  <c r="AO141" i="4"/>
  <c r="AU141" i="4" s="1"/>
  <c r="F9" i="4"/>
  <c r="J9" i="4" s="1"/>
  <c r="D9" i="4"/>
  <c r="H9" i="4" s="1"/>
  <c r="G9" i="4"/>
  <c r="AP159" i="4"/>
  <c r="AV159" i="4" s="1"/>
  <c r="AL232" i="4"/>
  <c r="AR232" i="4" s="1"/>
  <c r="F232" i="4" s="1"/>
  <c r="J232" i="4" s="1"/>
  <c r="D112" i="4"/>
  <c r="H112" i="4" s="1"/>
  <c r="G112" i="4"/>
  <c r="F112" i="4"/>
  <c r="J112" i="4" s="1"/>
  <c r="E112" i="4"/>
  <c r="I112" i="4" s="1"/>
  <c r="AP239" i="4"/>
  <c r="AV239" i="4" s="1"/>
  <c r="D188" i="4"/>
  <c r="H188" i="4" s="1"/>
  <c r="AL505" i="4"/>
  <c r="AR505" i="4" s="1"/>
  <c r="F505" i="4" s="1"/>
  <c r="J505" i="4" s="1"/>
  <c r="AM505" i="4"/>
  <c r="AS505" i="4" s="1"/>
  <c r="AP973" i="4"/>
  <c r="AM904" i="4"/>
  <c r="AN973" i="4"/>
  <c r="AO917" i="4"/>
  <c r="AM917" i="4"/>
  <c r="AM872" i="4"/>
  <c r="AO283" i="4"/>
  <c r="AU283" i="4" s="1"/>
  <c r="D413" i="4"/>
  <c r="H413" i="4" s="1"/>
  <c r="AM962" i="4"/>
  <c r="AQ904" i="4"/>
  <c r="AN904" i="4"/>
  <c r="AL904" i="4"/>
  <c r="AL973" i="4"/>
  <c r="AN917" i="4"/>
  <c r="AP917" i="4"/>
  <c r="AL872" i="4"/>
  <c r="AN505" i="4"/>
  <c r="AT505" i="4" s="1"/>
  <c r="G455" i="4"/>
  <c r="F455" i="4"/>
  <c r="J455" i="4" s="1"/>
  <c r="E455" i="4"/>
  <c r="I455" i="4" s="1"/>
  <c r="AQ724" i="4"/>
  <c r="AW724" i="4" s="1"/>
  <c r="E245" i="4"/>
  <c r="I245" i="4" s="1"/>
  <c r="F245" i="4"/>
  <c r="J245" i="4" s="1"/>
  <c r="AM159" i="4"/>
  <c r="AS159" i="4" s="1"/>
  <c r="F72" i="4"/>
  <c r="J72" i="4" s="1"/>
  <c r="AM56" i="4"/>
  <c r="AS56" i="4" s="1"/>
  <c r="AP279" i="4"/>
  <c r="AV279" i="4" s="1"/>
  <c r="AP34" i="4"/>
  <c r="AV34" i="4" s="1"/>
  <c r="AM119" i="4"/>
  <c r="AS119" i="4" s="1"/>
  <c r="AL159" i="4"/>
  <c r="AR159" i="4" s="1"/>
  <c r="G159" i="4" s="1"/>
  <c r="AN33" i="4"/>
  <c r="AT33" i="4" s="1"/>
  <c r="AN186" i="4"/>
  <c r="AT186" i="4" s="1"/>
  <c r="AL279" i="4"/>
  <c r="AR279" i="4" s="1"/>
  <c r="AM42" i="4"/>
  <c r="AS42" i="4" s="1"/>
  <c r="AN126" i="4"/>
  <c r="AT126" i="4" s="1"/>
  <c r="AO134" i="4"/>
  <c r="AU134" i="4" s="1"/>
  <c r="AO45" i="4"/>
  <c r="AU45" i="4" s="1"/>
  <c r="AL173" i="4"/>
  <c r="AR173" i="4" s="1"/>
  <c r="F173" i="4" s="1"/>
  <c r="J173" i="4" s="1"/>
  <c r="AQ78" i="4"/>
  <c r="AW78" i="4" s="1"/>
  <c r="AN56" i="4"/>
  <c r="AT56" i="4" s="1"/>
  <c r="AO111" i="4"/>
  <c r="AU111" i="4" s="1"/>
  <c r="G72" i="4"/>
  <c r="AQ87" i="4"/>
  <c r="AW87" i="4" s="1"/>
  <c r="AM162" i="4"/>
  <c r="AS162" i="4" s="1"/>
  <c r="AP146" i="4"/>
  <c r="AV146" i="4" s="1"/>
  <c r="AN130" i="4"/>
  <c r="AT130" i="4" s="1"/>
  <c r="AP119" i="4"/>
  <c r="AV119" i="4" s="1"/>
  <c r="AN135" i="4"/>
  <c r="AT135" i="4" s="1"/>
  <c r="AL141" i="4"/>
  <c r="AR141" i="4" s="1"/>
  <c r="G141" i="4" s="1"/>
  <c r="AO87" i="4"/>
  <c r="AU87" i="4" s="1"/>
  <c r="AM317" i="4"/>
  <c r="AS317" i="4" s="1"/>
  <c r="G203" i="4"/>
  <c r="F203" i="4"/>
  <c r="J203" i="4" s="1"/>
  <c r="AQ233" i="4"/>
  <c r="AW233" i="4" s="1"/>
  <c r="D203" i="4"/>
  <c r="H203" i="4" s="1"/>
  <c r="AM265" i="4"/>
  <c r="AS265" i="4" s="1"/>
  <c r="AL186" i="4"/>
  <c r="AR186" i="4" s="1"/>
  <c r="D186" i="4" s="1"/>
  <c r="H186" i="4" s="1"/>
  <c r="AP211" i="4"/>
  <c r="AV211" i="4" s="1"/>
  <c r="F217" i="4"/>
  <c r="J217" i="4" s="1"/>
  <c r="AO196" i="4"/>
  <c r="AU196" i="4" s="1"/>
  <c r="AM233" i="4"/>
  <c r="AS233" i="4" s="1"/>
  <c r="D267" i="4"/>
  <c r="H267" i="4" s="1"/>
  <c r="G267" i="4"/>
  <c r="E267" i="4"/>
  <c r="I267" i="4" s="1"/>
  <c r="F267" i="4"/>
  <c r="J267" i="4" s="1"/>
  <c r="AP296" i="4"/>
  <c r="AV296" i="4" s="1"/>
  <c r="AN302" i="4"/>
  <c r="AT302" i="4" s="1"/>
  <c r="AM269" i="4"/>
  <c r="AS269" i="4" s="1"/>
  <c r="AI240" i="4"/>
  <c r="G285" i="4"/>
  <c r="AL229" i="4"/>
  <c r="AR229" i="4" s="1"/>
  <c r="E229" i="4" s="1"/>
  <c r="I229" i="4" s="1"/>
  <c r="D215" i="4"/>
  <c r="H215" i="4" s="1"/>
  <c r="Z240" i="4"/>
  <c r="AO229" i="4"/>
  <c r="AU229" i="4" s="1"/>
  <c r="AO211" i="4"/>
  <c r="AU211" i="4" s="1"/>
  <c r="AI212" i="4"/>
  <c r="F189" i="4"/>
  <c r="J189" i="4" s="1"/>
  <c r="AL224" i="4"/>
  <c r="AR224" i="4" s="1"/>
  <c r="D224" i="4" s="1"/>
  <c r="H224" i="4" s="1"/>
  <c r="AN238" i="4"/>
  <c r="AT238" i="4" s="1"/>
  <c r="AL196" i="4"/>
  <c r="AR196" i="4" s="1"/>
  <c r="F196" i="4" s="1"/>
  <c r="J196" i="4" s="1"/>
  <c r="AQ211" i="4"/>
  <c r="AW211" i="4" s="1"/>
  <c r="AQ186" i="4"/>
  <c r="AW186" i="4" s="1"/>
  <c r="D218" i="4"/>
  <c r="H218" i="4" s="1"/>
  <c r="E187" i="4"/>
  <c r="I187" i="4" s="1"/>
  <c r="G187" i="4"/>
  <c r="D187" i="4"/>
  <c r="H187" i="4" s="1"/>
  <c r="AL1001" i="4"/>
  <c r="AN863" i="4"/>
  <c r="AT863" i="4" s="1"/>
  <c r="AF240" i="4"/>
  <c r="AA240" i="4"/>
  <c r="AC240" i="4"/>
  <c r="AG240" i="4"/>
  <c r="AB240" i="4"/>
  <c r="F201" i="4"/>
  <c r="J201" i="4" s="1"/>
  <c r="AJ240" i="4"/>
  <c r="AP240" i="4" s="1"/>
  <c r="AV240" i="4" s="1"/>
  <c r="AH240" i="4"/>
  <c r="AE240" i="4"/>
  <c r="AP390" i="4"/>
  <c r="AV390" i="4" s="1"/>
  <c r="AF212" i="4"/>
  <c r="G201" i="4"/>
  <c r="D201" i="4"/>
  <c r="H201" i="4" s="1"/>
  <c r="AD256" i="4"/>
  <c r="AN629" i="4"/>
  <c r="AT629" i="4" s="1"/>
  <c r="AO619" i="4"/>
  <c r="AU619" i="4" s="1"/>
  <c r="AO853" i="4"/>
  <c r="AU853" i="4" s="1"/>
  <c r="AQ734" i="4"/>
  <c r="AW734" i="4" s="1"/>
  <c r="AQ676" i="4"/>
  <c r="AW676" i="4" s="1"/>
  <c r="AN771" i="4"/>
  <c r="AT771" i="4" s="1"/>
  <c r="AP768" i="4"/>
  <c r="AV768" i="4" s="1"/>
  <c r="AL539" i="4"/>
  <c r="AR539" i="4" s="1"/>
  <c r="F539" i="4" s="1"/>
  <c r="J539" i="4" s="1"/>
  <c r="AP539" i="4"/>
  <c r="AV539" i="4" s="1"/>
  <c r="AP676" i="4"/>
  <c r="AV676" i="4" s="1"/>
  <c r="AO734" i="4"/>
  <c r="AU734" i="4" s="1"/>
  <c r="AM173" i="4"/>
  <c r="AS173" i="4" s="1"/>
  <c r="AP78" i="4"/>
  <c r="AV78" i="4" s="1"/>
  <c r="F809" i="4"/>
  <c r="J809" i="4" s="1"/>
  <c r="E809" i="4"/>
  <c r="I809" i="4" s="1"/>
  <c r="G809" i="4"/>
  <c r="D809" i="4"/>
  <c r="H809" i="4" s="1"/>
  <c r="AQ184" i="4"/>
  <c r="AW184" i="4" s="1"/>
  <c r="AN801" i="4"/>
  <c r="AT801" i="4" s="1"/>
  <c r="AN619" i="4"/>
  <c r="AT619" i="4" s="1"/>
  <c r="AL952" i="4"/>
  <c r="AL184" i="4"/>
  <c r="AR184" i="4" s="1"/>
  <c r="F184" i="4" s="1"/>
  <c r="J184" i="4" s="1"/>
  <c r="AN742" i="4"/>
  <c r="AT742" i="4" s="1"/>
  <c r="AL676" i="4"/>
  <c r="AR676" i="4" s="1"/>
  <c r="E676" i="4" s="1"/>
  <c r="I676" i="4" s="1"/>
  <c r="AO724" i="4"/>
  <c r="AU724" i="4" s="1"/>
  <c r="AM892" i="4"/>
  <c r="AO505" i="4"/>
  <c r="AU505" i="4" s="1"/>
  <c r="AM721" i="4"/>
  <c r="AS721" i="4" s="1"/>
  <c r="AO406" i="4"/>
  <c r="AU406" i="4" s="1"/>
  <c r="AP724" i="4"/>
  <c r="AV724" i="4" s="1"/>
  <c r="F734" i="4"/>
  <c r="J734" i="4" s="1"/>
  <c r="G505" i="4"/>
  <c r="AO785" i="4"/>
  <c r="AU785" i="4" s="1"/>
  <c r="AL753" i="4"/>
  <c r="AR753" i="4" s="1"/>
  <c r="D753" i="4" s="1"/>
  <c r="H753" i="4" s="1"/>
  <c r="AQ837" i="4"/>
  <c r="AW837" i="4" s="1"/>
  <c r="F579" i="4"/>
  <c r="J579" i="4" s="1"/>
  <c r="AO892" i="4"/>
  <c r="AQ892" i="4"/>
  <c r="AN892" i="4"/>
  <c r="AN876" i="4"/>
  <c r="AP438" i="4"/>
  <c r="AV438" i="4" s="1"/>
  <c r="G823" i="4"/>
  <c r="F823" i="4"/>
  <c r="J823" i="4" s="1"/>
  <c r="D823" i="4"/>
  <c r="H823" i="4" s="1"/>
  <c r="E823" i="4"/>
  <c r="I823" i="4" s="1"/>
  <c r="AN74" i="4"/>
  <c r="AT74" i="4" s="1"/>
  <c r="AL892" i="4"/>
  <c r="AM749" i="4"/>
  <c r="AS749" i="4" s="1"/>
  <c r="AP952" i="4"/>
  <c r="AM952" i="4"/>
  <c r="AM876" i="4"/>
  <c r="AQ57" i="4"/>
  <c r="AW57" i="4" s="1"/>
  <c r="AO74" i="4"/>
  <c r="AU74" i="4" s="1"/>
  <c r="AO952" i="4"/>
  <c r="AN952" i="4"/>
  <c r="AO676" i="4"/>
  <c r="AU676" i="4" s="1"/>
  <c r="AP930" i="4"/>
  <c r="AQ708" i="4"/>
  <c r="AW708" i="4" s="1"/>
  <c r="AN837" i="4"/>
  <c r="AT837" i="4" s="1"/>
  <c r="AM74" i="4"/>
  <c r="AS74" i="4" s="1"/>
  <c r="AL74" i="4"/>
  <c r="AR74" i="4" s="1"/>
  <c r="AP74" i="4"/>
  <c r="AV74" i="4" s="1"/>
  <c r="AP892" i="4"/>
  <c r="AL914" i="4"/>
  <c r="AP327" i="4"/>
  <c r="AV327" i="4" s="1"/>
  <c r="AO62" i="4"/>
  <c r="AU62" i="4" s="1"/>
  <c r="AN60" i="4"/>
  <c r="AT60" i="4" s="1"/>
  <c r="AL698" i="4"/>
  <c r="AR698" i="4" s="1"/>
  <c r="AM57" i="4"/>
  <c r="AS57" i="4" s="1"/>
  <c r="AP867" i="4"/>
  <c r="AV867" i="4" s="1"/>
  <c r="AM724" i="4"/>
  <c r="AS724" i="4" s="1"/>
  <c r="AM837" i="4"/>
  <c r="AS837" i="4" s="1"/>
  <c r="AP837" i="4"/>
  <c r="AV837" i="4" s="1"/>
  <c r="AN1001" i="4"/>
  <c r="AM930" i="4"/>
  <c r="AP914" i="4"/>
  <c r="D579" i="4"/>
  <c r="H579" i="4" s="1"/>
  <c r="AM312" i="4"/>
  <c r="AS312" i="4" s="1"/>
  <c r="AN792" i="4"/>
  <c r="AT792" i="4" s="1"/>
  <c r="AF216" i="4"/>
  <c r="AP186" i="4"/>
  <c r="AV186" i="4" s="1"/>
  <c r="AN370" i="4"/>
  <c r="AT370" i="4" s="1"/>
  <c r="AL642" i="4"/>
  <c r="AR642" i="4" s="1"/>
  <c r="F642" i="4" s="1"/>
  <c r="J642" i="4" s="1"/>
  <c r="AL628" i="4"/>
  <c r="AR628" i="4" s="1"/>
  <c r="G628" i="4" s="1"/>
  <c r="AL887" i="4"/>
  <c r="AQ809" i="4"/>
  <c r="AW809" i="4" s="1"/>
  <c r="AO1001" i="4"/>
  <c r="AQ229" i="4"/>
  <c r="AW229" i="4" s="1"/>
  <c r="D217" i="4"/>
  <c r="H217" i="4" s="1"/>
  <c r="E217" i="4"/>
  <c r="I217" i="4" s="1"/>
  <c r="AO275" i="4"/>
  <c r="AU275" i="4" s="1"/>
  <c r="AP629" i="4"/>
  <c r="AV629" i="4" s="1"/>
  <c r="D617" i="4"/>
  <c r="H617" i="4" s="1"/>
  <c r="F617" i="4"/>
  <c r="J617" i="4" s="1"/>
  <c r="E617" i="4"/>
  <c r="I617" i="4" s="1"/>
  <c r="G617" i="4"/>
  <c r="G579" i="4"/>
  <c r="AQ689" i="4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AQ548" i="4" s="1"/>
  <c r="AW548" i="4" s="1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F56" i="4" s="1"/>
  <c r="J56" i="4" s="1"/>
  <c r="AN712" i="4"/>
  <c r="AT712" i="4" s="1"/>
  <c r="AI868" i="4"/>
  <c r="AE868" i="4"/>
  <c r="AB868" i="4"/>
  <c r="AL964" i="4"/>
  <c r="AL317" i="4"/>
  <c r="AR317" i="4" s="1"/>
  <c r="E317" i="4" s="1"/>
  <c r="I317" i="4" s="1"/>
  <c r="AP853" i="4"/>
  <c r="AV853" i="4" s="1"/>
  <c r="AI852" i="4"/>
  <c r="G734" i="4"/>
  <c r="AL930" i="4"/>
  <c r="AD923" i="4"/>
  <c r="AA923" i="4"/>
  <c r="AK923" i="4"/>
  <c r="AH923" i="4"/>
  <c r="AB923" i="4"/>
  <c r="AS923" i="4"/>
  <c r="AU923" i="4"/>
  <c r="AI923" i="4"/>
  <c r="AG923" i="4"/>
  <c r="AC923" i="4"/>
  <c r="AV923" i="4"/>
  <c r="AW923" i="4"/>
  <c r="AJ923" i="4"/>
  <c r="AE923" i="4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AQ240" i="4" s="1"/>
  <c r="AW240" i="4" s="1"/>
  <c r="Z212" i="4"/>
  <c r="AO205" i="4"/>
  <c r="AU205" i="4" s="1"/>
  <c r="AL303" i="4"/>
  <c r="AR303" i="4" s="1"/>
  <c r="G303" i="4" s="1"/>
  <c r="AO232" i="4"/>
  <c r="AU232" i="4" s="1"/>
  <c r="AM275" i="4"/>
  <c r="AS275" i="4" s="1"/>
  <c r="G218" i="4"/>
  <c r="AL426" i="4"/>
  <c r="AR426" i="4" s="1"/>
  <c r="E426" i="4" s="1"/>
  <c r="I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D87" i="4" s="1"/>
  <c r="H87" i="4" s="1"/>
  <c r="AL533" i="4"/>
  <c r="AR533" i="4" s="1"/>
  <c r="E533" i="4" s="1"/>
  <c r="I533" i="4" s="1"/>
  <c r="AQ700" i="4"/>
  <c r="AW700" i="4" s="1"/>
  <c r="AL820" i="4"/>
  <c r="AR820" i="4" s="1"/>
  <c r="F820" i="4" s="1"/>
  <c r="J820" i="4" s="1"/>
  <c r="AO126" i="4"/>
  <c r="AU126" i="4" s="1"/>
  <c r="AQ159" i="4"/>
  <c r="AW159" i="4" s="1"/>
  <c r="AL650" i="4"/>
  <c r="AR650" i="4" s="1"/>
  <c r="F650" i="4" s="1"/>
  <c r="J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L868" i="4" s="1"/>
  <c r="AR868" i="4" s="1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N868" i="4" s="1"/>
  <c r="AT868" i="4" s="1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E286" i="4" s="1"/>
  <c r="I286" i="4" s="1"/>
  <c r="AO966" i="4"/>
  <c r="AO930" i="4"/>
  <c r="AQ785" i="4"/>
  <c r="AW785" i="4" s="1"/>
  <c r="AM785" i="4"/>
  <c r="AS785" i="4" s="1"/>
  <c r="AO909" i="4"/>
  <c r="AP909" i="4"/>
  <c r="AG212" i="4"/>
  <c r="AM212" i="4" s="1"/>
  <c r="AS212" i="4" s="1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G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G41" i="4" s="1"/>
  <c r="AQ162" i="4"/>
  <c r="AW162" i="4" s="1"/>
  <c r="AL926" i="4"/>
  <c r="AO864" i="4"/>
  <c r="AU864" i="4" s="1"/>
  <c r="AQ539" i="4"/>
  <c r="AW539" i="4" s="1"/>
  <c r="Z852" i="4"/>
  <c r="AL852" i="4" s="1"/>
  <c r="AR852" i="4" s="1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G6" i="4" s="1"/>
  <c r="AQ134" i="4"/>
  <c r="AW134" i="4" s="1"/>
  <c r="AP673" i="4"/>
  <c r="AV673" i="4" s="1"/>
  <c r="AP921" i="4"/>
  <c r="AN977" i="4"/>
  <c r="AG852" i="4"/>
  <c r="AL853" i="4"/>
  <c r="AR853" i="4" s="1"/>
  <c r="E853" i="4" s="1"/>
  <c r="I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134" i="4" s="1"/>
  <c r="H134" i="4" s="1"/>
  <c r="G178" i="4"/>
  <c r="D178" i="4"/>
  <c r="H178" i="4" s="1"/>
  <c r="E178" i="4"/>
  <c r="I178" i="4" s="1"/>
  <c r="F178" i="4"/>
  <c r="J178" i="4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E239" i="4" s="1"/>
  <c r="I239" i="4" s="1"/>
  <c r="AL238" i="4"/>
  <c r="AR238" i="4" s="1"/>
  <c r="F238" i="4" s="1"/>
  <c r="J238" i="4" s="1"/>
  <c r="AO296" i="4"/>
  <c r="AU296" i="4" s="1"/>
  <c r="AL304" i="4"/>
  <c r="AR304" i="4" s="1"/>
  <c r="E304" i="4" s="1"/>
  <c r="I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C852" i="4"/>
  <c r="AE852" i="4"/>
  <c r="AL708" i="4"/>
  <c r="AR708" i="4" s="1"/>
  <c r="AD852" i="4"/>
  <c r="AP852" i="4" s="1"/>
  <c r="AV852" i="4" s="1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C865" i="4"/>
  <c r="Z865" i="4"/>
  <c r="AH865" i="4"/>
  <c r="AD865" i="4"/>
  <c r="AE865" i="4"/>
  <c r="AG865" i="4"/>
  <c r="AF865" i="4"/>
  <c r="AB865" i="4"/>
  <c r="AK865" i="4"/>
  <c r="AJ865" i="4"/>
  <c r="AA865" i="4"/>
  <c r="AI865" i="4"/>
  <c r="AM853" i="4"/>
  <c r="AS853" i="4" s="1"/>
  <c r="AH852" i="4"/>
  <c r="AN708" i="4"/>
  <c r="AT708" i="4" s="1"/>
  <c r="E859" i="4"/>
  <c r="I859" i="4" s="1"/>
  <c r="F859" i="4"/>
  <c r="J859" i="4" s="1"/>
  <c r="G859" i="4"/>
  <c r="D859" i="4"/>
  <c r="H859" i="4" s="1"/>
  <c r="AL723" i="4"/>
  <c r="AR723" i="4" s="1"/>
  <c r="D723" i="4" s="1"/>
  <c r="H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E863" i="4"/>
  <c r="I863" i="4" s="1"/>
  <c r="G863" i="4"/>
  <c r="F863" i="4"/>
  <c r="J863" i="4" s="1"/>
  <c r="D863" i="4"/>
  <c r="H863" i="4" s="1"/>
  <c r="AK852" i="4"/>
  <c r="AQ853" i="4"/>
  <c r="AW853" i="4" s="1"/>
  <c r="AM708" i="4"/>
  <c r="AS708" i="4" s="1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AQ256" i="4" s="1"/>
  <c r="AW256" i="4" s="1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G246" i="4" s="1"/>
  <c r="AQ605" i="4"/>
  <c r="AW605" i="4" s="1"/>
  <c r="AL406" i="4"/>
  <c r="AR406" i="4" s="1"/>
  <c r="E406" i="4" s="1"/>
  <c r="I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G673" i="4" s="1"/>
  <c r="AQ406" i="4"/>
  <c r="AW406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F509" i="4" s="1"/>
  <c r="J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AL686" i="4"/>
  <c r="AR686" i="4" s="1"/>
  <c r="AM686" i="4"/>
  <c r="AS686" i="4" s="1"/>
  <c r="AN686" i="4"/>
  <c r="AT686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Q866" i="4"/>
  <c r="AW866" i="4" s="1"/>
  <c r="D628" i="4"/>
  <c r="H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G30" i="4"/>
  <c r="E30" i="4"/>
  <c r="I30" i="4" s="1"/>
  <c r="F30" i="4"/>
  <c r="J30" i="4" s="1"/>
  <c r="D30" i="4"/>
  <c r="H30" i="4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P864" i="4"/>
  <c r="AV864" i="4" s="1"/>
  <c r="AJ68" i="4"/>
  <c r="AA68" i="4"/>
  <c r="AG68" i="4"/>
  <c r="AC68" i="4"/>
  <c r="AE68" i="4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AQ628" i="4"/>
  <c r="AW628" i="4" s="1"/>
  <c r="AL688" i="4"/>
  <c r="AR688" i="4" s="1"/>
  <c r="AQ817" i="4"/>
  <c r="AW817" i="4" s="1"/>
  <c r="AO337" i="4"/>
  <c r="AU337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G60" i="4"/>
  <c r="D60" i="4"/>
  <c r="H60" i="4" s="1"/>
  <c r="E60" i="4"/>
  <c r="I60" i="4" s="1"/>
  <c r="E811" i="4"/>
  <c r="I811" i="4" s="1"/>
  <c r="D811" i="4"/>
  <c r="H811" i="4" s="1"/>
  <c r="F811" i="4"/>
  <c r="J811" i="4" s="1"/>
  <c r="G811" i="4"/>
  <c r="E33" i="4"/>
  <c r="I33" i="4" s="1"/>
  <c r="G33" i="4"/>
  <c r="F33" i="4"/>
  <c r="J33" i="4" s="1"/>
  <c r="D33" i="4"/>
  <c r="H33" i="4" s="1"/>
  <c r="E73" i="4"/>
  <c r="I73" i="4" s="1"/>
  <c r="G73" i="4"/>
  <c r="F73" i="4"/>
  <c r="J73" i="4" s="1"/>
  <c r="D73" i="4"/>
  <c r="H73" i="4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F551" i="4"/>
  <c r="J551" i="4" s="1"/>
  <c r="AP523" i="4"/>
  <c r="AV523" i="4" s="1"/>
  <c r="AQ523" i="4"/>
  <c r="AW523" i="4" s="1"/>
  <c r="AL523" i="4"/>
  <c r="AR523" i="4" s="1"/>
  <c r="F126" i="4"/>
  <c r="J126" i="4" s="1"/>
  <c r="E126" i="4"/>
  <c r="I126" i="4" s="1"/>
  <c r="G126" i="4"/>
  <c r="D126" i="4"/>
  <c r="H126" i="4" s="1"/>
  <c r="AO730" i="4"/>
  <c r="AU730" i="4" s="1"/>
  <c r="AN730" i="4"/>
  <c r="AT730" i="4" s="1"/>
  <c r="D175" i="4"/>
  <c r="H175" i="4" s="1"/>
  <c r="G175" i="4"/>
  <c r="AM117" i="4"/>
  <c r="AS117" i="4" s="1"/>
  <c r="AM662" i="4"/>
  <c r="AS662" i="4" s="1"/>
  <c r="F760" i="4"/>
  <c r="J760" i="4" s="1"/>
  <c r="E760" i="4"/>
  <c r="I760" i="4" s="1"/>
  <c r="G760" i="4"/>
  <c r="D760" i="4"/>
  <c r="H760" i="4" s="1"/>
  <c r="E173" i="4"/>
  <c r="I173" i="4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F32" i="4"/>
  <c r="J32" i="4" s="1"/>
  <c r="E32" i="4"/>
  <c r="I32" i="4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D52" i="4"/>
  <c r="H52" i="4" s="1"/>
  <c r="F52" i="4"/>
  <c r="J52" i="4" s="1"/>
  <c r="G52" i="4"/>
  <c r="AN940" i="4"/>
  <c r="AL940" i="4"/>
  <c r="AP940" i="4"/>
  <c r="AM940" i="4"/>
  <c r="AL746" i="4"/>
  <c r="AR746" i="4" s="1"/>
  <c r="G758" i="4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D650" i="4"/>
  <c r="H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E45" i="4"/>
  <c r="I45" i="4" s="1"/>
  <c r="D45" i="4"/>
  <c r="H45" i="4" s="1"/>
  <c r="E141" i="4"/>
  <c r="I141" i="4" s="1"/>
  <c r="AL125" i="4"/>
  <c r="AR125" i="4" s="1"/>
  <c r="G86" i="4"/>
  <c r="AN86" i="4"/>
  <c r="AT86" i="4" s="1"/>
  <c r="AN78" i="4"/>
  <c r="AT78" i="4" s="1"/>
  <c r="AO33" i="4"/>
  <c r="AU33" i="4" s="1"/>
  <c r="AP589" i="4"/>
  <c r="AV589" i="4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A90" i="4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F37" i="4"/>
  <c r="J37" i="4" s="1"/>
  <c r="D37" i="4"/>
  <c r="H37" i="4" s="1"/>
  <c r="AQ555" i="4"/>
  <c r="AW555" i="4" s="1"/>
  <c r="AN555" i="4"/>
  <c r="AT555" i="4" s="1"/>
  <c r="AG177" i="4"/>
  <c r="AF177" i="4"/>
  <c r="AI177" i="4"/>
  <c r="AD177" i="4"/>
  <c r="AB177" i="4"/>
  <c r="AA177" i="4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D62" i="4"/>
  <c r="H62" i="4" s="1"/>
  <c r="F62" i="4"/>
  <c r="J62" i="4" s="1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37" i="4"/>
  <c r="I137" i="4" s="1"/>
  <c r="G137" i="4"/>
  <c r="D137" i="4"/>
  <c r="H137" i="4" s="1"/>
  <c r="F137" i="4"/>
  <c r="J137" i="4" s="1"/>
  <c r="G134" i="4"/>
  <c r="AL659" i="4"/>
  <c r="AR659" i="4" s="1"/>
  <c r="AP650" i="4"/>
  <c r="AV650" i="4" s="1"/>
  <c r="D819" i="4"/>
  <c r="H819" i="4" s="1"/>
  <c r="AO184" i="4"/>
  <c r="AU184" i="4" s="1"/>
  <c r="F88" i="4"/>
  <c r="J88" i="4" s="1"/>
  <c r="G88" i="4"/>
  <c r="E88" i="4"/>
  <c r="I88" i="4" s="1"/>
  <c r="D88" i="4"/>
  <c r="H88" i="4" s="1"/>
  <c r="F78" i="4"/>
  <c r="J78" i="4" s="1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G46" i="4"/>
  <c r="E46" i="4"/>
  <c r="I46" i="4" s="1"/>
  <c r="D46" i="4"/>
  <c r="H46" i="4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D26" i="4"/>
  <c r="H26" i="4" s="1"/>
  <c r="E26" i="4"/>
  <c r="I26" i="4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F154" i="4"/>
  <c r="J154" i="4" s="1"/>
  <c r="E154" i="4"/>
  <c r="I154" i="4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F7" i="4"/>
  <c r="J7" i="4" s="1"/>
  <c r="AQ697" i="4"/>
  <c r="AW697" i="4" s="1"/>
  <c r="AP696" i="4"/>
  <c r="AV696" i="4" s="1"/>
  <c r="G58" i="4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F161" i="4"/>
  <c r="AL161" i="4" s="1"/>
  <c r="AR161" i="4" s="1"/>
  <c r="AJ161" i="4"/>
  <c r="AI161" i="4"/>
  <c r="AD161" i="4"/>
  <c r="AA161" i="4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B4" i="4"/>
  <c r="AN4" i="4" s="1"/>
  <c r="AT4" i="4" s="1"/>
  <c r="AM84" i="4"/>
  <c r="AS84" i="4" s="1"/>
  <c r="AN84" i="4"/>
  <c r="AT84" i="4" s="1"/>
  <c r="AP533" i="4"/>
  <c r="AV533" i="4" s="1"/>
  <c r="F117" i="4"/>
  <c r="J117" i="4" s="1"/>
  <c r="AN117" i="4"/>
  <c r="AT117" i="4" s="1"/>
  <c r="AO119" i="4"/>
  <c r="AU119" i="4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AO159" i="4"/>
  <c r="AU159" i="4" s="1"/>
  <c r="AM64" i="4"/>
  <c r="AS64" i="4" s="1"/>
  <c r="AM659" i="4"/>
  <c r="AS659" i="4" s="1"/>
  <c r="AJ738" i="4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E16" i="4"/>
  <c r="I16" i="4" s="1"/>
  <c r="G16" i="4"/>
  <c r="F16" i="4"/>
  <c r="J16" i="4" s="1"/>
  <c r="D16" i="4"/>
  <c r="H16" i="4" s="1"/>
  <c r="AQ93" i="4"/>
  <c r="AW93" i="4" s="1"/>
  <c r="AO93" i="4"/>
  <c r="AU93" i="4" s="1"/>
  <c r="AL93" i="4"/>
  <c r="AR93" i="4" s="1"/>
  <c r="E77" i="4"/>
  <c r="I77" i="4" s="1"/>
  <c r="D77" i="4"/>
  <c r="H77" i="4" s="1"/>
  <c r="G77" i="4"/>
  <c r="F77" i="4"/>
  <c r="J77" i="4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G181" i="4"/>
  <c r="D181" i="4"/>
  <c r="H181" i="4" s="1"/>
  <c r="F181" i="4"/>
  <c r="J181" i="4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C177" i="4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D127" i="4"/>
  <c r="H127" i="4" s="1"/>
  <c r="E127" i="4"/>
  <c r="I127" i="4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E642" i="4"/>
  <c r="I642" i="4" s="1"/>
  <c r="AL640" i="4"/>
  <c r="AR640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AP210" i="4"/>
  <c r="AV210" i="4" s="1"/>
  <c r="AN229" i="4"/>
  <c r="AT229" i="4" s="1"/>
  <c r="AN219" i="4"/>
  <c r="AT219" i="4" s="1"/>
  <c r="AP259" i="4"/>
  <c r="AV259" i="4" s="1"/>
  <c r="AN254" i="4"/>
  <c r="AT254" i="4" s="1"/>
  <c r="AJ212" i="4"/>
  <c r="AK212" i="4"/>
  <c r="AH212" i="4"/>
  <c r="AD212" i="4"/>
  <c r="AC212" i="4"/>
  <c r="AQ197" i="4"/>
  <c r="AW197" i="4" s="1"/>
  <c r="G195" i="4"/>
  <c r="D246" i="4"/>
  <c r="H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D238" i="4"/>
  <c r="H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O254" i="4"/>
  <c r="AU254" i="4" s="1"/>
  <c r="AM254" i="4"/>
  <c r="AS254" i="4" s="1"/>
  <c r="AP254" i="4"/>
  <c r="AV254" i="4" s="1"/>
  <c r="AG263" i="4"/>
  <c r="AA263" i="4"/>
  <c r="AI263" i="4"/>
  <c r="AD263" i="4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G229" i="4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E303" i="4"/>
  <c r="I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E390" i="4"/>
  <c r="I390" i="4" s="1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F361" i="4"/>
  <c r="J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K287" i="4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AQ194" i="4"/>
  <c r="AW194" i="4" s="1"/>
  <c r="AO204" i="4"/>
  <c r="AU204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L240" i="4"/>
  <c r="AR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7" i="4" l="1"/>
  <c r="I7" i="4" s="1"/>
  <c r="G56" i="4"/>
  <c r="E175" i="4"/>
  <c r="I175" i="4" s="1"/>
  <c r="D7" i="4"/>
  <c r="H7" i="4" s="1"/>
  <c r="G509" i="4"/>
  <c r="G600" i="4"/>
  <c r="F723" i="4"/>
  <c r="J723" i="4" s="1"/>
  <c r="F406" i="4"/>
  <c r="J406" i="4" s="1"/>
  <c r="F628" i="4"/>
  <c r="J628" i="4" s="1"/>
  <c r="D286" i="4"/>
  <c r="H286" i="4" s="1"/>
  <c r="G317" i="4"/>
  <c r="D853" i="4"/>
  <c r="H853" i="4" s="1"/>
  <c r="E753" i="4"/>
  <c r="I753" i="4" s="1"/>
  <c r="AL548" i="4"/>
  <c r="AR548" i="4" s="1"/>
  <c r="E548" i="4" s="1"/>
  <c r="I548" i="4" s="1"/>
  <c r="D505" i="4"/>
  <c r="H505" i="4" s="1"/>
  <c r="E496" i="4"/>
  <c r="I496" i="4" s="1"/>
  <c r="F146" i="4"/>
  <c r="J146" i="4" s="1"/>
  <c r="D84" i="4"/>
  <c r="H84" i="4" s="1"/>
  <c r="F149" i="4"/>
  <c r="J149" i="4" s="1"/>
  <c r="E64" i="4"/>
  <c r="I64" i="4" s="1"/>
  <c r="D149" i="4"/>
  <c r="H149" i="4" s="1"/>
  <c r="G149" i="4"/>
  <c r="AL256" i="4"/>
  <c r="AR256" i="4" s="1"/>
  <c r="AM864" i="4"/>
  <c r="AS864" i="4" s="1"/>
  <c r="G196" i="4"/>
  <c r="G232" i="4"/>
  <c r="F426" i="4"/>
  <c r="J426" i="4" s="1"/>
  <c r="G819" i="4"/>
  <c r="E146" i="4"/>
  <c r="I146" i="4" s="1"/>
  <c r="F64" i="4"/>
  <c r="J64" i="4" s="1"/>
  <c r="F84" i="4"/>
  <c r="J84" i="4" s="1"/>
  <c r="F817" i="4"/>
  <c r="J817" i="4" s="1"/>
  <c r="D232" i="4"/>
  <c r="H232" i="4" s="1"/>
  <c r="G426" i="4"/>
  <c r="F819" i="4"/>
  <c r="J819" i="4" s="1"/>
  <c r="D146" i="4"/>
  <c r="H146" i="4" s="1"/>
  <c r="D533" i="4"/>
  <c r="H533" i="4" s="1"/>
  <c r="D64" i="4"/>
  <c r="H64" i="4" s="1"/>
  <c r="G817" i="4"/>
  <c r="AM548" i="4"/>
  <c r="AS548" i="4" s="1"/>
  <c r="AO908" i="4"/>
  <c r="F303" i="4"/>
  <c r="J303" i="4" s="1"/>
  <c r="G723" i="4"/>
  <c r="E84" i="4"/>
  <c r="I84" i="4" s="1"/>
  <c r="AP870" i="4"/>
  <c r="AV870" i="4" s="1"/>
  <c r="AN866" i="4"/>
  <c r="AT866" i="4" s="1"/>
  <c r="AP216" i="4"/>
  <c r="AV216" i="4" s="1"/>
  <c r="F229" i="4"/>
  <c r="J229" i="4" s="1"/>
  <c r="D229" i="4"/>
  <c r="H229" i="4" s="1"/>
  <c r="G59" i="4"/>
  <c r="D111" i="4"/>
  <c r="H111" i="4" s="1"/>
  <c r="E184" i="4"/>
  <c r="I184" i="4" s="1"/>
  <c r="E59" i="4"/>
  <c r="I59" i="4" s="1"/>
  <c r="G135" i="4"/>
  <c r="D390" i="4"/>
  <c r="H390" i="4" s="1"/>
  <c r="E391" i="4"/>
  <c r="I391" i="4" s="1"/>
  <c r="F304" i="4"/>
  <c r="J304" i="4" s="1"/>
  <c r="G642" i="4"/>
  <c r="E117" i="4"/>
  <c r="I117" i="4" s="1"/>
  <c r="F681" i="4"/>
  <c r="J681" i="4" s="1"/>
  <c r="D58" i="4"/>
  <c r="H58" i="4" s="1"/>
  <c r="F86" i="4"/>
  <c r="J86" i="4" s="1"/>
  <c r="D820" i="4"/>
  <c r="H820" i="4" s="1"/>
  <c r="E758" i="4"/>
  <c r="I758" i="4" s="1"/>
  <c r="G539" i="4"/>
  <c r="E361" i="4"/>
  <c r="I361" i="4" s="1"/>
  <c r="G390" i="4"/>
  <c r="G391" i="4"/>
  <c r="D444" i="4"/>
  <c r="H444" i="4" s="1"/>
  <c r="D642" i="4"/>
  <c r="H642" i="4" s="1"/>
  <c r="AM754" i="4"/>
  <c r="AS754" i="4" s="1"/>
  <c r="AL177" i="4"/>
  <c r="AR177" i="4" s="1"/>
  <c r="G177" i="4" s="1"/>
  <c r="D117" i="4"/>
  <c r="H117" i="4" s="1"/>
  <c r="G681" i="4"/>
  <c r="E58" i="4"/>
  <c r="I58" i="4" s="1"/>
  <c r="E86" i="4"/>
  <c r="I86" i="4" s="1"/>
  <c r="E820" i="4"/>
  <c r="I820" i="4" s="1"/>
  <c r="F758" i="4"/>
  <c r="J758" i="4" s="1"/>
  <c r="F574" i="4"/>
  <c r="J574" i="4" s="1"/>
  <c r="G753" i="4"/>
  <c r="G304" i="4"/>
  <c r="AP256" i="4"/>
  <c r="AV256" i="4" s="1"/>
  <c r="AM868" i="4"/>
  <c r="AS868" i="4" s="1"/>
  <c r="AM866" i="4"/>
  <c r="AS866" i="4" s="1"/>
  <c r="D196" i="4"/>
  <c r="H196" i="4" s="1"/>
  <c r="G111" i="4"/>
  <c r="E135" i="4"/>
  <c r="I135" i="4" s="1"/>
  <c r="G78" i="4"/>
  <c r="D184" i="4"/>
  <c r="H184" i="4" s="1"/>
  <c r="E196" i="4"/>
  <c r="I196" i="4" s="1"/>
  <c r="E111" i="4"/>
  <c r="I111" i="4" s="1"/>
  <c r="F135" i="4"/>
  <c r="J135" i="4" s="1"/>
  <c r="E78" i="4"/>
  <c r="I78" i="4" s="1"/>
  <c r="E42" i="4"/>
  <c r="I42" i="4" s="1"/>
  <c r="G184" i="4"/>
  <c r="AO212" i="4"/>
  <c r="AU212" i="4" s="1"/>
  <c r="AL916" i="4"/>
  <c r="AN548" i="4"/>
  <c r="AT548" i="4" s="1"/>
  <c r="AM240" i="4"/>
  <c r="AS240" i="4" s="1"/>
  <c r="AM870" i="4"/>
  <c r="AS870" i="4" s="1"/>
  <c r="E159" i="4"/>
  <c r="I159" i="4" s="1"/>
  <c r="AQ287" i="4"/>
  <c r="AW287" i="4" s="1"/>
  <c r="D6" i="4"/>
  <c r="H6" i="4" s="1"/>
  <c r="F134" i="4"/>
  <c r="J134" i="4" s="1"/>
  <c r="G406" i="4"/>
  <c r="D361" i="4"/>
  <c r="H361" i="4" s="1"/>
  <c r="F239" i="4"/>
  <c r="J239" i="4" s="1"/>
  <c r="D391" i="4"/>
  <c r="H391" i="4" s="1"/>
  <c r="D304" i="4"/>
  <c r="H304" i="4" s="1"/>
  <c r="D303" i="4"/>
  <c r="H303" i="4" s="1"/>
  <c r="D426" i="4"/>
  <c r="H426" i="4" s="1"/>
  <c r="F6" i="4"/>
  <c r="J6" i="4" s="1"/>
  <c r="E681" i="4"/>
  <c r="I681" i="4" s="1"/>
  <c r="E134" i="4"/>
  <c r="I134" i="4" s="1"/>
  <c r="D509" i="4"/>
  <c r="H509" i="4" s="1"/>
  <c r="E650" i="4"/>
  <c r="I650" i="4" s="1"/>
  <c r="E723" i="4"/>
  <c r="I723" i="4" s="1"/>
  <c r="G551" i="4"/>
  <c r="AQ216" i="4"/>
  <c r="AW216" i="4" s="1"/>
  <c r="F563" i="4"/>
  <c r="J563" i="4" s="1"/>
  <c r="D406" i="4"/>
  <c r="H406" i="4" s="1"/>
  <c r="D317" i="4"/>
  <c r="H317" i="4" s="1"/>
  <c r="D676" i="4"/>
  <c r="H676" i="4" s="1"/>
  <c r="F753" i="4"/>
  <c r="J753" i="4" s="1"/>
  <c r="E505" i="4"/>
  <c r="I505" i="4" s="1"/>
  <c r="AM908" i="4"/>
  <c r="G650" i="4"/>
  <c r="G239" i="4"/>
  <c r="E205" i="4"/>
  <c r="I205" i="4" s="1"/>
  <c r="AP4" i="4"/>
  <c r="AV4" i="4" s="1"/>
  <c r="AO29" i="4"/>
  <c r="AU29" i="4" s="1"/>
  <c r="G87" i="4"/>
  <c r="AP916" i="4"/>
  <c r="AQ908" i="4"/>
  <c r="AP881" i="4"/>
  <c r="AN923" i="4"/>
  <c r="F42" i="4"/>
  <c r="J42" i="4" s="1"/>
  <c r="F41" i="4"/>
  <c r="J41" i="4" s="1"/>
  <c r="E6" i="4"/>
  <c r="I6" i="4" s="1"/>
  <c r="G42" i="4"/>
  <c r="E34" i="4"/>
  <c r="I34" i="4" s="1"/>
  <c r="AN68" i="4"/>
  <c r="AT68" i="4" s="1"/>
  <c r="AQ68" i="4"/>
  <c r="AW68" i="4" s="1"/>
  <c r="AO916" i="4"/>
  <c r="AN852" i="4"/>
  <c r="AT852" i="4" s="1"/>
  <c r="AN916" i="4"/>
  <c r="AL908" i="4"/>
  <c r="AP908" i="4"/>
  <c r="G186" i="4"/>
  <c r="F224" i="4"/>
  <c r="J224" i="4" s="1"/>
  <c r="E56" i="4"/>
  <c r="I56" i="4" s="1"/>
  <c r="E87" i="4"/>
  <c r="I87" i="4" s="1"/>
  <c r="G173" i="4"/>
  <c r="D159" i="4"/>
  <c r="H159" i="4" s="1"/>
  <c r="D539" i="4"/>
  <c r="H539" i="4" s="1"/>
  <c r="AO852" i="4"/>
  <c r="AU852" i="4" s="1"/>
  <c r="F676" i="4"/>
  <c r="J676" i="4" s="1"/>
  <c r="AQ916" i="4"/>
  <c r="E224" i="4"/>
  <c r="I224" i="4" s="1"/>
  <c r="D56" i="4"/>
  <c r="H56" i="4" s="1"/>
  <c r="F87" i="4"/>
  <c r="J87" i="4" s="1"/>
  <c r="D173" i="4"/>
  <c r="H173" i="4" s="1"/>
  <c r="F159" i="4"/>
  <c r="J159" i="4" s="1"/>
  <c r="F673" i="4"/>
  <c r="J673" i="4" s="1"/>
  <c r="E539" i="4"/>
  <c r="I539" i="4" s="1"/>
  <c r="AM916" i="4"/>
  <c r="G224" i="4"/>
  <c r="AO824" i="4"/>
  <c r="AU824" i="4" s="1"/>
  <c r="G676" i="4"/>
  <c r="AO923" i="4"/>
  <c r="D239" i="4"/>
  <c r="H239" i="4" s="1"/>
  <c r="E186" i="4"/>
  <c r="I186" i="4" s="1"/>
  <c r="D41" i="4"/>
  <c r="H41" i="4" s="1"/>
  <c r="D141" i="4"/>
  <c r="H141" i="4" s="1"/>
  <c r="AM90" i="4"/>
  <c r="AS90" i="4" s="1"/>
  <c r="F186" i="4"/>
  <c r="J186" i="4" s="1"/>
  <c r="E41" i="4"/>
  <c r="I41" i="4" s="1"/>
  <c r="F141" i="4"/>
  <c r="J141" i="4" s="1"/>
  <c r="AO68" i="4"/>
  <c r="AU68" i="4" s="1"/>
  <c r="AL216" i="4"/>
  <c r="AR216" i="4" s="1"/>
  <c r="F216" i="4" s="1"/>
  <c r="J216" i="4" s="1"/>
  <c r="D34" i="4"/>
  <c r="H34" i="4" s="1"/>
  <c r="F34" i="4"/>
  <c r="J34" i="4" s="1"/>
  <c r="AL212" i="4"/>
  <c r="AR212" i="4" s="1"/>
  <c r="F212" i="4" s="1"/>
  <c r="J212" i="4" s="1"/>
  <c r="AN81" i="4"/>
  <c r="AT81" i="4" s="1"/>
  <c r="AM161" i="4"/>
  <c r="AS161" i="4" s="1"/>
  <c r="E238" i="4"/>
  <c r="I238" i="4" s="1"/>
  <c r="E246" i="4"/>
  <c r="I246" i="4" s="1"/>
  <c r="F246" i="4"/>
  <c r="J246" i="4" s="1"/>
  <c r="AP212" i="4"/>
  <c r="AV212" i="4" s="1"/>
  <c r="AO216" i="4"/>
  <c r="AU216" i="4" s="1"/>
  <c r="AO256" i="4"/>
  <c r="AU256" i="4" s="1"/>
  <c r="AM852" i="4"/>
  <c r="AS852" i="4" s="1"/>
  <c r="AP287" i="4"/>
  <c r="AV287" i="4" s="1"/>
  <c r="E673" i="4"/>
  <c r="I673" i="4" s="1"/>
  <c r="D673" i="4"/>
  <c r="H673" i="4" s="1"/>
  <c r="AL90" i="4"/>
  <c r="AR90" i="4" s="1"/>
  <c r="G90" i="4" s="1"/>
  <c r="AP263" i="4"/>
  <c r="AV263" i="4" s="1"/>
  <c r="AM216" i="4"/>
  <c r="AS216" i="4" s="1"/>
  <c r="AQ212" i="4"/>
  <c r="AW212" i="4" s="1"/>
  <c r="AN212" i="4"/>
  <c r="AT212" i="4" s="1"/>
  <c r="AQ923" i="4"/>
  <c r="F548" i="4"/>
  <c r="J548" i="4" s="1"/>
  <c r="G286" i="4"/>
  <c r="G853" i="4"/>
  <c r="AO177" i="4"/>
  <c r="AU177" i="4" s="1"/>
  <c r="AO90" i="4"/>
  <c r="AU90" i="4" s="1"/>
  <c r="F286" i="4"/>
  <c r="J286" i="4" s="1"/>
  <c r="F853" i="4"/>
  <c r="J853" i="4" s="1"/>
  <c r="AN865" i="4"/>
  <c r="AT865" i="4" s="1"/>
  <c r="E74" i="4"/>
  <c r="I74" i="4" s="1"/>
  <c r="G74" i="4"/>
  <c r="F74" i="4"/>
  <c r="J74" i="4" s="1"/>
  <c r="D74" i="4"/>
  <c r="H74" i="4" s="1"/>
  <c r="AP738" i="4"/>
  <c r="AV738" i="4" s="1"/>
  <c r="AM177" i="4"/>
  <c r="AS177" i="4" s="1"/>
  <c r="AQ852" i="4"/>
  <c r="AW852" i="4" s="1"/>
  <c r="AL936" i="4"/>
  <c r="AN256" i="4"/>
  <c r="AT256" i="4" s="1"/>
  <c r="E600" i="4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E566" i="4" s="1"/>
  <c r="I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287" i="4" s="1"/>
  <c r="H287" i="4" s="1"/>
  <c r="D476" i="4"/>
  <c r="H476" i="4" s="1"/>
  <c r="D305" i="4"/>
  <c r="H305" i="4" s="1"/>
  <c r="AN90" i="4"/>
  <c r="AT90" i="4" s="1"/>
  <c r="AL165" i="4"/>
  <c r="AR165" i="4" s="1"/>
  <c r="F165" i="4" s="1"/>
  <c r="J165" i="4" s="1"/>
  <c r="D566" i="4"/>
  <c r="H566" i="4" s="1"/>
  <c r="G566" i="4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F68" i="4"/>
  <c r="J68" i="4" s="1"/>
  <c r="G68" i="4"/>
  <c r="E68" i="4"/>
  <c r="I68" i="4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D153" i="4" s="1"/>
  <c r="H153" i="4" s="1"/>
  <c r="AO153" i="4"/>
  <c r="AU153" i="4" s="1"/>
  <c r="AL83" i="4"/>
  <c r="AR83" i="4" s="1"/>
  <c r="F83" i="4" s="1"/>
  <c r="J83" i="4" s="1"/>
  <c r="AL99" i="4"/>
  <c r="AR99" i="4" s="1"/>
  <c r="E99" i="4" s="1"/>
  <c r="I99" i="4" s="1"/>
  <c r="AL558" i="4"/>
  <c r="AR558" i="4" s="1"/>
  <c r="G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E162" i="4"/>
  <c r="I162" i="4" s="1"/>
  <c r="G162" i="4"/>
  <c r="F162" i="4"/>
  <c r="J162" i="4" s="1"/>
  <c r="AP68" i="4"/>
  <c r="AV68" i="4" s="1"/>
  <c r="E161" i="4"/>
  <c r="I161" i="4" s="1"/>
  <c r="G161" i="4"/>
  <c r="F161" i="4"/>
  <c r="J161" i="4" s="1"/>
  <c r="D161" i="4"/>
  <c r="H161" i="4" s="1"/>
  <c r="D29" i="4"/>
  <c r="H29" i="4" s="1"/>
  <c r="F29" i="4"/>
  <c r="J29" i="4" s="1"/>
  <c r="E29" i="4"/>
  <c r="I29" i="4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F121" i="4"/>
  <c r="J121" i="4" s="1"/>
  <c r="D121" i="4"/>
  <c r="H121" i="4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E150" i="4"/>
  <c r="I150" i="4" s="1"/>
  <c r="G150" i="4"/>
  <c r="F150" i="4"/>
  <c r="J150" i="4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D54" i="4"/>
  <c r="H54" i="4" s="1"/>
  <c r="F54" i="4"/>
  <c r="J54" i="4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D119" i="4"/>
  <c r="H119" i="4" s="1"/>
  <c r="G119" i="4"/>
  <c r="E119" i="4"/>
  <c r="I119" i="4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G130" i="4"/>
  <c r="D130" i="4"/>
  <c r="H130" i="4" s="1"/>
  <c r="E130" i="4"/>
  <c r="I130" i="4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G169" i="4"/>
  <c r="F169" i="4"/>
  <c r="J169" i="4" s="1"/>
  <c r="D169" i="4"/>
  <c r="H169" i="4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E157" i="4"/>
  <c r="Z157" i="4"/>
  <c r="AL157" i="4" s="1"/>
  <c r="AR157" i="4" s="1"/>
  <c r="G65" i="4"/>
  <c r="F65" i="4"/>
  <c r="J65" i="4" s="1"/>
  <c r="D65" i="4"/>
  <c r="H65" i="4" s="1"/>
  <c r="E65" i="4"/>
  <c r="I65" i="4" s="1"/>
  <c r="F523" i="4"/>
  <c r="J523" i="4" s="1"/>
  <c r="G523" i="4"/>
  <c r="E523" i="4"/>
  <c r="I523" i="4" s="1"/>
  <c r="D523" i="4"/>
  <c r="H523" i="4" s="1"/>
  <c r="G95" i="4"/>
  <c r="D95" i="4"/>
  <c r="H95" i="4" s="1"/>
  <c r="F95" i="4"/>
  <c r="J95" i="4" s="1"/>
  <c r="E95" i="4"/>
  <c r="I95" i="4" s="1"/>
  <c r="D541" i="4"/>
  <c r="H541" i="4" s="1"/>
  <c r="F541" i="4"/>
  <c r="J541" i="4" s="1"/>
  <c r="E541" i="4"/>
  <c r="I541" i="4" s="1"/>
  <c r="G541" i="4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G93" i="4"/>
  <c r="D93" i="4"/>
  <c r="H93" i="4" s="1"/>
  <c r="F93" i="4"/>
  <c r="J93" i="4" s="1"/>
  <c r="G57" i="4"/>
  <c r="F57" i="4"/>
  <c r="J57" i="4" s="1"/>
  <c r="E57" i="4"/>
  <c r="I57" i="4" s="1"/>
  <c r="D57" i="4"/>
  <c r="H57" i="4" s="1"/>
  <c r="AQ99" i="4"/>
  <c r="AW99" i="4" s="1"/>
  <c r="AL63" i="4"/>
  <c r="AR63" i="4" s="1"/>
  <c r="F138" i="4"/>
  <c r="J138" i="4" s="1"/>
  <c r="E138" i="4"/>
  <c r="I138" i="4" s="1"/>
  <c r="G138" i="4"/>
  <c r="D138" i="4"/>
  <c r="H138" i="4" s="1"/>
  <c r="D133" i="4"/>
  <c r="H133" i="4" s="1"/>
  <c r="G133" i="4"/>
  <c r="F133" i="4"/>
  <c r="J133" i="4" s="1"/>
  <c r="E133" i="4"/>
  <c r="I133" i="4" s="1"/>
  <c r="G167" i="4"/>
  <c r="F167" i="4"/>
  <c r="J167" i="4" s="1"/>
  <c r="D167" i="4"/>
  <c r="H167" i="4" s="1"/>
  <c r="E167" i="4"/>
  <c r="I167" i="4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D28" i="4"/>
  <c r="H28" i="4" s="1"/>
  <c r="F28" i="4"/>
  <c r="J28" i="4" s="1"/>
  <c r="AM558" i="4"/>
  <c r="AS558" i="4" s="1"/>
  <c r="D558" i="4"/>
  <c r="H558" i="4" s="1"/>
  <c r="F558" i="4"/>
  <c r="J558" i="4" s="1"/>
  <c r="AP177" i="4"/>
  <c r="AV177" i="4" s="1"/>
  <c r="AP90" i="4"/>
  <c r="AV90" i="4" s="1"/>
  <c r="AK2" i="4"/>
  <c r="AH2" i="4"/>
  <c r="AJ2" i="4"/>
  <c r="AE2" i="4"/>
  <c r="AA2" i="4"/>
  <c r="F125" i="4"/>
  <c r="J125" i="4" s="1"/>
  <c r="D125" i="4"/>
  <c r="H125" i="4" s="1"/>
  <c r="G125" i="4"/>
  <c r="E125" i="4"/>
  <c r="I125" i="4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E103" i="4"/>
  <c r="I103" i="4" s="1"/>
  <c r="G103" i="4"/>
  <c r="D103" i="4"/>
  <c r="H103" i="4" s="1"/>
  <c r="G742" i="4"/>
  <c r="E742" i="4"/>
  <c r="I742" i="4" s="1"/>
  <c r="D742" i="4"/>
  <c r="H742" i="4" s="1"/>
  <c r="F742" i="4"/>
  <c r="J742" i="4" s="1"/>
  <c r="G98" i="4"/>
  <c r="F98" i="4"/>
  <c r="J98" i="4" s="1"/>
  <c r="E98" i="4"/>
  <c r="I98" i="4" s="1"/>
  <c r="D98" i="4"/>
  <c r="H98" i="4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G212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E558" i="4" l="1"/>
  <c r="I558" i="4" s="1"/>
  <c r="E177" i="4"/>
  <c r="I177" i="4" s="1"/>
  <c r="F566" i="4"/>
  <c r="J566" i="4" s="1"/>
  <c r="D548" i="4"/>
  <c r="H548" i="4" s="1"/>
  <c r="G548" i="4"/>
  <c r="G153" i="4"/>
  <c r="AN157" i="4"/>
  <c r="AT157" i="4" s="1"/>
  <c r="E153" i="4"/>
  <c r="I153" i="4" s="1"/>
  <c r="F153" i="4"/>
  <c r="J153" i="4" s="1"/>
  <c r="D177" i="4"/>
  <c r="H177" i="4" s="1"/>
  <c r="F177" i="4"/>
  <c r="J177" i="4" s="1"/>
  <c r="G216" i="4"/>
  <c r="F287" i="4"/>
  <c r="J287" i="4" s="1"/>
  <c r="D165" i="4"/>
  <c r="H165" i="4" s="1"/>
  <c r="D90" i="4"/>
  <c r="H90" i="4" s="1"/>
  <c r="D216" i="4"/>
  <c r="H216" i="4" s="1"/>
  <c r="E90" i="4"/>
  <c r="I90" i="4" s="1"/>
  <c r="E216" i="4"/>
  <c r="I216" i="4" s="1"/>
  <c r="F90" i="4"/>
  <c r="J90" i="4" s="1"/>
  <c r="G83" i="4"/>
  <c r="E212" i="4"/>
  <c r="I212" i="4" s="1"/>
  <c r="D212" i="4"/>
  <c r="H212" i="4" s="1"/>
  <c r="D83" i="4"/>
  <c r="H83" i="4" s="1"/>
  <c r="AQ2" i="4"/>
  <c r="AW2" i="4" s="1"/>
  <c r="E83" i="4"/>
  <c r="I83" i="4" s="1"/>
  <c r="F99" i="4"/>
  <c r="J99" i="4" s="1"/>
  <c r="E287" i="4"/>
  <c r="I287" i="4" s="1"/>
  <c r="G287" i="4"/>
  <c r="G165" i="4"/>
  <c r="D99" i="4"/>
  <c r="H99" i="4" s="1"/>
  <c r="G99" i="4"/>
  <c r="E165" i="4"/>
  <c r="I165" i="4" s="1"/>
  <c r="AM2" i="4"/>
  <c r="AS2" i="4" s="1"/>
  <c r="AM157" i="4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E63" i="4"/>
  <c r="I63" i="4" s="1"/>
  <c r="G63" i="4"/>
  <c r="D63" i="4"/>
  <c r="H63" i="4" s="1"/>
  <c r="AQ157" i="4"/>
  <c r="AW157" i="4" s="1"/>
  <c r="D14" i="4"/>
  <c r="H14" i="4" s="1"/>
  <c r="E14" i="4"/>
  <c r="I14" i="4" s="1"/>
  <c r="G14" i="4"/>
  <c r="F14" i="4"/>
  <c r="J14" i="4" s="1"/>
  <c r="D4" i="4"/>
  <c r="H4" i="4" s="1"/>
  <c r="E4" i="4"/>
  <c r="I4" i="4" s="1"/>
  <c r="F4" i="4"/>
  <c r="J4" i="4" s="1"/>
  <c r="G4" i="4"/>
  <c r="AN2" i="4"/>
  <c r="AT2" i="4" s="1"/>
  <c r="AO2" i="4"/>
  <c r="AU2" i="4" s="1"/>
  <c r="E81" i="4"/>
  <c r="I81" i="4" s="1"/>
  <c r="G81" i="4"/>
  <c r="F81" i="4"/>
  <c r="J81" i="4" s="1"/>
  <c r="D81" i="4"/>
  <c r="H81" i="4" s="1"/>
  <c r="E157" i="4"/>
  <c r="I157" i="4" s="1"/>
  <c r="G157" i="4"/>
  <c r="F157" i="4"/>
  <c r="J157" i="4" s="1"/>
  <c r="D157" i="4"/>
  <c r="H157" i="4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  <c r="D673" i="10"/>
  <c r="D606" i="10"/>
  <c r="D608" i="3"/>
  <c r="D605" i="10"/>
  <c r="D440" i="10"/>
  <c r="D848" i="10"/>
  <c r="D503" i="10"/>
  <c r="D678" i="10"/>
  <c r="D745" i="10"/>
  <c r="D752" i="3"/>
  <c r="D652" i="3"/>
  <c r="D858" i="3"/>
  <c r="D947" i="3"/>
  <c r="D773" i="10"/>
  <c r="D715" i="10"/>
  <c r="D613" i="10"/>
  <c r="D748" i="3"/>
  <c r="D551" i="3"/>
  <c r="D822" i="10"/>
  <c r="D303" i="10"/>
  <c r="D860" i="3"/>
  <c r="D976" i="10"/>
  <c r="D616" i="10"/>
  <c r="D791" i="3"/>
  <c r="D907" i="3"/>
  <c r="D817" i="3"/>
  <c r="D863" i="3"/>
  <c r="D603" i="3"/>
  <c r="D476" i="3"/>
  <c r="D647" i="10"/>
  <c r="D798" i="3"/>
  <c r="D635" i="3"/>
  <c r="D651" i="10"/>
  <c r="D474" i="3"/>
  <c r="D632" i="3"/>
  <c r="D783" i="3"/>
  <c r="D937" i="3"/>
  <c r="D470" i="10"/>
  <c r="D679" i="3"/>
  <c r="D615" i="10"/>
  <c r="D942" i="3"/>
  <c r="D850" i="3"/>
  <c r="D952" i="3"/>
  <c r="D634" i="3"/>
  <c r="D589" i="10"/>
  <c r="D838" i="3"/>
  <c r="D924" i="3"/>
  <c r="D441" i="10"/>
  <c r="D994" i="10"/>
  <c r="D626" i="3"/>
  <c r="D583" i="3"/>
  <c r="D989" i="3"/>
  <c r="D835" i="3"/>
  <c r="D498" i="3"/>
  <c r="D663" i="10"/>
  <c r="D940" i="3"/>
  <c r="D628" i="10"/>
  <c r="D971" i="10"/>
  <c r="D369" i="10"/>
  <c r="D864" i="3"/>
  <c r="D504" i="10"/>
  <c r="D379" i="3"/>
  <c r="D875" i="3"/>
  <c r="D464" i="10"/>
  <c r="D685" i="3"/>
  <c r="D854" i="3"/>
  <c r="D769" i="10"/>
  <c r="D339" i="10"/>
  <c r="D893" i="3"/>
  <c r="D491" i="10"/>
  <c r="D307" i="10"/>
  <c r="D882" i="10"/>
  <c r="D678" i="3"/>
  <c r="D481" i="10"/>
  <c r="D665" i="10"/>
  <c r="D482" i="3"/>
  <c r="D409" i="10"/>
  <c r="D790" i="10"/>
  <c r="D576" i="3"/>
  <c r="D833" i="10"/>
  <c r="D1001" i="3"/>
  <c r="D855" i="10"/>
  <c r="D266" i="10"/>
  <c r="D595" i="3"/>
  <c r="D572" i="3"/>
  <c r="D426" i="10"/>
  <c r="D599" i="10"/>
  <c r="D526" i="3"/>
  <c r="D829" i="3"/>
  <c r="D574" i="3"/>
  <c r="D713" i="10"/>
  <c r="D746" i="3"/>
  <c r="D475" i="3"/>
  <c r="D939" i="3"/>
  <c r="D582" i="3"/>
  <c r="D721" i="3"/>
  <c r="D526" i="10"/>
  <c r="D668" i="10"/>
  <c r="D508" i="10"/>
  <c r="D742" i="3"/>
  <c r="D973" i="10"/>
  <c r="D614" i="3"/>
  <c r="D457" i="10"/>
  <c r="D689" i="3"/>
  <c r="D903" i="3"/>
  <c r="D975" i="10"/>
  <c r="D911" i="3"/>
  <c r="D943" i="10"/>
  <c r="D513" i="10"/>
  <c r="D807" i="10"/>
  <c r="D864" i="10"/>
  <c r="D877" i="3"/>
  <c r="D483" i="10"/>
  <c r="D702" i="3"/>
  <c r="D745" i="3"/>
  <c r="D800" i="3"/>
  <c r="D340" i="10"/>
  <c r="D748" i="10"/>
  <c r="D479" i="3"/>
  <c r="D548" i="10"/>
  <c r="D292" i="10"/>
  <c r="D925" i="3"/>
  <c r="D640" i="10"/>
  <c r="D915" i="3"/>
  <c r="D948" i="3"/>
  <c r="D844" i="3"/>
  <c r="D912" i="3"/>
  <c r="D724" i="3"/>
  <c r="D805" i="3"/>
  <c r="D473" i="10"/>
  <c r="D355" i="10"/>
  <c r="D720" i="3"/>
  <c r="D945" i="3"/>
  <c r="D942" i="10"/>
  <c r="D797" i="10"/>
  <c r="D825" i="3"/>
  <c r="D969" i="3"/>
  <c r="D497" i="3"/>
  <c r="D765" i="3"/>
  <c r="D434" i="10"/>
  <c r="D485" i="3"/>
  <c r="D488" i="10"/>
  <c r="D931" i="10"/>
  <c r="D553" i="10"/>
  <c r="D865" i="3"/>
  <c r="D968" i="10"/>
  <c r="D646" i="10"/>
  <c r="D861" i="10"/>
  <c r="D563" i="3"/>
  <c r="D747" i="3"/>
  <c r="D695" i="10"/>
  <c r="D991" i="3"/>
  <c r="D480" i="3"/>
  <c r="D688" i="10"/>
  <c r="D422" i="10"/>
  <c r="D764" i="3"/>
  <c r="D766" i="3"/>
  <c r="D565" i="10"/>
  <c r="D557" i="10"/>
  <c r="D782" i="3"/>
  <c r="D874" i="3"/>
  <c r="D531" i="3"/>
  <c r="D775" i="3"/>
  <c r="D808" i="10"/>
  <c r="D517" i="3"/>
  <c r="D961" i="3"/>
  <c r="D510" i="3"/>
  <c r="D1001" i="10"/>
  <c r="D688" i="3"/>
  <c r="D959" i="3"/>
  <c r="D698" i="3"/>
  <c r="D960" i="3"/>
  <c r="D619" i="10"/>
  <c r="D881" i="3"/>
  <c r="D379" i="10"/>
  <c r="D562" i="10"/>
  <c r="D868" i="10"/>
  <c r="D484" i="3"/>
  <c r="D851" i="10"/>
  <c r="D723" i="3"/>
  <c r="D846" i="10"/>
  <c r="D270" i="10"/>
  <c r="D335" i="10"/>
  <c r="D530" i="10"/>
  <c r="D633" i="10"/>
  <c r="D604" i="3"/>
  <c r="D573" i="3"/>
  <c r="D283" i="10"/>
  <c r="D428" i="10"/>
  <c r="D483" i="3"/>
  <c r="D719" i="3"/>
  <c r="D642" i="3"/>
  <c r="D558" i="3"/>
  <c r="D740" i="3"/>
  <c r="D781" i="3"/>
  <c r="D502" i="10"/>
  <c r="D720" i="10"/>
  <c r="D399" i="10"/>
  <c r="D941" i="3"/>
  <c r="D609" i="3"/>
  <c r="D623" i="10"/>
  <c r="D676" i="3"/>
  <c r="D996" i="3"/>
  <c r="D988" i="3"/>
  <c r="D839" i="3"/>
  <c r="D577" i="3"/>
  <c r="D828" i="3"/>
  <c r="D667" i="3"/>
  <c r="D405" i="10"/>
  <c r="D498" i="10"/>
  <c r="D705" i="3"/>
  <c r="D490" i="3"/>
  <c r="D560" i="10"/>
  <c r="D960" i="10"/>
  <c r="D320" i="10"/>
  <c r="D521" i="10"/>
  <c r="D618" i="10"/>
  <c r="D808" i="3"/>
  <c r="D666" i="3"/>
  <c r="D816" i="3"/>
  <c r="D540" i="3"/>
  <c r="D542" i="3"/>
  <c r="D736" i="3"/>
  <c r="D884" i="3"/>
  <c r="D855" i="3"/>
  <c r="D467" i="3"/>
  <c r="D802" i="3"/>
  <c r="D607" i="3"/>
  <c r="D585" i="3"/>
  <c r="D933" i="10"/>
  <c r="D497" i="10"/>
  <c r="D676" i="10"/>
  <c r="D792" i="3"/>
  <c r="D541" i="10"/>
  <c r="D600" i="10"/>
  <c r="D881" i="10"/>
  <c r="D879" i="3"/>
  <c r="D353" i="10"/>
  <c r="D680" i="10"/>
  <c r="D657" i="10"/>
  <c r="D546" i="10"/>
  <c r="D655" i="10"/>
  <c r="D532" i="10"/>
  <c r="D1000" i="3"/>
  <c r="D631" i="3"/>
  <c r="D853" i="3"/>
  <c r="D866" i="10"/>
  <c r="D841" i="3"/>
  <c r="D420" i="10"/>
  <c r="D460" i="10"/>
  <c r="D953" i="3"/>
  <c r="D761" i="3"/>
  <c r="D694" i="3"/>
  <c r="D648" i="3"/>
  <c r="D876" i="3"/>
  <c r="D914" i="3"/>
  <c r="D983" i="10"/>
  <c r="D324" i="10"/>
  <c r="D669" i="3"/>
  <c r="D987" i="10"/>
  <c r="D662" i="10"/>
  <c r="D826" i="3"/>
  <c r="D681" i="10"/>
  <c r="D514" i="3"/>
  <c r="D471" i="3"/>
  <c r="D417" i="10"/>
  <c r="D550" i="3"/>
  <c r="D843" i="3"/>
  <c r="D348" i="10"/>
  <c r="D346" i="10"/>
  <c r="D422" i="3"/>
  <c r="D478" i="3"/>
  <c r="D779" i="3"/>
  <c r="D598" i="3"/>
  <c r="D515" i="3"/>
  <c r="D700" i="3"/>
  <c r="D801" i="3"/>
  <c r="D390" i="10"/>
  <c r="D329" i="10"/>
  <c r="D427" i="10"/>
  <c r="D494" i="10"/>
  <c r="D866" i="3"/>
  <c r="D865" i="10"/>
  <c r="D735" i="10"/>
  <c r="D954" i="10"/>
  <c r="D921" i="10"/>
  <c r="D606" i="3"/>
  <c r="D518" i="3"/>
  <c r="D551" i="10"/>
  <c r="D508" i="3"/>
  <c r="D468" i="3"/>
  <c r="D594" i="3"/>
  <c r="D571" i="10"/>
  <c r="D567" i="3"/>
  <c r="D659" i="10"/>
  <c r="D464" i="3"/>
  <c r="D573" i="10"/>
  <c r="D675" i="10"/>
  <c r="D524" i="10"/>
  <c r="D345" i="10"/>
  <c r="D561" i="3"/>
  <c r="D686" i="3"/>
  <c r="D590" i="3"/>
  <c r="D913" i="3"/>
  <c r="D489" i="10"/>
  <c r="D824" i="3"/>
  <c r="D246" i="10"/>
  <c r="D752" i="10"/>
  <c r="D891" i="10"/>
  <c r="D886" i="10"/>
  <c r="D296" i="3"/>
  <c r="D995" i="10"/>
  <c r="D823" i="10"/>
  <c r="D760" i="10"/>
  <c r="D888" i="3"/>
  <c r="D658" i="10"/>
  <c r="D604" i="10"/>
  <c r="D973" i="3"/>
  <c r="D751" i="3"/>
  <c r="D287" i="10"/>
  <c r="D387" i="10"/>
  <c r="D998" i="10"/>
  <c r="D848" i="3"/>
  <c r="D331" i="10"/>
  <c r="D669" i="10"/>
  <c r="D637" i="3"/>
  <c r="D813" i="10"/>
  <c r="D453" i="10"/>
  <c r="D554" i="3"/>
  <c r="D414" i="10"/>
  <c r="D714" i="10"/>
  <c r="D827" i="10"/>
  <c r="D835" i="10"/>
  <c r="D812" i="3"/>
  <c r="D765" i="10"/>
  <c r="D593" i="10"/>
  <c r="D683" i="10"/>
  <c r="D993" i="3"/>
  <c r="D984" i="3"/>
  <c r="D899" i="3"/>
  <c r="D321" i="10"/>
  <c r="D930" i="10"/>
  <c r="D469" i="10"/>
  <c r="D801" i="10"/>
  <c r="D741" i="10"/>
  <c r="D437" i="10"/>
  <c r="D579" i="3"/>
  <c r="D533" i="10"/>
  <c r="D560" i="3"/>
  <c r="D780" i="10"/>
  <c r="D729" i="3"/>
  <c r="D612" i="10"/>
  <c r="D323" i="10"/>
  <c r="D968" i="3"/>
  <c r="D524" i="3"/>
  <c r="D767" i="10"/>
  <c r="D373" i="10"/>
  <c r="D898" i="3"/>
  <c r="D893" i="10"/>
  <c r="D807" i="3"/>
  <c r="D974" i="10"/>
  <c r="D585" i="10"/>
  <c r="D564" i="10"/>
  <c r="D887" i="3"/>
  <c r="D564" i="3"/>
  <c r="D980" i="10"/>
  <c r="D624" i="3"/>
  <c r="D362" i="10"/>
  <c r="D569" i="3"/>
  <c r="D938" i="10"/>
  <c r="D507" i="3"/>
  <c r="D338" i="10"/>
  <c r="D874" i="10"/>
  <c r="D570" i="10"/>
  <c r="D778" i="3"/>
  <c r="D910" i="3"/>
  <c r="D313" i="10"/>
  <c r="D256" i="10"/>
  <c r="D565" i="3"/>
  <c r="D242" i="3"/>
  <c r="D916" i="3"/>
  <c r="D612" i="3"/>
  <c r="D279" i="10"/>
  <c r="D753" i="3"/>
  <c r="D664" i="3"/>
  <c r="D920" i="10"/>
  <c r="D404" i="10"/>
  <c r="D730" i="3"/>
  <c r="D970" i="10"/>
  <c r="D522" i="3"/>
  <c r="D882" i="3"/>
  <c r="D792" i="10"/>
  <c r="D459" i="10"/>
  <c r="D393" i="10"/>
  <c r="D931" i="3"/>
  <c r="D518" i="10"/>
  <c r="D709" i="3"/>
  <c r="D536" i="3"/>
  <c r="D599" i="3"/>
  <c r="D997" i="3"/>
  <c r="D672" i="3"/>
  <c r="D371" i="10"/>
  <c r="D716" i="10"/>
  <c r="D719" i="10"/>
  <c r="D985" i="3"/>
  <c r="D590" i="10"/>
  <c r="D934" i="3"/>
  <c r="D566" i="3"/>
  <c r="D691" i="10"/>
  <c r="D363" i="10"/>
  <c r="D975" i="3"/>
  <c r="D962" i="10"/>
  <c r="D639" i="10"/>
  <c r="D759" i="3"/>
  <c r="D955" i="3"/>
  <c r="D549" i="3"/>
  <c r="D450" i="10"/>
  <c r="D758" i="10"/>
  <c r="D639" i="3"/>
  <c r="D658" i="3"/>
  <c r="D509" i="3"/>
  <c r="D528" i="10"/>
  <c r="D424" i="3"/>
  <c r="D737" i="10"/>
  <c r="D533" i="3"/>
  <c r="D584" i="10"/>
  <c r="D772" i="3"/>
  <c r="D623" i="3"/>
  <c r="D633" i="3"/>
  <c r="D899" i="10"/>
  <c r="D768" i="3"/>
  <c r="D312" i="10"/>
  <c r="D990" i="3"/>
  <c r="D814" i="3"/>
  <c r="D779" i="10"/>
  <c r="D877" i="10"/>
  <c r="D553" i="3"/>
  <c r="D949" i="10"/>
  <c r="D650" i="10"/>
  <c r="D282" i="10"/>
  <c r="D800" i="10"/>
  <c r="D618" i="3"/>
  <c r="D905" i="3"/>
  <c r="D820" i="10"/>
  <c r="D624" i="10"/>
  <c r="D787" i="3"/>
  <c r="D943" i="3"/>
  <c r="D448" i="10"/>
  <c r="D534" i="10"/>
  <c r="D376" i="10"/>
  <c r="D511" i="3"/>
  <c r="D458" i="10"/>
  <c r="D937" i="10"/>
  <c r="D442" i="10"/>
  <c r="D793" i="3"/>
  <c r="D477" i="10"/>
  <c r="D966" i="10"/>
  <c r="D602" i="10"/>
  <c r="D495" i="3"/>
  <c r="D556" i="10"/>
  <c r="D843" i="10"/>
  <c r="D654" i="3"/>
  <c r="D834" i="3"/>
  <c r="D951" i="3"/>
  <c r="D728" i="3"/>
  <c r="D717" i="3"/>
  <c r="D333" i="10"/>
  <c r="D649" i="3"/>
  <c r="D505" i="10"/>
  <c r="D718" i="3"/>
  <c r="D591" i="3"/>
  <c r="D834" i="10"/>
  <c r="D356" i="10"/>
  <c r="D746" i="10"/>
  <c r="D974" i="3"/>
  <c r="D677" i="10"/>
  <c r="D584" i="3"/>
  <c r="D532" i="3"/>
  <c r="D724" i="10"/>
  <c r="D878" i="3"/>
  <c r="D687" i="3"/>
  <c r="D785" i="3"/>
  <c r="D777" i="3"/>
  <c r="D951" i="10"/>
  <c r="D786" i="10"/>
  <c r="D473" i="3"/>
  <c r="D690" i="3"/>
  <c r="D487" i="10"/>
  <c r="D814" i="10"/>
  <c r="D810" i="3"/>
  <c r="D487" i="3"/>
  <c r="D470" i="3"/>
  <c r="D841" i="10"/>
  <c r="D997" i="10"/>
  <c r="D758" i="3"/>
  <c r="D683" i="3"/>
  <c r="D500" i="3"/>
  <c r="D530" i="3"/>
  <c r="D845" i="3"/>
  <c r="D894" i="10"/>
  <c r="D640" i="3"/>
  <c r="D936" i="3"/>
  <c r="D729" i="10"/>
  <c r="D432" i="10"/>
  <c r="D396" i="3"/>
  <c r="D687" i="10"/>
  <c r="D475" i="10"/>
  <c r="D919" i="3"/>
  <c r="D803" i="3"/>
  <c r="D978" i="3"/>
  <c r="D486" i="3"/>
  <c r="D737" i="3"/>
  <c r="D839" i="10"/>
  <c r="D250" i="3"/>
  <c r="D763" i="3"/>
  <c r="D840" i="3"/>
  <c r="D568" i="3"/>
  <c r="D371" i="3"/>
  <c r="D334" i="10"/>
  <c r="D525" i="3"/>
  <c r="D950" i="3"/>
  <c r="D362" i="3"/>
  <c r="D632" i="10"/>
  <c r="D753" i="10"/>
  <c r="D722" i="3"/>
  <c r="D761" i="10"/>
  <c r="D711" i="3"/>
  <c r="D776" i="10"/>
  <c r="D509" i="10"/>
  <c r="D465" i="3"/>
  <c r="D777" i="10"/>
  <c r="D308" i="10"/>
  <c r="D717" i="10"/>
  <c r="D615" i="3"/>
  <c r="D725" i="10"/>
  <c r="D986" i="10"/>
  <c r="D771" i="3"/>
  <c r="D523" i="3"/>
  <c r="D488" i="3"/>
  <c r="D665" i="3"/>
  <c r="D490" i="10"/>
  <c r="D701" i="10"/>
  <c r="D576" i="10"/>
  <c r="D983" i="3"/>
  <c r="D791" i="10"/>
  <c r="D625" i="10"/>
  <c r="D512" i="3"/>
  <c r="D552" i="10"/>
  <c r="D452" i="10"/>
  <c r="D939" i="10"/>
  <c r="D830" i="3"/>
  <c r="D450" i="3"/>
  <c r="D447" i="10"/>
  <c r="D360" i="10"/>
  <c r="D275" i="10"/>
  <c r="D255" i="3"/>
  <c r="D885" i="3"/>
  <c r="D821" i="3"/>
  <c r="D234" i="10"/>
  <c r="D556" i="3"/>
  <c r="D562" i="3"/>
  <c r="D252" i="10"/>
  <c r="D750" i="3"/>
  <c r="D657" i="3"/>
  <c r="D730" i="10"/>
  <c r="D944" i="3"/>
  <c r="D967" i="3"/>
  <c r="D233" i="10"/>
  <c r="D888" i="10"/>
  <c r="D300" i="10"/>
  <c r="D842" i="3"/>
  <c r="D625" i="3"/>
  <c r="D645" i="3"/>
  <c r="D889" i="3"/>
  <c r="D886" i="3"/>
  <c r="D921" i="3"/>
  <c r="D986" i="3"/>
  <c r="D854" i="10"/>
  <c r="D749" i="10"/>
  <c r="D887" i="10"/>
  <c r="D727" i="3"/>
  <c r="D946" i="3"/>
  <c r="D607" i="10"/>
  <c r="D690" i="10"/>
  <c r="D433" i="3"/>
  <c r="D401" i="10"/>
  <c r="D378" i="10"/>
  <c r="D869" i="10"/>
  <c r="D274" i="10"/>
  <c r="D304" i="10"/>
  <c r="D276" i="10"/>
  <c r="D910" i="10"/>
  <c r="D847" i="3"/>
  <c r="D410" i="3"/>
  <c r="D804" i="3"/>
  <c r="D707" i="10"/>
  <c r="D403" i="10"/>
  <c r="D557" i="3"/>
  <c r="D789" i="3"/>
  <c r="D672" i="10"/>
  <c r="D842" i="10"/>
  <c r="D784" i="10"/>
  <c r="D539" i="10"/>
  <c r="D413" i="10"/>
  <c r="D972" i="3"/>
  <c r="D725" i="3"/>
  <c r="D507" i="10"/>
  <c r="D249" i="3"/>
  <c r="D466" i="10"/>
  <c r="D662" i="3"/>
  <c r="D493" i="3"/>
  <c r="D309" i="10"/>
  <c r="D861" i="3"/>
  <c r="D736" i="10"/>
  <c r="D439" i="3"/>
  <c r="D947" i="10"/>
  <c r="D579" i="10"/>
  <c r="D580" i="10"/>
  <c r="D653" i="3"/>
  <c r="D538" i="10"/>
  <c r="D796" i="10"/>
  <c r="D694" i="10"/>
  <c r="D698" i="10"/>
  <c r="D474" i="10"/>
  <c r="D608" i="10"/>
  <c r="D708" i="10"/>
  <c r="D406" i="10"/>
  <c r="D838" i="10"/>
  <c r="D515" i="10"/>
  <c r="D950" i="10"/>
  <c r="D513" i="3"/>
  <c r="D365" i="3"/>
  <c r="D770" i="3"/>
  <c r="D581" i="3"/>
  <c r="D472" i="10"/>
  <c r="D297" i="10"/>
  <c r="D425" i="10"/>
  <c r="D755" i="3"/>
  <c r="D541" i="3"/>
  <c r="D519" i="3"/>
  <c r="D277" i="10"/>
  <c r="D506" i="3"/>
  <c r="D754" i="10"/>
  <c r="D336" i="10"/>
  <c r="D821" i="10"/>
  <c r="D780" i="3"/>
  <c r="D735" i="3"/>
  <c r="D301" i="3"/>
  <c r="D535" i="3"/>
  <c r="D494" i="3"/>
  <c r="D802" i="10"/>
  <c r="D917" i="3"/>
  <c r="D999" i="10"/>
  <c r="D567" i="10"/>
  <c r="D956" i="3"/>
  <c r="D374" i="10"/>
  <c r="D269" i="3"/>
  <c r="D909" i="3"/>
  <c r="D999" i="3"/>
  <c r="D328" i="10"/>
  <c r="D958" i="10"/>
  <c r="D327" i="10"/>
  <c r="D467" i="10"/>
  <c r="D617" i="3"/>
  <c r="D421" i="3"/>
  <c r="D868" i="3"/>
  <c r="D571" i="3"/>
  <c r="D918" i="3"/>
  <c r="D647" i="3"/>
  <c r="D773" i="3"/>
  <c r="D869" i="3"/>
  <c r="D744" i="3"/>
  <c r="D823" i="3"/>
  <c r="D703" i="3"/>
  <c r="D732" i="3"/>
  <c r="D996" i="10"/>
  <c r="D418" i="10"/>
  <c r="D726" i="10"/>
  <c r="D326" i="10"/>
  <c r="D627" i="3"/>
  <c r="D372" i="10"/>
  <c r="D609" i="10"/>
  <c r="D482" i="10"/>
  <c r="D916" i="10"/>
  <c r="D684" i="10"/>
  <c r="D778" i="10"/>
  <c r="D243" i="3"/>
  <c r="D257" i="10"/>
  <c r="D347" i="10"/>
  <c r="D671" i="3"/>
  <c r="D653" i="10"/>
  <c r="D768" i="10"/>
  <c r="D829" i="10"/>
  <c r="D935" i="10"/>
  <c r="D484" i="10"/>
  <c r="D955" i="10"/>
  <c r="D529" i="10"/>
  <c r="D747" i="10"/>
  <c r="D561" i="10"/>
  <c r="D598" i="10"/>
  <c r="D610" i="10"/>
  <c r="D998" i="3"/>
  <c r="D449" i="10"/>
  <c r="D857" i="10"/>
  <c r="D837" i="10"/>
  <c r="D775" i="10"/>
  <c r="D342" i="10"/>
  <c r="D876" i="10"/>
  <c r="D853" i="10"/>
  <c r="D627" i="10"/>
  <c r="D295" i="10"/>
  <c r="D885" i="10"/>
  <c r="D822" i="3"/>
  <c r="D819" i="3"/>
  <c r="D269" i="10"/>
  <c r="D495" i="10"/>
  <c r="D359" i="10"/>
  <c r="D750" i="10"/>
  <c r="D581" i="10"/>
  <c r="D411" i="3"/>
  <c r="D412" i="10"/>
  <c r="D739" i="3"/>
  <c r="D744" i="10"/>
  <c r="D336" i="3"/>
  <c r="D588" i="3"/>
  <c r="D392" i="10"/>
  <c r="D472" i="3"/>
  <c r="D378" i="3"/>
  <c r="D795" i="3"/>
  <c r="D929" i="3"/>
  <c r="D941" i="10"/>
  <c r="D298" i="10"/>
  <c r="D492" i="3"/>
  <c r="D469" i="3"/>
  <c r="D268" i="10"/>
  <c r="D994" i="3"/>
  <c r="D873" i="3"/>
  <c r="D580" i="3"/>
  <c r="D406" i="3"/>
  <c r="D767" i="3"/>
  <c r="D902" i="3"/>
  <c r="D454" i="10"/>
  <c r="D742" i="10"/>
  <c r="D925" i="10"/>
  <c r="D655" i="3"/>
  <c r="D244" i="3"/>
  <c r="D446" i="3"/>
  <c r="D383" i="3"/>
  <c r="D756" i="10"/>
  <c r="D285" i="10"/>
  <c r="D312" i="3"/>
  <c r="D397" i="10"/>
  <c r="D373" i="3"/>
  <c r="D619" i="3"/>
  <c r="D628" i="3"/>
  <c r="D666" i="10"/>
  <c r="D631" i="10"/>
  <c r="D645" i="10"/>
  <c r="D668" i="3"/>
  <c r="D444" i="10"/>
  <c r="D980" i="3"/>
  <c r="D892" i="10"/>
  <c r="D297" i="3"/>
  <c r="D914" i="10"/>
  <c r="D697" i="3"/>
  <c r="D555" i="10"/>
  <c r="D570" i="3"/>
  <c r="D918" i="10"/>
  <c r="D706" i="3"/>
  <c r="D938" i="3"/>
  <c r="D856" i="3"/>
  <c r="D892" i="3"/>
  <c r="D852" i="3"/>
  <c r="D311" i="10"/>
  <c r="D811" i="3"/>
  <c r="D895" i="10"/>
  <c r="D682" i="3"/>
  <c r="D486" i="10"/>
  <c r="D592" i="3"/>
  <c r="D703" i="10"/>
  <c r="D499" i="10"/>
  <c r="D630" i="3"/>
  <c r="D934" i="10"/>
  <c r="D614" i="10"/>
  <c r="D771" i="10"/>
  <c r="D547" i="3"/>
  <c r="D587" i="10"/>
  <c r="D781" i="10"/>
  <c r="D306" i="10"/>
  <c r="D904" i="3"/>
  <c r="D915" i="10"/>
  <c r="D328" i="3"/>
  <c r="D382" i="10"/>
  <c r="D501" i="3"/>
  <c r="D714" i="3"/>
  <c r="D310" i="10"/>
  <c r="D990" i="10"/>
  <c r="D446" i="10"/>
  <c r="D991" i="10"/>
  <c r="D592" i="10"/>
  <c r="D435" i="3"/>
  <c r="D542" i="10"/>
  <c r="D799" i="3"/>
  <c r="D789" i="10"/>
  <c r="D402" i="10"/>
  <c r="D832" i="3"/>
  <c r="D850" i="10"/>
  <c r="D462" i="3"/>
  <c r="D394" i="3"/>
  <c r="D265" i="3"/>
  <c r="D360" i="3"/>
  <c r="D311" i="3"/>
  <c r="D308" i="3"/>
  <c r="D568" i="10"/>
  <c r="D358" i="10"/>
  <c r="D536" i="10"/>
  <c r="D368" i="3"/>
  <c r="D813" i="3"/>
  <c r="D354" i="10"/>
  <c r="D922" i="3"/>
  <c r="D603" i="10"/>
  <c r="D398" i="10"/>
  <c r="D481" i="3"/>
  <c r="D384" i="3"/>
  <c r="D370" i="10"/>
  <c r="D586" i="3"/>
  <c r="D693" i="3"/>
  <c r="D661" i="3"/>
  <c r="D572" i="10"/>
  <c r="D510" i="10"/>
  <c r="D903" i="10"/>
  <c r="D709" i="10"/>
  <c r="D784" i="3"/>
  <c r="D388" i="10"/>
  <c r="D741" i="3"/>
  <c r="D540" i="10"/>
  <c r="D545" i="10"/>
  <c r="D410" i="10"/>
  <c r="D636" i="10"/>
  <c r="D944" i="10"/>
  <c r="D902" i="10"/>
  <c r="D976" i="3"/>
  <c r="D731" i="3"/>
  <c r="D992" i="3"/>
  <c r="D696" i="3"/>
  <c r="D629" i="3"/>
  <c r="D636" i="3"/>
  <c r="D993" i="10"/>
  <c r="D966" i="3"/>
  <c r="D794" i="10"/>
  <c r="D528" i="3"/>
  <c r="D516" i="3"/>
  <c r="D872" i="10"/>
  <c r="D783" i="10"/>
  <c r="D420" i="3"/>
  <c r="D852" i="10"/>
  <c r="D981" i="10"/>
  <c r="D712" i="3"/>
  <c r="D857" i="3"/>
  <c r="D806" i="10"/>
  <c r="D620" i="10"/>
  <c r="D537" i="3"/>
  <c r="D263" i="10"/>
  <c r="D387" i="3"/>
  <c r="D558" i="10"/>
  <c r="D770" i="10"/>
  <c r="D933" i="3"/>
  <c r="D547" i="10"/>
  <c r="D555" i="3"/>
  <c r="D772" i="10"/>
  <c r="D270" i="3"/>
  <c r="D330" i="3"/>
  <c r="D401" i="3"/>
  <c r="D321" i="3"/>
  <c r="D318" i="3"/>
  <c r="D388" i="3"/>
  <c r="D831" i="10"/>
  <c r="D520" i="3"/>
  <c r="D330" i="10"/>
  <c r="D234" i="3"/>
  <c r="D531" i="10"/>
  <c r="D812" i="10"/>
  <c r="D527" i="3"/>
  <c r="D419" i="10"/>
  <c r="D674" i="10"/>
  <c r="D982" i="10"/>
  <c r="D361" i="3"/>
  <c r="D414" i="3"/>
  <c r="D463" i="10"/>
  <c r="D319" i="10"/>
  <c r="D739" i="10"/>
  <c r="D871" i="3"/>
  <c r="D601" i="10"/>
  <c r="D971" i="3"/>
  <c r="D817" i="10"/>
  <c r="D429" i="3"/>
  <c r="D648" i="10"/>
  <c r="D267" i="10"/>
  <c r="D847" i="10"/>
  <c r="D981" i="3"/>
  <c r="D906" i="10"/>
  <c r="D544" i="10"/>
  <c r="D889" i="10"/>
  <c r="D734" i="10"/>
  <c r="D900" i="10"/>
  <c r="D757" i="3"/>
  <c r="D945" i="10"/>
  <c r="D862" i="10"/>
  <c r="D641" i="3"/>
  <c r="D880" i="10"/>
  <c r="D499" i="3"/>
  <c r="D860" i="10"/>
  <c r="D251" i="3"/>
  <c r="D424" i="10"/>
  <c r="D245" i="10"/>
  <c r="D740" i="10"/>
  <c r="D935" i="3"/>
  <c r="D407" i="10"/>
  <c r="D296" i="10"/>
  <c r="D769" i="3"/>
  <c r="D862" i="3"/>
  <c r="D699" i="3"/>
  <c r="D890" i="3"/>
  <c r="D479" i="10"/>
  <c r="D605" i="3"/>
  <c r="D611" i="3"/>
  <c r="D458" i="3"/>
  <c r="D786" i="3"/>
  <c r="D738" i="3"/>
  <c r="D867" i="10"/>
  <c r="D923" i="3"/>
  <c r="D896" i="3"/>
  <c r="D586" i="10"/>
  <c r="D304" i="3"/>
  <c r="D287" i="3"/>
  <c r="D463" i="3"/>
  <c r="D692" i="3"/>
  <c r="D302" i="10"/>
  <c r="D827" i="3"/>
  <c r="D917" i="10"/>
  <c r="D268" i="3"/>
  <c r="D238" i="10"/>
  <c r="D548" i="3"/>
  <c r="D389" i="10"/>
  <c r="D927" i="10"/>
  <c r="D319" i="3"/>
  <c r="D845" i="10"/>
  <c r="D873" i="10"/>
  <c r="D686" i="10"/>
  <c r="D324" i="3"/>
  <c r="D316" i="3"/>
  <c r="D411" i="10"/>
  <c r="D634" i="10"/>
  <c r="D685" i="10"/>
  <c r="D660" i="3"/>
  <c r="D707" i="3"/>
  <c r="D762" i="10"/>
  <c r="D278" i="10"/>
  <c r="D391" i="3"/>
  <c r="D749" i="3"/>
  <c r="D755" i="10"/>
  <c r="D271" i="10"/>
  <c r="D496" i="10"/>
  <c r="D595" i="10"/>
  <c r="D836" i="3"/>
  <c r="D391" i="10"/>
  <c r="D610" i="3"/>
  <c r="D844" i="10"/>
  <c r="D520" i="10"/>
  <c r="D699" i="10"/>
  <c r="D859" i="3"/>
  <c r="D438" i="10"/>
  <c r="D851" i="3"/>
  <c r="D793" i="10"/>
  <c r="D575" i="3"/>
  <c r="D805" i="10"/>
  <c r="D529" i="3"/>
  <c r="D504" i="3"/>
  <c r="D534" i="3"/>
  <c r="D477" i="3"/>
  <c r="D674" i="3"/>
  <c r="D830" i="10"/>
  <c r="D731" i="10"/>
  <c r="D732" i="10"/>
  <c r="D601" i="3"/>
  <c r="D957" i="3"/>
  <c r="D569" i="10"/>
  <c r="D863" i="10"/>
  <c r="D544" i="3"/>
  <c r="D846" i="3"/>
  <c r="D597" i="10"/>
  <c r="D445" i="10"/>
  <c r="D512" i="10"/>
  <c r="D503" i="3"/>
  <c r="D738" i="10"/>
  <c r="D923" i="10"/>
  <c r="D370" i="3"/>
  <c r="D928" i="10"/>
  <c r="D543" i="10"/>
  <c r="D733" i="10"/>
  <c r="D932" i="10"/>
  <c r="D969" i="10"/>
  <c r="D879" i="10"/>
  <c r="D241" i="3"/>
  <c r="D762" i="3"/>
  <c r="D493" i="10"/>
  <c r="D677" i="3"/>
  <c r="D837" i="3"/>
  <c r="D912" i="10"/>
  <c r="D566" i="10"/>
  <c r="D977" i="3"/>
  <c r="D589" i="3"/>
  <c r="D236" i="10"/>
  <c r="D946" i="10"/>
  <c r="D681" i="3"/>
  <c r="D670" i="10"/>
  <c r="D583" i="10"/>
  <c r="D654" i="10"/>
  <c r="D399" i="3"/>
  <c r="D415" i="3"/>
  <c r="D351" i="3"/>
  <c r="D271" i="3"/>
  <c r="D988" i="10"/>
  <c r="D323" i="3"/>
  <c r="D505" i="3"/>
  <c r="D439" i="10"/>
  <c r="D952" i="10"/>
  <c r="D716" i="3"/>
  <c r="D461" i="3"/>
  <c r="D501" i="10"/>
  <c r="D721" i="10"/>
  <c r="D456" i="10"/>
  <c r="D266" i="3"/>
  <c r="D428" i="3"/>
  <c r="D317" i="3"/>
  <c r="D377" i="3"/>
  <c r="D248" i="3"/>
  <c r="D340" i="3"/>
  <c r="D788" i="3"/>
  <c r="D413" i="3"/>
  <c r="D332" i="10"/>
  <c r="D867" i="3"/>
  <c r="D961" i="10"/>
  <c r="D989" i="10"/>
  <c r="D671" i="10"/>
  <c r="D978" i="10"/>
  <c r="D500" i="10"/>
  <c r="D890" i="10"/>
  <c r="D222" i="3"/>
  <c r="D656" i="3"/>
  <c r="D245" i="3"/>
  <c r="D372" i="3"/>
  <c r="D260" i="3"/>
  <c r="D341" i="3"/>
  <c r="D230" i="10"/>
  <c r="D642" i="10"/>
  <c r="D679" i="10"/>
  <c r="D954" i="3"/>
  <c r="D352" i="3"/>
  <c r="D884" i="10"/>
  <c r="D833" i="3"/>
  <c r="D443" i="3"/>
  <c r="D455" i="3"/>
  <c r="D207" i="10"/>
  <c r="D258" i="10"/>
  <c r="D335" i="3"/>
  <c r="D203" i="3"/>
  <c r="D262" i="3"/>
  <c r="D898" i="10"/>
  <c r="D519" i="10"/>
  <c r="D380" i="3"/>
  <c r="D290" i="10"/>
  <c r="D491" i="3"/>
  <c r="D365" i="10"/>
  <c r="D594" i="10"/>
  <c r="D722" i="10"/>
  <c r="D400" i="10"/>
  <c r="D350" i="10"/>
  <c r="D751" i="10"/>
  <c r="D1000" i="10"/>
  <c r="D492" i="10"/>
  <c r="D650" i="3"/>
  <c r="D820" i="3"/>
  <c r="D251" i="10"/>
  <c r="D502" i="3"/>
  <c r="D922" i="10"/>
  <c r="D559" i="10"/>
  <c r="D476" i="10"/>
  <c r="D919" i="10"/>
  <c r="D774" i="10"/>
  <c r="D600" i="3"/>
  <c r="D824" i="10"/>
  <c r="D243" i="10"/>
  <c r="D661" i="10"/>
  <c r="D638" i="10"/>
  <c r="D691" i="3"/>
  <c r="D670" i="3"/>
  <c r="D260" i="10"/>
  <c r="D616" i="3"/>
  <c r="D301" i="10"/>
  <c r="D357" i="10"/>
  <c r="D652" i="10"/>
  <c r="D398" i="3"/>
  <c r="D712" i="10"/>
  <c r="D206" i="10"/>
  <c r="D361" i="10"/>
  <c r="D743" i="10"/>
  <c r="D891" i="3"/>
  <c r="D416" i="3"/>
  <c r="D622" i="3"/>
  <c r="D710" i="3"/>
  <c r="D294" i="3"/>
  <c r="D870" i="10"/>
  <c r="D300" i="3"/>
  <c r="D364" i="3"/>
  <c r="D445" i="3"/>
  <c r="D313" i="3"/>
  <c r="D226" i="3"/>
  <c r="D326" i="3"/>
  <c r="D211" i="3"/>
  <c r="D274" i="3"/>
  <c r="D293" i="3"/>
  <c r="D959" i="10"/>
  <c r="D550" i="10"/>
  <c r="D704" i="3"/>
  <c r="D949" i="3"/>
  <c r="D819" i="10"/>
  <c r="D284" i="3"/>
  <c r="D369" i="3"/>
  <c r="D277" i="3"/>
  <c r="D485" i="10"/>
  <c r="D858" i="10"/>
  <c r="D460" i="3"/>
  <c r="D883" i="3"/>
  <c r="D932" i="3"/>
  <c r="D384" i="10"/>
  <c r="D366" i="10"/>
  <c r="D429" i="10"/>
  <c r="D247" i="10"/>
  <c r="D430" i="10"/>
  <c r="D840" i="10"/>
  <c r="D880" i="3"/>
  <c r="D907" i="10"/>
  <c r="D349" i="3"/>
  <c r="D386" i="3"/>
  <c r="D419" i="3"/>
  <c r="D901" i="10"/>
  <c r="D538" i="3"/>
  <c r="D836" i="10"/>
  <c r="D908" i="3"/>
  <c r="D457" i="3"/>
  <c r="D539" i="3"/>
  <c r="D423" i="10"/>
  <c r="D227" i="3"/>
  <c r="D689" i="10"/>
  <c r="D816" i="10"/>
  <c r="D214" i="10"/>
  <c r="D310" i="3"/>
  <c r="D208" i="10"/>
  <c r="D221" i="3"/>
  <c r="D217" i="3"/>
  <c r="D522" i="10"/>
  <c r="D240" i="3"/>
  <c r="D382" i="3"/>
  <c r="D613" i="3"/>
  <c r="D298" i="3"/>
  <c r="D377" i="10"/>
  <c r="D331" i="3"/>
  <c r="D582" i="10"/>
  <c r="D979" i="3"/>
  <c r="D416" i="10"/>
  <c r="D970" i="3"/>
  <c r="D211" i="10"/>
  <c r="D849" i="10"/>
  <c r="D432" i="3"/>
  <c r="D441" i="3"/>
  <c r="D702" i="10"/>
  <c r="D911" i="10"/>
  <c r="D930" i="3"/>
  <c r="D764" i="10"/>
  <c r="D293" i="10"/>
  <c r="D363" i="3"/>
  <c r="D447" i="3"/>
  <c r="D353" i="3"/>
  <c r="D664" i="10"/>
  <c r="D948" i="10"/>
  <c r="D897" i="3"/>
  <c r="D849" i="3"/>
  <c r="D480" i="10"/>
  <c r="D936" i="10"/>
  <c r="D339" i="3"/>
  <c r="D832" i="10"/>
  <c r="D549" i="10"/>
  <c r="D281" i="10"/>
  <c r="D535" i="10"/>
  <c r="D962" i="3"/>
  <c r="D754" i="3"/>
  <c r="D291" i="3"/>
  <c r="D280" i="3"/>
  <c r="D288" i="3"/>
  <c r="D350" i="3"/>
  <c r="D302" i="3"/>
  <c r="D386" i="10"/>
  <c r="D279" i="3"/>
  <c r="D965" i="10"/>
  <c r="D240" i="10"/>
  <c r="D695" i="3"/>
  <c r="D782" i="10"/>
  <c r="D715" i="3"/>
  <c r="D359" i="3"/>
  <c r="D223" i="3"/>
  <c r="D693" i="10"/>
  <c r="D204" i="3"/>
  <c r="D523" i="10"/>
  <c r="D438" i="3"/>
  <c r="D396" i="10"/>
  <c r="D320" i="3"/>
  <c r="D465" i="10"/>
  <c r="D563" i="10"/>
  <c r="D258" i="3"/>
  <c r="D896" i="10"/>
  <c r="D263" i="3"/>
  <c r="D314" i="3"/>
  <c r="D904" i="10"/>
  <c r="D620" i="3"/>
  <c r="D210" i="10"/>
  <c r="D456" i="3"/>
  <c r="D546" i="3"/>
  <c r="D253" i="10"/>
  <c r="D591" i="10"/>
  <c r="D521" i="3"/>
  <c r="D992" i="10"/>
  <c r="D964" i="3"/>
  <c r="D348" i="3"/>
  <c r="D913" i="10"/>
  <c r="D963" i="10"/>
  <c r="D656" i="10"/>
  <c r="D426" i="3"/>
  <c r="D229" i="3"/>
  <c r="D210" i="3"/>
  <c r="D224" i="10"/>
  <c r="D248" i="10"/>
  <c r="D453" i="3"/>
  <c r="D794" i="3"/>
  <c r="D351" i="10"/>
  <c r="D437" i="3"/>
  <c r="D215" i="10"/>
  <c r="D214" i="3"/>
  <c r="D489" i="3"/>
  <c r="D291" i="10"/>
  <c r="D496" i="3"/>
  <c r="D224" i="3"/>
  <c r="D723" i="10"/>
  <c r="D286" i="3"/>
  <c r="D987" i="3"/>
  <c r="D617" i="10"/>
  <c r="D825" i="10"/>
  <c r="D967" i="10"/>
  <c r="D929" i="10"/>
  <c r="D334" i="3"/>
  <c r="D256" i="3"/>
  <c r="D239" i="10"/>
  <c r="D646" i="3"/>
  <c r="D660" i="10"/>
  <c r="D292" i="3"/>
  <c r="D872" i="3"/>
  <c r="D462" i="10"/>
  <c r="D364" i="10"/>
  <c r="D982" i="3"/>
  <c r="D355" i="3"/>
  <c r="D213" i="10"/>
  <c r="D402" i="3"/>
  <c r="D577" i="10"/>
  <c r="D368" i="10"/>
  <c r="D443" i="10"/>
  <c r="D883" i="10"/>
  <c r="D878" i="10"/>
  <c r="D272" i="3"/>
  <c r="D552" i="3"/>
  <c r="D680" i="3"/>
  <c r="D527" i="10"/>
  <c r="D984" i="10"/>
  <c r="D543" i="3"/>
  <c r="D897" i="10"/>
  <c r="D743" i="3"/>
  <c r="D621" i="10"/>
  <c r="D264" i="10"/>
  <c r="D415" i="10"/>
  <c r="D908" i="10"/>
  <c r="D649" i="10"/>
  <c r="D286" i="10"/>
  <c r="D809" i="10"/>
  <c r="D394" i="10"/>
  <c r="D909" i="10"/>
  <c r="D924" i="10"/>
  <c r="D322" i="3"/>
  <c r="D305" i="10"/>
  <c r="D309" i="3"/>
  <c r="D246" i="3"/>
  <c r="D303" i="3"/>
  <c r="D637" i="10"/>
  <c r="D663" i="3"/>
  <c r="D318" i="10"/>
  <c r="D404" i="3"/>
  <c r="D621" i="3"/>
  <c r="D215" i="3"/>
  <c r="D602" i="3"/>
  <c r="D358" i="3"/>
  <c r="D442" i="3"/>
  <c r="D228" i="3"/>
  <c r="D727" i="10"/>
  <c r="D471" i="10"/>
  <c r="D459" i="3"/>
  <c r="D241" i="10"/>
  <c r="D574" i="10"/>
  <c r="D575" i="10"/>
  <c r="D517" i="10"/>
  <c r="D333" i="3"/>
  <c r="D798" i="10"/>
  <c r="D219" i="3"/>
  <c r="D905" i="10"/>
  <c r="D244" i="10"/>
  <c r="D204" i="10"/>
  <c r="D409" i="3"/>
  <c r="D354" i="3"/>
  <c r="D427" i="3"/>
  <c r="D305" i="3"/>
  <c r="D407" i="3"/>
  <c r="D985" i="10"/>
  <c r="D322" i="10"/>
  <c r="D344" i="10"/>
  <c r="D289" i="3"/>
  <c r="D818" i="3"/>
  <c r="D956" i="10"/>
  <c r="D953" i="10"/>
  <c r="D341" i="10"/>
  <c r="D430" i="3"/>
  <c r="D281" i="3"/>
  <c r="D389" i="3"/>
  <c r="D436" i="3"/>
  <c r="D233" i="3"/>
  <c r="D403" i="3"/>
  <c r="D237" i="3"/>
  <c r="D796" i="3"/>
  <c r="D815" i="3"/>
  <c r="D511" i="10"/>
  <c r="D315" i="10"/>
  <c r="D299" i="3"/>
  <c r="D641" i="10"/>
  <c r="D644" i="3"/>
  <c r="D255" i="10"/>
  <c r="D726" i="3"/>
  <c r="D675" i="3"/>
  <c r="D790" i="3"/>
  <c r="D343" i="3"/>
  <c r="D307" i="3"/>
  <c r="D588" i="10"/>
  <c r="D216" i="10"/>
  <c r="D235" i="3"/>
  <c r="D435" i="10"/>
  <c r="D205" i="3"/>
  <c r="D254" i="3"/>
  <c r="D346" i="3"/>
  <c r="D433" i="10"/>
  <c r="D972" i="10"/>
  <c r="D927" i="3"/>
  <c r="D344" i="3"/>
  <c r="D859" i="10"/>
  <c r="D272" i="10"/>
  <c r="D875" i="10"/>
  <c r="D226" i="10"/>
  <c r="D506" i="10"/>
  <c r="D448" i="3"/>
  <c r="D218" i="10"/>
  <c r="D826" i="10"/>
  <c r="D209" i="10"/>
  <c r="D230" i="3"/>
  <c r="D283" i="3"/>
  <c r="D425" i="3"/>
  <c r="D392" i="3"/>
  <c r="D295" i="3"/>
  <c r="D559" i="3"/>
  <c r="D596" i="3"/>
  <c r="D901" i="3"/>
  <c r="D222" i="10"/>
  <c r="D815" i="10"/>
  <c r="D757" i="10"/>
  <c r="D799" i="10"/>
  <c r="D514" i="10"/>
  <c r="D940" i="10"/>
  <c r="D958" i="3"/>
  <c r="D278" i="3"/>
  <c r="D261" i="3"/>
  <c r="D236" i="3"/>
  <c r="D264" i="3"/>
  <c r="D242" i="10"/>
  <c r="D713" i="3"/>
  <c r="D265" i="10"/>
  <c r="D381" i="10"/>
  <c r="D795" i="10"/>
  <c r="D710" i="10"/>
  <c r="D525" i="10"/>
  <c r="D906" i="3"/>
  <c r="D788" i="10"/>
  <c r="D306" i="3"/>
  <c r="D644" i="10"/>
  <c r="D284" i="10"/>
  <c r="D253" i="3"/>
  <c r="D643" i="10"/>
  <c r="D381" i="3"/>
  <c r="D273" i="10"/>
  <c r="D285" i="3"/>
  <c r="D217" i="10"/>
  <c r="D213" i="3"/>
  <c r="D375" i="3"/>
  <c r="D856" i="10"/>
  <c r="D697" i="10"/>
  <c r="D228" i="10"/>
  <c r="D787" i="10"/>
  <c r="D262" i="10"/>
  <c r="D718" i="10"/>
  <c r="D894" i="3"/>
  <c r="D818" i="10"/>
  <c r="D367" i="3"/>
  <c r="D400" i="3"/>
  <c r="D299" i="10"/>
  <c r="D418" i="3"/>
  <c r="D643" i="3"/>
  <c r="D545" i="3"/>
  <c r="D203" i="10"/>
  <c r="D673" i="3"/>
  <c r="D434" i="3"/>
  <c r="D759" i="10"/>
  <c r="D763" i="10"/>
  <c r="D280" i="10"/>
  <c r="D261" i="10"/>
  <c r="D806" i="3"/>
  <c r="D733" i="3"/>
  <c r="D294" i="10"/>
  <c r="D630" i="10"/>
  <c r="D367" i="10"/>
  <c r="D383" i="10"/>
  <c r="D701" i="3"/>
  <c r="D928" i="3"/>
  <c r="D349" i="10"/>
  <c r="D356" i="3"/>
  <c r="D238" i="3"/>
  <c r="D235" i="10"/>
  <c r="D711" i="10"/>
  <c r="D810" i="10"/>
  <c r="D254" i="10"/>
  <c r="D288" i="10"/>
  <c r="D385" i="10"/>
  <c r="D692" i="10"/>
  <c r="D706" i="10"/>
  <c r="D455" i="10"/>
  <c r="D352" i="10"/>
  <c r="D638" i="3"/>
  <c r="D282" i="3"/>
  <c r="D964" i="10"/>
  <c r="D478" i="10"/>
  <c r="D290" i="3"/>
  <c r="D408" i="10"/>
  <c r="D337" i="3"/>
  <c r="D408" i="3"/>
  <c r="D231" i="10"/>
  <c r="D229" i="10"/>
  <c r="D979" i="10"/>
  <c r="D516" i="10"/>
  <c r="D366" i="3"/>
  <c r="D926" i="3"/>
  <c r="D212" i="3"/>
  <c r="D421" i="10"/>
  <c r="D259" i="10"/>
  <c r="D440" i="3"/>
  <c r="D314" i="10"/>
  <c r="D461" i="10"/>
  <c r="D977" i="10"/>
  <c r="D626" i="10"/>
  <c r="D871" i="10"/>
  <c r="D221" i="10"/>
  <c r="D393" i="3"/>
  <c r="D250" i="10"/>
  <c r="D452" i="3"/>
  <c r="D220" i="10"/>
  <c r="D216" i="3"/>
  <c r="D423" i="3"/>
  <c r="D327" i="3"/>
  <c r="D797" i="3"/>
  <c r="D289" i="10"/>
  <c r="D700" i="10"/>
  <c r="D776" i="3"/>
  <c r="D705" i="10"/>
  <c r="D347" i="3"/>
  <c r="D332" i="3"/>
  <c r="D809" i="3"/>
  <c r="D596" i="10"/>
  <c r="D212" i="10"/>
  <c r="D920" i="3"/>
  <c r="D466" i="3"/>
  <c r="D611" i="10"/>
  <c r="D247" i="3"/>
  <c r="D343" i="10"/>
  <c r="D431" i="3"/>
  <c r="D259" i="3"/>
  <c r="D209" i="3"/>
  <c r="D651" i="3"/>
  <c r="D760" i="3"/>
  <c r="D774" i="3"/>
  <c r="D537" i="10"/>
  <c r="D357" i="3"/>
  <c r="D252" i="3"/>
  <c r="D208" i="3"/>
  <c r="D811" i="10"/>
  <c r="D597" i="3"/>
  <c r="D431" i="10"/>
  <c r="D895" i="3"/>
  <c r="D380" i="10"/>
  <c r="D374" i="3"/>
  <c r="D342" i="3"/>
  <c r="D237" i="10"/>
  <c r="D412" i="3"/>
  <c r="D275" i="3"/>
  <c r="D395" i="3"/>
  <c r="D385" i="3"/>
  <c r="D325" i="10"/>
  <c r="D338" i="3"/>
  <c r="D205" i="10"/>
  <c r="D223" i="10"/>
  <c r="D734" i="3"/>
  <c r="D376" i="3"/>
  <c r="D249" i="10"/>
  <c r="D667" i="10"/>
  <c r="D219" i="10"/>
  <c r="D995" i="3"/>
  <c r="D696" i="10"/>
  <c r="D397" i="3"/>
  <c r="D218" i="3"/>
  <c r="D317" i="10"/>
  <c r="D578" i="10"/>
  <c r="D831" i="3"/>
  <c r="D451" i="10"/>
  <c r="D405" i="3"/>
  <c r="D273" i="3"/>
  <c r="D629" i="10"/>
  <c r="D257" i="3"/>
  <c r="D206" i="3"/>
  <c r="D239" i="3"/>
  <c r="D227" i="10"/>
  <c r="D803" i="10"/>
  <c r="D337" i="10"/>
  <c r="D804" i="10"/>
  <c r="D220" i="3"/>
  <c r="D926" i="10"/>
  <c r="D957" i="10"/>
  <c r="D449" i="3"/>
  <c r="D345" i="3"/>
  <c r="D225" i="10"/>
  <c r="D828" i="10"/>
  <c r="D554" i="10"/>
  <c r="D870" i="3"/>
  <c r="D756" i="3"/>
  <c r="D231" i="3"/>
  <c r="D225" i="3"/>
  <c r="D207" i="3"/>
  <c r="D316" i="10"/>
  <c r="D622" i="10"/>
  <c r="D728" i="10"/>
  <c r="D900" i="3"/>
  <c r="D684" i="3"/>
  <c r="D704" i="10"/>
  <c r="D766" i="10"/>
  <c r="D232" i="3"/>
  <c r="D315" i="3"/>
  <c r="D659" i="3"/>
  <c r="D708" i="3"/>
  <c r="D682" i="10"/>
  <c r="D468" i="10"/>
  <c r="D635" i="10"/>
  <c r="D578" i="3"/>
  <c r="D232" i="10"/>
  <c r="D593" i="3"/>
  <c r="D329" i="3"/>
  <c r="D395" i="10"/>
  <c r="D451" i="3"/>
  <c r="D965" i="3"/>
  <c r="D276" i="3"/>
  <c r="D375" i="10"/>
  <c r="D785" i="10"/>
  <c r="D267" i="3"/>
  <c r="D587" i="3"/>
  <c r="D417" i="3"/>
  <c r="D444" i="3"/>
  <c r="D436" i="10"/>
  <c r="D390" i="3"/>
  <c r="D454" i="3"/>
  <c r="D963" i="3"/>
  <c r="D325" i="3"/>
  <c r="D202" i="10"/>
  <c r="D200" i="10"/>
  <c r="D198" i="10"/>
  <c r="D201" i="10"/>
  <c r="D199" i="10"/>
  <c r="D201" i="3"/>
  <c r="D202" i="3"/>
  <c r="D200" i="3"/>
  <c r="D198" i="3"/>
  <c r="D199" i="3"/>
  <c r="D194" i="3"/>
  <c r="D195" i="3"/>
  <c r="D196" i="3"/>
  <c r="D193" i="3"/>
  <c r="D197" i="3"/>
  <c r="D191" i="3"/>
  <c r="D192" i="3"/>
  <c r="D193" i="10"/>
  <c r="D197" i="10"/>
  <c r="D196" i="10"/>
  <c r="D191" i="10"/>
  <c r="D194" i="10"/>
  <c r="D195" i="10"/>
  <c r="D192" i="10"/>
  <c r="D188" i="10"/>
  <c r="D189" i="10"/>
  <c r="D190" i="10"/>
  <c r="D182" i="10"/>
  <c r="D184" i="10"/>
  <c r="D187" i="10"/>
  <c r="D183" i="10"/>
  <c r="D186" i="10"/>
  <c r="D185" i="10"/>
  <c r="D188" i="3"/>
  <c r="D187" i="3"/>
  <c r="D189" i="3"/>
  <c r="D182" i="3"/>
  <c r="D184" i="3"/>
  <c r="D190" i="3"/>
  <c r="D185" i="3"/>
  <c r="D186" i="3"/>
  <c r="D183" i="3"/>
  <c r="D174" i="10"/>
  <c r="D175" i="10"/>
  <c r="D173" i="10"/>
  <c r="D180" i="10"/>
  <c r="D172" i="10"/>
  <c r="D171" i="10"/>
  <c r="D179" i="10"/>
  <c r="D170" i="10"/>
  <c r="D3" i="10"/>
  <c r="D97" i="10"/>
  <c r="D152" i="10"/>
  <c r="D62" i="10"/>
  <c r="D137" i="10"/>
  <c r="D126" i="10"/>
  <c r="D117" i="10"/>
  <c r="D90" i="10"/>
  <c r="D140" i="10"/>
  <c r="D166" i="10"/>
  <c r="D146" i="10"/>
  <c r="D50" i="10"/>
  <c r="D85" i="10"/>
  <c r="D80" i="10"/>
  <c r="D136" i="10"/>
  <c r="D49" i="10"/>
  <c r="D142" i="10"/>
  <c r="D158" i="10"/>
  <c r="D68" i="10"/>
  <c r="D120" i="10"/>
  <c r="D56" i="10"/>
  <c r="D77" i="10"/>
  <c r="D73" i="10"/>
  <c r="D150" i="10"/>
  <c r="D89" i="10"/>
  <c r="D148" i="10"/>
  <c r="D100" i="10"/>
  <c r="D98" i="10"/>
  <c r="D55" i="10"/>
  <c r="D76" i="10"/>
  <c r="D66" i="10"/>
  <c r="D102" i="10"/>
  <c r="D112" i="10"/>
  <c r="D39" i="10"/>
  <c r="D14" i="10"/>
  <c r="D35" i="10"/>
  <c r="D36" i="10"/>
  <c r="D37" i="10"/>
  <c r="D19" i="10"/>
  <c r="D23" i="10"/>
  <c r="D31" i="10"/>
  <c r="D10" i="10"/>
  <c r="D34" i="10"/>
  <c r="D143" i="10"/>
  <c r="D105" i="10"/>
  <c r="D86" i="10"/>
  <c r="D106" i="10"/>
  <c r="D163" i="10"/>
  <c r="D108" i="10"/>
  <c r="D57" i="10"/>
  <c r="D41" i="10"/>
  <c r="D118" i="10"/>
  <c r="D81" i="10"/>
  <c r="D125" i="10"/>
  <c r="D141" i="10"/>
  <c r="D138" i="10"/>
  <c r="D94" i="10"/>
  <c r="D135" i="10"/>
  <c r="D95" i="10"/>
  <c r="D69" i="10"/>
  <c r="D164" i="10"/>
  <c r="D93" i="10"/>
  <c r="D165" i="10"/>
  <c r="D139" i="10"/>
  <c r="D52" i="10"/>
  <c r="D154" i="10"/>
  <c r="D130" i="10"/>
  <c r="D101" i="10"/>
  <c r="D156" i="10"/>
  <c r="D109" i="10"/>
  <c r="D149" i="10"/>
  <c r="D64" i="10"/>
  <c r="D124" i="10"/>
  <c r="D110" i="10"/>
  <c r="D26" i="10"/>
  <c r="D33" i="10"/>
  <c r="D18" i="10"/>
  <c r="D38" i="10"/>
  <c r="D17" i="10"/>
  <c r="D30" i="10"/>
  <c r="D20" i="10"/>
  <c r="D9" i="10"/>
  <c r="D29" i="10"/>
  <c r="D167" i="10"/>
  <c r="D176" i="10"/>
  <c r="D178" i="10"/>
  <c r="D181" i="10"/>
  <c r="D168" i="10"/>
  <c r="D177" i="10"/>
  <c r="D169" i="10"/>
  <c r="D2" i="10"/>
  <c r="D134" i="10"/>
  <c r="D155" i="10"/>
  <c r="D151" i="10"/>
  <c r="D114" i="10"/>
  <c r="D113" i="10"/>
  <c r="D82" i="10"/>
  <c r="D74" i="10"/>
  <c r="D119" i="10"/>
  <c r="D128" i="10"/>
  <c r="D132" i="10"/>
  <c r="D111" i="10"/>
  <c r="D75" i="10"/>
  <c r="D44" i="10"/>
  <c r="D63" i="10"/>
  <c r="D54" i="10"/>
  <c r="D91" i="10"/>
  <c r="D45" i="10"/>
  <c r="D107" i="10"/>
  <c r="D79" i="10"/>
  <c r="D153" i="10"/>
  <c r="D48" i="10"/>
  <c r="D103" i="10"/>
  <c r="D61" i="10"/>
  <c r="D92" i="10"/>
  <c r="D88" i="10"/>
  <c r="D71" i="10"/>
  <c r="D87" i="10"/>
  <c r="D43" i="10"/>
  <c r="D162" i="10"/>
  <c r="D116" i="10"/>
  <c r="D67" i="10"/>
  <c r="D47" i="10"/>
  <c r="D11" i="10"/>
  <c r="D5" i="10"/>
  <c r="D25" i="10"/>
  <c r="D24" i="10"/>
  <c r="D4" i="10"/>
  <c r="D13" i="10"/>
  <c r="D8" i="10"/>
  <c r="D32" i="10"/>
  <c r="D28" i="10"/>
  <c r="D129" i="10"/>
  <c r="D147" i="10"/>
  <c r="D157" i="10"/>
  <c r="D70" i="10"/>
  <c r="D115" i="10"/>
  <c r="D84" i="10"/>
  <c r="D131" i="10"/>
  <c r="D72" i="10"/>
  <c r="D51" i="10"/>
  <c r="D145" i="10"/>
  <c r="D58" i="10"/>
  <c r="D121" i="10"/>
  <c r="D65" i="10"/>
  <c r="D159" i="10"/>
  <c r="D46" i="10"/>
  <c r="D127" i="10"/>
  <c r="D133" i="10"/>
  <c r="D160" i="10"/>
  <c r="D104" i="10"/>
  <c r="D60" i="10"/>
  <c r="D78" i="10"/>
  <c r="D96" i="10"/>
  <c r="D99" i="10"/>
  <c r="D42" i="10"/>
  <c r="D59" i="10"/>
  <c r="D83" i="10"/>
  <c r="D123" i="10"/>
  <c r="D53" i="10"/>
  <c r="D122" i="10"/>
  <c r="D144" i="10"/>
  <c r="D161" i="10"/>
  <c r="D22" i="10"/>
  <c r="D12" i="10"/>
  <c r="D6" i="10"/>
  <c r="D21" i="10"/>
  <c r="D15" i="10"/>
  <c r="D40" i="10"/>
  <c r="D7" i="10"/>
  <c r="D27" i="10"/>
  <c r="D16" i="10"/>
  <c r="D169" i="3"/>
  <c r="D175" i="3"/>
  <c r="D173" i="3"/>
  <c r="D177" i="3"/>
  <c r="D171" i="3"/>
  <c r="D167" i="3"/>
  <c r="D172" i="3"/>
  <c r="D174" i="3"/>
  <c r="D2" i="3"/>
  <c r="D153" i="3"/>
  <c r="D165" i="3"/>
  <c r="D124" i="3"/>
  <c r="D159" i="3"/>
  <c r="D82" i="3"/>
  <c r="D101" i="3"/>
  <c r="D160" i="3"/>
  <c r="D111" i="3"/>
  <c r="D110" i="3"/>
  <c r="D81" i="3"/>
  <c r="D137" i="3"/>
  <c r="D155" i="3"/>
  <c r="D146" i="3"/>
  <c r="D98" i="3"/>
  <c r="D122" i="3"/>
  <c r="D140" i="3"/>
  <c r="D144" i="3"/>
  <c r="D100" i="3"/>
  <c r="D119" i="3"/>
  <c r="D115" i="3"/>
  <c r="D135" i="3"/>
  <c r="D97" i="3"/>
  <c r="D120" i="3"/>
  <c r="D152" i="3"/>
  <c r="D145" i="3"/>
  <c r="D166" i="3"/>
  <c r="D114" i="3"/>
  <c r="D150" i="3"/>
  <c r="D92" i="3"/>
  <c r="D108" i="3"/>
  <c r="D104" i="3"/>
  <c r="D139" i="3"/>
  <c r="D103" i="3"/>
  <c r="D83" i="3"/>
  <c r="D125" i="3"/>
  <c r="D129" i="3"/>
  <c r="D134" i="3"/>
  <c r="D130" i="3"/>
  <c r="D136" i="3"/>
  <c r="D107" i="3"/>
  <c r="D94" i="3"/>
  <c r="D138" i="3"/>
  <c r="D180" i="3"/>
  <c r="D179" i="3"/>
  <c r="D168" i="3"/>
  <c r="D170" i="3"/>
  <c r="D178" i="3"/>
  <c r="D176" i="3"/>
  <c r="D181" i="3"/>
  <c r="D3" i="3"/>
  <c r="D86" i="3"/>
  <c r="D78" i="3"/>
  <c r="D112" i="3"/>
  <c r="D163" i="3"/>
  <c r="D148" i="3"/>
  <c r="D123" i="3"/>
  <c r="D121" i="3"/>
  <c r="D102" i="3"/>
  <c r="D118" i="3"/>
  <c r="D128" i="3"/>
  <c r="D132" i="3"/>
  <c r="D158" i="3"/>
  <c r="D154" i="3"/>
  <c r="D87" i="3"/>
  <c r="D149" i="3"/>
  <c r="D85" i="3"/>
  <c r="D91" i="3"/>
  <c r="D113" i="3"/>
  <c r="D95" i="3"/>
  <c r="D80" i="3"/>
  <c r="D93" i="3"/>
  <c r="D161" i="3"/>
  <c r="D143" i="3"/>
  <c r="D89" i="3"/>
  <c r="D99" i="3"/>
  <c r="D117" i="3"/>
  <c r="D88" i="3"/>
  <c r="D141" i="3"/>
  <c r="D126" i="3"/>
  <c r="D131" i="3"/>
  <c r="D84" i="3"/>
  <c r="D106" i="3"/>
  <c r="D116" i="3"/>
  <c r="D90" i="3"/>
  <c r="D164" i="3"/>
  <c r="D109" i="3"/>
  <c r="D157" i="3"/>
  <c r="D162" i="3"/>
  <c r="D133" i="3"/>
  <c r="D156" i="3"/>
  <c r="D96" i="3"/>
  <c r="D142" i="3"/>
  <c r="D105" i="3"/>
  <c r="D127" i="3"/>
  <c r="D151" i="3"/>
  <c r="D147" i="3"/>
  <c r="D79" i="3"/>
  <c r="D64" i="3"/>
  <c r="D71" i="3"/>
  <c r="D63" i="3"/>
  <c r="D51" i="3"/>
  <c r="D76" i="3"/>
  <c r="D68" i="3"/>
  <c r="D61" i="3"/>
  <c r="D73" i="3"/>
  <c r="D34" i="3"/>
  <c r="D24" i="3"/>
  <c r="D26" i="3"/>
  <c r="D37" i="3"/>
  <c r="D11" i="3"/>
  <c r="D35" i="3"/>
  <c r="D25" i="3"/>
  <c r="D12" i="3"/>
  <c r="D18" i="3"/>
  <c r="D59" i="3"/>
  <c r="D45" i="3"/>
  <c r="D46" i="3"/>
  <c r="D57" i="3"/>
  <c r="D69" i="3"/>
  <c r="D47" i="3"/>
  <c r="D55" i="3"/>
  <c r="D53" i="3"/>
  <c r="D54" i="3"/>
  <c r="D75" i="3"/>
  <c r="D49" i="3"/>
  <c r="D44" i="3"/>
  <c r="D62" i="3"/>
  <c r="D74" i="3"/>
  <c r="D39" i="3"/>
  <c r="D28" i="3"/>
  <c r="D7" i="3"/>
  <c r="D16" i="3"/>
  <c r="D33" i="3"/>
  <c r="D15" i="3"/>
  <c r="D40" i="3"/>
  <c r="D23" i="3"/>
  <c r="D8" i="3"/>
  <c r="D42" i="3"/>
  <c r="D67" i="3"/>
  <c r="D41" i="3"/>
  <c r="D60" i="3"/>
  <c r="D50" i="3"/>
  <c r="D52" i="3"/>
  <c r="D58" i="3"/>
  <c r="D48" i="3"/>
  <c r="D14" i="3"/>
  <c r="D20" i="3"/>
  <c r="D29" i="3"/>
  <c r="D13" i="3"/>
  <c r="D19" i="3"/>
  <c r="D17" i="3"/>
  <c r="D9" i="3"/>
  <c r="D22" i="3"/>
  <c r="D21" i="3"/>
  <c r="D77" i="3"/>
  <c r="D72" i="3"/>
  <c r="D43" i="3"/>
  <c r="D70" i="3"/>
  <c r="D56" i="3"/>
  <c r="D65" i="3"/>
  <c r="D66" i="3"/>
  <c r="D32" i="3"/>
  <c r="D27" i="3"/>
  <c r="D36" i="3"/>
  <c r="D5" i="3"/>
  <c r="D30" i="3"/>
  <c r="D4" i="3"/>
  <c r="D10" i="3"/>
  <c r="D31" i="3"/>
  <c r="D6" i="3"/>
  <c r="D38" i="3"/>
  <c r="J29" i="3" l="1"/>
  <c r="I29" i="3"/>
  <c r="H29" i="3"/>
  <c r="F29" i="3"/>
  <c r="K29" i="3"/>
  <c r="K42" i="3"/>
  <c r="H42" i="3"/>
  <c r="F42" i="3"/>
  <c r="I42" i="3"/>
  <c r="J42" i="3"/>
  <c r="J17" i="3"/>
  <c r="H17" i="3"/>
  <c r="F17" i="3"/>
  <c r="I17" i="3"/>
  <c r="K17" i="3"/>
  <c r="H10" i="3"/>
  <c r="F10" i="3"/>
  <c r="K10" i="3"/>
  <c r="J10" i="3"/>
  <c r="I10" i="3"/>
  <c r="J26" i="3"/>
  <c r="K26" i="3"/>
  <c r="H26" i="3"/>
  <c r="F26" i="3"/>
  <c r="I26" i="3"/>
  <c r="F16" i="3"/>
  <c r="J16" i="3"/>
  <c r="K16" i="3"/>
  <c r="I16" i="3"/>
  <c r="H16" i="3"/>
  <c r="J41" i="3"/>
  <c r="H41" i="3"/>
  <c r="I41" i="3"/>
  <c r="K41" i="3"/>
  <c r="F41" i="3"/>
  <c r="F28" i="3"/>
  <c r="H28" i="3"/>
  <c r="I28" i="3"/>
  <c r="K28" i="3"/>
  <c r="J28" i="3"/>
  <c r="K4" i="3"/>
  <c r="J4" i="3"/>
  <c r="I4" i="3"/>
  <c r="H4" i="3"/>
  <c r="F4" i="3"/>
  <c r="I19" i="3"/>
  <c r="F19" i="3"/>
  <c r="H19" i="3"/>
  <c r="J19" i="3"/>
  <c r="K19" i="3"/>
  <c r="H37" i="3"/>
  <c r="K37" i="3"/>
  <c r="I37" i="3"/>
  <c r="J37" i="3"/>
  <c r="F37" i="3"/>
  <c r="F5" i="3"/>
  <c r="K5" i="3"/>
  <c r="H5" i="3"/>
  <c r="J5" i="3"/>
  <c r="I5" i="3"/>
  <c r="J7" i="3"/>
  <c r="H7" i="3"/>
  <c r="K7" i="3"/>
  <c r="I7" i="3"/>
  <c r="F7" i="3"/>
  <c r="H27" i="3"/>
  <c r="K27" i="3"/>
  <c r="J27" i="3"/>
  <c r="F27" i="3"/>
  <c r="I27" i="3"/>
  <c r="F33" i="3"/>
  <c r="K33" i="3"/>
  <c r="H33" i="3"/>
  <c r="I33" i="3"/>
  <c r="J33" i="3"/>
  <c r="H12" i="3"/>
  <c r="K12" i="3"/>
  <c r="F12" i="3"/>
  <c r="I12" i="3"/>
  <c r="J12" i="3"/>
  <c r="J31" i="3"/>
  <c r="F31" i="3"/>
  <c r="K31" i="3"/>
  <c r="H31" i="3"/>
  <c r="I31" i="3"/>
  <c r="K36" i="3"/>
  <c r="H36" i="3"/>
  <c r="J36" i="3"/>
  <c r="F36" i="3"/>
  <c r="I36" i="3"/>
  <c r="H20" i="3"/>
  <c r="J20" i="3"/>
  <c r="F20" i="3"/>
  <c r="I20" i="3"/>
  <c r="K20" i="3"/>
  <c r="J11" i="3"/>
  <c r="K11" i="3"/>
  <c r="I11" i="3"/>
  <c r="H11" i="3"/>
  <c r="F11" i="3"/>
  <c r="K30" i="3"/>
  <c r="F30" i="3"/>
  <c r="I30" i="3"/>
  <c r="H30" i="3"/>
  <c r="J30" i="3"/>
  <c r="F89" i="3"/>
  <c r="K89" i="3"/>
  <c r="H89" i="3"/>
  <c r="J89" i="3"/>
  <c r="I89" i="3"/>
  <c r="K184" i="3"/>
  <c r="J184" i="3"/>
  <c r="F184" i="3"/>
  <c r="I184" i="3"/>
  <c r="H184" i="3"/>
  <c r="J167" i="3"/>
  <c r="I167" i="3"/>
  <c r="H167" i="3"/>
  <c r="K167" i="3"/>
  <c r="F167" i="3"/>
  <c r="F199" i="3"/>
  <c r="I199" i="3"/>
  <c r="J199" i="3"/>
  <c r="K199" i="3"/>
  <c r="H199" i="3"/>
  <c r="J179" i="3"/>
  <c r="F179" i="3"/>
  <c r="I179" i="3"/>
  <c r="H179" i="3"/>
  <c r="K179" i="3"/>
  <c r="F130" i="3"/>
  <c r="H130" i="3"/>
  <c r="I130" i="3"/>
  <c r="J130" i="3"/>
  <c r="K130" i="3"/>
  <c r="H190" i="3"/>
  <c r="F190" i="3"/>
  <c r="J190" i="3"/>
  <c r="I190" i="3"/>
  <c r="K190" i="3"/>
  <c r="I75" i="3"/>
  <c r="F75" i="3"/>
  <c r="J75" i="3"/>
  <c r="H75" i="3"/>
  <c r="K75" i="3"/>
  <c r="H162" i="3"/>
  <c r="K162" i="3"/>
  <c r="I162" i="3"/>
  <c r="F162" i="3"/>
  <c r="J162" i="3"/>
  <c r="J72" i="3"/>
  <c r="K72" i="3"/>
  <c r="H72" i="3"/>
  <c r="I72" i="3"/>
  <c r="F72" i="3"/>
  <c r="F134" i="3"/>
  <c r="I134" i="3"/>
  <c r="K134" i="3"/>
  <c r="H134" i="3"/>
  <c r="J134" i="3"/>
  <c r="F145" i="3"/>
  <c r="J145" i="3"/>
  <c r="H145" i="3"/>
  <c r="I145" i="3"/>
  <c r="K145" i="3"/>
  <c r="I135" i="3"/>
  <c r="H135" i="3"/>
  <c r="F135" i="3"/>
  <c r="K135" i="3"/>
  <c r="J135" i="3"/>
  <c r="I105" i="3"/>
  <c r="H105" i="3"/>
  <c r="K105" i="3"/>
  <c r="J105" i="3"/>
  <c r="F105" i="3"/>
  <c r="F94" i="3"/>
  <c r="H94" i="3"/>
  <c r="K94" i="3"/>
  <c r="J94" i="3"/>
  <c r="I94" i="3"/>
  <c r="I196" i="3"/>
  <c r="F196" i="3"/>
  <c r="H196" i="3"/>
  <c r="J196" i="3"/>
  <c r="K196" i="3"/>
  <c r="J165" i="3"/>
  <c r="H165" i="3"/>
  <c r="I165" i="3"/>
  <c r="F165" i="3"/>
  <c r="K165" i="3"/>
  <c r="J181" i="3"/>
  <c r="F181" i="3"/>
  <c r="K181" i="3"/>
  <c r="I181" i="3"/>
  <c r="H181" i="3"/>
  <c r="H64" i="3"/>
  <c r="I64" i="3"/>
  <c r="F64" i="3"/>
  <c r="J64" i="3"/>
  <c r="K64" i="3"/>
  <c r="J47" i="3"/>
  <c r="H47" i="3"/>
  <c r="K47" i="3"/>
  <c r="F47" i="3"/>
  <c r="I47" i="3"/>
  <c r="K142" i="3"/>
  <c r="H142" i="3"/>
  <c r="J142" i="3"/>
  <c r="F142" i="3"/>
  <c r="I142" i="3"/>
  <c r="K173" i="3"/>
  <c r="F173" i="3"/>
  <c r="I173" i="3"/>
  <c r="H173" i="3"/>
  <c r="J173" i="3"/>
  <c r="H144" i="3"/>
  <c r="K144" i="3"/>
  <c r="F144" i="3"/>
  <c r="I144" i="3"/>
  <c r="J144" i="3"/>
  <c r="J189" i="3"/>
  <c r="K189" i="3"/>
  <c r="H189" i="3"/>
  <c r="I189" i="3"/>
  <c r="F189" i="3"/>
  <c r="K155" i="3"/>
  <c r="J155" i="3"/>
  <c r="H155" i="3"/>
  <c r="I155" i="3"/>
  <c r="F155" i="3"/>
  <c r="K85" i="3"/>
  <c r="J85" i="3"/>
  <c r="I85" i="3"/>
  <c r="F85" i="3"/>
  <c r="H85" i="3"/>
  <c r="F158" i="3"/>
  <c r="J158" i="3"/>
  <c r="K158" i="3"/>
  <c r="H158" i="3"/>
  <c r="I158" i="3"/>
  <c r="J140" i="3"/>
  <c r="K140" i="3"/>
  <c r="I140" i="3"/>
  <c r="H140" i="3"/>
  <c r="F140" i="3"/>
  <c r="I168" i="3"/>
  <c r="J168" i="3"/>
  <c r="F168" i="3"/>
  <c r="K168" i="3"/>
  <c r="H168" i="3"/>
  <c r="K156" i="3"/>
  <c r="F156" i="3"/>
  <c r="H156" i="3"/>
  <c r="I156" i="3"/>
  <c r="J156" i="3"/>
  <c r="J90" i="3"/>
  <c r="K90" i="3"/>
  <c r="I90" i="3"/>
  <c r="F90" i="3"/>
  <c r="H90" i="3"/>
  <c r="J60" i="3"/>
  <c r="F60" i="3"/>
  <c r="H60" i="3"/>
  <c r="I60" i="3"/>
  <c r="K60" i="3"/>
  <c r="K54" i="3"/>
  <c r="F54" i="3"/>
  <c r="H54" i="3"/>
  <c r="I54" i="3"/>
  <c r="J54" i="3"/>
  <c r="K65" i="3"/>
  <c r="J65" i="3"/>
  <c r="I65" i="3"/>
  <c r="H65" i="3"/>
  <c r="F65" i="3"/>
  <c r="F136" i="3"/>
  <c r="K136" i="3"/>
  <c r="I136" i="3"/>
  <c r="H136" i="3"/>
  <c r="J136" i="3"/>
  <c r="K191" i="3"/>
  <c r="F191" i="3"/>
  <c r="J191" i="3"/>
  <c r="I191" i="3"/>
  <c r="H191" i="3"/>
  <c r="I70" i="3"/>
  <c r="K70" i="3"/>
  <c r="J70" i="3"/>
  <c r="H70" i="3"/>
  <c r="F70" i="3"/>
  <c r="H63" i="3"/>
  <c r="F63" i="3"/>
  <c r="K63" i="3"/>
  <c r="I63" i="3"/>
  <c r="J63" i="3"/>
  <c r="F112" i="3"/>
  <c r="J112" i="3"/>
  <c r="K112" i="3"/>
  <c r="I112" i="3"/>
  <c r="H112" i="3"/>
  <c r="K59" i="3"/>
  <c r="F59" i="3"/>
  <c r="I59" i="3"/>
  <c r="H59" i="3"/>
  <c r="J59" i="3"/>
  <c r="I171" i="3"/>
  <c r="J171" i="3"/>
  <c r="F171" i="3"/>
  <c r="K171" i="3"/>
  <c r="H171" i="3"/>
  <c r="H119" i="3"/>
  <c r="J119" i="3"/>
  <c r="K119" i="3"/>
  <c r="I119" i="3"/>
  <c r="F119" i="3"/>
  <c r="F161" i="3"/>
  <c r="H161" i="3"/>
  <c r="K161" i="3"/>
  <c r="J161" i="3"/>
  <c r="I161" i="3"/>
  <c r="H170" i="3"/>
  <c r="F170" i="3"/>
  <c r="K170" i="3"/>
  <c r="J170" i="3"/>
  <c r="I170" i="3"/>
  <c r="F180" i="3"/>
  <c r="I180" i="3"/>
  <c r="H180" i="3"/>
  <c r="K180" i="3"/>
  <c r="J180" i="3"/>
  <c r="I117" i="3"/>
  <c r="J117" i="3"/>
  <c r="K117" i="3"/>
  <c r="H117" i="3"/>
  <c r="F117" i="3"/>
  <c r="F56" i="3"/>
  <c r="K56" i="3"/>
  <c r="I56" i="3"/>
  <c r="H56" i="3"/>
  <c r="J56" i="3"/>
  <c r="K192" i="3"/>
  <c r="H192" i="3"/>
  <c r="F192" i="3"/>
  <c r="I192" i="3"/>
  <c r="J192" i="3"/>
  <c r="I49" i="3"/>
  <c r="H49" i="3"/>
  <c r="F49" i="3"/>
  <c r="K49" i="3"/>
  <c r="J49" i="3"/>
  <c r="F113" i="3"/>
  <c r="K113" i="3"/>
  <c r="I113" i="3"/>
  <c r="J113" i="3"/>
  <c r="H113" i="3"/>
  <c r="J147" i="3"/>
  <c r="I147" i="3"/>
  <c r="K147" i="3"/>
  <c r="H147" i="3"/>
  <c r="F147" i="3"/>
  <c r="H80" i="3"/>
  <c r="J80" i="3"/>
  <c r="K80" i="3"/>
  <c r="I80" i="3"/>
  <c r="F80" i="3"/>
  <c r="K55" i="3"/>
  <c r="I55" i="3"/>
  <c r="J55" i="3"/>
  <c r="F55" i="3"/>
  <c r="H55" i="3"/>
  <c r="F76" i="3"/>
  <c r="J76" i="3"/>
  <c r="K76" i="3"/>
  <c r="I76" i="3"/>
  <c r="H76" i="3"/>
  <c r="J62" i="3"/>
  <c r="K62" i="3"/>
  <c r="F62" i="3"/>
  <c r="I62" i="3"/>
  <c r="H62" i="3"/>
  <c r="H154" i="3"/>
  <c r="K154" i="3"/>
  <c r="I154" i="3"/>
  <c r="F154" i="3"/>
  <c r="J154" i="3"/>
  <c r="F96" i="3"/>
  <c r="J96" i="3"/>
  <c r="I96" i="3"/>
  <c r="H96" i="3"/>
  <c r="K96" i="3"/>
  <c r="F132" i="3"/>
  <c r="I132" i="3"/>
  <c r="H132" i="3"/>
  <c r="K132" i="3"/>
  <c r="J132" i="3"/>
  <c r="I200" i="3"/>
  <c r="J200" i="3"/>
  <c r="H200" i="3"/>
  <c r="F200" i="3"/>
  <c r="K200" i="3"/>
  <c r="K58" i="3"/>
  <c r="I58" i="3"/>
  <c r="H58" i="3"/>
  <c r="F58" i="3"/>
  <c r="J58" i="3"/>
  <c r="J151" i="3"/>
  <c r="H151" i="3"/>
  <c r="I151" i="3"/>
  <c r="F151" i="3"/>
  <c r="K151" i="3"/>
  <c r="K176" i="3"/>
  <c r="H176" i="3"/>
  <c r="J176" i="3"/>
  <c r="F176" i="3"/>
  <c r="I176" i="3"/>
  <c r="J88" i="3"/>
  <c r="K88" i="3"/>
  <c r="I88" i="3"/>
  <c r="H88" i="3"/>
  <c r="F88" i="3"/>
  <c r="H73" i="3"/>
  <c r="K73" i="3"/>
  <c r="J73" i="3"/>
  <c r="F73" i="3"/>
  <c r="I73" i="3"/>
  <c r="K83" i="3"/>
  <c r="H83" i="3"/>
  <c r="J83" i="3"/>
  <c r="F83" i="3"/>
  <c r="I83" i="3"/>
  <c r="I175" i="3"/>
  <c r="J175" i="3"/>
  <c r="F175" i="3"/>
  <c r="H175" i="3"/>
  <c r="K175" i="3"/>
  <c r="I107" i="3"/>
  <c r="H107" i="3"/>
  <c r="F107" i="3"/>
  <c r="K107" i="3"/>
  <c r="J107" i="3"/>
  <c r="K195" i="3"/>
  <c r="I195" i="3"/>
  <c r="H195" i="3"/>
  <c r="J195" i="3"/>
  <c r="F195" i="3"/>
  <c r="J114" i="3"/>
  <c r="F114" i="3"/>
  <c r="H114" i="3"/>
  <c r="K114" i="3"/>
  <c r="I114" i="3"/>
  <c r="K163" i="3"/>
  <c r="F163" i="3"/>
  <c r="J163" i="3"/>
  <c r="H163" i="3"/>
  <c r="I163" i="3"/>
  <c r="K128" i="3"/>
  <c r="I128" i="3"/>
  <c r="H128" i="3"/>
  <c r="J128" i="3"/>
  <c r="F128" i="3"/>
  <c r="I159" i="3"/>
  <c r="F159" i="3"/>
  <c r="K159" i="3"/>
  <c r="H159" i="3"/>
  <c r="J159" i="3"/>
  <c r="H71" i="3"/>
  <c r="J71" i="3"/>
  <c r="K71" i="3"/>
  <c r="I71" i="3"/>
  <c r="F71" i="3"/>
  <c r="F68" i="3"/>
  <c r="I68" i="3"/>
  <c r="H68" i="3"/>
  <c r="J68" i="3"/>
  <c r="K68" i="3"/>
  <c r="H69" i="3"/>
  <c r="J69" i="3"/>
  <c r="K69" i="3"/>
  <c r="I69" i="3"/>
  <c r="F69" i="3"/>
  <c r="K193" i="3"/>
  <c r="H193" i="3"/>
  <c r="I193" i="3"/>
  <c r="J193" i="3"/>
  <c r="F193" i="3"/>
  <c r="H188" i="3"/>
  <c r="I188" i="3"/>
  <c r="K188" i="3"/>
  <c r="J188" i="3"/>
  <c r="F188" i="3"/>
  <c r="F106" i="3"/>
  <c r="K106" i="3"/>
  <c r="H106" i="3"/>
  <c r="I106" i="3"/>
  <c r="J106" i="3"/>
  <c r="F2" i="3"/>
  <c r="K2" i="3"/>
  <c r="I2" i="3"/>
  <c r="H2" i="3"/>
  <c r="J2" i="3"/>
  <c r="K4" i="8"/>
  <c r="J4" i="8"/>
  <c r="I325" i="3"/>
  <c r="K325" i="3"/>
  <c r="J325" i="3"/>
  <c r="F325" i="3"/>
  <c r="H325" i="3"/>
  <c r="I963" i="3"/>
  <c r="J963" i="3"/>
  <c r="F963" i="3"/>
  <c r="K963" i="3"/>
  <c r="H963" i="3"/>
  <c r="K454" i="3"/>
  <c r="I454" i="3"/>
  <c r="H454" i="3"/>
  <c r="J454" i="3"/>
  <c r="F454" i="3"/>
  <c r="J390" i="3"/>
  <c r="K390" i="3"/>
  <c r="H390" i="3"/>
  <c r="I390" i="3"/>
  <c r="F390" i="3"/>
  <c r="J444" i="3"/>
  <c r="H444" i="3"/>
  <c r="F444" i="3"/>
  <c r="I444" i="3"/>
  <c r="K444" i="3"/>
  <c r="I417" i="3"/>
  <c r="K417" i="3"/>
  <c r="F417" i="3"/>
  <c r="H417" i="3"/>
  <c r="J417" i="3"/>
  <c r="F587" i="3"/>
  <c r="K587" i="3"/>
  <c r="H587" i="3"/>
  <c r="J587" i="3"/>
  <c r="I587" i="3"/>
  <c r="I267" i="3"/>
  <c r="J267" i="3"/>
  <c r="F267" i="3"/>
  <c r="K267" i="3"/>
  <c r="H267" i="3"/>
  <c r="J786" i="8"/>
  <c r="K786" i="8"/>
  <c r="H276" i="3"/>
  <c r="K276" i="3"/>
  <c r="I276" i="3"/>
  <c r="J276" i="3"/>
  <c r="F276" i="3"/>
  <c r="I965" i="3"/>
  <c r="K965" i="3"/>
  <c r="J965" i="3"/>
  <c r="F965" i="3"/>
  <c r="H965" i="3"/>
  <c r="H451" i="3"/>
  <c r="K451" i="3"/>
  <c r="F451" i="3"/>
  <c r="J451" i="3"/>
  <c r="I451" i="3"/>
  <c r="F329" i="3"/>
  <c r="H329" i="3"/>
  <c r="J329" i="3"/>
  <c r="I329" i="3"/>
  <c r="K329" i="3"/>
  <c r="J593" i="3"/>
  <c r="K593" i="3"/>
  <c r="F593" i="3"/>
  <c r="I593" i="3"/>
  <c r="H593" i="3"/>
  <c r="H578" i="3"/>
  <c r="I578" i="3"/>
  <c r="J578" i="3"/>
  <c r="K578" i="3"/>
  <c r="F578" i="3"/>
  <c r="H708" i="3"/>
  <c r="K708" i="3"/>
  <c r="I708" i="3"/>
  <c r="F708" i="3"/>
  <c r="J708" i="3"/>
  <c r="F659" i="3"/>
  <c r="H659" i="3"/>
  <c r="J659" i="3"/>
  <c r="I659" i="3"/>
  <c r="K659" i="3"/>
  <c r="K315" i="3"/>
  <c r="J315" i="3"/>
  <c r="I315" i="3"/>
  <c r="F315" i="3"/>
  <c r="H315" i="3"/>
  <c r="F232" i="3"/>
  <c r="I232" i="3"/>
  <c r="J232" i="3"/>
  <c r="K232" i="3"/>
  <c r="H232" i="3"/>
  <c r="J767" i="8"/>
  <c r="K767" i="8"/>
  <c r="K705" i="8"/>
  <c r="J705" i="8"/>
  <c r="J684" i="3"/>
  <c r="F684" i="3"/>
  <c r="H684" i="3"/>
  <c r="I684" i="3"/>
  <c r="K684" i="3"/>
  <c r="J900" i="3"/>
  <c r="I900" i="3"/>
  <c r="H900" i="3"/>
  <c r="K900" i="3"/>
  <c r="F900" i="3"/>
  <c r="K729" i="8"/>
  <c r="J729" i="8"/>
  <c r="F207" i="3"/>
  <c r="I207" i="3"/>
  <c r="H207" i="3"/>
  <c r="K207" i="3"/>
  <c r="J207" i="3"/>
  <c r="H225" i="3"/>
  <c r="F225" i="3"/>
  <c r="I225" i="3"/>
  <c r="K225" i="3"/>
  <c r="J225" i="3"/>
  <c r="F22" i="3"/>
  <c r="J22" i="3"/>
  <c r="I22" i="3"/>
  <c r="K22" i="3"/>
  <c r="H22" i="3"/>
  <c r="J40" i="3"/>
  <c r="H40" i="3"/>
  <c r="I40" i="3"/>
  <c r="F40" i="3"/>
  <c r="K40" i="3"/>
  <c r="K39" i="3"/>
  <c r="J39" i="3"/>
  <c r="F39" i="3"/>
  <c r="I39" i="3"/>
  <c r="H39" i="3"/>
  <c r="I38" i="3"/>
  <c r="J38" i="3"/>
  <c r="H38" i="3"/>
  <c r="K38" i="3"/>
  <c r="F38" i="3"/>
  <c r="K21" i="3"/>
  <c r="F21" i="3"/>
  <c r="J21" i="3"/>
  <c r="H21" i="3"/>
  <c r="I21" i="3"/>
  <c r="F43" i="3"/>
  <c r="K43" i="3"/>
  <c r="J43" i="3"/>
  <c r="I43" i="3"/>
  <c r="H43" i="3"/>
  <c r="H25" i="3"/>
  <c r="I25" i="3"/>
  <c r="K25" i="3"/>
  <c r="J25" i="3"/>
  <c r="F25" i="3"/>
  <c r="F23" i="3"/>
  <c r="I23" i="3"/>
  <c r="J23" i="3"/>
  <c r="H23" i="3"/>
  <c r="K23" i="3"/>
  <c r="F32" i="3"/>
  <c r="H32" i="3"/>
  <c r="K32" i="3"/>
  <c r="I32" i="3"/>
  <c r="J32" i="3"/>
  <c r="H24" i="3"/>
  <c r="J24" i="3"/>
  <c r="K24" i="3"/>
  <c r="F24" i="3"/>
  <c r="I24" i="3"/>
  <c r="I9" i="3"/>
  <c r="K9" i="3"/>
  <c r="J9" i="3"/>
  <c r="F9" i="3"/>
  <c r="H9" i="3"/>
  <c r="I8" i="3"/>
  <c r="K8" i="3"/>
  <c r="F8" i="3"/>
  <c r="J8" i="3"/>
  <c r="H8" i="3"/>
  <c r="K34" i="3"/>
  <c r="I34" i="3"/>
  <c r="H34" i="3"/>
  <c r="J34" i="3"/>
  <c r="F34" i="3"/>
  <c r="J45" i="3"/>
  <c r="H45" i="3"/>
  <c r="K45" i="3"/>
  <c r="F45" i="3"/>
  <c r="I45" i="3"/>
  <c r="I18" i="3"/>
  <c r="F18" i="3"/>
  <c r="J18" i="3"/>
  <c r="K18" i="3"/>
  <c r="H18" i="3"/>
  <c r="I15" i="3"/>
  <c r="H15" i="3"/>
  <c r="K15" i="3"/>
  <c r="F15" i="3"/>
  <c r="J15" i="3"/>
  <c r="K44" i="3"/>
  <c r="J44" i="3"/>
  <c r="I44" i="3"/>
  <c r="F44" i="3"/>
  <c r="H44" i="3"/>
  <c r="J14" i="3"/>
  <c r="F14" i="3"/>
  <c r="H14" i="3"/>
  <c r="I14" i="3"/>
  <c r="K14" i="3"/>
  <c r="H35" i="3"/>
  <c r="K35" i="3"/>
  <c r="I35" i="3"/>
  <c r="F35" i="3"/>
  <c r="J35" i="3"/>
  <c r="F6" i="3"/>
  <c r="J6" i="3"/>
  <c r="K6" i="3"/>
  <c r="I6" i="3"/>
  <c r="H6" i="3"/>
  <c r="F13" i="3"/>
  <c r="J13" i="3"/>
  <c r="K13" i="3"/>
  <c r="H13" i="3"/>
  <c r="I13" i="3"/>
  <c r="J48" i="3"/>
  <c r="I48" i="3"/>
  <c r="H48" i="3"/>
  <c r="K48" i="3"/>
  <c r="F48" i="3"/>
  <c r="I67" i="3"/>
  <c r="J67" i="3"/>
  <c r="H67" i="3"/>
  <c r="K67" i="3"/>
  <c r="F67" i="3"/>
  <c r="J137" i="3"/>
  <c r="F137" i="3"/>
  <c r="K137" i="3"/>
  <c r="H137" i="3"/>
  <c r="I137" i="3"/>
  <c r="J124" i="3"/>
  <c r="H124" i="3"/>
  <c r="K124" i="3"/>
  <c r="F124" i="3"/>
  <c r="I124" i="3"/>
  <c r="J108" i="3"/>
  <c r="I108" i="3"/>
  <c r="H108" i="3"/>
  <c r="F108" i="3"/>
  <c r="K108" i="3"/>
  <c r="H52" i="3"/>
  <c r="I52" i="3"/>
  <c r="F52" i="3"/>
  <c r="J52" i="3"/>
  <c r="K52" i="3"/>
  <c r="J139" i="3"/>
  <c r="F139" i="3"/>
  <c r="I139" i="3"/>
  <c r="H139" i="3"/>
  <c r="K139" i="3"/>
  <c r="F102" i="3"/>
  <c r="H102" i="3"/>
  <c r="J102" i="3"/>
  <c r="I102" i="3"/>
  <c r="K102" i="3"/>
  <c r="K148" i="3"/>
  <c r="I148" i="3"/>
  <c r="F148" i="3"/>
  <c r="J148" i="3"/>
  <c r="H148" i="3"/>
  <c r="K111" i="3"/>
  <c r="I111" i="3"/>
  <c r="F111" i="3"/>
  <c r="J111" i="3"/>
  <c r="H111" i="3"/>
  <c r="J166" i="3"/>
  <c r="K166" i="3"/>
  <c r="I166" i="3"/>
  <c r="F166" i="3"/>
  <c r="H166" i="3"/>
  <c r="F109" i="3"/>
  <c r="K109" i="3"/>
  <c r="I109" i="3"/>
  <c r="H109" i="3"/>
  <c r="J109" i="3"/>
  <c r="H123" i="3"/>
  <c r="K123" i="3"/>
  <c r="J123" i="3"/>
  <c r="F123" i="3"/>
  <c r="I123" i="3"/>
  <c r="I183" i="3"/>
  <c r="F183" i="3"/>
  <c r="J183" i="3"/>
  <c r="H183" i="3"/>
  <c r="K183" i="3"/>
  <c r="F84" i="3"/>
  <c r="K84" i="3"/>
  <c r="J84" i="3"/>
  <c r="H84" i="3"/>
  <c r="I84" i="3"/>
  <c r="F150" i="3"/>
  <c r="K150" i="3"/>
  <c r="I150" i="3"/>
  <c r="H150" i="3"/>
  <c r="J150" i="3"/>
  <c r="J177" i="3"/>
  <c r="K177" i="3"/>
  <c r="H177" i="3"/>
  <c r="F177" i="3"/>
  <c r="I177" i="3"/>
  <c r="I126" i="3"/>
  <c r="J126" i="3"/>
  <c r="H126" i="3"/>
  <c r="F126" i="3"/>
  <c r="K126" i="3"/>
  <c r="K169" i="3"/>
  <c r="J169" i="3"/>
  <c r="F169" i="3"/>
  <c r="I169" i="3"/>
  <c r="H169" i="3"/>
  <c r="H74" i="3"/>
  <c r="J74" i="3"/>
  <c r="F74" i="3"/>
  <c r="I74" i="3"/>
  <c r="K74" i="3"/>
  <c r="F97" i="3"/>
  <c r="I97" i="3"/>
  <c r="H97" i="3"/>
  <c r="J97" i="3"/>
  <c r="K97" i="3"/>
  <c r="I152" i="3"/>
  <c r="J152" i="3"/>
  <c r="H152" i="3"/>
  <c r="F152" i="3"/>
  <c r="K152" i="3"/>
  <c r="K101" i="3"/>
  <c r="I101" i="3"/>
  <c r="H101" i="3"/>
  <c r="J101" i="3"/>
  <c r="F101" i="3"/>
  <c r="J66" i="3"/>
  <c r="H66" i="3"/>
  <c r="K66" i="3"/>
  <c r="F66" i="3"/>
  <c r="I66" i="3"/>
  <c r="K104" i="3"/>
  <c r="I104" i="3"/>
  <c r="H104" i="3"/>
  <c r="J104" i="3"/>
  <c r="F104" i="3"/>
  <c r="H127" i="3"/>
  <c r="K127" i="3"/>
  <c r="I127" i="3"/>
  <c r="J127" i="3"/>
  <c r="F127" i="3"/>
  <c r="I198" i="3"/>
  <c r="F198" i="3"/>
  <c r="J198" i="3"/>
  <c r="H198" i="3"/>
  <c r="K198" i="3"/>
  <c r="J141" i="3"/>
  <c r="I141" i="3"/>
  <c r="H141" i="3"/>
  <c r="F141" i="3"/>
  <c r="K141" i="3"/>
  <c r="F53" i="3"/>
  <c r="K53" i="3"/>
  <c r="J53" i="3"/>
  <c r="H53" i="3"/>
  <c r="I53" i="3"/>
  <c r="F46" i="3"/>
  <c r="K46" i="3"/>
  <c r="J46" i="3"/>
  <c r="I46" i="3"/>
  <c r="H46" i="3"/>
  <c r="F143" i="3"/>
  <c r="J143" i="3"/>
  <c r="K143" i="3"/>
  <c r="H143" i="3"/>
  <c r="I143" i="3"/>
  <c r="I61" i="3"/>
  <c r="J61" i="3"/>
  <c r="H61" i="3"/>
  <c r="K61" i="3"/>
  <c r="F61" i="3"/>
  <c r="F197" i="3"/>
  <c r="I197" i="3"/>
  <c r="J197" i="3"/>
  <c r="K197" i="3"/>
  <c r="H197" i="3"/>
  <c r="F146" i="3"/>
  <c r="J146" i="3"/>
  <c r="I146" i="3"/>
  <c r="K146" i="3"/>
  <c r="H146" i="3"/>
  <c r="F174" i="3"/>
  <c r="H174" i="3"/>
  <c r="I174" i="3"/>
  <c r="K174" i="3"/>
  <c r="J174" i="3"/>
  <c r="F116" i="3"/>
  <c r="H116" i="3"/>
  <c r="J116" i="3"/>
  <c r="I116" i="3"/>
  <c r="K116" i="3"/>
  <c r="F86" i="3"/>
  <c r="J86" i="3"/>
  <c r="K86" i="3"/>
  <c r="I86" i="3"/>
  <c r="H86" i="3"/>
  <c r="I103" i="3"/>
  <c r="K103" i="3"/>
  <c r="H103" i="3"/>
  <c r="F103" i="3"/>
  <c r="J103" i="3"/>
  <c r="J129" i="3"/>
  <c r="F129" i="3"/>
  <c r="K129" i="3"/>
  <c r="I129" i="3"/>
  <c r="H129" i="3"/>
  <c r="K194" i="3"/>
  <c r="J194" i="3"/>
  <c r="I194" i="3"/>
  <c r="H194" i="3"/>
  <c r="F194" i="3"/>
  <c r="J121" i="3"/>
  <c r="I121" i="3"/>
  <c r="F121" i="3"/>
  <c r="H121" i="3"/>
  <c r="K121" i="3"/>
  <c r="K99" i="3"/>
  <c r="I99" i="3"/>
  <c r="H99" i="3"/>
  <c r="J99" i="3"/>
  <c r="F99" i="3"/>
  <c r="I186" i="3"/>
  <c r="F186" i="3"/>
  <c r="H186" i="3"/>
  <c r="K186" i="3"/>
  <c r="J186" i="3"/>
  <c r="K118" i="3"/>
  <c r="H118" i="3"/>
  <c r="I118" i="3"/>
  <c r="J118" i="3"/>
  <c r="F118" i="3"/>
  <c r="J51" i="3"/>
  <c r="K51" i="3"/>
  <c r="F51" i="3"/>
  <c r="I51" i="3"/>
  <c r="H51" i="3"/>
  <c r="K110" i="3"/>
  <c r="F110" i="3"/>
  <c r="J110" i="3"/>
  <c r="I110" i="3"/>
  <c r="H110" i="3"/>
  <c r="K153" i="3"/>
  <c r="H153" i="3"/>
  <c r="J153" i="3"/>
  <c r="F153" i="3"/>
  <c r="I153" i="3"/>
  <c r="H187" i="3"/>
  <c r="K187" i="3"/>
  <c r="F187" i="3"/>
  <c r="I187" i="3"/>
  <c r="J187" i="3"/>
  <c r="I178" i="3"/>
  <c r="J178" i="3"/>
  <c r="H178" i="3"/>
  <c r="F178" i="3"/>
  <c r="K178" i="3"/>
  <c r="I125" i="3"/>
  <c r="H125" i="3"/>
  <c r="F125" i="3"/>
  <c r="J125" i="3"/>
  <c r="K125" i="3"/>
  <c r="F82" i="3"/>
  <c r="H82" i="3"/>
  <c r="K82" i="3"/>
  <c r="J82" i="3"/>
  <c r="I82" i="3"/>
  <c r="J92" i="3"/>
  <c r="F92" i="3"/>
  <c r="H92" i="3"/>
  <c r="K92" i="3"/>
  <c r="I92" i="3"/>
  <c r="J149" i="3"/>
  <c r="H149" i="3"/>
  <c r="F149" i="3"/>
  <c r="K149" i="3"/>
  <c r="I149" i="3"/>
  <c r="F185" i="3"/>
  <c r="K185" i="3"/>
  <c r="H185" i="3"/>
  <c r="J185" i="3"/>
  <c r="I185" i="3"/>
  <c r="J50" i="3"/>
  <c r="K50" i="3"/>
  <c r="F50" i="3"/>
  <c r="H50" i="3"/>
  <c r="I50" i="3"/>
  <c r="H77" i="3"/>
  <c r="J77" i="3"/>
  <c r="F77" i="3"/>
  <c r="I77" i="3"/>
  <c r="K77" i="3"/>
  <c r="K157" i="3"/>
  <c r="H157" i="3"/>
  <c r="J157" i="3"/>
  <c r="F157" i="3"/>
  <c r="I157" i="3"/>
  <c r="I133" i="3"/>
  <c r="F133" i="3"/>
  <c r="H133" i="3"/>
  <c r="K133" i="3"/>
  <c r="J133" i="3"/>
  <c r="I3" i="3"/>
  <c r="H3" i="3"/>
  <c r="K3" i="3"/>
  <c r="F3" i="3"/>
  <c r="J3" i="3"/>
  <c r="J202" i="3"/>
  <c r="I202" i="3"/>
  <c r="K202" i="3"/>
  <c r="F202" i="3"/>
  <c r="H202" i="3"/>
  <c r="H115" i="3"/>
  <c r="F115" i="3"/>
  <c r="I115" i="3"/>
  <c r="J115" i="3"/>
  <c r="K115" i="3"/>
  <c r="F131" i="3"/>
  <c r="J131" i="3"/>
  <c r="H131" i="3"/>
  <c r="I131" i="3"/>
  <c r="K131" i="3"/>
  <c r="H81" i="3"/>
  <c r="J81" i="3"/>
  <c r="K81" i="3"/>
  <c r="F81" i="3"/>
  <c r="I81" i="3"/>
  <c r="I182" i="3"/>
  <c r="H182" i="3"/>
  <c r="J182" i="3"/>
  <c r="K182" i="3"/>
  <c r="F182" i="3"/>
  <c r="J78" i="3"/>
  <c r="H78" i="3"/>
  <c r="F78" i="3"/>
  <c r="I78" i="3"/>
  <c r="K78" i="3"/>
  <c r="I138" i="3"/>
  <c r="F138" i="3"/>
  <c r="H138" i="3"/>
  <c r="K138" i="3"/>
  <c r="J138" i="3"/>
  <c r="F122" i="3"/>
  <c r="I122" i="3"/>
  <c r="J122" i="3"/>
  <c r="K122" i="3"/>
  <c r="H122" i="3"/>
  <c r="H120" i="3"/>
  <c r="K120" i="3"/>
  <c r="F120" i="3"/>
  <c r="I120" i="3"/>
  <c r="J120" i="3"/>
  <c r="H100" i="3"/>
  <c r="J100" i="3"/>
  <c r="F100" i="3"/>
  <c r="K100" i="3"/>
  <c r="I100" i="3"/>
  <c r="H79" i="3"/>
  <c r="J79" i="3"/>
  <c r="I79" i="3"/>
  <c r="K79" i="3"/>
  <c r="F79" i="3"/>
  <c r="F57" i="3"/>
  <c r="H57" i="3"/>
  <c r="K57" i="3"/>
  <c r="J57" i="3"/>
  <c r="I57" i="3"/>
  <c r="K164" i="3"/>
  <c r="I164" i="3"/>
  <c r="H164" i="3"/>
  <c r="J164" i="3"/>
  <c r="F164" i="3"/>
  <c r="F172" i="3"/>
  <c r="J172" i="3"/>
  <c r="I172" i="3"/>
  <c r="K172" i="3"/>
  <c r="H172" i="3"/>
  <c r="H95" i="3"/>
  <c r="J95" i="3"/>
  <c r="F95" i="3"/>
  <c r="I95" i="3"/>
  <c r="K95" i="3"/>
  <c r="F93" i="3"/>
  <c r="H93" i="3"/>
  <c r="I93" i="3"/>
  <c r="K93" i="3"/>
  <c r="J93" i="3"/>
  <c r="J87" i="3"/>
  <c r="I87" i="3"/>
  <c r="K87" i="3"/>
  <c r="H87" i="3"/>
  <c r="F87" i="3"/>
  <c r="H91" i="3"/>
  <c r="I91" i="3"/>
  <c r="J91" i="3"/>
  <c r="K91" i="3"/>
  <c r="F91" i="3"/>
  <c r="I98" i="3"/>
  <c r="J98" i="3"/>
  <c r="H98" i="3"/>
  <c r="K98" i="3"/>
  <c r="F98" i="3"/>
  <c r="K160" i="3"/>
  <c r="I160" i="3"/>
  <c r="J160" i="3"/>
  <c r="F160" i="3"/>
  <c r="H160" i="3"/>
  <c r="K201" i="3"/>
  <c r="I201" i="3"/>
  <c r="H201" i="3"/>
  <c r="F201" i="3"/>
  <c r="J201" i="3"/>
  <c r="K3" i="8"/>
  <c r="J3" i="8"/>
  <c r="J231" i="3"/>
  <c r="K231" i="3"/>
  <c r="I231" i="3"/>
  <c r="F231" i="3"/>
  <c r="H231" i="3"/>
  <c r="K756" i="3"/>
  <c r="I756" i="3"/>
  <c r="F756" i="3"/>
  <c r="H756" i="3"/>
  <c r="J756" i="3"/>
  <c r="J870" i="3"/>
  <c r="F870" i="3"/>
  <c r="H870" i="3"/>
  <c r="K870" i="3"/>
  <c r="I870" i="3"/>
  <c r="J829" i="8"/>
  <c r="K829" i="8"/>
  <c r="I345" i="3"/>
  <c r="J345" i="3"/>
  <c r="F345" i="3"/>
  <c r="H345" i="3"/>
  <c r="K345" i="3"/>
  <c r="J449" i="3"/>
  <c r="K449" i="3"/>
  <c r="I449" i="3"/>
  <c r="F449" i="3"/>
  <c r="H449" i="3"/>
  <c r="J958" i="8"/>
  <c r="K958" i="8"/>
  <c r="K927" i="8"/>
  <c r="J927" i="8"/>
  <c r="H220" i="3"/>
  <c r="I220" i="3"/>
  <c r="F220" i="3"/>
  <c r="J220" i="3"/>
  <c r="K220" i="3"/>
  <c r="J805" i="8"/>
  <c r="K805" i="8"/>
  <c r="J804" i="8"/>
  <c r="K804" i="8"/>
  <c r="I239" i="3"/>
  <c r="H239" i="3"/>
  <c r="F239" i="3"/>
  <c r="J239" i="3"/>
  <c r="K239" i="3"/>
  <c r="J206" i="3"/>
  <c r="H206" i="3"/>
  <c r="K206" i="3"/>
  <c r="I206" i="3"/>
  <c r="F206" i="3"/>
  <c r="I257" i="3"/>
  <c r="J257" i="3"/>
  <c r="K257" i="3"/>
  <c r="F257" i="3"/>
  <c r="H257" i="3"/>
  <c r="H273" i="3"/>
  <c r="I273" i="3"/>
  <c r="K273" i="3"/>
  <c r="F273" i="3"/>
  <c r="J273" i="3"/>
  <c r="J405" i="3"/>
  <c r="K405" i="3"/>
  <c r="H405" i="3"/>
  <c r="I405" i="3"/>
  <c r="F405" i="3"/>
  <c r="K831" i="3"/>
  <c r="H831" i="3"/>
  <c r="I831" i="3"/>
  <c r="F831" i="3"/>
  <c r="J831" i="3"/>
  <c r="K218" i="3"/>
  <c r="H218" i="3"/>
  <c r="I218" i="3"/>
  <c r="F218" i="3"/>
  <c r="J218" i="3"/>
  <c r="I397" i="3"/>
  <c r="H397" i="3"/>
  <c r="J397" i="3"/>
  <c r="F397" i="3"/>
  <c r="K397" i="3"/>
  <c r="K697" i="8"/>
  <c r="J697" i="8"/>
  <c r="K995" i="3"/>
  <c r="J995" i="3"/>
  <c r="I995" i="3"/>
  <c r="F995" i="3"/>
  <c r="H995" i="3"/>
  <c r="I376" i="3"/>
  <c r="J376" i="3"/>
  <c r="F376" i="3"/>
  <c r="K376" i="3"/>
  <c r="H376" i="3"/>
  <c r="F734" i="3"/>
  <c r="J734" i="3"/>
  <c r="I734" i="3"/>
  <c r="H734" i="3"/>
  <c r="K734" i="3"/>
  <c r="H338" i="3"/>
  <c r="J338" i="3"/>
  <c r="F338" i="3"/>
  <c r="K338" i="3"/>
  <c r="I338" i="3"/>
  <c r="H385" i="3"/>
  <c r="F385" i="3"/>
  <c r="J385" i="3"/>
  <c r="K385" i="3"/>
  <c r="I385" i="3"/>
  <c r="H395" i="3"/>
  <c r="K395" i="3"/>
  <c r="F395" i="3"/>
  <c r="J395" i="3"/>
  <c r="I395" i="3"/>
  <c r="H275" i="3"/>
  <c r="K275" i="3"/>
  <c r="I275" i="3"/>
  <c r="F275" i="3"/>
  <c r="J275" i="3"/>
  <c r="F412" i="3"/>
  <c r="K412" i="3"/>
  <c r="I412" i="3"/>
  <c r="J412" i="3"/>
  <c r="H412" i="3"/>
  <c r="F342" i="3"/>
  <c r="J342" i="3"/>
  <c r="H342" i="3"/>
  <c r="K342" i="3"/>
  <c r="I342" i="3"/>
  <c r="K374" i="3"/>
  <c r="F374" i="3"/>
  <c r="J374" i="3"/>
  <c r="H374" i="3"/>
  <c r="I374" i="3"/>
  <c r="I895" i="3"/>
  <c r="J895" i="3"/>
  <c r="F895" i="3"/>
  <c r="H895" i="3"/>
  <c r="K895" i="3"/>
  <c r="K597" i="3"/>
  <c r="H597" i="3"/>
  <c r="I597" i="3"/>
  <c r="F597" i="3"/>
  <c r="J597" i="3"/>
  <c r="K812" i="8"/>
  <c r="J812" i="8"/>
  <c r="K208" i="3"/>
  <c r="J208" i="3"/>
  <c r="I208" i="3"/>
  <c r="H208" i="3"/>
  <c r="F208" i="3"/>
  <c r="H252" i="3"/>
  <c r="I252" i="3"/>
  <c r="F252" i="3"/>
  <c r="K252" i="3"/>
  <c r="J252" i="3"/>
  <c r="K357" i="3"/>
  <c r="J357" i="3"/>
  <c r="H357" i="3"/>
  <c r="I357" i="3"/>
  <c r="F357" i="3"/>
  <c r="H774" i="3"/>
  <c r="J774" i="3"/>
  <c r="K774" i="3"/>
  <c r="F774" i="3"/>
  <c r="I774" i="3"/>
  <c r="J760" i="3"/>
  <c r="H760" i="3"/>
  <c r="F760" i="3"/>
  <c r="K760" i="3"/>
  <c r="I760" i="3"/>
  <c r="H651" i="3"/>
  <c r="K651" i="3"/>
  <c r="I651" i="3"/>
  <c r="J651" i="3"/>
  <c r="F651" i="3"/>
  <c r="I209" i="3"/>
  <c r="J209" i="3"/>
  <c r="K209" i="3"/>
  <c r="F209" i="3"/>
  <c r="H209" i="3"/>
  <c r="K259" i="3"/>
  <c r="J259" i="3"/>
  <c r="H259" i="3"/>
  <c r="I259" i="3"/>
  <c r="F259" i="3"/>
  <c r="K431" i="3"/>
  <c r="F431" i="3"/>
  <c r="H431" i="3"/>
  <c r="I431" i="3"/>
  <c r="J431" i="3"/>
  <c r="J247" i="3"/>
  <c r="I247" i="3"/>
  <c r="H247" i="3"/>
  <c r="K247" i="3"/>
  <c r="F247" i="3"/>
  <c r="K466" i="3"/>
  <c r="J466" i="3"/>
  <c r="I466" i="3"/>
  <c r="F466" i="3"/>
  <c r="H466" i="3"/>
  <c r="I920" i="3"/>
  <c r="K920" i="3"/>
  <c r="J920" i="3"/>
  <c r="F920" i="3"/>
  <c r="H920" i="3"/>
  <c r="J809" i="3"/>
  <c r="K809" i="3"/>
  <c r="I809" i="3"/>
  <c r="H809" i="3"/>
  <c r="F809" i="3"/>
  <c r="J332" i="3"/>
  <c r="F332" i="3"/>
  <c r="H332" i="3"/>
  <c r="I332" i="3"/>
  <c r="K332" i="3"/>
  <c r="F347" i="3"/>
  <c r="K347" i="3"/>
  <c r="H347" i="3"/>
  <c r="J347" i="3"/>
  <c r="I347" i="3"/>
  <c r="J706" i="8"/>
  <c r="K706" i="8"/>
  <c r="I776" i="3"/>
  <c r="F776" i="3"/>
  <c r="J776" i="3"/>
  <c r="K776" i="3"/>
  <c r="H776" i="3"/>
  <c r="J701" i="8"/>
  <c r="K701" i="8"/>
  <c r="I797" i="3"/>
  <c r="H797" i="3"/>
  <c r="K797" i="3"/>
  <c r="J797" i="3"/>
  <c r="F797" i="3"/>
  <c r="K327" i="3"/>
  <c r="I327" i="3"/>
  <c r="H327" i="3"/>
  <c r="F327" i="3"/>
  <c r="J327" i="3"/>
  <c r="J423" i="3"/>
  <c r="I423" i="3"/>
  <c r="K423" i="3"/>
  <c r="H423" i="3"/>
  <c r="F423" i="3"/>
  <c r="J216" i="3"/>
  <c r="F216" i="3"/>
  <c r="K216" i="3"/>
  <c r="H216" i="3"/>
  <c r="I216" i="3"/>
  <c r="J452" i="3"/>
  <c r="I452" i="3"/>
  <c r="F452" i="3"/>
  <c r="H452" i="3"/>
  <c r="K452" i="3"/>
  <c r="K393" i="3"/>
  <c r="H393" i="3"/>
  <c r="J393" i="3"/>
  <c r="I393" i="3"/>
  <c r="F393" i="3"/>
  <c r="K872" i="8"/>
  <c r="J872" i="8"/>
  <c r="K978" i="8"/>
  <c r="J978" i="8"/>
  <c r="K440" i="3"/>
  <c r="F440" i="3"/>
  <c r="J440" i="3"/>
  <c r="H440" i="3"/>
  <c r="I440" i="3"/>
  <c r="F212" i="3"/>
  <c r="K212" i="3"/>
  <c r="H212" i="3"/>
  <c r="I212" i="3"/>
  <c r="J212" i="3"/>
  <c r="J926" i="3"/>
  <c r="H926" i="3"/>
  <c r="F926" i="3"/>
  <c r="K926" i="3"/>
  <c r="I926" i="3"/>
  <c r="F366" i="3"/>
  <c r="K366" i="3"/>
  <c r="J366" i="3"/>
  <c r="I366" i="3"/>
  <c r="H366" i="3"/>
  <c r="K980" i="8"/>
  <c r="J980" i="8"/>
  <c r="H408" i="3"/>
  <c r="I408" i="3"/>
  <c r="F408" i="3"/>
  <c r="J408" i="3"/>
  <c r="K408" i="3"/>
  <c r="H337" i="3"/>
  <c r="J337" i="3"/>
  <c r="K337" i="3"/>
  <c r="F337" i="3"/>
  <c r="I337" i="3"/>
  <c r="J290" i="3"/>
  <c r="I290" i="3"/>
  <c r="K290" i="3"/>
  <c r="H290" i="3"/>
  <c r="F290" i="3"/>
  <c r="J965" i="8"/>
  <c r="K965" i="8"/>
  <c r="F282" i="3"/>
  <c r="J282" i="3"/>
  <c r="K282" i="3"/>
  <c r="H282" i="3"/>
  <c r="I282" i="3"/>
  <c r="F638" i="3"/>
  <c r="H638" i="3"/>
  <c r="J638" i="3"/>
  <c r="I638" i="3"/>
  <c r="K638" i="3"/>
  <c r="J707" i="8"/>
  <c r="K707" i="8"/>
  <c r="K693" i="8"/>
  <c r="J693" i="8"/>
  <c r="J811" i="8"/>
  <c r="K811" i="8"/>
  <c r="J712" i="8"/>
  <c r="K712" i="8"/>
  <c r="I238" i="3"/>
  <c r="K238" i="3"/>
  <c r="J238" i="3"/>
  <c r="H238" i="3"/>
  <c r="F238" i="3"/>
  <c r="F356" i="3"/>
  <c r="H356" i="3"/>
  <c r="I356" i="3"/>
  <c r="J356" i="3"/>
  <c r="K356" i="3"/>
  <c r="F928" i="3"/>
  <c r="H928" i="3"/>
  <c r="K928" i="3"/>
  <c r="I928" i="3"/>
  <c r="J928" i="3"/>
  <c r="H701" i="3"/>
  <c r="F701" i="3"/>
  <c r="J701" i="3"/>
  <c r="I701" i="3"/>
  <c r="K701" i="3"/>
  <c r="I733" i="3"/>
  <c r="J733" i="3"/>
  <c r="K733" i="3"/>
  <c r="F733" i="3"/>
  <c r="H733" i="3"/>
  <c r="F806" i="3"/>
  <c r="H806" i="3"/>
  <c r="I806" i="3"/>
  <c r="J806" i="3"/>
  <c r="K806" i="3"/>
  <c r="K764" i="8"/>
  <c r="J764" i="8"/>
  <c r="J760" i="8"/>
  <c r="K760" i="8"/>
  <c r="K434" i="3"/>
  <c r="F434" i="3"/>
  <c r="J434" i="3"/>
  <c r="H434" i="3"/>
  <c r="I434" i="3"/>
  <c r="H673" i="3"/>
  <c r="F673" i="3"/>
  <c r="I673" i="3"/>
  <c r="K673" i="3"/>
  <c r="J673" i="3"/>
  <c r="F545" i="3"/>
  <c r="K545" i="3"/>
  <c r="H545" i="3"/>
  <c r="J545" i="3"/>
  <c r="I545" i="3"/>
  <c r="K643" i="3"/>
  <c r="H643" i="3"/>
  <c r="F643" i="3"/>
  <c r="J643" i="3"/>
  <c r="I643" i="3"/>
  <c r="J418" i="3"/>
  <c r="H418" i="3"/>
  <c r="I418" i="3"/>
  <c r="K418" i="3"/>
  <c r="F418" i="3"/>
  <c r="F400" i="3"/>
  <c r="K400" i="3"/>
  <c r="I400" i="3"/>
  <c r="H400" i="3"/>
  <c r="J400" i="3"/>
  <c r="F367" i="3"/>
  <c r="H367" i="3"/>
  <c r="I367" i="3"/>
  <c r="J367" i="3"/>
  <c r="K367" i="3"/>
  <c r="J819" i="8"/>
  <c r="K819" i="8"/>
  <c r="I894" i="3"/>
  <c r="H894" i="3"/>
  <c r="J894" i="3"/>
  <c r="K894" i="3"/>
  <c r="F894" i="3"/>
  <c r="J719" i="8"/>
  <c r="K719" i="8"/>
  <c r="J788" i="8"/>
  <c r="K788" i="8"/>
  <c r="K698" i="8"/>
  <c r="J698" i="8"/>
  <c r="K857" i="8"/>
  <c r="J857" i="8"/>
  <c r="J375" i="3"/>
  <c r="I375" i="3"/>
  <c r="K375" i="3"/>
  <c r="H375" i="3"/>
  <c r="F375" i="3"/>
  <c r="K213" i="3"/>
  <c r="H213" i="3"/>
  <c r="J213" i="3"/>
  <c r="F213" i="3"/>
  <c r="I213" i="3"/>
  <c r="J285" i="3"/>
  <c r="I285" i="3"/>
  <c r="K285" i="3"/>
  <c r="F285" i="3"/>
  <c r="H285" i="3"/>
  <c r="F381" i="3"/>
  <c r="I381" i="3"/>
  <c r="K381" i="3"/>
  <c r="H381" i="3"/>
  <c r="J381" i="3"/>
  <c r="H253" i="3"/>
  <c r="F253" i="3"/>
  <c r="K253" i="3"/>
  <c r="I253" i="3"/>
  <c r="J253" i="3"/>
  <c r="I306" i="3"/>
  <c r="J306" i="3"/>
  <c r="H306" i="3"/>
  <c r="F306" i="3"/>
  <c r="K306" i="3"/>
  <c r="K789" i="8"/>
  <c r="J789" i="8"/>
  <c r="H906" i="3"/>
  <c r="F906" i="3"/>
  <c r="K906" i="3"/>
  <c r="I906" i="3"/>
  <c r="J906" i="3"/>
  <c r="K711" i="8"/>
  <c r="J711" i="8"/>
  <c r="J796" i="8"/>
  <c r="K796" i="8"/>
  <c r="I713" i="3"/>
  <c r="F713" i="3"/>
  <c r="J713" i="3"/>
  <c r="H713" i="3"/>
  <c r="K713" i="3"/>
  <c r="H264" i="3"/>
  <c r="J264" i="3"/>
  <c r="F264" i="3"/>
  <c r="I264" i="3"/>
  <c r="K264" i="3"/>
  <c r="H236" i="3"/>
  <c r="J236" i="3"/>
  <c r="F236" i="3"/>
  <c r="I236" i="3"/>
  <c r="K236" i="3"/>
  <c r="J261" i="3"/>
  <c r="H261" i="3"/>
  <c r="F261" i="3"/>
  <c r="K261" i="3"/>
  <c r="I261" i="3"/>
  <c r="I278" i="3"/>
  <c r="K278" i="3"/>
  <c r="J278" i="3"/>
  <c r="H278" i="3"/>
  <c r="F278" i="3"/>
  <c r="K958" i="3"/>
  <c r="F958" i="3"/>
  <c r="J958" i="3"/>
  <c r="H958" i="3"/>
  <c r="I958" i="3"/>
  <c r="K941" i="8"/>
  <c r="J941" i="8"/>
  <c r="K800" i="8"/>
  <c r="J800" i="8"/>
  <c r="J758" i="8"/>
  <c r="K758" i="8"/>
  <c r="J816" i="8"/>
  <c r="K816" i="8"/>
  <c r="I901" i="3"/>
  <c r="F901" i="3"/>
  <c r="K901" i="3"/>
  <c r="H901" i="3"/>
  <c r="J901" i="3"/>
  <c r="H596" i="3"/>
  <c r="I596" i="3"/>
  <c r="K596" i="3"/>
  <c r="J596" i="3"/>
  <c r="F596" i="3"/>
  <c r="I559" i="3"/>
  <c r="H559" i="3"/>
  <c r="K559" i="3"/>
  <c r="F559" i="3"/>
  <c r="J559" i="3"/>
  <c r="K295" i="3"/>
  <c r="I295" i="3"/>
  <c r="F295" i="3"/>
  <c r="J295" i="3"/>
  <c r="H295" i="3"/>
  <c r="H392" i="3"/>
  <c r="K392" i="3"/>
  <c r="F392" i="3"/>
  <c r="J392" i="3"/>
  <c r="I392" i="3"/>
  <c r="H425" i="3"/>
  <c r="I425" i="3"/>
  <c r="F425" i="3"/>
  <c r="K425" i="3"/>
  <c r="J425" i="3"/>
  <c r="F283" i="3"/>
  <c r="H283" i="3"/>
  <c r="I283" i="3"/>
  <c r="K283" i="3"/>
  <c r="J283" i="3"/>
  <c r="J230" i="3"/>
  <c r="H230" i="3"/>
  <c r="F230" i="3"/>
  <c r="K230" i="3"/>
  <c r="I230" i="3"/>
  <c r="K827" i="8"/>
  <c r="J827" i="8"/>
  <c r="H448" i="3"/>
  <c r="J448" i="3"/>
  <c r="F448" i="3"/>
  <c r="I448" i="3"/>
  <c r="K448" i="3"/>
  <c r="K876" i="8"/>
  <c r="J876" i="8"/>
  <c r="K860" i="8"/>
  <c r="J860" i="8"/>
  <c r="J344" i="3"/>
  <c r="I344" i="3"/>
  <c r="H344" i="3"/>
  <c r="F344" i="3"/>
  <c r="K344" i="3"/>
  <c r="J927" i="3"/>
  <c r="H927" i="3"/>
  <c r="F927" i="3"/>
  <c r="K927" i="3"/>
  <c r="I927" i="3"/>
  <c r="K973" i="8"/>
  <c r="J973" i="8"/>
  <c r="F346" i="3"/>
  <c r="I346" i="3"/>
  <c r="H346" i="3"/>
  <c r="J346" i="3"/>
  <c r="K346" i="3"/>
  <c r="F254" i="3"/>
  <c r="H254" i="3"/>
  <c r="I254" i="3"/>
  <c r="J254" i="3"/>
  <c r="K254" i="3"/>
  <c r="H205" i="3"/>
  <c r="F205" i="3"/>
  <c r="J205" i="3"/>
  <c r="I205" i="3"/>
  <c r="K205" i="3"/>
  <c r="I235" i="3"/>
  <c r="J235" i="3"/>
  <c r="K235" i="3"/>
  <c r="F235" i="3"/>
  <c r="H235" i="3"/>
  <c r="F307" i="3"/>
  <c r="J307" i="3"/>
  <c r="K307" i="3"/>
  <c r="H307" i="3"/>
  <c r="I307" i="3"/>
  <c r="F343" i="3"/>
  <c r="K343" i="3"/>
  <c r="J343" i="3"/>
  <c r="I343" i="3"/>
  <c r="H343" i="3"/>
  <c r="K790" i="3"/>
  <c r="J790" i="3"/>
  <c r="I790" i="3"/>
  <c r="F790" i="3"/>
  <c r="H790" i="3"/>
  <c r="F675" i="3"/>
  <c r="H675" i="3"/>
  <c r="K675" i="3"/>
  <c r="I675" i="3"/>
  <c r="J675" i="3"/>
  <c r="I726" i="3"/>
  <c r="H726" i="3"/>
  <c r="J726" i="3"/>
  <c r="F726" i="3"/>
  <c r="K726" i="3"/>
  <c r="J644" i="3"/>
  <c r="K644" i="3"/>
  <c r="H644" i="3"/>
  <c r="F644" i="3"/>
  <c r="I644" i="3"/>
  <c r="F299" i="3"/>
  <c r="H299" i="3"/>
  <c r="K299" i="3"/>
  <c r="J299" i="3"/>
  <c r="I299" i="3"/>
  <c r="I815" i="3"/>
  <c r="F815" i="3"/>
  <c r="H815" i="3"/>
  <c r="J815" i="3"/>
  <c r="K815" i="3"/>
  <c r="K796" i="3"/>
  <c r="H796" i="3"/>
  <c r="F796" i="3"/>
  <c r="J796" i="3"/>
  <c r="I796" i="3"/>
  <c r="H237" i="3"/>
  <c r="F237" i="3"/>
  <c r="I237" i="3"/>
  <c r="K237" i="3"/>
  <c r="J237" i="3"/>
  <c r="J403" i="3"/>
  <c r="F403" i="3"/>
  <c r="K403" i="3"/>
  <c r="H403" i="3"/>
  <c r="I403" i="3"/>
  <c r="K233" i="3"/>
  <c r="J233" i="3"/>
  <c r="I233" i="3"/>
  <c r="H233" i="3"/>
  <c r="F233" i="3"/>
  <c r="K436" i="3"/>
  <c r="J436" i="3"/>
  <c r="F436" i="3"/>
  <c r="H436" i="3"/>
  <c r="I436" i="3"/>
  <c r="H389" i="3"/>
  <c r="F389" i="3"/>
  <c r="J389" i="3"/>
  <c r="K389" i="3"/>
  <c r="I389" i="3"/>
  <c r="F281" i="3"/>
  <c r="H281" i="3"/>
  <c r="I281" i="3"/>
  <c r="J281" i="3"/>
  <c r="K281" i="3"/>
  <c r="H430" i="3"/>
  <c r="J430" i="3"/>
  <c r="F430" i="3"/>
  <c r="K430" i="3"/>
  <c r="I430" i="3"/>
  <c r="J954" i="8"/>
  <c r="K954" i="8"/>
  <c r="K957" i="8"/>
  <c r="J957" i="8"/>
  <c r="J818" i="3"/>
  <c r="H818" i="3"/>
  <c r="I818" i="3"/>
  <c r="F818" i="3"/>
  <c r="K818" i="3"/>
  <c r="F289" i="3"/>
  <c r="J289" i="3"/>
  <c r="K289" i="3"/>
  <c r="H289" i="3"/>
  <c r="I289" i="3"/>
  <c r="J986" i="8"/>
  <c r="K986" i="8"/>
  <c r="J407" i="3"/>
  <c r="K407" i="3"/>
  <c r="I407" i="3"/>
  <c r="F407" i="3"/>
  <c r="H407" i="3"/>
  <c r="F305" i="3"/>
  <c r="I305" i="3"/>
  <c r="K305" i="3"/>
  <c r="J305" i="3"/>
  <c r="H305" i="3"/>
  <c r="J427" i="3"/>
  <c r="I427" i="3"/>
  <c r="K427" i="3"/>
  <c r="H427" i="3"/>
  <c r="F427" i="3"/>
  <c r="J354" i="3"/>
  <c r="K354" i="3"/>
  <c r="I354" i="3"/>
  <c r="H354" i="3"/>
  <c r="F354" i="3"/>
  <c r="K409" i="3"/>
  <c r="H409" i="3"/>
  <c r="I409" i="3"/>
  <c r="F409" i="3"/>
  <c r="J409" i="3"/>
  <c r="K906" i="8"/>
  <c r="J906" i="8"/>
  <c r="I219" i="3"/>
  <c r="K219" i="3"/>
  <c r="F219" i="3"/>
  <c r="J219" i="3"/>
  <c r="H219" i="3"/>
  <c r="J799" i="8"/>
  <c r="K799" i="8"/>
  <c r="I333" i="3"/>
  <c r="F333" i="3"/>
  <c r="H333" i="3"/>
  <c r="J333" i="3"/>
  <c r="K333" i="3"/>
  <c r="H459" i="3"/>
  <c r="K459" i="3"/>
  <c r="I459" i="3"/>
  <c r="F459" i="3"/>
  <c r="J459" i="3"/>
  <c r="J728" i="8"/>
  <c r="K728" i="8"/>
  <c r="H228" i="3"/>
  <c r="I228" i="3"/>
  <c r="K228" i="3"/>
  <c r="J228" i="3"/>
  <c r="F228" i="3"/>
  <c r="H442" i="3"/>
  <c r="I442" i="3"/>
  <c r="K442" i="3"/>
  <c r="J442" i="3"/>
  <c r="F442" i="3"/>
  <c r="J358" i="3"/>
  <c r="F358" i="3"/>
  <c r="I358" i="3"/>
  <c r="H358" i="3"/>
  <c r="K358" i="3"/>
  <c r="J602" i="3"/>
  <c r="H602" i="3"/>
  <c r="F602" i="3"/>
  <c r="K602" i="3"/>
  <c r="I602" i="3"/>
  <c r="I215" i="3"/>
  <c r="F215" i="3"/>
  <c r="K215" i="3"/>
  <c r="J215" i="3"/>
  <c r="H215" i="3"/>
  <c r="H621" i="3"/>
  <c r="K621" i="3"/>
  <c r="J621" i="3"/>
  <c r="F621" i="3"/>
  <c r="I621" i="3"/>
  <c r="I404" i="3"/>
  <c r="K404" i="3"/>
  <c r="F404" i="3"/>
  <c r="J404" i="3"/>
  <c r="H404" i="3"/>
  <c r="J663" i="3"/>
  <c r="F663" i="3"/>
  <c r="I663" i="3"/>
  <c r="H663" i="3"/>
  <c r="K663" i="3"/>
  <c r="I303" i="3"/>
  <c r="H303" i="3"/>
  <c r="J303" i="3"/>
  <c r="K303" i="3"/>
  <c r="F303" i="3"/>
  <c r="J246" i="3"/>
  <c r="F246" i="3"/>
  <c r="K246" i="3"/>
  <c r="H246" i="3"/>
  <c r="I246" i="3"/>
  <c r="I309" i="3"/>
  <c r="F309" i="3"/>
  <c r="K309" i="3"/>
  <c r="J309" i="3"/>
  <c r="H309" i="3"/>
  <c r="I322" i="3"/>
  <c r="H322" i="3"/>
  <c r="F322" i="3"/>
  <c r="J322" i="3"/>
  <c r="K322" i="3"/>
  <c r="K925" i="8"/>
  <c r="J925" i="8"/>
  <c r="K910" i="8"/>
  <c r="J910" i="8"/>
  <c r="K810" i="8"/>
  <c r="J810" i="8"/>
  <c r="K909" i="8"/>
  <c r="J909" i="8"/>
  <c r="I743" i="3"/>
  <c r="F743" i="3"/>
  <c r="J743" i="3"/>
  <c r="H743" i="3"/>
  <c r="K743" i="3"/>
  <c r="J898" i="8"/>
  <c r="K898" i="8"/>
  <c r="K543" i="3"/>
  <c r="I543" i="3"/>
  <c r="F543" i="3"/>
  <c r="H543" i="3"/>
  <c r="J543" i="3"/>
  <c r="K985" i="8"/>
  <c r="J985" i="8"/>
  <c r="J680" i="3"/>
  <c r="K680" i="3"/>
  <c r="I680" i="3"/>
  <c r="H680" i="3"/>
  <c r="F680" i="3"/>
  <c r="H552" i="3"/>
  <c r="I552" i="3"/>
  <c r="J552" i="3"/>
  <c r="K552" i="3"/>
  <c r="F552" i="3"/>
  <c r="J272" i="3"/>
  <c r="K272" i="3"/>
  <c r="H272" i="3"/>
  <c r="I272" i="3"/>
  <c r="F272" i="3"/>
  <c r="K879" i="8"/>
  <c r="J879" i="8"/>
  <c r="J884" i="8"/>
  <c r="K884" i="8"/>
  <c r="H402" i="3"/>
  <c r="K402" i="3"/>
  <c r="I402" i="3"/>
  <c r="J402" i="3"/>
  <c r="F402" i="3"/>
  <c r="J355" i="3"/>
  <c r="H355" i="3"/>
  <c r="I355" i="3"/>
  <c r="F355" i="3"/>
  <c r="K355" i="3"/>
  <c r="K982" i="3"/>
  <c r="H982" i="3"/>
  <c r="J982" i="3"/>
  <c r="F982" i="3"/>
  <c r="I982" i="3"/>
  <c r="I872" i="3"/>
  <c r="J872" i="3"/>
  <c r="K872" i="3"/>
  <c r="F872" i="3"/>
  <c r="H872" i="3"/>
  <c r="J292" i="3"/>
  <c r="H292" i="3"/>
  <c r="I292" i="3"/>
  <c r="K292" i="3"/>
  <c r="F292" i="3"/>
  <c r="F646" i="3"/>
  <c r="J646" i="3"/>
  <c r="I646" i="3"/>
  <c r="H646" i="3"/>
  <c r="K646" i="3"/>
  <c r="H256" i="3"/>
  <c r="F256" i="3"/>
  <c r="J256" i="3"/>
  <c r="I256" i="3"/>
  <c r="K256" i="3"/>
  <c r="I334" i="3"/>
  <c r="K334" i="3"/>
  <c r="F334" i="3"/>
  <c r="J334" i="3"/>
  <c r="H334" i="3"/>
  <c r="K930" i="8"/>
  <c r="J930" i="8"/>
  <c r="J968" i="8"/>
  <c r="K968" i="8"/>
  <c r="J826" i="8"/>
  <c r="K826" i="8"/>
  <c r="J987" i="3"/>
  <c r="I987" i="3"/>
  <c r="F987" i="3"/>
  <c r="H987" i="3"/>
  <c r="K987" i="3"/>
  <c r="F286" i="3"/>
  <c r="H286" i="3"/>
  <c r="J286" i="3"/>
  <c r="K286" i="3"/>
  <c r="I286" i="3"/>
  <c r="J724" i="8"/>
  <c r="K724" i="8"/>
  <c r="K224" i="3"/>
  <c r="H224" i="3"/>
  <c r="I224" i="3"/>
  <c r="F224" i="3"/>
  <c r="J224" i="3"/>
  <c r="I496" i="3"/>
  <c r="H496" i="3"/>
  <c r="J496" i="3"/>
  <c r="K496" i="3"/>
  <c r="F496" i="3"/>
  <c r="I489" i="3"/>
  <c r="K489" i="3"/>
  <c r="F489" i="3"/>
  <c r="J489" i="3"/>
  <c r="H489" i="3"/>
  <c r="I214" i="3"/>
  <c r="F214" i="3"/>
  <c r="H214" i="3"/>
  <c r="J214" i="3"/>
  <c r="K214" i="3"/>
  <c r="F437" i="3"/>
  <c r="I437" i="3"/>
  <c r="J437" i="3"/>
  <c r="K437" i="3"/>
  <c r="H437" i="3"/>
  <c r="F794" i="3"/>
  <c r="I794" i="3"/>
  <c r="J794" i="3"/>
  <c r="H794" i="3"/>
  <c r="K794" i="3"/>
  <c r="K453" i="3"/>
  <c r="H453" i="3"/>
  <c r="F453" i="3"/>
  <c r="J453" i="3"/>
  <c r="I453" i="3"/>
  <c r="I210" i="3"/>
  <c r="F210" i="3"/>
  <c r="J210" i="3"/>
  <c r="K210" i="3"/>
  <c r="H210" i="3"/>
  <c r="I229" i="3"/>
  <c r="K229" i="3"/>
  <c r="F229" i="3"/>
  <c r="H229" i="3"/>
  <c r="J229" i="3"/>
  <c r="H426" i="3"/>
  <c r="I426" i="3"/>
  <c r="J426" i="3"/>
  <c r="F426" i="3"/>
  <c r="K426" i="3"/>
  <c r="K964" i="8"/>
  <c r="J964" i="8"/>
  <c r="J914" i="8"/>
  <c r="K914" i="8"/>
  <c r="F348" i="3"/>
  <c r="I348" i="3"/>
  <c r="H348" i="3"/>
  <c r="K348" i="3"/>
  <c r="J348" i="3"/>
  <c r="J964" i="3"/>
  <c r="K964" i="3"/>
  <c r="F964" i="3"/>
  <c r="H964" i="3"/>
  <c r="I964" i="3"/>
  <c r="K993" i="8"/>
  <c r="J993" i="8"/>
  <c r="I521" i="3"/>
  <c r="H521" i="3"/>
  <c r="F521" i="3"/>
  <c r="K521" i="3"/>
  <c r="J521" i="3"/>
  <c r="J546" i="3"/>
  <c r="K546" i="3"/>
  <c r="F546" i="3"/>
  <c r="I546" i="3"/>
  <c r="H546" i="3"/>
  <c r="J456" i="3"/>
  <c r="K456" i="3"/>
  <c r="I456" i="3"/>
  <c r="H456" i="3"/>
  <c r="F456" i="3"/>
  <c r="F620" i="3"/>
  <c r="I620" i="3"/>
  <c r="K620" i="3"/>
  <c r="J620" i="3"/>
  <c r="H620" i="3"/>
  <c r="K905" i="8"/>
  <c r="J905" i="8"/>
  <c r="J314" i="3"/>
  <c r="H314" i="3"/>
  <c r="I314" i="3"/>
  <c r="K314" i="3"/>
  <c r="F314" i="3"/>
  <c r="J263" i="3"/>
  <c r="H263" i="3"/>
  <c r="K263" i="3"/>
  <c r="I263" i="3"/>
  <c r="F263" i="3"/>
  <c r="J897" i="8"/>
  <c r="K897" i="8"/>
  <c r="I258" i="3"/>
  <c r="K258" i="3"/>
  <c r="H258" i="3"/>
  <c r="J258" i="3"/>
  <c r="F258" i="3"/>
  <c r="H320" i="3"/>
  <c r="I320" i="3"/>
  <c r="K320" i="3"/>
  <c r="F320" i="3"/>
  <c r="J320" i="3"/>
  <c r="K438" i="3"/>
  <c r="F438" i="3"/>
  <c r="J438" i="3"/>
  <c r="I438" i="3"/>
  <c r="H438" i="3"/>
  <c r="H204" i="3"/>
  <c r="K204" i="3"/>
  <c r="F204" i="3"/>
  <c r="J204" i="3"/>
  <c r="I204" i="3"/>
  <c r="J694" i="8"/>
  <c r="K694" i="8"/>
  <c r="J223" i="3"/>
  <c r="I223" i="3"/>
  <c r="F223" i="3"/>
  <c r="K223" i="3"/>
  <c r="H223" i="3"/>
  <c r="H359" i="3"/>
  <c r="I359" i="3"/>
  <c r="J359" i="3"/>
  <c r="F359" i="3"/>
  <c r="K359" i="3"/>
  <c r="H715" i="3"/>
  <c r="J715" i="3"/>
  <c r="I715" i="3"/>
  <c r="K715" i="3"/>
  <c r="F715" i="3"/>
  <c r="J783" i="8"/>
  <c r="K783" i="8"/>
  <c r="K695" i="3"/>
  <c r="F695" i="3"/>
  <c r="H695" i="3"/>
  <c r="J695" i="3"/>
  <c r="I695" i="3"/>
  <c r="K966" i="8"/>
  <c r="J966" i="8"/>
  <c r="J279" i="3"/>
  <c r="K279" i="3"/>
  <c r="H279" i="3"/>
  <c r="I279" i="3"/>
  <c r="F279" i="3"/>
  <c r="K302" i="3"/>
  <c r="H302" i="3"/>
  <c r="I302" i="3"/>
  <c r="J302" i="3"/>
  <c r="F302" i="3"/>
  <c r="F350" i="3"/>
  <c r="H350" i="3"/>
  <c r="J350" i="3"/>
  <c r="K350" i="3"/>
  <c r="I350" i="3"/>
  <c r="F288" i="3"/>
  <c r="I288" i="3"/>
  <c r="H288" i="3"/>
  <c r="J288" i="3"/>
  <c r="K288" i="3"/>
  <c r="F280" i="3"/>
  <c r="J280" i="3"/>
  <c r="I280" i="3"/>
  <c r="K280" i="3"/>
  <c r="H280" i="3"/>
  <c r="K291" i="3"/>
  <c r="J291" i="3"/>
  <c r="H291" i="3"/>
  <c r="I291" i="3"/>
  <c r="F291" i="3"/>
  <c r="I754" i="3"/>
  <c r="J754" i="3"/>
  <c r="F754" i="3"/>
  <c r="H754" i="3"/>
  <c r="K754" i="3"/>
  <c r="I962" i="3"/>
  <c r="H962" i="3"/>
  <c r="F962" i="3"/>
  <c r="K962" i="3"/>
  <c r="J962" i="3"/>
  <c r="J833" i="8"/>
  <c r="K833" i="8"/>
  <c r="K339" i="3"/>
  <c r="J339" i="3"/>
  <c r="I339" i="3"/>
  <c r="H339" i="3"/>
  <c r="F339" i="3"/>
  <c r="J937" i="8"/>
  <c r="K937" i="8"/>
  <c r="H849" i="3"/>
  <c r="I849" i="3"/>
  <c r="K849" i="3"/>
  <c r="F849" i="3"/>
  <c r="J849" i="3"/>
  <c r="H897" i="3"/>
  <c r="I897" i="3"/>
  <c r="K897" i="3"/>
  <c r="J897" i="3"/>
  <c r="F897" i="3"/>
  <c r="J949" i="8"/>
  <c r="K949" i="8"/>
  <c r="F353" i="3"/>
  <c r="H353" i="3"/>
  <c r="J353" i="3"/>
  <c r="I353" i="3"/>
  <c r="K353" i="3"/>
  <c r="K447" i="3"/>
  <c r="H447" i="3"/>
  <c r="F447" i="3"/>
  <c r="I447" i="3"/>
  <c r="J447" i="3"/>
  <c r="J363" i="3"/>
  <c r="K363" i="3"/>
  <c r="H363" i="3"/>
  <c r="F363" i="3"/>
  <c r="I363" i="3"/>
  <c r="J765" i="8"/>
  <c r="K765" i="8"/>
  <c r="I930" i="3"/>
  <c r="H930" i="3"/>
  <c r="F930" i="3"/>
  <c r="J930" i="3"/>
  <c r="K930" i="3"/>
  <c r="J912" i="8"/>
  <c r="K912" i="8"/>
  <c r="K703" i="8"/>
  <c r="J703" i="8"/>
  <c r="H441" i="3"/>
  <c r="F441" i="3"/>
  <c r="K441" i="3"/>
  <c r="J441" i="3"/>
  <c r="I441" i="3"/>
  <c r="H432" i="3"/>
  <c r="K432" i="3"/>
  <c r="J432" i="3"/>
  <c r="I432" i="3"/>
  <c r="F432" i="3"/>
  <c r="K850" i="8"/>
  <c r="J850" i="8"/>
  <c r="K970" i="3"/>
  <c r="F970" i="3"/>
  <c r="I970" i="3"/>
  <c r="H970" i="3"/>
  <c r="J970" i="3"/>
  <c r="F979" i="3"/>
  <c r="I979" i="3"/>
  <c r="J979" i="3"/>
  <c r="H979" i="3"/>
  <c r="K979" i="3"/>
  <c r="H331" i="3"/>
  <c r="J331" i="3"/>
  <c r="I331" i="3"/>
  <c r="K331" i="3"/>
  <c r="F331" i="3"/>
  <c r="K298" i="3"/>
  <c r="H298" i="3"/>
  <c r="F298" i="3"/>
  <c r="J298" i="3"/>
  <c r="I298" i="3"/>
  <c r="I613" i="3"/>
  <c r="J613" i="3"/>
  <c r="F613" i="3"/>
  <c r="K613" i="3"/>
  <c r="H613" i="3"/>
  <c r="H382" i="3"/>
  <c r="F382" i="3"/>
  <c r="J382" i="3"/>
  <c r="I382" i="3"/>
  <c r="K382" i="3"/>
  <c r="I240" i="3"/>
  <c r="F240" i="3"/>
  <c r="J240" i="3"/>
  <c r="K240" i="3"/>
  <c r="H240" i="3"/>
  <c r="J217" i="3"/>
  <c r="I217" i="3"/>
  <c r="F217" i="3"/>
  <c r="H217" i="3"/>
  <c r="K217" i="3"/>
  <c r="J221" i="3"/>
  <c r="H221" i="3"/>
  <c r="F221" i="3"/>
  <c r="I221" i="3"/>
  <c r="K221" i="3"/>
  <c r="J310" i="3"/>
  <c r="H310" i="3"/>
  <c r="K310" i="3"/>
  <c r="I310" i="3"/>
  <c r="F310" i="3"/>
  <c r="J817" i="8"/>
  <c r="K817" i="8"/>
  <c r="H227" i="3"/>
  <c r="F227" i="3"/>
  <c r="J227" i="3"/>
  <c r="I227" i="3"/>
  <c r="K227" i="3"/>
  <c r="K539" i="3"/>
  <c r="H539" i="3"/>
  <c r="I539" i="3"/>
  <c r="F539" i="3"/>
  <c r="J539" i="3"/>
  <c r="H457" i="3"/>
  <c r="I457" i="3"/>
  <c r="J457" i="3"/>
  <c r="K457" i="3"/>
  <c r="F457" i="3"/>
  <c r="I908" i="3"/>
  <c r="J908" i="3"/>
  <c r="F908" i="3"/>
  <c r="H908" i="3"/>
  <c r="K908" i="3"/>
  <c r="K837" i="8"/>
  <c r="J837" i="8"/>
  <c r="F538" i="3"/>
  <c r="J538" i="3"/>
  <c r="K538" i="3"/>
  <c r="H538" i="3"/>
  <c r="I538" i="3"/>
  <c r="J902" i="8"/>
  <c r="K902" i="8"/>
  <c r="F419" i="3"/>
  <c r="J419" i="3"/>
  <c r="K419" i="3"/>
  <c r="I419" i="3"/>
  <c r="H419" i="3"/>
  <c r="H386" i="3"/>
  <c r="K386" i="3"/>
  <c r="J386" i="3"/>
  <c r="F386" i="3"/>
  <c r="I386" i="3"/>
  <c r="H349" i="3"/>
  <c r="K349" i="3"/>
  <c r="F349" i="3"/>
  <c r="I349" i="3"/>
  <c r="J349" i="3"/>
  <c r="K908" i="8"/>
  <c r="J908" i="8"/>
  <c r="F880" i="3"/>
  <c r="K880" i="3"/>
  <c r="J880" i="3"/>
  <c r="I880" i="3"/>
  <c r="H880" i="3"/>
  <c r="J841" i="8"/>
  <c r="K841" i="8"/>
  <c r="I932" i="3"/>
  <c r="K932" i="3"/>
  <c r="F932" i="3"/>
  <c r="J932" i="3"/>
  <c r="H932" i="3"/>
  <c r="I883" i="3"/>
  <c r="H883" i="3"/>
  <c r="K883" i="3"/>
  <c r="F883" i="3"/>
  <c r="J883" i="3"/>
  <c r="J460" i="3"/>
  <c r="H460" i="3"/>
  <c r="K460" i="3"/>
  <c r="I460" i="3"/>
  <c r="F460" i="3"/>
  <c r="K859" i="8"/>
  <c r="J859" i="8"/>
  <c r="H277" i="3"/>
  <c r="F277" i="3"/>
  <c r="J277" i="3"/>
  <c r="K277" i="3"/>
  <c r="I277" i="3"/>
  <c r="J369" i="3"/>
  <c r="H369" i="3"/>
  <c r="I369" i="3"/>
  <c r="F369" i="3"/>
  <c r="K369" i="3"/>
  <c r="F284" i="3"/>
  <c r="J284" i="3"/>
  <c r="H284" i="3"/>
  <c r="K284" i="3"/>
  <c r="I284" i="3"/>
  <c r="J820" i="8"/>
  <c r="K820" i="8"/>
  <c r="K949" i="3"/>
  <c r="I949" i="3"/>
  <c r="J949" i="3"/>
  <c r="F949" i="3"/>
  <c r="H949" i="3"/>
  <c r="I704" i="3"/>
  <c r="J704" i="3"/>
  <c r="H704" i="3"/>
  <c r="F704" i="3"/>
  <c r="K704" i="3"/>
  <c r="K960" i="8"/>
  <c r="J960" i="8"/>
  <c r="J293" i="3"/>
  <c r="I293" i="3"/>
  <c r="H293" i="3"/>
  <c r="F293" i="3"/>
  <c r="K293" i="3"/>
  <c r="J274" i="3"/>
  <c r="H274" i="3"/>
  <c r="I274" i="3"/>
  <c r="F274" i="3"/>
  <c r="K274" i="3"/>
  <c r="H211" i="3"/>
  <c r="K211" i="3"/>
  <c r="J211" i="3"/>
  <c r="F211" i="3"/>
  <c r="I211" i="3"/>
  <c r="I326" i="3"/>
  <c r="J326" i="3"/>
  <c r="H326" i="3"/>
  <c r="F326" i="3"/>
  <c r="K326" i="3"/>
  <c r="F226" i="3"/>
  <c r="I226" i="3"/>
  <c r="J226" i="3"/>
  <c r="H226" i="3"/>
  <c r="K226" i="3"/>
  <c r="J313" i="3"/>
  <c r="H313" i="3"/>
  <c r="I313" i="3"/>
  <c r="F313" i="3"/>
  <c r="K313" i="3"/>
  <c r="J445" i="3"/>
  <c r="I445" i="3"/>
  <c r="F445" i="3"/>
  <c r="H445" i="3"/>
  <c r="K445" i="3"/>
  <c r="F364" i="3"/>
  <c r="I364" i="3"/>
  <c r="J364" i="3"/>
  <c r="H364" i="3"/>
  <c r="K364" i="3"/>
  <c r="H300" i="3"/>
  <c r="K300" i="3"/>
  <c r="J300" i="3"/>
  <c r="F300" i="3"/>
  <c r="I300" i="3"/>
  <c r="J871" i="8"/>
  <c r="K871" i="8"/>
  <c r="I294" i="3"/>
  <c r="J294" i="3"/>
  <c r="F294" i="3"/>
  <c r="H294" i="3"/>
  <c r="K294" i="3"/>
  <c r="H710" i="3"/>
  <c r="I710" i="3"/>
  <c r="K710" i="3"/>
  <c r="F710" i="3"/>
  <c r="J710" i="3"/>
  <c r="I622" i="3"/>
  <c r="K622" i="3"/>
  <c r="J622" i="3"/>
  <c r="H622" i="3"/>
  <c r="F622" i="3"/>
  <c r="F416" i="3"/>
  <c r="J416" i="3"/>
  <c r="K416" i="3"/>
  <c r="H416" i="3"/>
  <c r="I416" i="3"/>
  <c r="K891" i="3"/>
  <c r="H891" i="3"/>
  <c r="J891" i="3"/>
  <c r="F891" i="3"/>
  <c r="I891" i="3"/>
  <c r="J744" i="8"/>
  <c r="K744" i="8"/>
  <c r="K713" i="8"/>
  <c r="J713" i="8"/>
  <c r="H398" i="3"/>
  <c r="K398" i="3"/>
  <c r="J398" i="3"/>
  <c r="F398" i="3"/>
  <c r="I398" i="3"/>
  <c r="J616" i="3"/>
  <c r="I616" i="3"/>
  <c r="F616" i="3"/>
  <c r="H616" i="3"/>
  <c r="K616" i="3"/>
  <c r="H670" i="3"/>
  <c r="K670" i="3"/>
  <c r="I670" i="3"/>
  <c r="F670" i="3"/>
  <c r="J670" i="3"/>
  <c r="F691" i="3"/>
  <c r="I691" i="3"/>
  <c r="J691" i="3"/>
  <c r="H691" i="3"/>
  <c r="K691" i="3"/>
  <c r="K825" i="8"/>
  <c r="J825" i="8"/>
  <c r="F600" i="3"/>
  <c r="J600" i="3"/>
  <c r="H600" i="3"/>
  <c r="K600" i="3"/>
  <c r="I600" i="3"/>
  <c r="K775" i="8"/>
  <c r="J775" i="8"/>
  <c r="K920" i="8"/>
  <c r="J920" i="8"/>
  <c r="K923" i="8"/>
  <c r="J923" i="8"/>
  <c r="J502" i="3"/>
  <c r="K502" i="3"/>
  <c r="I502" i="3"/>
  <c r="H502" i="3"/>
  <c r="F502" i="3"/>
  <c r="H820" i="3"/>
  <c r="I820" i="3"/>
  <c r="J820" i="3"/>
  <c r="K820" i="3"/>
  <c r="F820" i="3"/>
  <c r="I650" i="3"/>
  <c r="K650" i="3"/>
  <c r="H650" i="3"/>
  <c r="F650" i="3"/>
  <c r="J650" i="3"/>
  <c r="J1001" i="8"/>
  <c r="K1001" i="8"/>
  <c r="K752" i="8"/>
  <c r="J752" i="8"/>
  <c r="J723" i="8"/>
  <c r="K723" i="8"/>
  <c r="K491" i="3"/>
  <c r="I491" i="3"/>
  <c r="F491" i="3"/>
  <c r="H491" i="3"/>
  <c r="J491" i="3"/>
  <c r="H380" i="3"/>
  <c r="K380" i="3"/>
  <c r="F380" i="3"/>
  <c r="I380" i="3"/>
  <c r="J380" i="3"/>
  <c r="K899" i="8"/>
  <c r="J899" i="8"/>
  <c r="F262" i="3"/>
  <c r="I262" i="3"/>
  <c r="K262" i="3"/>
  <c r="H262" i="3"/>
  <c r="J262" i="3"/>
  <c r="I203" i="3"/>
  <c r="H203" i="3"/>
  <c r="J203" i="3"/>
  <c r="K203" i="3"/>
  <c r="F203" i="3"/>
  <c r="J335" i="3"/>
  <c r="H335" i="3"/>
  <c r="I335" i="3"/>
  <c r="F335" i="3"/>
  <c r="K335" i="3"/>
  <c r="H455" i="3"/>
  <c r="I455" i="3"/>
  <c r="F455" i="3"/>
  <c r="K455" i="3"/>
  <c r="J455" i="3"/>
  <c r="I443" i="3"/>
  <c r="J443" i="3"/>
  <c r="H443" i="3"/>
  <c r="K443" i="3"/>
  <c r="F443" i="3"/>
  <c r="I833" i="3"/>
  <c r="F833" i="3"/>
  <c r="J833" i="3"/>
  <c r="K833" i="3"/>
  <c r="H833" i="3"/>
  <c r="J885" i="8"/>
  <c r="K885" i="8"/>
  <c r="I352" i="3"/>
  <c r="F352" i="3"/>
  <c r="K352" i="3"/>
  <c r="H352" i="3"/>
  <c r="J352" i="3"/>
  <c r="I954" i="3"/>
  <c r="F954" i="3"/>
  <c r="H954" i="3"/>
  <c r="K954" i="3"/>
  <c r="J954" i="3"/>
  <c r="F341" i="3"/>
  <c r="J341" i="3"/>
  <c r="H341" i="3"/>
  <c r="I341" i="3"/>
  <c r="K341" i="3"/>
  <c r="H260" i="3"/>
  <c r="F260" i="3"/>
  <c r="I260" i="3"/>
  <c r="K260" i="3"/>
  <c r="J260" i="3"/>
  <c r="J372" i="3"/>
  <c r="I372" i="3"/>
  <c r="K372" i="3"/>
  <c r="F372" i="3"/>
  <c r="H372" i="3"/>
  <c r="J245" i="3"/>
  <c r="H245" i="3"/>
  <c r="I245" i="3"/>
  <c r="K245" i="3"/>
  <c r="F245" i="3"/>
  <c r="F656" i="3"/>
  <c r="I656" i="3"/>
  <c r="K656" i="3"/>
  <c r="J656" i="3"/>
  <c r="H656" i="3"/>
  <c r="K222" i="3"/>
  <c r="F222" i="3"/>
  <c r="J222" i="3"/>
  <c r="H222" i="3"/>
  <c r="I222" i="3"/>
  <c r="K891" i="8"/>
  <c r="J891" i="8"/>
  <c r="K979" i="8"/>
  <c r="J979" i="8"/>
  <c r="J990" i="8"/>
  <c r="K990" i="8"/>
  <c r="J962" i="8"/>
  <c r="K962" i="8"/>
  <c r="K867" i="3"/>
  <c r="H867" i="3"/>
  <c r="J867" i="3"/>
  <c r="F867" i="3"/>
  <c r="I867" i="3"/>
  <c r="H413" i="3"/>
  <c r="F413" i="3"/>
  <c r="K413" i="3"/>
  <c r="I413" i="3"/>
  <c r="J413" i="3"/>
  <c r="H788" i="3"/>
  <c r="I788" i="3"/>
  <c r="K788" i="3"/>
  <c r="J788" i="3"/>
  <c r="F788" i="3"/>
  <c r="I340" i="3"/>
  <c r="F340" i="3"/>
  <c r="H340" i="3"/>
  <c r="K340" i="3"/>
  <c r="J340" i="3"/>
  <c r="H248" i="3"/>
  <c r="K248" i="3"/>
  <c r="I248" i="3"/>
  <c r="J248" i="3"/>
  <c r="F248" i="3"/>
  <c r="H377" i="3"/>
  <c r="J377" i="3"/>
  <c r="K377" i="3"/>
  <c r="I377" i="3"/>
  <c r="F377" i="3"/>
  <c r="F317" i="3"/>
  <c r="I317" i="3"/>
  <c r="K317" i="3"/>
  <c r="J317" i="3"/>
  <c r="H317" i="3"/>
  <c r="I428" i="3"/>
  <c r="H428" i="3"/>
  <c r="K428" i="3"/>
  <c r="F428" i="3"/>
  <c r="J428" i="3"/>
  <c r="K266" i="3"/>
  <c r="J266" i="3"/>
  <c r="H266" i="3"/>
  <c r="I266" i="3"/>
  <c r="F266" i="3"/>
  <c r="J722" i="8"/>
  <c r="K722" i="8"/>
  <c r="F461" i="3"/>
  <c r="J461" i="3"/>
  <c r="H461" i="3"/>
  <c r="K461" i="3"/>
  <c r="I461" i="3"/>
  <c r="K716" i="3"/>
  <c r="I716" i="3"/>
  <c r="F716" i="3"/>
  <c r="J716" i="3"/>
  <c r="H716" i="3"/>
  <c r="K953" i="8"/>
  <c r="J953" i="8"/>
  <c r="I505" i="3"/>
  <c r="F505" i="3"/>
  <c r="J505" i="3"/>
  <c r="H505" i="3"/>
  <c r="K505" i="3"/>
  <c r="K323" i="3"/>
  <c r="I323" i="3"/>
  <c r="F323" i="3"/>
  <c r="H323" i="3"/>
  <c r="J323" i="3"/>
  <c r="K989" i="8"/>
  <c r="J989" i="8"/>
  <c r="J271" i="3"/>
  <c r="I271" i="3"/>
  <c r="F271" i="3"/>
  <c r="H271" i="3"/>
  <c r="K271" i="3"/>
  <c r="K351" i="3"/>
  <c r="J351" i="3"/>
  <c r="I351" i="3"/>
  <c r="H351" i="3"/>
  <c r="F351" i="3"/>
  <c r="K415" i="3"/>
  <c r="H415" i="3"/>
  <c r="I415" i="3"/>
  <c r="J415" i="3"/>
  <c r="F415" i="3"/>
  <c r="K399" i="3"/>
  <c r="J399" i="3"/>
  <c r="F399" i="3"/>
  <c r="H399" i="3"/>
  <c r="I399" i="3"/>
  <c r="I681" i="3"/>
  <c r="K681" i="3"/>
  <c r="J681" i="3"/>
  <c r="F681" i="3"/>
  <c r="H681" i="3"/>
  <c r="J947" i="8"/>
  <c r="K947" i="8"/>
  <c r="H589" i="3"/>
  <c r="K589" i="3"/>
  <c r="J589" i="3"/>
  <c r="F589" i="3"/>
  <c r="I589" i="3"/>
  <c r="F977" i="3"/>
  <c r="H977" i="3"/>
  <c r="J977" i="3"/>
  <c r="K977" i="3"/>
  <c r="I977" i="3"/>
  <c r="K913" i="8"/>
  <c r="J913" i="8"/>
  <c r="I837" i="3"/>
  <c r="K837" i="3"/>
  <c r="J837" i="3"/>
  <c r="H837" i="3"/>
  <c r="F837" i="3"/>
  <c r="K677" i="3"/>
  <c r="J677" i="3"/>
  <c r="F677" i="3"/>
  <c r="I677" i="3"/>
  <c r="H677" i="3"/>
  <c r="J762" i="3"/>
  <c r="I762" i="3"/>
  <c r="H762" i="3"/>
  <c r="F762" i="3"/>
  <c r="K762" i="3"/>
  <c r="I241" i="3"/>
  <c r="F241" i="3"/>
  <c r="K241" i="3"/>
  <c r="H241" i="3"/>
  <c r="J241" i="3"/>
  <c r="K880" i="8"/>
  <c r="J880" i="8"/>
  <c r="J970" i="8"/>
  <c r="K970" i="8"/>
  <c r="J933" i="8"/>
  <c r="K933" i="8"/>
  <c r="K734" i="8"/>
  <c r="J734" i="8"/>
  <c r="K929" i="8"/>
  <c r="J929" i="8"/>
  <c r="H370" i="3"/>
  <c r="I370" i="3"/>
  <c r="K370" i="3"/>
  <c r="J370" i="3"/>
  <c r="F370" i="3"/>
  <c r="K924" i="8"/>
  <c r="J924" i="8"/>
  <c r="J739" i="8"/>
  <c r="K739" i="8"/>
  <c r="H503" i="3"/>
  <c r="F503" i="3"/>
  <c r="K503" i="3"/>
  <c r="J503" i="3"/>
  <c r="I503" i="3"/>
  <c r="J846" i="3"/>
  <c r="F846" i="3"/>
  <c r="K846" i="3"/>
  <c r="I846" i="3"/>
  <c r="H846" i="3"/>
  <c r="F544" i="3"/>
  <c r="K544" i="3"/>
  <c r="H544" i="3"/>
  <c r="J544" i="3"/>
  <c r="I544" i="3"/>
  <c r="K864" i="8"/>
  <c r="J864" i="8"/>
  <c r="I957" i="3"/>
  <c r="F957" i="3"/>
  <c r="J957" i="3"/>
  <c r="H957" i="3"/>
  <c r="K957" i="3"/>
  <c r="J601" i="3"/>
  <c r="K601" i="3"/>
  <c r="F601" i="3"/>
  <c r="H601" i="3"/>
  <c r="I601" i="3"/>
  <c r="K733" i="8"/>
  <c r="J733" i="8"/>
  <c r="K732" i="8"/>
  <c r="J732" i="8"/>
  <c r="K831" i="8"/>
  <c r="J831" i="8"/>
  <c r="H674" i="3"/>
  <c r="F674" i="3"/>
  <c r="K674" i="3"/>
  <c r="I674" i="3"/>
  <c r="J674" i="3"/>
  <c r="I477" i="3"/>
  <c r="H477" i="3"/>
  <c r="K477" i="3"/>
  <c r="F477" i="3"/>
  <c r="J477" i="3"/>
  <c r="H534" i="3"/>
  <c r="I534" i="3"/>
  <c r="F534" i="3"/>
  <c r="J534" i="3"/>
  <c r="K534" i="3"/>
  <c r="I504" i="3"/>
  <c r="H504" i="3"/>
  <c r="J504" i="3"/>
  <c r="F504" i="3"/>
  <c r="K504" i="3"/>
  <c r="F529" i="3"/>
  <c r="J529" i="3"/>
  <c r="I529" i="3"/>
  <c r="K529" i="3"/>
  <c r="H529" i="3"/>
  <c r="J806" i="8"/>
  <c r="K806" i="8"/>
  <c r="I575" i="3"/>
  <c r="F575" i="3"/>
  <c r="K575" i="3"/>
  <c r="H575" i="3"/>
  <c r="J575" i="3"/>
  <c r="J794" i="8"/>
  <c r="K794" i="8"/>
  <c r="J851" i="3"/>
  <c r="I851" i="3"/>
  <c r="K851" i="3"/>
  <c r="F851" i="3"/>
  <c r="H851" i="3"/>
  <c r="I859" i="3"/>
  <c r="J859" i="3"/>
  <c r="F859" i="3"/>
  <c r="H859" i="3"/>
  <c r="K859" i="3"/>
  <c r="K700" i="8"/>
  <c r="J700" i="8"/>
  <c r="K845" i="8"/>
  <c r="J845" i="8"/>
  <c r="I610" i="3"/>
  <c r="K610" i="3"/>
  <c r="F610" i="3"/>
  <c r="H610" i="3"/>
  <c r="J610" i="3"/>
  <c r="J836" i="3"/>
  <c r="I836" i="3"/>
  <c r="K836" i="3"/>
  <c r="F836" i="3"/>
  <c r="H836" i="3"/>
  <c r="K756" i="8"/>
  <c r="J756" i="8"/>
  <c r="F749" i="3"/>
  <c r="H749" i="3"/>
  <c r="I749" i="3"/>
  <c r="K749" i="3"/>
  <c r="J749" i="3"/>
  <c r="F391" i="3"/>
  <c r="I391" i="3"/>
  <c r="K391" i="3"/>
  <c r="H391" i="3"/>
  <c r="J391" i="3"/>
  <c r="J763" i="8"/>
  <c r="K763" i="8"/>
  <c r="I707" i="3"/>
  <c r="J707" i="3"/>
  <c r="H707" i="3"/>
  <c r="K707" i="3"/>
  <c r="F707" i="3"/>
  <c r="J660" i="3"/>
  <c r="H660" i="3"/>
  <c r="I660" i="3"/>
  <c r="K660" i="3"/>
  <c r="F660" i="3"/>
  <c r="F316" i="3"/>
  <c r="K316" i="3"/>
  <c r="H316" i="3"/>
  <c r="I316" i="3"/>
  <c r="J316" i="3"/>
  <c r="J324" i="3"/>
  <c r="F324" i="3"/>
  <c r="K324" i="3"/>
  <c r="H324" i="3"/>
  <c r="I324" i="3"/>
  <c r="K874" i="8"/>
  <c r="J874" i="8"/>
  <c r="K846" i="8"/>
  <c r="J846" i="8"/>
  <c r="H319" i="3"/>
  <c r="F319" i="3"/>
  <c r="J319" i="3"/>
  <c r="I319" i="3"/>
  <c r="K319" i="3"/>
  <c r="K928" i="8"/>
  <c r="J928" i="8"/>
  <c r="I548" i="3"/>
  <c r="K548" i="3"/>
  <c r="J548" i="3"/>
  <c r="H548" i="3"/>
  <c r="F548" i="3"/>
  <c r="I268" i="3"/>
  <c r="H268" i="3"/>
  <c r="F268" i="3"/>
  <c r="K268" i="3"/>
  <c r="J268" i="3"/>
  <c r="J918" i="8"/>
  <c r="K918" i="8"/>
  <c r="K827" i="3"/>
  <c r="H827" i="3"/>
  <c r="J827" i="3"/>
  <c r="I827" i="3"/>
  <c r="F827" i="3"/>
  <c r="J692" i="3"/>
  <c r="K692" i="3"/>
  <c r="I692" i="3"/>
  <c r="H692" i="3"/>
  <c r="F692" i="3"/>
  <c r="I463" i="3"/>
  <c r="H463" i="3"/>
  <c r="K463" i="3"/>
  <c r="J463" i="3"/>
  <c r="F463" i="3"/>
  <c r="I287" i="3"/>
  <c r="H287" i="3"/>
  <c r="F287" i="3"/>
  <c r="K287" i="3"/>
  <c r="J287" i="3"/>
  <c r="H304" i="3"/>
  <c r="J304" i="3"/>
  <c r="I304" i="3"/>
  <c r="K304" i="3"/>
  <c r="F304" i="3"/>
  <c r="H896" i="3"/>
  <c r="K896" i="3"/>
  <c r="J896" i="3"/>
  <c r="I896" i="3"/>
  <c r="F896" i="3"/>
  <c r="F923" i="3"/>
  <c r="J923" i="3"/>
  <c r="H923" i="3"/>
  <c r="I923" i="3"/>
  <c r="K923" i="3"/>
  <c r="J868" i="8"/>
  <c r="K868" i="8"/>
  <c r="J738" i="3"/>
  <c r="K738" i="3"/>
  <c r="I738" i="3"/>
  <c r="H738" i="3"/>
  <c r="F738" i="3"/>
  <c r="I786" i="3"/>
  <c r="H786" i="3"/>
  <c r="J786" i="3"/>
  <c r="K786" i="3"/>
  <c r="F786" i="3"/>
  <c r="J458" i="3"/>
  <c r="F458" i="3"/>
  <c r="K458" i="3"/>
  <c r="H458" i="3"/>
  <c r="I458" i="3"/>
  <c r="H611" i="3"/>
  <c r="J611" i="3"/>
  <c r="F611" i="3"/>
  <c r="I611" i="3"/>
  <c r="K611" i="3"/>
  <c r="J605" i="3"/>
  <c r="H605" i="3"/>
  <c r="K605" i="3"/>
  <c r="F605" i="3"/>
  <c r="I605" i="3"/>
  <c r="F890" i="3"/>
  <c r="I890" i="3"/>
  <c r="K890" i="3"/>
  <c r="J890" i="3"/>
  <c r="H890" i="3"/>
  <c r="K699" i="3"/>
  <c r="H699" i="3"/>
  <c r="I699" i="3"/>
  <c r="F699" i="3"/>
  <c r="J699" i="3"/>
  <c r="K862" i="3"/>
  <c r="F862" i="3"/>
  <c r="H862" i="3"/>
  <c r="J862" i="3"/>
  <c r="I862" i="3"/>
  <c r="J769" i="3"/>
  <c r="K769" i="3"/>
  <c r="H769" i="3"/>
  <c r="F769" i="3"/>
  <c r="I769" i="3"/>
  <c r="H935" i="3"/>
  <c r="J935" i="3"/>
  <c r="I935" i="3"/>
  <c r="K935" i="3"/>
  <c r="F935" i="3"/>
  <c r="J741" i="8"/>
  <c r="K741" i="8"/>
  <c r="K251" i="3"/>
  <c r="J251" i="3"/>
  <c r="I251" i="3"/>
  <c r="F251" i="3"/>
  <c r="H251" i="3"/>
  <c r="K861" i="8"/>
  <c r="J861" i="8"/>
  <c r="F499" i="3"/>
  <c r="J499" i="3"/>
  <c r="K499" i="3"/>
  <c r="H499" i="3"/>
  <c r="I499" i="3"/>
  <c r="J881" i="8"/>
  <c r="K881" i="8"/>
  <c r="J641" i="3"/>
  <c r="F641" i="3"/>
  <c r="H641" i="3"/>
  <c r="I641" i="3"/>
  <c r="K641" i="3"/>
  <c r="K863" i="8"/>
  <c r="J863" i="8"/>
  <c r="K946" i="8"/>
  <c r="J946" i="8"/>
  <c r="H757" i="3"/>
  <c r="F757" i="3"/>
  <c r="J757" i="3"/>
  <c r="I757" i="3"/>
  <c r="K757" i="3"/>
  <c r="J901" i="8"/>
  <c r="K901" i="8"/>
  <c r="K735" i="8"/>
  <c r="J735" i="8"/>
  <c r="J890" i="8"/>
  <c r="K890" i="8"/>
  <c r="K907" i="8"/>
  <c r="J907" i="8"/>
  <c r="K981" i="3"/>
  <c r="H981" i="3"/>
  <c r="F981" i="3"/>
  <c r="J981" i="3"/>
  <c r="I981" i="3"/>
  <c r="J848" i="8"/>
  <c r="K848" i="8"/>
  <c r="K429" i="3"/>
  <c r="I429" i="3"/>
  <c r="H429" i="3"/>
  <c r="F429" i="3"/>
  <c r="J429" i="3"/>
  <c r="K818" i="8"/>
  <c r="J818" i="8"/>
  <c r="J971" i="3"/>
  <c r="K971" i="3"/>
  <c r="I971" i="3"/>
  <c r="H971" i="3"/>
  <c r="F971" i="3"/>
  <c r="F871" i="3"/>
  <c r="K871" i="3"/>
  <c r="H871" i="3"/>
  <c r="J871" i="3"/>
  <c r="I871" i="3"/>
  <c r="J740" i="8"/>
  <c r="K740" i="8"/>
  <c r="J414" i="3"/>
  <c r="F414" i="3"/>
  <c r="H414" i="3"/>
  <c r="I414" i="3"/>
  <c r="K414" i="3"/>
  <c r="F361" i="3"/>
  <c r="I361" i="3"/>
  <c r="J361" i="3"/>
  <c r="K361" i="3"/>
  <c r="H361" i="3"/>
  <c r="K983" i="8"/>
  <c r="J983" i="8"/>
  <c r="I527" i="3"/>
  <c r="H527" i="3"/>
  <c r="F527" i="3"/>
  <c r="K527" i="3"/>
  <c r="J527" i="3"/>
  <c r="J813" i="8"/>
  <c r="K813" i="8"/>
  <c r="I234" i="3"/>
  <c r="J234" i="3"/>
  <c r="F234" i="3"/>
  <c r="K234" i="3"/>
  <c r="H234" i="3"/>
  <c r="F520" i="3"/>
  <c r="J520" i="3"/>
  <c r="I520" i="3"/>
  <c r="K520" i="3"/>
  <c r="H520" i="3"/>
  <c r="J832" i="8"/>
  <c r="K832" i="8"/>
  <c r="H388" i="3"/>
  <c r="I388" i="3"/>
  <c r="F388" i="3"/>
  <c r="K388" i="3"/>
  <c r="J388" i="3"/>
  <c r="F318" i="3"/>
  <c r="H318" i="3"/>
  <c r="J318" i="3"/>
  <c r="I318" i="3"/>
  <c r="K318" i="3"/>
  <c r="J321" i="3"/>
  <c r="H321" i="3"/>
  <c r="K321" i="3"/>
  <c r="F321" i="3"/>
  <c r="I321" i="3"/>
  <c r="I401" i="3"/>
  <c r="J401" i="3"/>
  <c r="H401" i="3"/>
  <c r="K401" i="3"/>
  <c r="F401" i="3"/>
  <c r="K330" i="3"/>
  <c r="F330" i="3"/>
  <c r="H330" i="3"/>
  <c r="J330" i="3"/>
  <c r="I330" i="3"/>
  <c r="J270" i="3"/>
  <c r="I270" i="3"/>
  <c r="F270" i="3"/>
  <c r="H270" i="3"/>
  <c r="K270" i="3"/>
  <c r="K773" i="8"/>
  <c r="J773" i="8"/>
  <c r="K555" i="3"/>
  <c r="J555" i="3"/>
  <c r="I555" i="3"/>
  <c r="H555" i="3"/>
  <c r="F555" i="3"/>
  <c r="H933" i="3"/>
  <c r="I933" i="3"/>
  <c r="F933" i="3"/>
  <c r="K933" i="3"/>
  <c r="J933" i="3"/>
  <c r="J771" i="8"/>
  <c r="K771" i="8"/>
  <c r="H387" i="3"/>
  <c r="F387" i="3"/>
  <c r="J387" i="3"/>
  <c r="K387" i="3"/>
  <c r="I387" i="3"/>
  <c r="F537" i="3"/>
  <c r="H537" i="3"/>
  <c r="K537" i="3"/>
  <c r="J537" i="3"/>
  <c r="I537" i="3"/>
  <c r="K807" i="8"/>
  <c r="J807" i="8"/>
  <c r="I857" i="3"/>
  <c r="F857" i="3"/>
  <c r="K857" i="3"/>
  <c r="H857" i="3"/>
  <c r="J857" i="3"/>
  <c r="F712" i="3"/>
  <c r="K712" i="3"/>
  <c r="H712" i="3"/>
  <c r="J712" i="3"/>
  <c r="I712" i="3"/>
  <c r="J982" i="8"/>
  <c r="K982" i="8"/>
  <c r="K853" i="8"/>
  <c r="J853" i="8"/>
  <c r="I420" i="3"/>
  <c r="H420" i="3"/>
  <c r="J420" i="3"/>
  <c r="F420" i="3"/>
  <c r="K420" i="3"/>
  <c r="J784" i="8"/>
  <c r="K784" i="8"/>
  <c r="J873" i="8"/>
  <c r="K873" i="8"/>
  <c r="I516" i="3"/>
  <c r="J516" i="3"/>
  <c r="H516" i="3"/>
  <c r="F516" i="3"/>
  <c r="K516" i="3"/>
  <c r="H528" i="3"/>
  <c r="I528" i="3"/>
  <c r="K528" i="3"/>
  <c r="J528" i="3"/>
  <c r="F528" i="3"/>
  <c r="K795" i="8"/>
  <c r="J795" i="8"/>
  <c r="I966" i="3"/>
  <c r="H966" i="3"/>
  <c r="F966" i="3"/>
  <c r="K966" i="3"/>
  <c r="J966" i="3"/>
  <c r="K994" i="8"/>
  <c r="J994" i="8"/>
  <c r="H636" i="3"/>
  <c r="K636" i="3"/>
  <c r="F636" i="3"/>
  <c r="I636" i="3"/>
  <c r="J636" i="3"/>
  <c r="J629" i="3"/>
  <c r="H629" i="3"/>
  <c r="K629" i="3"/>
  <c r="F629" i="3"/>
  <c r="I629" i="3"/>
  <c r="J696" i="3"/>
  <c r="H696" i="3"/>
  <c r="K696" i="3"/>
  <c r="I696" i="3"/>
  <c r="F696" i="3"/>
  <c r="F992" i="3"/>
  <c r="K992" i="3"/>
  <c r="H992" i="3"/>
  <c r="I992" i="3"/>
  <c r="J992" i="3"/>
  <c r="F731" i="3"/>
  <c r="H731" i="3"/>
  <c r="K731" i="3"/>
  <c r="I731" i="3"/>
  <c r="J731" i="3"/>
  <c r="H976" i="3"/>
  <c r="F976" i="3"/>
  <c r="K976" i="3"/>
  <c r="I976" i="3"/>
  <c r="J976" i="3"/>
  <c r="K903" i="8"/>
  <c r="J903" i="8"/>
  <c r="J945" i="8"/>
  <c r="K945" i="8"/>
  <c r="J741" i="3"/>
  <c r="F741" i="3"/>
  <c r="I741" i="3"/>
  <c r="K741" i="3"/>
  <c r="H741" i="3"/>
  <c r="J784" i="3"/>
  <c r="F784" i="3"/>
  <c r="K784" i="3"/>
  <c r="H784" i="3"/>
  <c r="I784" i="3"/>
  <c r="J710" i="8"/>
  <c r="K710" i="8"/>
  <c r="K904" i="8"/>
  <c r="J904" i="8"/>
  <c r="K661" i="3"/>
  <c r="J661" i="3"/>
  <c r="I661" i="3"/>
  <c r="H661" i="3"/>
  <c r="F661" i="3"/>
  <c r="I693" i="3"/>
  <c r="J693" i="3"/>
  <c r="F693" i="3"/>
  <c r="H693" i="3"/>
  <c r="K693" i="3"/>
  <c r="I586" i="3"/>
  <c r="F586" i="3"/>
  <c r="H586" i="3"/>
  <c r="J586" i="3"/>
  <c r="K586" i="3"/>
  <c r="J384" i="3"/>
  <c r="H384" i="3"/>
  <c r="F384" i="3"/>
  <c r="I384" i="3"/>
  <c r="K384" i="3"/>
  <c r="H481" i="3"/>
  <c r="I481" i="3"/>
  <c r="K481" i="3"/>
  <c r="J481" i="3"/>
  <c r="F481" i="3"/>
  <c r="J922" i="3"/>
  <c r="I922" i="3"/>
  <c r="H922" i="3"/>
  <c r="F922" i="3"/>
  <c r="K922" i="3"/>
  <c r="H813" i="3"/>
  <c r="J813" i="3"/>
  <c r="I813" i="3"/>
  <c r="K813" i="3"/>
  <c r="F813" i="3"/>
  <c r="K368" i="3"/>
  <c r="I368" i="3"/>
  <c r="J368" i="3"/>
  <c r="H368" i="3"/>
  <c r="F368" i="3"/>
  <c r="I308" i="3"/>
  <c r="H308" i="3"/>
  <c r="F308" i="3"/>
  <c r="J308" i="3"/>
  <c r="K308" i="3"/>
  <c r="J311" i="3"/>
  <c r="H311" i="3"/>
  <c r="I311" i="3"/>
  <c r="F311" i="3"/>
  <c r="K311" i="3"/>
  <c r="J360" i="3"/>
  <c r="F360" i="3"/>
  <c r="H360" i="3"/>
  <c r="K360" i="3"/>
  <c r="I360" i="3"/>
  <c r="I265" i="3"/>
  <c r="J265" i="3"/>
  <c r="F265" i="3"/>
  <c r="K265" i="3"/>
  <c r="H265" i="3"/>
  <c r="F394" i="3"/>
  <c r="J394" i="3"/>
  <c r="I394" i="3"/>
  <c r="H394" i="3"/>
  <c r="K394" i="3"/>
  <c r="H462" i="3"/>
  <c r="J462" i="3"/>
  <c r="I462" i="3"/>
  <c r="K462" i="3"/>
  <c r="F462" i="3"/>
  <c r="K851" i="8"/>
  <c r="J851" i="8"/>
  <c r="J832" i="3"/>
  <c r="I832" i="3"/>
  <c r="F832" i="3"/>
  <c r="K832" i="3"/>
  <c r="H832" i="3"/>
  <c r="K790" i="8"/>
  <c r="J790" i="8"/>
  <c r="I799" i="3"/>
  <c r="H799" i="3"/>
  <c r="F799" i="3"/>
  <c r="K799" i="3"/>
  <c r="J799" i="3"/>
  <c r="K435" i="3"/>
  <c r="F435" i="3"/>
  <c r="J435" i="3"/>
  <c r="H435" i="3"/>
  <c r="I435" i="3"/>
  <c r="K992" i="8"/>
  <c r="J992" i="8"/>
  <c r="K991" i="8"/>
  <c r="J991" i="8"/>
  <c r="J714" i="3"/>
  <c r="I714" i="3"/>
  <c r="F714" i="3"/>
  <c r="H714" i="3"/>
  <c r="K714" i="3"/>
  <c r="I501" i="3"/>
  <c r="H501" i="3"/>
  <c r="K501" i="3"/>
  <c r="F501" i="3"/>
  <c r="J501" i="3"/>
  <c r="F328" i="3"/>
  <c r="J328" i="3"/>
  <c r="H328" i="3"/>
  <c r="K328" i="3"/>
  <c r="I328" i="3"/>
  <c r="K916" i="8"/>
  <c r="J916" i="8"/>
  <c r="F904" i="3"/>
  <c r="K904" i="3"/>
  <c r="H904" i="3"/>
  <c r="J904" i="3"/>
  <c r="I904" i="3"/>
  <c r="K782" i="8"/>
  <c r="J782" i="8"/>
  <c r="H547" i="3"/>
  <c r="F547" i="3"/>
  <c r="K547" i="3"/>
  <c r="J547" i="3"/>
  <c r="I547" i="3"/>
  <c r="K772" i="8"/>
  <c r="J772" i="8"/>
  <c r="J935" i="8"/>
  <c r="K935" i="8"/>
  <c r="F630" i="3"/>
  <c r="J630" i="3"/>
  <c r="I630" i="3"/>
  <c r="H630" i="3"/>
  <c r="K630" i="3"/>
  <c r="K704" i="8"/>
  <c r="J704" i="8"/>
  <c r="H592" i="3"/>
  <c r="F592" i="3"/>
  <c r="K592" i="3"/>
  <c r="J592" i="3"/>
  <c r="I592" i="3"/>
  <c r="J682" i="3"/>
  <c r="I682" i="3"/>
  <c r="K682" i="3"/>
  <c r="F682" i="3"/>
  <c r="H682" i="3"/>
  <c r="J896" i="8"/>
  <c r="K896" i="8"/>
  <c r="H811" i="3"/>
  <c r="J811" i="3"/>
  <c r="K811" i="3"/>
  <c r="F811" i="3"/>
  <c r="I811" i="3"/>
  <c r="K852" i="3"/>
  <c r="F852" i="3"/>
  <c r="H852" i="3"/>
  <c r="J852" i="3"/>
  <c r="I852" i="3"/>
  <c r="H892" i="3"/>
  <c r="J892" i="3"/>
  <c r="K892" i="3"/>
  <c r="I892" i="3"/>
  <c r="F892" i="3"/>
  <c r="K856" i="3"/>
  <c r="H856" i="3"/>
  <c r="J856" i="3"/>
  <c r="F856" i="3"/>
  <c r="I856" i="3"/>
  <c r="F938" i="3"/>
  <c r="I938" i="3"/>
  <c r="J938" i="3"/>
  <c r="K938" i="3"/>
  <c r="H938" i="3"/>
  <c r="J706" i="3"/>
  <c r="F706" i="3"/>
  <c r="H706" i="3"/>
  <c r="K706" i="3"/>
  <c r="I706" i="3"/>
  <c r="J919" i="8"/>
  <c r="K919" i="8"/>
  <c r="J570" i="3"/>
  <c r="I570" i="3"/>
  <c r="H570" i="3"/>
  <c r="F570" i="3"/>
  <c r="K570" i="3"/>
  <c r="K697" i="3"/>
  <c r="F697" i="3"/>
  <c r="H697" i="3"/>
  <c r="J697" i="3"/>
  <c r="I697" i="3"/>
  <c r="J915" i="8"/>
  <c r="K915" i="8"/>
  <c r="J297" i="3"/>
  <c r="F297" i="3"/>
  <c r="I297" i="3"/>
  <c r="K297" i="3"/>
  <c r="H297" i="3"/>
  <c r="K893" i="8"/>
  <c r="J893" i="8"/>
  <c r="I980" i="3"/>
  <c r="K980" i="3"/>
  <c r="J980" i="3"/>
  <c r="F980" i="3"/>
  <c r="H980" i="3"/>
  <c r="K668" i="3"/>
  <c r="H668" i="3"/>
  <c r="J668" i="3"/>
  <c r="I668" i="3"/>
  <c r="F668" i="3"/>
  <c r="K628" i="3"/>
  <c r="J628" i="3"/>
  <c r="F628" i="3"/>
  <c r="I628" i="3"/>
  <c r="H628" i="3"/>
  <c r="J619" i="3"/>
  <c r="F619" i="3"/>
  <c r="K619" i="3"/>
  <c r="H619" i="3"/>
  <c r="I619" i="3"/>
  <c r="K373" i="3"/>
  <c r="I373" i="3"/>
  <c r="F373" i="3"/>
  <c r="H373" i="3"/>
  <c r="J373" i="3"/>
  <c r="F312" i="3"/>
  <c r="H312" i="3"/>
  <c r="I312" i="3"/>
  <c r="J312" i="3"/>
  <c r="K312" i="3"/>
  <c r="J757" i="8"/>
  <c r="K757" i="8"/>
  <c r="K383" i="3"/>
  <c r="H383" i="3"/>
  <c r="I383" i="3"/>
  <c r="F383" i="3"/>
  <c r="J383" i="3"/>
  <c r="F446" i="3"/>
  <c r="I446" i="3"/>
  <c r="H446" i="3"/>
  <c r="J446" i="3"/>
  <c r="K446" i="3"/>
  <c r="F244" i="3"/>
  <c r="H244" i="3"/>
  <c r="K244" i="3"/>
  <c r="I244" i="3"/>
  <c r="J244" i="3"/>
  <c r="I655" i="3"/>
  <c r="J655" i="3"/>
  <c r="F655" i="3"/>
  <c r="K655" i="3"/>
  <c r="H655" i="3"/>
  <c r="K926" i="8"/>
  <c r="J926" i="8"/>
  <c r="J743" i="8"/>
  <c r="K743" i="8"/>
  <c r="H902" i="3"/>
  <c r="F902" i="3"/>
  <c r="J902" i="3"/>
  <c r="I902" i="3"/>
  <c r="K902" i="3"/>
  <c r="J767" i="3"/>
  <c r="K767" i="3"/>
  <c r="I767" i="3"/>
  <c r="F767" i="3"/>
  <c r="H767" i="3"/>
  <c r="K406" i="3"/>
  <c r="H406" i="3"/>
  <c r="J406" i="3"/>
  <c r="F406" i="3"/>
  <c r="I406" i="3"/>
  <c r="K580" i="3"/>
  <c r="I580" i="3"/>
  <c r="F580" i="3"/>
  <c r="H580" i="3"/>
  <c r="J580" i="3"/>
  <c r="F873" i="3"/>
  <c r="J873" i="3"/>
  <c r="K873" i="3"/>
  <c r="I873" i="3"/>
  <c r="H873" i="3"/>
  <c r="K994" i="3"/>
  <c r="H994" i="3"/>
  <c r="F994" i="3"/>
  <c r="I994" i="3"/>
  <c r="J994" i="3"/>
  <c r="H469" i="3"/>
  <c r="I469" i="3"/>
  <c r="F469" i="3"/>
  <c r="J469" i="3"/>
  <c r="K469" i="3"/>
  <c r="J492" i="3"/>
  <c r="K492" i="3"/>
  <c r="F492" i="3"/>
  <c r="H492" i="3"/>
  <c r="I492" i="3"/>
  <c r="J942" i="8"/>
  <c r="K942" i="8"/>
  <c r="K929" i="3"/>
  <c r="I929" i="3"/>
  <c r="H929" i="3"/>
  <c r="J929" i="3"/>
  <c r="F929" i="3"/>
  <c r="J795" i="3"/>
  <c r="H795" i="3"/>
  <c r="K795" i="3"/>
  <c r="I795" i="3"/>
  <c r="F795" i="3"/>
  <c r="I378" i="3"/>
  <c r="J378" i="3"/>
  <c r="H378" i="3"/>
  <c r="F378" i="3"/>
  <c r="K378" i="3"/>
  <c r="H472" i="3"/>
  <c r="K472" i="3"/>
  <c r="F472" i="3"/>
  <c r="I472" i="3"/>
  <c r="J472" i="3"/>
  <c r="J588" i="3"/>
  <c r="F588" i="3"/>
  <c r="I588" i="3"/>
  <c r="H588" i="3"/>
  <c r="K588" i="3"/>
  <c r="J336" i="3"/>
  <c r="K336" i="3"/>
  <c r="I336" i="3"/>
  <c r="F336" i="3"/>
  <c r="H336" i="3"/>
  <c r="K745" i="8"/>
  <c r="J745" i="8"/>
  <c r="F739" i="3"/>
  <c r="I739" i="3"/>
  <c r="K739" i="3"/>
  <c r="J739" i="3"/>
  <c r="H739" i="3"/>
  <c r="K411" i="3"/>
  <c r="F411" i="3"/>
  <c r="H411" i="3"/>
  <c r="I411" i="3"/>
  <c r="J411" i="3"/>
  <c r="K751" i="8"/>
  <c r="J751" i="8"/>
  <c r="H819" i="3"/>
  <c r="K819" i="3"/>
  <c r="J819" i="3"/>
  <c r="F819" i="3"/>
  <c r="I819" i="3"/>
  <c r="I822" i="3"/>
  <c r="H822" i="3"/>
  <c r="K822" i="3"/>
  <c r="F822" i="3"/>
  <c r="J822" i="3"/>
  <c r="K886" i="8"/>
  <c r="J886" i="8"/>
  <c r="J854" i="8"/>
  <c r="K854" i="8"/>
  <c r="K877" i="8"/>
  <c r="J877" i="8"/>
  <c r="J776" i="8"/>
  <c r="K776" i="8"/>
  <c r="K838" i="8"/>
  <c r="J838" i="8"/>
  <c r="J858" i="8"/>
  <c r="K858" i="8"/>
  <c r="F998" i="3"/>
  <c r="H998" i="3"/>
  <c r="J998" i="3"/>
  <c r="K998" i="3"/>
  <c r="I998" i="3"/>
  <c r="J748" i="8"/>
  <c r="K748" i="8"/>
  <c r="K956" i="8"/>
  <c r="J956" i="8"/>
  <c r="J936" i="8"/>
  <c r="K936" i="8"/>
  <c r="K830" i="8"/>
  <c r="J830" i="8"/>
  <c r="J769" i="8"/>
  <c r="K769" i="8"/>
  <c r="J671" i="3"/>
  <c r="I671" i="3"/>
  <c r="F671" i="3"/>
  <c r="H671" i="3"/>
  <c r="K671" i="3"/>
  <c r="I243" i="3"/>
  <c r="K243" i="3"/>
  <c r="F243" i="3"/>
  <c r="J243" i="3"/>
  <c r="H243" i="3"/>
  <c r="J779" i="8"/>
  <c r="K779" i="8"/>
  <c r="K917" i="8"/>
  <c r="J917" i="8"/>
  <c r="J627" i="3"/>
  <c r="H627" i="3"/>
  <c r="K627" i="3"/>
  <c r="F627" i="3"/>
  <c r="I627" i="3"/>
  <c r="K727" i="8"/>
  <c r="J727" i="8"/>
  <c r="J997" i="8"/>
  <c r="K997" i="8"/>
  <c r="K732" i="3"/>
  <c r="H732" i="3"/>
  <c r="J732" i="3"/>
  <c r="I732" i="3"/>
  <c r="F732" i="3"/>
  <c r="F703" i="3"/>
  <c r="J703" i="3"/>
  <c r="K703" i="3"/>
  <c r="I703" i="3"/>
  <c r="H703" i="3"/>
  <c r="I823" i="3"/>
  <c r="K823" i="3"/>
  <c r="J823" i="3"/>
  <c r="H823" i="3"/>
  <c r="F823" i="3"/>
  <c r="I744" i="3"/>
  <c r="H744" i="3"/>
  <c r="K744" i="3"/>
  <c r="F744" i="3"/>
  <c r="J744" i="3"/>
  <c r="J869" i="3"/>
  <c r="F869" i="3"/>
  <c r="K869" i="3"/>
  <c r="H869" i="3"/>
  <c r="I869" i="3"/>
  <c r="I773" i="3"/>
  <c r="J773" i="3"/>
  <c r="K773" i="3"/>
  <c r="H773" i="3"/>
  <c r="F773" i="3"/>
  <c r="F647" i="3"/>
  <c r="J647" i="3"/>
  <c r="I647" i="3"/>
  <c r="H647" i="3"/>
  <c r="K647" i="3"/>
  <c r="H918" i="3"/>
  <c r="F918" i="3"/>
  <c r="I918" i="3"/>
  <c r="K918" i="3"/>
  <c r="J918" i="3"/>
  <c r="I571" i="3"/>
  <c r="F571" i="3"/>
  <c r="K571" i="3"/>
  <c r="H571" i="3"/>
  <c r="J571" i="3"/>
  <c r="J868" i="3"/>
  <c r="I868" i="3"/>
  <c r="H868" i="3"/>
  <c r="F868" i="3"/>
  <c r="K868" i="3"/>
  <c r="F421" i="3"/>
  <c r="I421" i="3"/>
  <c r="J421" i="3"/>
  <c r="H421" i="3"/>
  <c r="K421" i="3"/>
  <c r="K617" i="3"/>
  <c r="H617" i="3"/>
  <c r="I617" i="3"/>
  <c r="J617" i="3"/>
  <c r="F617" i="3"/>
  <c r="K959" i="8"/>
  <c r="J959" i="8"/>
  <c r="J999" i="3"/>
  <c r="O993" i="2"/>
  <c r="H999" i="3"/>
  <c r="K999" i="3"/>
  <c r="I999" i="3"/>
  <c r="F999" i="3"/>
  <c r="N993" i="2"/>
  <c r="K909" i="3"/>
  <c r="H909" i="3"/>
  <c r="J909" i="3"/>
  <c r="F909" i="3"/>
  <c r="I909" i="3"/>
  <c r="F269" i="3"/>
  <c r="J269" i="3"/>
  <c r="I269" i="3"/>
  <c r="H269" i="3"/>
  <c r="K269" i="3"/>
  <c r="K956" i="3"/>
  <c r="I956" i="3"/>
  <c r="F956" i="3"/>
  <c r="J956" i="3"/>
  <c r="H956" i="3"/>
  <c r="K1000" i="8"/>
  <c r="J1000" i="8"/>
  <c r="J917" i="3"/>
  <c r="F917" i="3"/>
  <c r="K917" i="3"/>
  <c r="H917" i="3"/>
  <c r="I917" i="3"/>
  <c r="J803" i="8"/>
  <c r="K803" i="8"/>
  <c r="J494" i="3"/>
  <c r="I494" i="3"/>
  <c r="H494" i="3"/>
  <c r="F494" i="3"/>
  <c r="K494" i="3"/>
  <c r="J535" i="3"/>
  <c r="H535" i="3"/>
  <c r="K535" i="3"/>
  <c r="F535" i="3"/>
  <c r="I535" i="3"/>
  <c r="K301" i="3"/>
  <c r="H301" i="3"/>
  <c r="J301" i="3"/>
  <c r="I301" i="3"/>
  <c r="F301" i="3"/>
  <c r="I735" i="3"/>
  <c r="F735" i="3"/>
  <c r="J735" i="3"/>
  <c r="K735" i="3"/>
  <c r="H735" i="3"/>
  <c r="I780" i="3"/>
  <c r="F780" i="3"/>
  <c r="J780" i="3"/>
  <c r="K780" i="3"/>
  <c r="H780" i="3"/>
  <c r="K822" i="8"/>
  <c r="J822" i="8"/>
  <c r="K755" i="8"/>
  <c r="J755" i="8"/>
  <c r="I506" i="3"/>
  <c r="H506" i="3"/>
  <c r="J506" i="3"/>
  <c r="F506" i="3"/>
  <c r="K506" i="3"/>
  <c r="H519" i="3"/>
  <c r="K519" i="3"/>
  <c r="I519" i="3"/>
  <c r="F519" i="3"/>
  <c r="J519" i="3"/>
  <c r="J541" i="3"/>
  <c r="H541" i="3"/>
  <c r="I541" i="3"/>
  <c r="K541" i="3"/>
  <c r="F541" i="3"/>
  <c r="F755" i="3"/>
  <c r="K755" i="3"/>
  <c r="I755" i="3"/>
  <c r="H755" i="3"/>
  <c r="J755" i="3"/>
  <c r="I581" i="3"/>
  <c r="H581" i="3"/>
  <c r="F581" i="3"/>
  <c r="K581" i="3"/>
  <c r="J581" i="3"/>
  <c r="K770" i="3"/>
  <c r="I770" i="3"/>
  <c r="J770" i="3"/>
  <c r="H770" i="3"/>
  <c r="F770" i="3"/>
  <c r="F365" i="3"/>
  <c r="J365" i="3"/>
  <c r="I365" i="3"/>
  <c r="H365" i="3"/>
  <c r="K365" i="3"/>
  <c r="H513" i="3"/>
  <c r="K513" i="3"/>
  <c r="F513" i="3"/>
  <c r="I513" i="3"/>
  <c r="J513" i="3"/>
  <c r="K951" i="8"/>
  <c r="J951" i="8"/>
  <c r="K839" i="8"/>
  <c r="J839" i="8"/>
  <c r="J709" i="8"/>
  <c r="K709" i="8"/>
  <c r="J699" i="8"/>
  <c r="K699" i="8"/>
  <c r="K695" i="8"/>
  <c r="J695" i="8"/>
  <c r="J797" i="8"/>
  <c r="K797" i="8"/>
  <c r="K653" i="3"/>
  <c r="I653" i="3"/>
  <c r="J653" i="3"/>
  <c r="H653" i="3"/>
  <c r="F653" i="3"/>
  <c r="J948" i="8"/>
  <c r="K948" i="8"/>
  <c r="F439" i="3"/>
  <c r="K439" i="3"/>
  <c r="J439" i="3"/>
  <c r="H439" i="3"/>
  <c r="I439" i="3"/>
  <c r="K737" i="8"/>
  <c r="J737" i="8"/>
  <c r="K861" i="3"/>
  <c r="H861" i="3"/>
  <c r="F861" i="3"/>
  <c r="I861" i="3"/>
  <c r="J861" i="3"/>
  <c r="F493" i="3"/>
  <c r="K493" i="3"/>
  <c r="I493" i="3"/>
  <c r="J493" i="3"/>
  <c r="H493" i="3"/>
  <c r="H662" i="3"/>
  <c r="J662" i="3"/>
  <c r="I662" i="3"/>
  <c r="F662" i="3"/>
  <c r="K662" i="3"/>
  <c r="F249" i="3"/>
  <c r="J249" i="3"/>
  <c r="K249" i="3"/>
  <c r="I249" i="3"/>
  <c r="H249" i="3"/>
  <c r="H725" i="3"/>
  <c r="J725" i="3"/>
  <c r="K725" i="3"/>
  <c r="F725" i="3"/>
  <c r="I725" i="3"/>
  <c r="H972" i="3"/>
  <c r="F972" i="3"/>
  <c r="I972" i="3"/>
  <c r="K972" i="3"/>
  <c r="J972" i="3"/>
  <c r="J785" i="8"/>
  <c r="K785" i="8"/>
  <c r="J843" i="8"/>
  <c r="K843" i="8"/>
  <c r="H789" i="3"/>
  <c r="I789" i="3"/>
  <c r="K789" i="3"/>
  <c r="J789" i="3"/>
  <c r="F789" i="3"/>
  <c r="J557" i="3"/>
  <c r="K557" i="3"/>
  <c r="I557" i="3"/>
  <c r="F557" i="3"/>
  <c r="H557" i="3"/>
  <c r="K708" i="8"/>
  <c r="J708" i="8"/>
  <c r="H804" i="3"/>
  <c r="J804" i="3"/>
  <c r="I804" i="3"/>
  <c r="K804" i="3"/>
  <c r="F804" i="3"/>
  <c r="J410" i="3"/>
  <c r="F410" i="3"/>
  <c r="K410" i="3"/>
  <c r="I410" i="3"/>
  <c r="H410" i="3"/>
  <c r="F847" i="3"/>
  <c r="K847" i="3"/>
  <c r="J847" i="3"/>
  <c r="H847" i="3"/>
  <c r="I847" i="3"/>
  <c r="K911" i="8"/>
  <c r="J911" i="8"/>
  <c r="J870" i="8"/>
  <c r="K870" i="8"/>
  <c r="K433" i="3"/>
  <c r="I433" i="3"/>
  <c r="H433" i="3"/>
  <c r="J433" i="3"/>
  <c r="F433" i="3"/>
  <c r="J691" i="8"/>
  <c r="K691" i="8"/>
  <c r="H946" i="3"/>
  <c r="F946" i="3"/>
  <c r="J946" i="3"/>
  <c r="I946" i="3"/>
  <c r="K946" i="3"/>
  <c r="H727" i="3"/>
  <c r="I727" i="3"/>
  <c r="F727" i="3"/>
  <c r="K727" i="3"/>
  <c r="J727" i="3"/>
  <c r="K888" i="8"/>
  <c r="J888" i="8"/>
  <c r="J750" i="8"/>
  <c r="K750" i="8"/>
  <c r="J855" i="8"/>
  <c r="K855" i="8"/>
  <c r="K986" i="3"/>
  <c r="H986" i="3"/>
  <c r="F986" i="3"/>
  <c r="J986" i="3"/>
  <c r="I986" i="3"/>
  <c r="J921" i="3"/>
  <c r="I921" i="3"/>
  <c r="H921" i="3"/>
  <c r="K921" i="3"/>
  <c r="F921" i="3"/>
  <c r="F886" i="3"/>
  <c r="I886" i="3"/>
  <c r="K886" i="3"/>
  <c r="J886" i="3"/>
  <c r="H886" i="3"/>
  <c r="I889" i="3"/>
  <c r="K889" i="3"/>
  <c r="J889" i="3"/>
  <c r="H889" i="3"/>
  <c r="F889" i="3"/>
  <c r="I645" i="3"/>
  <c r="J645" i="3"/>
  <c r="K645" i="3"/>
  <c r="F645" i="3"/>
  <c r="H645" i="3"/>
  <c r="I625" i="3"/>
  <c r="F625" i="3"/>
  <c r="K625" i="3"/>
  <c r="H625" i="3"/>
  <c r="J625" i="3"/>
  <c r="K842" i="3"/>
  <c r="J842" i="3"/>
  <c r="F842" i="3"/>
  <c r="I842" i="3"/>
  <c r="H842" i="3"/>
  <c r="K889" i="8"/>
  <c r="J889" i="8"/>
  <c r="H967" i="3"/>
  <c r="J967" i="3"/>
  <c r="F967" i="3"/>
  <c r="I967" i="3"/>
  <c r="K967" i="3"/>
  <c r="K944" i="3"/>
  <c r="J944" i="3"/>
  <c r="H944" i="3"/>
  <c r="I944" i="3"/>
  <c r="F944" i="3"/>
  <c r="J731" i="8"/>
  <c r="K731" i="8"/>
  <c r="I657" i="3"/>
  <c r="J657" i="3"/>
  <c r="K657" i="3"/>
  <c r="H657" i="3"/>
  <c r="F657" i="3"/>
  <c r="K750" i="3"/>
  <c r="I750" i="3"/>
  <c r="F750" i="3"/>
  <c r="H750" i="3"/>
  <c r="J750" i="3"/>
  <c r="J562" i="3"/>
  <c r="F562" i="3"/>
  <c r="H562" i="3"/>
  <c r="I562" i="3"/>
  <c r="K562" i="3"/>
  <c r="J556" i="3"/>
  <c r="K556" i="3"/>
  <c r="I556" i="3"/>
  <c r="H556" i="3"/>
  <c r="F556" i="3"/>
  <c r="J821" i="3"/>
  <c r="K821" i="3"/>
  <c r="F821" i="3"/>
  <c r="H821" i="3"/>
  <c r="I821" i="3"/>
  <c r="F885" i="3"/>
  <c r="J885" i="3"/>
  <c r="H885" i="3"/>
  <c r="I885" i="3"/>
  <c r="K885" i="3"/>
  <c r="F255" i="3"/>
  <c r="J255" i="3"/>
  <c r="K255" i="3"/>
  <c r="H255" i="3"/>
  <c r="I255" i="3"/>
  <c r="J450" i="3"/>
  <c r="H450" i="3"/>
  <c r="I450" i="3"/>
  <c r="K450" i="3"/>
  <c r="F450" i="3"/>
  <c r="F830" i="3"/>
  <c r="K830" i="3"/>
  <c r="I830" i="3"/>
  <c r="H830" i="3"/>
  <c r="J830" i="3"/>
  <c r="J940" i="8"/>
  <c r="K940" i="8"/>
  <c r="H512" i="3"/>
  <c r="I512" i="3"/>
  <c r="J512" i="3"/>
  <c r="K512" i="3"/>
  <c r="F512" i="3"/>
  <c r="J792" i="8"/>
  <c r="K792" i="8"/>
  <c r="F983" i="3"/>
  <c r="I983" i="3"/>
  <c r="K983" i="3"/>
  <c r="H983" i="3"/>
  <c r="J983" i="3"/>
  <c r="J702" i="8"/>
  <c r="K702" i="8"/>
  <c r="I665" i="3"/>
  <c r="J665" i="3"/>
  <c r="H665" i="3"/>
  <c r="F665" i="3"/>
  <c r="K665" i="3"/>
  <c r="K488" i="3"/>
  <c r="H488" i="3"/>
  <c r="J488" i="3"/>
  <c r="I488" i="3"/>
  <c r="F488" i="3"/>
  <c r="F523" i="3"/>
  <c r="I523" i="3"/>
  <c r="K523" i="3"/>
  <c r="H523" i="3"/>
  <c r="J523" i="3"/>
  <c r="I771" i="3"/>
  <c r="J771" i="3"/>
  <c r="K771" i="3"/>
  <c r="H771" i="3"/>
  <c r="F771" i="3"/>
  <c r="K987" i="8"/>
  <c r="J987" i="8"/>
  <c r="J726" i="8"/>
  <c r="K726" i="8"/>
  <c r="F615" i="3"/>
  <c r="H615" i="3"/>
  <c r="I615" i="3"/>
  <c r="K615" i="3"/>
  <c r="J615" i="3"/>
  <c r="K718" i="8"/>
  <c r="J718" i="8"/>
  <c r="K778" i="8"/>
  <c r="J778" i="8"/>
  <c r="I465" i="3"/>
  <c r="F465" i="3"/>
  <c r="J465" i="3"/>
  <c r="K465" i="3"/>
  <c r="H465" i="3"/>
  <c r="J777" i="8"/>
  <c r="K777" i="8"/>
  <c r="H711" i="3"/>
  <c r="J711" i="3"/>
  <c r="I711" i="3"/>
  <c r="K711" i="3"/>
  <c r="F711" i="3"/>
  <c r="K762" i="8"/>
  <c r="J762" i="8"/>
  <c r="H722" i="3"/>
  <c r="K722" i="3"/>
  <c r="J722" i="3"/>
  <c r="I722" i="3"/>
  <c r="F722" i="3"/>
  <c r="K754" i="8"/>
  <c r="J754" i="8"/>
  <c r="I362" i="3"/>
  <c r="K362" i="3"/>
  <c r="J362" i="3"/>
  <c r="F362" i="3"/>
  <c r="H362" i="3"/>
  <c r="K950" i="3"/>
  <c r="F950" i="3"/>
  <c r="I950" i="3"/>
  <c r="H950" i="3"/>
  <c r="J950" i="3"/>
  <c r="H525" i="3"/>
  <c r="I525" i="3"/>
  <c r="F525" i="3"/>
  <c r="J525" i="3"/>
  <c r="K525" i="3"/>
  <c r="H371" i="3"/>
  <c r="F371" i="3"/>
  <c r="K371" i="3"/>
  <c r="I371" i="3"/>
  <c r="J371" i="3"/>
  <c r="K568" i="3"/>
  <c r="I568" i="3"/>
  <c r="H568" i="3"/>
  <c r="F568" i="3"/>
  <c r="J568" i="3"/>
  <c r="H840" i="3"/>
  <c r="K840" i="3"/>
  <c r="F840" i="3"/>
  <c r="J840" i="3"/>
  <c r="I840" i="3"/>
  <c r="J763" i="3"/>
  <c r="I763" i="3"/>
  <c r="H763" i="3"/>
  <c r="F763" i="3"/>
  <c r="K763" i="3"/>
  <c r="F250" i="3"/>
  <c r="H250" i="3"/>
  <c r="K250" i="3"/>
  <c r="I250" i="3"/>
  <c r="J250" i="3"/>
  <c r="K840" i="8"/>
  <c r="J840" i="8"/>
  <c r="I737" i="3"/>
  <c r="K737" i="3"/>
  <c r="F737" i="3"/>
  <c r="H737" i="3"/>
  <c r="J737" i="3"/>
  <c r="J486" i="3"/>
  <c r="I486" i="3"/>
  <c r="F486" i="3"/>
  <c r="K486" i="3"/>
  <c r="H486" i="3"/>
  <c r="J978" i="3"/>
  <c r="F978" i="3"/>
  <c r="K978" i="3"/>
  <c r="H978" i="3"/>
  <c r="I978" i="3"/>
  <c r="F803" i="3"/>
  <c r="I803" i="3"/>
  <c r="J803" i="3"/>
  <c r="K803" i="3"/>
  <c r="H803" i="3"/>
  <c r="I919" i="3"/>
  <c r="H919" i="3"/>
  <c r="F919" i="3"/>
  <c r="K919" i="3"/>
  <c r="J919" i="3"/>
  <c r="H396" i="3"/>
  <c r="J396" i="3"/>
  <c r="I396" i="3"/>
  <c r="F396" i="3"/>
  <c r="K396" i="3"/>
  <c r="K730" i="8"/>
  <c r="J730" i="8"/>
  <c r="J936" i="3"/>
  <c r="K936" i="3"/>
  <c r="F936" i="3"/>
  <c r="I936" i="3"/>
  <c r="H936" i="3"/>
  <c r="I640" i="3"/>
  <c r="F640" i="3"/>
  <c r="H640" i="3"/>
  <c r="J640" i="3"/>
  <c r="K640" i="3"/>
  <c r="K895" i="8"/>
  <c r="J895" i="8"/>
  <c r="J845" i="3"/>
  <c r="F845" i="3"/>
  <c r="K845" i="3"/>
  <c r="H845" i="3"/>
  <c r="I845" i="3"/>
  <c r="K530" i="3"/>
  <c r="J530" i="3"/>
  <c r="F530" i="3"/>
  <c r="I530" i="3"/>
  <c r="H530" i="3"/>
  <c r="H500" i="3"/>
  <c r="J500" i="3"/>
  <c r="K500" i="3"/>
  <c r="I500" i="3"/>
  <c r="F500" i="3"/>
  <c r="J683" i="3"/>
  <c r="K683" i="3"/>
  <c r="F683" i="3"/>
  <c r="H683" i="3"/>
  <c r="I683" i="3"/>
  <c r="I758" i="3"/>
  <c r="J758" i="3"/>
  <c r="K758" i="3"/>
  <c r="H758" i="3"/>
  <c r="F758" i="3"/>
  <c r="K998" i="8"/>
  <c r="J998" i="8"/>
  <c r="J842" i="8"/>
  <c r="K842" i="8"/>
  <c r="J470" i="3"/>
  <c r="H470" i="3"/>
  <c r="F470" i="3"/>
  <c r="K470" i="3"/>
  <c r="I470" i="3"/>
  <c r="J487" i="3"/>
  <c r="K487" i="3"/>
  <c r="I487" i="3"/>
  <c r="H487" i="3"/>
  <c r="F487" i="3"/>
  <c r="I810" i="3"/>
  <c r="K810" i="3"/>
  <c r="H810" i="3"/>
  <c r="J810" i="3"/>
  <c r="F810" i="3"/>
  <c r="J815" i="8"/>
  <c r="K815" i="8"/>
  <c r="H690" i="3"/>
  <c r="J690" i="3"/>
  <c r="K690" i="3"/>
  <c r="I690" i="3"/>
  <c r="F690" i="3"/>
  <c r="H473" i="3"/>
  <c r="K473" i="3"/>
  <c r="J473" i="3"/>
  <c r="F473" i="3"/>
  <c r="I473" i="3"/>
  <c r="J787" i="8"/>
  <c r="K787" i="8"/>
  <c r="K952" i="8"/>
  <c r="J952" i="8"/>
  <c r="K777" i="3"/>
  <c r="H777" i="3"/>
  <c r="I777" i="3"/>
  <c r="F777" i="3"/>
  <c r="J777" i="3"/>
  <c r="I785" i="3"/>
  <c r="F785" i="3"/>
  <c r="K785" i="3"/>
  <c r="J785" i="3"/>
  <c r="H785" i="3"/>
  <c r="K687" i="3"/>
  <c r="F687" i="3"/>
  <c r="H687" i="3"/>
  <c r="J687" i="3"/>
  <c r="I687" i="3"/>
  <c r="K878" i="3"/>
  <c r="F878" i="3"/>
  <c r="I878" i="3"/>
  <c r="H878" i="3"/>
  <c r="J878" i="3"/>
  <c r="J725" i="8"/>
  <c r="K725" i="8"/>
  <c r="J532" i="3"/>
  <c r="F532" i="3"/>
  <c r="K532" i="3"/>
  <c r="H532" i="3"/>
  <c r="I532" i="3"/>
  <c r="H584" i="3"/>
  <c r="J584" i="3"/>
  <c r="K584" i="3"/>
  <c r="I584" i="3"/>
  <c r="F584" i="3"/>
  <c r="F974" i="3"/>
  <c r="J974" i="3"/>
  <c r="H974" i="3"/>
  <c r="K974" i="3"/>
  <c r="I974" i="3"/>
  <c r="J747" i="8"/>
  <c r="K747" i="8"/>
  <c r="J835" i="8"/>
  <c r="K835" i="8"/>
  <c r="H591" i="3"/>
  <c r="I591" i="3"/>
  <c r="K591" i="3"/>
  <c r="F591" i="3"/>
  <c r="J591" i="3"/>
  <c r="K718" i="3"/>
  <c r="F718" i="3"/>
  <c r="J718" i="3"/>
  <c r="H718" i="3"/>
  <c r="I718" i="3"/>
  <c r="J649" i="3"/>
  <c r="F649" i="3"/>
  <c r="K649" i="3"/>
  <c r="I649" i="3"/>
  <c r="H649" i="3"/>
  <c r="I717" i="3"/>
  <c r="K717" i="3"/>
  <c r="F717" i="3"/>
  <c r="J717" i="3"/>
  <c r="H717" i="3"/>
  <c r="I728" i="3"/>
  <c r="F728" i="3"/>
  <c r="H728" i="3"/>
  <c r="K728" i="3"/>
  <c r="J728" i="3"/>
  <c r="F951" i="3"/>
  <c r="J951" i="3"/>
  <c r="H951" i="3"/>
  <c r="I951" i="3"/>
  <c r="K951" i="3"/>
  <c r="K834" i="3"/>
  <c r="H834" i="3"/>
  <c r="J834" i="3"/>
  <c r="I834" i="3"/>
  <c r="F834" i="3"/>
  <c r="F654" i="3"/>
  <c r="K654" i="3"/>
  <c r="J654" i="3"/>
  <c r="I654" i="3"/>
  <c r="H654" i="3"/>
  <c r="J844" i="8"/>
  <c r="K844" i="8"/>
  <c r="I495" i="3"/>
  <c r="H495" i="3"/>
  <c r="J495" i="3"/>
  <c r="F495" i="3"/>
  <c r="K495" i="3"/>
  <c r="K967" i="8"/>
  <c r="J967" i="8"/>
  <c r="I793" i="3"/>
  <c r="F793" i="3"/>
  <c r="K793" i="3"/>
  <c r="H793" i="3"/>
  <c r="J793" i="3"/>
  <c r="J938" i="8"/>
  <c r="K938" i="8"/>
  <c r="H511" i="3"/>
  <c r="F511" i="3"/>
  <c r="K511" i="3"/>
  <c r="I511" i="3"/>
  <c r="J511" i="3"/>
  <c r="I943" i="3"/>
  <c r="F943" i="3"/>
  <c r="H943" i="3"/>
  <c r="J943" i="3"/>
  <c r="K943" i="3"/>
  <c r="J787" i="3"/>
  <c r="H787" i="3"/>
  <c r="I787" i="3"/>
  <c r="K787" i="3"/>
  <c r="F787" i="3"/>
  <c r="J821" i="8"/>
  <c r="K821" i="8"/>
  <c r="F905" i="3"/>
  <c r="I905" i="3"/>
  <c r="K905" i="3"/>
  <c r="H905" i="3"/>
  <c r="J905" i="3"/>
  <c r="I618" i="3"/>
  <c r="H618" i="3"/>
  <c r="F618" i="3"/>
  <c r="K618" i="3"/>
  <c r="J618" i="3"/>
  <c r="K801" i="8"/>
  <c r="J801" i="8"/>
  <c r="K950" i="8"/>
  <c r="J950" i="8"/>
  <c r="K553" i="3"/>
  <c r="H553" i="3"/>
  <c r="F553" i="3"/>
  <c r="J553" i="3"/>
  <c r="I553" i="3"/>
  <c r="K878" i="8"/>
  <c r="J878" i="8"/>
  <c r="K780" i="8"/>
  <c r="J780" i="8"/>
  <c r="F814" i="3"/>
  <c r="K814" i="3"/>
  <c r="I814" i="3"/>
  <c r="H814" i="3"/>
  <c r="J814" i="3"/>
  <c r="H990" i="3"/>
  <c r="K990" i="3"/>
  <c r="J990" i="3"/>
  <c r="F990" i="3"/>
  <c r="I990" i="3"/>
  <c r="F768" i="3"/>
  <c r="J768" i="3"/>
  <c r="K768" i="3"/>
  <c r="H768" i="3"/>
  <c r="I768" i="3"/>
  <c r="K900" i="8"/>
  <c r="J900" i="8"/>
  <c r="K633" i="3"/>
  <c r="J633" i="3"/>
  <c r="H633" i="3"/>
  <c r="F633" i="3"/>
  <c r="I633" i="3"/>
  <c r="H623" i="3"/>
  <c r="K623" i="3"/>
  <c r="J623" i="3"/>
  <c r="F623" i="3"/>
  <c r="I623" i="3"/>
  <c r="K772" i="3"/>
  <c r="I772" i="3"/>
  <c r="J772" i="3"/>
  <c r="H772" i="3"/>
  <c r="F772" i="3"/>
  <c r="F533" i="3"/>
  <c r="J533" i="3"/>
  <c r="H533" i="3"/>
  <c r="I533" i="3"/>
  <c r="K533" i="3"/>
  <c r="J738" i="8"/>
  <c r="K738" i="8"/>
  <c r="H424" i="3"/>
  <c r="K424" i="3"/>
  <c r="I424" i="3"/>
  <c r="J424" i="3"/>
  <c r="F424" i="3"/>
  <c r="H509" i="3"/>
  <c r="K509" i="3"/>
  <c r="F509" i="3"/>
  <c r="J509" i="3"/>
  <c r="I509" i="3"/>
  <c r="F658" i="3"/>
  <c r="I658" i="3"/>
  <c r="H658" i="3"/>
  <c r="J658" i="3"/>
  <c r="K658" i="3"/>
  <c r="J639" i="3"/>
  <c r="I639" i="3"/>
  <c r="K639" i="3"/>
  <c r="F639" i="3"/>
  <c r="H639" i="3"/>
  <c r="K759" i="8"/>
  <c r="J759" i="8"/>
  <c r="I549" i="3"/>
  <c r="J549" i="3"/>
  <c r="F549" i="3"/>
  <c r="H549" i="3"/>
  <c r="K549" i="3"/>
  <c r="I955" i="3"/>
  <c r="H955" i="3"/>
  <c r="J955" i="3"/>
  <c r="K955" i="3"/>
  <c r="F955" i="3"/>
  <c r="F759" i="3"/>
  <c r="I759" i="3"/>
  <c r="K759" i="3"/>
  <c r="J759" i="3"/>
  <c r="H759" i="3"/>
  <c r="J963" i="8"/>
  <c r="K963" i="8"/>
  <c r="J975" i="3"/>
  <c r="H975" i="3"/>
  <c r="F975" i="3"/>
  <c r="K975" i="3"/>
  <c r="I975" i="3"/>
  <c r="K692" i="8"/>
  <c r="J692" i="8"/>
  <c r="H566" i="3"/>
  <c r="F566" i="3"/>
  <c r="I566" i="3"/>
  <c r="J566" i="3"/>
  <c r="K566" i="3"/>
  <c r="F934" i="3"/>
  <c r="H934" i="3"/>
  <c r="I934" i="3"/>
  <c r="K934" i="3"/>
  <c r="J934" i="3"/>
  <c r="F985" i="3"/>
  <c r="J985" i="3"/>
  <c r="K985" i="3"/>
  <c r="I985" i="3"/>
  <c r="H985" i="3"/>
  <c r="K720" i="8"/>
  <c r="J720" i="8"/>
  <c r="K717" i="8"/>
  <c r="J717" i="8"/>
  <c r="H672" i="3"/>
  <c r="J672" i="3"/>
  <c r="F672" i="3"/>
  <c r="I672" i="3"/>
  <c r="K672" i="3"/>
  <c r="J997" i="3"/>
  <c r="I997" i="3"/>
  <c r="K997" i="3"/>
  <c r="F997" i="3"/>
  <c r="H997" i="3"/>
  <c r="F599" i="3"/>
  <c r="J599" i="3"/>
  <c r="H599" i="3"/>
  <c r="K599" i="3"/>
  <c r="I599" i="3"/>
  <c r="K536" i="3"/>
  <c r="H536" i="3"/>
  <c r="I536" i="3"/>
  <c r="F536" i="3"/>
  <c r="J536" i="3"/>
  <c r="J709" i="3"/>
  <c r="H709" i="3"/>
  <c r="I709" i="3"/>
  <c r="K709" i="3"/>
  <c r="F709" i="3"/>
  <c r="K931" i="3"/>
  <c r="J931" i="3"/>
  <c r="F931" i="3"/>
  <c r="H931" i="3"/>
  <c r="I931" i="3"/>
  <c r="K793" i="8"/>
  <c r="J793" i="8"/>
  <c r="F882" i="3"/>
  <c r="I882" i="3"/>
  <c r="J882" i="3"/>
  <c r="H882" i="3"/>
  <c r="K882" i="3"/>
  <c r="J522" i="3"/>
  <c r="H522" i="3"/>
  <c r="K522" i="3"/>
  <c r="F522" i="3"/>
  <c r="I522" i="3"/>
  <c r="J971" i="8"/>
  <c r="K971" i="8"/>
  <c r="I730" i="3"/>
  <c r="H730" i="3"/>
  <c r="F730" i="3"/>
  <c r="J730" i="3"/>
  <c r="K730" i="3"/>
  <c r="K921" i="8"/>
  <c r="J921" i="8"/>
  <c r="F664" i="3"/>
  <c r="I664" i="3"/>
  <c r="J664" i="3"/>
  <c r="K664" i="3"/>
  <c r="H664" i="3"/>
  <c r="K753" i="3"/>
  <c r="H753" i="3"/>
  <c r="I753" i="3"/>
  <c r="F753" i="3"/>
  <c r="J753" i="3"/>
  <c r="H612" i="3"/>
  <c r="J612" i="3"/>
  <c r="I612" i="3"/>
  <c r="K612" i="3"/>
  <c r="F612" i="3"/>
  <c r="K916" i="3"/>
  <c r="F916" i="3"/>
  <c r="I916" i="3"/>
  <c r="H916" i="3"/>
  <c r="J916" i="3"/>
  <c r="J242" i="3"/>
  <c r="I242" i="3"/>
  <c r="H242" i="3"/>
  <c r="F242" i="3"/>
  <c r="K242" i="3"/>
  <c r="K565" i="3"/>
  <c r="I565" i="3"/>
  <c r="J565" i="3"/>
  <c r="F565" i="3"/>
  <c r="H565" i="3"/>
  <c r="H910" i="3"/>
  <c r="K910" i="3"/>
  <c r="J910" i="3"/>
  <c r="F910" i="3"/>
  <c r="I910" i="3"/>
  <c r="J778" i="3"/>
  <c r="H778" i="3"/>
  <c r="F778" i="3"/>
  <c r="I778" i="3"/>
  <c r="K778" i="3"/>
  <c r="J875" i="8"/>
  <c r="K875" i="8"/>
  <c r="K507" i="3"/>
  <c r="I507" i="3"/>
  <c r="H507" i="3"/>
  <c r="J507" i="3"/>
  <c r="F507" i="3"/>
  <c r="J939" i="8"/>
  <c r="K939" i="8"/>
  <c r="F569" i="3"/>
  <c r="K569" i="3"/>
  <c r="I569" i="3"/>
  <c r="J569" i="3"/>
  <c r="H569" i="3"/>
  <c r="J624" i="3"/>
  <c r="H624" i="3"/>
  <c r="F624" i="3"/>
  <c r="I624" i="3"/>
  <c r="K624" i="3"/>
  <c r="J981" i="8"/>
  <c r="K981" i="8"/>
  <c r="F564" i="3"/>
  <c r="K564" i="3"/>
  <c r="I564" i="3"/>
  <c r="J564" i="3"/>
  <c r="H564" i="3"/>
  <c r="K887" i="3"/>
  <c r="J887" i="3"/>
  <c r="F887" i="3"/>
  <c r="H887" i="3"/>
  <c r="I887" i="3"/>
  <c r="K975" i="8"/>
  <c r="J975" i="8"/>
  <c r="F807" i="3"/>
  <c r="H807" i="3"/>
  <c r="I807" i="3"/>
  <c r="J807" i="3"/>
  <c r="K807" i="3"/>
  <c r="K894" i="8"/>
  <c r="J894" i="8"/>
  <c r="K898" i="3"/>
  <c r="H898" i="3"/>
  <c r="F898" i="3"/>
  <c r="J898" i="3"/>
  <c r="I898" i="3"/>
  <c r="J768" i="8"/>
  <c r="K768" i="8"/>
  <c r="I524" i="3"/>
  <c r="J524" i="3"/>
  <c r="F524" i="3"/>
  <c r="K524" i="3"/>
  <c r="H524" i="3"/>
  <c r="K968" i="3"/>
  <c r="F968" i="3"/>
  <c r="I968" i="3"/>
  <c r="H968" i="3"/>
  <c r="J968" i="3"/>
  <c r="H729" i="3"/>
  <c r="K729" i="3"/>
  <c r="I729" i="3"/>
  <c r="F729" i="3"/>
  <c r="J729" i="3"/>
  <c r="K781" i="8"/>
  <c r="J781" i="8"/>
  <c r="K560" i="3"/>
  <c r="H560" i="3"/>
  <c r="F560" i="3"/>
  <c r="I560" i="3"/>
  <c r="J560" i="3"/>
  <c r="H579" i="3"/>
  <c r="F579" i="3"/>
  <c r="I579" i="3"/>
  <c r="J579" i="3"/>
  <c r="K579" i="3"/>
  <c r="J742" i="8"/>
  <c r="K742" i="8"/>
  <c r="J802" i="8"/>
  <c r="K802" i="8"/>
  <c r="J931" i="8"/>
  <c r="K931" i="8"/>
  <c r="K899" i="3"/>
  <c r="F899" i="3"/>
  <c r="H899" i="3"/>
  <c r="I899" i="3"/>
  <c r="J899" i="3"/>
  <c r="J984" i="3"/>
  <c r="K984" i="3"/>
  <c r="I984" i="3"/>
  <c r="F984" i="3"/>
  <c r="H984" i="3"/>
  <c r="K993" i="3"/>
  <c r="H993" i="3"/>
  <c r="F993" i="3"/>
  <c r="I993" i="3"/>
  <c r="J993" i="3"/>
  <c r="K766" i="8"/>
  <c r="J766" i="8"/>
  <c r="F812" i="3"/>
  <c r="I812" i="3"/>
  <c r="J812" i="3"/>
  <c r="K812" i="3"/>
  <c r="H812" i="3"/>
  <c r="J836" i="8"/>
  <c r="K836" i="8"/>
  <c r="K828" i="8"/>
  <c r="J828" i="8"/>
  <c r="K715" i="8"/>
  <c r="J715" i="8"/>
  <c r="K554" i="3"/>
  <c r="J554" i="3"/>
  <c r="H554" i="3"/>
  <c r="F554" i="3"/>
  <c r="I554" i="3"/>
  <c r="J814" i="8"/>
  <c r="K814" i="8"/>
  <c r="H637" i="3"/>
  <c r="J637" i="3"/>
  <c r="F637" i="3"/>
  <c r="K637" i="3"/>
  <c r="I637" i="3"/>
  <c r="I848" i="3"/>
  <c r="J848" i="3"/>
  <c r="F848" i="3"/>
  <c r="H848" i="3"/>
  <c r="K848" i="3"/>
  <c r="K999" i="8"/>
  <c r="J999" i="8"/>
  <c r="J751" i="3"/>
  <c r="I751" i="3"/>
  <c r="F751" i="3"/>
  <c r="H751" i="3"/>
  <c r="K751" i="3"/>
  <c r="K973" i="3"/>
  <c r="I973" i="3"/>
  <c r="F973" i="3"/>
  <c r="H973" i="3"/>
  <c r="J973" i="3"/>
  <c r="F888" i="3"/>
  <c r="I888" i="3"/>
  <c r="H888" i="3"/>
  <c r="K888" i="3"/>
  <c r="J888" i="3"/>
  <c r="J761" i="8"/>
  <c r="K761" i="8"/>
  <c r="J824" i="8"/>
  <c r="K824" i="8"/>
  <c r="K996" i="8"/>
  <c r="J996" i="8"/>
  <c r="F296" i="3"/>
  <c r="K296" i="3"/>
  <c r="I296" i="3"/>
  <c r="J296" i="3"/>
  <c r="H296" i="3"/>
  <c r="K887" i="8"/>
  <c r="J887" i="8"/>
  <c r="J892" i="8"/>
  <c r="K892" i="8"/>
  <c r="J753" i="8"/>
  <c r="K753" i="8"/>
  <c r="H824" i="3"/>
  <c r="I824" i="3"/>
  <c r="J824" i="3"/>
  <c r="K824" i="3"/>
  <c r="F824" i="3"/>
  <c r="H913" i="3"/>
  <c r="I913" i="3"/>
  <c r="K913" i="3"/>
  <c r="J913" i="3"/>
  <c r="F913" i="3"/>
  <c r="J590" i="3"/>
  <c r="I590" i="3"/>
  <c r="H590" i="3"/>
  <c r="F590" i="3"/>
  <c r="K590" i="3"/>
  <c r="F686" i="3"/>
  <c r="H686" i="3"/>
  <c r="K686" i="3"/>
  <c r="I686" i="3"/>
  <c r="J686" i="3"/>
  <c r="H561" i="3"/>
  <c r="K561" i="3"/>
  <c r="I561" i="3"/>
  <c r="J561" i="3"/>
  <c r="F561" i="3"/>
  <c r="K464" i="3"/>
  <c r="H464" i="3"/>
  <c r="I464" i="3"/>
  <c r="F464" i="3"/>
  <c r="J464" i="3"/>
  <c r="H567" i="3"/>
  <c r="K567" i="3"/>
  <c r="F567" i="3"/>
  <c r="I567" i="3"/>
  <c r="J567" i="3"/>
  <c r="K594" i="3"/>
  <c r="I594" i="3"/>
  <c r="H594" i="3"/>
  <c r="J594" i="3"/>
  <c r="F594" i="3"/>
  <c r="H468" i="3"/>
  <c r="K468" i="3"/>
  <c r="F468" i="3"/>
  <c r="I468" i="3"/>
  <c r="J468" i="3"/>
  <c r="K508" i="3"/>
  <c r="F508" i="3"/>
  <c r="J508" i="3"/>
  <c r="H508" i="3"/>
  <c r="I508" i="3"/>
  <c r="F518" i="3"/>
  <c r="H518" i="3"/>
  <c r="J518" i="3"/>
  <c r="I518" i="3"/>
  <c r="K518" i="3"/>
  <c r="F606" i="3"/>
  <c r="H606" i="3"/>
  <c r="I606" i="3"/>
  <c r="J606" i="3"/>
  <c r="K606" i="3"/>
  <c r="K922" i="8"/>
  <c r="J922" i="8"/>
  <c r="K955" i="8"/>
  <c r="J955" i="8"/>
  <c r="K736" i="8"/>
  <c r="J736" i="8"/>
  <c r="J866" i="8"/>
  <c r="K866" i="8"/>
  <c r="I866" i="3"/>
  <c r="J866" i="3"/>
  <c r="K866" i="3"/>
  <c r="H866" i="3"/>
  <c r="F866" i="3"/>
  <c r="J801" i="3"/>
  <c r="H801" i="3"/>
  <c r="I801" i="3"/>
  <c r="F801" i="3"/>
  <c r="K801" i="3"/>
  <c r="F700" i="3"/>
  <c r="H700" i="3"/>
  <c r="I700" i="3"/>
  <c r="J700" i="3"/>
  <c r="K700" i="3"/>
  <c r="F515" i="3"/>
  <c r="I515" i="3"/>
  <c r="H515" i="3"/>
  <c r="K515" i="3"/>
  <c r="J515" i="3"/>
  <c r="H598" i="3"/>
  <c r="J598" i="3"/>
  <c r="F598" i="3"/>
  <c r="K598" i="3"/>
  <c r="I598" i="3"/>
  <c r="H779" i="3"/>
  <c r="K779" i="3"/>
  <c r="F779" i="3"/>
  <c r="I779" i="3"/>
  <c r="J779" i="3"/>
  <c r="H478" i="3"/>
  <c r="J478" i="3"/>
  <c r="I478" i="3"/>
  <c r="K478" i="3"/>
  <c r="F478" i="3"/>
  <c r="H422" i="3"/>
  <c r="F422" i="3"/>
  <c r="K422" i="3"/>
  <c r="I422" i="3"/>
  <c r="J422" i="3"/>
  <c r="I843" i="3"/>
  <c r="H843" i="3"/>
  <c r="F843" i="3"/>
  <c r="K843" i="3"/>
  <c r="J843" i="3"/>
  <c r="H550" i="3"/>
  <c r="F550" i="3"/>
  <c r="I550" i="3"/>
  <c r="J550" i="3"/>
  <c r="K550" i="3"/>
  <c r="J471" i="3"/>
  <c r="H471" i="3"/>
  <c r="I471" i="3"/>
  <c r="F471" i="3"/>
  <c r="K471" i="3"/>
  <c r="J514" i="3"/>
  <c r="F514" i="3"/>
  <c r="K514" i="3"/>
  <c r="H514" i="3"/>
  <c r="I514" i="3"/>
  <c r="J826" i="3"/>
  <c r="K826" i="3"/>
  <c r="I826" i="3"/>
  <c r="H826" i="3"/>
  <c r="F826" i="3"/>
  <c r="J988" i="8"/>
  <c r="K988" i="8"/>
  <c r="H669" i="3"/>
  <c r="I669" i="3"/>
  <c r="K669" i="3"/>
  <c r="J669" i="3"/>
  <c r="F669" i="3"/>
  <c r="J984" i="8"/>
  <c r="K984" i="8"/>
  <c r="J914" i="3"/>
  <c r="H914" i="3"/>
  <c r="K914" i="3"/>
  <c r="I914" i="3"/>
  <c r="F914" i="3"/>
  <c r="K876" i="3"/>
  <c r="I876" i="3"/>
  <c r="J876" i="3"/>
  <c r="F876" i="3"/>
  <c r="H876" i="3"/>
  <c r="K648" i="3"/>
  <c r="F648" i="3"/>
  <c r="H648" i="3"/>
  <c r="J648" i="3"/>
  <c r="I648" i="3"/>
  <c r="F694" i="3"/>
  <c r="K694" i="3"/>
  <c r="I694" i="3"/>
  <c r="J694" i="3"/>
  <c r="H694" i="3"/>
  <c r="K761" i="3"/>
  <c r="J761" i="3"/>
  <c r="H761" i="3"/>
  <c r="F761" i="3"/>
  <c r="I761" i="3"/>
  <c r="K953" i="3"/>
  <c r="J953" i="3"/>
  <c r="I953" i="3"/>
  <c r="F953" i="3"/>
  <c r="H953" i="3"/>
  <c r="K841" i="3"/>
  <c r="J841" i="3"/>
  <c r="F841" i="3"/>
  <c r="H841" i="3"/>
  <c r="I841" i="3"/>
  <c r="J867" i="8"/>
  <c r="K867" i="8"/>
  <c r="I853" i="3"/>
  <c r="K853" i="3"/>
  <c r="F853" i="3"/>
  <c r="H853" i="3"/>
  <c r="J853" i="3"/>
  <c r="F631" i="3"/>
  <c r="H631" i="3"/>
  <c r="I631" i="3"/>
  <c r="K631" i="3"/>
  <c r="J631" i="3"/>
  <c r="N994" i="2"/>
  <c r="O994" i="2"/>
  <c r="F1000" i="3"/>
  <c r="H1000" i="3"/>
  <c r="I1000" i="3"/>
  <c r="K1000" i="3"/>
  <c r="J1000" i="3"/>
  <c r="H879" i="3"/>
  <c r="F879" i="3"/>
  <c r="K879" i="3"/>
  <c r="J879" i="3"/>
  <c r="I879" i="3"/>
  <c r="J882" i="8"/>
  <c r="K882" i="8"/>
  <c r="H792" i="3"/>
  <c r="F792" i="3"/>
  <c r="I792" i="3"/>
  <c r="J792" i="3"/>
  <c r="K792" i="3"/>
  <c r="J934" i="8"/>
  <c r="K934" i="8"/>
  <c r="I585" i="3"/>
  <c r="K585" i="3"/>
  <c r="H585" i="3"/>
  <c r="F585" i="3"/>
  <c r="J585" i="3"/>
  <c r="K607" i="3"/>
  <c r="J607" i="3"/>
  <c r="H607" i="3"/>
  <c r="I607" i="3"/>
  <c r="F607" i="3"/>
  <c r="K802" i="3"/>
  <c r="F802" i="3"/>
  <c r="J802" i="3"/>
  <c r="I802" i="3"/>
  <c r="H802" i="3"/>
  <c r="I467" i="3"/>
  <c r="J467" i="3"/>
  <c r="K467" i="3"/>
  <c r="F467" i="3"/>
  <c r="H467" i="3"/>
  <c r="J855" i="3"/>
  <c r="I855" i="3"/>
  <c r="H855" i="3"/>
  <c r="K855" i="3"/>
  <c r="F855" i="3"/>
  <c r="I884" i="3"/>
  <c r="K884" i="3"/>
  <c r="J884" i="3"/>
  <c r="F884" i="3"/>
  <c r="H884" i="3"/>
  <c r="F736" i="3"/>
  <c r="H736" i="3"/>
  <c r="I736" i="3"/>
  <c r="J736" i="3"/>
  <c r="K736" i="3"/>
  <c r="F542" i="3"/>
  <c r="I542" i="3"/>
  <c r="H542" i="3"/>
  <c r="K542" i="3"/>
  <c r="J542" i="3"/>
  <c r="J540" i="3"/>
  <c r="I540" i="3"/>
  <c r="F540" i="3"/>
  <c r="K540" i="3"/>
  <c r="H540" i="3"/>
  <c r="J816" i="3"/>
  <c r="K816" i="3"/>
  <c r="F816" i="3"/>
  <c r="I816" i="3"/>
  <c r="H816" i="3"/>
  <c r="F666" i="3"/>
  <c r="J666" i="3"/>
  <c r="I666" i="3"/>
  <c r="K666" i="3"/>
  <c r="H666" i="3"/>
  <c r="I808" i="3"/>
  <c r="J808" i="3"/>
  <c r="K808" i="3"/>
  <c r="H808" i="3"/>
  <c r="F808" i="3"/>
  <c r="J961" i="8"/>
  <c r="K961" i="8"/>
  <c r="J490" i="3"/>
  <c r="F490" i="3"/>
  <c r="H490" i="3"/>
  <c r="K490" i="3"/>
  <c r="I490" i="3"/>
  <c r="I705" i="3"/>
  <c r="F705" i="3"/>
  <c r="K705" i="3"/>
  <c r="J705" i="3"/>
  <c r="H705" i="3"/>
  <c r="H667" i="3"/>
  <c r="I667" i="3"/>
  <c r="J667" i="3"/>
  <c r="K667" i="3"/>
  <c r="F667" i="3"/>
  <c r="I828" i="3"/>
  <c r="J828" i="3"/>
  <c r="F828" i="3"/>
  <c r="K828" i="3"/>
  <c r="H828" i="3"/>
  <c r="K577" i="3"/>
  <c r="H577" i="3"/>
  <c r="J577" i="3"/>
  <c r="I577" i="3"/>
  <c r="F577" i="3"/>
  <c r="F839" i="3"/>
  <c r="H839" i="3"/>
  <c r="I839" i="3"/>
  <c r="J839" i="3"/>
  <c r="K839" i="3"/>
  <c r="J988" i="3"/>
  <c r="F988" i="3"/>
  <c r="I988" i="3"/>
  <c r="K988" i="3"/>
  <c r="H988" i="3"/>
  <c r="K996" i="3"/>
  <c r="J996" i="3"/>
  <c r="F996" i="3"/>
  <c r="I996" i="3"/>
  <c r="H996" i="3"/>
  <c r="K676" i="3"/>
  <c r="J676" i="3"/>
  <c r="F676" i="3"/>
  <c r="I676" i="3"/>
  <c r="H676" i="3"/>
  <c r="F609" i="3"/>
  <c r="I609" i="3"/>
  <c r="J609" i="3"/>
  <c r="H609" i="3"/>
  <c r="K609" i="3"/>
  <c r="J941" i="3"/>
  <c r="K941" i="3"/>
  <c r="I941" i="3"/>
  <c r="F941" i="3"/>
  <c r="H941" i="3"/>
  <c r="K721" i="8"/>
  <c r="J721" i="8"/>
  <c r="H781" i="3"/>
  <c r="J781" i="3"/>
  <c r="K781" i="3"/>
  <c r="I781" i="3"/>
  <c r="F781" i="3"/>
  <c r="F740" i="3"/>
  <c r="I740" i="3"/>
  <c r="H740" i="3"/>
  <c r="K740" i="3"/>
  <c r="J740" i="3"/>
  <c r="K558" i="3"/>
  <c r="F558" i="3"/>
  <c r="I558" i="3"/>
  <c r="H558" i="3"/>
  <c r="J558" i="3"/>
  <c r="K642" i="3"/>
  <c r="J642" i="3"/>
  <c r="H642" i="3"/>
  <c r="F642" i="3"/>
  <c r="I642" i="3"/>
  <c r="J719" i="3"/>
  <c r="F719" i="3"/>
  <c r="K719" i="3"/>
  <c r="I719" i="3"/>
  <c r="H719" i="3"/>
  <c r="H483" i="3"/>
  <c r="J483" i="3"/>
  <c r="I483" i="3"/>
  <c r="K483" i="3"/>
  <c r="F483" i="3"/>
  <c r="I573" i="3"/>
  <c r="F573" i="3"/>
  <c r="K573" i="3"/>
  <c r="H573" i="3"/>
  <c r="J573" i="3"/>
  <c r="H604" i="3"/>
  <c r="J604" i="3"/>
  <c r="F604" i="3"/>
  <c r="I604" i="3"/>
  <c r="K604" i="3"/>
  <c r="K847" i="8"/>
  <c r="J847" i="8"/>
  <c r="J723" i="3"/>
  <c r="K723" i="3"/>
  <c r="I723" i="3"/>
  <c r="F723" i="3"/>
  <c r="H723" i="3"/>
  <c r="K852" i="8"/>
  <c r="J852" i="8"/>
  <c r="J484" i="3"/>
  <c r="K484" i="3"/>
  <c r="F484" i="3"/>
  <c r="H484" i="3"/>
  <c r="I484" i="3"/>
  <c r="J869" i="8"/>
  <c r="K869" i="8"/>
  <c r="J881" i="3"/>
  <c r="F881" i="3"/>
  <c r="I881" i="3"/>
  <c r="H881" i="3"/>
  <c r="K881" i="3"/>
  <c r="H960" i="3"/>
  <c r="F960" i="3"/>
  <c r="I960" i="3"/>
  <c r="J960" i="3"/>
  <c r="K960" i="3"/>
  <c r="H698" i="3"/>
  <c r="I698" i="3"/>
  <c r="K698" i="3"/>
  <c r="J698" i="3"/>
  <c r="F698" i="3"/>
  <c r="I959" i="3"/>
  <c r="J959" i="3"/>
  <c r="F959" i="3"/>
  <c r="H959" i="3"/>
  <c r="K959" i="3"/>
  <c r="J688" i="3"/>
  <c r="I688" i="3"/>
  <c r="F688" i="3"/>
  <c r="H688" i="3"/>
  <c r="K688" i="3"/>
  <c r="J1002" i="8"/>
  <c r="K1002" i="8"/>
  <c r="H510" i="3"/>
  <c r="I510" i="3"/>
  <c r="K510" i="3"/>
  <c r="J510" i="3"/>
  <c r="F510" i="3"/>
  <c r="I961" i="3"/>
  <c r="H961" i="3"/>
  <c r="J961" i="3"/>
  <c r="K961" i="3"/>
  <c r="F961" i="3"/>
  <c r="F517" i="3"/>
  <c r="J517" i="3"/>
  <c r="I517" i="3"/>
  <c r="H517" i="3"/>
  <c r="K517" i="3"/>
  <c r="K809" i="8"/>
  <c r="J809" i="8"/>
  <c r="I775" i="3"/>
  <c r="H775" i="3"/>
  <c r="J775" i="3"/>
  <c r="K775" i="3"/>
  <c r="F775" i="3"/>
  <c r="J531" i="3"/>
  <c r="K531" i="3"/>
  <c r="I531" i="3"/>
  <c r="H531" i="3"/>
  <c r="F531" i="3"/>
  <c r="H874" i="3"/>
  <c r="F874" i="3"/>
  <c r="I874" i="3"/>
  <c r="J874" i="3"/>
  <c r="K874" i="3"/>
  <c r="I782" i="3"/>
  <c r="J782" i="3"/>
  <c r="K782" i="3"/>
  <c r="F782" i="3"/>
  <c r="H782" i="3"/>
  <c r="F766" i="3"/>
  <c r="H766" i="3"/>
  <c r="K766" i="3"/>
  <c r="I766" i="3"/>
  <c r="J766" i="3"/>
  <c r="F764" i="3"/>
  <c r="J764" i="3"/>
  <c r="I764" i="3"/>
  <c r="K764" i="3"/>
  <c r="H764" i="3"/>
  <c r="I480" i="3"/>
  <c r="J480" i="3"/>
  <c r="F480" i="3"/>
  <c r="K480" i="3"/>
  <c r="H480" i="3"/>
  <c r="J991" i="3"/>
  <c r="H991" i="3"/>
  <c r="I991" i="3"/>
  <c r="F991" i="3"/>
  <c r="K991" i="3"/>
  <c r="K696" i="8"/>
  <c r="J696" i="8"/>
  <c r="J747" i="3"/>
  <c r="H747" i="3"/>
  <c r="F747" i="3"/>
  <c r="K747" i="3"/>
  <c r="I747" i="3"/>
  <c r="H563" i="3"/>
  <c r="J563" i="3"/>
  <c r="F563" i="3"/>
  <c r="K563" i="3"/>
  <c r="I563" i="3"/>
  <c r="K862" i="8"/>
  <c r="J862" i="8"/>
  <c r="K969" i="8"/>
  <c r="J969" i="8"/>
  <c r="I865" i="3"/>
  <c r="J865" i="3"/>
  <c r="H865" i="3"/>
  <c r="K865" i="3"/>
  <c r="F865" i="3"/>
  <c r="J932" i="8"/>
  <c r="K932" i="8"/>
  <c r="H485" i="3"/>
  <c r="I485" i="3"/>
  <c r="F485" i="3"/>
  <c r="J485" i="3"/>
  <c r="K485" i="3"/>
  <c r="F765" i="3"/>
  <c r="I765" i="3"/>
  <c r="K765" i="3"/>
  <c r="H765" i="3"/>
  <c r="J765" i="3"/>
  <c r="H497" i="3"/>
  <c r="F497" i="3"/>
  <c r="J497" i="3"/>
  <c r="K497" i="3"/>
  <c r="I497" i="3"/>
  <c r="K969" i="3"/>
  <c r="F969" i="3"/>
  <c r="H969" i="3"/>
  <c r="J969" i="3"/>
  <c r="I969" i="3"/>
  <c r="I825" i="3"/>
  <c r="H825" i="3"/>
  <c r="J825" i="3"/>
  <c r="K825" i="3"/>
  <c r="F825" i="3"/>
  <c r="J798" i="8"/>
  <c r="K798" i="8"/>
  <c r="J943" i="8"/>
  <c r="K943" i="8"/>
  <c r="K945" i="3"/>
  <c r="F945" i="3"/>
  <c r="J945" i="3"/>
  <c r="H945" i="3"/>
  <c r="I945" i="3"/>
  <c r="H720" i="3"/>
  <c r="J720" i="3"/>
  <c r="F720" i="3"/>
  <c r="I720" i="3"/>
  <c r="K720" i="3"/>
  <c r="K805" i="3"/>
  <c r="F805" i="3"/>
  <c r="I805" i="3"/>
  <c r="J805" i="3"/>
  <c r="H805" i="3"/>
  <c r="H724" i="3"/>
  <c r="K724" i="3"/>
  <c r="J724" i="3"/>
  <c r="F724" i="3"/>
  <c r="I724" i="3"/>
  <c r="K912" i="3"/>
  <c r="F912" i="3"/>
  <c r="I912" i="3"/>
  <c r="H912" i="3"/>
  <c r="J912" i="3"/>
  <c r="K844" i="3"/>
  <c r="H844" i="3"/>
  <c r="J844" i="3"/>
  <c r="I844" i="3"/>
  <c r="F844" i="3"/>
  <c r="H948" i="3"/>
  <c r="K948" i="3"/>
  <c r="J948" i="3"/>
  <c r="I948" i="3"/>
  <c r="F948" i="3"/>
  <c r="J915" i="3"/>
  <c r="K915" i="3"/>
  <c r="I915" i="3"/>
  <c r="F915" i="3"/>
  <c r="H915" i="3"/>
  <c r="K925" i="3"/>
  <c r="I925" i="3"/>
  <c r="H925" i="3"/>
  <c r="J925" i="3"/>
  <c r="F925" i="3"/>
  <c r="K479" i="3"/>
  <c r="I479" i="3"/>
  <c r="H479" i="3"/>
  <c r="F479" i="3"/>
  <c r="J479" i="3"/>
  <c r="J749" i="8"/>
  <c r="K749" i="8"/>
  <c r="J800" i="3"/>
  <c r="H800" i="3"/>
  <c r="K800" i="3"/>
  <c r="F800" i="3"/>
  <c r="I800" i="3"/>
  <c r="J745" i="3"/>
  <c r="K745" i="3"/>
  <c r="H745" i="3"/>
  <c r="I745" i="3"/>
  <c r="F745" i="3"/>
  <c r="K702" i="3"/>
  <c r="H702" i="3"/>
  <c r="J702" i="3"/>
  <c r="I702" i="3"/>
  <c r="F702" i="3"/>
  <c r="J877" i="3"/>
  <c r="K877" i="3"/>
  <c r="F877" i="3"/>
  <c r="I877" i="3"/>
  <c r="H877" i="3"/>
  <c r="J865" i="8"/>
  <c r="K865" i="8"/>
  <c r="K808" i="8"/>
  <c r="J808" i="8"/>
  <c r="J944" i="8"/>
  <c r="K944" i="8"/>
  <c r="H911" i="3"/>
  <c r="J911" i="3"/>
  <c r="K911" i="3"/>
  <c r="F911" i="3"/>
  <c r="I911" i="3"/>
  <c r="J976" i="8"/>
  <c r="K976" i="8"/>
  <c r="K903" i="3"/>
  <c r="F903" i="3"/>
  <c r="J903" i="3"/>
  <c r="I903" i="3"/>
  <c r="H903" i="3"/>
  <c r="H689" i="3"/>
  <c r="F689" i="3"/>
  <c r="K689" i="3"/>
  <c r="I689" i="3"/>
  <c r="J689" i="3"/>
  <c r="K614" i="3"/>
  <c r="F614" i="3"/>
  <c r="H614" i="3"/>
  <c r="J614" i="3"/>
  <c r="I614" i="3"/>
  <c r="K974" i="8"/>
  <c r="J974" i="8"/>
  <c r="H742" i="3"/>
  <c r="I742" i="3"/>
  <c r="J742" i="3"/>
  <c r="K742" i="3"/>
  <c r="F742" i="3"/>
  <c r="K721" i="3"/>
  <c r="J721" i="3"/>
  <c r="F721" i="3"/>
  <c r="I721" i="3"/>
  <c r="H721" i="3"/>
  <c r="H582" i="3"/>
  <c r="J582" i="3"/>
  <c r="F582" i="3"/>
  <c r="I582" i="3"/>
  <c r="K582" i="3"/>
  <c r="I939" i="3"/>
  <c r="F939" i="3"/>
  <c r="H939" i="3"/>
  <c r="J939" i="3"/>
  <c r="K939" i="3"/>
  <c r="J475" i="3"/>
  <c r="K475" i="3"/>
  <c r="I475" i="3"/>
  <c r="H475" i="3"/>
  <c r="F475" i="3"/>
  <c r="K746" i="3"/>
  <c r="I746" i="3"/>
  <c r="J746" i="3"/>
  <c r="F746" i="3"/>
  <c r="H746" i="3"/>
  <c r="J714" i="8"/>
  <c r="K714" i="8"/>
  <c r="K574" i="3"/>
  <c r="F574" i="3"/>
  <c r="J574" i="3"/>
  <c r="I574" i="3"/>
  <c r="H574" i="3"/>
  <c r="I829" i="3"/>
  <c r="J829" i="3"/>
  <c r="K829" i="3"/>
  <c r="F829" i="3"/>
  <c r="H829" i="3"/>
  <c r="J526" i="3"/>
  <c r="F526" i="3"/>
  <c r="H526" i="3"/>
  <c r="K526" i="3"/>
  <c r="I526" i="3"/>
  <c r="K572" i="3"/>
  <c r="F572" i="3"/>
  <c r="I572" i="3"/>
  <c r="H572" i="3"/>
  <c r="J572" i="3"/>
  <c r="J595" i="3"/>
  <c r="F595" i="3"/>
  <c r="H595" i="3"/>
  <c r="I595" i="3"/>
  <c r="K595" i="3"/>
  <c r="K856" i="8"/>
  <c r="J856" i="8"/>
  <c r="O995" i="2"/>
  <c r="H1001" i="3"/>
  <c r="N995" i="2"/>
  <c r="F1001" i="3"/>
  <c r="I1001" i="3"/>
  <c r="K1001" i="3"/>
  <c r="J1001" i="3"/>
  <c r="K834" i="8"/>
  <c r="J834" i="8"/>
  <c r="K576" i="3"/>
  <c r="J576" i="3"/>
  <c r="I576" i="3"/>
  <c r="F576" i="3"/>
  <c r="H576" i="3"/>
  <c r="K791" i="8"/>
  <c r="J791" i="8"/>
  <c r="F482" i="3"/>
  <c r="J482" i="3"/>
  <c r="H482" i="3"/>
  <c r="K482" i="3"/>
  <c r="I482" i="3"/>
  <c r="K678" i="3"/>
  <c r="I678" i="3"/>
  <c r="H678" i="3"/>
  <c r="J678" i="3"/>
  <c r="F678" i="3"/>
  <c r="J883" i="8"/>
  <c r="K883" i="8"/>
  <c r="K893" i="3"/>
  <c r="F893" i="3"/>
  <c r="I893" i="3"/>
  <c r="J893" i="3"/>
  <c r="H893" i="3"/>
  <c r="K770" i="8"/>
  <c r="J770" i="8"/>
  <c r="J854" i="3"/>
  <c r="H854" i="3"/>
  <c r="K854" i="3"/>
  <c r="F854" i="3"/>
  <c r="I854" i="3"/>
  <c r="J685" i="3"/>
  <c r="K685" i="3"/>
  <c r="F685" i="3"/>
  <c r="H685" i="3"/>
  <c r="I685" i="3"/>
  <c r="F875" i="3"/>
  <c r="H875" i="3"/>
  <c r="K875" i="3"/>
  <c r="J875" i="3"/>
  <c r="I875" i="3"/>
  <c r="H379" i="3"/>
  <c r="F379" i="3"/>
  <c r="J379" i="3"/>
  <c r="I379" i="3"/>
  <c r="K379" i="3"/>
  <c r="F864" i="3"/>
  <c r="J864" i="3"/>
  <c r="K864" i="3"/>
  <c r="H864" i="3"/>
  <c r="I864" i="3"/>
  <c r="J972" i="8"/>
  <c r="K972" i="8"/>
  <c r="I940" i="3"/>
  <c r="K940" i="3"/>
  <c r="J940" i="3"/>
  <c r="H940" i="3"/>
  <c r="F940" i="3"/>
  <c r="I498" i="3"/>
  <c r="H498" i="3"/>
  <c r="F498" i="3"/>
  <c r="K498" i="3"/>
  <c r="J498" i="3"/>
  <c r="H835" i="3"/>
  <c r="I835" i="3"/>
  <c r="F835" i="3"/>
  <c r="K835" i="3"/>
  <c r="J835" i="3"/>
  <c r="J989" i="3"/>
  <c r="K989" i="3"/>
  <c r="H989" i="3"/>
  <c r="I989" i="3"/>
  <c r="F989" i="3"/>
  <c r="I583" i="3"/>
  <c r="K583" i="3"/>
  <c r="H583" i="3"/>
  <c r="F583" i="3"/>
  <c r="J583" i="3"/>
  <c r="I626" i="3"/>
  <c r="F626" i="3"/>
  <c r="J626" i="3"/>
  <c r="K626" i="3"/>
  <c r="H626" i="3"/>
  <c r="J995" i="8"/>
  <c r="K995" i="8"/>
  <c r="F924" i="3"/>
  <c r="H924" i="3"/>
  <c r="I924" i="3"/>
  <c r="J924" i="3"/>
  <c r="K924" i="3"/>
  <c r="I838" i="3"/>
  <c r="F838" i="3"/>
  <c r="H838" i="3"/>
  <c r="J838" i="3"/>
  <c r="K838" i="3"/>
  <c r="I634" i="3"/>
  <c r="K634" i="3"/>
  <c r="F634" i="3"/>
  <c r="H634" i="3"/>
  <c r="J634" i="3"/>
  <c r="J952" i="3"/>
  <c r="K952" i="3"/>
  <c r="F952" i="3"/>
  <c r="I952" i="3"/>
  <c r="H952" i="3"/>
  <c r="F850" i="3"/>
  <c r="K850" i="3"/>
  <c r="J850" i="3"/>
  <c r="I850" i="3"/>
  <c r="H850" i="3"/>
  <c r="H942" i="3"/>
  <c r="F942" i="3"/>
  <c r="I942" i="3"/>
  <c r="J942" i="3"/>
  <c r="K942" i="3"/>
  <c r="I679" i="3"/>
  <c r="F679" i="3"/>
  <c r="K679" i="3"/>
  <c r="H679" i="3"/>
  <c r="J679" i="3"/>
  <c r="K937" i="3"/>
  <c r="H937" i="3"/>
  <c r="I937" i="3"/>
  <c r="F937" i="3"/>
  <c r="J937" i="3"/>
  <c r="F783" i="3"/>
  <c r="K783" i="3"/>
  <c r="I783" i="3"/>
  <c r="J783" i="3"/>
  <c r="H783" i="3"/>
  <c r="K632" i="3"/>
  <c r="F632" i="3"/>
  <c r="J632" i="3"/>
  <c r="H632" i="3"/>
  <c r="I632" i="3"/>
  <c r="H474" i="3"/>
  <c r="I474" i="3"/>
  <c r="J474" i="3"/>
  <c r="F474" i="3"/>
  <c r="K474" i="3"/>
  <c r="I635" i="3"/>
  <c r="K635" i="3"/>
  <c r="J635" i="3"/>
  <c r="H635" i="3"/>
  <c r="F635" i="3"/>
  <c r="I798" i="3"/>
  <c r="J798" i="3"/>
  <c r="H798" i="3"/>
  <c r="K798" i="3"/>
  <c r="F798" i="3"/>
  <c r="H476" i="3"/>
  <c r="F476" i="3"/>
  <c r="I476" i="3"/>
  <c r="K476" i="3"/>
  <c r="J476" i="3"/>
  <c r="K603" i="3"/>
  <c r="H603" i="3"/>
  <c r="I603" i="3"/>
  <c r="J603" i="3"/>
  <c r="F603" i="3"/>
  <c r="H863" i="3"/>
  <c r="J863" i="3"/>
  <c r="K863" i="3"/>
  <c r="I863" i="3"/>
  <c r="F863" i="3"/>
  <c r="J817" i="3"/>
  <c r="H817" i="3"/>
  <c r="I817" i="3"/>
  <c r="K817" i="3"/>
  <c r="F817" i="3"/>
  <c r="I907" i="3"/>
  <c r="F907" i="3"/>
  <c r="K907" i="3"/>
  <c r="H907" i="3"/>
  <c r="J907" i="3"/>
  <c r="J791" i="3"/>
  <c r="I791" i="3"/>
  <c r="H791" i="3"/>
  <c r="F791" i="3"/>
  <c r="K791" i="3"/>
  <c r="J977" i="8"/>
  <c r="K977" i="8"/>
  <c r="F860" i="3"/>
  <c r="I860" i="3"/>
  <c r="H860" i="3"/>
  <c r="K860" i="3"/>
  <c r="J860" i="3"/>
  <c r="K823" i="8"/>
  <c r="J823" i="8"/>
  <c r="F551" i="3"/>
  <c r="H551" i="3"/>
  <c r="K551" i="3"/>
  <c r="I551" i="3"/>
  <c r="J551" i="3"/>
  <c r="F748" i="3"/>
  <c r="K748" i="3"/>
  <c r="J748" i="3"/>
  <c r="I748" i="3"/>
  <c r="H748" i="3"/>
  <c r="K716" i="8"/>
  <c r="J716" i="8"/>
  <c r="K774" i="8"/>
  <c r="J774" i="8"/>
  <c r="I947" i="3"/>
  <c r="J947" i="3"/>
  <c r="K947" i="3"/>
  <c r="H947" i="3"/>
  <c r="F947" i="3"/>
  <c r="I858" i="3"/>
  <c r="J858" i="3"/>
  <c r="F858" i="3"/>
  <c r="K858" i="3"/>
  <c r="H858" i="3"/>
  <c r="J652" i="3"/>
  <c r="K652" i="3"/>
  <c r="F652" i="3"/>
  <c r="H652" i="3"/>
  <c r="I652" i="3"/>
  <c r="J752" i="3"/>
  <c r="K752" i="3"/>
  <c r="H752" i="3"/>
  <c r="F752" i="3"/>
  <c r="I752" i="3"/>
  <c r="K746" i="8"/>
  <c r="J746" i="8"/>
  <c r="J849" i="8"/>
  <c r="K849" i="8"/>
  <c r="H608" i="3"/>
  <c r="F608" i="3"/>
  <c r="J608" i="3"/>
  <c r="K608" i="3"/>
  <c r="I608" i="3"/>
</calcChain>
</file>

<file path=xl/sharedStrings.xml><?xml version="1.0" encoding="utf-8"?>
<sst xmlns="http://schemas.openxmlformats.org/spreadsheetml/2006/main" count="1570" uniqueCount="452">
  <si>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</si>
  <si>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</si>
  <si>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</si>
  <si>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</si>
  <si>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</si>
  <si>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</si>
  <si>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</si>
  <si>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</si>
  <si>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</si>
  <si>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</si>
  <si>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</si>
  <si>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</si>
  <si>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</si>
  <si>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</si>
  <si>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</si>
  <si>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</si>
  <si>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</si>
  <si>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</si>
  <si>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</si>
  <si>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</si>
  <si>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</si>
  <si>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</si>
  <si>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</si>
  <si>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</si>
  <si>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</si>
  <si>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</si>
  <si>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</si>
  <si>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</si>
  <si>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</si>
  <si>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</si>
  <si>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</si>
  <si>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</si>
  <si>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</si>
  <si>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</si>
  <si>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Date</t>
  </si>
  <si>
    <t>True bookies probability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</si>
  <si>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</si>
  <si>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</si>
  <si>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</si>
  <si>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</si>
  <si>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</si>
  <si>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</si>
  <si>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</si>
  <si>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</si>
  <si>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</si>
  <si>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</si>
  <si>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</si>
  <si>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</si>
  <si>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</si>
  <si>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</si>
  <si>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</si>
  <si>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</si>
  <si>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</si>
  <si>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SCORE</t>
  </si>
  <si>
    <t>OV25</t>
  </si>
  <si>
    <t>UN25</t>
  </si>
  <si>
    <t>P GOALS</t>
  </si>
  <si>
    <t>P SCORE</t>
  </si>
  <si>
    <t>Goals O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</si>
  <si>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</si>
  <si>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</si>
  <si>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</si>
  <si>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</si>
  <si>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</si>
  <si>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</si>
  <si>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</si>
  <si>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</si>
  <si>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</si>
  <si>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Blackpool</t>
  </si>
  <si>
    <t>QPR</t>
  </si>
  <si>
    <t>Cardiff</t>
  </si>
  <si>
    <t>Coventry</t>
  </si>
  <si>
    <t>Middlesbrough</t>
  </si>
  <si>
    <t>Reading</t>
  </si>
  <si>
    <t>Huddersfield</t>
  </si>
  <si>
    <t>Rotherham</t>
  </si>
  <si>
    <t>Wigan</t>
  </si>
  <si>
    <t>Sheffield United</t>
  </si>
  <si>
    <t>Birmingham</t>
  </si>
  <si>
    <t>Swansea</t>
  </si>
  <si>
    <t>Stoke</t>
  </si>
  <si>
    <t>Watford</t>
  </si>
  <si>
    <t>Hull</t>
  </si>
  <si>
    <t>Luton</t>
  </si>
  <si>
    <t>E1</t>
  </si>
  <si>
    <t>Mgladbach</t>
  </si>
  <si>
    <t>Stuttgart</t>
  </si>
  <si>
    <t>Darmstadt</t>
  </si>
  <si>
    <t>Hannover</t>
  </si>
  <si>
    <t>Hansa Rostock</t>
  </si>
  <si>
    <t>Sandhausen</t>
  </si>
  <si>
    <t>Udinese</t>
  </si>
  <si>
    <t>Lecce</t>
  </si>
  <si>
    <t>Cambuur</t>
  </si>
  <si>
    <t>Aberdeen</t>
  </si>
  <si>
    <t>Hibernian</t>
  </si>
  <si>
    <t>Kilmarnock</t>
  </si>
  <si>
    <t>Livingston</t>
  </si>
  <si>
    <t>Augsburg</t>
  </si>
  <si>
    <t>Ein Frankfurt</t>
  </si>
  <si>
    <t>Dortmund</t>
  </si>
  <si>
    <t>Bochum</t>
  </si>
  <si>
    <t>Hertha</t>
  </si>
  <si>
    <t>Bayern Munich</t>
  </si>
  <si>
    <t>Hoffenheim</t>
  </si>
  <si>
    <t>RB Leipzig</t>
  </si>
  <si>
    <t>Mainz</t>
  </si>
  <si>
    <t>Wolfsburg</t>
  </si>
  <si>
    <t>Werder Bremen</t>
  </si>
  <si>
    <t>Schalke 04</t>
  </si>
  <si>
    <t>Fortuna Dusseldorf</t>
  </si>
  <si>
    <t>St Pauli</t>
  </si>
  <si>
    <t>Heidenheim</t>
  </si>
  <si>
    <t>Paderborn</t>
  </si>
  <si>
    <t>Karlsruhe</t>
  </si>
  <si>
    <t>Holstein Kiel</t>
  </si>
  <si>
    <t>Bielefeld</t>
  </si>
  <si>
    <t>Kaiserslautern</t>
  </si>
  <si>
    <t>Lamia</t>
  </si>
  <si>
    <t>Volos NFC</t>
  </si>
  <si>
    <t>OFI Crete</t>
  </si>
  <si>
    <t>Ionikos</t>
  </si>
  <si>
    <t>Atromitos</t>
  </si>
  <si>
    <t>Aris</t>
  </si>
  <si>
    <t>PAOK</t>
  </si>
  <si>
    <t>Giannina</t>
  </si>
  <si>
    <t>Empoli</t>
  </si>
  <si>
    <t>Sassuolo</t>
  </si>
  <si>
    <t>Salernitana</t>
  </si>
  <si>
    <t>Cremonese</t>
  </si>
  <si>
    <t>Atalanta</t>
  </si>
  <si>
    <t>Napoli</t>
  </si>
  <si>
    <t>Milan</t>
  </si>
  <si>
    <t>Spezia</t>
  </si>
  <si>
    <t>Vitesse</t>
  </si>
  <si>
    <t>Celtic</t>
  </si>
  <si>
    <t>Dundee United</t>
  </si>
  <si>
    <t>Ross County</t>
  </si>
  <si>
    <t>St Mirren</t>
  </si>
  <si>
    <t>Leverkusen</t>
  </si>
  <si>
    <t>Union Berlin</t>
  </si>
  <si>
    <t>Freiburg</t>
  </si>
  <si>
    <t>FC Koln</t>
  </si>
  <si>
    <t>Braunschweig</t>
  </si>
  <si>
    <t>Greuther Furth</t>
  </si>
  <si>
    <t>Hamburg</t>
  </si>
  <si>
    <t>Regensburg</t>
  </si>
  <si>
    <t>Nurnberg</t>
  </si>
  <si>
    <t>Magdeburg</t>
  </si>
  <si>
    <t>Panetolikos</t>
  </si>
  <si>
    <t>Levadeiakos</t>
  </si>
  <si>
    <t>Panathinaikos</t>
  </si>
  <si>
    <t>Olympiakos</t>
  </si>
  <si>
    <t>Asteras Tripolis</t>
  </si>
  <si>
    <t>AEK</t>
  </si>
  <si>
    <t>Bologna</t>
  </si>
  <si>
    <t>Torino</t>
  </si>
  <si>
    <t>Monza</t>
  </si>
  <si>
    <t>Verona</t>
  </si>
  <si>
    <t>Sampdoria</t>
  </si>
  <si>
    <t>Fiorentina</t>
  </si>
  <si>
    <t>Roma</t>
  </si>
  <si>
    <t>Lazio</t>
  </si>
  <si>
    <t>Juventus</t>
  </si>
  <si>
    <t>Inter</t>
  </si>
  <si>
    <t>Feyenoord</t>
  </si>
  <si>
    <t>Ajax</t>
  </si>
  <si>
    <t>St Johnstone</t>
  </si>
  <si>
    <t>Rangers</t>
  </si>
  <si>
    <t>Hearts</t>
  </si>
  <si>
    <t>Motherwell</t>
  </si>
  <si>
    <t>D1</t>
  </si>
  <si>
    <t>D2</t>
  </si>
  <si>
    <t>I1</t>
  </si>
  <si>
    <t>N1</t>
  </si>
  <si>
    <t>SC0</t>
  </si>
  <si>
    <t>G1</t>
  </si>
  <si>
    <t>AFC Wimbledon</t>
  </si>
  <si>
    <t>Leyton Orient</t>
  </si>
  <si>
    <t>Harrogate</t>
  </si>
  <si>
    <t>Carlisle</t>
  </si>
  <si>
    <t>Rochdale</t>
  </si>
  <si>
    <t>Salford</t>
  </si>
  <si>
    <t>Aldershot</t>
  </si>
  <si>
    <t>Dag and Red</t>
  </si>
  <si>
    <t>Altrincham</t>
  </si>
  <si>
    <t>Barnet</t>
  </si>
  <si>
    <t>Boreham Wood</t>
  </si>
  <si>
    <t>York</t>
  </si>
  <si>
    <t>Eastleigh</t>
  </si>
  <si>
    <t>Maidstone</t>
  </si>
  <si>
    <t>Solihull</t>
  </si>
  <si>
    <t>Halifax</t>
  </si>
  <si>
    <t>Southend</t>
  </si>
  <si>
    <t>Notts County</t>
  </si>
  <si>
    <t>Wealdstone</t>
  </si>
  <si>
    <t>Chesterfield</t>
  </si>
  <si>
    <t>Yeovil</t>
  </si>
  <si>
    <t>Maidenhead</t>
  </si>
  <si>
    <t>Shrewsbury</t>
  </si>
  <si>
    <t>Oxford</t>
  </si>
  <si>
    <t>Bromley</t>
  </si>
  <si>
    <t>Woking</t>
  </si>
  <si>
    <t>Scunthorpe</t>
  </si>
  <si>
    <t>Wrexham</t>
  </si>
  <si>
    <t>Torquay</t>
  </si>
  <si>
    <t>Dorking</t>
  </si>
  <si>
    <t>E3</t>
  </si>
  <si>
    <t>EC</t>
  </si>
  <si>
    <t>E2</t>
  </si>
  <si>
    <t>Oud-Heverlee Leuven</t>
  </si>
  <si>
    <t>Seraing</t>
  </si>
  <si>
    <t>Sunderland</t>
  </si>
  <si>
    <t>Lyon</t>
  </si>
  <si>
    <t>Nice</t>
  </si>
  <si>
    <t>Ascoli</t>
  </si>
  <si>
    <t>Frosinone</t>
  </si>
  <si>
    <t>Sparta Rotterdam</t>
  </si>
  <si>
    <t>Twente</t>
  </si>
  <si>
    <t>Hamilton</t>
  </si>
  <si>
    <t>Ayr</t>
  </si>
  <si>
    <t>Alanyaspor</t>
  </si>
  <si>
    <t>Ad. Demirspor</t>
  </si>
  <si>
    <t>Ankaragucu</t>
  </si>
  <si>
    <t>Trabzonspor</t>
  </si>
  <si>
    <t>Westerlo</t>
  </si>
  <si>
    <t>Oostende</t>
  </si>
  <si>
    <t>St Truiden</t>
  </si>
  <si>
    <t>Cercle Brugge</t>
  </si>
  <si>
    <t>Waregem</t>
  </si>
  <si>
    <t>Eupen</t>
  </si>
  <si>
    <t>Charleroi</t>
  </si>
  <si>
    <t>Mechelen</t>
  </si>
  <si>
    <t>Man City</t>
  </si>
  <si>
    <t>Brentford</t>
  </si>
  <si>
    <t>Bournemouth</t>
  </si>
  <si>
    <t>Everton</t>
  </si>
  <si>
    <t>Liverpool</t>
  </si>
  <si>
    <t>Southampton</t>
  </si>
  <si>
    <t>Nottm Forest</t>
  </si>
  <si>
    <t>Crystal Palace</t>
  </si>
  <si>
    <t>Tottenham</t>
  </si>
  <si>
    <t>Leeds</t>
  </si>
  <si>
    <t>West Ham</t>
  </si>
  <si>
    <t>Leicester</t>
  </si>
  <si>
    <t>Newcastle</t>
  </si>
  <si>
    <t>Chelsea</t>
  </si>
  <si>
    <t>Wolves</t>
  </si>
  <si>
    <t>Arsenal</t>
  </si>
  <si>
    <t>Bristol City</t>
  </si>
  <si>
    <t>Norwich</t>
  </si>
  <si>
    <t>Preston</t>
  </si>
  <si>
    <t>Millwall</t>
  </si>
  <si>
    <t>West Brom</t>
  </si>
  <si>
    <t>Accrington</t>
  </si>
  <si>
    <t>Sheffield Weds</t>
  </si>
  <si>
    <t>Bristol Rvs</t>
  </si>
  <si>
    <t>Fleetwood Town</t>
  </si>
  <si>
    <t>Burton</t>
  </si>
  <si>
    <t>Charlton</t>
  </si>
  <si>
    <t>Cambridge</t>
  </si>
  <si>
    <t>Bolton</t>
  </si>
  <si>
    <t>Exeter</t>
  </si>
  <si>
    <t>Peterboro</t>
  </si>
  <si>
    <t>Forest Green</t>
  </si>
  <si>
    <t>Wycombe</t>
  </si>
  <si>
    <t>Ipswich</t>
  </si>
  <si>
    <t>Cheltenham</t>
  </si>
  <si>
    <t>Lincoln</t>
  </si>
  <si>
    <t>Plymouth</t>
  </si>
  <si>
    <t>Milton Keynes Dons</t>
  </si>
  <si>
    <t>Derby</t>
  </si>
  <si>
    <t>Morecambe</t>
  </si>
  <si>
    <t>Portsmouth</t>
  </si>
  <si>
    <t>Port Vale</t>
  </si>
  <si>
    <t>Barnsley</t>
  </si>
  <si>
    <t>Walsall</t>
  </si>
  <si>
    <t>Crawley Town</t>
  </si>
  <si>
    <t>Barrow</t>
  </si>
  <si>
    <t>Crewe</t>
  </si>
  <si>
    <t>Colchester</t>
  </si>
  <si>
    <t>Gillingham</t>
  </si>
  <si>
    <t>Northampton</t>
  </si>
  <si>
    <t>Grimsby</t>
  </si>
  <si>
    <t>Doncaster</t>
  </si>
  <si>
    <t>Newport County</t>
  </si>
  <si>
    <t>Stockport</t>
  </si>
  <si>
    <t>Mansfield</t>
  </si>
  <si>
    <t>Stevenage</t>
  </si>
  <si>
    <t>Hartlepool</t>
  </si>
  <si>
    <t>Sutton</t>
  </si>
  <si>
    <t>Bradford</t>
  </si>
  <si>
    <t>Swindon</t>
  </si>
  <si>
    <t>Tranmere</t>
  </si>
  <si>
    <t>Oldham</t>
  </si>
  <si>
    <t>Gateshead</t>
  </si>
  <si>
    <t>Lens</t>
  </si>
  <si>
    <t>Clermont</t>
  </si>
  <si>
    <t>Rennes</t>
  </si>
  <si>
    <t>Toulouse</t>
  </si>
  <si>
    <t>St Etienne</t>
  </si>
  <si>
    <t>Rodez</t>
  </si>
  <si>
    <t>Amiens</t>
  </si>
  <si>
    <t>Quevilly Rouen</t>
  </si>
  <si>
    <t>Bordeaux</t>
  </si>
  <si>
    <t>Pau FC</t>
  </si>
  <si>
    <t>Caen</t>
  </si>
  <si>
    <t>Annecy</t>
  </si>
  <si>
    <t>Grenoble</t>
  </si>
  <si>
    <t>Dijon</t>
  </si>
  <si>
    <t>Guingamp</t>
  </si>
  <si>
    <t>Le Havre</t>
  </si>
  <si>
    <t>Laval</t>
  </si>
  <si>
    <t>Valenciennes</t>
  </si>
  <si>
    <t>Niort</t>
  </si>
  <si>
    <t>Nimes</t>
  </si>
  <si>
    <t>Paris FC</t>
  </si>
  <si>
    <t>Metz</t>
  </si>
  <si>
    <t>Sochaux</t>
  </si>
  <si>
    <t>Bastia</t>
  </si>
  <si>
    <t>Bari</t>
  </si>
  <si>
    <t>Sudtirol</t>
  </si>
  <si>
    <t>Cagliari</t>
  </si>
  <si>
    <t>Pisa</t>
  </si>
  <si>
    <t>Cosenza</t>
  </si>
  <si>
    <t>Palermo</t>
  </si>
  <si>
    <t>Modena</t>
  </si>
  <si>
    <t>Perugia</t>
  </si>
  <si>
    <t>Parma</t>
  </si>
  <si>
    <t>Cittadella</t>
  </si>
  <si>
    <t>Spal</t>
  </si>
  <si>
    <t>Benevento</t>
  </si>
  <si>
    <t>Venezia</t>
  </si>
  <si>
    <t>Reggina</t>
  </si>
  <si>
    <t>Ternana</t>
  </si>
  <si>
    <t>Brescia</t>
  </si>
  <si>
    <t>Volendam</t>
  </si>
  <si>
    <t>Utrecht</t>
  </si>
  <si>
    <t>FC Emmen</t>
  </si>
  <si>
    <t>PSV Eindhoven</t>
  </si>
  <si>
    <t>AZ Alkmaar</t>
  </si>
  <si>
    <t>Arouca</t>
  </si>
  <si>
    <t>Rio Ave</t>
  </si>
  <si>
    <t>Boavista</t>
  </si>
  <si>
    <t>Porto</t>
  </si>
  <si>
    <t>Arbroath</t>
  </si>
  <si>
    <t>Cove Rangers</t>
  </si>
  <si>
    <t>Dundee</t>
  </si>
  <si>
    <t>Raith Rvs</t>
  </si>
  <si>
    <t>Morton</t>
  </si>
  <si>
    <t>Partick</t>
  </si>
  <si>
    <t>Queens Park</t>
  </si>
  <si>
    <t>Inverness C</t>
  </si>
  <si>
    <t>Airdrie Utd</t>
  </si>
  <si>
    <t>Peterhead</t>
  </si>
  <si>
    <t>Alloa</t>
  </si>
  <si>
    <t>Queen of Sth</t>
  </si>
  <si>
    <t>Dunfermline</t>
  </si>
  <si>
    <t>Clyde</t>
  </si>
  <si>
    <t>Falkirk</t>
  </si>
  <si>
    <t>FC Edinburgh</t>
  </si>
  <si>
    <t>Kelty Hearts</t>
  </si>
  <si>
    <t>Montrose</t>
  </si>
  <si>
    <t>East Fife</t>
  </si>
  <si>
    <t>Albion Rvs</t>
  </si>
  <si>
    <t>Elgin</t>
  </si>
  <si>
    <t>Dumbarton</t>
  </si>
  <si>
    <t>Forfar</t>
  </si>
  <si>
    <t>Bonnyrigg Rose</t>
  </si>
  <si>
    <t>Stirling</t>
  </si>
  <si>
    <t>Annan Athletic</t>
  </si>
  <si>
    <t>Stranraer</t>
  </si>
  <si>
    <t>Stenhousemuir</t>
  </si>
  <si>
    <t>Sivasspor</t>
  </si>
  <si>
    <t>Umraniyespor</t>
  </si>
  <si>
    <t>Fenerbahce</t>
  </si>
  <si>
    <t>Giresunspor</t>
  </si>
  <si>
    <t>Buyuksehyr</t>
  </si>
  <si>
    <t>Galatasaray</t>
  </si>
  <si>
    <t>Club Brugge</t>
  </si>
  <si>
    <t>Antwerp</t>
  </si>
  <si>
    <t>Standard</t>
  </si>
  <si>
    <t>St. Gilloise</t>
  </si>
  <si>
    <t>Anderlecht</t>
  </si>
  <si>
    <t>Genk</t>
  </si>
  <si>
    <t>Kortrijk</t>
  </si>
  <si>
    <t>Gent</t>
  </si>
  <si>
    <t>Brighton</t>
  </si>
  <si>
    <t>Aston Villa</t>
  </si>
  <si>
    <t>Fulham</t>
  </si>
  <si>
    <t>Man United</t>
  </si>
  <si>
    <t>Burnley</t>
  </si>
  <si>
    <t>Blackburn</t>
  </si>
  <si>
    <t>Paris SG</t>
  </si>
  <si>
    <t>Auxerre</t>
  </si>
  <si>
    <t>Brest</t>
  </si>
  <si>
    <t>Troyes</t>
  </si>
  <si>
    <t>Lille</t>
  </si>
  <si>
    <t>Angers</t>
  </si>
  <si>
    <t>Montpellier</t>
  </si>
  <si>
    <t>Reims</t>
  </si>
  <si>
    <t>Nantes</t>
  </si>
  <si>
    <t>Ajaccio</t>
  </si>
  <si>
    <t>Strasbourg</t>
  </si>
  <si>
    <t>Lorient</t>
  </si>
  <si>
    <t>Monaco</t>
  </si>
  <si>
    <t>Marseille</t>
  </si>
  <si>
    <t>Genoa</t>
  </si>
  <si>
    <t>Como</t>
  </si>
  <si>
    <t>Nijmegen</t>
  </si>
  <si>
    <t>Waalwijk</t>
  </si>
  <si>
    <t>Groningen</t>
  </si>
  <si>
    <t>For Sittard</t>
  </si>
  <si>
    <t>Heerenveen</t>
  </si>
  <si>
    <t>Excelsior</t>
  </si>
  <si>
    <t>Go Ahead Eagles</t>
  </si>
  <si>
    <t>Guimaraes</t>
  </si>
  <si>
    <t>Maritimo</t>
  </si>
  <si>
    <t>Pacos Ferreira</t>
  </si>
  <si>
    <t>Vizela</t>
  </si>
  <si>
    <t>Benfica</t>
  </si>
  <si>
    <t>Gil Vicente</t>
  </si>
  <si>
    <t>Casa Pia</t>
  </si>
  <si>
    <t>Chaves</t>
  </si>
  <si>
    <t>Portimonense</t>
  </si>
  <si>
    <t>Sp Braga</t>
  </si>
  <si>
    <t>Famalicao</t>
  </si>
  <si>
    <t>Sp Lisbon</t>
  </si>
  <si>
    <t>Karagumruk</t>
  </si>
  <si>
    <t>Gaziantep</t>
  </si>
  <si>
    <t>Istanbulspor</t>
  </si>
  <si>
    <t>Hatayspor</t>
  </si>
  <si>
    <t>Kayserispor</t>
  </si>
  <si>
    <t>Konyaspor</t>
  </si>
  <si>
    <t>Besiktas</t>
  </si>
  <si>
    <t>Antalyaspor</t>
  </si>
  <si>
    <t>Santa Clara</t>
  </si>
  <si>
    <t>Estoril</t>
  </si>
  <si>
    <t>12/11/2022</t>
  </si>
  <si>
    <t>13/11/2022</t>
  </si>
  <si>
    <t>14/11/2022</t>
  </si>
  <si>
    <t>B1</t>
  </si>
  <si>
    <t>F1</t>
  </si>
  <si>
    <t>I2</t>
  </si>
  <si>
    <t>SC1</t>
  </si>
  <si>
    <t>T1</t>
  </si>
  <si>
    <t>E0</t>
  </si>
  <si>
    <t>F2</t>
  </si>
  <si>
    <t>P1</t>
  </si>
  <si>
    <t>SC2</t>
  </si>
  <si>
    <t>SC3</t>
  </si>
  <si>
    <t>11/11/2022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</si>
</sst>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5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9" fontId="1" fillId="0" borderId="0" xfId="2" applyFon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49" fontId="0" fillId="0" borderId="0" xfId="0" applyNumberFormat="1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49" fontId="4" fillId="0" borderId="0" xfId="0" applyNumberFormat="1" applyFont="1" applyAlignment="1">
      <alignment horizontal="left"/>
    </xf>
    <xf numFmtId="49" fontId="1" fillId="0" borderId="0" xfId="0" applyNumberFormat="1" applyFont="1" applyAlignment="1">
      <alignment horizontal="left"/>
    </xf>
    <xf numFmtId="49" fontId="0" fillId="0" borderId="0" xfId="0" applyNumberFormat="1"/>
    <xf numFmtId="49" fontId="0" fillId="0" borderId="0" xfId="0" applyNumberFormat="1" applyFill="1"/>
    <xf numFmtId="0" fontId="1" fillId="2" borderId="0" xfId="0" applyFont="1" applyFill="1"/>
    <xf numFmtId="49" fontId="0" fillId="2" borderId="0" xfId="0" applyNumberFormat="1" applyFill="1" applyAlignment="1">
      <alignment horizontal="center"/>
    </xf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1.0581003177923753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1.0446618226996724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1.0421804198806015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1.047073470420135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1.043360692319973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1.0415257892008067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1.0379105936695237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1.0516104099147749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1.0460060256260135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1.0679524935128775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1.0512150176064545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1.0405885922597782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1.0597953687722241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1.0533067630678474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1.0568116952111755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1.0580097445486314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1.0401197761406094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1.0479830465041664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1.0425381099894757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1.0423741568649127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1.0435904275699541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1.0232286454048147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1.0523293923701496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1.044303665417317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1.0502085589023142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1.0420112422030368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1.0720349058236132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1.041979455975633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1.0636286825265882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1.0470882991581001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1.0461286947489423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1.037952243407696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1.038077229388916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1.0404319501157899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1.0362637658896696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1.045344963452246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1.0419581736699886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1.0417159380917833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1.0470882991581001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1.0379105936695237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1.0344490471441554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1.0469799548748147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1.0450375961866025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1.0419581736699886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1.0602539754688272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1.0518980699471303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1.0532159430726011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1.0503245504598744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1.049459408292031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1.0502857379813271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1.0581003177923753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1.0487220727913058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1.0532159430726011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1.0541841730823214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1.0532159430726011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1.074921319897685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1.0602395532056077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1.0571615895212632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1.0550761118040843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1.0605079846757564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1.0513726059103246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1.0475615653703467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1.056895036351561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1.0593568958392465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1.0602539754688272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1.0518980699471303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1.0569383568656741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1.0569383568656741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1.0616205622475277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1.0637206832523536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1.0671330848711666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1.0671049906442842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1.0725172100503928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1.0741047977005509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1.0731630982443801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1.0688060519478177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1.0722697174508919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1.0703119118349562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1.0625792095626894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1.0633504678478547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1.0410043397874882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1.0449698306901456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1.0588150667767779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1.0605174007793741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1.0513726059103246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1.059214380982872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1.0638506360918354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1.0583691873379317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1.0605174007793741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1.0732443093298558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1.0571615895212632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1.0587691192107669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1.0434324628629703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1.0446618226996724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1.04299513543169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1.0543819242504819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1.0499964535568072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1.0524934496338532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1.0449864577049268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1.0509930436304777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1.0483511839381512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1.0490547245227648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1.0427733349764023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1.0586589767516819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1.0704735502621208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1.0638506360918354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1.0510694237812139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1.050305669221034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1.047073470420135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1.0898649549608022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1.0457565564423787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1.0536616911224432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1.0509930436304777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1.0427733349764023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1.0674111222252509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1.0626247827424988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1.0648207184922545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1.0730279423458573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1.1039125282727509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1.08433784383662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1.0900737919216201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1.0855074934514506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1.0715771327693893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1.071200922068871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1.08505570062963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1.0710498142971454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1.1343168794271781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1.0904298595366557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1.0431976029859278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1.0551236153407171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1.0459631209894389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1.070599000893548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1.0744841031203913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1.0700036736716445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1.0708425290899795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1.0438817895444492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1.0440279853919932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1.050186013602848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1.0485981343437822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1.0499964535568072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1.037952243407696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1.0423806634244144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1.0356850891989859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1.1196695053591463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1.0438817895444492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1.0434322558420379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1.038506964435719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1.043360692319973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1.0392709482743203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1.0448679076073528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1.0891021314320362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1.0891284064959676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1.0905727516165582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1.0818898476227141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1.0811284811792439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1.0438817895444492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1.0356850891989859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1.043360692319973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1.0342024872400046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1.0347781293381613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1.0349578533419834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1.0475615653703467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1.0533564937435893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1.0522559150967761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1.0522085198267568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1.0830038457256483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1.0485981343437822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1.042106143326367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1.0543300667589199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1.0761167628409323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1.0524934496338532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1.0483511839381512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1.042106143326367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1.0466798766453527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1.0485981343437822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1.0399586640868308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1.050305669221034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1.0944763032581277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1.0923137783555916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1.0597065109096055</v>
      </c>
      <c r="F181" s="6"/>
      <c r="H181" s="6"/>
      <c r="I181" s="6"/>
      <c r="J181" s="6"/>
      <c r="K181" s="6"/>
    </row>
    <row r="182" spans="4:11" x14ac:dyDescent="0.25">
      <c r="D182" t="str">
        <f>solve_for_d('True_Odds_Calculator_2-way'!A183,'True_Odds_Calculator_2-way'!#REF!,'True_Odds_Calculator_2-way'!B183,'Log_working_2-way'!B$1,'Log_working_2-way'!B$2)</f>
        <v/>
      </c>
      <c r="F182" s="6"/>
      <c r="H182" s="6"/>
      <c r="I182" s="6"/>
      <c r="J182" s="6"/>
      <c r="K182" s="6"/>
    </row>
    <row r="183" spans="4:11" x14ac:dyDescent="0.25">
      <c r="D183" t="str">
        <f>solve_for_d('True_Odds_Calculator_2-way'!A184,'True_Odds_Calculator_2-way'!#REF!,'True_Odds_Calculator_2-way'!B184,'Log_working_2-way'!B$1,'Log_working_2-way'!B$2)</f>
        <v/>
      </c>
      <c r="F183" s="6"/>
      <c r="H183" s="6"/>
      <c r="I183" s="6"/>
      <c r="J183" s="6"/>
      <c r="K183" s="6"/>
    </row>
    <row r="184" spans="4:11" x14ac:dyDescent="0.25">
      <c r="D184" t="str">
        <f>solve_for_d('True_Odds_Calculator_2-way'!A185,'True_Odds_Calculator_2-way'!#REF!,'True_Odds_Calculator_2-way'!B185,'Log_working_2-way'!B$1,'Log_working_2-way'!B$2)</f>
        <v/>
      </c>
      <c r="F184" s="6"/>
      <c r="H184" s="6"/>
      <c r="I184" s="6"/>
      <c r="J184" s="6"/>
      <c r="K184" s="6"/>
    </row>
    <row r="185" spans="4:11" x14ac:dyDescent="0.25">
      <c r="D185" t="str">
        <f>solve_for_d('True_Odds_Calculator_2-way'!A186,'True_Odds_Calculator_2-way'!#REF!,'True_Odds_Calculator_2-way'!B186,'Log_working_2-way'!B$1,'Log_working_2-way'!B$2)</f>
        <v/>
      </c>
      <c r="F185" s="6"/>
      <c r="H185" s="6"/>
      <c r="I185" s="6"/>
      <c r="J185" s="6"/>
      <c r="K185" s="6"/>
    </row>
    <row r="186" spans="4:11" x14ac:dyDescent="0.25">
      <c r="D186" t="str">
        <f>solve_for_d('True_Odds_Calculator_2-way'!A187,'True_Odds_Calculator_2-way'!#REF!,'True_Odds_Calculator_2-way'!B187,'Log_working_2-way'!B$1,'Log_working_2-way'!B$2)</f>
        <v/>
      </c>
      <c r="F186" s="6"/>
      <c r="H186" s="6"/>
      <c r="I186" s="6"/>
      <c r="J186" s="6"/>
      <c r="K186" s="6"/>
    </row>
    <row r="187" spans="4:11" x14ac:dyDescent="0.25">
      <c r="D187" t="str">
        <f>solve_for_d('True_Odds_Calculator_2-way'!A188,'True_Odds_Calculator_2-way'!#REF!,'True_Odds_Calculator_2-way'!B188,'Log_working_2-way'!B$1,'Log_working_2-way'!B$2)</f>
        <v/>
      </c>
      <c r="F187" s="6"/>
      <c r="H187" s="6"/>
      <c r="I187" s="6"/>
      <c r="J187" s="6"/>
      <c r="K187" s="6"/>
    </row>
    <row r="188" spans="4:11" x14ac:dyDescent="0.25">
      <c r="D188" t="str">
        <f>solve_for_d('True_Odds_Calculator_2-way'!A189,'True_Odds_Calculator_2-way'!#REF!,'True_Odds_Calculator_2-way'!B189,'Log_working_2-way'!B$1,'Log_working_2-way'!B$2)</f>
        <v/>
      </c>
      <c r="F188" s="6"/>
      <c r="H188" s="6"/>
      <c r="I188" s="6"/>
      <c r="J188" s="6"/>
      <c r="K188" s="6"/>
    </row>
    <row r="189" spans="4:11" x14ac:dyDescent="0.25">
      <c r="D189" t="str">
        <f>solve_for_d('True_Odds_Calculator_2-way'!A190,'True_Odds_Calculator_2-way'!#REF!,'True_Odds_Calculator_2-way'!B190,'Log_working_2-way'!B$1,'Log_working_2-way'!B$2)</f>
        <v/>
      </c>
      <c r="F189" s="6"/>
      <c r="H189" s="6"/>
      <c r="I189" s="6"/>
      <c r="J189" s="6"/>
      <c r="K189" s="6"/>
    </row>
    <row r="190" spans="4:11" x14ac:dyDescent="0.25">
      <c r="D190" t="str">
        <f>solve_for_d('True_Odds_Calculator_2-way'!A191,'True_Odds_Calculator_2-way'!#REF!,'True_Odds_Calculator_2-way'!B191,'Log_working_2-way'!B$1,'Log_working_2-way'!B$2)</f>
        <v/>
      </c>
      <c r="F190" s="6"/>
      <c r="H190" s="6"/>
      <c r="I190" s="6"/>
      <c r="J190" s="6"/>
      <c r="K190" s="6"/>
    </row>
    <row r="191" spans="4:11" x14ac:dyDescent="0.25">
      <c r="D191" t="str">
        <f>solve_for_d('True_Odds_Calculator_2-way'!A192,'True_Odds_Calculator_2-way'!#REF!,'True_Odds_Calculator_2-way'!B192,'Log_working_2-way'!B$1,'Log_working_2-way'!B$2)</f>
        <v/>
      </c>
      <c r="F191" s="6"/>
      <c r="H191" s="6"/>
      <c r="I191" s="6"/>
      <c r="J191" s="6"/>
      <c r="K191" s="6"/>
    </row>
    <row r="192" spans="4:11" x14ac:dyDescent="0.25">
      <c r="D192" t="str">
        <f>solve_for_d('True_Odds_Calculator_2-way'!A193,'True_Odds_Calculator_2-way'!#REF!,'True_Odds_Calculator_2-way'!B193,'Log_working_2-way'!B$1,'Log_working_2-way'!B$2)</f>
        <v/>
      </c>
      <c r="F192" s="6"/>
      <c r="H192" s="6"/>
      <c r="I192" s="6"/>
      <c r="J192" s="6"/>
      <c r="K192" s="6"/>
    </row>
    <row r="193" spans="4:11" x14ac:dyDescent="0.25">
      <c r="D193" t="str">
        <f>solve_for_d('True_Odds_Calculator_2-way'!A194,'True_Odds_Calculator_2-way'!#REF!,'True_Odds_Calculator_2-way'!B194,'Log_working_2-way'!B$1,'Log_working_2-way'!B$2)</f>
        <v/>
      </c>
      <c r="F193" s="6"/>
      <c r="H193" s="6"/>
      <c r="I193" s="6"/>
      <c r="J193" s="6"/>
      <c r="K193" s="6"/>
    </row>
    <row r="194" spans="4:11" x14ac:dyDescent="0.25">
      <c r="D194" t="str">
        <f>solve_for_d('True_Odds_Calculator_2-way'!A195,'True_Odds_Calculator_2-way'!#REF!,'True_Odds_Calculator_2-way'!B195,'Log_working_2-way'!B$1,'Log_working_2-way'!B$2)</f>
        <v/>
      </c>
      <c r="F194" s="6"/>
      <c r="H194" s="6"/>
      <c r="I194" s="6"/>
      <c r="J194" s="6"/>
      <c r="K194" s="6"/>
    </row>
    <row r="195" spans="4:11" x14ac:dyDescent="0.25">
      <c r="D195" t="str">
        <f>solve_for_d('True_Odds_Calculator_2-way'!A196,'True_Odds_Calculator_2-way'!#REF!,'True_Odds_Calculator_2-way'!B196,'Log_working_2-way'!B$1,'Log_working_2-way'!B$2)</f>
        <v/>
      </c>
      <c r="F195" s="6"/>
      <c r="H195" s="6"/>
      <c r="I195" s="6"/>
      <c r="J195" s="6"/>
      <c r="K195" s="6"/>
    </row>
    <row r="196" spans="4:11" x14ac:dyDescent="0.25">
      <c r="D196" t="str">
        <f>solve_for_d('True_Odds_Calculator_2-way'!A197,'True_Odds_Calculator_2-way'!#REF!,'True_Odds_Calculator_2-way'!B197,'Log_working_2-way'!B$1,'Log_working_2-way'!B$2)</f>
        <v/>
      </c>
      <c r="F196" s="6"/>
      <c r="H196" s="6"/>
      <c r="I196" s="6"/>
      <c r="J196" s="6"/>
      <c r="K196" s="6"/>
    </row>
    <row r="197" spans="4:11" x14ac:dyDescent="0.25">
      <c r="D197" t="str">
        <f>solve_for_d('True_Odds_Calculator_2-way'!A198,'True_Odds_Calculator_2-way'!#REF!,'True_Odds_Calculator_2-way'!B198,'Log_working_2-way'!B$1,'Log_working_2-way'!B$2)</f>
        <v/>
      </c>
      <c r="F197" s="6"/>
      <c r="H197" s="6"/>
      <c r="I197" s="6"/>
      <c r="J197" s="6"/>
      <c r="K197" s="6"/>
    </row>
    <row r="198" spans="4:11" x14ac:dyDescent="0.25">
      <c r="D198" t="str">
        <f>solve_for_d('True_Odds_Calculator_2-way'!A199,'True_Odds_Calculator_2-way'!#REF!,'True_Odds_Calculator_2-way'!B199,'Log_working_2-way'!B$1,'Log_working_2-way'!B$2)</f>
        <v/>
      </c>
      <c r="F198" s="6"/>
      <c r="H198" s="6"/>
      <c r="I198" s="6"/>
      <c r="J198" s="6"/>
      <c r="K198" s="6"/>
    </row>
    <row r="199" spans="4:11" x14ac:dyDescent="0.25">
      <c r="D199" t="str">
        <f>solve_for_d('True_Odds_Calculator_2-way'!A200,'True_Odds_Calculator_2-way'!#REF!,'True_Odds_Calculator_2-way'!B200,'Log_working_2-way'!B$1,'Log_working_2-way'!B$2)</f>
        <v/>
      </c>
      <c r="F199" s="6"/>
      <c r="H199" s="6"/>
      <c r="I199" s="6"/>
      <c r="J199" s="6"/>
      <c r="K199" s="6"/>
    </row>
    <row r="200" spans="4:11" x14ac:dyDescent="0.25">
      <c r="D200" t="str">
        <f>solve_for_d('True_Odds_Calculator_2-way'!A201,'True_Odds_Calculator_2-way'!#REF!,'True_Odds_Calculator_2-way'!B201,'Log_working_2-way'!B$1,'Log_working_2-way'!B$2)</f>
        <v/>
      </c>
      <c r="F200" s="6"/>
      <c r="H200" s="6"/>
      <c r="I200" s="6"/>
      <c r="J200" s="6"/>
      <c r="K200" s="6"/>
    </row>
    <row r="201" spans="4:11" x14ac:dyDescent="0.25">
      <c r="D201" t="str">
        <f>solve_for_d('True_Odds_Calculator_2-way'!A202,'True_Odds_Calculator_2-way'!#REF!,'True_Odds_Calculator_2-way'!B202,'Log_working_2-way'!B$1,'Log_working_2-way'!B$2)</f>
        <v/>
      </c>
      <c r="F201" s="6"/>
      <c r="H201" s="6"/>
      <c r="I201" s="6"/>
      <c r="J201" s="6"/>
      <c r="K201" s="6"/>
    </row>
    <row r="202" spans="4:11" x14ac:dyDescent="0.25">
      <c r="D202" t="str">
        <f>solve_for_d('True_Odds_Calculator_2-way'!A203,'True_Odds_Calculator_2-way'!#REF!,'True_Odds_Calculator_2-way'!B203,'Log_working_2-way'!B$1,'Log_working_2-way'!B$2)</f>
        <v/>
      </c>
      <c r="F202" s="6"/>
      <c r="H202" s="6"/>
      <c r="I202" s="6"/>
      <c r="J202" s="6"/>
      <c r="K202" s="6"/>
    </row>
    <row r="203" spans="4:11" x14ac:dyDescent="0.25">
      <c r="D203" t="str">
        <f>solve_for_d('True_Odds_Calculator_2-way'!A204,'True_Odds_Calculator_2-way'!#REF!,'True_Odds_Calculator_2-way'!B204,'Log_working_2-way'!B$1,'Log_working_2-way'!B$2)</f>
        <v/>
      </c>
      <c r="F203" s="6"/>
      <c r="H203" s="6"/>
      <c r="I203" s="6"/>
      <c r="J203" s="6"/>
      <c r="K203" s="6"/>
    </row>
    <row r="204" spans="4:11" x14ac:dyDescent="0.25">
      <c r="D204" t="str">
        <f>solve_for_d('True_Odds_Calculator_2-way'!A205,'True_Odds_Calculator_2-way'!#REF!,'True_Odds_Calculator_2-way'!B205,'Log_working_2-way'!B$1,'Log_working_2-way'!B$2)</f>
        <v/>
      </c>
      <c r="F204" s="6"/>
      <c r="H204" s="6"/>
      <c r="I204" s="6"/>
      <c r="J204" s="6"/>
      <c r="K204" s="6"/>
    </row>
    <row r="205" spans="4:11" x14ac:dyDescent="0.25">
      <c r="D205" t="str">
        <f>solve_for_d('True_Odds_Calculator_2-way'!A206,'True_Odds_Calculator_2-way'!#REF!,'True_Odds_Calculator_2-way'!B206,'Log_working_2-way'!B$1,'Log_working_2-way'!B$2)</f>
        <v/>
      </c>
      <c r="F205" s="6"/>
      <c r="H205" s="6"/>
      <c r="I205" s="6"/>
      <c r="J205" s="6"/>
      <c r="K205" s="6"/>
    </row>
    <row r="206" spans="4:11" x14ac:dyDescent="0.25">
      <c r="D206" t="str">
        <f>solve_for_d('True_Odds_Calculator_2-way'!A207,'True_Odds_Calculator_2-way'!#REF!,'True_Odds_Calculator_2-way'!B207,'Log_working_2-way'!B$1,'Log_working_2-way'!B$2)</f>
        <v/>
      </c>
      <c r="F206" s="6"/>
      <c r="H206" s="6"/>
      <c r="I206" s="6"/>
      <c r="J206" s="6"/>
      <c r="K206" s="6"/>
    </row>
    <row r="207" spans="4:11" x14ac:dyDescent="0.25">
      <c r="D207" t="str">
        <f>solve_for_d('True_Odds_Calculator_2-way'!A208,'True_Odds_Calculator_2-way'!#REF!,'True_Odds_Calculator_2-way'!B208,'Log_working_2-way'!B$1,'Log_working_2-way'!B$2)</f>
        <v/>
      </c>
      <c r="F207" s="6"/>
      <c r="H207" s="6"/>
      <c r="I207" s="6"/>
      <c r="J207" s="6"/>
      <c r="K207" s="6"/>
    </row>
    <row r="208" spans="4:11" x14ac:dyDescent="0.25">
      <c r="D208" t="str">
        <f>solve_for_d('True_Odds_Calculator_2-way'!A209,'True_Odds_Calculator_2-way'!#REF!,'True_Odds_Calculator_2-way'!B209,'Log_working_2-way'!B$1,'Log_working_2-way'!B$2)</f>
        <v/>
      </c>
      <c r="F208" s="6"/>
      <c r="H208" s="6"/>
      <c r="I208" s="6"/>
      <c r="J208" s="6"/>
      <c r="K208" s="6"/>
    </row>
    <row r="209" spans="4:11" x14ac:dyDescent="0.25">
      <c r="D209" t="str">
        <f>solve_for_d('True_Odds_Calculator_2-way'!A210,'True_Odds_Calculator_2-way'!#REF!,'True_Odds_Calculator_2-way'!B210,'Log_working_2-way'!B$1,'Log_working_2-way'!B$2)</f>
        <v/>
      </c>
      <c r="F209" s="6"/>
      <c r="H209" s="6"/>
      <c r="I209" s="6"/>
      <c r="J209" s="6"/>
      <c r="K209" s="6"/>
    </row>
    <row r="210" spans="4:11" x14ac:dyDescent="0.25">
      <c r="D210" t="str">
        <f>solve_for_d('True_Odds_Calculator_2-way'!A211,'True_Odds_Calculator_2-way'!#REF!,'True_Odds_Calculator_2-way'!B211,'Log_working_2-way'!B$1,'Log_working_2-way'!B$2)</f>
        <v/>
      </c>
      <c r="F210" s="6"/>
      <c r="H210" s="6"/>
      <c r="I210" s="6"/>
      <c r="J210" s="6"/>
      <c r="K210" s="6"/>
    </row>
    <row r="211" spans="4:11" x14ac:dyDescent="0.25">
      <c r="D211" t="str">
        <f>solve_for_d('True_Odds_Calculator_2-way'!A212,'True_Odds_Calculator_2-way'!#REF!,'True_Odds_Calculator_2-way'!B212,'Log_working_2-way'!B$1,'Log_working_2-way'!B$2)</f>
        <v/>
      </c>
      <c r="F211" s="6"/>
      <c r="H211" s="6"/>
      <c r="I211" s="6"/>
      <c r="J211" s="6"/>
      <c r="K211" s="6"/>
    </row>
    <row r="212" spans="4:11" x14ac:dyDescent="0.25">
      <c r="D212" t="str">
        <f>solve_for_d('True_Odds_Calculator_2-way'!A213,'True_Odds_Calculator_2-way'!#REF!,'True_Odds_Calculator_2-way'!B213,'Log_working_2-way'!B$1,'Log_working_2-way'!B$2)</f>
        <v/>
      </c>
      <c r="F212" s="6"/>
      <c r="H212" s="6"/>
      <c r="I212" s="6"/>
      <c r="J212" s="6"/>
      <c r="K212" s="6"/>
    </row>
    <row r="213" spans="4:11" x14ac:dyDescent="0.25">
      <c r="D213" t="str">
        <f>solve_for_d('True_Odds_Calculator_2-way'!A214,'True_Odds_Calculator_2-way'!#REF!,'True_Odds_Calculator_2-way'!B214,'Log_working_2-way'!B$1,'Log_working_2-way'!B$2)</f>
        <v/>
      </c>
      <c r="F213" s="6"/>
      <c r="H213" s="6"/>
      <c r="I213" s="6"/>
      <c r="J213" s="6"/>
      <c r="K213" s="6"/>
    </row>
    <row r="214" spans="4:11" x14ac:dyDescent="0.25">
      <c r="D214" t="str">
        <f>solve_for_d('True_Odds_Calculator_2-way'!A215,'True_Odds_Calculator_2-way'!#REF!,'True_Odds_Calculator_2-way'!B215,'Log_working_2-way'!B$1,'Log_working_2-way'!B$2)</f>
        <v/>
      </c>
      <c r="F214" s="6"/>
      <c r="H214" s="6"/>
      <c r="I214" s="6"/>
      <c r="J214" s="6"/>
      <c r="K214" s="6"/>
    </row>
    <row r="215" spans="4:11" x14ac:dyDescent="0.25">
      <c r="D215" t="str">
        <f>solve_for_d('True_Odds_Calculator_2-way'!A216,'True_Odds_Calculator_2-way'!#REF!,'True_Odds_Calculator_2-way'!B216,'Log_working_2-way'!B$1,'Log_working_2-way'!B$2)</f>
        <v/>
      </c>
      <c r="F215" s="6"/>
      <c r="H215" s="6"/>
      <c r="I215" s="6"/>
      <c r="J215" s="6"/>
      <c r="K215" s="6"/>
    </row>
    <row r="216" spans="4:11" x14ac:dyDescent="0.25">
      <c r="D216" t="str">
        <f>solve_for_d('True_Odds_Calculator_2-way'!A217,'True_Odds_Calculator_2-way'!#REF!,'True_Odds_Calculator_2-way'!B217,'Log_working_2-way'!B$1,'Log_working_2-way'!B$2)</f>
        <v/>
      </c>
      <c r="F216" s="6"/>
      <c r="H216" s="6"/>
      <c r="I216" s="6"/>
      <c r="J216" s="6"/>
      <c r="K216" s="6"/>
    </row>
    <row r="217" spans="4:11" x14ac:dyDescent="0.25">
      <c r="D217" t="str">
        <f>solve_for_d('True_Odds_Calculator_2-way'!A218,'True_Odds_Calculator_2-way'!#REF!,'True_Odds_Calculator_2-way'!B218,'Log_working_2-way'!B$1,'Log_working_2-way'!B$2)</f>
        <v/>
      </c>
      <c r="F217" s="6"/>
      <c r="H217" s="6"/>
      <c r="I217" s="6"/>
      <c r="J217" s="6"/>
      <c r="K217" s="6"/>
    </row>
    <row r="218" spans="4:11" x14ac:dyDescent="0.25">
      <c r="D218" t="str">
        <f>solve_for_d('True_Odds_Calculator_2-way'!A219,'True_Odds_Calculator_2-way'!#REF!,'True_Odds_Calculator_2-way'!B219,'Log_working_2-way'!B$1,'Log_working_2-way'!B$2)</f>
        <v/>
      </c>
      <c r="F218" s="6"/>
      <c r="H218" s="6"/>
      <c r="I218" s="6"/>
      <c r="J218" s="6"/>
      <c r="K218" s="6"/>
    </row>
    <row r="219" spans="4:11" x14ac:dyDescent="0.25">
      <c r="D219" t="str">
        <f>solve_for_d('True_Odds_Calculator_2-way'!A220,'True_Odds_Calculator_2-way'!#REF!,'True_Odds_Calculator_2-way'!B220,'Log_working_2-way'!B$1,'Log_working_2-way'!B$2)</f>
        <v/>
      </c>
      <c r="F219" s="6"/>
      <c r="H219" s="6"/>
      <c r="I219" s="6"/>
      <c r="J219" s="6"/>
      <c r="K219" s="6"/>
    </row>
    <row r="220" spans="4:11" x14ac:dyDescent="0.25">
      <c r="D220" t="str">
        <f>solve_for_d('True_Odds_Calculator_2-way'!A221,'True_Odds_Calculator_2-way'!#REF!,'True_Odds_Calculator_2-way'!B221,'Log_working_2-way'!B$1,'Log_working_2-way'!B$2)</f>
        <v/>
      </c>
      <c r="F220" s="6"/>
      <c r="H220" s="6"/>
      <c r="I220" s="6"/>
      <c r="J220" s="6"/>
      <c r="K220" s="6"/>
    </row>
    <row r="221" spans="4:11" x14ac:dyDescent="0.25">
      <c r="D221" t="str">
        <f>solve_for_d('True_Odds_Calculator_2-way'!A222,'True_Odds_Calculator_2-way'!#REF!,'True_Odds_Calculator_2-way'!B222,'Log_working_2-way'!B$1,'Log_working_2-way'!B$2)</f>
        <v/>
      </c>
      <c r="F221" s="6"/>
      <c r="H221" s="6"/>
      <c r="I221" s="6"/>
      <c r="J221" s="6"/>
      <c r="K221" s="6"/>
    </row>
    <row r="222" spans="4:11" x14ac:dyDescent="0.25">
      <c r="D222" t="str">
        <f>solve_for_d('True_Odds_Calculator_2-way'!A223,'True_Odds_Calculator_2-way'!#REF!,'True_Odds_Calculator_2-way'!B223,'Log_working_2-way'!B$1,'Log_working_2-way'!B$2)</f>
        <v/>
      </c>
      <c r="F222" s="6"/>
      <c r="H222" s="6"/>
      <c r="I222" s="6"/>
      <c r="J222" s="6"/>
      <c r="K222" s="6"/>
    </row>
    <row r="223" spans="4:11" x14ac:dyDescent="0.25">
      <c r="D223" t="str">
        <f>solve_for_d('True_Odds_Calculator_2-way'!A224,'True_Odds_Calculator_2-way'!#REF!,'True_Odds_Calculator_2-way'!B224,'Log_working_2-way'!B$1,'Log_working_2-way'!B$2)</f>
        <v/>
      </c>
      <c r="F223" s="6"/>
      <c r="H223" s="6"/>
      <c r="I223" s="6"/>
      <c r="J223" s="6"/>
      <c r="K223" s="6"/>
    </row>
    <row r="224" spans="4:11" x14ac:dyDescent="0.25">
      <c r="D224" t="str">
        <f>solve_for_d('True_Odds_Calculator_2-way'!A225,'True_Odds_Calculator_2-way'!#REF!,'True_Odds_Calculator_2-way'!B225,'Log_working_2-way'!B$1,'Log_working_2-way'!B$2)</f>
        <v/>
      </c>
      <c r="F224" s="6"/>
      <c r="H224" s="6"/>
      <c r="I224" s="6"/>
      <c r="J224" s="6"/>
      <c r="K224" s="6"/>
    </row>
    <row r="225" spans="4:11" x14ac:dyDescent="0.25">
      <c r="D225" t="str">
        <f>solve_for_d('True_Odds_Calculator_2-way'!A226,'True_Odds_Calculator_2-way'!#REF!,'True_Odds_Calculator_2-way'!B226,'Log_working_2-way'!B$1,'Log_working_2-way'!B$2)</f>
        <v/>
      </c>
      <c r="F225" s="6"/>
      <c r="H225" s="6"/>
      <c r="I225" s="6"/>
      <c r="J225" s="6"/>
      <c r="K225" s="6"/>
    </row>
    <row r="226" spans="4:11" x14ac:dyDescent="0.25">
      <c r="D226" t="str">
        <f>solve_for_d('True_Odds_Calculator_2-way'!A227,'True_Odds_Calculator_2-way'!#REF!,'True_Odds_Calculator_2-way'!B227,'Log_working_2-way'!B$1,'Log_working_2-way'!B$2)</f>
        <v/>
      </c>
      <c r="F226" s="6"/>
      <c r="H226" s="6"/>
      <c r="I226" s="6"/>
      <c r="J226" s="6"/>
      <c r="K226" s="6"/>
    </row>
    <row r="227" spans="4:11" x14ac:dyDescent="0.25">
      <c r="D227" t="str">
        <f>solve_for_d('True_Odds_Calculator_2-way'!A228,'True_Odds_Calculator_2-way'!#REF!,'True_Odds_Calculator_2-way'!B228,'Log_working_2-way'!B$1,'Log_working_2-way'!B$2)</f>
        <v/>
      </c>
      <c r="F227" s="6"/>
      <c r="H227" s="6"/>
      <c r="I227" s="6"/>
      <c r="J227" s="6"/>
      <c r="K227" s="6"/>
    </row>
    <row r="228" spans="4:11" x14ac:dyDescent="0.25">
      <c r="D228" t="str">
        <f>solve_for_d('True_Odds_Calculator_2-way'!A229,'True_Odds_Calculator_2-way'!#REF!,'True_Odds_Calculator_2-way'!B229,'Log_working_2-way'!B$1,'Log_working_2-way'!B$2)</f>
        <v/>
      </c>
      <c r="F228" s="6"/>
      <c r="H228" s="6"/>
      <c r="I228" s="6"/>
      <c r="J228" s="6"/>
      <c r="K228" s="6"/>
    </row>
    <row r="229" spans="4:11" x14ac:dyDescent="0.25">
      <c r="D229" t="str">
        <f>solve_for_d('True_Odds_Calculator_2-way'!A230,'True_Odds_Calculator_2-way'!#REF!,'True_Odds_Calculator_2-way'!B230,'Log_working_2-way'!B$1,'Log_working_2-way'!B$2)</f>
        <v/>
      </c>
      <c r="F229" s="6"/>
      <c r="H229" s="6"/>
      <c r="I229" s="6"/>
      <c r="J229" s="6"/>
      <c r="K229" s="6"/>
    </row>
    <row r="230" spans="4:11" x14ac:dyDescent="0.25">
      <c r="D230" t="str">
        <f>solve_for_d('True_Odds_Calculator_2-way'!A231,'True_Odds_Calculator_2-way'!#REF!,'True_Odds_Calculator_2-way'!B231,'Log_working_2-way'!B$1,'Log_working_2-way'!B$2)</f>
        <v/>
      </c>
      <c r="F230" s="6"/>
      <c r="H230" s="6"/>
      <c r="I230" s="6"/>
      <c r="J230" s="6"/>
      <c r="K230" s="6"/>
    </row>
    <row r="231" spans="4:11" x14ac:dyDescent="0.25">
      <c r="D231" t="str">
        <f>solve_for_d('True_Odds_Calculator_2-way'!A232,'True_Odds_Calculator_2-way'!#REF!,'True_Odds_Calculator_2-way'!B232,'Log_working_2-way'!B$1,'Log_working_2-way'!B$2)</f>
        <v/>
      </c>
      <c r="F231" s="6"/>
      <c r="H231" s="6"/>
      <c r="I231" s="6"/>
      <c r="J231" s="6"/>
      <c r="K231" s="6"/>
    </row>
    <row r="232" spans="4:11" x14ac:dyDescent="0.25">
      <c r="D232" t="str">
        <f>solve_for_d('True_Odds_Calculator_2-way'!A233,'True_Odds_Calculator_2-way'!#REF!,'True_Odds_Calculator_2-way'!B233,'Log_working_2-way'!B$1,'Log_working_2-way'!B$2)</f>
        <v/>
      </c>
      <c r="F232" s="6"/>
      <c r="H232" s="6"/>
      <c r="I232" s="6"/>
      <c r="J232" s="6"/>
      <c r="K232" s="6"/>
    </row>
    <row r="233" spans="4:11" x14ac:dyDescent="0.25">
      <c r="D233" t="str">
        <f>solve_for_d('True_Odds_Calculator_2-way'!A234,'True_Odds_Calculator_2-way'!#REF!,'True_Odds_Calculator_2-way'!B234,'Log_working_2-way'!B$1,'Log_working_2-way'!B$2)</f>
        <v/>
      </c>
      <c r="F233" s="6"/>
      <c r="H233" s="6"/>
      <c r="I233" s="6"/>
      <c r="J233" s="6"/>
      <c r="K233" s="6"/>
    </row>
    <row r="234" spans="4:11" x14ac:dyDescent="0.25">
      <c r="D234" t="str">
        <f>solve_for_d('True_Odds_Calculator_2-way'!A235,'True_Odds_Calculator_2-way'!#REF!,'True_Odds_Calculator_2-way'!B235,'Log_working_2-way'!B$1,'Log_working_2-way'!B$2)</f>
        <v/>
      </c>
      <c r="F234" s="6"/>
      <c r="H234" s="6"/>
      <c r="I234" s="6"/>
      <c r="J234" s="6"/>
      <c r="K234" s="6"/>
    </row>
    <row r="235" spans="4:11" x14ac:dyDescent="0.25">
      <c r="D235" t="str">
        <f>solve_for_d('True_Odds_Calculator_2-way'!A236,'True_Odds_Calculator_2-way'!#REF!,'True_Odds_Calculator_2-way'!B236,'Log_working_2-way'!B$1,'Log_working_2-way'!B$2)</f>
        <v/>
      </c>
      <c r="F235" s="6"/>
      <c r="H235" s="6"/>
      <c r="I235" s="6"/>
      <c r="J235" s="6"/>
      <c r="K235" s="6"/>
    </row>
    <row r="236" spans="4:11" x14ac:dyDescent="0.25">
      <c r="D236" t="str">
        <f>solve_for_d('True_Odds_Calculator_2-way'!A237,'True_Odds_Calculator_2-way'!#REF!,'True_Odds_Calculator_2-way'!B237,'Log_working_2-way'!B$1,'Log_working_2-way'!B$2)</f>
        <v/>
      </c>
      <c r="F236" s="6"/>
      <c r="H236" s="6"/>
      <c r="I236" s="6"/>
      <c r="J236" s="6"/>
      <c r="K236" s="6"/>
    </row>
    <row r="237" spans="4:11" x14ac:dyDescent="0.25">
      <c r="D237" t="str">
        <f>solve_for_d('True_Odds_Calculator_2-way'!A238,'True_Odds_Calculator_2-way'!#REF!,'True_Odds_Calculator_2-way'!B238,'Log_working_2-way'!B$1,'Log_working_2-way'!B$2)</f>
        <v/>
      </c>
      <c r="F237" s="6"/>
      <c r="H237" s="6"/>
      <c r="I237" s="6"/>
      <c r="J237" s="6"/>
      <c r="K237" s="6"/>
    </row>
    <row r="238" spans="4:11" x14ac:dyDescent="0.25">
      <c r="D238" t="str">
        <f>solve_for_d('True_Odds_Calculator_2-way'!A239,'True_Odds_Calculator_2-way'!#REF!,'True_Odds_Calculator_2-way'!B239,'Log_working_2-way'!B$1,'Log_working_2-way'!B$2)</f>
        <v/>
      </c>
      <c r="F238" s="6"/>
      <c r="H238" s="6"/>
      <c r="I238" s="6"/>
      <c r="J238" s="6"/>
      <c r="K238" s="6"/>
    </row>
    <row r="239" spans="4:11" x14ac:dyDescent="0.25">
      <c r="D239" t="str">
        <f>solve_for_d('True_Odds_Calculator_2-way'!A240,'True_Odds_Calculator_2-way'!#REF!,'True_Odds_Calculator_2-way'!B240,'Log_working_2-way'!B$1,'Log_working_2-way'!B$2)</f>
        <v/>
      </c>
      <c r="F239" s="6"/>
      <c r="H239" s="6"/>
      <c r="I239" s="6"/>
      <c r="J239" s="6"/>
      <c r="K239" s="6"/>
    </row>
    <row r="240" spans="4:11" x14ac:dyDescent="0.25">
      <c r="D240" t="str">
        <f>solve_for_d('True_Odds_Calculator_2-way'!A241,'True_Odds_Calculator_2-way'!#REF!,'True_Odds_Calculator_2-way'!B241,'Log_working_2-way'!B$1,'Log_working_2-way'!B$2)</f>
        <v/>
      </c>
      <c r="F240" s="6"/>
      <c r="H240" s="6"/>
      <c r="I240" s="6"/>
      <c r="J240" s="6"/>
      <c r="K240" s="6"/>
    </row>
    <row r="241" spans="4:11" x14ac:dyDescent="0.25">
      <c r="D241" t="str">
        <f>solve_for_d('True_Odds_Calculator_2-way'!A242,'True_Odds_Calculator_2-way'!#REF!,'True_Odds_Calculator_2-way'!B242,'Log_working_2-way'!B$1,'Log_working_2-way'!B$2)</f>
        <v/>
      </c>
      <c r="F241" s="6"/>
      <c r="H241" s="6"/>
      <c r="I241" s="6"/>
      <c r="J241" s="6"/>
      <c r="K241" s="6"/>
    </row>
    <row r="242" spans="4:11" x14ac:dyDescent="0.25">
      <c r="D242" t="str">
        <f>solve_for_d('True_Odds_Calculator_2-way'!A243,'True_Odds_Calculator_2-way'!#REF!,'True_Odds_Calculator_2-way'!B243,'Log_working_2-way'!B$1,'Log_working_2-way'!B$2)</f>
        <v/>
      </c>
      <c r="F242" s="6"/>
      <c r="H242" s="6"/>
      <c r="I242" s="6"/>
      <c r="J242" s="6"/>
      <c r="K242" s="6"/>
    </row>
    <row r="243" spans="4:11" x14ac:dyDescent="0.25">
      <c r="D243" t="str">
        <f>solve_for_d('True_Odds_Calculator_2-way'!A244,'True_Odds_Calculator_2-way'!#REF!,'True_Odds_Calculator_2-way'!B244,'Log_working_2-way'!B$1,'Log_working_2-way'!B$2)</f>
        <v/>
      </c>
      <c r="F243" s="6"/>
      <c r="H243" s="6"/>
      <c r="I243" s="6"/>
      <c r="J243" s="6"/>
      <c r="K243" s="6"/>
    </row>
    <row r="244" spans="4:11" x14ac:dyDescent="0.25">
      <c r="D244" t="str">
        <f>solve_for_d('True_Odds_Calculator_2-way'!A245,'True_Odds_Calculator_2-way'!#REF!,'True_Odds_Calculator_2-way'!B245,'Log_working_2-way'!B$1,'Log_working_2-way'!B$2)</f>
        <v/>
      </c>
      <c r="F244" s="6"/>
      <c r="H244" s="6"/>
      <c r="I244" s="6"/>
      <c r="J244" s="6"/>
      <c r="K244" s="6"/>
    </row>
    <row r="245" spans="4:11" x14ac:dyDescent="0.25">
      <c r="D245" t="str">
        <f>solve_for_d('True_Odds_Calculator_2-way'!A246,'True_Odds_Calculator_2-way'!#REF!,'True_Odds_Calculator_2-way'!B246,'Log_working_2-way'!B$1,'Log_working_2-way'!B$2)</f>
        <v/>
      </c>
      <c r="F245" s="6"/>
      <c r="H245" s="6"/>
      <c r="I245" s="6"/>
      <c r="J245" s="6"/>
      <c r="K245" s="6"/>
    </row>
    <row r="246" spans="4:11" x14ac:dyDescent="0.25">
      <c r="D246" t="str">
        <f>solve_for_d('True_Odds_Calculator_2-way'!A247,'True_Odds_Calculator_2-way'!#REF!,'True_Odds_Calculator_2-way'!B247,'Log_working_2-way'!B$1,'Log_working_2-way'!B$2)</f>
        <v/>
      </c>
      <c r="F246" s="6"/>
      <c r="H246" s="6"/>
      <c r="I246" s="6"/>
      <c r="J246" s="6"/>
      <c r="K246" s="6"/>
    </row>
    <row r="247" spans="4:11" x14ac:dyDescent="0.25">
      <c r="D247" t="str">
        <f>solve_for_d('True_Odds_Calculator_2-way'!A248,'True_Odds_Calculator_2-way'!#REF!,'True_Odds_Calculator_2-way'!B248,'Log_working_2-way'!B$1,'Log_working_2-way'!B$2)</f>
        <v/>
      </c>
      <c r="F247" s="6"/>
      <c r="H247" s="6"/>
      <c r="I247" s="6"/>
      <c r="J247" s="6"/>
      <c r="K247" s="6"/>
    </row>
    <row r="248" spans="4:11" x14ac:dyDescent="0.25">
      <c r="D248" t="str">
        <f>solve_for_d('True_Odds_Calculator_2-way'!A249,'True_Odds_Calculator_2-way'!#REF!,'True_Odds_Calculator_2-way'!B249,'Log_working_2-way'!B$1,'Log_working_2-way'!B$2)</f>
        <v/>
      </c>
      <c r="F248" s="6"/>
      <c r="H248" s="6"/>
      <c r="I248" s="6"/>
      <c r="J248" s="6"/>
      <c r="K248" s="6"/>
    </row>
    <row r="249" spans="4:11" x14ac:dyDescent="0.25">
      <c r="D249" t="str">
        <f>solve_for_d('True_Odds_Calculator_2-way'!A250,'True_Odds_Calculator_2-way'!#REF!,'True_Odds_Calculator_2-way'!B250,'Log_working_2-way'!B$1,'Log_working_2-way'!B$2)</f>
        <v/>
      </c>
      <c r="F249" s="6"/>
      <c r="H249" s="6"/>
      <c r="I249" s="6"/>
      <c r="J249" s="6"/>
      <c r="K249" s="6"/>
    </row>
    <row r="250" spans="4:11" x14ac:dyDescent="0.25">
      <c r="D250" t="str">
        <f>solve_for_d('True_Odds_Calculator_2-way'!A251,'True_Odds_Calculator_2-way'!#REF!,'True_Odds_Calculator_2-way'!B251,'Log_working_2-way'!B$1,'Log_working_2-way'!B$2)</f>
        <v/>
      </c>
      <c r="F250" s="6"/>
      <c r="H250" s="6"/>
      <c r="I250" s="6"/>
      <c r="J250" s="6"/>
      <c r="K250" s="6"/>
    </row>
    <row r="251" spans="4:11" x14ac:dyDescent="0.25">
      <c r="D251" t="str">
        <f>solve_for_d('True_Odds_Calculator_2-way'!A252,'True_Odds_Calculator_2-way'!#REF!,'True_Odds_Calculator_2-way'!B252,'Log_working_2-way'!B$1,'Log_working_2-way'!B$2)</f>
        <v/>
      </c>
      <c r="F251" s="6"/>
      <c r="H251" s="6"/>
      <c r="I251" s="6"/>
      <c r="J251" s="6"/>
      <c r="K251" s="6"/>
    </row>
    <row r="252" spans="4:11" x14ac:dyDescent="0.25">
      <c r="D252" t="str">
        <f>solve_for_d('True_Odds_Calculator_2-way'!A253,'True_Odds_Calculator_2-way'!#REF!,'True_Odds_Calculator_2-way'!B253,'Log_working_2-way'!B$1,'Log_working_2-way'!B$2)</f>
        <v/>
      </c>
      <c r="F252" s="6"/>
      <c r="H252" s="6"/>
      <c r="I252" s="6"/>
      <c r="J252" s="6"/>
      <c r="K252" s="6"/>
    </row>
    <row r="253" spans="4:11" x14ac:dyDescent="0.25">
      <c r="D253" t="str">
        <f>solve_for_d('True_Odds_Calculator_2-way'!A254,'True_Odds_Calculator_2-way'!#REF!,'True_Odds_Calculator_2-way'!B254,'Log_working_2-way'!B$1,'Log_working_2-way'!B$2)</f>
        <v/>
      </c>
      <c r="F253" s="6"/>
      <c r="H253" s="6"/>
      <c r="I253" s="6"/>
      <c r="J253" s="6"/>
      <c r="K253" s="6"/>
    </row>
    <row r="254" spans="4:11" x14ac:dyDescent="0.25">
      <c r="D254" t="str">
        <f>solve_for_d('True_Odds_Calculator_2-way'!A255,'True_Odds_Calculator_2-way'!#REF!,'True_Odds_Calculator_2-way'!B255,'Log_working_2-way'!B$1,'Log_working_2-way'!B$2)</f>
        <v/>
      </c>
      <c r="F254" s="6"/>
      <c r="H254" s="6"/>
      <c r="I254" s="6"/>
      <c r="J254" s="6"/>
      <c r="K254" s="6"/>
    </row>
    <row r="255" spans="4:11" x14ac:dyDescent="0.25">
      <c r="D255" t="str">
        <f>solve_for_d('True_Odds_Calculator_2-way'!A256,'True_Odds_Calculator_2-way'!#REF!,'True_Odds_Calculator_2-way'!B256,'Log_working_2-way'!B$1,'Log_working_2-way'!B$2)</f>
        <v/>
      </c>
      <c r="F255" s="6"/>
      <c r="H255" s="6"/>
      <c r="I255" s="6"/>
      <c r="J255" s="6"/>
      <c r="K255" s="6"/>
    </row>
    <row r="256" spans="4:11" x14ac:dyDescent="0.25">
      <c r="D256" t="str">
        <f>solve_for_d('True_Odds_Calculator_2-way'!A257,'True_Odds_Calculator_2-way'!#REF!,'True_Odds_Calculator_2-way'!B257,'Log_working_2-way'!B$1,'Log_working_2-way'!B$2)</f>
        <v/>
      </c>
      <c r="F256" s="6"/>
      <c r="H256" s="6"/>
      <c r="I256" s="6"/>
      <c r="J256" s="6"/>
      <c r="K256" s="6"/>
    </row>
    <row r="257" spans="4:11" x14ac:dyDescent="0.25">
      <c r="D257" t="str">
        <f>solve_for_d('True_Odds_Calculator_2-way'!A258,'True_Odds_Calculator_2-way'!#REF!,'True_Odds_Calculator_2-way'!B258,'Log_working_2-way'!B$1,'Log_working_2-way'!B$2)</f>
        <v/>
      </c>
      <c r="F257" s="6"/>
      <c r="H257" s="6"/>
      <c r="I257" s="6"/>
      <c r="J257" s="6"/>
      <c r="K257" s="6"/>
    </row>
    <row r="258" spans="4:11" x14ac:dyDescent="0.25">
      <c r="D258" t="str">
        <f>solve_for_d('True_Odds_Calculator_2-way'!A259,'True_Odds_Calculator_2-way'!#REF!,'True_Odds_Calculator_2-way'!B259,'Log_working_2-way'!B$1,'Log_working_2-way'!B$2)</f>
        <v/>
      </c>
      <c r="F258" s="6"/>
      <c r="H258" s="6"/>
      <c r="I258" s="6"/>
      <c r="J258" s="6"/>
      <c r="K258" s="6"/>
    </row>
    <row r="259" spans="4:11" x14ac:dyDescent="0.25">
      <c r="D259" t="str">
        <f>solve_for_d('True_Odds_Calculator_2-way'!A260,'True_Odds_Calculator_2-way'!#REF!,'True_Odds_Calculator_2-way'!B260,'Log_working_2-way'!B$1,'Log_working_2-way'!B$2)</f>
        <v/>
      </c>
      <c r="F259" s="6"/>
      <c r="H259" s="6"/>
      <c r="I259" s="6"/>
      <c r="J259" s="6"/>
      <c r="K259" s="6"/>
    </row>
    <row r="260" spans="4:11" x14ac:dyDescent="0.25">
      <c r="D260" t="str">
        <f>solve_for_d('True_Odds_Calculator_2-way'!A261,'True_Odds_Calculator_2-way'!#REF!,'True_Odds_Calculator_2-way'!B261,'Log_working_2-way'!B$1,'Log_working_2-way'!B$2)</f>
        <v/>
      </c>
      <c r="F260" s="6"/>
      <c r="H260" s="6"/>
      <c r="I260" s="6"/>
      <c r="J260" s="6"/>
      <c r="K260" s="6"/>
    </row>
    <row r="261" spans="4:11" x14ac:dyDescent="0.25">
      <c r="D261" t="str">
        <f>solve_for_d('True_Odds_Calculator_2-way'!A262,'True_Odds_Calculator_2-way'!#REF!,'True_Odds_Calculator_2-way'!B262,'Log_working_2-way'!B$1,'Log_working_2-way'!B$2)</f>
        <v/>
      </c>
      <c r="F261" s="6"/>
      <c r="H261" s="6"/>
      <c r="I261" s="6"/>
      <c r="J261" s="6"/>
      <c r="K261" s="6"/>
    </row>
    <row r="262" spans="4:11" x14ac:dyDescent="0.25">
      <c r="D262" t="str">
        <f>solve_for_d('True_Odds_Calculator_2-way'!A263,'True_Odds_Calculator_2-way'!#REF!,'True_Odds_Calculator_2-way'!B263,'Log_working_2-way'!B$1,'Log_working_2-way'!B$2)</f>
        <v/>
      </c>
      <c r="F262" s="6"/>
      <c r="H262" s="6"/>
      <c r="I262" s="6"/>
      <c r="J262" s="6"/>
      <c r="K262" s="6"/>
    </row>
    <row r="263" spans="4:11" x14ac:dyDescent="0.25">
      <c r="D263" t="str">
        <f>solve_for_d('True_Odds_Calculator_2-way'!A264,'True_Odds_Calculator_2-way'!#REF!,'True_Odds_Calculator_2-way'!B264,'Log_working_2-way'!B$1,'Log_working_2-way'!B$2)</f>
        <v/>
      </c>
      <c r="F263" s="6"/>
      <c r="H263" s="6"/>
      <c r="I263" s="6"/>
      <c r="J263" s="6"/>
      <c r="K263" s="6"/>
    </row>
    <row r="264" spans="4:11" x14ac:dyDescent="0.25">
      <c r="D264" t="str">
        <f>solve_for_d('True_Odds_Calculator_2-way'!A265,'True_Odds_Calculator_2-way'!#REF!,'True_Odds_Calculator_2-way'!B265,'Log_working_2-way'!B$1,'Log_working_2-way'!B$2)</f>
        <v/>
      </c>
      <c r="F264" s="6"/>
      <c r="H264" s="6"/>
      <c r="I264" s="6"/>
      <c r="J264" s="6"/>
      <c r="K264" s="6"/>
    </row>
    <row r="265" spans="4:11" x14ac:dyDescent="0.25">
      <c r="D265" t="str">
        <f>solve_for_d('True_Odds_Calculator_2-way'!A266,'True_Odds_Calculator_2-way'!#REF!,'True_Odds_Calculator_2-way'!B266,'Log_working_2-way'!B$1,'Log_working_2-way'!B$2)</f>
        <v/>
      </c>
      <c r="F265" s="6"/>
      <c r="H265" s="6"/>
      <c r="I265" s="6"/>
      <c r="J265" s="6"/>
      <c r="K265" s="6"/>
    </row>
    <row r="266" spans="4:11" x14ac:dyDescent="0.25">
      <c r="D266" t="str">
        <f>solve_for_d('True_Odds_Calculator_2-way'!A267,'True_Odds_Calculator_2-way'!#REF!,'True_Odds_Calculator_2-way'!B267,'Log_working_2-way'!B$1,'Log_working_2-way'!B$2)</f>
        <v/>
      </c>
      <c r="F266" s="6"/>
      <c r="H266" s="6"/>
      <c r="I266" s="6"/>
      <c r="J266" s="6"/>
      <c r="K266" s="6"/>
    </row>
    <row r="267" spans="4:11" x14ac:dyDescent="0.25">
      <c r="D267" t="str">
        <f>solve_for_d('True_Odds_Calculator_2-way'!A268,'True_Odds_Calculator_2-way'!#REF!,'True_Odds_Calculator_2-way'!B268,'Log_working_2-way'!B$1,'Log_working_2-way'!B$2)</f>
        <v/>
      </c>
      <c r="F267" s="6"/>
      <c r="H267" s="6"/>
      <c r="I267" s="6"/>
      <c r="J267" s="6"/>
      <c r="K267" s="6"/>
    </row>
    <row r="268" spans="4:11" x14ac:dyDescent="0.25">
      <c r="D268" t="str">
        <f>solve_for_d('True_Odds_Calculator_2-way'!A269,'True_Odds_Calculator_2-way'!#REF!,'True_Odds_Calculator_2-way'!B269,'Log_working_2-way'!B$1,'Log_working_2-way'!B$2)</f>
        <v/>
      </c>
      <c r="F268" s="6"/>
      <c r="H268" s="6"/>
      <c r="I268" s="6"/>
      <c r="J268" s="6"/>
      <c r="K268" s="6"/>
    </row>
    <row r="269" spans="4:11" x14ac:dyDescent="0.25">
      <c r="D269" t="str">
        <f>solve_for_d('True_Odds_Calculator_2-way'!A270,'True_Odds_Calculator_2-way'!#REF!,'True_Odds_Calculator_2-way'!B270,'Log_working_2-way'!B$1,'Log_working_2-way'!B$2)</f>
        <v/>
      </c>
      <c r="F269" s="6"/>
      <c r="H269" s="6"/>
      <c r="I269" s="6"/>
      <c r="J269" s="6"/>
      <c r="K269" s="6"/>
    </row>
    <row r="270" spans="4:11" x14ac:dyDescent="0.25">
      <c r="D270" t="str">
        <f>solve_for_d('True_Odds_Calculator_2-way'!A271,'True_Odds_Calculator_2-way'!#REF!,'True_Odds_Calculator_2-way'!B271,'Log_working_2-way'!B$1,'Log_working_2-way'!B$2)</f>
        <v/>
      </c>
      <c r="F270" s="6"/>
      <c r="H270" s="6"/>
      <c r="I270" s="6"/>
      <c r="J270" s="6"/>
      <c r="K270" s="6"/>
    </row>
    <row r="271" spans="4:11" x14ac:dyDescent="0.25">
      <c r="D271" t="str">
        <f>solve_for_d('True_Odds_Calculator_2-way'!A272,'True_Odds_Calculator_2-way'!#REF!,'True_Odds_Calculator_2-way'!B272,'Log_working_2-way'!B$1,'Log_working_2-way'!B$2)</f>
        <v/>
      </c>
      <c r="F271" s="6"/>
      <c r="H271" s="6"/>
      <c r="I271" s="6"/>
      <c r="J271" s="6"/>
      <c r="K271" s="6"/>
    </row>
    <row r="272" spans="4:11" x14ac:dyDescent="0.25">
      <c r="D272" t="str">
        <f>solve_for_d('True_Odds_Calculator_2-way'!A273,'True_Odds_Calculator_2-way'!#REF!,'True_Odds_Calculator_2-way'!B273,'Log_working_2-way'!B$1,'Log_working_2-way'!B$2)</f>
        <v/>
      </c>
      <c r="F272" s="6"/>
      <c r="H272" s="6"/>
      <c r="I272" s="6"/>
      <c r="J272" s="6"/>
      <c r="K272" s="6"/>
    </row>
    <row r="273" spans="4:11" x14ac:dyDescent="0.25">
      <c r="D273" t="str">
        <f>solve_for_d('True_Odds_Calculator_2-way'!A274,'True_Odds_Calculator_2-way'!#REF!,'True_Odds_Calculator_2-way'!B274,'Log_working_2-way'!B$1,'Log_working_2-way'!B$2)</f>
        <v/>
      </c>
      <c r="F273" s="6"/>
      <c r="H273" s="6"/>
      <c r="I273" s="6"/>
      <c r="J273" s="6"/>
      <c r="K273" s="6"/>
    </row>
    <row r="274" spans="4:11" x14ac:dyDescent="0.25">
      <c r="D274" t="str">
        <f>solve_for_d('True_Odds_Calculator_2-way'!A275,'True_Odds_Calculator_2-way'!#REF!,'True_Odds_Calculator_2-way'!B275,'Log_working_2-way'!B$1,'Log_working_2-way'!B$2)</f>
        <v/>
      </c>
      <c r="F274" s="6"/>
      <c r="H274" s="6"/>
      <c r="I274" s="6"/>
      <c r="J274" s="6"/>
      <c r="K274" s="6"/>
    </row>
    <row r="275" spans="4:11" x14ac:dyDescent="0.25">
      <c r="D275" t="str">
        <f>solve_for_d('True_Odds_Calculator_2-way'!A276,'True_Odds_Calculator_2-way'!#REF!,'True_Odds_Calculator_2-way'!B276,'Log_working_2-way'!B$1,'Log_working_2-way'!B$2)</f>
        <v/>
      </c>
      <c r="F275" s="6"/>
      <c r="H275" s="6"/>
      <c r="I275" s="6"/>
      <c r="J275" s="6"/>
      <c r="K275" s="6"/>
    </row>
    <row r="276" spans="4:11" x14ac:dyDescent="0.25">
      <c r="D276" t="str">
        <f>solve_for_d('True_Odds_Calculator_2-way'!A277,'True_Odds_Calculator_2-way'!#REF!,'True_Odds_Calculator_2-way'!B277,'Log_working_2-way'!B$1,'Log_working_2-way'!B$2)</f>
        <v/>
      </c>
      <c r="F276" s="6"/>
      <c r="H276" s="6"/>
      <c r="I276" s="6"/>
      <c r="J276" s="6"/>
      <c r="K276" s="6"/>
    </row>
    <row r="277" spans="4:11" x14ac:dyDescent="0.25">
      <c r="D277" t="str">
        <f>solve_for_d('True_Odds_Calculator_2-way'!A278,'True_Odds_Calculator_2-way'!#REF!,'True_Odds_Calculator_2-way'!B278,'Log_working_2-way'!B$1,'Log_working_2-way'!B$2)</f>
        <v/>
      </c>
      <c r="F277" s="6"/>
      <c r="H277" s="6"/>
      <c r="I277" s="6"/>
      <c r="J277" s="6"/>
      <c r="K277" s="6"/>
    </row>
    <row r="278" spans="4:11" x14ac:dyDescent="0.25">
      <c r="D278" t="str">
        <f>solve_for_d('True_Odds_Calculator_2-way'!A279,'True_Odds_Calculator_2-way'!#REF!,'True_Odds_Calculator_2-way'!B279,'Log_working_2-way'!B$1,'Log_working_2-way'!B$2)</f>
        <v/>
      </c>
      <c r="F278" s="6"/>
      <c r="H278" s="6"/>
      <c r="I278" s="6"/>
      <c r="J278" s="6"/>
      <c r="K278" s="6"/>
    </row>
    <row r="279" spans="4:11" x14ac:dyDescent="0.25">
      <c r="D279" t="str">
        <f>solve_for_d('True_Odds_Calculator_2-way'!A280,'True_Odds_Calculator_2-way'!#REF!,'True_Odds_Calculator_2-way'!B280,'Log_working_2-way'!B$1,'Log_working_2-way'!B$2)</f>
        <v/>
      </c>
      <c r="F279" s="6"/>
      <c r="H279" s="6"/>
      <c r="I279" s="6"/>
      <c r="J279" s="6"/>
      <c r="K279" s="6"/>
    </row>
    <row r="280" spans="4:11" x14ac:dyDescent="0.25">
      <c r="D280" t="str">
        <f>solve_for_d('True_Odds_Calculator_2-way'!A281,'True_Odds_Calculator_2-way'!#REF!,'True_Odds_Calculator_2-way'!B281,'Log_working_2-way'!B$1,'Log_working_2-way'!B$2)</f>
        <v/>
      </c>
      <c r="F280" s="6"/>
      <c r="H280" s="6"/>
      <c r="I280" s="6"/>
      <c r="J280" s="6"/>
      <c r="K280" s="6"/>
    </row>
    <row r="281" spans="4:11" x14ac:dyDescent="0.25">
      <c r="D281" t="str">
        <f>solve_for_d('True_Odds_Calculator_2-way'!A282,'True_Odds_Calculator_2-way'!#REF!,'True_Odds_Calculator_2-way'!B282,'Log_working_2-way'!B$1,'Log_working_2-way'!B$2)</f>
        <v/>
      </c>
      <c r="F281" s="6"/>
      <c r="H281" s="6"/>
      <c r="I281" s="6"/>
      <c r="J281" s="6"/>
      <c r="K281" s="6"/>
    </row>
    <row r="282" spans="4:11" x14ac:dyDescent="0.25">
      <c r="D282" t="str">
        <f>solve_for_d('True_Odds_Calculator_2-way'!A283,'True_Odds_Calculator_2-way'!#REF!,'True_Odds_Calculator_2-way'!B283,'Log_working_2-way'!B$1,'Log_working_2-way'!B$2)</f>
        <v/>
      </c>
      <c r="F282" s="6"/>
      <c r="H282" s="6"/>
      <c r="I282" s="6"/>
      <c r="J282" s="6"/>
      <c r="K282" s="6"/>
    </row>
    <row r="283" spans="4:11" x14ac:dyDescent="0.25">
      <c r="D283" t="str">
        <f>solve_for_d('True_Odds_Calculator_2-way'!A284,'True_Odds_Calculator_2-way'!#REF!,'True_Odds_Calculator_2-way'!B284,'Log_working_2-way'!B$1,'Log_working_2-way'!B$2)</f>
        <v/>
      </c>
      <c r="F283" s="6"/>
      <c r="H283" s="6"/>
      <c r="I283" s="6"/>
      <c r="J283" s="6"/>
      <c r="K283" s="6"/>
    </row>
    <row r="284" spans="4:11" x14ac:dyDescent="0.25">
      <c r="D284" t="str">
        <f>solve_for_d('True_Odds_Calculator_2-way'!A285,'True_Odds_Calculator_2-way'!#REF!,'True_Odds_Calculator_2-way'!B285,'Log_working_2-way'!B$1,'Log_working_2-way'!B$2)</f>
        <v/>
      </c>
      <c r="F284" s="6"/>
      <c r="H284" s="6"/>
      <c r="I284" s="6"/>
      <c r="J284" s="6"/>
      <c r="K284" s="6"/>
    </row>
    <row r="285" spans="4:11" x14ac:dyDescent="0.25">
      <c r="D285" t="str">
        <f>solve_for_d('True_Odds_Calculator_2-way'!A286,'True_Odds_Calculator_2-way'!#REF!,'True_Odds_Calculator_2-way'!B286,'Log_working_2-way'!B$1,'Log_working_2-way'!B$2)</f>
        <v/>
      </c>
      <c r="F285" s="6"/>
      <c r="H285" s="6"/>
      <c r="I285" s="6"/>
      <c r="J285" s="6"/>
      <c r="K285" s="6"/>
    </row>
    <row r="286" spans="4:11" x14ac:dyDescent="0.25">
      <c r="D286" t="str">
        <f>solve_for_d('True_Odds_Calculator_2-way'!A287,'True_Odds_Calculator_2-way'!#REF!,'True_Odds_Calculator_2-way'!B287,'Log_working_2-way'!B$1,'Log_working_2-way'!B$2)</f>
        <v/>
      </c>
      <c r="F286" s="6"/>
      <c r="H286" s="6"/>
      <c r="I286" s="6"/>
      <c r="J286" s="6"/>
      <c r="K286" s="6"/>
    </row>
    <row r="287" spans="4:11" x14ac:dyDescent="0.25">
      <c r="D287" t="str">
        <f>solve_for_d('True_Odds_Calculator_2-way'!A288,'True_Odds_Calculator_2-way'!#REF!,'True_Odds_Calculator_2-way'!B288,'Log_working_2-way'!B$1,'Log_working_2-way'!B$2)</f>
        <v/>
      </c>
      <c r="F287" s="6"/>
      <c r="H287" s="6"/>
      <c r="I287" s="6"/>
      <c r="J287" s="6"/>
      <c r="K287" s="6"/>
    </row>
    <row r="288" spans="4:11" x14ac:dyDescent="0.25">
      <c r="D288" t="str">
        <f>solve_for_d('True_Odds_Calculator_2-way'!A289,'True_Odds_Calculator_2-way'!#REF!,'True_Odds_Calculator_2-way'!B289,'Log_working_2-way'!B$1,'Log_working_2-way'!B$2)</f>
        <v/>
      </c>
      <c r="F288" s="6"/>
      <c r="H288" s="6"/>
      <c r="I288" s="6"/>
      <c r="J288" s="6"/>
      <c r="K288" s="6"/>
    </row>
    <row r="289" spans="4:11" x14ac:dyDescent="0.25">
      <c r="D289" t="str">
        <f>solve_for_d('True_Odds_Calculator_2-way'!A290,'True_Odds_Calculator_2-way'!#REF!,'True_Odds_Calculator_2-way'!B290,'Log_working_2-way'!B$1,'Log_working_2-way'!B$2)</f>
        <v/>
      </c>
      <c r="F289" s="6"/>
      <c r="H289" s="6"/>
      <c r="I289" s="6"/>
      <c r="J289" s="6"/>
      <c r="K289" s="6"/>
    </row>
    <row r="290" spans="4:11" x14ac:dyDescent="0.25">
      <c r="D290" t="str">
        <f>solve_for_d('True_Odds_Calculator_2-way'!A291,'True_Odds_Calculator_2-way'!#REF!,'True_Odds_Calculator_2-way'!B291,'Log_working_2-way'!B$1,'Log_working_2-way'!B$2)</f>
        <v/>
      </c>
      <c r="F290" s="6"/>
      <c r="H290" s="6"/>
      <c r="I290" s="6"/>
      <c r="J290" s="6"/>
      <c r="K290" s="6"/>
    </row>
    <row r="291" spans="4:11" x14ac:dyDescent="0.25">
      <c r="D291" t="str">
        <f>solve_for_d('True_Odds_Calculator_2-way'!A292,'True_Odds_Calculator_2-way'!#REF!,'True_Odds_Calculator_2-way'!B292,'Log_working_2-way'!B$1,'Log_working_2-way'!B$2)</f>
        <v/>
      </c>
      <c r="F291" s="6"/>
      <c r="H291" s="6"/>
      <c r="I291" s="6"/>
      <c r="J291" s="6"/>
      <c r="K291" s="6"/>
    </row>
    <row r="292" spans="4:11" x14ac:dyDescent="0.25">
      <c r="D292" t="str">
        <f>solve_for_d('True_Odds_Calculator_2-way'!A293,'True_Odds_Calculator_2-way'!#REF!,'True_Odds_Calculator_2-way'!B293,'Log_working_2-way'!B$1,'Log_working_2-way'!B$2)</f>
        <v/>
      </c>
      <c r="F292" s="6"/>
      <c r="H292" s="6"/>
      <c r="I292" s="6"/>
      <c r="J292" s="6"/>
      <c r="K292" s="6"/>
    </row>
    <row r="293" spans="4:11" x14ac:dyDescent="0.25">
      <c r="D293" t="str">
        <f>solve_for_d('True_Odds_Calculator_2-way'!A294,'True_Odds_Calculator_2-way'!#REF!,'True_Odds_Calculator_2-way'!B294,'Log_working_2-way'!B$1,'Log_working_2-way'!B$2)</f>
        <v/>
      </c>
      <c r="F293" s="6"/>
      <c r="H293" s="6"/>
      <c r="I293" s="6"/>
      <c r="J293" s="6"/>
      <c r="K293" s="6"/>
    </row>
    <row r="294" spans="4:11" x14ac:dyDescent="0.25">
      <c r="D294" t="str">
        <f>solve_for_d('True_Odds_Calculator_2-way'!A295,'True_Odds_Calculator_2-way'!#REF!,'True_Odds_Calculator_2-way'!B295,'Log_working_2-way'!B$1,'Log_working_2-way'!B$2)</f>
        <v/>
      </c>
      <c r="F294" s="6"/>
      <c r="H294" s="6"/>
      <c r="I294" s="6"/>
      <c r="J294" s="6"/>
      <c r="K294" s="6"/>
    </row>
    <row r="295" spans="4:11" x14ac:dyDescent="0.25">
      <c r="D295" t="str">
        <f>solve_for_d('True_Odds_Calculator_2-way'!A296,'True_Odds_Calculator_2-way'!#REF!,'True_Odds_Calculator_2-way'!B296,'Log_working_2-way'!B$1,'Log_working_2-way'!B$2)</f>
        <v/>
      </c>
      <c r="F295" s="6"/>
      <c r="H295" s="6"/>
      <c r="I295" s="6"/>
      <c r="J295" s="6"/>
      <c r="K295" s="6"/>
    </row>
    <row r="296" spans="4:11" x14ac:dyDescent="0.25">
      <c r="D296" t="str">
        <f>solve_for_d('True_Odds_Calculator_2-way'!A297,'True_Odds_Calculator_2-way'!#REF!,'True_Odds_Calculator_2-way'!B297,'Log_working_2-way'!B$1,'Log_working_2-way'!B$2)</f>
        <v/>
      </c>
      <c r="F296" s="6"/>
      <c r="H296" s="6"/>
      <c r="I296" s="6"/>
      <c r="J296" s="6"/>
      <c r="K296" s="6"/>
    </row>
    <row r="297" spans="4:11" x14ac:dyDescent="0.25">
      <c r="D297" t="str">
        <f>solve_for_d('True_Odds_Calculator_2-way'!A298,'True_Odds_Calculator_2-way'!#REF!,'True_Odds_Calculator_2-way'!B298,'Log_working_2-way'!B$1,'Log_working_2-way'!B$2)</f>
        <v/>
      </c>
      <c r="F297" s="6"/>
      <c r="H297" s="6"/>
      <c r="I297" s="6"/>
      <c r="J297" s="6"/>
      <c r="K297" s="6"/>
    </row>
    <row r="298" spans="4:11" x14ac:dyDescent="0.25">
      <c r="D298" t="str">
        <f>solve_for_d('True_Odds_Calculator_2-way'!A299,'True_Odds_Calculator_2-way'!#REF!,'True_Odds_Calculator_2-way'!B299,'Log_working_2-way'!B$1,'Log_working_2-way'!B$2)</f>
        <v/>
      </c>
      <c r="F298" s="6"/>
      <c r="H298" s="6"/>
      <c r="I298" s="6"/>
      <c r="J298" s="6"/>
      <c r="K298" s="6"/>
    </row>
    <row r="299" spans="4:11" x14ac:dyDescent="0.25">
      <c r="D299" t="str">
        <f>solve_for_d('True_Odds_Calculator_2-way'!A300,'True_Odds_Calculator_2-way'!#REF!,'True_Odds_Calculator_2-way'!B300,'Log_working_2-way'!B$1,'Log_working_2-way'!B$2)</f>
        <v/>
      </c>
      <c r="F299" s="6"/>
      <c r="H299" s="6"/>
      <c r="I299" s="6"/>
      <c r="J299" s="6"/>
      <c r="K299" s="6"/>
    </row>
    <row r="300" spans="4:11" x14ac:dyDescent="0.25">
      <c r="D300" t="str">
        <f>solve_for_d('True_Odds_Calculator_2-way'!A301,'True_Odds_Calculator_2-way'!#REF!,'True_Odds_Calculator_2-way'!B301,'Log_working_2-way'!B$1,'Log_working_2-way'!B$2)</f>
        <v/>
      </c>
      <c r="F300" s="6"/>
      <c r="H300" s="6"/>
      <c r="I300" s="6"/>
      <c r="J300" s="6"/>
      <c r="K300" s="6"/>
    </row>
    <row r="301" spans="4:11" x14ac:dyDescent="0.25">
      <c r="D301" t="str">
        <f>solve_for_d('True_Odds_Calculator_2-way'!A302,'True_Odds_Calculator_2-way'!#REF!,'True_Odds_Calculator_2-way'!B302,'Log_working_2-way'!B$1,'Log_working_2-way'!B$2)</f>
        <v/>
      </c>
      <c r="F301" s="6"/>
      <c r="H301" s="6"/>
      <c r="I301" s="6"/>
      <c r="J301" s="6"/>
      <c r="K301" s="6"/>
    </row>
    <row r="302" spans="4:11" x14ac:dyDescent="0.25">
      <c r="D302" t="str">
        <f>solve_for_d('True_Odds_Calculator_2-way'!A303,'True_Odds_Calculator_2-way'!#REF!,'True_Odds_Calculator_2-way'!B303,'Log_working_2-way'!B$1,'Log_working_2-way'!B$2)</f>
        <v/>
      </c>
      <c r="F302" s="6"/>
      <c r="H302" s="6"/>
      <c r="I302" s="6"/>
      <c r="J302" s="6"/>
      <c r="K302" s="6"/>
    </row>
    <row r="303" spans="4:11" x14ac:dyDescent="0.25">
      <c r="D303" t="str">
        <f>solve_for_d('True_Odds_Calculator_2-way'!A304,'True_Odds_Calculator_2-way'!#REF!,'True_Odds_Calculator_2-way'!B304,'Log_working_2-way'!B$1,'Log_working_2-way'!B$2)</f>
        <v/>
      </c>
      <c r="F303" s="6"/>
      <c r="H303" s="6"/>
      <c r="I303" s="6"/>
      <c r="J303" s="6"/>
      <c r="K303" s="6"/>
    </row>
    <row r="304" spans="4:11" x14ac:dyDescent="0.25">
      <c r="D304" t="str">
        <f>solve_for_d('True_Odds_Calculator_2-way'!A305,'True_Odds_Calculator_2-way'!#REF!,'True_Odds_Calculator_2-way'!B305,'Log_working_2-way'!B$1,'Log_working_2-way'!B$2)</f>
        <v/>
      </c>
      <c r="F304" s="6"/>
      <c r="H304" s="6"/>
      <c r="I304" s="6"/>
      <c r="J304" s="6"/>
      <c r="K304" s="6"/>
    </row>
    <row r="305" spans="4:11" x14ac:dyDescent="0.25">
      <c r="D305" t="str">
        <f>solve_for_d('True_Odds_Calculator_2-way'!A306,'True_Odds_Calculator_2-way'!#REF!,'True_Odds_Calculator_2-way'!B306,'Log_working_2-way'!B$1,'Log_working_2-way'!B$2)</f>
        <v/>
      </c>
      <c r="F305" s="6"/>
      <c r="H305" s="6"/>
      <c r="I305" s="6"/>
      <c r="J305" s="6"/>
      <c r="K305" s="6"/>
    </row>
    <row r="306" spans="4:11" x14ac:dyDescent="0.25">
      <c r="D306" t="str">
        <f>solve_for_d('True_Odds_Calculator_2-way'!A307,'True_Odds_Calculator_2-way'!#REF!,'True_Odds_Calculator_2-way'!B307,'Log_working_2-way'!B$1,'Log_working_2-way'!B$2)</f>
        <v/>
      </c>
      <c r="F306" s="6"/>
      <c r="H306" s="6"/>
      <c r="I306" s="6"/>
      <c r="J306" s="6"/>
      <c r="K306" s="6"/>
    </row>
    <row r="307" spans="4:11" x14ac:dyDescent="0.25">
      <c r="D307" t="str">
        <f>solve_for_d('True_Odds_Calculator_2-way'!A308,'True_Odds_Calculator_2-way'!#REF!,'True_Odds_Calculator_2-way'!B308,'Log_working_2-way'!B$1,'Log_working_2-way'!B$2)</f>
        <v/>
      </c>
      <c r="F307" s="6"/>
      <c r="H307" s="6"/>
      <c r="I307" s="6"/>
      <c r="J307" s="6"/>
      <c r="K307" s="6"/>
    </row>
    <row r="308" spans="4:11" x14ac:dyDescent="0.25">
      <c r="D308" t="str">
        <f>solve_for_d('True_Odds_Calculator_2-way'!A309,'True_Odds_Calculator_2-way'!#REF!,'True_Odds_Calculator_2-way'!B309,'Log_working_2-way'!B$1,'Log_working_2-way'!B$2)</f>
        <v/>
      </c>
      <c r="F308" s="6"/>
      <c r="H308" s="6"/>
      <c r="I308" s="6"/>
      <c r="J308" s="6"/>
      <c r="K308" s="6"/>
    </row>
    <row r="309" spans="4:11" x14ac:dyDescent="0.25">
      <c r="D309" t="str">
        <f>solve_for_d('True_Odds_Calculator_2-way'!A310,'True_Odds_Calculator_2-way'!#REF!,'True_Odds_Calculator_2-way'!B310,'Log_working_2-way'!B$1,'Log_working_2-way'!B$2)</f>
        <v/>
      </c>
      <c r="F309" s="6"/>
      <c r="H309" s="6"/>
      <c r="I309" s="6"/>
      <c r="J309" s="6"/>
      <c r="K309" s="6"/>
    </row>
    <row r="310" spans="4:11" x14ac:dyDescent="0.25">
      <c r="D310" t="str">
        <f>solve_for_d('True_Odds_Calculator_2-way'!A311,'True_Odds_Calculator_2-way'!#REF!,'True_Odds_Calculator_2-way'!B311,'Log_working_2-way'!B$1,'Log_working_2-way'!B$2)</f>
        <v/>
      </c>
      <c r="F310" s="6"/>
      <c r="H310" s="6"/>
      <c r="I310" s="6"/>
      <c r="J310" s="6"/>
      <c r="K310" s="6"/>
    </row>
    <row r="311" spans="4:11" x14ac:dyDescent="0.25">
      <c r="D311" t="str">
        <f>solve_for_d('True_Odds_Calculator_2-way'!A312,'True_Odds_Calculator_2-way'!#REF!,'True_Odds_Calculator_2-way'!B312,'Log_working_2-way'!B$1,'Log_working_2-way'!B$2)</f>
        <v/>
      </c>
      <c r="F311" s="6"/>
      <c r="H311" s="6"/>
      <c r="I311" s="6"/>
      <c r="J311" s="6"/>
      <c r="K311" s="6"/>
    </row>
    <row r="312" spans="4:11" x14ac:dyDescent="0.25">
      <c r="D312" t="str">
        <f>solve_for_d('True_Odds_Calculator_2-way'!A313,'True_Odds_Calculator_2-way'!#REF!,'True_Odds_Calculator_2-way'!B313,'Log_working_2-way'!B$1,'Log_working_2-way'!B$2)</f>
        <v/>
      </c>
      <c r="F312" s="6"/>
      <c r="H312" s="6"/>
      <c r="I312" s="6"/>
      <c r="J312" s="6"/>
      <c r="K312" s="6"/>
    </row>
    <row r="313" spans="4:11" x14ac:dyDescent="0.25">
      <c r="D313" t="str">
        <f>solve_for_d('True_Odds_Calculator_2-way'!A314,'True_Odds_Calculator_2-way'!#REF!,'True_Odds_Calculator_2-way'!B314,'Log_working_2-way'!B$1,'Log_working_2-way'!B$2)</f>
        <v/>
      </c>
      <c r="F313" s="6"/>
      <c r="H313" s="6"/>
      <c r="I313" s="6"/>
      <c r="J313" s="6"/>
      <c r="K313" s="6"/>
    </row>
    <row r="314" spans="4:11" x14ac:dyDescent="0.25">
      <c r="D314" t="str">
        <f>solve_for_d('True_Odds_Calculator_2-way'!A315,'True_Odds_Calculator_2-way'!#REF!,'True_Odds_Calculator_2-way'!B315,'Log_working_2-way'!B$1,'Log_working_2-way'!B$2)</f>
        <v/>
      </c>
      <c r="F314" s="6"/>
      <c r="H314" s="6"/>
      <c r="I314" s="6"/>
      <c r="J314" s="6"/>
      <c r="K314" s="6"/>
    </row>
    <row r="315" spans="4:11" x14ac:dyDescent="0.25">
      <c r="D315" t="str">
        <f>solve_for_d('True_Odds_Calculator_2-way'!A316,'True_Odds_Calculator_2-way'!#REF!,'True_Odds_Calculator_2-way'!B316,'Log_working_2-way'!B$1,'Log_working_2-way'!B$2)</f>
        <v/>
      </c>
      <c r="F315" s="6"/>
      <c r="H315" s="6"/>
      <c r="I315" s="6"/>
      <c r="J315" s="6"/>
      <c r="K315" s="6"/>
    </row>
    <row r="316" spans="4:11" x14ac:dyDescent="0.25">
      <c r="D316" t="str">
        <f>solve_for_d('True_Odds_Calculator_2-way'!A317,'True_Odds_Calculator_2-way'!#REF!,'True_Odds_Calculator_2-way'!B317,'Log_working_2-way'!B$1,'Log_working_2-way'!B$2)</f>
        <v/>
      </c>
      <c r="F316" s="6"/>
      <c r="H316" s="6"/>
      <c r="I316" s="6"/>
      <c r="J316" s="6"/>
      <c r="K316" s="6"/>
    </row>
    <row r="317" spans="4:11" x14ac:dyDescent="0.25">
      <c r="D317" t="str">
        <f>solve_for_d('True_Odds_Calculator_2-way'!A318,'True_Odds_Calculator_2-way'!#REF!,'True_Odds_Calculator_2-way'!B318,'Log_working_2-way'!B$1,'Log_working_2-way'!B$2)</f>
        <v/>
      </c>
      <c r="F317" s="6"/>
      <c r="H317" s="6"/>
      <c r="I317" s="6"/>
      <c r="J317" s="6"/>
      <c r="K317" s="6"/>
    </row>
    <row r="318" spans="4:11" x14ac:dyDescent="0.25">
      <c r="D318" t="str">
        <f>solve_for_d('True_Odds_Calculator_2-way'!A319,'True_Odds_Calculator_2-way'!#REF!,'True_Odds_Calculator_2-way'!B319,'Log_working_2-way'!B$1,'Log_working_2-way'!B$2)</f>
        <v/>
      </c>
      <c r="F318" s="6"/>
      <c r="H318" s="6"/>
      <c r="I318" s="6"/>
      <c r="J318" s="6"/>
      <c r="K318" s="6"/>
    </row>
    <row r="319" spans="4:11" x14ac:dyDescent="0.25">
      <c r="D319" t="str">
        <f>solve_for_d('True_Odds_Calculator_2-way'!A320,'True_Odds_Calculator_2-way'!#REF!,'True_Odds_Calculator_2-way'!B320,'Log_working_2-way'!B$1,'Log_working_2-way'!B$2)</f>
        <v/>
      </c>
      <c r="F319" s="6"/>
      <c r="H319" s="6"/>
      <c r="I319" s="6"/>
      <c r="J319" s="6"/>
      <c r="K319" s="6"/>
    </row>
    <row r="320" spans="4:11" x14ac:dyDescent="0.25">
      <c r="D320" t="str">
        <f>solve_for_d('True_Odds_Calculator_2-way'!A321,'True_Odds_Calculator_2-way'!#REF!,'True_Odds_Calculator_2-way'!B321,'Log_working_2-way'!B$1,'Log_working_2-way'!B$2)</f>
        <v/>
      </c>
      <c r="F320" s="6"/>
      <c r="H320" s="6"/>
      <c r="I320" s="6"/>
      <c r="J320" s="6"/>
      <c r="K320" s="6"/>
    </row>
    <row r="321" spans="4:11" x14ac:dyDescent="0.25">
      <c r="D321" t="str">
        <f>solve_for_d('True_Odds_Calculator_2-way'!A322,'True_Odds_Calculator_2-way'!#REF!,'True_Odds_Calculator_2-way'!B322,'Log_working_2-way'!B$1,'Log_working_2-way'!B$2)</f>
        <v/>
      </c>
      <c r="F321" s="6"/>
      <c r="H321" s="6"/>
      <c r="I321" s="6"/>
      <c r="J321" s="6"/>
      <c r="K321" s="6"/>
    </row>
    <row r="322" spans="4:11" x14ac:dyDescent="0.25">
      <c r="D322" t="str">
        <f>solve_for_d('True_Odds_Calculator_2-way'!A323,'True_Odds_Calculator_2-way'!#REF!,'True_Odds_Calculator_2-way'!B323,'Log_working_2-way'!B$1,'Log_working_2-way'!B$2)</f>
        <v/>
      </c>
      <c r="F322" s="6"/>
      <c r="H322" s="6"/>
      <c r="I322" s="6"/>
      <c r="J322" s="6"/>
      <c r="K322" s="6"/>
    </row>
    <row r="323" spans="4:11" x14ac:dyDescent="0.25">
      <c r="D323" t="str">
        <f>solve_for_d('True_Odds_Calculator_2-way'!A324,'True_Odds_Calculator_2-way'!#REF!,'True_Odds_Calculator_2-way'!B324,'Log_working_2-way'!B$1,'Log_working_2-way'!B$2)</f>
        <v/>
      </c>
      <c r="F323" s="6"/>
      <c r="H323" s="6"/>
      <c r="I323" s="6"/>
      <c r="J323" s="6"/>
      <c r="K323" s="6"/>
    </row>
    <row r="324" spans="4:11" x14ac:dyDescent="0.25">
      <c r="D324" t="str">
        <f>solve_for_d('True_Odds_Calculator_2-way'!A325,'True_Odds_Calculator_2-way'!#REF!,'True_Odds_Calculator_2-way'!B325,'Log_working_2-way'!B$1,'Log_working_2-way'!B$2)</f>
        <v/>
      </c>
      <c r="F324" s="6"/>
      <c r="H324" s="6"/>
      <c r="I324" s="6"/>
      <c r="J324" s="6"/>
      <c r="K324" s="6"/>
    </row>
    <row r="325" spans="4:11" x14ac:dyDescent="0.25">
      <c r="D325" t="str">
        <f>solve_for_d('True_Odds_Calculator_2-way'!A326,'True_Odds_Calculator_2-way'!#REF!,'True_Odds_Calculator_2-way'!B326,'Log_working_2-way'!B$1,'Log_working_2-way'!B$2)</f>
        <v/>
      </c>
      <c r="F325" s="6"/>
      <c r="H325" s="6"/>
      <c r="I325" s="6"/>
      <c r="J325" s="6"/>
      <c r="K325" s="6"/>
    </row>
    <row r="326" spans="4:11" x14ac:dyDescent="0.25">
      <c r="D326" t="str">
        <f>solve_for_d('True_Odds_Calculator_2-way'!A327,'True_Odds_Calculator_2-way'!#REF!,'True_Odds_Calculator_2-way'!B327,'Log_working_2-way'!B$1,'Log_working_2-way'!B$2)</f>
        <v/>
      </c>
      <c r="F326" s="6"/>
      <c r="H326" s="6"/>
      <c r="I326" s="6"/>
      <c r="J326" s="6"/>
      <c r="K326" s="6"/>
    </row>
    <row r="327" spans="4:11" x14ac:dyDescent="0.25">
      <c r="D327" t="str">
        <f>solve_for_d('True_Odds_Calculator_2-way'!A328,'True_Odds_Calculator_2-way'!#REF!,'True_Odds_Calculator_2-way'!B328,'Log_working_2-way'!B$1,'Log_working_2-way'!B$2)</f>
        <v/>
      </c>
      <c r="F327" s="6"/>
      <c r="H327" s="6"/>
      <c r="I327" s="6"/>
      <c r="J327" s="6"/>
      <c r="K327" s="6"/>
    </row>
    <row r="328" spans="4:11" x14ac:dyDescent="0.25">
      <c r="D328" t="str">
        <f>solve_for_d('True_Odds_Calculator_2-way'!A329,'True_Odds_Calculator_2-way'!#REF!,'True_Odds_Calculator_2-way'!B329,'Log_working_2-way'!B$1,'Log_working_2-way'!B$2)</f>
        <v/>
      </c>
      <c r="F328" s="6"/>
      <c r="H328" s="6"/>
      <c r="I328" s="6"/>
      <c r="J328" s="6"/>
      <c r="K328" s="6"/>
    </row>
    <row r="329" spans="4:11" x14ac:dyDescent="0.25">
      <c r="D329" t="str">
        <f>solve_for_d('True_Odds_Calculator_2-way'!A330,'True_Odds_Calculator_2-way'!#REF!,'True_Odds_Calculator_2-way'!B330,'Log_working_2-way'!B$1,'Log_working_2-way'!B$2)</f>
        <v/>
      </c>
      <c r="F329" s="6"/>
      <c r="H329" s="6"/>
      <c r="I329" s="6"/>
      <c r="J329" s="6"/>
      <c r="K329" s="6"/>
    </row>
    <row r="330" spans="4:11" x14ac:dyDescent="0.25">
      <c r="D330" t="str">
        <f>solve_for_d('True_Odds_Calculator_2-way'!A331,'True_Odds_Calculator_2-way'!#REF!,'True_Odds_Calculator_2-way'!B331,'Log_working_2-way'!B$1,'Log_working_2-way'!B$2)</f>
        <v/>
      </c>
      <c r="F330" s="6"/>
      <c r="H330" s="6"/>
      <c r="I330" s="6"/>
      <c r="J330" s="6"/>
      <c r="K330" s="6"/>
    </row>
    <row r="331" spans="4:11" x14ac:dyDescent="0.25">
      <c r="D331" t="str">
        <f>solve_for_d('True_Odds_Calculator_2-way'!A332,'True_Odds_Calculator_2-way'!#REF!,'True_Odds_Calculator_2-way'!B332,'Log_working_2-way'!B$1,'Log_working_2-way'!B$2)</f>
        <v/>
      </c>
      <c r="F331" s="6"/>
      <c r="H331" s="6"/>
      <c r="I331" s="6"/>
      <c r="J331" s="6"/>
      <c r="K331" s="6"/>
    </row>
    <row r="332" spans="4:11" x14ac:dyDescent="0.25">
      <c r="D332" t="str">
        <f>solve_for_d('True_Odds_Calculator_2-way'!A333,'True_Odds_Calculator_2-way'!#REF!,'True_Odds_Calculator_2-way'!B333,'Log_working_2-way'!B$1,'Log_working_2-way'!B$2)</f>
        <v/>
      </c>
      <c r="F332" s="6"/>
      <c r="H332" s="6"/>
      <c r="I332" s="6"/>
      <c r="J332" s="6"/>
      <c r="K332" s="6"/>
    </row>
    <row r="333" spans="4:11" x14ac:dyDescent="0.25">
      <c r="D333" t="str">
        <f>solve_for_d('True_Odds_Calculator_2-way'!A334,'True_Odds_Calculator_2-way'!#REF!,'True_Odds_Calculator_2-way'!B334,'Log_working_2-way'!B$1,'Log_working_2-way'!B$2)</f>
        <v/>
      </c>
      <c r="F333" s="6"/>
      <c r="H333" s="6"/>
      <c r="I333" s="6"/>
      <c r="J333" s="6"/>
      <c r="K333" s="6"/>
    </row>
    <row r="334" spans="4:11" x14ac:dyDescent="0.25">
      <c r="D334" t="str">
        <f>solve_for_d('True_Odds_Calculator_2-way'!A335,'True_Odds_Calculator_2-way'!#REF!,'True_Odds_Calculator_2-way'!B335,'Log_working_2-way'!B$1,'Log_working_2-way'!B$2)</f>
        <v/>
      </c>
      <c r="F334" s="6"/>
      <c r="H334" s="6"/>
      <c r="I334" s="6"/>
      <c r="J334" s="6"/>
      <c r="K334" s="6"/>
    </row>
    <row r="335" spans="4:11" x14ac:dyDescent="0.25">
      <c r="D335" t="str">
        <f>solve_for_d('True_Odds_Calculator_2-way'!A336,'True_Odds_Calculator_2-way'!#REF!,'True_Odds_Calculator_2-way'!B336,'Log_working_2-way'!B$1,'Log_working_2-way'!B$2)</f>
        <v/>
      </c>
      <c r="F335" s="6"/>
      <c r="H335" s="6"/>
      <c r="I335" s="6"/>
      <c r="J335" s="6"/>
      <c r="K335" s="6"/>
    </row>
    <row r="336" spans="4:11" x14ac:dyDescent="0.25">
      <c r="D336" t="str">
        <f>solve_for_d('True_Odds_Calculator_2-way'!A337,'True_Odds_Calculator_2-way'!#REF!,'True_Odds_Calculator_2-way'!B337,'Log_working_2-way'!B$1,'Log_working_2-way'!B$2)</f>
        <v/>
      </c>
      <c r="F336" s="6"/>
      <c r="H336" s="6"/>
      <c r="I336" s="6"/>
      <c r="J336" s="6"/>
      <c r="K336" s="6"/>
    </row>
    <row r="337" spans="4:11" x14ac:dyDescent="0.25">
      <c r="D337" t="str">
        <f>solve_for_d('True_Odds_Calculator_2-way'!A338,'True_Odds_Calculator_2-way'!#REF!,'True_Odds_Calculator_2-way'!B338,'Log_working_2-way'!B$1,'Log_working_2-way'!B$2)</f>
        <v/>
      </c>
      <c r="F337" s="6"/>
      <c r="H337" s="6"/>
      <c r="I337" s="6"/>
      <c r="J337" s="6"/>
      <c r="K337" s="6"/>
    </row>
    <row r="338" spans="4:11" x14ac:dyDescent="0.25">
      <c r="D338" t="str">
        <f>solve_for_d('True_Odds_Calculator_2-way'!A339,'True_Odds_Calculator_2-way'!#REF!,'True_Odds_Calculator_2-way'!B339,'Log_working_2-way'!B$1,'Log_working_2-way'!B$2)</f>
        <v/>
      </c>
      <c r="F338" s="6"/>
      <c r="H338" s="6"/>
      <c r="I338" s="6"/>
      <c r="J338" s="6"/>
      <c r="K338" s="6"/>
    </row>
    <row r="339" spans="4:11" x14ac:dyDescent="0.25">
      <c r="D339" t="str">
        <f>solve_for_d('True_Odds_Calculator_2-way'!A340,'True_Odds_Calculator_2-way'!#REF!,'True_Odds_Calculator_2-way'!B340,'Log_working_2-way'!B$1,'Log_working_2-way'!B$2)</f>
        <v/>
      </c>
      <c r="F339" s="6"/>
      <c r="H339" s="6"/>
      <c r="I339" s="6"/>
      <c r="J339" s="6"/>
      <c r="K339" s="6"/>
    </row>
    <row r="340" spans="4:11" x14ac:dyDescent="0.25">
      <c r="D340" t="str">
        <f>solve_for_d('True_Odds_Calculator_2-way'!A341,'True_Odds_Calculator_2-way'!#REF!,'True_Odds_Calculator_2-way'!B341,'Log_working_2-way'!B$1,'Log_working_2-way'!B$2)</f>
        <v/>
      </c>
      <c r="F340" s="6"/>
      <c r="H340" s="6"/>
      <c r="I340" s="6"/>
      <c r="J340" s="6"/>
      <c r="K340" s="6"/>
    </row>
    <row r="341" spans="4:11" x14ac:dyDescent="0.25">
      <c r="D341" t="str">
        <f>solve_for_d('True_Odds_Calculator_2-way'!A342,'True_Odds_Calculator_2-way'!#REF!,'True_Odds_Calculator_2-way'!B342,'Log_working_2-way'!B$1,'Log_working_2-way'!B$2)</f>
        <v/>
      </c>
      <c r="F341" s="6"/>
      <c r="H341" s="6"/>
      <c r="I341" s="6"/>
      <c r="J341" s="6"/>
      <c r="K341" s="6"/>
    </row>
    <row r="342" spans="4:11" x14ac:dyDescent="0.25">
      <c r="D342" t="str">
        <f>solve_for_d('True_Odds_Calculator_2-way'!A343,'True_Odds_Calculator_2-way'!#REF!,'True_Odds_Calculator_2-way'!B343,'Log_working_2-way'!B$1,'Log_working_2-way'!B$2)</f>
        <v/>
      </c>
      <c r="F342" s="6"/>
      <c r="H342" s="6"/>
      <c r="I342" s="6"/>
      <c r="J342" s="6"/>
      <c r="K342" s="6"/>
    </row>
    <row r="343" spans="4:11" x14ac:dyDescent="0.25">
      <c r="D343" t="str">
        <f>solve_for_d('True_Odds_Calculator_2-way'!A344,'True_Odds_Calculator_2-way'!#REF!,'True_Odds_Calculator_2-way'!B344,'Log_working_2-way'!B$1,'Log_working_2-way'!B$2)</f>
        <v/>
      </c>
      <c r="F343" s="6"/>
      <c r="H343" s="6"/>
      <c r="I343" s="6"/>
      <c r="J343" s="6"/>
      <c r="K343" s="6"/>
    </row>
    <row r="344" spans="4:11" x14ac:dyDescent="0.25">
      <c r="D344" t="str">
        <f>solve_for_d('True_Odds_Calculator_2-way'!A345,'True_Odds_Calculator_2-way'!#REF!,'True_Odds_Calculator_2-way'!B345,'Log_working_2-way'!B$1,'Log_working_2-way'!B$2)</f>
        <v/>
      </c>
      <c r="F344" s="6"/>
      <c r="H344" s="6"/>
      <c r="I344" s="6"/>
      <c r="J344" s="6"/>
      <c r="K344" s="6"/>
    </row>
    <row r="345" spans="4:11" x14ac:dyDescent="0.25">
      <c r="D345" t="str">
        <f>solve_for_d('True_Odds_Calculator_2-way'!A346,'True_Odds_Calculator_2-way'!#REF!,'True_Odds_Calculator_2-way'!B346,'Log_working_2-way'!B$1,'Log_working_2-way'!B$2)</f>
        <v/>
      </c>
      <c r="F345" s="6"/>
      <c r="H345" s="6"/>
      <c r="I345" s="6"/>
      <c r="J345" s="6"/>
      <c r="K345" s="6"/>
    </row>
    <row r="346" spans="4:11" x14ac:dyDescent="0.25">
      <c r="D346" t="str">
        <f>solve_for_d('True_Odds_Calculator_2-way'!A347,'True_Odds_Calculator_2-way'!#REF!,'True_Odds_Calculator_2-way'!B347,'Log_working_2-way'!B$1,'Log_working_2-way'!B$2)</f>
        <v/>
      </c>
      <c r="F346" s="6"/>
      <c r="H346" s="6"/>
      <c r="I346" s="6"/>
      <c r="J346" s="6"/>
      <c r="K346" s="6"/>
    </row>
    <row r="347" spans="4:11" x14ac:dyDescent="0.25">
      <c r="D347" t="str">
        <f>solve_for_d('True_Odds_Calculator_2-way'!A348,'True_Odds_Calculator_2-way'!#REF!,'True_Odds_Calculator_2-way'!B348,'Log_working_2-way'!B$1,'Log_working_2-way'!B$2)</f>
        <v/>
      </c>
      <c r="F347" s="6"/>
      <c r="H347" s="6"/>
      <c r="I347" s="6"/>
      <c r="J347" s="6"/>
      <c r="K347" s="6"/>
    </row>
    <row r="348" spans="4:11" x14ac:dyDescent="0.25">
      <c r="D348" t="str">
        <f>solve_for_d('True_Odds_Calculator_2-way'!A349,'True_Odds_Calculator_2-way'!#REF!,'True_Odds_Calculator_2-way'!B349,'Log_working_2-way'!B$1,'Log_working_2-way'!B$2)</f>
        <v/>
      </c>
      <c r="F348" s="6"/>
      <c r="H348" s="6"/>
      <c r="I348" s="6"/>
      <c r="J348" s="6"/>
      <c r="K348" s="6"/>
    </row>
    <row r="349" spans="4:11" x14ac:dyDescent="0.25">
      <c r="D349" t="str">
        <f>solve_for_d('True_Odds_Calculator_2-way'!A350,'True_Odds_Calculator_2-way'!#REF!,'True_Odds_Calculator_2-way'!B350,'Log_working_2-way'!B$1,'Log_working_2-way'!B$2)</f>
        <v/>
      </c>
      <c r="F349" s="6"/>
      <c r="H349" s="6"/>
      <c r="I349" s="6"/>
      <c r="J349" s="6"/>
      <c r="K349" s="6"/>
    </row>
    <row r="350" spans="4:11" x14ac:dyDescent="0.25">
      <c r="D350" t="str">
        <f>solve_for_d('True_Odds_Calculator_2-way'!A351,'True_Odds_Calculator_2-way'!#REF!,'True_Odds_Calculator_2-way'!B351,'Log_working_2-way'!B$1,'Log_working_2-way'!B$2)</f>
        <v/>
      </c>
      <c r="F350" s="6"/>
      <c r="H350" s="6"/>
      <c r="I350" s="6"/>
      <c r="J350" s="6"/>
      <c r="K350" s="6"/>
    </row>
    <row r="351" spans="4:11" x14ac:dyDescent="0.25">
      <c r="D351" t="str">
        <f>solve_for_d('True_Odds_Calculator_2-way'!A352,'True_Odds_Calculator_2-way'!#REF!,'True_Odds_Calculator_2-way'!B352,'Log_working_2-way'!B$1,'Log_working_2-way'!B$2)</f>
        <v/>
      </c>
      <c r="F351" s="6"/>
      <c r="H351" s="6"/>
      <c r="I351" s="6"/>
      <c r="J351" s="6"/>
      <c r="K351" s="6"/>
    </row>
    <row r="352" spans="4:11" x14ac:dyDescent="0.25">
      <c r="D352" t="str">
        <f>solve_for_d('True_Odds_Calculator_2-way'!A353,'True_Odds_Calculator_2-way'!#REF!,'True_Odds_Calculator_2-way'!B353,'Log_working_2-way'!B$1,'Log_working_2-way'!B$2)</f>
        <v/>
      </c>
      <c r="F352" s="6"/>
      <c r="H352" s="6"/>
      <c r="I352" s="6"/>
      <c r="J352" s="6"/>
      <c r="K352" s="6"/>
    </row>
    <row r="353" spans="4:11" x14ac:dyDescent="0.25">
      <c r="D353" t="str">
        <f>solve_for_d('True_Odds_Calculator_2-way'!A354,'True_Odds_Calculator_2-way'!#REF!,'True_Odds_Calculator_2-way'!B354,'Log_working_2-way'!B$1,'Log_working_2-way'!B$2)</f>
        <v/>
      </c>
      <c r="F353" s="6"/>
      <c r="H353" s="6"/>
      <c r="I353" s="6"/>
      <c r="J353" s="6"/>
      <c r="K353" s="6"/>
    </row>
    <row r="354" spans="4:11" x14ac:dyDescent="0.25">
      <c r="D354" t="str">
        <f>solve_for_d('True_Odds_Calculator_2-way'!A355,'True_Odds_Calculator_2-way'!#REF!,'True_Odds_Calculator_2-way'!B355,'Log_working_2-way'!B$1,'Log_working_2-way'!B$2)</f>
        <v/>
      </c>
      <c r="F354" s="6"/>
      <c r="H354" s="6"/>
      <c r="I354" s="6"/>
      <c r="J354" s="6"/>
      <c r="K354" s="6"/>
    </row>
    <row r="355" spans="4:11" x14ac:dyDescent="0.25">
      <c r="D355" t="str">
        <f>solve_for_d('True_Odds_Calculator_2-way'!A356,'True_Odds_Calculator_2-way'!#REF!,'True_Odds_Calculator_2-way'!B356,'Log_working_2-way'!B$1,'Log_working_2-way'!B$2)</f>
        <v/>
      </c>
      <c r="F355" s="6"/>
      <c r="H355" s="6"/>
      <c r="I355" s="6"/>
      <c r="J355" s="6"/>
      <c r="K355" s="6"/>
    </row>
    <row r="356" spans="4:11" x14ac:dyDescent="0.25">
      <c r="D356" t="str">
        <f>solve_for_d('True_Odds_Calculator_2-way'!A357,'True_Odds_Calculator_2-way'!#REF!,'True_Odds_Calculator_2-way'!B357,'Log_working_2-way'!B$1,'Log_working_2-way'!B$2)</f>
        <v/>
      </c>
      <c r="F356" s="6"/>
      <c r="H356" s="6"/>
      <c r="I356" s="6"/>
      <c r="J356" s="6"/>
      <c r="K356" s="6"/>
    </row>
    <row r="357" spans="4:11" x14ac:dyDescent="0.25">
      <c r="D357" t="str">
        <f>solve_for_d('True_Odds_Calculator_2-way'!A358,'True_Odds_Calculator_2-way'!#REF!,'True_Odds_Calculator_2-way'!B358,'Log_working_2-way'!B$1,'Log_working_2-way'!B$2)</f>
        <v/>
      </c>
      <c r="F357" s="6"/>
      <c r="H357" s="6"/>
      <c r="I357" s="6"/>
      <c r="J357" s="6"/>
      <c r="K357" s="6"/>
    </row>
    <row r="358" spans="4:11" x14ac:dyDescent="0.25">
      <c r="D358" t="str">
        <f>solve_for_d('True_Odds_Calculator_2-way'!A359,'True_Odds_Calculator_2-way'!#REF!,'True_Odds_Calculator_2-way'!B359,'Log_working_2-way'!B$1,'Log_working_2-way'!B$2)</f>
        <v/>
      </c>
      <c r="F358" s="6"/>
      <c r="H358" s="6"/>
      <c r="I358" s="6"/>
      <c r="J358" s="6"/>
      <c r="K358" s="6"/>
    </row>
    <row r="359" spans="4:11" x14ac:dyDescent="0.25">
      <c r="D359" t="str">
        <f>solve_for_d('True_Odds_Calculator_2-way'!A360,'True_Odds_Calculator_2-way'!#REF!,'True_Odds_Calculator_2-way'!B360,'Log_working_2-way'!B$1,'Log_working_2-way'!B$2)</f>
        <v/>
      </c>
      <c r="F359" s="6"/>
      <c r="H359" s="6"/>
      <c r="I359" s="6"/>
      <c r="J359" s="6"/>
      <c r="K359" s="6"/>
    </row>
    <row r="360" spans="4:11" x14ac:dyDescent="0.25">
      <c r="D360" t="str">
        <f>solve_for_d('True_Odds_Calculator_2-way'!A361,'True_Odds_Calculator_2-way'!#REF!,'True_Odds_Calculator_2-way'!B361,'Log_working_2-way'!B$1,'Log_working_2-way'!B$2)</f>
        <v/>
      </c>
      <c r="F360" s="6"/>
      <c r="H360" s="6"/>
      <c r="I360" s="6"/>
      <c r="J360" s="6"/>
      <c r="K360" s="6"/>
    </row>
    <row r="361" spans="4:11" x14ac:dyDescent="0.25">
      <c r="D361" t="str">
        <f>solve_for_d('True_Odds_Calculator_2-way'!A362,'True_Odds_Calculator_2-way'!#REF!,'True_Odds_Calculator_2-way'!B362,'Log_working_2-way'!B$1,'Log_working_2-way'!B$2)</f>
        <v/>
      </c>
      <c r="F361" s="6"/>
      <c r="H361" s="6"/>
      <c r="I361" s="6"/>
      <c r="J361" s="6"/>
      <c r="K361" s="6"/>
    </row>
    <row r="362" spans="4:11" x14ac:dyDescent="0.25">
      <c r="D362" t="str">
        <f>solve_for_d('True_Odds_Calculator_2-way'!A363,'True_Odds_Calculator_2-way'!#REF!,'True_Odds_Calculator_2-way'!B363,'Log_working_2-way'!B$1,'Log_working_2-way'!B$2)</f>
        <v/>
      </c>
      <c r="F362" s="6"/>
      <c r="H362" s="6"/>
      <c r="I362" s="6"/>
      <c r="J362" s="6"/>
      <c r="K362" s="6"/>
    </row>
    <row r="363" spans="4:11" x14ac:dyDescent="0.25">
      <c r="D363" t="str">
        <f>solve_for_d('True_Odds_Calculator_2-way'!A364,'True_Odds_Calculator_2-way'!#REF!,'True_Odds_Calculator_2-way'!B364,'Log_working_2-way'!B$1,'Log_working_2-way'!B$2)</f>
        <v/>
      </c>
      <c r="F363" s="6"/>
      <c r="H363" s="6"/>
      <c r="I363" s="6"/>
      <c r="J363" s="6"/>
      <c r="K363" s="6"/>
    </row>
    <row r="364" spans="4:11" x14ac:dyDescent="0.25">
      <c r="D364" t="str">
        <f>solve_for_d('True_Odds_Calculator_2-way'!A365,'True_Odds_Calculator_2-way'!#REF!,'True_Odds_Calculator_2-way'!B365,'Log_working_2-way'!B$1,'Log_working_2-way'!B$2)</f>
        <v/>
      </c>
      <c r="F364" s="6"/>
      <c r="H364" s="6"/>
      <c r="I364" s="6"/>
      <c r="J364" s="6"/>
      <c r="K364" s="6"/>
    </row>
    <row r="365" spans="4:11" x14ac:dyDescent="0.25">
      <c r="D365" t="str">
        <f>solve_for_d('True_Odds_Calculator_2-way'!A366,'True_Odds_Calculator_2-way'!#REF!,'True_Odds_Calculator_2-way'!B366,'Log_working_2-way'!B$1,'Log_working_2-way'!B$2)</f>
        <v/>
      </c>
      <c r="F365" s="6"/>
      <c r="H365" s="6"/>
      <c r="I365" s="6"/>
      <c r="J365" s="6"/>
      <c r="K365" s="6"/>
    </row>
    <row r="366" spans="4:11" x14ac:dyDescent="0.25">
      <c r="D366" t="str">
        <f>solve_for_d('True_Odds_Calculator_2-way'!A367,'True_Odds_Calculator_2-way'!#REF!,'True_Odds_Calculator_2-way'!B367,'Log_working_2-way'!B$1,'Log_working_2-way'!B$2)</f>
        <v/>
      </c>
      <c r="F366" s="6"/>
      <c r="H366" s="6"/>
      <c r="I366" s="6"/>
      <c r="J366" s="6"/>
      <c r="K366" s="6"/>
    </row>
    <row r="367" spans="4:11" x14ac:dyDescent="0.25">
      <c r="D367" t="str">
        <f>solve_for_d('True_Odds_Calculator_2-way'!A368,'True_Odds_Calculator_2-way'!#REF!,'True_Odds_Calculator_2-way'!B368,'Log_working_2-way'!B$1,'Log_working_2-way'!B$2)</f>
        <v/>
      </c>
      <c r="F367" s="6"/>
      <c r="H367" s="6"/>
      <c r="I367" s="6"/>
      <c r="J367" s="6"/>
      <c r="K367" s="6"/>
    </row>
    <row r="368" spans="4:11" x14ac:dyDescent="0.25">
      <c r="D368" t="str">
        <f>solve_for_d('True_Odds_Calculator_2-way'!A369,'True_Odds_Calculator_2-way'!#REF!,'True_Odds_Calculator_2-way'!B369,'Log_working_2-way'!B$1,'Log_working_2-way'!B$2)</f>
        <v/>
      </c>
      <c r="F368" s="6"/>
      <c r="H368" s="6"/>
      <c r="I368" s="6"/>
      <c r="J368" s="6"/>
      <c r="K368" s="6"/>
    </row>
    <row r="369" spans="4:11" x14ac:dyDescent="0.25">
      <c r="D369" t="str">
        <f>solve_for_d('True_Odds_Calculator_2-way'!A370,'True_Odds_Calculator_2-way'!#REF!,'True_Odds_Calculator_2-way'!B370,'Log_working_2-way'!B$1,'Log_working_2-way'!B$2)</f>
        <v/>
      </c>
      <c r="F369" s="6"/>
      <c r="H369" s="6"/>
      <c r="I369" s="6"/>
      <c r="J369" s="6"/>
      <c r="K369" s="6"/>
    </row>
    <row r="370" spans="4:11" x14ac:dyDescent="0.25">
      <c r="D370" t="str">
        <f>solve_for_d('True_Odds_Calculator_2-way'!A371,'True_Odds_Calculator_2-way'!#REF!,'True_Odds_Calculator_2-way'!B371,'Log_working_2-way'!B$1,'Log_working_2-way'!B$2)</f>
        <v/>
      </c>
      <c r="F370" s="6"/>
      <c r="H370" s="6"/>
      <c r="I370" s="6"/>
      <c r="J370" s="6"/>
      <c r="K370" s="6"/>
    </row>
    <row r="371" spans="4:11" x14ac:dyDescent="0.25">
      <c r="D371" t="str">
        <f>solve_for_d('True_Odds_Calculator_2-way'!A372,'True_Odds_Calculator_2-way'!#REF!,'True_Odds_Calculator_2-way'!B372,'Log_working_2-way'!B$1,'Log_working_2-way'!B$2)</f>
        <v/>
      </c>
      <c r="F371" s="6"/>
      <c r="H371" s="6"/>
      <c r="I371" s="6"/>
      <c r="J371" s="6"/>
      <c r="K371" s="6"/>
    </row>
    <row r="372" spans="4:11" x14ac:dyDescent="0.25">
      <c r="D372" t="str">
        <f>solve_for_d('True_Odds_Calculator_2-way'!A373,'True_Odds_Calculator_2-way'!#REF!,'True_Odds_Calculator_2-way'!B373,'Log_working_2-way'!B$1,'Log_working_2-way'!B$2)</f>
        <v/>
      </c>
      <c r="F372" s="6"/>
      <c r="H372" s="6"/>
      <c r="I372" s="6"/>
      <c r="J372" s="6"/>
      <c r="K372" s="6"/>
    </row>
    <row r="373" spans="4:11" x14ac:dyDescent="0.25">
      <c r="D373" t="str">
        <f>solve_for_d('True_Odds_Calculator_2-way'!A374,'True_Odds_Calculator_2-way'!#REF!,'True_Odds_Calculator_2-way'!B374,'Log_working_2-way'!B$1,'Log_working_2-way'!B$2)</f>
        <v/>
      </c>
      <c r="F373" s="6"/>
      <c r="H373" s="6"/>
      <c r="I373" s="6"/>
      <c r="J373" s="6"/>
      <c r="K373" s="6"/>
    </row>
    <row r="374" spans="4:11" x14ac:dyDescent="0.25">
      <c r="D374" t="str">
        <f>solve_for_d('True_Odds_Calculator_2-way'!A375,'True_Odds_Calculator_2-way'!#REF!,'True_Odds_Calculator_2-way'!B375,'Log_working_2-way'!B$1,'Log_working_2-way'!B$2)</f>
        <v/>
      </c>
      <c r="F374" s="6"/>
      <c r="H374" s="6"/>
      <c r="I374" s="6"/>
      <c r="J374" s="6"/>
      <c r="K374" s="6"/>
    </row>
    <row r="375" spans="4:11" x14ac:dyDescent="0.25">
      <c r="D375" t="str">
        <f>solve_for_d('True_Odds_Calculator_2-way'!A376,'True_Odds_Calculator_2-way'!#REF!,'True_Odds_Calculator_2-way'!B376,'Log_working_2-way'!B$1,'Log_working_2-way'!B$2)</f>
        <v/>
      </c>
      <c r="F375" s="6"/>
      <c r="H375" s="6"/>
      <c r="I375" s="6"/>
      <c r="J375" s="6"/>
      <c r="K375" s="6"/>
    </row>
    <row r="376" spans="4:11" x14ac:dyDescent="0.25">
      <c r="D376" t="str">
        <f>solve_for_d('True_Odds_Calculator_2-way'!A377,'True_Odds_Calculator_2-way'!#REF!,'True_Odds_Calculator_2-way'!B377,'Log_working_2-way'!B$1,'Log_working_2-way'!B$2)</f>
        <v/>
      </c>
      <c r="F376" s="6"/>
      <c r="H376" s="6"/>
      <c r="I376" s="6"/>
      <c r="J376" s="6"/>
      <c r="K376" s="6"/>
    </row>
    <row r="377" spans="4:11" x14ac:dyDescent="0.25">
      <c r="D377" t="str">
        <f>solve_for_d('True_Odds_Calculator_2-way'!A378,'True_Odds_Calculator_2-way'!#REF!,'True_Odds_Calculator_2-way'!B378,'Log_working_2-way'!B$1,'Log_working_2-way'!B$2)</f>
        <v/>
      </c>
      <c r="F377" s="6"/>
      <c r="H377" s="6"/>
      <c r="I377" s="6"/>
      <c r="J377" s="6"/>
      <c r="K377" s="6"/>
    </row>
    <row r="378" spans="4:11" x14ac:dyDescent="0.25">
      <c r="D378" t="str">
        <f>solve_for_d('True_Odds_Calculator_2-way'!A379,'True_Odds_Calculator_2-way'!#REF!,'True_Odds_Calculator_2-way'!B379,'Log_working_2-way'!B$1,'Log_working_2-way'!B$2)</f>
        <v/>
      </c>
      <c r="F378" s="6"/>
      <c r="H378" s="6"/>
      <c r="I378" s="6"/>
      <c r="J378" s="6"/>
      <c r="K378" s="6"/>
    </row>
    <row r="379" spans="4:11" x14ac:dyDescent="0.25">
      <c r="D379" t="str">
        <f>solve_for_d('True_Odds_Calculator_2-way'!A380,'True_Odds_Calculator_2-way'!#REF!,'True_Odds_Calculator_2-way'!B380,'Log_working_2-way'!B$1,'Log_working_2-way'!B$2)</f>
        <v/>
      </c>
      <c r="F379" s="6"/>
      <c r="H379" s="6"/>
      <c r="I379" s="6"/>
      <c r="J379" s="6"/>
      <c r="K379" s="6"/>
    </row>
    <row r="380" spans="4:11" x14ac:dyDescent="0.25">
      <c r="D380" t="str">
        <f>solve_for_d('True_Odds_Calculator_2-way'!A381,'True_Odds_Calculator_2-way'!#REF!,'True_Odds_Calculator_2-way'!B381,'Log_working_2-way'!B$1,'Log_working_2-way'!B$2)</f>
        <v/>
      </c>
      <c r="F380" s="6"/>
      <c r="H380" s="6"/>
      <c r="I380" s="6"/>
      <c r="J380" s="6"/>
      <c r="K380" s="6"/>
    </row>
    <row r="381" spans="4:11" x14ac:dyDescent="0.25">
      <c r="D381" t="str">
        <f>solve_for_d('True_Odds_Calculator_2-way'!A382,'True_Odds_Calculator_2-way'!#REF!,'True_Odds_Calculator_2-way'!B382,'Log_working_2-way'!B$1,'Log_working_2-way'!B$2)</f>
        <v/>
      </c>
      <c r="F381" s="6"/>
      <c r="H381" s="6"/>
      <c r="I381" s="6"/>
      <c r="J381" s="6"/>
      <c r="K381" s="6"/>
    </row>
    <row r="382" spans="4:11" x14ac:dyDescent="0.25">
      <c r="D382" t="str">
        <f>solve_for_d('True_Odds_Calculator_2-way'!A383,'True_Odds_Calculator_2-way'!#REF!,'True_Odds_Calculator_2-way'!B383,'Log_working_2-way'!B$1,'Log_working_2-way'!B$2)</f>
        <v/>
      </c>
      <c r="F382" s="6"/>
      <c r="H382" s="6"/>
      <c r="I382" s="6"/>
      <c r="J382" s="6"/>
      <c r="K382" s="6"/>
    </row>
    <row r="383" spans="4:11" x14ac:dyDescent="0.25">
      <c r="D383" t="str">
        <f>solve_for_d('True_Odds_Calculator_2-way'!A384,'True_Odds_Calculator_2-way'!#REF!,'True_Odds_Calculator_2-way'!B384,'Log_working_2-way'!B$1,'Log_working_2-way'!B$2)</f>
        <v/>
      </c>
      <c r="F383" s="6"/>
      <c r="H383" s="6"/>
      <c r="I383" s="6"/>
      <c r="J383" s="6"/>
      <c r="K383" s="6"/>
    </row>
    <row r="384" spans="4:11" x14ac:dyDescent="0.25">
      <c r="D384" t="str">
        <f>solve_for_d('True_Odds_Calculator_2-way'!A385,'True_Odds_Calculator_2-way'!#REF!,'True_Odds_Calculator_2-way'!B385,'Log_working_2-way'!B$1,'Log_working_2-way'!B$2)</f>
        <v/>
      </c>
      <c r="F384" s="6"/>
      <c r="H384" s="6"/>
      <c r="I384" s="6"/>
      <c r="J384" s="6"/>
      <c r="K384" s="6"/>
    </row>
    <row r="385" spans="4:11" x14ac:dyDescent="0.25">
      <c r="D385" t="str">
        <f>solve_for_d('True_Odds_Calculator_2-way'!A386,'True_Odds_Calculator_2-way'!#REF!,'True_Odds_Calculator_2-way'!B386,'Log_working_2-way'!B$1,'Log_working_2-way'!B$2)</f>
        <v/>
      </c>
      <c r="F385" s="6"/>
      <c r="H385" s="6"/>
      <c r="I385" s="6"/>
      <c r="J385" s="6"/>
      <c r="K385" s="6"/>
    </row>
    <row r="386" spans="4:11" x14ac:dyDescent="0.25">
      <c r="D386" t="str">
        <f>solve_for_d('True_Odds_Calculator_2-way'!A387,'True_Odds_Calculator_2-way'!#REF!,'True_Odds_Calculator_2-way'!B387,'Log_working_2-way'!B$1,'Log_working_2-way'!B$2)</f>
        <v/>
      </c>
      <c r="F386" s="6"/>
      <c r="H386" s="6"/>
      <c r="I386" s="6"/>
      <c r="J386" s="6"/>
      <c r="K386" s="6"/>
    </row>
    <row r="387" spans="4:11" x14ac:dyDescent="0.25">
      <c r="D387" t="str">
        <f>solve_for_d('True_Odds_Calculator_2-way'!A388,'True_Odds_Calculator_2-way'!#REF!,'True_Odds_Calculator_2-way'!B388,'Log_working_2-way'!B$1,'Log_working_2-way'!B$2)</f>
        <v/>
      </c>
      <c r="F387" s="6"/>
      <c r="H387" s="6"/>
      <c r="I387" s="6"/>
      <c r="J387" s="6"/>
      <c r="K387" s="6"/>
    </row>
    <row r="388" spans="4:11" x14ac:dyDescent="0.25">
      <c r="D388" t="str">
        <f>solve_for_d('True_Odds_Calculator_2-way'!A389,'True_Odds_Calculator_2-way'!#REF!,'True_Odds_Calculator_2-way'!B389,'Log_working_2-way'!B$1,'Log_working_2-way'!B$2)</f>
        <v/>
      </c>
      <c r="F388" s="6"/>
      <c r="H388" s="6"/>
      <c r="I388" s="6"/>
      <c r="J388" s="6"/>
      <c r="K388" s="6"/>
    </row>
    <row r="389" spans="4:11" x14ac:dyDescent="0.25">
      <c r="D389" t="str">
        <f>solve_for_d('True_Odds_Calculator_2-way'!A390,'True_Odds_Calculator_2-way'!#REF!,'True_Odds_Calculator_2-way'!B390,'Log_working_2-way'!B$1,'Log_working_2-way'!B$2)</f>
        <v/>
      </c>
      <c r="F389" s="6"/>
      <c r="H389" s="6"/>
      <c r="I389" s="6"/>
      <c r="J389" s="6"/>
      <c r="K389" s="6"/>
    </row>
    <row r="390" spans="4:11" x14ac:dyDescent="0.25">
      <c r="D390" t="str">
        <f>solve_for_d('True_Odds_Calculator_2-way'!A391,'True_Odds_Calculator_2-way'!#REF!,'True_Odds_Calculator_2-way'!B391,'Log_working_2-way'!B$1,'Log_working_2-way'!B$2)</f>
        <v/>
      </c>
      <c r="F390" s="6"/>
      <c r="H390" s="6"/>
      <c r="I390" s="6"/>
      <c r="J390" s="6"/>
      <c r="K390" s="6"/>
    </row>
    <row r="391" spans="4:11" x14ac:dyDescent="0.25">
      <c r="D391" t="str">
        <f>solve_for_d('True_Odds_Calculator_2-way'!A392,'True_Odds_Calculator_2-way'!#REF!,'True_Odds_Calculator_2-way'!B392,'Log_working_2-way'!B$1,'Log_working_2-way'!B$2)</f>
        <v/>
      </c>
      <c r="F391" s="6"/>
      <c r="H391" s="6"/>
      <c r="I391" s="6"/>
      <c r="J391" s="6"/>
      <c r="K391" s="6"/>
    </row>
    <row r="392" spans="4:11" x14ac:dyDescent="0.25">
      <c r="D392" t="str">
        <f>solve_for_d('True_Odds_Calculator_2-way'!A393,'True_Odds_Calculator_2-way'!#REF!,'True_Odds_Calculator_2-way'!B393,'Log_working_2-way'!B$1,'Log_working_2-way'!B$2)</f>
        <v/>
      </c>
      <c r="F392" s="6"/>
      <c r="H392" s="6"/>
      <c r="I392" s="6"/>
      <c r="J392" s="6"/>
      <c r="K392" s="6"/>
    </row>
    <row r="393" spans="4:11" x14ac:dyDescent="0.25">
      <c r="D393" t="str">
        <f>solve_for_d('True_Odds_Calculator_2-way'!A394,'True_Odds_Calculator_2-way'!#REF!,'True_Odds_Calculator_2-way'!B394,'Log_working_2-way'!B$1,'Log_working_2-way'!B$2)</f>
        <v/>
      </c>
      <c r="F393" s="6"/>
      <c r="H393" s="6"/>
      <c r="I393" s="6"/>
      <c r="J393" s="6"/>
      <c r="K393" s="6"/>
    </row>
    <row r="394" spans="4:11" x14ac:dyDescent="0.25">
      <c r="D394" t="str">
        <f>solve_for_d('True_Odds_Calculator_2-way'!A395,'True_Odds_Calculator_2-way'!#REF!,'True_Odds_Calculator_2-way'!B395,'Log_working_2-way'!B$1,'Log_working_2-way'!B$2)</f>
        <v/>
      </c>
      <c r="F394" s="6"/>
      <c r="H394" s="6"/>
      <c r="I394" s="6"/>
      <c r="J394" s="6"/>
      <c r="K394" s="6"/>
    </row>
    <row r="395" spans="4:11" x14ac:dyDescent="0.25">
      <c r="D395" t="str">
        <f>solve_for_d('True_Odds_Calculator_2-way'!A396,'True_Odds_Calculator_2-way'!#REF!,'True_Odds_Calculator_2-way'!B396,'Log_working_2-way'!B$1,'Log_working_2-way'!B$2)</f>
        <v/>
      </c>
      <c r="F395" s="6"/>
      <c r="H395" s="6"/>
      <c r="I395" s="6"/>
      <c r="J395" s="6"/>
      <c r="K395" s="6"/>
    </row>
    <row r="396" spans="4:11" x14ac:dyDescent="0.25">
      <c r="D396" t="str">
        <f>solve_for_d('True_Odds_Calculator_2-way'!A397,'True_Odds_Calculator_2-way'!#REF!,'True_Odds_Calculator_2-way'!B397,'Log_working_2-way'!B$1,'Log_working_2-way'!B$2)</f>
        <v/>
      </c>
      <c r="F396" s="6"/>
      <c r="H396" s="6"/>
      <c r="I396" s="6"/>
      <c r="J396" s="6"/>
      <c r="K396" s="6"/>
    </row>
    <row r="397" spans="4:11" x14ac:dyDescent="0.25">
      <c r="D397" t="str">
        <f>solve_for_d('True_Odds_Calculator_2-way'!A398,'True_Odds_Calculator_2-way'!#REF!,'True_Odds_Calculator_2-way'!B398,'Log_working_2-way'!B$1,'Log_working_2-way'!B$2)</f>
        <v/>
      </c>
      <c r="F397" s="6"/>
      <c r="H397" s="6"/>
      <c r="I397" s="6"/>
      <c r="J397" s="6"/>
      <c r="K397" s="6"/>
    </row>
    <row r="398" spans="4:11" x14ac:dyDescent="0.25">
      <c r="D398" t="str">
        <f>solve_for_d('True_Odds_Calculator_2-way'!A399,'True_Odds_Calculator_2-way'!#REF!,'True_Odds_Calculator_2-way'!B399,'Log_working_2-way'!B$1,'Log_working_2-way'!B$2)</f>
        <v/>
      </c>
      <c r="F398" s="6"/>
      <c r="H398" s="6"/>
      <c r="I398" s="6"/>
      <c r="J398" s="6"/>
      <c r="K398" s="6"/>
    </row>
    <row r="399" spans="4:11" x14ac:dyDescent="0.25">
      <c r="D399" t="str">
        <f>solve_for_d('True_Odds_Calculator_2-way'!A400,'True_Odds_Calculator_2-way'!#REF!,'True_Odds_Calculator_2-way'!B400,'Log_working_2-way'!B$1,'Log_working_2-way'!B$2)</f>
        <v/>
      </c>
      <c r="F399" s="6"/>
      <c r="H399" s="6"/>
      <c r="I399" s="6"/>
      <c r="J399" s="6"/>
      <c r="K399" s="6"/>
    </row>
    <row r="400" spans="4:11" x14ac:dyDescent="0.25">
      <c r="D400" t="str">
        <f>solve_for_d('True_Odds_Calculator_2-way'!A401,'True_Odds_Calculator_2-way'!#REF!,'True_Odds_Calculator_2-way'!B401,'Log_working_2-way'!B$1,'Log_working_2-way'!B$2)</f>
        <v/>
      </c>
      <c r="F400" s="6"/>
      <c r="H400" s="6"/>
      <c r="I400" s="6"/>
      <c r="J400" s="6"/>
      <c r="K400" s="6"/>
    </row>
    <row r="401" spans="4:11" x14ac:dyDescent="0.25">
      <c r="D401" t="str">
        <f>solve_for_d('True_Odds_Calculator_2-way'!A402,'True_Odds_Calculator_2-way'!#REF!,'True_Odds_Calculator_2-way'!B402,'Log_working_2-way'!B$1,'Log_working_2-way'!B$2)</f>
        <v/>
      </c>
      <c r="F401" s="6"/>
      <c r="H401" s="6"/>
      <c r="I401" s="6"/>
      <c r="J401" s="6"/>
      <c r="K401" s="6"/>
    </row>
    <row r="402" spans="4:11" x14ac:dyDescent="0.25">
      <c r="D402" t="str">
        <f>solve_for_d('True_Odds_Calculator_2-way'!A403,'True_Odds_Calculator_2-way'!#REF!,'True_Odds_Calculator_2-way'!B403,'Log_working_2-way'!B$1,'Log_working_2-way'!B$2)</f>
        <v/>
      </c>
      <c r="F402" s="6"/>
      <c r="H402" s="6"/>
      <c r="I402" s="6"/>
      <c r="J402" s="6"/>
      <c r="K402" s="6"/>
    </row>
    <row r="403" spans="4:11" x14ac:dyDescent="0.25">
      <c r="D403" t="str">
        <f>solve_for_d('True_Odds_Calculator_2-way'!A404,'True_Odds_Calculator_2-way'!#REF!,'True_Odds_Calculator_2-way'!B404,'Log_working_2-way'!B$1,'Log_working_2-way'!B$2)</f>
        <v/>
      </c>
      <c r="F403" s="6"/>
      <c r="H403" s="6"/>
      <c r="I403" s="6"/>
      <c r="J403" s="6"/>
      <c r="K403" s="6"/>
    </row>
    <row r="404" spans="4:11" x14ac:dyDescent="0.25">
      <c r="D404" t="str">
        <f>solve_for_d('True_Odds_Calculator_2-way'!A405,'True_Odds_Calculator_2-way'!#REF!,'True_Odds_Calculator_2-way'!B405,'Log_working_2-way'!B$1,'Log_working_2-way'!B$2)</f>
        <v/>
      </c>
      <c r="F404" s="6"/>
      <c r="H404" s="6"/>
      <c r="I404" s="6"/>
      <c r="J404" s="6"/>
      <c r="K404" s="6"/>
    </row>
    <row r="405" spans="4:11" x14ac:dyDescent="0.25">
      <c r="D405" t="str">
        <f>solve_for_d('True_Odds_Calculator_2-way'!A406,'True_Odds_Calculator_2-way'!#REF!,'True_Odds_Calculator_2-way'!B406,'Log_working_2-way'!B$1,'Log_working_2-way'!B$2)</f>
        <v/>
      </c>
      <c r="F405" s="6"/>
      <c r="H405" s="6"/>
      <c r="I405" s="6"/>
      <c r="J405" s="6"/>
      <c r="K405" s="6"/>
    </row>
    <row r="406" spans="4:11" x14ac:dyDescent="0.25">
      <c r="D406" t="str">
        <f>solve_for_d('True_Odds_Calculator_2-way'!A407,'True_Odds_Calculator_2-way'!#REF!,'True_Odds_Calculator_2-way'!B407,'Log_working_2-way'!B$1,'Log_working_2-way'!B$2)</f>
        <v/>
      </c>
      <c r="F406" s="6"/>
      <c r="H406" s="6"/>
      <c r="I406" s="6"/>
      <c r="J406" s="6"/>
      <c r="K406" s="6"/>
    </row>
    <row r="407" spans="4:11" x14ac:dyDescent="0.25">
      <c r="D407" t="str">
        <f>solve_for_d('True_Odds_Calculator_2-way'!A408,'True_Odds_Calculator_2-way'!#REF!,'True_Odds_Calculator_2-way'!B408,'Log_working_2-way'!B$1,'Log_working_2-way'!B$2)</f>
        <v/>
      </c>
      <c r="F407" s="6"/>
      <c r="H407" s="6"/>
      <c r="I407" s="6"/>
      <c r="J407" s="6"/>
      <c r="K407" s="6"/>
    </row>
    <row r="408" spans="4:11" x14ac:dyDescent="0.25">
      <c r="D408" t="str">
        <f>solve_for_d('True_Odds_Calculator_2-way'!A409,'True_Odds_Calculator_2-way'!#REF!,'True_Odds_Calculator_2-way'!B409,'Log_working_2-way'!B$1,'Log_working_2-way'!B$2)</f>
        <v/>
      </c>
      <c r="F408" s="6"/>
      <c r="H408" s="6"/>
      <c r="I408" s="6"/>
      <c r="J408" s="6"/>
      <c r="K408" s="6"/>
    </row>
    <row r="409" spans="4:11" x14ac:dyDescent="0.25">
      <c r="D409" t="str">
        <f>solve_for_d('True_Odds_Calculator_2-way'!A410,'True_Odds_Calculator_2-way'!#REF!,'True_Odds_Calculator_2-way'!B410,'Log_working_2-way'!B$1,'Log_working_2-way'!B$2)</f>
        <v/>
      </c>
      <c r="F409" s="6"/>
      <c r="H409" s="6"/>
      <c r="I409" s="6"/>
      <c r="J409" s="6"/>
      <c r="K409" s="6"/>
    </row>
    <row r="410" spans="4:11" x14ac:dyDescent="0.25">
      <c r="D410" t="str">
        <f>solve_for_d('True_Odds_Calculator_2-way'!A411,'True_Odds_Calculator_2-way'!#REF!,'True_Odds_Calculator_2-way'!B411,'Log_working_2-way'!B$1,'Log_working_2-way'!B$2)</f>
        <v/>
      </c>
      <c r="F410" s="6"/>
      <c r="H410" s="6"/>
      <c r="I410" s="6"/>
      <c r="J410" s="6"/>
      <c r="K410" s="6"/>
    </row>
    <row r="411" spans="4:11" x14ac:dyDescent="0.25">
      <c r="D411" t="str">
        <f>solve_for_d('True_Odds_Calculator_2-way'!A412,'True_Odds_Calculator_2-way'!#REF!,'True_Odds_Calculator_2-way'!B412,'Log_working_2-way'!B$1,'Log_working_2-way'!B$2)</f>
        <v/>
      </c>
      <c r="F411" s="6"/>
      <c r="H411" s="6"/>
      <c r="I411" s="6"/>
      <c r="J411" s="6"/>
      <c r="K411" s="6"/>
    </row>
    <row r="412" spans="4:11" x14ac:dyDescent="0.25">
      <c r="D412" t="str">
        <f>solve_for_d('True_Odds_Calculator_2-way'!A413,'True_Odds_Calculator_2-way'!#REF!,'True_Odds_Calculator_2-way'!B413,'Log_working_2-way'!B$1,'Log_working_2-way'!B$2)</f>
        <v/>
      </c>
      <c r="F412" s="6"/>
      <c r="H412" s="6"/>
      <c r="I412" s="6"/>
      <c r="J412" s="6"/>
      <c r="K412" s="6"/>
    </row>
    <row r="413" spans="4:11" x14ac:dyDescent="0.25">
      <c r="D413" t="str">
        <f>solve_for_d('True_Odds_Calculator_2-way'!A414,'True_Odds_Calculator_2-way'!#REF!,'True_Odds_Calculator_2-way'!B414,'Log_working_2-way'!B$1,'Log_working_2-way'!B$2)</f>
        <v/>
      </c>
      <c r="F413" s="6"/>
      <c r="H413" s="6"/>
      <c r="I413" s="6"/>
      <c r="J413" s="6"/>
      <c r="K413" s="6"/>
    </row>
    <row r="414" spans="4:11" x14ac:dyDescent="0.25">
      <c r="D414" t="str">
        <f>solve_for_d('True_Odds_Calculator_2-way'!A415,'True_Odds_Calculator_2-way'!#REF!,'True_Odds_Calculator_2-way'!B415,'Log_working_2-way'!B$1,'Log_working_2-way'!B$2)</f>
        <v/>
      </c>
      <c r="F414" s="6"/>
      <c r="H414" s="6"/>
      <c r="I414" s="6"/>
      <c r="J414" s="6"/>
      <c r="K414" s="6"/>
    </row>
    <row r="415" spans="4:11" x14ac:dyDescent="0.25">
      <c r="D415" t="str">
        <f>solve_for_d('True_Odds_Calculator_2-way'!A416,'True_Odds_Calculator_2-way'!#REF!,'True_Odds_Calculator_2-way'!B416,'Log_working_2-way'!B$1,'Log_working_2-way'!B$2)</f>
        <v/>
      </c>
      <c r="F415" s="6"/>
      <c r="H415" s="6"/>
      <c r="I415" s="6"/>
      <c r="J415" s="6"/>
      <c r="K415" s="6"/>
    </row>
    <row r="416" spans="4:11" x14ac:dyDescent="0.25">
      <c r="D416" t="str">
        <f>solve_for_d('True_Odds_Calculator_2-way'!A417,'True_Odds_Calculator_2-way'!#REF!,'True_Odds_Calculator_2-way'!B417,'Log_working_2-way'!B$1,'Log_working_2-way'!B$2)</f>
        <v/>
      </c>
      <c r="F416" s="6"/>
      <c r="H416" s="6"/>
      <c r="I416" s="6"/>
      <c r="J416" s="6"/>
      <c r="K416" s="6"/>
    </row>
    <row r="417" spans="4:11" x14ac:dyDescent="0.25">
      <c r="D417" t="str">
        <f>solve_for_d('True_Odds_Calculator_2-way'!A418,'True_Odds_Calculator_2-way'!#REF!,'True_Odds_Calculator_2-way'!B418,'Log_working_2-way'!B$1,'Log_working_2-way'!B$2)</f>
        <v/>
      </c>
      <c r="F417" s="6"/>
      <c r="H417" s="6"/>
      <c r="I417" s="6"/>
      <c r="J417" s="6"/>
      <c r="K417" s="6"/>
    </row>
    <row r="418" spans="4:11" x14ac:dyDescent="0.25">
      <c r="D418" t="str">
        <f>solve_for_d('True_Odds_Calculator_2-way'!A419,'True_Odds_Calculator_2-way'!#REF!,'True_Odds_Calculator_2-way'!B419,'Log_working_2-way'!B$1,'Log_working_2-way'!B$2)</f>
        <v/>
      </c>
      <c r="F418" s="6"/>
      <c r="H418" s="6"/>
      <c r="I418" s="6"/>
      <c r="J418" s="6"/>
      <c r="K418" s="6"/>
    </row>
    <row r="419" spans="4:11" x14ac:dyDescent="0.25">
      <c r="D419" t="str">
        <f>solve_for_d('True_Odds_Calculator_2-way'!A420,'True_Odds_Calculator_2-way'!#REF!,'True_Odds_Calculator_2-way'!B420,'Log_working_2-way'!B$1,'Log_working_2-way'!B$2)</f>
        <v/>
      </c>
      <c r="F419" s="6"/>
      <c r="H419" s="6"/>
      <c r="I419" s="6"/>
      <c r="J419" s="6"/>
      <c r="K419" s="6"/>
    </row>
    <row r="420" spans="4:11" x14ac:dyDescent="0.25">
      <c r="D420" t="str">
        <f>solve_for_d('True_Odds_Calculator_2-way'!A421,'True_Odds_Calculator_2-way'!#REF!,'True_Odds_Calculator_2-way'!B421,'Log_working_2-way'!B$1,'Log_working_2-way'!B$2)</f>
        <v/>
      </c>
      <c r="F420" s="6"/>
      <c r="H420" s="6"/>
      <c r="I420" s="6"/>
      <c r="J420" s="6"/>
      <c r="K420" s="6"/>
    </row>
    <row r="421" spans="4:11" x14ac:dyDescent="0.25">
      <c r="D421" t="str">
        <f>solve_for_d('True_Odds_Calculator_2-way'!A422,'True_Odds_Calculator_2-way'!#REF!,'True_Odds_Calculator_2-way'!B422,'Log_working_2-way'!B$1,'Log_working_2-way'!B$2)</f>
        <v/>
      </c>
      <c r="F421" s="6"/>
      <c r="H421" s="6"/>
      <c r="I421" s="6"/>
      <c r="J421" s="6"/>
      <c r="K421" s="6"/>
    </row>
    <row r="422" spans="4:11" x14ac:dyDescent="0.25">
      <c r="D422" t="str">
        <f>solve_for_d('True_Odds_Calculator_2-way'!A423,'True_Odds_Calculator_2-way'!#REF!,'True_Odds_Calculator_2-way'!B423,'Log_working_2-way'!B$1,'Log_working_2-way'!B$2)</f>
        <v/>
      </c>
      <c r="F422" s="6"/>
      <c r="H422" s="6"/>
      <c r="I422" s="6"/>
      <c r="J422" s="6"/>
      <c r="K422" s="6"/>
    </row>
    <row r="423" spans="4:11" x14ac:dyDescent="0.25">
      <c r="D423" t="str">
        <f>solve_for_d('True_Odds_Calculator_2-way'!A424,'True_Odds_Calculator_2-way'!#REF!,'True_Odds_Calculator_2-way'!B424,'Log_working_2-way'!B$1,'Log_working_2-way'!B$2)</f>
        <v/>
      </c>
      <c r="F423" s="6"/>
      <c r="H423" s="6"/>
      <c r="I423" s="6"/>
      <c r="J423" s="6"/>
      <c r="K423" s="6"/>
    </row>
    <row r="424" spans="4:11" x14ac:dyDescent="0.25">
      <c r="D424" t="str">
        <f>solve_for_d('True_Odds_Calculator_2-way'!A425,'True_Odds_Calculator_2-way'!#REF!,'True_Odds_Calculator_2-way'!B425,'Log_working_2-way'!B$1,'Log_working_2-way'!B$2)</f>
        <v/>
      </c>
      <c r="F424" s="6"/>
      <c r="H424" s="6"/>
      <c r="I424" s="6"/>
      <c r="J424" s="6"/>
      <c r="K424" s="6"/>
    </row>
    <row r="425" spans="4:11" x14ac:dyDescent="0.25">
      <c r="D425" t="str">
        <f>solve_for_d('True_Odds_Calculator_2-way'!A426,'True_Odds_Calculator_2-way'!#REF!,'True_Odds_Calculator_2-way'!B426,'Log_working_2-way'!B$1,'Log_working_2-way'!B$2)</f>
        <v/>
      </c>
      <c r="F425" s="6"/>
      <c r="H425" s="6"/>
      <c r="I425" s="6"/>
      <c r="J425" s="6"/>
      <c r="K425" s="6"/>
    </row>
    <row r="426" spans="4:11" x14ac:dyDescent="0.25">
      <c r="D426" t="str">
        <f>solve_for_d('True_Odds_Calculator_2-way'!A427,'True_Odds_Calculator_2-way'!#REF!,'True_Odds_Calculator_2-way'!B427,'Log_working_2-way'!B$1,'Log_working_2-way'!B$2)</f>
        <v/>
      </c>
      <c r="F426" s="6"/>
      <c r="H426" s="6"/>
      <c r="I426" s="6"/>
      <c r="J426" s="6"/>
      <c r="K426" s="6"/>
    </row>
    <row r="427" spans="4:11" x14ac:dyDescent="0.25">
      <c r="D427" t="str">
        <f>solve_for_d('True_Odds_Calculator_2-way'!A428,'True_Odds_Calculator_2-way'!#REF!,'True_Odds_Calculator_2-way'!B428,'Log_working_2-way'!B$1,'Log_working_2-way'!B$2)</f>
        <v/>
      </c>
      <c r="F427" s="6"/>
      <c r="H427" s="6"/>
      <c r="I427" s="6"/>
      <c r="J427" s="6"/>
      <c r="K427" s="6"/>
    </row>
    <row r="428" spans="4:11" x14ac:dyDescent="0.25">
      <c r="D428" t="str">
        <f>solve_for_d('True_Odds_Calculator_2-way'!A429,'True_Odds_Calculator_2-way'!#REF!,'True_Odds_Calculator_2-way'!B429,'Log_working_2-way'!B$1,'Log_working_2-way'!B$2)</f>
        <v/>
      </c>
      <c r="F428" s="6"/>
      <c r="H428" s="6"/>
      <c r="I428" s="6"/>
      <c r="J428" s="6"/>
      <c r="K428" s="6"/>
    </row>
    <row r="429" spans="4:11" x14ac:dyDescent="0.25">
      <c r="D429" t="str">
        <f>solve_for_d('True_Odds_Calculator_2-way'!A430,'True_Odds_Calculator_2-way'!#REF!,'True_Odds_Calculator_2-way'!B430,'Log_working_2-way'!B$1,'Log_working_2-way'!B$2)</f>
        <v/>
      </c>
      <c r="F429" s="6"/>
      <c r="H429" s="6"/>
      <c r="I429" s="6"/>
      <c r="J429" s="6"/>
      <c r="K429" s="6"/>
    </row>
    <row r="430" spans="4:11" x14ac:dyDescent="0.25">
      <c r="D430" t="str">
        <f>solve_for_d('True_Odds_Calculator_2-way'!A431,'True_Odds_Calculator_2-way'!#REF!,'True_Odds_Calculator_2-way'!B431,'Log_working_2-way'!B$1,'Log_working_2-way'!B$2)</f>
        <v/>
      </c>
      <c r="F430" s="6"/>
      <c r="H430" s="6"/>
      <c r="I430" s="6"/>
      <c r="J430" s="6"/>
      <c r="K430" s="6"/>
    </row>
    <row r="431" spans="4:11" x14ac:dyDescent="0.25">
      <c r="D431" t="str">
        <f>solve_for_d('True_Odds_Calculator_2-way'!A432,'True_Odds_Calculator_2-way'!#REF!,'True_Odds_Calculator_2-way'!B432,'Log_working_2-way'!B$1,'Log_working_2-way'!B$2)</f>
        <v/>
      </c>
      <c r="F431" s="6"/>
      <c r="H431" s="6"/>
      <c r="I431" s="6"/>
      <c r="J431" s="6"/>
      <c r="K431" s="6"/>
    </row>
    <row r="432" spans="4:11" x14ac:dyDescent="0.25">
      <c r="D432" t="str">
        <f>solve_for_d('True_Odds_Calculator_2-way'!A433,'True_Odds_Calculator_2-way'!#REF!,'True_Odds_Calculator_2-way'!B433,'Log_working_2-way'!B$1,'Log_working_2-way'!B$2)</f>
        <v/>
      </c>
      <c r="F432" s="6"/>
      <c r="H432" s="6"/>
      <c r="I432" s="6"/>
      <c r="J432" s="6"/>
      <c r="K432" s="6"/>
    </row>
    <row r="433" spans="4:11" x14ac:dyDescent="0.25">
      <c r="D433" t="str">
        <f>solve_for_d('True_Odds_Calculator_2-way'!A434,'True_Odds_Calculator_2-way'!#REF!,'True_Odds_Calculator_2-way'!B434,'Log_working_2-way'!B$1,'Log_working_2-way'!B$2)</f>
        <v/>
      </c>
      <c r="F433" s="6"/>
      <c r="H433" s="6"/>
      <c r="I433" s="6"/>
      <c r="J433" s="6"/>
      <c r="K433" s="6"/>
    </row>
    <row r="434" spans="4:11" x14ac:dyDescent="0.25">
      <c r="D434" t="str">
        <f>solve_for_d('True_Odds_Calculator_2-way'!A435,'True_Odds_Calculator_2-way'!#REF!,'True_Odds_Calculator_2-way'!B435,'Log_working_2-way'!B$1,'Log_working_2-way'!B$2)</f>
        <v/>
      </c>
      <c r="F434" s="6"/>
      <c r="H434" s="6"/>
      <c r="I434" s="6"/>
      <c r="J434" s="6"/>
      <c r="K434" s="6"/>
    </row>
    <row r="435" spans="4:11" x14ac:dyDescent="0.25">
      <c r="D435" t="str">
        <f>solve_for_d('True_Odds_Calculator_2-way'!A436,'True_Odds_Calculator_2-way'!#REF!,'True_Odds_Calculator_2-way'!B436,'Log_working_2-way'!B$1,'Log_working_2-way'!B$2)</f>
        <v/>
      </c>
      <c r="F435" s="6"/>
      <c r="H435" s="6"/>
      <c r="I435" s="6"/>
      <c r="J435" s="6"/>
      <c r="K435" s="6"/>
    </row>
    <row r="436" spans="4:11" x14ac:dyDescent="0.25">
      <c r="D436" t="str">
        <f>solve_for_d('True_Odds_Calculator_2-way'!A437,'True_Odds_Calculator_2-way'!#REF!,'True_Odds_Calculator_2-way'!B437,'Log_working_2-way'!B$1,'Log_working_2-way'!B$2)</f>
        <v/>
      </c>
      <c r="F436" s="6"/>
      <c r="H436" s="6"/>
      <c r="I436" s="6"/>
      <c r="J436" s="6"/>
      <c r="K436" s="6"/>
    </row>
    <row r="437" spans="4:11" x14ac:dyDescent="0.25">
      <c r="D437" t="str">
        <f>solve_for_d('True_Odds_Calculator_2-way'!A438,'True_Odds_Calculator_2-way'!#REF!,'True_Odds_Calculator_2-way'!B438,'Log_working_2-way'!B$1,'Log_working_2-way'!B$2)</f>
        <v/>
      </c>
      <c r="F437" s="6"/>
      <c r="H437" s="6"/>
      <c r="I437" s="6"/>
      <c r="J437" s="6"/>
      <c r="K437" s="6"/>
    </row>
    <row r="438" spans="4:11" x14ac:dyDescent="0.25">
      <c r="D438" t="str">
        <f>solve_for_d('True_Odds_Calculator_2-way'!A439,'True_Odds_Calculator_2-way'!#REF!,'True_Odds_Calculator_2-way'!B439,'Log_working_2-way'!B$1,'Log_working_2-way'!B$2)</f>
        <v/>
      </c>
      <c r="F438" s="6"/>
      <c r="H438" s="6"/>
      <c r="I438" s="6"/>
      <c r="J438" s="6"/>
      <c r="K438" s="6"/>
    </row>
    <row r="439" spans="4:11" x14ac:dyDescent="0.25">
      <c r="D439" t="str">
        <f>solve_for_d('True_Odds_Calculator_2-way'!A440,'True_Odds_Calculator_2-way'!#REF!,'True_Odds_Calculator_2-way'!B440,'Log_working_2-way'!B$1,'Log_working_2-way'!B$2)</f>
        <v/>
      </c>
      <c r="F439" s="6"/>
      <c r="H439" s="6"/>
      <c r="I439" s="6"/>
      <c r="J439" s="6"/>
      <c r="K439" s="6"/>
    </row>
    <row r="440" spans="4:11" x14ac:dyDescent="0.25">
      <c r="D440" t="str">
        <f>solve_for_d('True_Odds_Calculator_2-way'!A441,'True_Odds_Calculator_2-way'!#REF!,'True_Odds_Calculator_2-way'!B441,'Log_working_2-way'!B$1,'Log_working_2-way'!B$2)</f>
        <v/>
      </c>
      <c r="F440" s="6"/>
      <c r="H440" s="6"/>
      <c r="I440" s="6"/>
      <c r="J440" s="6"/>
      <c r="K440" s="6"/>
    </row>
    <row r="441" spans="4:11" x14ac:dyDescent="0.25">
      <c r="D441" t="str">
        <f>solve_for_d('True_Odds_Calculator_2-way'!A442,'True_Odds_Calculator_2-way'!#REF!,'True_Odds_Calculator_2-way'!B442,'Log_working_2-way'!B$1,'Log_working_2-way'!B$2)</f>
        <v/>
      </c>
      <c r="F441" s="6"/>
      <c r="H441" s="6"/>
      <c r="I441" s="6"/>
      <c r="J441" s="6"/>
      <c r="K441" s="6"/>
    </row>
    <row r="442" spans="4:11" x14ac:dyDescent="0.25">
      <c r="D442" t="str">
        <f>solve_for_d('True_Odds_Calculator_2-way'!A443,'True_Odds_Calculator_2-way'!#REF!,'True_Odds_Calculator_2-way'!B443,'Log_working_2-way'!B$1,'Log_working_2-way'!B$2)</f>
        <v/>
      </c>
      <c r="F442" s="6"/>
      <c r="H442" s="6"/>
      <c r="I442" s="6"/>
      <c r="J442" s="6"/>
      <c r="K442" s="6"/>
    </row>
    <row r="443" spans="4:11" x14ac:dyDescent="0.25">
      <c r="D443" t="str">
        <f>solve_for_d('True_Odds_Calculator_2-way'!A444,'True_Odds_Calculator_2-way'!#REF!,'True_Odds_Calculator_2-way'!B444,'Log_working_2-way'!B$1,'Log_working_2-way'!B$2)</f>
        <v/>
      </c>
      <c r="F443" s="6"/>
      <c r="H443" s="6"/>
      <c r="I443" s="6"/>
      <c r="J443" s="6"/>
      <c r="K443" s="6"/>
    </row>
    <row r="444" spans="4:11" x14ac:dyDescent="0.25">
      <c r="D444" t="str">
        <f>solve_for_d('True_Odds_Calculator_2-way'!A445,'True_Odds_Calculator_2-way'!#REF!,'True_Odds_Calculator_2-way'!B445,'Log_working_2-way'!B$1,'Log_working_2-way'!B$2)</f>
        <v/>
      </c>
      <c r="F444" s="6"/>
      <c r="H444" s="6"/>
      <c r="I444" s="6"/>
      <c r="J444" s="6"/>
      <c r="K444" s="6"/>
    </row>
    <row r="445" spans="4:11" x14ac:dyDescent="0.25">
      <c r="D445" t="str">
        <f>solve_for_d('True_Odds_Calculator_2-way'!A446,'True_Odds_Calculator_2-way'!#REF!,'True_Odds_Calculator_2-way'!B446,'Log_working_2-way'!B$1,'Log_working_2-way'!B$2)</f>
        <v/>
      </c>
      <c r="F445" s="6"/>
      <c r="H445" s="6"/>
      <c r="I445" s="6"/>
      <c r="J445" s="6"/>
      <c r="K445" s="6"/>
    </row>
    <row r="446" spans="4:11" x14ac:dyDescent="0.25">
      <c r="D446" t="str">
        <f>solve_for_d('True_Odds_Calculator_2-way'!A447,'True_Odds_Calculator_2-way'!#REF!,'True_Odds_Calculator_2-way'!B447,'Log_working_2-way'!B$1,'Log_working_2-way'!B$2)</f>
        <v/>
      </c>
      <c r="F446" s="6"/>
      <c r="H446" s="6"/>
      <c r="I446" s="6"/>
      <c r="J446" s="6"/>
      <c r="K446" s="6"/>
    </row>
    <row r="447" spans="4:11" x14ac:dyDescent="0.25">
      <c r="D447" t="str">
        <f>solve_for_d('True_Odds_Calculator_2-way'!A448,'True_Odds_Calculator_2-way'!#REF!,'True_Odds_Calculator_2-way'!B448,'Log_working_2-way'!B$1,'Log_working_2-way'!B$2)</f>
        <v/>
      </c>
      <c r="F447" s="6"/>
      <c r="H447" s="6"/>
      <c r="I447" s="6"/>
      <c r="J447" s="6"/>
      <c r="K447" s="6"/>
    </row>
    <row r="448" spans="4:11" x14ac:dyDescent="0.25">
      <c r="D448" t="str">
        <f>solve_for_d('True_Odds_Calculator_2-way'!A449,'True_Odds_Calculator_2-way'!#REF!,'True_Odds_Calculator_2-way'!B449,'Log_working_2-way'!B$1,'Log_working_2-way'!B$2)</f>
        <v/>
      </c>
      <c r="F448" s="6"/>
      <c r="H448" s="6"/>
      <c r="I448" s="6"/>
      <c r="J448" s="6"/>
      <c r="K448" s="6"/>
    </row>
    <row r="449" spans="4:11" x14ac:dyDescent="0.25">
      <c r="D449" t="str">
        <f>solve_for_d('True_Odds_Calculator_2-way'!A450,'True_Odds_Calculator_2-way'!#REF!,'True_Odds_Calculator_2-way'!B450,'Log_working_2-way'!B$1,'Log_working_2-way'!B$2)</f>
        <v/>
      </c>
      <c r="F449" s="6"/>
      <c r="H449" s="6"/>
      <c r="I449" s="6"/>
      <c r="J449" s="6"/>
      <c r="K449" s="6"/>
    </row>
    <row r="450" spans="4:11" x14ac:dyDescent="0.25">
      <c r="D450" t="str">
        <f>solve_for_d('True_Odds_Calculator_2-way'!A451,'True_Odds_Calculator_2-way'!#REF!,'True_Odds_Calculator_2-way'!B451,'Log_working_2-way'!B$1,'Log_working_2-way'!B$2)</f>
        <v/>
      </c>
      <c r="F450" s="6"/>
      <c r="H450" s="6"/>
      <c r="I450" s="6"/>
      <c r="J450" s="6"/>
      <c r="K450" s="6"/>
    </row>
    <row r="451" spans="4:11" x14ac:dyDescent="0.25">
      <c r="D451" t="str">
        <f>solve_for_d('True_Odds_Calculator_2-way'!A452,'True_Odds_Calculator_2-way'!#REF!,'True_Odds_Calculator_2-way'!B452,'Log_working_2-way'!B$1,'Log_working_2-way'!B$2)</f>
        <v/>
      </c>
      <c r="F451" s="6"/>
      <c r="H451" s="6"/>
      <c r="I451" s="6"/>
      <c r="J451" s="6"/>
      <c r="K451" s="6"/>
    </row>
    <row r="452" spans="4:11" x14ac:dyDescent="0.25">
      <c r="D452" t="str">
        <f>solve_for_d('True_Odds_Calculator_2-way'!A453,'True_Odds_Calculator_2-way'!#REF!,'True_Odds_Calculator_2-way'!B453,'Log_working_2-way'!B$1,'Log_working_2-way'!B$2)</f>
        <v/>
      </c>
      <c r="F452" s="6"/>
      <c r="H452" s="6"/>
      <c r="I452" s="6"/>
      <c r="J452" s="6"/>
      <c r="K452" s="6"/>
    </row>
    <row r="453" spans="4:11" x14ac:dyDescent="0.25">
      <c r="D453" t="str">
        <f>solve_for_d('True_Odds_Calculator_2-way'!A454,'True_Odds_Calculator_2-way'!#REF!,'True_Odds_Calculator_2-way'!B454,'Log_working_2-way'!B$1,'Log_working_2-way'!B$2)</f>
        <v/>
      </c>
      <c r="F453" s="6"/>
      <c r="H453" s="6"/>
      <c r="I453" s="6"/>
      <c r="J453" s="6"/>
      <c r="K453" s="6"/>
    </row>
    <row r="454" spans="4:11" x14ac:dyDescent="0.25">
      <c r="D454" t="str">
        <f>solve_for_d('True_Odds_Calculator_2-way'!A455,'True_Odds_Calculator_2-way'!#REF!,'True_Odds_Calculator_2-way'!B455,'Log_working_2-way'!B$1,'Log_working_2-way'!B$2)</f>
        <v/>
      </c>
      <c r="F454" s="6"/>
      <c r="H454" s="6"/>
      <c r="I454" s="6"/>
      <c r="J454" s="6"/>
      <c r="K454" s="6"/>
    </row>
    <row r="455" spans="4:11" x14ac:dyDescent="0.25">
      <c r="D455" t="str">
        <f>solve_for_d('True_Odds_Calculator_2-way'!A456,'True_Odds_Calculator_2-way'!#REF!,'True_Odds_Calculator_2-way'!B456,'Log_working_2-way'!B$1,'Log_working_2-way'!B$2)</f>
        <v/>
      </c>
      <c r="F455" s="6"/>
      <c r="H455" s="6"/>
      <c r="I455" s="6"/>
      <c r="J455" s="6"/>
      <c r="K455" s="6"/>
    </row>
    <row r="456" spans="4:11" x14ac:dyDescent="0.25">
      <c r="D456" t="str">
        <f>solve_for_d('True_Odds_Calculator_2-way'!A457,'True_Odds_Calculator_2-way'!#REF!,'True_Odds_Calculator_2-way'!B457,'Log_working_2-way'!B$1,'Log_working_2-way'!B$2)</f>
        <v/>
      </c>
      <c r="F456" s="6"/>
      <c r="H456" s="6"/>
      <c r="I456" s="6"/>
      <c r="J456" s="6"/>
      <c r="K456" s="6"/>
    </row>
    <row r="457" spans="4:11" x14ac:dyDescent="0.25">
      <c r="D457" t="str">
        <f>solve_for_d('True_Odds_Calculator_2-way'!A458,'True_Odds_Calculator_2-way'!#REF!,'True_Odds_Calculator_2-way'!B458,'Log_working_2-way'!B$1,'Log_working_2-way'!B$2)</f>
        <v/>
      </c>
      <c r="F457" s="6"/>
      <c r="H457" s="6"/>
      <c r="I457" s="6"/>
      <c r="J457" s="6"/>
      <c r="K457" s="6"/>
    </row>
    <row r="458" spans="4:11" x14ac:dyDescent="0.25">
      <c r="D458" t="str">
        <f>solve_for_d('True_Odds_Calculator_2-way'!A459,'True_Odds_Calculator_2-way'!#REF!,'True_Odds_Calculator_2-way'!B459,'Log_working_2-way'!B$1,'Log_working_2-way'!B$2)</f>
        <v/>
      </c>
      <c r="F458" s="6"/>
      <c r="H458" s="6"/>
      <c r="I458" s="6"/>
      <c r="J458" s="6"/>
      <c r="K458" s="6"/>
    </row>
    <row r="459" spans="4:11" x14ac:dyDescent="0.25">
      <c r="D459" t="str">
        <f>solve_for_d('True_Odds_Calculator_2-way'!A460,'True_Odds_Calculator_2-way'!#REF!,'True_Odds_Calculator_2-way'!B460,'Log_working_2-way'!B$1,'Log_working_2-way'!B$2)</f>
        <v/>
      </c>
      <c r="F459" s="6"/>
      <c r="H459" s="6"/>
      <c r="I459" s="6"/>
      <c r="J459" s="6"/>
      <c r="K459" s="6"/>
    </row>
    <row r="460" spans="4:11" x14ac:dyDescent="0.25">
      <c r="D460" t="str">
        <f>solve_for_d('True_Odds_Calculator_2-way'!A461,'True_Odds_Calculator_2-way'!#REF!,'True_Odds_Calculator_2-way'!B461,'Log_working_2-way'!B$1,'Log_working_2-way'!B$2)</f>
        <v/>
      </c>
      <c r="F460" s="6"/>
      <c r="H460" s="6"/>
      <c r="I460" s="6"/>
      <c r="J460" s="6"/>
      <c r="K460" s="6"/>
    </row>
    <row r="461" spans="4:11" x14ac:dyDescent="0.25">
      <c r="D461" t="str">
        <f>solve_for_d('True_Odds_Calculator_2-way'!A462,'True_Odds_Calculator_2-way'!#REF!,'True_Odds_Calculator_2-way'!B462,'Log_working_2-way'!B$1,'Log_working_2-way'!B$2)</f>
        <v/>
      </c>
      <c r="F461" s="6"/>
      <c r="H461" s="6"/>
      <c r="I461" s="6"/>
      <c r="J461" s="6"/>
      <c r="K461" s="6"/>
    </row>
    <row r="462" spans="4:11" x14ac:dyDescent="0.25">
      <c r="D462" t="str">
        <f>solve_for_d('True_Odds_Calculator_2-way'!A463,'True_Odds_Calculator_2-way'!#REF!,'True_Odds_Calculator_2-way'!B463,'Log_working_2-way'!B$1,'Log_working_2-way'!B$2)</f>
        <v/>
      </c>
      <c r="F462" s="6"/>
      <c r="H462" s="6"/>
      <c r="I462" s="6"/>
      <c r="J462" s="6"/>
      <c r="K462" s="6"/>
    </row>
    <row r="463" spans="4:11" x14ac:dyDescent="0.25">
      <c r="D463" t="str">
        <f>solve_for_d('True_Odds_Calculator_2-way'!A464,'True_Odds_Calculator_2-way'!#REF!,'True_Odds_Calculator_2-way'!B464,'Log_working_2-way'!B$1,'Log_working_2-way'!B$2)</f>
        <v/>
      </c>
      <c r="F463" s="6"/>
      <c r="H463" s="6"/>
      <c r="I463" s="6"/>
      <c r="J463" s="6"/>
      <c r="K463" s="6"/>
    </row>
    <row r="464" spans="4:11" x14ac:dyDescent="0.25">
      <c r="D464" t="str">
        <f>solve_for_d('True_Odds_Calculator_2-way'!A465,'True_Odds_Calculator_2-way'!#REF!,'True_Odds_Calculator_2-way'!B465,'Log_working_2-way'!B$1,'Log_working_2-way'!B$2)</f>
        <v/>
      </c>
      <c r="F464" s="6"/>
      <c r="H464" s="6"/>
      <c r="I464" s="6"/>
      <c r="J464" s="6"/>
      <c r="K464" s="6"/>
    </row>
    <row r="465" spans="4:11" x14ac:dyDescent="0.25">
      <c r="D465" t="str">
        <f>solve_for_d('True_Odds_Calculator_2-way'!A466,'True_Odds_Calculator_2-way'!#REF!,'True_Odds_Calculator_2-way'!B466,'Log_working_2-way'!B$1,'Log_working_2-way'!B$2)</f>
        <v/>
      </c>
      <c r="F465" s="6"/>
      <c r="H465" s="6"/>
      <c r="I465" s="6"/>
      <c r="J465" s="6"/>
      <c r="K465" s="6"/>
    </row>
    <row r="466" spans="4:11" x14ac:dyDescent="0.25">
      <c r="D466" t="str">
        <f>solve_for_d('True_Odds_Calculator_2-way'!A467,'True_Odds_Calculator_2-way'!#REF!,'True_Odds_Calculator_2-way'!B467,'Log_working_2-way'!B$1,'Log_working_2-way'!B$2)</f>
        <v/>
      </c>
      <c r="F466" s="6"/>
      <c r="H466" s="6"/>
      <c r="I466" s="6"/>
      <c r="J466" s="6"/>
      <c r="K466" s="6"/>
    </row>
    <row r="467" spans="4:11" x14ac:dyDescent="0.25">
      <c r="D467" t="str">
        <f>solve_for_d('True_Odds_Calculator_2-way'!A468,'True_Odds_Calculator_2-way'!#REF!,'True_Odds_Calculator_2-way'!B468,'Log_working_2-way'!B$1,'Log_working_2-way'!B$2)</f>
        <v/>
      </c>
      <c r="F467" s="6"/>
      <c r="H467" s="6"/>
      <c r="I467" s="6"/>
      <c r="J467" s="6"/>
      <c r="K467" s="6"/>
    </row>
    <row r="468" spans="4:11" x14ac:dyDescent="0.25">
      <c r="D468" t="str">
        <f>solve_for_d('True_Odds_Calculator_2-way'!A469,'True_Odds_Calculator_2-way'!#REF!,'True_Odds_Calculator_2-way'!B469,'Log_working_2-way'!B$1,'Log_working_2-way'!B$2)</f>
        <v/>
      </c>
      <c r="F468" s="6"/>
      <c r="H468" s="6"/>
      <c r="I468" s="6"/>
      <c r="J468" s="6"/>
      <c r="K468" s="6"/>
    </row>
    <row r="469" spans="4:11" x14ac:dyDescent="0.25">
      <c r="D469" t="str">
        <f>solve_for_d('True_Odds_Calculator_2-way'!A470,'True_Odds_Calculator_2-way'!#REF!,'True_Odds_Calculator_2-way'!B470,'Log_working_2-way'!B$1,'Log_working_2-way'!B$2)</f>
        <v/>
      </c>
      <c r="F469" s="6"/>
      <c r="H469" s="6"/>
      <c r="I469" s="6"/>
      <c r="J469" s="6"/>
      <c r="K469" s="6"/>
    </row>
    <row r="470" spans="4:11" x14ac:dyDescent="0.25">
      <c r="D470" t="str">
        <f>solve_for_d('True_Odds_Calculator_2-way'!A471,'True_Odds_Calculator_2-way'!#REF!,'True_Odds_Calculator_2-way'!B471,'Log_working_2-way'!B$1,'Log_working_2-way'!B$2)</f>
        <v/>
      </c>
      <c r="F470" s="6"/>
      <c r="H470" s="6"/>
      <c r="I470" s="6"/>
      <c r="J470" s="6"/>
      <c r="K470" s="6"/>
    </row>
    <row r="471" spans="4:11" x14ac:dyDescent="0.25">
      <c r="D471" t="str">
        <f>solve_for_d('True_Odds_Calculator_2-way'!A472,'True_Odds_Calculator_2-way'!#REF!,'True_Odds_Calculator_2-way'!B472,'Log_working_2-way'!B$1,'Log_working_2-way'!B$2)</f>
        <v/>
      </c>
      <c r="F471" s="6"/>
      <c r="H471" s="6"/>
      <c r="I471" s="6"/>
      <c r="J471" s="6"/>
      <c r="K471" s="6"/>
    </row>
    <row r="472" spans="4:11" x14ac:dyDescent="0.25">
      <c r="D472" t="str">
        <f>solve_for_d('True_Odds_Calculator_2-way'!A473,'True_Odds_Calculator_2-way'!#REF!,'True_Odds_Calculator_2-way'!B473,'Log_working_2-way'!B$1,'Log_working_2-way'!B$2)</f>
        <v/>
      </c>
      <c r="F472" s="6"/>
      <c r="H472" s="6"/>
      <c r="I472" s="6"/>
      <c r="J472" s="6"/>
      <c r="K472" s="6"/>
    </row>
    <row r="473" spans="4:11" x14ac:dyDescent="0.25">
      <c r="D473" t="str">
        <f>solve_for_d('True_Odds_Calculator_2-way'!A474,'True_Odds_Calculator_2-way'!#REF!,'True_Odds_Calculator_2-way'!B474,'Log_working_2-way'!B$1,'Log_working_2-way'!B$2)</f>
        <v/>
      </c>
      <c r="F473" s="6"/>
      <c r="H473" s="6"/>
      <c r="I473" s="6"/>
      <c r="J473" s="6"/>
      <c r="K473" s="6"/>
    </row>
    <row r="474" spans="4:11" x14ac:dyDescent="0.25">
      <c r="D474" t="str">
        <f>solve_for_d('True_Odds_Calculator_2-way'!A475,'True_Odds_Calculator_2-way'!#REF!,'True_Odds_Calculator_2-way'!B475,'Log_working_2-way'!B$1,'Log_working_2-way'!B$2)</f>
        <v/>
      </c>
      <c r="F474" s="6"/>
      <c r="H474" s="6"/>
      <c r="I474" s="6"/>
      <c r="J474" s="6"/>
      <c r="K474" s="6"/>
    </row>
    <row r="475" spans="4:11" x14ac:dyDescent="0.25">
      <c r="D475" t="str">
        <f>solve_for_d('True_Odds_Calculator_2-way'!A476,'True_Odds_Calculator_2-way'!#REF!,'True_Odds_Calculator_2-way'!B476,'Log_working_2-way'!B$1,'Log_working_2-way'!B$2)</f>
        <v/>
      </c>
      <c r="F475" s="6"/>
      <c r="H475" s="6"/>
      <c r="I475" s="6"/>
      <c r="J475" s="6"/>
      <c r="K475" s="6"/>
    </row>
    <row r="476" spans="4:11" x14ac:dyDescent="0.25">
      <c r="D476" t="str">
        <f>solve_for_d('True_Odds_Calculator_2-way'!A477,'True_Odds_Calculator_2-way'!#REF!,'True_Odds_Calculator_2-way'!B477,'Log_working_2-way'!B$1,'Log_working_2-way'!B$2)</f>
        <v/>
      </c>
      <c r="F476" s="6"/>
      <c r="H476" s="6"/>
      <c r="I476" s="6"/>
      <c r="J476" s="6"/>
      <c r="K476" s="6"/>
    </row>
    <row r="477" spans="4:11" x14ac:dyDescent="0.25">
      <c r="D477" t="str">
        <f>solve_for_d('True_Odds_Calculator_2-way'!A478,'True_Odds_Calculator_2-way'!#REF!,'True_Odds_Calculator_2-way'!B478,'Log_working_2-way'!B$1,'Log_working_2-way'!B$2)</f>
        <v/>
      </c>
      <c r="F477" s="6"/>
      <c r="H477" s="6"/>
      <c r="I477" s="6"/>
      <c r="J477" s="6"/>
      <c r="K477" s="6"/>
    </row>
    <row r="478" spans="4:11" x14ac:dyDescent="0.25">
      <c r="D478" t="str">
        <f>solve_for_d('True_Odds_Calculator_2-way'!A479,'True_Odds_Calculator_2-way'!#REF!,'True_Odds_Calculator_2-way'!B479,'Log_working_2-way'!B$1,'Log_working_2-way'!B$2)</f>
        <v/>
      </c>
      <c r="F478" s="6"/>
      <c r="H478" s="6"/>
      <c r="I478" s="6"/>
      <c r="J478" s="6"/>
      <c r="K478" s="6"/>
    </row>
    <row r="479" spans="4:11" x14ac:dyDescent="0.25">
      <c r="D479" t="str">
        <f>solve_for_d('True_Odds_Calculator_2-way'!A480,'True_Odds_Calculator_2-way'!#REF!,'True_Odds_Calculator_2-way'!B480,'Log_working_2-way'!B$1,'Log_working_2-way'!B$2)</f>
        <v/>
      </c>
      <c r="F479" s="6"/>
      <c r="H479" s="6"/>
      <c r="I479" s="6"/>
      <c r="J479" s="6"/>
      <c r="K479" s="6"/>
    </row>
    <row r="480" spans="4:11" x14ac:dyDescent="0.25">
      <c r="D480" t="str">
        <f>solve_for_d('True_Odds_Calculator_2-way'!A481,'True_Odds_Calculator_2-way'!#REF!,'True_Odds_Calculator_2-way'!B481,'Log_working_2-way'!B$1,'Log_working_2-way'!B$2)</f>
        <v/>
      </c>
      <c r="F480" s="6"/>
      <c r="H480" s="6"/>
      <c r="I480" s="6"/>
      <c r="J480" s="6"/>
      <c r="K480" s="6"/>
    </row>
    <row r="481" spans="4:11" x14ac:dyDescent="0.25">
      <c r="D481" t="str">
        <f>solve_for_d('True_Odds_Calculator_2-way'!A482,'True_Odds_Calculator_2-way'!#REF!,'True_Odds_Calculator_2-way'!B482,'Log_working_2-way'!B$1,'Log_working_2-way'!B$2)</f>
        <v/>
      </c>
      <c r="F481" s="6"/>
      <c r="H481" s="6"/>
      <c r="I481" s="6"/>
      <c r="J481" s="6"/>
      <c r="K481" s="6"/>
    </row>
    <row r="482" spans="4:11" x14ac:dyDescent="0.25">
      <c r="D482" t="str">
        <f>solve_for_d('True_Odds_Calculator_2-way'!A483,'True_Odds_Calculator_2-way'!#REF!,'True_Odds_Calculator_2-way'!B483,'Log_working_2-way'!B$1,'Log_working_2-way'!B$2)</f>
        <v/>
      </c>
      <c r="F482" s="6"/>
      <c r="H482" s="6"/>
      <c r="I482" s="6"/>
      <c r="J482" s="6"/>
      <c r="K482" s="6"/>
    </row>
    <row r="483" spans="4:11" x14ac:dyDescent="0.25">
      <c r="D483" t="str">
        <f>solve_for_d('True_Odds_Calculator_2-way'!A484,'True_Odds_Calculator_2-way'!#REF!,'True_Odds_Calculator_2-way'!B484,'Log_working_2-way'!B$1,'Log_working_2-way'!B$2)</f>
        <v/>
      </c>
      <c r="F483" s="6"/>
      <c r="H483" s="6"/>
      <c r="I483" s="6"/>
      <c r="J483" s="6"/>
      <c r="K483" s="6"/>
    </row>
    <row r="484" spans="4:11" x14ac:dyDescent="0.25">
      <c r="D484" t="str">
        <f>solve_for_d('True_Odds_Calculator_2-way'!A485,'True_Odds_Calculator_2-way'!#REF!,'True_Odds_Calculator_2-way'!B485,'Log_working_2-way'!B$1,'Log_working_2-way'!B$2)</f>
        <v/>
      </c>
      <c r="F484" s="6"/>
      <c r="H484" s="6"/>
      <c r="I484" s="6"/>
      <c r="J484" s="6"/>
      <c r="K484" s="6"/>
    </row>
    <row r="485" spans="4:11" x14ac:dyDescent="0.25">
      <c r="D485" t="str">
        <f>solve_for_d('True_Odds_Calculator_2-way'!A486,'True_Odds_Calculator_2-way'!#REF!,'True_Odds_Calculator_2-way'!B486,'Log_working_2-way'!B$1,'Log_working_2-way'!B$2)</f>
        <v/>
      </c>
      <c r="F485" s="6"/>
      <c r="H485" s="6"/>
      <c r="I485" s="6"/>
      <c r="J485" s="6"/>
      <c r="K485" s="6"/>
    </row>
    <row r="486" spans="4:11" x14ac:dyDescent="0.25">
      <c r="D486" t="str">
        <f>solve_for_d('True_Odds_Calculator_2-way'!A487,'True_Odds_Calculator_2-way'!#REF!,'True_Odds_Calculator_2-way'!B487,'Log_working_2-way'!B$1,'Log_working_2-way'!B$2)</f>
        <v/>
      </c>
      <c r="F486" s="6"/>
      <c r="H486" s="6"/>
      <c r="I486" s="6"/>
      <c r="J486" s="6"/>
      <c r="K486" s="6"/>
    </row>
    <row r="487" spans="4:11" x14ac:dyDescent="0.25">
      <c r="D487" t="str">
        <f>solve_for_d('True_Odds_Calculator_2-way'!A488,'True_Odds_Calculator_2-way'!#REF!,'True_Odds_Calculator_2-way'!B488,'Log_working_2-way'!B$1,'Log_working_2-way'!B$2)</f>
        <v/>
      </c>
      <c r="F487" s="6"/>
      <c r="H487" s="6"/>
      <c r="I487" s="6"/>
      <c r="J487" s="6"/>
      <c r="K487" s="6"/>
    </row>
    <row r="488" spans="4:11" x14ac:dyDescent="0.25">
      <c r="D488" t="str">
        <f>solve_for_d('True_Odds_Calculator_2-way'!A489,'True_Odds_Calculator_2-way'!#REF!,'True_Odds_Calculator_2-way'!B489,'Log_working_2-way'!B$1,'Log_working_2-way'!B$2)</f>
        <v/>
      </c>
      <c r="F488" s="6"/>
      <c r="H488" s="6"/>
      <c r="I488" s="6"/>
      <c r="J488" s="6"/>
      <c r="K488" s="6"/>
    </row>
    <row r="489" spans="4:11" x14ac:dyDescent="0.25">
      <c r="D489" t="str">
        <f>solve_for_d('True_Odds_Calculator_2-way'!A490,'True_Odds_Calculator_2-way'!#REF!,'True_Odds_Calculator_2-way'!B490,'Log_working_2-way'!B$1,'Log_working_2-way'!B$2)</f>
        <v/>
      </c>
      <c r="F489" s="6"/>
      <c r="H489" s="6"/>
      <c r="I489" s="6"/>
      <c r="J489" s="6"/>
      <c r="K489" s="6"/>
    </row>
    <row r="490" spans="4:11" x14ac:dyDescent="0.25">
      <c r="D490" t="str">
        <f>solve_for_d('True_Odds_Calculator_2-way'!A491,'True_Odds_Calculator_2-way'!#REF!,'True_Odds_Calculator_2-way'!B491,'Log_working_2-way'!B$1,'Log_working_2-way'!B$2)</f>
        <v/>
      </c>
      <c r="F490" s="6"/>
      <c r="H490" s="6"/>
      <c r="I490" s="6"/>
      <c r="J490" s="6"/>
      <c r="K490" s="6"/>
    </row>
    <row r="491" spans="4:11" x14ac:dyDescent="0.25">
      <c r="D491" t="str">
        <f>solve_for_d('True_Odds_Calculator_2-way'!A492,'True_Odds_Calculator_2-way'!#REF!,'True_Odds_Calculator_2-way'!B492,'Log_working_2-way'!B$1,'Log_working_2-way'!B$2)</f>
        <v/>
      </c>
      <c r="F491" s="6"/>
      <c r="H491" s="6"/>
      <c r="I491" s="6"/>
      <c r="J491" s="6"/>
      <c r="K491" s="6"/>
    </row>
    <row r="492" spans="4:11" x14ac:dyDescent="0.25">
      <c r="D492" t="str">
        <f>solve_for_d('True_Odds_Calculator_2-way'!A493,'True_Odds_Calculator_2-way'!#REF!,'True_Odds_Calculator_2-way'!B493,'Log_working_2-way'!B$1,'Log_working_2-way'!B$2)</f>
        <v/>
      </c>
      <c r="F492" s="6"/>
      <c r="H492" s="6"/>
      <c r="I492" s="6"/>
      <c r="J492" s="6"/>
      <c r="K492" s="6"/>
    </row>
    <row r="493" spans="4:11" x14ac:dyDescent="0.25">
      <c r="D493" t="str">
        <f>solve_for_d('True_Odds_Calculator_2-way'!A494,'True_Odds_Calculator_2-way'!#REF!,'True_Odds_Calculator_2-way'!B494,'Log_working_2-way'!B$1,'Log_working_2-way'!B$2)</f>
        <v/>
      </c>
      <c r="F493" s="6"/>
      <c r="H493" s="6"/>
      <c r="I493" s="6"/>
      <c r="J493" s="6"/>
      <c r="K493" s="6"/>
    </row>
    <row r="494" spans="4:11" x14ac:dyDescent="0.25">
      <c r="D494" t="str">
        <f>solve_for_d('True_Odds_Calculator_2-way'!A495,'True_Odds_Calculator_2-way'!#REF!,'True_Odds_Calculator_2-way'!B495,'Log_working_2-way'!B$1,'Log_working_2-way'!B$2)</f>
        <v/>
      </c>
      <c r="F494" s="6"/>
      <c r="H494" s="6"/>
      <c r="I494" s="6"/>
      <c r="J494" s="6"/>
      <c r="K494" s="6"/>
    </row>
    <row r="495" spans="4:11" x14ac:dyDescent="0.25">
      <c r="D495" t="str">
        <f>solve_for_d('True_Odds_Calculator_2-way'!A496,'True_Odds_Calculator_2-way'!#REF!,'True_Odds_Calculator_2-way'!B496,'Log_working_2-way'!B$1,'Log_working_2-way'!B$2)</f>
        <v/>
      </c>
      <c r="F495" s="6"/>
      <c r="H495" s="6"/>
      <c r="I495" s="6"/>
      <c r="J495" s="6"/>
      <c r="K495" s="6"/>
    </row>
    <row r="496" spans="4:11" x14ac:dyDescent="0.25">
      <c r="D496" t="str">
        <f>solve_for_d('True_Odds_Calculator_2-way'!A497,'True_Odds_Calculator_2-way'!#REF!,'True_Odds_Calculator_2-way'!B497,'Log_working_2-way'!B$1,'Log_working_2-way'!B$2)</f>
        <v/>
      </c>
      <c r="F496" s="6"/>
      <c r="H496" s="6"/>
      <c r="I496" s="6"/>
      <c r="J496" s="6"/>
      <c r="K496" s="6"/>
    </row>
    <row r="497" spans="4:11" x14ac:dyDescent="0.25">
      <c r="D497" t="str">
        <f>solve_for_d('True_Odds_Calculator_2-way'!A498,'True_Odds_Calculator_2-way'!#REF!,'True_Odds_Calculator_2-way'!B498,'Log_working_2-way'!B$1,'Log_working_2-way'!B$2)</f>
        <v/>
      </c>
      <c r="F497" s="6"/>
      <c r="H497" s="6"/>
      <c r="I497" s="6"/>
      <c r="J497" s="6"/>
      <c r="K497" s="6"/>
    </row>
    <row r="498" spans="4:11" x14ac:dyDescent="0.25">
      <c r="D498" t="str">
        <f>solve_for_d('True_Odds_Calculator_2-way'!A499,'True_Odds_Calculator_2-way'!#REF!,'True_Odds_Calculator_2-way'!B499,'Log_working_2-way'!B$1,'Log_working_2-way'!B$2)</f>
        <v/>
      </c>
      <c r="F498" s="6"/>
      <c r="H498" s="6"/>
      <c r="I498" s="6"/>
      <c r="J498" s="6"/>
      <c r="K498" s="6"/>
    </row>
    <row r="499" spans="4:11" x14ac:dyDescent="0.25">
      <c r="D499" t="str">
        <f>solve_for_d('True_Odds_Calculator_2-way'!A500,'True_Odds_Calculator_2-way'!#REF!,'True_Odds_Calculator_2-way'!B500,'Log_working_2-way'!B$1,'Log_working_2-way'!B$2)</f>
        <v/>
      </c>
      <c r="F499" s="6"/>
      <c r="H499" s="6"/>
      <c r="I499" s="6"/>
      <c r="J499" s="6"/>
      <c r="K499" s="6"/>
    </row>
    <row r="500" spans="4:11" x14ac:dyDescent="0.25">
      <c r="D500" t="str">
        <f>solve_for_d('True_Odds_Calculator_2-way'!A501,'True_Odds_Calculator_2-way'!#REF!,'True_Odds_Calculator_2-way'!B501,'Log_working_2-way'!B$1,'Log_working_2-way'!B$2)</f>
        <v/>
      </c>
      <c r="F500" s="6"/>
      <c r="H500" s="6"/>
      <c r="I500" s="6"/>
      <c r="J500" s="6"/>
      <c r="K500" s="6"/>
    </row>
    <row r="501" spans="4:11" x14ac:dyDescent="0.25">
      <c r="D501" t="str">
        <f>solve_for_d('True_Odds_Calculator_2-way'!A502,'True_Odds_Calculator_2-way'!#REF!,'True_Odds_Calculator_2-way'!B502,'Log_working_2-way'!B$1,'Log_working_2-way'!B$2)</f>
        <v/>
      </c>
      <c r="F501" s="6"/>
      <c r="H501" s="6"/>
      <c r="I501" s="6"/>
      <c r="J501" s="6"/>
      <c r="K501" s="6"/>
    </row>
    <row r="502" spans="4:11" x14ac:dyDescent="0.25">
      <c r="D502" t="str">
        <f>solve_for_d('True_Odds_Calculator_2-way'!A503,'True_Odds_Calculator_2-way'!#REF!,'True_Odds_Calculator_2-way'!B503,'Log_working_2-way'!B$1,'Log_working_2-way'!B$2)</f>
        <v/>
      </c>
      <c r="F502" s="6"/>
      <c r="H502" s="6"/>
      <c r="I502" s="6"/>
      <c r="J502" s="6"/>
      <c r="K502" s="6"/>
    </row>
    <row r="503" spans="4:11" x14ac:dyDescent="0.25">
      <c r="D503" t="str">
        <f>solve_for_d('True_Odds_Calculator_2-way'!A504,'True_Odds_Calculator_2-way'!#REF!,'True_Odds_Calculator_2-way'!B504,'Log_working_2-way'!B$1,'Log_working_2-way'!B$2)</f>
        <v/>
      </c>
      <c r="F503" s="6"/>
      <c r="H503" s="6"/>
      <c r="I503" s="6"/>
      <c r="J503" s="6"/>
      <c r="K503" s="6"/>
    </row>
    <row r="504" spans="4:11" x14ac:dyDescent="0.25">
      <c r="D504" t="str">
        <f>solve_for_d('True_Odds_Calculator_2-way'!A505,'True_Odds_Calculator_2-way'!#REF!,'True_Odds_Calculator_2-way'!B505,'Log_working_2-way'!B$1,'Log_working_2-way'!B$2)</f>
        <v/>
      </c>
      <c r="F504" s="6"/>
      <c r="H504" s="6"/>
      <c r="I504" s="6"/>
      <c r="J504" s="6"/>
      <c r="K504" s="6"/>
    </row>
    <row r="505" spans="4:11" x14ac:dyDescent="0.25">
      <c r="D505" t="str">
        <f>solve_for_d('True_Odds_Calculator_2-way'!A506,'True_Odds_Calculator_2-way'!#REF!,'True_Odds_Calculator_2-way'!B506,'Log_working_2-way'!B$1,'Log_working_2-way'!B$2)</f>
        <v/>
      </c>
      <c r="F505" s="6"/>
      <c r="H505" s="6"/>
      <c r="I505" s="6"/>
      <c r="J505" s="6"/>
      <c r="K505" s="6"/>
    </row>
    <row r="506" spans="4:11" x14ac:dyDescent="0.25">
      <c r="D506" t="str">
        <f>solve_for_d('True_Odds_Calculator_2-way'!A507,'True_Odds_Calculator_2-way'!#REF!,'True_Odds_Calculator_2-way'!B507,'Log_working_2-way'!B$1,'Log_working_2-way'!B$2)</f>
        <v/>
      </c>
      <c r="F506" s="6"/>
      <c r="H506" s="6"/>
      <c r="I506" s="6"/>
      <c r="J506" s="6"/>
      <c r="K506" s="6"/>
    </row>
    <row r="507" spans="4:11" x14ac:dyDescent="0.25">
      <c r="D507" t="str">
        <f>solve_for_d('True_Odds_Calculator_2-way'!A508,'True_Odds_Calculator_2-way'!#REF!,'True_Odds_Calculator_2-way'!B508,'Log_working_2-way'!B$1,'Log_working_2-way'!B$2)</f>
        <v/>
      </c>
      <c r="F507" s="6"/>
      <c r="H507" s="6"/>
      <c r="I507" s="6"/>
      <c r="J507" s="6"/>
      <c r="K507" s="6"/>
    </row>
    <row r="508" spans="4:11" x14ac:dyDescent="0.25">
      <c r="D508" t="str">
        <f>solve_for_d('True_Odds_Calculator_2-way'!A509,'True_Odds_Calculator_2-way'!#REF!,'True_Odds_Calculator_2-way'!B509,'Log_working_2-way'!B$1,'Log_working_2-way'!B$2)</f>
        <v/>
      </c>
      <c r="F508" s="6"/>
      <c r="H508" s="6"/>
      <c r="I508" s="6"/>
      <c r="J508" s="6"/>
      <c r="K508" s="6"/>
    </row>
    <row r="509" spans="4:11" x14ac:dyDescent="0.25">
      <c r="D509" t="str">
        <f>solve_for_d('True_Odds_Calculator_2-way'!A510,'True_Odds_Calculator_2-way'!#REF!,'True_Odds_Calculator_2-way'!B510,'Log_working_2-way'!B$1,'Log_working_2-way'!B$2)</f>
        <v/>
      </c>
      <c r="F509" s="6"/>
      <c r="H509" s="6"/>
      <c r="I509" s="6"/>
      <c r="J509" s="6"/>
      <c r="K509" s="6"/>
    </row>
    <row r="510" spans="4:11" x14ac:dyDescent="0.25">
      <c r="D510" t="str">
        <f>solve_for_d('True_Odds_Calculator_2-way'!A511,'True_Odds_Calculator_2-way'!#REF!,'True_Odds_Calculator_2-way'!B511,'Log_working_2-way'!B$1,'Log_working_2-way'!B$2)</f>
        <v/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1.0416274378567514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37.10613738091655</v>
      </c>
      <c r="I2" s="6">
        <f>IF('Log_working_3-way'!$D2="","",'True_Odds_Calculator_3-way'!O3/'True_Odds_Calculator_3-way'!B3-1)</f>
        <v>4.1620437839021314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3.8032192519608321E-2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1.0207063577149842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7.8253965547483233</v>
      </c>
      <c r="I3" s="6">
        <f>IF('Log_working_3-way'!$D3="","",'True_Odds_Calculator_3-way'!O4/'True_Odds_Calculator_3-way'!B4-1)</f>
        <v>5.4341840799440293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2.1826835780324183E-2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1.0299079836615497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24.517487008250558</v>
      </c>
      <c r="I4" s="6">
        <f>IF('Log_working_3-way'!$D4="","",'True_Odds_Calculator_3-way'!O5/'True_Odds_Calculator_3-way'!B5-1)</f>
        <v>6.5286694197649586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3.060649461470466E-2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1.0279364752882236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23.793870516694572</v>
      </c>
      <c r="I5" s="6">
        <f>IF('Log_working_3-way'!$D5="","",'True_Odds_Calculator_3-way'!O6/'True_Odds_Calculator_3-way'!B6-1)</f>
        <v>5.4235558827690395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2.8786580457531574E-2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1.0251683286705608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17.249454501836883</v>
      </c>
      <c r="I6" s="6">
        <f>IF('Log_working_3-way'!$D6="","",'True_Odds_Calculator_3-way'!O7/'True_Odds_Calculator_3-way'!B7-1)</f>
        <v>8.1070630200648868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2.6895268494295577E-2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1.0257260683027467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29.436110724412604</v>
      </c>
      <c r="I7" s="6">
        <f>IF('Log_working_3-way'!$D7="","",'True_Odds_Calculator_3-way'!O8/'True_Odds_Calculator_3-way'!B8-1)</f>
        <v>5.0646601931636264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2.5427080828412274E-2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1.0198713071229097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13.481360052046561</v>
      </c>
      <c r="I8" s="6">
        <f>IF('Log_working_3-way'!$D8="","",'True_Odds_Calculator_3-way'!O9/'True_Odds_Calculator_3-way'!B9-1)</f>
        <v>7.4187437287118918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2.1513128264042614E-2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1.0254724108862161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8.3285942496090932</v>
      </c>
      <c r="I9" s="6">
        <f>IF('Log_working_3-way'!$D9="","",'True_Odds_Calculator_3-way'!O10/'True_Odds_Calculator_3-way'!B10-1)</f>
        <v>8.9341925452690862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2.7492715613180119E-2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1.0259390525277301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9.458817019156907</v>
      </c>
      <c r="I10" s="6">
        <f>IF('Log_working_3-way'!$D10="","",'True_Odds_Calculator_3-way'!O11/'True_Odds_Calculator_3-way'!B11-1)</f>
        <v>6.807874657585498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2.7821638105853141E-2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1.0442470763065503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7.1741899256295305</v>
      </c>
      <c r="I11" s="6">
        <f>IF('Log_working_3-way'!$D11="","",'True_Odds_Calculator_3-way'!O12/'True_Odds_Calculator_3-way'!B12-1)</f>
        <v>5.8719386358080081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4.5931068767905314E-2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1.0260487862550618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9.8108939685399665</v>
      </c>
      <c r="I12" s="6">
        <f>IF('Log_working_3-way'!$D12="","",'True_Odds_Calculator_3-way'!O13/'True_Odds_Calculator_3-way'!B13-1)</f>
        <v>5.8457560186070197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2.7769872079477009E-2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1.0253996475233373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8.7486397130418752</v>
      </c>
      <c r="I13" s="6">
        <f>IF('Log_working_3-way'!$D13="","",'True_Odds_Calculator_3-way'!O14/'True_Odds_Calculator_3-way'!B14-1)</f>
        <v>7.3227332100946416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2.7263398862249266E-2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1.0376849855066241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29.431878382572492</v>
      </c>
      <c r="I14" s="6">
        <f>IF('Log_working_3-way'!$D14="","",'True_Odds_Calculator_3-way'!O15/'True_Odds_Calculator_3-way'!B15-1)</f>
        <v>4.708015194519489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3.7125316726997593E-2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1.0308626557117349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14.001413429030155</v>
      </c>
      <c r="I15" s="6">
        <f>IF('Log_working_3-way'!$D15="","",'True_Odds_Calculator_3-way'!O16/'True_Odds_Calculator_3-way'!B16-1)</f>
        <v>7.6757430240176205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3.323803942813397E-2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1.0310733268222276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17.142425666770109</v>
      </c>
      <c r="I16" s="6">
        <f>IF('Log_working_3-way'!$D16="","",'True_Odds_Calculator_3-way'!O17/'True_Odds_Calculator_3-way'!B17-1)</f>
        <v>5.3648782117325426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3.2953300994538193E-2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1.0315778504340964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17.944368870529669</v>
      </c>
      <c r="I17" s="6">
        <f>IF('Log_working_3-way'!$D17="","",'True_Odds_Calculator_3-way'!O18/'True_Odds_Calculator_3-way'!B18-1)</f>
        <v>5.9175740257883627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3.3482150719835513E-2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1.0209631667390733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18.670483817375391</v>
      </c>
      <c r="I18" s="6">
        <f>IF('Log_working_3-way'!$D18="","",'True_Odds_Calculator_3-way'!O19/'True_Odds_Calculator_3-way'!B19-1)</f>
        <v>6.4646186758208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2.2292634815242129E-2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1.020578510639383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17.497042369605335</v>
      </c>
      <c r="I19" s="6">
        <f>IF('Log_working_3-way'!$D19="","",'True_Odds_Calculator_3-way'!O20/'True_Odds_Calculator_3-way'!B20-1)</f>
        <v>6.2254071756270823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2.1979152379646205E-2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1.0209455709107362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17.816702825611394</v>
      </c>
      <c r="I20" s="6">
        <f>IF('Log_working_3-way'!$D20="","",'True_Odds_Calculator_3-way'!O21/'True_Odds_Calculator_3-way'!B21-1)</f>
        <v>5.8822511921323768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2.2319818197608532E-2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1.0255164041270097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31.604808025619427</v>
      </c>
      <c r="I21" s="6">
        <f>IF('Log_working_3-way'!$D21="","",'True_Odds_Calculator_3-way'!O22/'True_Odds_Calculator_3-way'!B22-1)</f>
        <v>4.5056634717631017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2.4769394212828422E-2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1.0225743339175737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6.1390278644164633</v>
      </c>
      <c r="I22" s="6">
        <f>IF('Log_working_3-way'!$D22="","",'True_Odds_Calculator_3-way'!O23/'True_Odds_Calculator_3-way'!B23-1)</f>
        <v>4.7576875450007883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2.319279850486522E-2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1.0609638581567689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-0.68245934195053448</v>
      </c>
      <c r="I23" s="6">
        <f>IF('Log_working_3-way'!$D23="","",'True_Odds_Calculator_3-way'!O24/'True_Odds_Calculator_3-way'!B24-1)</f>
        <v>0.39332698766582608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3.184591598439801E-2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1.0413002270396263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45.633405249910098</v>
      </c>
      <c r="I24" s="6">
        <f>IF('Log_working_3-way'!$D24="","",'True_Odds_Calculator_3-way'!O25/'True_Odds_Calculator_3-way'!B25-1)</f>
        <v>2.8990915116777782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3.4136546184738936E-2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1.0292694718998208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30.384118755641893</v>
      </c>
      <c r="I25" s="6">
        <f>IF('Log_working_3-way'!$D25="","",'True_Odds_Calculator_3-way'!O26/'True_Odds_Calculator_3-way'!B26-1)</f>
        <v>5.1371837994922052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2.864312050935558E-2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1.0254670361447897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14.205550200599662</v>
      </c>
      <c r="I26" s="6">
        <f>IF('Log_working_3-way'!$D26="","",'True_Odds_Calculator_3-way'!O27/'True_Odds_Calculator_3-way'!B27-1)</f>
        <v>7.0368283689240947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2.7440825042024386E-2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1.0260190499441753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13.841686273075236</v>
      </c>
      <c r="I27" s="6">
        <f>IF('Log_working_3-way'!$D27="","",'True_Odds_Calculator_3-way'!O28/'True_Odds_Calculator_3-way'!B28-1)</f>
        <v>7.9317240733908054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2.8103463565420039E-2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1.0552452142762829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72.645745782215499</v>
      </c>
      <c r="I28" s="6">
        <f>IF('Log_working_3-way'!$D28="","",'True_Odds_Calculator_3-way'!O29/'True_Odds_Calculator_3-way'!B29-1)</f>
        <v>0.13096038473752403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2.6730952705465549E-2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1.0198936622793622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10.324984834045575</v>
      </c>
      <c r="I29" s="6">
        <f>IF('Log_working_3-way'!$D29="","",'True_Odds_Calculator_3-way'!O30/'True_Odds_Calculator_3-way'!B30-1)</f>
        <v>7.8808824676618823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2.1569010581006465E-2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1.0523342217502174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59.898482511156914</v>
      </c>
      <c r="I30" s="6">
        <f>IF('Log_working_3-way'!$D30="","",'True_Odds_Calculator_3-way'!O31/'True_Odds_Calculator_3-way'!B31-1)</f>
        <v>1.2953988911401608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3.4314085161542662E-2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1.0197858381506812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8.2697345466248375</v>
      </c>
      <c r="I31" s="6">
        <f>IF('Log_working_3-way'!$D31="","",'True_Odds_Calculator_3-way'!O32/'True_Odds_Calculator_3-way'!B32-1)</f>
        <v>7.9367175499242268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2.132974506254115E-2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1.0240831702739959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34.054996168243633</v>
      </c>
      <c r="I32" s="6">
        <f>IF('Log_working_3-way'!$D32="","",'True_Odds_Calculator_3-way'!O33/'True_Odds_Calculator_3-way'!B33-1)</f>
        <v>4.1665942033882786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2.2862209962398738E-2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1.0217317478950316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20.346829709810685</v>
      </c>
      <c r="I33" s="6">
        <f>IF('Log_working_3-way'!$D33="","",'True_Odds_Calculator_3-way'!O34/'True_Odds_Calculator_3-way'!B34-1)</f>
        <v>6.7136678875022886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2.2913870755937316E-2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1.0200154864203856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16.577049716303218</v>
      </c>
      <c r="I34" s="6">
        <f>IF('Log_working_3-way'!$D34="","",'True_Odds_Calculator_3-way'!O35/'True_Odds_Calculator_3-way'!B35-1)</f>
        <v>6.8563455368330066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2.1480341344523479E-2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1.0306574309836305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1.3036742711728206</v>
      </c>
      <c r="I35" s="6">
        <f>IF('Log_working_3-way'!$D35="","",'True_Odds_Calculator_3-way'!O36/'True_Odds_Calculator_3-way'!B36-1)</f>
        <v>4.2639393162277814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2.7429934406678402E-2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1.0249893576288982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9.1996892382647761</v>
      </c>
      <c r="I36" s="6">
        <f>IF('Log_working_3-way'!$D36="","",'True_Odds_Calculator_3-way'!O37/'True_Odds_Calculator_3-way'!B37-1)</f>
        <v>6.9956365560115197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2.6824213425320709E-2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1.0253465160407855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7.8328410838239453</v>
      </c>
      <c r="I37" s="6">
        <f>IF('Log_working_3-way'!$D37="","",'True_Odds_Calculator_3-way'!O38/'True_Odds_Calculator_3-way'!B38-1)</f>
        <v>7.5726833521771812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2.712527367784201E-2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1.025141617286728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15.764325199667088</v>
      </c>
      <c r="I38" s="6">
        <f>IF('Log_working_3-way'!$D38="","",'True_Odds_Calculator_3-way'!O39/'True_Odds_Calculator_3-way'!B39-1)</f>
        <v>7.6246525290698006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2.7022215760178492E-2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1.0259491966030971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8.6207387728190987</v>
      </c>
      <c r="I39" s="6">
        <f>IF('Log_working_3-way'!$D39="","",'True_Odds_Calculator_3-way'!O40/'True_Odds_Calculator_3-way'!B40-1)</f>
        <v>7.5664889861014775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2.7867980516208535E-2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1.0259029222737441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14.56503460021788</v>
      </c>
      <c r="I40" s="6">
        <f>IF('Log_working_3-way'!$D40="","",'True_Odds_Calculator_3-way'!O41/'True_Odds_Calculator_3-way'!B41-1)</f>
        <v>8.6200176270085969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2.7945032629483002E-2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1.033392702240628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32.532020132736946</v>
      </c>
      <c r="I41" s="6">
        <f>IF('Log_working_3-way'!$D41="","",'True_Odds_Calculator_3-way'!O42/'True_Odds_Calculator_3-way'!B42-1)</f>
        <v>5.3713042855759232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3.1911468130899845E-2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1.0254684941484158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18.404392110402451</v>
      </c>
      <c r="I42" s="6">
        <f>IF('Log_working_3-way'!$D42="","",'True_Odds_Calculator_3-way'!O43/'True_Odds_Calculator_3-way'!B43-1)</f>
        <v>6.9936517642018829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2.7079169776793144E-2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1.0255265927816539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13.619468064185655</v>
      </c>
      <c r="I43" s="6">
        <f>IF('Log_working_3-way'!$D43="","",'True_Odds_Calculator_3-way'!O44/'True_Odds_Calculator_3-way'!B44-1)</f>
        <v>9.0612097913013088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2.7611645164552501E-2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1.0270320538954438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22.372587848087885</v>
      </c>
      <c r="I44" s="6">
        <f>IF('Log_working_3-way'!$D44="","",'True_Odds_Calculator_3-way'!O45/'True_Odds_Calculator_3-way'!B45-1)</f>
        <v>6.8502196530057571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2.80940941212664E-2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1.0267438879271029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17.219813069223807</v>
      </c>
      <c r="I45" s="6">
        <f>IF('Log_working_3-way'!$D45="","",'True_Odds_Calculator_3-way'!O46/'True_Odds_Calculator_3-way'!B46-1)</f>
        <v>7.168262509446345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2.8565902917717878E-2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1.0368455242179613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2.5066746363817494</v>
      </c>
      <c r="I46" s="6">
        <f>IF('Log_working_3-way'!$D46="","",'True_Odds_Calculator_3-way'!O47/'True_Odds_Calculator_3-way'!B47-1)</f>
        <v>4.4791791193464832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3.463203463203457E-2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1.0318795478950487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18.277650310267504</v>
      </c>
      <c r="I47" s="6">
        <f>IF('Log_working_3-way'!$D47="","",'True_Odds_Calculator_3-way'!O48/'True_Odds_Calculator_3-way'!B48-1)</f>
        <v>7.2217050885938878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3.3831749098625075E-2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1.031763447909366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11.424251334791926</v>
      </c>
      <c r="I48" s="6">
        <f>IF('Log_working_3-way'!$D48="","",'True_Odds_Calculator_3-way'!O49/'True_Odds_Calculator_3-way'!B49-1)</f>
        <v>6.2592692674163146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3.4001967510637554E-2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1.0330011215706105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5.9861808475251355</v>
      </c>
      <c r="I49" s="6">
        <f>IF('Log_working_3-way'!$D49="","",'True_Odds_Calculator_3-way'!O50/'True_Odds_Calculator_3-way'!B50-1)</f>
        <v>6.5855883561575093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3.4366142322885818E-2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1.0305341084199835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10.755908160233028</v>
      </c>
      <c r="I50" s="6">
        <f>IF('Log_working_3-way'!$D50="","",'True_Odds_Calculator_3-way'!O51/'True_Odds_Calculator_3-way'!B51-1)</f>
        <v>6.4716234510048949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3.271389856755702E-2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1.0338683472252699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6.2510685370755388</v>
      </c>
      <c r="I51" s="6">
        <f>IF('Log_working_3-way'!$D51="","",'True_Odds_Calculator_3-way'!O52/'True_Odds_Calculator_3-way'!B52-1)</f>
        <v>6.0947158573445304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3.5171391198198787E-2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1.0533230398084192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56.973996004732925</v>
      </c>
      <c r="I52" s="6">
        <f>IF('Log_working_3-way'!$D52="","",'True_Odds_Calculator_3-way'!O53/'True_Odds_Calculator_3-way'!B53-1)</f>
        <v>1.9693606263919996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3.6543047861802513E-2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1.0309090745533043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8.94483157010837</v>
      </c>
      <c r="I53" s="6">
        <f>IF('Log_working_3-way'!$D53="","",'True_Odds_Calculator_3-way'!O54/'True_Odds_Calculator_3-way'!B54-1)</f>
        <v>6.7688584641609308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3.298348884921376E-2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1.0329316772081172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6.2179032167201846</v>
      </c>
      <c r="I54" s="6">
        <f>IF('Log_working_3-way'!$D54="","",'True_Odds_Calculator_3-way'!O55/'True_Odds_Calculator_3-way'!B55-1)</f>
        <v>6.2179032167201846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3.4252965480474407E-2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1.0401821901103327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2.5474166113123884</v>
      </c>
      <c r="I55" s="6">
        <f>IF('Log_working_3-way'!$D55="","",'True_Odds_Calculator_3-way'!O56/'True_Odds_Calculator_3-way'!B56-1)</f>
        <v>5.5987384692802156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3.8514006003979251E-2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1.0325326239996033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18.09353248464695</v>
      </c>
      <c r="I56" s="6">
        <f>IF('Log_working_3-way'!$D56="","",'True_Odds_Calculator_3-way'!O57/'True_Odds_Calculator_3-way'!B57-1)</f>
        <v>7.1683518289890795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3.4543316467839702E-2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1.0406605956341513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8.3584262872127226</v>
      </c>
      <c r="I57" s="6">
        <f>IF('Log_working_3-way'!$D57="","",'True_Odds_Calculator_3-way'!O58/'True_Odds_Calculator_3-way'!B58-1)</f>
        <v>8.7816947382394748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4.3511451636229603E-2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1.0305784698851754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16.094093849134634</v>
      </c>
      <c r="I58" s="6">
        <f>IF('Log_working_3-way'!$D58="","",'True_Odds_Calculator_3-way'!O59/'True_Odds_Calculator_3-way'!B59-1)</f>
        <v>8.2238021261086516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3.2761410316687778E-2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1.0321541736215079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7.2196253539862099</v>
      </c>
      <c r="I59" s="6">
        <f>IF('Log_working_3-way'!$D59="","",'True_Odds_Calculator_3-way'!O60/'True_Odds_Calculator_3-way'!B60-1)</f>
        <v>7.365317502345361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3.4093329836739183E-2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1.0314042106847816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17.946186546233065</v>
      </c>
      <c r="I60" s="6">
        <f>IF('Log_working_3-way'!$D60="","",'True_Odds_Calculator_3-way'!O61/'True_Odds_Calculator_3-way'!B61-1)</f>
        <v>7.2734467360504063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3.3382999611475395E-2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1.029495108471707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9.2158147910802501</v>
      </c>
      <c r="I61" s="6">
        <f>IF('Log_working_3-way'!$D61="","",'True_Odds_Calculator_3-way'!O62/'True_Odds_Calculator_3-way'!B62-1)</f>
        <v>9.0844230420503322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3.1871354451999512E-2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1.045129057385326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24.667881850739846</v>
      </c>
      <c r="I62" s="6">
        <f>IF('Log_working_3-way'!$D62="","",'True_Odds_Calculator_3-way'!O63/'True_Odds_Calculator_3-way'!B63-1)</f>
        <v>6.377337431004694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4.5912492803684479E-2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1.0338396584726499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5.039229181004818</v>
      </c>
      <c r="I63" s="6">
        <f>IF('Log_working_3-way'!$D63="","",'True_Odds_Calculator_3-way'!O64/'True_Odds_Calculator_3-way'!B64-1)</f>
        <v>6.8430911190718495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3.490028490028485E-2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1.0314736491747538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8.1595769407204326</v>
      </c>
      <c r="I64" s="6">
        <f>IF('Log_working_3-way'!$D64="","",'True_Odds_Calculator_3-way'!O65/'True_Odds_Calculator_3-way'!B65-1)</f>
        <v>7.5188767565409194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3.3612762093041315E-2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1.0324763633276981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7.1694578351426674</v>
      </c>
      <c r="I65" s="6">
        <f>IF('Log_working_3-way'!$D65="","",'True_Odds_Calculator_3-way'!O66/'True_Odds_Calculator_3-way'!B66-1)</f>
        <v>7.3138342668143768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3.4403256833864582E-2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1.0337014185054869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22.217136976090092</v>
      </c>
      <c r="I66" s="6">
        <f>IF('Log_working_3-way'!$D66="","",'True_Odds_Calculator_3-way'!O67/'True_Odds_Calculator_3-way'!B67-1)</f>
        <v>6.8873826318119624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3.4977721658611571E-2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1.0427337088858764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39.633157894889656</v>
      </c>
      <c r="I67" s="6">
        <f>IF('Log_working_3-way'!$D67="","",'True_Odds_Calculator_3-way'!O68/'True_Odds_Calculator_3-way'!B68-1)</f>
        <v>4.4890093621886571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3.7714732639918092E-2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1.0303085829869056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11.712409778279133</v>
      </c>
      <c r="I68" s="6">
        <f>IF('Log_working_3-way'!$D68="","",'True_Odds_Calculator_3-way'!O69/'True_Odds_Calculator_3-way'!B69-1)</f>
        <v>7.2310986686685919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3.2651908871962121E-2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1.0315236365781029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16.517575571420775</v>
      </c>
      <c r="I69" s="6">
        <f>IF('Log_working_3-way'!$D69="","",'True_Odds_Calculator_3-way'!O70/'True_Odds_Calculator_3-way'!B70-1)</f>
        <v>7.1750955831844276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3.3689906772539135E-2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1.043981948239213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18.567003832883081</v>
      </c>
      <c r="I70" s="6">
        <f>IF('Log_working_3-way'!$D70="","",'True_Odds_Calculator_3-way'!O71/'True_Odds_Calculator_3-way'!B71-1)</f>
        <v>6.9828263072759089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4.6384077603755625E-2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1.0405935064612872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12.543331989158899</v>
      </c>
      <c r="I71" s="6">
        <f>IF('Log_working_3-way'!$D71="","",'True_Odds_Calculator_3-way'!O72/'True_Odds_Calculator_3-way'!B72-1)</f>
        <v>7.3879415831459596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4.3545049685651538E-2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1.0474145210654624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26.003597133136086</v>
      </c>
      <c r="I72" s="6">
        <f>IF('Log_working_3-way'!$D72="","",'True_Odds_Calculator_3-way'!O73/'True_Odds_Calculator_3-way'!B73-1)</f>
        <v>5.9340904023769223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4.7762091311974508E-2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1.0521129275486425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2.782336142795891</v>
      </c>
      <c r="I73" s="6">
        <f>IF('Log_working_3-way'!$D73="","",'True_Odds_Calculator_3-way'!O74/'True_Odds_Calculator_3-way'!B74-1)</f>
        <v>4.8398921510705781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4.9137578280460392E-2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1.0418494231738209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16.636680516776043</v>
      </c>
      <c r="I74" s="6">
        <f>IF('Log_working_3-way'!$D74="","",'True_Odds_Calculator_3-way'!O75/'True_Odds_Calculator_3-way'!B75-1)</f>
        <v>6.3065363433293751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4.4410694126332695E-2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1.0414671818802528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17.755496357375691</v>
      </c>
      <c r="I75" s="6">
        <f>IF('Log_working_3-way'!$D75="","",'True_Odds_Calculator_3-way'!O76/'True_Odds_Calculator_3-way'!B76-1)</f>
        <v>6.5586710322980109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4.3889573023509598E-2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1.0513263764988805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32.374922603433063</v>
      </c>
      <c r="I76" s="6">
        <f>IF('Log_working_3-way'!$D76="","",'True_Odds_Calculator_3-way'!O77/'True_Odds_Calculator_3-way'!B77-1)</f>
        <v>4.2036267603974773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4.9074482676883635E-2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1.0479662823173879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29.836083359703448</v>
      </c>
      <c r="I77" s="6">
        <f>IF('Log_working_3-way'!$D77="","",'True_Odds_Calculator_3-way'!O78/'True_Odds_Calculator_3-way'!B78-1)</f>
        <v>4.7380485759694224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4.6924717210588662E-2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1.0611569874316598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1.409572782462523</v>
      </c>
      <c r="I78" s="6">
        <f>IF('Log_working_3-way'!$D78="","",'True_Odds_Calculator_3-way'!O79/'True_Odds_Calculator_3-way'!B79-1)</f>
        <v>3.4910063905420605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5.2302648813310704E-2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1.0572768990807218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1.6389572951226712</v>
      </c>
      <c r="I79" s="6">
        <f>IF('Log_working_3-way'!$D79="","",'True_Odds_Calculator_3-way'!O80/'True_Odds_Calculator_3-way'!B80-1)</f>
        <v>3.0858935224361366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4.9104364231326469E-2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1.0420864795060847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14.433881183528507</v>
      </c>
      <c r="I80" s="6">
        <f>IF('Log_working_3-way'!$D80="","",'True_Odds_Calculator_3-way'!O81/'True_Odds_Calculator_3-way'!B81-1)</f>
        <v>7.3267293815747436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4.5023732189403143E-2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1.0421742040311877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18.079394227022267</v>
      </c>
      <c r="I81" s="6">
        <f>IF('Log_working_3-way'!$D81="","",'True_Odds_Calculator_3-way'!O82/'True_Odds_Calculator_3-way'!B82-1)</f>
        <v>6.5963315590959706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4.4574408476173444E-2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1.0291081231719621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46.768318145102043</v>
      </c>
      <c r="I82" s="6">
        <f>IF('Log_working_3-way'!$D82="","",'True_Odds_Calculator_3-way'!O83/'True_Odds_Calculator_3-way'!B83-1)</f>
        <v>2.8607888958463592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2.3735997061871128E-2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1.02777453946576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40.149177455710117</v>
      </c>
      <c r="I83" s="6">
        <f>IF('Log_working_3-way'!$D83="","",'True_Odds_Calculator_3-way'!O84/'True_Odds_Calculator_3-way'!B84-1)</f>
        <v>3.3619463392748425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2.4701566066415381E-2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1.0400006162497222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35.757414072838529</v>
      </c>
      <c r="I84" s="6">
        <f>IF('Log_working_3-way'!$D84="","",'True_Odds_Calculator_3-way'!O85/'True_Odds_Calculator_3-way'!B85-1)</f>
        <v>5.7513617684805469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3.6632976777455584E-2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1.037520296739062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27.16839013471094</v>
      </c>
      <c r="I85" s="6">
        <f>IF('Log_working_3-way'!$D85="","",'True_Odds_Calculator_3-way'!O86/'True_Odds_Calculator_3-way'!B86-1)</f>
        <v>7.4887878942359443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3.7276445585050721E-2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1.0381265644112858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33.195682828940228</v>
      </c>
      <c r="I86" s="6">
        <f>IF('Log_working_3-way'!$D86="","",'True_Odds_Calculator_3-way'!O87/'True_Odds_Calculator_3-way'!B87-1)</f>
        <v>5.4110090881337634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3.612023715116508E-2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1.0351882716782368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27.230265969359426</v>
      </c>
      <c r="I87" s="6">
        <f>IF('Log_working_3-way'!$D87="","",'True_Odds_Calculator_3-way'!O88/'True_Odds_Calculator_3-way'!B88-1)</f>
        <v>7.3090174044024927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3.500291596611449E-2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1.0300914581494609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12.687950155845355</v>
      </c>
      <c r="I88" s="6">
        <f>IF('Log_working_3-way'!$D88="","",'True_Odds_Calculator_3-way'!O89/'True_Odds_Calculator_3-way'!B89-1)</f>
        <v>10.59594115524232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3.2519617080914998E-2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1.0302546810528677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9.9035547963055102</v>
      </c>
      <c r="I89" s="6">
        <f>IF('Log_working_3-way'!$D89="","",'True_Odds_Calculator_3-way'!O90/'True_Odds_Calculator_3-way'!B90-1)</f>
        <v>9.6872913116976065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3.2759887069555127E-2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1.0316108914296567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20.950750093698403</v>
      </c>
      <c r="I90" s="6">
        <f>IF('Log_working_3-way'!$D90="","",'True_Odds_Calculator_3-way'!O91/'True_Odds_Calculator_3-way'!B91-1)</f>
        <v>7.8891467321588582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3.3027885819763902E-2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1.0412384984994603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13.056784134657764</v>
      </c>
      <c r="I91" s="6">
        <f>IF('Log_working_3-way'!$D91="","",'True_Odds_Calculator_3-way'!O92/'True_Odds_Calculator_3-way'!B92-1)</f>
        <v>8.2930211472813866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4.4318591853235834E-2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1.0315021810434462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18.458947790948116</v>
      </c>
      <c r="I92" s="6">
        <f>IF('Log_working_3-way'!$D92="","",'True_Odds_Calculator_3-way'!O93/'True_Odds_Calculator_3-way'!B93-1)</f>
        <v>7.5713755553434918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3.3405862731670677E-2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1.0361440401594961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24.364340846587048</v>
      </c>
      <c r="I93" s="6">
        <f>IF('Log_working_3-way'!$D93="","",'True_Odds_Calculator_3-way'!O94/'True_Odds_Calculator_3-way'!B94-1)</f>
        <v>7.4924500584796228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3.6829145137750485E-2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1.0283988631398095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42.970364240319448</v>
      </c>
      <c r="I94" s="6">
        <f>IF('Log_working_3-way'!$D94="","",'True_Odds_Calculator_3-way'!O95/'True_Odds_Calculator_3-way'!B95-1)</f>
        <v>3.1329491460453678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2.4394881838474936E-2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1.0204639641730928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11.749132469149291</v>
      </c>
      <c r="I95" s="6">
        <f>IF('Log_working_3-way'!$D95="","",'True_Odds_Calculator_3-way'!O96/'True_Odds_Calculator_3-way'!B96-1)</f>
        <v>9.4471376951744634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2.2256376480941809E-2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1.0191341844586301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16.298535893204502</v>
      </c>
      <c r="I96" s="6">
        <f>IF('Log_working_3-way'!$D96="","",'True_Odds_Calculator_3-way'!O97/'True_Odds_Calculator_3-way'!B97-1)</f>
        <v>6.7314911874658794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2.0555761522758953E-2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1.031132705283776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26.434524275299793</v>
      </c>
      <c r="I97" s="6">
        <f>IF('Log_working_3-way'!$D97="","",'True_Odds_Calculator_3-way'!O98/'True_Odds_Calculator_3-way'!B98-1)</f>
        <v>6.915476130499556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3.1304393006520659E-2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1.0262202084347081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20.451520173656863</v>
      </c>
      <c r="I98" s="6">
        <f>IF('Log_working_3-way'!$D98="","",'True_Odds_Calculator_3-way'!O99/'True_Odds_Calculator_3-way'!B99-1)</f>
        <v>8.271014505778826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2.750210198725056E-2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1.025768987797016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7.4671143776634601</v>
      </c>
      <c r="I99" s="6">
        <f>IF('Log_working_3-way'!$D99="","",'True_Odds_Calculator_3-way'!O100/'True_Odds_Calculator_3-way'!B100-1)</f>
        <v>8.9322158172019979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2.7697209124704747E-2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1.0258953022251278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21.288992561859505</v>
      </c>
      <c r="I100" s="6">
        <f>IF('Log_working_3-way'!$D100="","",'True_Odds_Calculator_3-way'!O101/'True_Odds_Calculator_3-way'!B101-1)</f>
        <v>6.8577405418274227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2.7110073162704973E-2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1.0272296915285042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20.633639157980859</v>
      </c>
      <c r="I101" s="6">
        <f>IF('Log_working_3-way'!$D101="","",'True_Odds_Calculator_3-way'!O102/'True_Odds_Calculator_3-way'!B102-1)</f>
        <v>8.554763399694302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2.8486739465088506E-2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1.025499670985123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13.849424939467312</v>
      </c>
      <c r="I102" s="6">
        <f>IF('Log_working_3-way'!$D102="","",'True_Odds_Calculator_3-way'!O103/'True_Odds_Calculator_3-way'!B103-1)</f>
        <v>8.8702981138477224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2.7567675159235527E-2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1.0246990663276683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11.422360248447205</v>
      </c>
      <c r="I103" s="6">
        <f>IF('Log_working_3-way'!$D103="","",'True_Odds_Calculator_3-way'!O104/'True_Odds_Calculator_3-way'!B104-1)</f>
        <v>8.5108695652173871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2.6785714285714413E-2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1.0269312967141728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18.727296354709566</v>
      </c>
      <c r="I104" s="6">
        <f>IF('Log_working_3-way'!$D104="","",'True_Odds_Calculator_3-way'!O105/'True_Odds_Calculator_3-way'!B105-1)</f>
        <v>8.0370322124619502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2.855254294678522E-2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1.0303248453048934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5.4142767240726277</v>
      </c>
      <c r="I105" s="6">
        <f>IF('Log_working_3-way'!$D105="","",'True_Odds_Calculator_3-way'!O106/'True_Odds_Calculator_3-way'!B106-1)</f>
        <v>3.9907948239848317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3.0274865786566352E-2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1.0545398734092259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4.8729668751501753E-2</v>
      </c>
      <c r="I106" s="6">
        <f>IF('Log_working_3-way'!$D106="","",'True_Odds_Calculator_3-way'!O107/'True_Odds_Calculator_3-way'!B107-1)</f>
        <v>1.8220771243199154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3.8975788949974E-2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1.0331891161363045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39.422495004282041</v>
      </c>
      <c r="I107" s="6">
        <f>IF('Log_working_3-way'!$D107="","",'True_Odds_Calculator_3-way'!O108/'True_Odds_Calculator_3-way'!B108-1)</f>
        <v>3.4913883338091152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2.9706579187169568E-2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1.0253269780387846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16.186923449515149</v>
      </c>
      <c r="I108" s="6">
        <f>IF('Log_working_3-way'!$D108="","",'True_Odds_Calculator_3-way'!O109/'True_Odds_Calculator_3-way'!B109-1)</f>
        <v>8.1045094583727124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2.7183284057515911E-2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1.0452605154634547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-6.4965244556704715E-2</v>
      </c>
      <c r="I109" s="6">
        <f>IF('Log_working_3-way'!$D109="","",'True_Odds_Calculator_3-way'!O110/'True_Odds_Calculator_3-way'!B110-1)</f>
        <v>2.8839047319998325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3.4023336162752882E-2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1.039727863807733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0.42743325090965656</v>
      </c>
      <c r="I110" s="6">
        <f>IF('Log_working_3-way'!$D110="","",'True_Odds_Calculator_3-way'!O111/'True_Odds_Calculator_3-way'!B111-1)</f>
        <v>2.9237150021644367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3.1786324917763897E-2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1.0998189993860645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80.251161103807931</v>
      </c>
      <c r="I111" s="6">
        <f>IF('Log_working_3-way'!$D111="","",'True_Odds_Calculator_3-way'!O112/'True_Odds_Calculator_3-way'!B112-1)</f>
        <v>-0.27636660101996435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3.5899034342677938E-2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1.0273098614944707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22.597536959333816</v>
      </c>
      <c r="I112" s="6">
        <f>IF('Log_working_3-way'!$D112="","",'True_Odds_Calculator_3-way'!O113/'True_Odds_Calculator_3-way'!B113-1)</f>
        <v>6.5873950606815255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2.8350702787227622E-2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1.0268588915813788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7.8731110749195956</v>
      </c>
      <c r="I113" s="6">
        <f>IF('Log_working_3-way'!$D113="","",'True_Odds_Calculator_3-way'!O114/'True_Odds_Calculator_3-way'!B114-1)</f>
        <v>7.1675859901639623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2.8651098796569352E-2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1.0251875459076663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12.352867380729281</v>
      </c>
      <c r="I114" s="6">
        <f>IF('Log_working_3-way'!$D114="","",'True_Odds_Calculator_3-way'!O115/'True_Odds_Calculator_3-way'!B115-1)</f>
        <v>8.6260435905933761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2.7301532600059408E-2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1.0322880475380345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30.657760007982397</v>
      </c>
      <c r="I115" s="6">
        <f>IF('Log_working_3-way'!$D115="","",'True_Odds_Calculator_3-way'!O116/'True_Odds_Calculator_3-way'!B116-1)</f>
        <v>5.4734284147217434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3.1439407470915226E-2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1.0439886541367027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20.889504247492933</v>
      </c>
      <c r="I116" s="6">
        <f>IF('Log_working_3-way'!$D116="","",'True_Odds_Calculator_3-way'!O117/'True_Odds_Calculator_3-way'!B117-1)</f>
        <v>6.629954954153809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4.5855060128030756E-2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1.0437772617814378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20.275779950711541</v>
      </c>
      <c r="I117" s="6">
        <f>IF('Log_working_3-way'!$D117="","",'True_Odds_Calculator_3-way'!O118/'True_Odds_Calculator_3-way'!B118-1)</f>
        <v>6.5875314747453277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4.5785914871331101E-2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1.0403268622028861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15.370657883408747</v>
      </c>
      <c r="I118" s="6">
        <f>IF('Log_working_3-way'!$D118="","",'True_Odds_Calculator_3-way'!O119/'True_Odds_Calculator_3-way'!B119-1)</f>
        <v>6.9165940702532529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4.3045215759605737E-2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1.0425877505121364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18.773758767707328</v>
      </c>
      <c r="I119" s="6">
        <f>IF('Log_working_3-way'!$D119="","",'True_Odds_Calculator_3-way'!O120/'True_Odds_Calculator_3-way'!B120-1)</f>
        <v>6.5941275489548499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4.4877570699166869E-2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1.0859709309930312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52.149438462682973</v>
      </c>
      <c r="I120" s="6">
        <f>IF('Log_working_3-way'!$D120="","",'True_Odds_Calculator_3-way'!O121/'True_Odds_Calculator_3-way'!B121-1)</f>
        <v>2.3980555486070334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6.3648268905730054E-2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1.0624200909838006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14.891536587289172</v>
      </c>
      <c r="I121" s="6">
        <f>IF('Log_working_3-way'!$D121="","",'True_Odds_Calculator_3-way'!O122/'True_Odds_Calculator_3-way'!B122-1)</f>
        <v>5.89168957295289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6.5667106224063687E-2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1.0887749070385131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57.505159863492118</v>
      </c>
      <c r="I122" s="6">
        <f>IF('Log_working_3-way'!$D122="","",'True_Odds_Calculator_3-way'!O123/'True_Odds_Calculator_3-way'!B123-1)</f>
        <v>1.9351851025642075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5.9737707663914508E-2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1.0678045257040298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34.40184379539604</v>
      </c>
      <c r="I123" s="6">
        <f>IF('Log_working_3-way'!$D123="","",'True_Odds_Calculator_3-way'!O124/'True_Odds_Calculator_3-way'!B124-1)</f>
        <v>4.5954288387857085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6.3160688412155608E-2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1.0607151704156006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10.567435094811488</v>
      </c>
      <c r="I124" s="6">
        <f>IF('Log_working_3-way'!$D124="","",'True_Odds_Calculator_3-way'!O125/'True_Odds_Calculator_3-way'!B125-1)</f>
        <v>7.3721534023262478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6.4322415005122924E-2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1.0614441679792204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17.891320338120451</v>
      </c>
      <c r="I125" s="6">
        <f>IF('Log_working_3-way'!$D125="","",'True_Odds_Calculator_3-way'!O126/'True_Odds_Calculator_3-way'!B126-1)</f>
        <v>6.6253152904147861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6.4456605988397087E-2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1.0614138142322673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13.215412555358458</v>
      </c>
      <c r="I126" s="6">
        <f>IF('Log_working_3-way'!$D126="","",'True_Odds_Calculator_3-way'!O127/'True_Odds_Calculator_3-way'!B127-1)</f>
        <v>6.8883745756678891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6.5060516929912993E-2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1.0614332635688868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21.822320972335884</v>
      </c>
      <c r="I127" s="6">
        <f>IF('Log_working_3-way'!$D127="","",'True_Odds_Calculator_3-way'!O128/'True_Odds_Calculator_3-way'!B128-1)</f>
        <v>6.5049077926919887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6.328115118498423E-2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1.1270296488444318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36.384309698255045</v>
      </c>
      <c r="I128" s="6">
        <f>IF('Log_working_3-way'!$D128="","",'True_Odds_Calculator_3-way'!O129/'True_Odds_Calculator_3-way'!B129-1)</f>
        <v>5.1873233203172848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0.11338979879605837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1.0625487529268063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13.540830370840606</v>
      </c>
      <c r="I129" s="6">
        <f>IF('Log_working_3-way'!$D129="","",'True_Odds_Calculator_3-way'!O130/'True_Odds_Calculator_3-way'!B130-1)</f>
        <v>6.1985037883775647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6.596601464692986E-2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1.0283840335013237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23.287463437861369</v>
      </c>
      <c r="I130" s="6">
        <f>IF('Log_working_3-way'!$D130="","",'True_Odds_Calculator_3-way'!O131/'True_Odds_Calculator_3-way'!B131-1)</f>
        <v>6.0964100621947024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2.9337627783223574E-2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1.0431625463408378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56.440904730291329</v>
      </c>
      <c r="I131" s="6">
        <f>IF('Log_working_3-way'!$D131="","",'True_Odds_Calculator_3-way'!O132/'True_Odds_Calculator_3-way'!B132-1)</f>
        <v>1.7887138464289678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3.0129972899470614E-2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1.0244597538216809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11.079465958924359</v>
      </c>
      <c r="I132" s="6">
        <f>IF('Log_working_3-way'!$D132="","",'True_Odds_Calculator_3-way'!O133/'True_Odds_Calculator_3-way'!B133-1)</f>
        <v>7.0914334176266145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2.639750019706999E-2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1.0485045654231144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27.48372606167483</v>
      </c>
      <c r="I133" s="6">
        <f>IF('Log_working_3-way'!$D133="","",'True_Odds_Calculator_3-way'!O134/'True_Odds_Calculator_3-way'!B134-1)</f>
        <v>5.0522654295086475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4.8337256197437117E-2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1.0444254954408403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7.51758797662219</v>
      </c>
      <c r="I134" s="6">
        <f>IF('Log_working_3-way'!$D134="","",'True_Odds_Calculator_3-way'!O135/'True_Odds_Calculator_3-way'!B135-1)</f>
        <v>5.6899464647995952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4.6149514676445236E-2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1.0418912230473159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13.050362414836844</v>
      </c>
      <c r="I135" s="6">
        <f>IF('Log_working_3-way'!$D135="","",'True_Odds_Calculator_3-way'!O136/'True_Odds_Calculator_3-way'!B136-1)</f>
        <v>6.8132631678457187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4.4795897790453232E-2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1.0507796411161821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3.3724611122735251</v>
      </c>
      <c r="I136" s="6">
        <f>IF('Log_working_3-way'!$D136="","",'True_Odds_Calculator_3-way'!O137/'True_Odds_Calculator_3-way'!B137-1)</f>
        <v>4.7850570962327454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4.8673475149492829E-2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1.0213617581987628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11.120431294830405</v>
      </c>
      <c r="I137" s="6">
        <f>IF('Log_working_3-way'!$D137="","",'True_Odds_Calculator_3-way'!O138/'True_Odds_Calculator_3-way'!B138-1)</f>
        <v>5.9147910997329189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2.2928422459990383E-2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1.0210844250974846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22.059077716642076</v>
      </c>
      <c r="I138" s="6">
        <f>IF('Log_working_3-way'!$D138="","",'True_Odds_Calculator_3-way'!O139/'True_Odds_Calculator_3-way'!B139-1)</f>
        <v>7.8776947124348897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2.1935830128050782E-2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1.02624386081358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16.614052651577605</v>
      </c>
      <c r="I139" s="6">
        <f>IF('Log_working_3-way'!$D139="","",'True_Odds_Calculator_3-way'!O140/'True_Odds_Calculator_3-way'!B140-1)</f>
        <v>6.1054496543708776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2.802809878514978E-2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1.0305980883036603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27.348242783044494</v>
      </c>
      <c r="I140" s="6">
        <f>IF('Log_working_3-way'!$D140="","",'True_Odds_Calculator_3-way'!O141/'True_Odds_Calculator_3-way'!B141-1)</f>
        <v>5.5455800927623411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3.069554682457909E-2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1.0256474257371213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8.3879089777154725</v>
      </c>
      <c r="I141" s="6">
        <f>IF('Log_working_3-way'!$D141="","",'True_Odds_Calculator_3-way'!O142/'True_Odds_Calculator_3-way'!B142-1)</f>
        <v>6.6373761618015932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2.7352273736530819E-2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1.0230208478658702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26.649703374982604</v>
      </c>
      <c r="I142" s="6">
        <f>IF('Log_working_3-way'!$D142="","",'True_Odds_Calculator_3-way'!O143/'True_Odds_Calculator_3-way'!B143-1)</f>
        <v>5.6274082850842646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2.3278442500778151E-2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1.0219080706284984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5.1135670197654637</v>
      </c>
      <c r="I143" s="6">
        <f>IF('Log_working_3-way'!$D143="","",'True_Odds_Calculator_3-way'!O144/'True_Odds_Calculator_3-way'!B144-1)</f>
        <v>5.0528868293017153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2.2316428329556492E-2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1.0325657224671643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32.562786260440319</v>
      </c>
      <c r="I144" s="6">
        <f>IF('Log_working_3-way'!$D144="","",'True_Odds_Calculator_3-way'!O145/'True_Odds_Calculator_3-way'!B145-1)</f>
        <v>6.0092244979674314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3.0965541896983195E-2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1.0709355720479889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76.379812394632523</v>
      </c>
      <c r="I145" s="6">
        <f>IF('Log_working_3-way'!$D145="","",'True_Odds_Calculator_3-way'!O146/'True_Odds_Calculator_3-way'!B146-1)</f>
        <v>-0.11114455559325953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3.0234957776038573E-2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1.0218667380977549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20.749643253527822</v>
      </c>
      <c r="I146" s="6">
        <f>IF('Log_working_3-way'!$D146="","",'True_Odds_Calculator_3-way'!O147/'True_Odds_Calculator_3-way'!B147-1)</f>
        <v>6.063793259239179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2.3001193214837068E-2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1.035004826795926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54.984811013469994</v>
      </c>
      <c r="I147" s="6">
        <f>IF('Log_working_3-way'!$D147="","",'True_Odds_Calculator_3-way'!O148/'True_Odds_Calculator_3-way'!B148-1)</f>
        <v>1.8997602470234889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2.5137029271023126E-2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1.020192903195932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13.589378586957727</v>
      </c>
      <c r="I148" s="6">
        <f>IF('Log_working_3-way'!$D148="","",'True_Odds_Calculator_3-way'!O149/'True_Odds_Calculator_3-way'!B149-1)</f>
        <v>6.593594905313517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2.1794775276669398E-2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1.022085030668114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22.723507741141532</v>
      </c>
      <c r="I149" s="6">
        <f>IF('Log_working_3-way'!$D149="","",'True_Odds_Calculator_3-way'!O150/'True_Odds_Calculator_3-way'!B150-1)</f>
        <v>7.5069050086990305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2.2890205822945653E-2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1.0212939380424013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19.578102088630377</v>
      </c>
      <c r="I150" s="6">
        <f>IF('Log_working_3-way'!$D150="","",'True_Odds_Calculator_3-way'!O151/'True_Odds_Calculator_3-way'!B151-1)</f>
        <v>6.3406171789083903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2.2543271533769227E-2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1.0205321434448211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16.27415966386555</v>
      </c>
      <c r="I151" s="6">
        <f>IF('Log_working_3-way'!$D151="","",'True_Odds_Calculator_3-way'!O152/'True_Odds_Calculator_3-way'!B152-1)</f>
        <v>5.9953208556149731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2.1995906906392859E-2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1.0561587020376439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4.6021491644840218</v>
      </c>
      <c r="I152" s="6">
        <f>IF('Log_working_3-way'!$D152="","",'True_Odds_Calculator_3-way'!O153/'True_Odds_Calculator_3-way'!B153-1)</f>
        <v>6.950603982472634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5.6724284320941898E-2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1.052508885637605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17.717401334052752</v>
      </c>
      <c r="I153" s="6">
        <f>IF('Log_working_3-way'!$D153="","",'True_Odds_Calculator_3-way'!O154/'True_Odds_Calculator_3-way'!B154-1)</f>
        <v>9.1197022783589698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5.5332739156268573E-2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1.0518933468145997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16.763534228728059</v>
      </c>
      <c r="I154" s="6">
        <f>IF('Log_working_3-way'!$D154="","",'True_Odds_Calculator_3-way'!O155/'True_Odds_Calculator_3-way'!B155-1)</f>
        <v>8.1420079277338626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5.4985918862391792E-2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1.0863983751322446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51.349389595236794</v>
      </c>
      <c r="I155" s="6">
        <f>IF('Log_working_3-way'!$D155="","",'True_Odds_Calculator_3-way'!O156/'True_Odds_Calculator_3-way'!B156-1)</f>
        <v>3.2372043020544981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6.3846039664233079E-2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1.0760766460077968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42.487714720591434</v>
      </c>
      <c r="I156" s="6">
        <f>IF('Log_working_3-way'!$D156="","",'True_Odds_Calculator_3-way'!O157/'True_Odds_Calculator_3-way'!B157-1)</f>
        <v>4.3272450532724509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6.4139941690962043E-2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1.020718577165264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8.5544786533513566</v>
      </c>
      <c r="I157" s="6">
        <f>IF('Log_working_3-way'!$D157="","",'True_Odds_Calculator_3-way'!O158/'True_Odds_Calculator_3-way'!B158-1)</f>
        <v>6.1854540881983748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2.209920125517062E-2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1.0213981960084726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20.155854714367958</v>
      </c>
      <c r="I158" s="6">
        <f>IF('Log_working_3-way'!$D158="","",'True_Odds_Calculator_3-way'!O159/'True_Odds_Calculator_3-way'!B159-1)</f>
        <v>7.5095794865312566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2.2568721408280368E-2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1.0230522176881225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24.692938403485304</v>
      </c>
      <c r="I159" s="6">
        <f>IF('Log_working_3-way'!$D159="","",'True_Odds_Calculator_3-way'!O160/'True_Odds_Calculator_3-way'!B160-1)</f>
        <v>7.021067009240717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2.3568710746682431E-2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1.0218144518034247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20.345039991554508</v>
      </c>
      <c r="I160" s="6">
        <f>IF('Log_working_3-way'!$D160="","",'True_Odds_Calculator_3-way'!O161/'True_Odds_Calculator_3-way'!B161-1)</f>
        <v>6.8004201494879357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2.2999639048229881E-2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1.0257291430611757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31.600908158571663</v>
      </c>
      <c r="I161" s="6">
        <f>IF('Log_working_3-way'!$D161="","",'True_Odds_Calculator_3-way'!O162/'True_Odds_Calculator_3-way'!B162-1)</f>
        <v>5.2853499206233829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2.4891981730102763E-2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1.0224258772968522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22.714559787665259</v>
      </c>
      <c r="I162" s="6">
        <f>IF('Log_working_3-way'!$D162="","",'True_Odds_Calculator_3-way'!O163/'True_Odds_Calculator_3-way'!B163-1)</f>
        <v>7.0695377055249828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2.3276161710594101E-2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1.0397611357015231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46.367546317100185</v>
      </c>
      <c r="I163" s="6">
        <f>IF('Log_working_3-way'!$D163="","",'True_Odds_Calculator_3-way'!O164/'True_Odds_Calculator_3-way'!B164-1)</f>
        <v>3.1692591150220455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3.2397719672266678E-2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1.027646222136992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20.218402274333055</v>
      </c>
      <c r="I164" s="6">
        <f>IF('Log_working_3-way'!$D164="","",'True_Odds_Calculator_3-way'!O165/'True_Odds_Calculator_3-way'!B165-1)</f>
        <v>6.5818322661227535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2.9105204270930329E-2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1.0266808050585423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21.271082979232553</v>
      </c>
      <c r="I165" s="6">
        <f>IF('Log_working_3-way'!$D165="","",'True_Odds_Calculator_3-way'!O166/'True_Odds_Calculator_3-way'!B166-1)</f>
        <v>6.2622590672747531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2.7936037160030125E-2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1.0314458950366103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27.950997992878982</v>
      </c>
      <c r="I166" s="6">
        <f>IF('Log_working_3-way'!$D166="","",'True_Odds_Calculator_3-way'!O167/'True_Odds_Calculator_3-way'!B167-1)</f>
        <v>4.8818460274668425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3.1416990637779252E-2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1.0753357206539804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71.939400055506383</v>
      </c>
      <c r="I167" s="6">
        <f>IF('Log_working_3-way'!$D167="","",'True_Odds_Calculator_3-way'!O168/'True_Odds_Calculator_3-way'!B168-1)</f>
        <v>0.3257444118119377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3.667382336757119E-2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1.0245283569805061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14.221094237412943</v>
      </c>
      <c r="I168" s="6">
        <f>IF('Log_working_3-way'!$D168="","",'True_Odds_Calculator_3-way'!O169/'True_Odds_Calculator_3-way'!B169-1)</f>
        <v>6.5176467673037433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2.6391585233189296E-2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1.0313442673453954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31.431197194235537</v>
      </c>
      <c r="I169" s="6">
        <f>IF('Log_working_3-way'!$D169="","",'True_Odds_Calculator_3-way'!O170/'True_Odds_Calculator_3-way'!B170-1)</f>
        <v>5.6865983344443434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3.0255194365086613E-2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1.0253658340116825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8.0485839370632579</v>
      </c>
      <c r="I170" s="6">
        <f>IF('Log_working_3-way'!$D170="","",'True_Odds_Calculator_3-way'!O171/'True_Odds_Calculator_3-way'!B171-1)</f>
        <v>7.9936609444204443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2.7239458402646965E-2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1.0802573590422939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74.594335143055972</v>
      </c>
      <c r="I171" s="6">
        <f>IF('Log_working_3-way'!$D171="","",'True_Odds_Calculator_3-way'!O172/'True_Odds_Calculator_3-way'!B172-1)</f>
        <v>9.9428414262555886E-2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3.5985939808526934E-2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1.0281696181941755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20.817465621649443</v>
      </c>
      <c r="I172" s="6">
        <f>IF('Log_working_3-way'!$D172="","",'True_Odds_Calculator_3-way'!O173/'True_Odds_Calculator_3-way'!B173-1)</f>
        <v>7.6552496051811492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2.9510520716026445E-2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1.0331563724842057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2.8314507294033318</v>
      </c>
      <c r="I173" s="6">
        <f>IF('Log_working_3-way'!$D173="","",'True_Odds_Calculator_3-way'!O174/'True_Odds_Calculator_3-way'!B174-1)</f>
        <v>4.469341278798967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3.1574943507150621E-2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1.0322665428177471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2.051130186824579</v>
      </c>
      <c r="I174" s="6">
        <f>IF('Log_working_3-way'!$D174="","",'True_Odds_Calculator_3-way'!O175/'True_Odds_Calculator_3-way'!B175-1)</f>
        <v>5.0963958009569739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3.0341169509264132E-2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1.0274581623642216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21.253819768079879</v>
      </c>
      <c r="I175" s="6">
        <f>IF('Log_working_3-way'!$D175="","",'True_Odds_Calculator_3-way'!O176/'True_Odds_Calculator_3-way'!B176-1)</f>
        <v>6.9352579697101788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2.8733449786081389E-2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1.0257217992780636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16.77384638855596</v>
      </c>
      <c r="I176" s="6">
        <f>IF('Log_working_3-way'!$D176="","",'True_Odds_Calculator_3-way'!O177/'True_Odds_Calculator_3-way'!B177-1)</f>
        <v>6.7224735794625685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2.7511905775115642E-2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1.0262125198077945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11.766691398403879</v>
      </c>
      <c r="I177" s="6">
        <f>IF('Log_working_3-way'!$D177="","",'True_Odds_Calculator_3-way'!O178/'True_Odds_Calculator_3-way'!B178-1)</f>
        <v>6.9389019099168463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2.8261263176125206E-2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1.0372040277101278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38.762295076081514</v>
      </c>
      <c r="I178" s="6">
        <f>IF('Log_working_3-way'!$D178="","",'True_Odds_Calculator_3-way'!O179/'True_Odds_Calculator_3-way'!B179-1)</f>
        <v>3.9307523247074885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3.3425942003820097E-2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1.061318637497791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29.466211149070904</v>
      </c>
      <c r="I179" s="6">
        <f>IF('Log_working_3-way'!$D179="","",'True_Odds_Calculator_3-way'!O180/'True_Odds_Calculator_3-way'!B180-1)</f>
        <v>6.2818005906915149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5.9634809634809827E-2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1.0617976047309594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27.778518927462414</v>
      </c>
      <c r="I180" s="6">
        <f>IF('Log_working_3-way'!$D180="","",'True_Odds_Calculator_3-way'!O181/'True_Odds_Calculator_3-way'!B181-1)</f>
        <v>7.4514778100917578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6.0655652673476279E-2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1.0318102111186127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15.929726657138751</v>
      </c>
      <c r="I181" s="6">
        <f>IF('Log_working_3-way'!$D181="","",'True_Odds_Calculator_3-way'!O182/'True_Odds_Calculator_3-way'!B182-1)</f>
        <v>8.5629416991260481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3.4080269923143947E-2</v>
      </c>
    </row>
    <row r="182" spans="4:11" x14ac:dyDescent="0.25">
      <c r="D182" t="str">
        <f>solve_for_c('True_Odds_Calculator_3-way'!A183,'True_Odds_Calculator_3-way'!B183,'True_Odds_Calculator_3-way'!C183,'Log_working_3-way'!B$1,'Log_working_3-way'!B$2)</f>
        <v/>
      </c>
      <c r="F182" s="6" t="str">
        <f>IF('Log_working_3-way'!D182="","",1/'True_Odds_Calculator_3-way'!N183+1/'True_Odds_Calculator_3-way'!O183+1/'True_Odds_Calculator_3-way'!#REF!-1)</f>
        <v/>
      </c>
      <c r="H182" s="6" t="str">
        <f>IF('Log_working_3-way'!$D182="","",'True_Odds_Calculator_3-way'!N183/'True_Odds_Calculator_3-way'!A183-1)</f>
        <v/>
      </c>
      <c r="I182" s="6" t="str">
        <f>IF('Log_working_3-way'!$D182="","",'True_Odds_Calculator_3-way'!O183/'True_Odds_Calculator_3-way'!B183-1)</f>
        <v/>
      </c>
      <c r="J182" s="6" t="str">
        <f>IF('Log_working_3-way'!$D182="","",'True_Odds_Calculator_3-way'!#REF!/'True_Odds_Calculator_3-way'!C183-1)</f>
        <v/>
      </c>
      <c r="K182" s="6" t="str">
        <f>IF('Log_working_3-way'!$D182="","",1/'True_Odds_Calculator_3-way'!A183+1/'True_Odds_Calculator_3-way'!B183+1/'True_Odds_Calculator_3-way'!C183-1)</f>
        <v/>
      </c>
    </row>
    <row r="183" spans="4:11" x14ac:dyDescent="0.25">
      <c r="D183" t="str">
        <f>solve_for_c('True_Odds_Calculator_3-way'!A184,'True_Odds_Calculator_3-way'!B184,'True_Odds_Calculator_3-way'!C184,'Log_working_3-way'!B$1,'Log_working_3-way'!B$2)</f>
        <v/>
      </c>
      <c r="F183" s="6" t="str">
        <f>IF('Log_working_3-way'!D183="","",1/'True_Odds_Calculator_3-way'!N184+1/'True_Odds_Calculator_3-way'!O184+1/'True_Odds_Calculator_3-way'!#REF!-1)</f>
        <v/>
      </c>
      <c r="H183" s="6" t="str">
        <f>IF('Log_working_3-way'!$D183="","",'True_Odds_Calculator_3-way'!N184/'True_Odds_Calculator_3-way'!A184-1)</f>
        <v/>
      </c>
      <c r="I183" s="6" t="str">
        <f>IF('Log_working_3-way'!$D183="","",'True_Odds_Calculator_3-way'!O184/'True_Odds_Calculator_3-way'!B184-1)</f>
        <v/>
      </c>
      <c r="J183" s="6" t="str">
        <f>IF('Log_working_3-way'!$D183="","",'True_Odds_Calculator_3-way'!#REF!/'True_Odds_Calculator_3-way'!C184-1)</f>
        <v/>
      </c>
      <c r="K183" s="6" t="str">
        <f>IF('Log_working_3-way'!$D183="","",1/'True_Odds_Calculator_3-way'!A184+1/'True_Odds_Calculator_3-way'!B184+1/'True_Odds_Calculator_3-way'!C184-1)</f>
        <v/>
      </c>
    </row>
    <row r="184" spans="4:11" x14ac:dyDescent="0.25">
      <c r="D184" t="str">
        <f>solve_for_c('True_Odds_Calculator_3-way'!A185,'True_Odds_Calculator_3-way'!B185,'True_Odds_Calculator_3-way'!C185,'Log_working_3-way'!B$1,'Log_working_3-way'!B$2)</f>
        <v/>
      </c>
      <c r="F184" s="6" t="str">
        <f>IF('Log_working_3-way'!D184="","",1/'True_Odds_Calculator_3-way'!N185+1/'True_Odds_Calculator_3-way'!O185+1/'True_Odds_Calculator_3-way'!#REF!-1)</f>
        <v/>
      </c>
      <c r="H184" s="6" t="str">
        <f>IF('Log_working_3-way'!$D184="","",'True_Odds_Calculator_3-way'!N185/'True_Odds_Calculator_3-way'!A185-1)</f>
        <v/>
      </c>
      <c r="I184" s="6" t="str">
        <f>IF('Log_working_3-way'!$D184="","",'True_Odds_Calculator_3-way'!O185/'True_Odds_Calculator_3-way'!B185-1)</f>
        <v/>
      </c>
      <c r="J184" s="6" t="str">
        <f>IF('Log_working_3-way'!$D184="","",'True_Odds_Calculator_3-way'!#REF!/'True_Odds_Calculator_3-way'!C185-1)</f>
        <v/>
      </c>
      <c r="K184" s="6" t="str">
        <f>IF('Log_working_3-way'!$D184="","",1/'True_Odds_Calculator_3-way'!A185+1/'True_Odds_Calculator_3-way'!B185+1/'True_Odds_Calculator_3-way'!C185-1)</f>
        <v/>
      </c>
    </row>
    <row r="185" spans="4:11" x14ac:dyDescent="0.25">
      <c r="D185" t="str">
        <f>solve_for_c('True_Odds_Calculator_3-way'!A186,'True_Odds_Calculator_3-way'!B186,'True_Odds_Calculator_3-way'!C186,'Log_working_3-way'!B$1,'Log_working_3-way'!B$2)</f>
        <v/>
      </c>
      <c r="F185" s="6" t="str">
        <f>IF('Log_working_3-way'!D185="","",1/'True_Odds_Calculator_3-way'!N186+1/'True_Odds_Calculator_3-way'!O186+1/'True_Odds_Calculator_3-way'!#REF!-1)</f>
        <v/>
      </c>
      <c r="H185" s="6" t="str">
        <f>IF('Log_working_3-way'!$D185="","",'True_Odds_Calculator_3-way'!N186/'True_Odds_Calculator_3-way'!A186-1)</f>
        <v/>
      </c>
      <c r="I185" s="6" t="str">
        <f>IF('Log_working_3-way'!$D185="","",'True_Odds_Calculator_3-way'!O186/'True_Odds_Calculator_3-way'!B186-1)</f>
        <v/>
      </c>
      <c r="J185" s="6" t="str">
        <f>IF('Log_working_3-way'!$D185="","",'True_Odds_Calculator_3-way'!#REF!/'True_Odds_Calculator_3-way'!C186-1)</f>
        <v/>
      </c>
      <c r="K185" s="6" t="str">
        <f>IF('Log_working_3-way'!$D185="","",1/'True_Odds_Calculator_3-way'!A186+1/'True_Odds_Calculator_3-way'!B186+1/'True_Odds_Calculator_3-way'!C186-1)</f>
        <v/>
      </c>
    </row>
    <row r="186" spans="4:11" x14ac:dyDescent="0.25">
      <c r="D186" t="str">
        <f>solve_for_c('True_Odds_Calculator_3-way'!A187,'True_Odds_Calculator_3-way'!B187,'True_Odds_Calculator_3-way'!C187,'Log_working_3-way'!B$1,'Log_working_3-way'!B$2)</f>
        <v/>
      </c>
      <c r="F186" s="6" t="str">
        <f>IF('Log_working_3-way'!D186="","",1/'True_Odds_Calculator_3-way'!N187+1/'True_Odds_Calculator_3-way'!O187+1/'True_Odds_Calculator_3-way'!#REF!-1)</f>
        <v/>
      </c>
      <c r="H186" s="6" t="str">
        <f>IF('Log_working_3-way'!$D186="","",'True_Odds_Calculator_3-way'!N187/'True_Odds_Calculator_3-way'!A187-1)</f>
        <v/>
      </c>
      <c r="I186" s="6" t="str">
        <f>IF('Log_working_3-way'!$D186="","",'True_Odds_Calculator_3-way'!O187/'True_Odds_Calculator_3-way'!B187-1)</f>
        <v/>
      </c>
      <c r="J186" s="6" t="str">
        <f>IF('Log_working_3-way'!$D186="","",'True_Odds_Calculator_3-way'!#REF!/'True_Odds_Calculator_3-way'!C187-1)</f>
        <v/>
      </c>
      <c r="K186" s="6" t="str">
        <f>IF('Log_working_3-way'!$D186="","",1/'True_Odds_Calculator_3-way'!A187+1/'True_Odds_Calculator_3-way'!B187+1/'True_Odds_Calculator_3-way'!C187-1)</f>
        <v/>
      </c>
    </row>
    <row r="187" spans="4:11" x14ac:dyDescent="0.25">
      <c r="D187" t="str">
        <f>solve_for_c('True_Odds_Calculator_3-way'!A188,'True_Odds_Calculator_3-way'!B188,'True_Odds_Calculator_3-way'!C188,'Log_working_3-way'!B$1,'Log_working_3-way'!B$2)</f>
        <v/>
      </c>
      <c r="F187" s="6" t="str">
        <f>IF('Log_working_3-way'!D187="","",1/'True_Odds_Calculator_3-way'!N188+1/'True_Odds_Calculator_3-way'!O188+1/'True_Odds_Calculator_3-way'!#REF!-1)</f>
        <v/>
      </c>
      <c r="H187" s="6" t="str">
        <f>IF('Log_working_3-way'!$D187="","",'True_Odds_Calculator_3-way'!N188/'True_Odds_Calculator_3-way'!A188-1)</f>
        <v/>
      </c>
      <c r="I187" s="6" t="str">
        <f>IF('Log_working_3-way'!$D187="","",'True_Odds_Calculator_3-way'!O188/'True_Odds_Calculator_3-way'!B188-1)</f>
        <v/>
      </c>
      <c r="J187" s="6" t="str">
        <f>IF('Log_working_3-way'!$D187="","",'True_Odds_Calculator_3-way'!#REF!/'True_Odds_Calculator_3-way'!C188-1)</f>
        <v/>
      </c>
      <c r="K187" s="6" t="str">
        <f>IF('Log_working_3-way'!$D187="","",1/'True_Odds_Calculator_3-way'!A188+1/'True_Odds_Calculator_3-way'!B188+1/'True_Odds_Calculator_3-way'!C188-1)</f>
        <v/>
      </c>
    </row>
    <row r="188" spans="4:11" x14ac:dyDescent="0.25">
      <c r="D188" t="str">
        <f>solve_for_c('True_Odds_Calculator_3-way'!A189,'True_Odds_Calculator_3-way'!B189,'True_Odds_Calculator_3-way'!C189,'Log_working_3-way'!B$1,'Log_working_3-way'!B$2)</f>
        <v/>
      </c>
      <c r="F188" s="6" t="str">
        <f>IF('Log_working_3-way'!D188="","",1/'True_Odds_Calculator_3-way'!N189+1/'True_Odds_Calculator_3-way'!O189+1/'True_Odds_Calculator_3-way'!#REF!-1)</f>
        <v/>
      </c>
      <c r="H188" s="6" t="str">
        <f>IF('Log_working_3-way'!$D188="","",'True_Odds_Calculator_3-way'!N189/'True_Odds_Calculator_3-way'!A189-1)</f>
        <v/>
      </c>
      <c r="I188" s="6" t="str">
        <f>IF('Log_working_3-way'!$D188="","",'True_Odds_Calculator_3-way'!O189/'True_Odds_Calculator_3-way'!B189-1)</f>
        <v/>
      </c>
      <c r="J188" s="6" t="str">
        <f>IF('Log_working_3-way'!$D188="","",'True_Odds_Calculator_3-way'!#REF!/'True_Odds_Calculator_3-way'!C189-1)</f>
        <v/>
      </c>
      <c r="K188" s="6" t="str">
        <f>IF('Log_working_3-way'!$D188="","",1/'True_Odds_Calculator_3-way'!A189+1/'True_Odds_Calculator_3-way'!B189+1/'True_Odds_Calculator_3-way'!C189-1)</f>
        <v/>
      </c>
    </row>
    <row r="189" spans="4:11" x14ac:dyDescent="0.25">
      <c r="D189" t="str">
        <f>solve_for_c('True_Odds_Calculator_3-way'!A190,'True_Odds_Calculator_3-way'!B190,'True_Odds_Calculator_3-way'!C190,'Log_working_3-way'!B$1,'Log_working_3-way'!B$2)</f>
        <v/>
      </c>
      <c r="F189" s="6" t="str">
        <f>IF('Log_working_3-way'!D189="","",1/'True_Odds_Calculator_3-way'!N190+1/'True_Odds_Calculator_3-way'!O190+1/'True_Odds_Calculator_3-way'!#REF!-1)</f>
        <v/>
      </c>
      <c r="H189" s="6" t="str">
        <f>IF('Log_working_3-way'!$D189="","",'True_Odds_Calculator_3-way'!N190/'True_Odds_Calculator_3-way'!A190-1)</f>
        <v/>
      </c>
      <c r="I189" s="6" t="str">
        <f>IF('Log_working_3-way'!$D189="","",'True_Odds_Calculator_3-way'!O190/'True_Odds_Calculator_3-way'!B190-1)</f>
        <v/>
      </c>
      <c r="J189" s="6" t="str">
        <f>IF('Log_working_3-way'!$D189="","",'True_Odds_Calculator_3-way'!#REF!/'True_Odds_Calculator_3-way'!C190-1)</f>
        <v/>
      </c>
      <c r="K189" s="6" t="str">
        <f>IF('Log_working_3-way'!$D189="","",1/'True_Odds_Calculator_3-way'!A190+1/'True_Odds_Calculator_3-way'!B190+1/'True_Odds_Calculator_3-way'!C190-1)</f>
        <v/>
      </c>
    </row>
    <row r="190" spans="4:11" x14ac:dyDescent="0.25">
      <c r="D190" t="str">
        <f>solve_for_c('True_Odds_Calculator_3-way'!A191,'True_Odds_Calculator_3-way'!B191,'True_Odds_Calculator_3-way'!C191,'Log_working_3-way'!B$1,'Log_working_3-way'!B$2)</f>
        <v/>
      </c>
      <c r="F190" s="6" t="str">
        <f>IF('Log_working_3-way'!D190="","",1/'True_Odds_Calculator_3-way'!N191+1/'True_Odds_Calculator_3-way'!O191+1/'True_Odds_Calculator_3-way'!#REF!-1)</f>
        <v/>
      </c>
      <c r="H190" s="6" t="str">
        <f>IF('Log_working_3-way'!$D190="","",'True_Odds_Calculator_3-way'!N191/'True_Odds_Calculator_3-way'!A191-1)</f>
        <v/>
      </c>
      <c r="I190" s="6" t="str">
        <f>IF('Log_working_3-way'!$D190="","",'True_Odds_Calculator_3-way'!O191/'True_Odds_Calculator_3-way'!B191-1)</f>
        <v/>
      </c>
      <c r="J190" s="6" t="str">
        <f>IF('Log_working_3-way'!$D190="","",'True_Odds_Calculator_3-way'!#REF!/'True_Odds_Calculator_3-way'!C191-1)</f>
        <v/>
      </c>
      <c r="K190" s="6" t="str">
        <f>IF('Log_working_3-way'!$D190="","",1/'True_Odds_Calculator_3-way'!A191+1/'True_Odds_Calculator_3-way'!B191+1/'True_Odds_Calculator_3-way'!C191-1)</f>
        <v/>
      </c>
    </row>
    <row r="191" spans="4:11" x14ac:dyDescent="0.25">
      <c r="D191" t="str">
        <f>solve_for_c('True_Odds_Calculator_3-way'!A192,'True_Odds_Calculator_3-way'!B192,'True_Odds_Calculator_3-way'!C192,'Log_working_3-way'!B$1,'Log_working_3-way'!B$2)</f>
        <v/>
      </c>
      <c r="F191" s="6" t="str">
        <f>IF('Log_working_3-way'!D191="","",1/'True_Odds_Calculator_3-way'!N192+1/'True_Odds_Calculator_3-way'!O192+1/'True_Odds_Calculator_3-way'!#REF!-1)</f>
        <v/>
      </c>
      <c r="H191" s="6" t="str">
        <f>IF('Log_working_3-way'!$D191="","",'True_Odds_Calculator_3-way'!N192/'True_Odds_Calculator_3-way'!A192-1)</f>
        <v/>
      </c>
      <c r="I191" s="6" t="str">
        <f>IF('Log_working_3-way'!$D191="","",'True_Odds_Calculator_3-way'!O192/'True_Odds_Calculator_3-way'!B192-1)</f>
        <v/>
      </c>
      <c r="J191" s="6" t="str">
        <f>IF('Log_working_3-way'!$D191="","",'True_Odds_Calculator_3-way'!#REF!/'True_Odds_Calculator_3-way'!C192-1)</f>
        <v/>
      </c>
      <c r="K191" s="6" t="str">
        <f>IF('Log_working_3-way'!$D191="","",1/'True_Odds_Calculator_3-way'!A192+1/'True_Odds_Calculator_3-way'!B192+1/'True_Odds_Calculator_3-way'!C192-1)</f>
        <v/>
      </c>
    </row>
    <row r="192" spans="4:11" x14ac:dyDescent="0.25">
      <c r="D192" t="str">
        <f>solve_for_c('True_Odds_Calculator_3-way'!A193,'True_Odds_Calculator_3-way'!B193,'True_Odds_Calculator_3-way'!C193,'Log_working_3-way'!B$1,'Log_working_3-way'!B$2)</f>
        <v/>
      </c>
      <c r="F192" s="6" t="str">
        <f>IF('Log_working_3-way'!D192="","",1/'True_Odds_Calculator_3-way'!N193+1/'True_Odds_Calculator_3-way'!O193+1/'True_Odds_Calculator_3-way'!#REF!-1)</f>
        <v/>
      </c>
      <c r="H192" s="6" t="str">
        <f>IF('Log_working_3-way'!$D192="","",'True_Odds_Calculator_3-way'!N193/'True_Odds_Calculator_3-way'!A193-1)</f>
        <v/>
      </c>
      <c r="I192" s="6" t="str">
        <f>IF('Log_working_3-way'!$D192="","",'True_Odds_Calculator_3-way'!O193/'True_Odds_Calculator_3-way'!B193-1)</f>
        <v/>
      </c>
      <c r="J192" s="6" t="str">
        <f>IF('Log_working_3-way'!$D192="","",'True_Odds_Calculator_3-way'!#REF!/'True_Odds_Calculator_3-way'!C193-1)</f>
        <v/>
      </c>
      <c r="K192" s="6" t="str">
        <f>IF('Log_working_3-way'!$D192="","",1/'True_Odds_Calculator_3-way'!A193+1/'True_Odds_Calculator_3-way'!B193+1/'True_Odds_Calculator_3-way'!C193-1)</f>
        <v/>
      </c>
    </row>
    <row r="193" spans="4:11" x14ac:dyDescent="0.25">
      <c r="D193" t="str">
        <f>solve_for_c('True_Odds_Calculator_3-way'!A194,'True_Odds_Calculator_3-way'!B194,'True_Odds_Calculator_3-way'!C194,'Log_working_3-way'!B$1,'Log_working_3-way'!B$2)</f>
        <v/>
      </c>
      <c r="F193" s="6" t="str">
        <f>IF('Log_working_3-way'!D193="","",1/'True_Odds_Calculator_3-way'!N194+1/'True_Odds_Calculator_3-way'!O194+1/'True_Odds_Calculator_3-way'!#REF!-1)</f>
        <v/>
      </c>
      <c r="H193" s="6" t="str">
        <f>IF('Log_working_3-way'!$D193="","",'True_Odds_Calculator_3-way'!N194/'True_Odds_Calculator_3-way'!A194-1)</f>
        <v/>
      </c>
      <c r="I193" s="6" t="str">
        <f>IF('Log_working_3-way'!$D193="","",'True_Odds_Calculator_3-way'!O194/'True_Odds_Calculator_3-way'!B194-1)</f>
        <v/>
      </c>
      <c r="J193" s="6" t="str">
        <f>IF('Log_working_3-way'!$D193="","",'True_Odds_Calculator_3-way'!#REF!/'True_Odds_Calculator_3-way'!C194-1)</f>
        <v/>
      </c>
      <c r="K193" s="6" t="str">
        <f>IF('Log_working_3-way'!$D193="","",1/'True_Odds_Calculator_3-way'!A194+1/'True_Odds_Calculator_3-way'!B194+1/'True_Odds_Calculator_3-way'!C194-1)</f>
        <v/>
      </c>
    </row>
    <row r="194" spans="4:11" x14ac:dyDescent="0.25">
      <c r="D194" t="str">
        <f>solve_for_c('True_Odds_Calculator_3-way'!A195,'True_Odds_Calculator_3-way'!B195,'True_Odds_Calculator_3-way'!C195,'Log_working_3-way'!B$1,'Log_working_3-way'!B$2)</f>
        <v/>
      </c>
      <c r="F194" s="6" t="str">
        <f>IF('Log_working_3-way'!D194="","",1/'True_Odds_Calculator_3-way'!N195+1/'True_Odds_Calculator_3-way'!O195+1/'True_Odds_Calculator_3-way'!#REF!-1)</f>
        <v/>
      </c>
      <c r="H194" s="6" t="str">
        <f>IF('Log_working_3-way'!$D194="","",'True_Odds_Calculator_3-way'!N195/'True_Odds_Calculator_3-way'!A195-1)</f>
        <v/>
      </c>
      <c r="I194" s="6" t="str">
        <f>IF('Log_working_3-way'!$D194="","",'True_Odds_Calculator_3-way'!O195/'True_Odds_Calculator_3-way'!B195-1)</f>
        <v/>
      </c>
      <c r="J194" s="6" t="str">
        <f>IF('Log_working_3-way'!$D194="","",'True_Odds_Calculator_3-way'!#REF!/'True_Odds_Calculator_3-way'!C195-1)</f>
        <v/>
      </c>
      <c r="K194" s="6" t="str">
        <f>IF('Log_working_3-way'!$D194="","",1/'True_Odds_Calculator_3-way'!A195+1/'True_Odds_Calculator_3-way'!B195+1/'True_Odds_Calculator_3-way'!C195-1)</f>
        <v/>
      </c>
    </row>
    <row r="195" spans="4:11" x14ac:dyDescent="0.25">
      <c r="D195" t="str">
        <f>solve_for_c('True_Odds_Calculator_3-way'!A196,'True_Odds_Calculator_3-way'!B196,'True_Odds_Calculator_3-way'!C196,'Log_working_3-way'!B$1,'Log_working_3-way'!B$2)</f>
        <v/>
      </c>
      <c r="F195" s="6" t="str">
        <f>IF('Log_working_3-way'!D195="","",1/'True_Odds_Calculator_3-way'!N196+1/'True_Odds_Calculator_3-way'!O196+1/'True_Odds_Calculator_3-way'!#REF!-1)</f>
        <v/>
      </c>
      <c r="H195" s="6" t="str">
        <f>IF('Log_working_3-way'!$D195="","",'True_Odds_Calculator_3-way'!N196/'True_Odds_Calculator_3-way'!A196-1)</f>
        <v/>
      </c>
      <c r="I195" s="6" t="str">
        <f>IF('Log_working_3-way'!$D195="","",'True_Odds_Calculator_3-way'!O196/'True_Odds_Calculator_3-way'!B196-1)</f>
        <v/>
      </c>
      <c r="J195" s="6" t="str">
        <f>IF('Log_working_3-way'!$D195="","",'True_Odds_Calculator_3-way'!#REF!/'True_Odds_Calculator_3-way'!C196-1)</f>
        <v/>
      </c>
      <c r="K195" s="6" t="str">
        <f>IF('Log_working_3-way'!$D195="","",1/'True_Odds_Calculator_3-way'!A196+1/'True_Odds_Calculator_3-way'!B196+1/'True_Odds_Calculator_3-way'!C196-1)</f>
        <v/>
      </c>
    </row>
    <row r="196" spans="4:11" x14ac:dyDescent="0.25">
      <c r="D196" t="str">
        <f>solve_for_c('True_Odds_Calculator_3-way'!A197,'True_Odds_Calculator_3-way'!B197,'True_Odds_Calculator_3-way'!C197,'Log_working_3-way'!B$1,'Log_working_3-way'!B$2)</f>
        <v/>
      </c>
      <c r="F196" s="6" t="str">
        <f>IF('Log_working_3-way'!D196="","",1/'True_Odds_Calculator_3-way'!N197+1/'True_Odds_Calculator_3-way'!O197+1/'True_Odds_Calculator_3-way'!#REF!-1)</f>
        <v/>
      </c>
      <c r="H196" s="6" t="str">
        <f>IF('Log_working_3-way'!$D196="","",'True_Odds_Calculator_3-way'!N197/'True_Odds_Calculator_3-way'!A197-1)</f>
        <v/>
      </c>
      <c r="I196" s="6" t="str">
        <f>IF('Log_working_3-way'!$D196="","",'True_Odds_Calculator_3-way'!O197/'True_Odds_Calculator_3-way'!B197-1)</f>
        <v/>
      </c>
      <c r="J196" s="6" t="str">
        <f>IF('Log_working_3-way'!$D196="","",'True_Odds_Calculator_3-way'!#REF!/'True_Odds_Calculator_3-way'!C197-1)</f>
        <v/>
      </c>
      <c r="K196" s="6" t="str">
        <f>IF('Log_working_3-way'!$D196="","",1/'True_Odds_Calculator_3-way'!A197+1/'True_Odds_Calculator_3-way'!B197+1/'True_Odds_Calculator_3-way'!C197-1)</f>
        <v/>
      </c>
    </row>
    <row r="197" spans="4:11" x14ac:dyDescent="0.25">
      <c r="D197" t="str">
        <f>solve_for_c('True_Odds_Calculator_3-way'!A198,'True_Odds_Calculator_3-way'!B198,'True_Odds_Calculator_3-way'!C198,'Log_working_3-way'!B$1,'Log_working_3-way'!B$2)</f>
        <v/>
      </c>
      <c r="F197" s="6" t="str">
        <f>IF('Log_working_3-way'!D197="","",1/'True_Odds_Calculator_3-way'!N198+1/'True_Odds_Calculator_3-way'!O198+1/'True_Odds_Calculator_3-way'!#REF!-1)</f>
        <v/>
      </c>
      <c r="H197" s="6" t="str">
        <f>IF('Log_working_3-way'!$D197="","",'True_Odds_Calculator_3-way'!N198/'True_Odds_Calculator_3-way'!A198-1)</f>
        <v/>
      </c>
      <c r="I197" s="6" t="str">
        <f>IF('Log_working_3-way'!$D197="","",'True_Odds_Calculator_3-way'!O198/'True_Odds_Calculator_3-way'!B198-1)</f>
        <v/>
      </c>
      <c r="J197" s="6" t="str">
        <f>IF('Log_working_3-way'!$D197="","",'True_Odds_Calculator_3-way'!#REF!/'True_Odds_Calculator_3-way'!C198-1)</f>
        <v/>
      </c>
      <c r="K197" s="6" t="str">
        <f>IF('Log_working_3-way'!$D197="","",1/'True_Odds_Calculator_3-way'!A198+1/'True_Odds_Calculator_3-way'!B198+1/'True_Odds_Calculator_3-way'!C198-1)</f>
        <v/>
      </c>
    </row>
    <row r="198" spans="4:11" x14ac:dyDescent="0.25">
      <c r="D198" t="str">
        <f>solve_for_c('True_Odds_Calculator_3-way'!A199,'True_Odds_Calculator_3-way'!B199,'True_Odds_Calculator_3-way'!C199,'Log_working_3-way'!B$1,'Log_working_3-way'!B$2)</f>
        <v/>
      </c>
      <c r="F198" s="6" t="str">
        <f>IF('Log_working_3-way'!D198="","",1/'True_Odds_Calculator_3-way'!N199+1/'True_Odds_Calculator_3-way'!O199+1/'True_Odds_Calculator_3-way'!#REF!-1)</f>
        <v/>
      </c>
      <c r="H198" s="6" t="str">
        <f>IF('Log_working_3-way'!$D198="","",'True_Odds_Calculator_3-way'!N199/'True_Odds_Calculator_3-way'!A199-1)</f>
        <v/>
      </c>
      <c r="I198" s="6" t="str">
        <f>IF('Log_working_3-way'!$D198="","",'True_Odds_Calculator_3-way'!O199/'True_Odds_Calculator_3-way'!B199-1)</f>
        <v/>
      </c>
      <c r="J198" s="6" t="str">
        <f>IF('Log_working_3-way'!$D198="","",'True_Odds_Calculator_3-way'!#REF!/'True_Odds_Calculator_3-way'!C199-1)</f>
        <v/>
      </c>
      <c r="K198" s="6" t="str">
        <f>IF('Log_working_3-way'!$D198="","",1/'True_Odds_Calculator_3-way'!A199+1/'True_Odds_Calculator_3-way'!B199+1/'True_Odds_Calculator_3-way'!C199-1)</f>
        <v/>
      </c>
    </row>
    <row r="199" spans="4:11" x14ac:dyDescent="0.25">
      <c r="D199" t="str">
        <f>solve_for_c('True_Odds_Calculator_3-way'!A200,'True_Odds_Calculator_3-way'!B200,'True_Odds_Calculator_3-way'!C200,'Log_working_3-way'!B$1,'Log_working_3-way'!B$2)</f>
        <v/>
      </c>
      <c r="F199" s="6" t="str">
        <f>IF('Log_working_3-way'!D199="","",1/'True_Odds_Calculator_3-way'!N200+1/'True_Odds_Calculator_3-way'!O200+1/'True_Odds_Calculator_3-way'!#REF!-1)</f>
        <v/>
      </c>
      <c r="H199" s="6" t="str">
        <f>IF('Log_working_3-way'!$D199="","",'True_Odds_Calculator_3-way'!N200/'True_Odds_Calculator_3-way'!A200-1)</f>
        <v/>
      </c>
      <c r="I199" s="6" t="str">
        <f>IF('Log_working_3-way'!$D199="","",'True_Odds_Calculator_3-way'!O200/'True_Odds_Calculator_3-way'!B200-1)</f>
        <v/>
      </c>
      <c r="J199" s="6" t="str">
        <f>IF('Log_working_3-way'!$D199="","",'True_Odds_Calculator_3-way'!#REF!/'True_Odds_Calculator_3-way'!C200-1)</f>
        <v/>
      </c>
      <c r="K199" s="6" t="str">
        <f>IF('Log_working_3-way'!$D199="","",1/'True_Odds_Calculator_3-way'!A200+1/'True_Odds_Calculator_3-way'!B200+1/'True_Odds_Calculator_3-way'!C200-1)</f>
        <v/>
      </c>
    </row>
    <row r="200" spans="4:11" x14ac:dyDescent="0.25">
      <c r="D200" t="str">
        <f>solve_for_c('True_Odds_Calculator_3-way'!A201,'True_Odds_Calculator_3-way'!B201,'True_Odds_Calculator_3-way'!C201,'Log_working_3-way'!B$1,'Log_working_3-way'!B$2)</f>
        <v/>
      </c>
      <c r="F200" s="6" t="str">
        <f>IF('Log_working_3-way'!D200="","",1/'True_Odds_Calculator_3-way'!N201+1/'True_Odds_Calculator_3-way'!O201+1/'True_Odds_Calculator_3-way'!#REF!-1)</f>
        <v/>
      </c>
      <c r="H200" s="6" t="str">
        <f>IF('Log_working_3-way'!$D200="","",'True_Odds_Calculator_3-way'!N201/'True_Odds_Calculator_3-way'!A201-1)</f>
        <v/>
      </c>
      <c r="I200" s="6" t="str">
        <f>IF('Log_working_3-way'!$D200="","",'True_Odds_Calculator_3-way'!O201/'True_Odds_Calculator_3-way'!B201-1)</f>
        <v/>
      </c>
      <c r="J200" s="6" t="str">
        <f>IF('Log_working_3-way'!$D200="","",'True_Odds_Calculator_3-way'!#REF!/'True_Odds_Calculator_3-way'!C201-1)</f>
        <v/>
      </c>
      <c r="K200" s="6" t="str">
        <f>IF('Log_working_3-way'!$D200="","",1/'True_Odds_Calculator_3-way'!A201+1/'True_Odds_Calculator_3-way'!B201+1/'True_Odds_Calculator_3-way'!C201-1)</f>
        <v/>
      </c>
    </row>
    <row r="201" spans="4:11" x14ac:dyDescent="0.25">
      <c r="D201" t="str">
        <f>solve_for_c('True_Odds_Calculator_3-way'!A202,'True_Odds_Calculator_3-way'!B202,'True_Odds_Calculator_3-way'!C202,'Log_working_3-way'!B$1,'Log_working_3-way'!B$2)</f>
        <v/>
      </c>
      <c r="F201" s="6" t="str">
        <f>IF('Log_working_3-way'!D201="","",1/'True_Odds_Calculator_3-way'!N202+1/'True_Odds_Calculator_3-way'!O202+1/'True_Odds_Calculator_3-way'!#REF!-1)</f>
        <v/>
      </c>
      <c r="H201" s="6" t="str">
        <f>IF('Log_working_3-way'!$D201="","",'True_Odds_Calculator_3-way'!N202/'True_Odds_Calculator_3-way'!A202-1)</f>
        <v/>
      </c>
      <c r="I201" s="6" t="str">
        <f>IF('Log_working_3-way'!$D201="","",'True_Odds_Calculator_3-way'!O202/'True_Odds_Calculator_3-way'!B202-1)</f>
        <v/>
      </c>
      <c r="J201" s="6" t="str">
        <f>IF('Log_working_3-way'!$D201="","",'True_Odds_Calculator_3-way'!#REF!/'True_Odds_Calculator_3-way'!C202-1)</f>
        <v/>
      </c>
      <c r="K201" s="6" t="str">
        <f>IF('Log_working_3-way'!$D201="","",1/'True_Odds_Calculator_3-way'!A202+1/'True_Odds_Calculator_3-way'!B202+1/'True_Odds_Calculator_3-way'!C202-1)</f>
        <v/>
      </c>
    </row>
    <row r="202" spans="4:11" x14ac:dyDescent="0.25">
      <c r="D202" t="str">
        <f>solve_for_c('True_Odds_Calculator_3-way'!A203,'True_Odds_Calculator_3-way'!B203,'True_Odds_Calculator_3-way'!C203,'Log_working_3-way'!B$1,'Log_working_3-way'!B$2)</f>
        <v/>
      </c>
      <c r="F202" s="6" t="str">
        <f>IF('Log_working_3-way'!D202="","",1/'True_Odds_Calculator_3-way'!N203+1/'True_Odds_Calculator_3-way'!O203+1/'True_Odds_Calculator_3-way'!#REF!-1)</f>
        <v/>
      </c>
      <c r="H202" s="6" t="str">
        <f>IF('Log_working_3-way'!$D202="","",'True_Odds_Calculator_3-way'!N203/'True_Odds_Calculator_3-way'!A203-1)</f>
        <v/>
      </c>
      <c r="I202" s="6" t="str">
        <f>IF('Log_working_3-way'!$D202="","",'True_Odds_Calculator_3-way'!O203/'True_Odds_Calculator_3-way'!B203-1)</f>
        <v/>
      </c>
      <c r="J202" s="6" t="str">
        <f>IF('Log_working_3-way'!$D202="","",'True_Odds_Calculator_3-way'!#REF!/'True_Odds_Calculator_3-way'!C203-1)</f>
        <v/>
      </c>
      <c r="K202" s="6" t="str">
        <f>IF('Log_working_3-way'!$D202="","",1/'True_Odds_Calculator_3-way'!A203+1/'True_Odds_Calculator_3-way'!B203+1/'True_Odds_Calculator_3-way'!C203-1)</f>
        <v/>
      </c>
    </row>
    <row r="203" spans="4:11" x14ac:dyDescent="0.25">
      <c r="D203" t="str">
        <f>solve_for_c('True_Odds_Calculator_3-way'!A204,'True_Odds_Calculator_3-way'!B204,'True_Odds_Calculator_3-way'!C204,'Log_working_3-way'!B$1,'Log_working_3-way'!B$2)</f>
        <v/>
      </c>
      <c r="F203" s="6" t="str">
        <f>IF('Log_working_3-way'!D203="","",1/'True_Odds_Calculator_3-way'!N204+1/'True_Odds_Calculator_3-way'!O204+1/'True_Odds_Calculator_3-way'!#REF!-1)</f>
        <v/>
      </c>
      <c r="H203" s="6" t="str">
        <f>IF('Log_working_3-way'!$D203="","",'True_Odds_Calculator_3-way'!N204/'True_Odds_Calculator_3-way'!A204-1)</f>
        <v/>
      </c>
      <c r="I203" s="6" t="str">
        <f>IF('Log_working_3-way'!$D203="","",'True_Odds_Calculator_3-way'!O204/'True_Odds_Calculator_3-way'!B204-1)</f>
        <v/>
      </c>
      <c r="J203" s="6" t="str">
        <f>IF('Log_working_3-way'!$D203="","",'True_Odds_Calculator_3-way'!#REF!/'True_Odds_Calculator_3-way'!C204-1)</f>
        <v/>
      </c>
      <c r="K203" s="6" t="str">
        <f>IF('Log_working_3-way'!$D203="","",1/'True_Odds_Calculator_3-way'!A204+1/'True_Odds_Calculator_3-way'!B204+1/'True_Odds_Calculator_3-way'!C204-1)</f>
        <v/>
      </c>
    </row>
    <row r="204" spans="4:11" x14ac:dyDescent="0.25">
      <c r="D204" t="str">
        <f>solve_for_c('True_Odds_Calculator_3-way'!A205,'True_Odds_Calculator_3-way'!B205,'True_Odds_Calculator_3-way'!C205,'Log_working_3-way'!B$1,'Log_working_3-way'!B$2)</f>
        <v/>
      </c>
      <c r="F204" s="6" t="str">
        <f>IF('Log_working_3-way'!D204="","",1/'True_Odds_Calculator_3-way'!N205+1/'True_Odds_Calculator_3-way'!O205+1/'True_Odds_Calculator_3-way'!#REF!-1)</f>
        <v/>
      </c>
      <c r="H204" s="6" t="str">
        <f>IF('Log_working_3-way'!$D204="","",'True_Odds_Calculator_3-way'!N205/'True_Odds_Calculator_3-way'!A205-1)</f>
        <v/>
      </c>
      <c r="I204" s="6" t="str">
        <f>IF('Log_working_3-way'!$D204="","",'True_Odds_Calculator_3-way'!O205/'True_Odds_Calculator_3-way'!B205-1)</f>
        <v/>
      </c>
      <c r="J204" s="6" t="str">
        <f>IF('Log_working_3-way'!$D204="","",'True_Odds_Calculator_3-way'!#REF!/'True_Odds_Calculator_3-way'!C205-1)</f>
        <v/>
      </c>
      <c r="K204" s="6" t="str">
        <f>IF('Log_working_3-way'!$D204="","",1/'True_Odds_Calculator_3-way'!A205+1/'True_Odds_Calculator_3-way'!B205+1/'True_Odds_Calculator_3-way'!C205-1)</f>
        <v/>
      </c>
    </row>
    <row r="205" spans="4:11" x14ac:dyDescent="0.25">
      <c r="D205" t="str">
        <f>solve_for_c('True_Odds_Calculator_3-way'!A206,'True_Odds_Calculator_3-way'!B206,'True_Odds_Calculator_3-way'!C206,'Log_working_3-way'!B$1,'Log_working_3-way'!B$2)</f>
        <v/>
      </c>
      <c r="F205" s="6" t="str">
        <f>IF('Log_working_3-way'!D205="","",1/'True_Odds_Calculator_3-way'!N206+1/'True_Odds_Calculator_3-way'!O206+1/'True_Odds_Calculator_3-way'!#REF!-1)</f>
        <v/>
      </c>
      <c r="H205" s="6" t="str">
        <f>IF('Log_working_3-way'!$D205="","",'True_Odds_Calculator_3-way'!N206/'True_Odds_Calculator_3-way'!A206-1)</f>
        <v/>
      </c>
      <c r="I205" s="6" t="str">
        <f>IF('Log_working_3-way'!$D205="","",'True_Odds_Calculator_3-way'!O206/'True_Odds_Calculator_3-way'!B206-1)</f>
        <v/>
      </c>
      <c r="J205" s="6" t="str">
        <f>IF('Log_working_3-way'!$D205="","",'True_Odds_Calculator_3-way'!#REF!/'True_Odds_Calculator_3-way'!C206-1)</f>
        <v/>
      </c>
      <c r="K205" s="6" t="str">
        <f>IF('Log_working_3-way'!$D205="","",1/'True_Odds_Calculator_3-way'!A206+1/'True_Odds_Calculator_3-way'!B206+1/'True_Odds_Calculator_3-way'!C206-1)</f>
        <v/>
      </c>
    </row>
    <row r="206" spans="4:11" x14ac:dyDescent="0.25">
      <c r="D206" t="str">
        <f>solve_for_c('True_Odds_Calculator_3-way'!A207,'True_Odds_Calculator_3-way'!B207,'True_Odds_Calculator_3-way'!C207,'Log_working_3-way'!B$1,'Log_working_3-way'!B$2)</f>
        <v/>
      </c>
      <c r="F206" s="6" t="str">
        <f>IF('Log_working_3-way'!D206="","",1/'True_Odds_Calculator_3-way'!N207+1/'True_Odds_Calculator_3-way'!O207+1/'True_Odds_Calculator_3-way'!#REF!-1)</f>
        <v/>
      </c>
      <c r="H206" s="6" t="str">
        <f>IF('Log_working_3-way'!$D206="","",'True_Odds_Calculator_3-way'!N207/'True_Odds_Calculator_3-way'!A207-1)</f>
        <v/>
      </c>
      <c r="I206" s="6" t="str">
        <f>IF('Log_working_3-way'!$D206="","",'True_Odds_Calculator_3-way'!O207/'True_Odds_Calculator_3-way'!B207-1)</f>
        <v/>
      </c>
      <c r="J206" s="6" t="str">
        <f>IF('Log_working_3-way'!$D206="","",'True_Odds_Calculator_3-way'!#REF!/'True_Odds_Calculator_3-way'!C207-1)</f>
        <v/>
      </c>
      <c r="K206" s="6" t="str">
        <f>IF('Log_working_3-way'!$D206="","",1/'True_Odds_Calculator_3-way'!A207+1/'True_Odds_Calculator_3-way'!B207+1/'True_Odds_Calculator_3-way'!C207-1)</f>
        <v/>
      </c>
    </row>
    <row r="207" spans="4:11" x14ac:dyDescent="0.25">
      <c r="D207" t="str">
        <f>solve_for_c('True_Odds_Calculator_3-way'!A208,'True_Odds_Calculator_3-way'!B208,'True_Odds_Calculator_3-way'!C208,'Log_working_3-way'!B$1,'Log_working_3-way'!B$2)</f>
        <v/>
      </c>
      <c r="F207" s="6" t="str">
        <f>IF('Log_working_3-way'!D207="","",1/'True_Odds_Calculator_3-way'!N208+1/'True_Odds_Calculator_3-way'!O208+1/'True_Odds_Calculator_3-way'!#REF!-1)</f>
        <v/>
      </c>
      <c r="H207" s="6" t="str">
        <f>IF('Log_working_3-way'!$D207="","",'True_Odds_Calculator_3-way'!N208/'True_Odds_Calculator_3-way'!A208-1)</f>
        <v/>
      </c>
      <c r="I207" s="6" t="str">
        <f>IF('Log_working_3-way'!$D207="","",'True_Odds_Calculator_3-way'!O208/'True_Odds_Calculator_3-way'!B208-1)</f>
        <v/>
      </c>
      <c r="J207" s="6" t="str">
        <f>IF('Log_working_3-way'!$D207="","",'True_Odds_Calculator_3-way'!#REF!/'True_Odds_Calculator_3-way'!C208-1)</f>
        <v/>
      </c>
      <c r="K207" s="6" t="str">
        <f>IF('Log_working_3-way'!$D207="","",1/'True_Odds_Calculator_3-way'!A208+1/'True_Odds_Calculator_3-way'!B208+1/'True_Odds_Calculator_3-way'!C208-1)</f>
        <v/>
      </c>
    </row>
    <row r="208" spans="4:11" x14ac:dyDescent="0.25">
      <c r="D208" t="str">
        <f>solve_for_c('True_Odds_Calculator_3-way'!A209,'True_Odds_Calculator_3-way'!B209,'True_Odds_Calculator_3-way'!C209,'Log_working_3-way'!B$1,'Log_working_3-way'!B$2)</f>
        <v/>
      </c>
      <c r="F208" s="6" t="str">
        <f>IF('Log_working_3-way'!D208="","",1/'True_Odds_Calculator_3-way'!N209+1/'True_Odds_Calculator_3-way'!O209+1/'True_Odds_Calculator_3-way'!#REF!-1)</f>
        <v/>
      </c>
      <c r="H208" s="6" t="str">
        <f>IF('Log_working_3-way'!$D208="","",'True_Odds_Calculator_3-way'!N209/'True_Odds_Calculator_3-way'!A209-1)</f>
        <v/>
      </c>
      <c r="I208" s="6" t="str">
        <f>IF('Log_working_3-way'!$D208="","",'True_Odds_Calculator_3-way'!O209/'True_Odds_Calculator_3-way'!B209-1)</f>
        <v/>
      </c>
      <c r="J208" s="6" t="str">
        <f>IF('Log_working_3-way'!$D208="","",'True_Odds_Calculator_3-way'!#REF!/'True_Odds_Calculator_3-way'!C209-1)</f>
        <v/>
      </c>
      <c r="K208" s="6" t="str">
        <f>IF('Log_working_3-way'!$D208="","",1/'True_Odds_Calculator_3-way'!A209+1/'True_Odds_Calculator_3-way'!B209+1/'True_Odds_Calculator_3-way'!C209-1)</f>
        <v/>
      </c>
    </row>
    <row r="209" spans="4:11" x14ac:dyDescent="0.25">
      <c r="D209" t="str">
        <f>solve_for_c('True_Odds_Calculator_3-way'!A210,'True_Odds_Calculator_3-way'!B210,'True_Odds_Calculator_3-way'!C210,'Log_working_3-way'!B$1,'Log_working_3-way'!B$2)</f>
        <v/>
      </c>
      <c r="F209" s="6" t="str">
        <f>IF('Log_working_3-way'!D209="","",1/'True_Odds_Calculator_3-way'!N210+1/'True_Odds_Calculator_3-way'!O210+1/'True_Odds_Calculator_3-way'!#REF!-1)</f>
        <v/>
      </c>
      <c r="H209" s="6" t="str">
        <f>IF('Log_working_3-way'!$D209="","",'True_Odds_Calculator_3-way'!N210/'True_Odds_Calculator_3-way'!A210-1)</f>
        <v/>
      </c>
      <c r="I209" s="6" t="str">
        <f>IF('Log_working_3-way'!$D209="","",'True_Odds_Calculator_3-way'!O210/'True_Odds_Calculator_3-way'!B210-1)</f>
        <v/>
      </c>
      <c r="J209" s="6" t="str">
        <f>IF('Log_working_3-way'!$D209="","",'True_Odds_Calculator_3-way'!#REF!/'True_Odds_Calculator_3-way'!C210-1)</f>
        <v/>
      </c>
      <c r="K209" s="6" t="str">
        <f>IF('Log_working_3-way'!$D209="","",1/'True_Odds_Calculator_3-way'!A210+1/'True_Odds_Calculator_3-way'!B210+1/'True_Odds_Calculator_3-way'!C210-1)</f>
        <v/>
      </c>
    </row>
    <row r="210" spans="4:11" x14ac:dyDescent="0.25">
      <c r="D210" t="str">
        <f>solve_for_c('True_Odds_Calculator_3-way'!A211,'True_Odds_Calculator_3-way'!B211,'True_Odds_Calculator_3-way'!C211,'Log_working_3-way'!B$1,'Log_working_3-way'!B$2)</f>
        <v/>
      </c>
      <c r="F210" s="6" t="str">
        <f>IF('Log_working_3-way'!D210="","",1/'True_Odds_Calculator_3-way'!N211+1/'True_Odds_Calculator_3-way'!O211+1/'True_Odds_Calculator_3-way'!#REF!-1)</f>
        <v/>
      </c>
      <c r="H210" s="6" t="str">
        <f>IF('Log_working_3-way'!$D210="","",'True_Odds_Calculator_3-way'!N211/'True_Odds_Calculator_3-way'!A211-1)</f>
        <v/>
      </c>
      <c r="I210" s="6" t="str">
        <f>IF('Log_working_3-way'!$D210="","",'True_Odds_Calculator_3-way'!O211/'True_Odds_Calculator_3-way'!B211-1)</f>
        <v/>
      </c>
      <c r="J210" s="6" t="str">
        <f>IF('Log_working_3-way'!$D210="","",'True_Odds_Calculator_3-way'!#REF!/'True_Odds_Calculator_3-way'!C211-1)</f>
        <v/>
      </c>
      <c r="K210" s="6" t="str">
        <f>IF('Log_working_3-way'!$D210="","",1/'True_Odds_Calculator_3-way'!A211+1/'True_Odds_Calculator_3-way'!B211+1/'True_Odds_Calculator_3-way'!C211-1)</f>
        <v/>
      </c>
    </row>
    <row r="211" spans="4:11" x14ac:dyDescent="0.25">
      <c r="D211" t="str">
        <f>solve_for_c('True_Odds_Calculator_3-way'!A212,'True_Odds_Calculator_3-way'!B212,'True_Odds_Calculator_3-way'!C212,'Log_working_3-way'!B$1,'Log_working_3-way'!B$2)</f>
        <v/>
      </c>
      <c r="F211" s="6" t="str">
        <f>IF('Log_working_3-way'!D211="","",1/'True_Odds_Calculator_3-way'!N212+1/'True_Odds_Calculator_3-way'!O212+1/'True_Odds_Calculator_3-way'!#REF!-1)</f>
        <v/>
      </c>
      <c r="H211" s="6" t="str">
        <f>IF('Log_working_3-way'!$D211="","",'True_Odds_Calculator_3-way'!N212/'True_Odds_Calculator_3-way'!A212-1)</f>
        <v/>
      </c>
      <c r="I211" s="6" t="str">
        <f>IF('Log_working_3-way'!$D211="","",'True_Odds_Calculator_3-way'!O212/'True_Odds_Calculator_3-way'!B212-1)</f>
        <v/>
      </c>
      <c r="J211" s="6" t="str">
        <f>IF('Log_working_3-way'!$D211="","",'True_Odds_Calculator_3-way'!#REF!/'True_Odds_Calculator_3-way'!C212-1)</f>
        <v/>
      </c>
      <c r="K211" s="6" t="str">
        <f>IF('Log_working_3-way'!$D211="","",1/'True_Odds_Calculator_3-way'!A212+1/'True_Odds_Calculator_3-way'!B212+1/'True_Odds_Calculator_3-way'!C212-1)</f>
        <v/>
      </c>
    </row>
    <row r="212" spans="4:11" x14ac:dyDescent="0.25">
      <c r="D212" t="str">
        <f>solve_for_c('True_Odds_Calculator_3-way'!A213,'True_Odds_Calculator_3-way'!B213,'True_Odds_Calculator_3-way'!C213,'Log_working_3-way'!B$1,'Log_working_3-way'!B$2)</f>
        <v/>
      </c>
      <c r="F212" s="6" t="str">
        <f>IF('Log_working_3-way'!D212="","",1/'True_Odds_Calculator_3-way'!N213+1/'True_Odds_Calculator_3-way'!O213+1/'True_Odds_Calculator_3-way'!#REF!-1)</f>
        <v/>
      </c>
      <c r="H212" s="6" t="str">
        <f>IF('Log_working_3-way'!$D212="","",'True_Odds_Calculator_3-way'!N213/'True_Odds_Calculator_3-way'!A213-1)</f>
        <v/>
      </c>
      <c r="I212" s="6" t="str">
        <f>IF('Log_working_3-way'!$D212="","",'True_Odds_Calculator_3-way'!O213/'True_Odds_Calculator_3-way'!B213-1)</f>
        <v/>
      </c>
      <c r="J212" s="6" t="str">
        <f>IF('Log_working_3-way'!$D212="","",'True_Odds_Calculator_3-way'!#REF!/'True_Odds_Calculator_3-way'!C213-1)</f>
        <v/>
      </c>
      <c r="K212" s="6" t="str">
        <f>IF('Log_working_3-way'!$D212="","",1/'True_Odds_Calculator_3-way'!A213+1/'True_Odds_Calculator_3-way'!B213+1/'True_Odds_Calculator_3-way'!C213-1)</f>
        <v/>
      </c>
    </row>
    <row r="213" spans="4:11" x14ac:dyDescent="0.25">
      <c r="D213" t="str">
        <f>solve_for_c('True_Odds_Calculator_3-way'!A214,'True_Odds_Calculator_3-way'!B214,'True_Odds_Calculator_3-way'!C214,'Log_working_3-way'!B$1,'Log_working_3-way'!B$2)</f>
        <v/>
      </c>
      <c r="F213" s="6" t="str">
        <f>IF('Log_working_3-way'!D213="","",1/'True_Odds_Calculator_3-way'!N214+1/'True_Odds_Calculator_3-way'!O214+1/'True_Odds_Calculator_3-way'!#REF!-1)</f>
        <v/>
      </c>
      <c r="H213" s="6" t="str">
        <f>IF('Log_working_3-way'!$D213="","",'True_Odds_Calculator_3-way'!N214/'True_Odds_Calculator_3-way'!A214-1)</f>
        <v/>
      </c>
      <c r="I213" s="6" t="str">
        <f>IF('Log_working_3-way'!$D213="","",'True_Odds_Calculator_3-way'!O214/'True_Odds_Calculator_3-way'!B214-1)</f>
        <v/>
      </c>
      <c r="J213" s="6" t="str">
        <f>IF('Log_working_3-way'!$D213="","",'True_Odds_Calculator_3-way'!#REF!/'True_Odds_Calculator_3-way'!C214-1)</f>
        <v/>
      </c>
      <c r="K213" s="6" t="str">
        <f>IF('Log_working_3-way'!$D213="","",1/'True_Odds_Calculator_3-way'!A214+1/'True_Odds_Calculator_3-way'!B214+1/'True_Odds_Calculator_3-way'!C214-1)</f>
        <v/>
      </c>
    </row>
    <row r="214" spans="4:11" x14ac:dyDescent="0.25">
      <c r="D214" t="str">
        <f>solve_for_c('True_Odds_Calculator_3-way'!A215,'True_Odds_Calculator_3-way'!B215,'True_Odds_Calculator_3-way'!C215,'Log_working_3-way'!B$1,'Log_working_3-way'!B$2)</f>
        <v/>
      </c>
      <c r="F214" s="6" t="str">
        <f>IF('Log_working_3-way'!D214="","",1/'True_Odds_Calculator_3-way'!N215+1/'True_Odds_Calculator_3-way'!O215+1/'True_Odds_Calculator_3-way'!#REF!-1)</f>
        <v/>
      </c>
      <c r="H214" s="6" t="str">
        <f>IF('Log_working_3-way'!$D214="","",'True_Odds_Calculator_3-way'!N215/'True_Odds_Calculator_3-way'!A215-1)</f>
        <v/>
      </c>
      <c r="I214" s="6" t="str">
        <f>IF('Log_working_3-way'!$D214="","",'True_Odds_Calculator_3-way'!O215/'True_Odds_Calculator_3-way'!B215-1)</f>
        <v/>
      </c>
      <c r="J214" s="6" t="str">
        <f>IF('Log_working_3-way'!$D214="","",'True_Odds_Calculator_3-way'!#REF!/'True_Odds_Calculator_3-way'!C215-1)</f>
        <v/>
      </c>
      <c r="K214" s="6" t="str">
        <f>IF('Log_working_3-way'!$D214="","",1/'True_Odds_Calculator_3-way'!A215+1/'True_Odds_Calculator_3-way'!B215+1/'True_Odds_Calculator_3-way'!C215-1)</f>
        <v/>
      </c>
    </row>
    <row r="215" spans="4:11" x14ac:dyDescent="0.25">
      <c r="D215" t="str">
        <f>solve_for_c('True_Odds_Calculator_3-way'!A216,'True_Odds_Calculator_3-way'!B216,'True_Odds_Calculator_3-way'!C216,'Log_working_3-way'!B$1,'Log_working_3-way'!B$2)</f>
        <v/>
      </c>
      <c r="F215" s="6" t="str">
        <f>IF('Log_working_3-way'!D215="","",1/'True_Odds_Calculator_3-way'!N216+1/'True_Odds_Calculator_3-way'!O216+1/'True_Odds_Calculator_3-way'!#REF!-1)</f>
        <v/>
      </c>
      <c r="H215" s="6" t="str">
        <f>IF('Log_working_3-way'!$D215="","",'True_Odds_Calculator_3-way'!N216/'True_Odds_Calculator_3-way'!A216-1)</f>
        <v/>
      </c>
      <c r="I215" s="6" t="str">
        <f>IF('Log_working_3-way'!$D215="","",'True_Odds_Calculator_3-way'!O216/'True_Odds_Calculator_3-way'!B216-1)</f>
        <v/>
      </c>
      <c r="J215" s="6" t="str">
        <f>IF('Log_working_3-way'!$D215="","",'True_Odds_Calculator_3-way'!#REF!/'True_Odds_Calculator_3-way'!C216-1)</f>
        <v/>
      </c>
      <c r="K215" s="6" t="str">
        <f>IF('Log_working_3-way'!$D215="","",1/'True_Odds_Calculator_3-way'!A216+1/'True_Odds_Calculator_3-way'!B216+1/'True_Odds_Calculator_3-way'!C216-1)</f>
        <v/>
      </c>
    </row>
    <row r="216" spans="4:11" x14ac:dyDescent="0.25">
      <c r="D216" t="str">
        <f>solve_for_c('True_Odds_Calculator_3-way'!A217,'True_Odds_Calculator_3-way'!B217,'True_Odds_Calculator_3-way'!C217,'Log_working_3-way'!B$1,'Log_working_3-way'!B$2)</f>
        <v/>
      </c>
      <c r="F216" s="6" t="str">
        <f>IF('Log_working_3-way'!D216="","",1/'True_Odds_Calculator_3-way'!N217+1/'True_Odds_Calculator_3-way'!O217+1/'True_Odds_Calculator_3-way'!#REF!-1)</f>
        <v/>
      </c>
      <c r="H216" s="6" t="str">
        <f>IF('Log_working_3-way'!$D216="","",'True_Odds_Calculator_3-way'!N217/'True_Odds_Calculator_3-way'!A217-1)</f>
        <v/>
      </c>
      <c r="I216" s="6" t="str">
        <f>IF('Log_working_3-way'!$D216="","",'True_Odds_Calculator_3-way'!O217/'True_Odds_Calculator_3-way'!B217-1)</f>
        <v/>
      </c>
      <c r="J216" s="6" t="str">
        <f>IF('Log_working_3-way'!$D216="","",'True_Odds_Calculator_3-way'!#REF!/'True_Odds_Calculator_3-way'!C217-1)</f>
        <v/>
      </c>
      <c r="K216" s="6" t="str">
        <f>IF('Log_working_3-way'!$D216="","",1/'True_Odds_Calculator_3-way'!A217+1/'True_Odds_Calculator_3-way'!B217+1/'True_Odds_Calculator_3-way'!C217-1)</f>
        <v/>
      </c>
    </row>
    <row r="217" spans="4:11" x14ac:dyDescent="0.25">
      <c r="D217" t="str">
        <f>solve_for_c('True_Odds_Calculator_3-way'!A218,'True_Odds_Calculator_3-way'!B218,'True_Odds_Calculator_3-way'!C218,'Log_working_3-way'!B$1,'Log_working_3-way'!B$2)</f>
        <v/>
      </c>
      <c r="F217" s="6" t="str">
        <f>IF('Log_working_3-way'!D217="","",1/'True_Odds_Calculator_3-way'!N218+1/'True_Odds_Calculator_3-way'!O218+1/'True_Odds_Calculator_3-way'!#REF!-1)</f>
        <v/>
      </c>
      <c r="H217" s="6" t="str">
        <f>IF('Log_working_3-way'!$D217="","",'True_Odds_Calculator_3-way'!N218/'True_Odds_Calculator_3-way'!A218-1)</f>
        <v/>
      </c>
      <c r="I217" s="6" t="str">
        <f>IF('Log_working_3-way'!$D217="","",'True_Odds_Calculator_3-way'!O218/'True_Odds_Calculator_3-way'!B218-1)</f>
        <v/>
      </c>
      <c r="J217" s="6" t="str">
        <f>IF('Log_working_3-way'!$D217="","",'True_Odds_Calculator_3-way'!#REF!/'True_Odds_Calculator_3-way'!C218-1)</f>
        <v/>
      </c>
      <c r="K217" s="6" t="str">
        <f>IF('Log_working_3-way'!$D217="","",1/'True_Odds_Calculator_3-way'!A218+1/'True_Odds_Calculator_3-way'!B218+1/'True_Odds_Calculator_3-way'!C218-1)</f>
        <v/>
      </c>
    </row>
    <row r="218" spans="4:11" x14ac:dyDescent="0.25">
      <c r="D218" t="str">
        <f>solve_for_c('True_Odds_Calculator_3-way'!A219,'True_Odds_Calculator_3-way'!B219,'True_Odds_Calculator_3-way'!C219,'Log_working_3-way'!B$1,'Log_working_3-way'!B$2)</f>
        <v/>
      </c>
      <c r="F218" s="6" t="str">
        <f>IF('Log_working_3-way'!D218="","",1/'True_Odds_Calculator_3-way'!N219+1/'True_Odds_Calculator_3-way'!O219+1/'True_Odds_Calculator_3-way'!#REF!-1)</f>
        <v/>
      </c>
      <c r="H218" s="6" t="str">
        <f>IF('Log_working_3-way'!$D218="","",'True_Odds_Calculator_3-way'!N219/'True_Odds_Calculator_3-way'!A219-1)</f>
        <v/>
      </c>
      <c r="I218" s="6" t="str">
        <f>IF('Log_working_3-way'!$D218="","",'True_Odds_Calculator_3-way'!O219/'True_Odds_Calculator_3-way'!B219-1)</f>
        <v/>
      </c>
      <c r="J218" s="6" t="str">
        <f>IF('Log_working_3-way'!$D218="","",'True_Odds_Calculator_3-way'!#REF!/'True_Odds_Calculator_3-way'!C219-1)</f>
        <v/>
      </c>
      <c r="K218" s="6" t="str">
        <f>IF('Log_working_3-way'!$D218="","",1/'True_Odds_Calculator_3-way'!A219+1/'True_Odds_Calculator_3-way'!B219+1/'True_Odds_Calculator_3-way'!C219-1)</f>
        <v/>
      </c>
    </row>
    <row r="219" spans="4:11" x14ac:dyDescent="0.25">
      <c r="D219" t="str">
        <f>solve_for_c('True_Odds_Calculator_3-way'!A220,'True_Odds_Calculator_3-way'!B220,'True_Odds_Calculator_3-way'!C220,'Log_working_3-way'!B$1,'Log_working_3-way'!B$2)</f>
        <v/>
      </c>
      <c r="F219" s="6" t="str">
        <f>IF('Log_working_3-way'!D219="","",1/'True_Odds_Calculator_3-way'!N220+1/'True_Odds_Calculator_3-way'!O220+1/'True_Odds_Calculator_3-way'!#REF!-1)</f>
        <v/>
      </c>
      <c r="H219" s="6" t="str">
        <f>IF('Log_working_3-way'!$D219="","",'True_Odds_Calculator_3-way'!N220/'True_Odds_Calculator_3-way'!A220-1)</f>
        <v/>
      </c>
      <c r="I219" s="6" t="str">
        <f>IF('Log_working_3-way'!$D219="","",'True_Odds_Calculator_3-way'!O220/'True_Odds_Calculator_3-way'!B220-1)</f>
        <v/>
      </c>
      <c r="J219" s="6" t="str">
        <f>IF('Log_working_3-way'!$D219="","",'True_Odds_Calculator_3-way'!#REF!/'True_Odds_Calculator_3-way'!C220-1)</f>
        <v/>
      </c>
      <c r="K219" s="6" t="str">
        <f>IF('Log_working_3-way'!$D219="","",1/'True_Odds_Calculator_3-way'!A220+1/'True_Odds_Calculator_3-way'!B220+1/'True_Odds_Calculator_3-way'!C220-1)</f>
        <v/>
      </c>
    </row>
    <row r="220" spans="4:11" x14ac:dyDescent="0.25">
      <c r="D220" t="str">
        <f>solve_for_c('True_Odds_Calculator_3-way'!A221,'True_Odds_Calculator_3-way'!B221,'True_Odds_Calculator_3-way'!C221,'Log_working_3-way'!B$1,'Log_working_3-way'!B$2)</f>
        <v/>
      </c>
      <c r="F220" s="6" t="str">
        <f>IF('Log_working_3-way'!D220="","",1/'True_Odds_Calculator_3-way'!N221+1/'True_Odds_Calculator_3-way'!O221+1/'True_Odds_Calculator_3-way'!#REF!-1)</f>
        <v/>
      </c>
      <c r="H220" s="6" t="str">
        <f>IF('Log_working_3-way'!$D220="","",'True_Odds_Calculator_3-way'!N221/'True_Odds_Calculator_3-way'!A221-1)</f>
        <v/>
      </c>
      <c r="I220" s="6" t="str">
        <f>IF('Log_working_3-way'!$D220="","",'True_Odds_Calculator_3-way'!O221/'True_Odds_Calculator_3-way'!B221-1)</f>
        <v/>
      </c>
      <c r="J220" s="6" t="str">
        <f>IF('Log_working_3-way'!$D220="","",'True_Odds_Calculator_3-way'!#REF!/'True_Odds_Calculator_3-way'!C221-1)</f>
        <v/>
      </c>
      <c r="K220" s="6" t="str">
        <f>IF('Log_working_3-way'!$D220="","",1/'True_Odds_Calculator_3-way'!A221+1/'True_Odds_Calculator_3-way'!B221+1/'True_Odds_Calculator_3-way'!C221-1)</f>
        <v/>
      </c>
    </row>
    <row r="221" spans="4:11" x14ac:dyDescent="0.25">
      <c r="D221" t="str">
        <f>solve_for_c('True_Odds_Calculator_3-way'!A222,'True_Odds_Calculator_3-way'!B222,'True_Odds_Calculator_3-way'!C222,'Log_working_3-way'!B$1,'Log_working_3-way'!B$2)</f>
        <v/>
      </c>
      <c r="F221" s="6" t="str">
        <f>IF('Log_working_3-way'!D221="","",1/'True_Odds_Calculator_3-way'!N222+1/'True_Odds_Calculator_3-way'!O222+1/'True_Odds_Calculator_3-way'!#REF!-1)</f>
        <v/>
      </c>
      <c r="H221" s="6" t="str">
        <f>IF('Log_working_3-way'!$D221="","",'True_Odds_Calculator_3-way'!N222/'True_Odds_Calculator_3-way'!A222-1)</f>
        <v/>
      </c>
      <c r="I221" s="6" t="str">
        <f>IF('Log_working_3-way'!$D221="","",'True_Odds_Calculator_3-way'!O222/'True_Odds_Calculator_3-way'!B222-1)</f>
        <v/>
      </c>
      <c r="J221" s="6" t="str">
        <f>IF('Log_working_3-way'!$D221="","",'True_Odds_Calculator_3-way'!#REF!/'True_Odds_Calculator_3-way'!C222-1)</f>
        <v/>
      </c>
      <c r="K221" s="6" t="str">
        <f>IF('Log_working_3-way'!$D221="","",1/'True_Odds_Calculator_3-way'!A222+1/'True_Odds_Calculator_3-way'!B222+1/'True_Odds_Calculator_3-way'!C222-1)</f>
        <v/>
      </c>
    </row>
    <row r="222" spans="4:11" x14ac:dyDescent="0.25">
      <c r="D222" t="str">
        <f>solve_for_c('True_Odds_Calculator_3-way'!A223,'True_Odds_Calculator_3-way'!B223,'True_Odds_Calculator_3-way'!C223,'Log_working_3-way'!B$1,'Log_working_3-way'!B$2)</f>
        <v/>
      </c>
      <c r="F222" s="6" t="str">
        <f>IF('Log_working_3-way'!D222="","",1/'True_Odds_Calculator_3-way'!N223+1/'True_Odds_Calculator_3-way'!O223+1/'True_Odds_Calculator_3-way'!#REF!-1)</f>
        <v/>
      </c>
      <c r="H222" s="6" t="str">
        <f>IF('Log_working_3-way'!$D222="","",'True_Odds_Calculator_3-way'!N223/'True_Odds_Calculator_3-way'!A223-1)</f>
        <v/>
      </c>
      <c r="I222" s="6" t="str">
        <f>IF('Log_working_3-way'!$D222="","",'True_Odds_Calculator_3-way'!O223/'True_Odds_Calculator_3-way'!B223-1)</f>
        <v/>
      </c>
      <c r="J222" s="6" t="str">
        <f>IF('Log_working_3-way'!$D222="","",'True_Odds_Calculator_3-way'!#REF!/'True_Odds_Calculator_3-way'!C223-1)</f>
        <v/>
      </c>
      <c r="K222" s="6" t="str">
        <f>IF('Log_working_3-way'!$D222="","",1/'True_Odds_Calculator_3-way'!A223+1/'True_Odds_Calculator_3-way'!B223+1/'True_Odds_Calculator_3-way'!C223-1)</f>
        <v/>
      </c>
    </row>
    <row r="223" spans="4:11" x14ac:dyDescent="0.25">
      <c r="D223" t="str">
        <f>solve_for_c('True_Odds_Calculator_3-way'!A224,'True_Odds_Calculator_3-way'!B224,'True_Odds_Calculator_3-way'!C224,'Log_working_3-way'!B$1,'Log_working_3-way'!B$2)</f>
        <v/>
      </c>
      <c r="F223" s="6" t="str">
        <f>IF('Log_working_3-way'!D223="","",1/'True_Odds_Calculator_3-way'!N224+1/'True_Odds_Calculator_3-way'!O224+1/'True_Odds_Calculator_3-way'!#REF!-1)</f>
        <v/>
      </c>
      <c r="H223" s="6" t="str">
        <f>IF('Log_working_3-way'!$D223="","",'True_Odds_Calculator_3-way'!N224/'True_Odds_Calculator_3-way'!A224-1)</f>
        <v/>
      </c>
      <c r="I223" s="6" t="str">
        <f>IF('Log_working_3-way'!$D223="","",'True_Odds_Calculator_3-way'!O224/'True_Odds_Calculator_3-way'!B224-1)</f>
        <v/>
      </c>
      <c r="J223" s="6" t="str">
        <f>IF('Log_working_3-way'!$D223="","",'True_Odds_Calculator_3-way'!#REF!/'True_Odds_Calculator_3-way'!C224-1)</f>
        <v/>
      </c>
      <c r="K223" s="6" t="str">
        <f>IF('Log_working_3-way'!$D223="","",1/'True_Odds_Calculator_3-way'!A224+1/'True_Odds_Calculator_3-way'!B224+1/'True_Odds_Calculator_3-way'!C224-1)</f>
        <v/>
      </c>
    </row>
    <row r="224" spans="4:11" x14ac:dyDescent="0.25">
      <c r="D224" t="str">
        <f>solve_for_c('True_Odds_Calculator_3-way'!A225,'True_Odds_Calculator_3-way'!B225,'True_Odds_Calculator_3-way'!C225,'Log_working_3-way'!B$1,'Log_working_3-way'!B$2)</f>
        <v/>
      </c>
      <c r="F224" s="6" t="str">
        <f>IF('Log_working_3-way'!D224="","",1/'True_Odds_Calculator_3-way'!N225+1/'True_Odds_Calculator_3-way'!O225+1/'True_Odds_Calculator_3-way'!#REF!-1)</f>
        <v/>
      </c>
      <c r="H224" s="6" t="str">
        <f>IF('Log_working_3-way'!$D224="","",'True_Odds_Calculator_3-way'!N225/'True_Odds_Calculator_3-way'!A225-1)</f>
        <v/>
      </c>
      <c r="I224" s="6" t="str">
        <f>IF('Log_working_3-way'!$D224="","",'True_Odds_Calculator_3-way'!O225/'True_Odds_Calculator_3-way'!B225-1)</f>
        <v/>
      </c>
      <c r="J224" s="6" t="str">
        <f>IF('Log_working_3-way'!$D224="","",'True_Odds_Calculator_3-way'!#REF!/'True_Odds_Calculator_3-way'!C225-1)</f>
        <v/>
      </c>
      <c r="K224" s="6" t="str">
        <f>IF('Log_working_3-way'!$D224="","",1/'True_Odds_Calculator_3-way'!A225+1/'True_Odds_Calculator_3-way'!B225+1/'True_Odds_Calculator_3-way'!C225-1)</f>
        <v/>
      </c>
    </row>
    <row r="225" spans="4:11" x14ac:dyDescent="0.25">
      <c r="D225" t="str">
        <f>solve_for_c('True_Odds_Calculator_3-way'!A226,'True_Odds_Calculator_3-way'!B226,'True_Odds_Calculator_3-way'!C226,'Log_working_3-way'!B$1,'Log_working_3-way'!B$2)</f>
        <v/>
      </c>
      <c r="F225" s="6" t="str">
        <f>IF('Log_working_3-way'!D225="","",1/'True_Odds_Calculator_3-way'!N226+1/'True_Odds_Calculator_3-way'!O226+1/'True_Odds_Calculator_3-way'!#REF!-1)</f>
        <v/>
      </c>
      <c r="H225" s="6" t="str">
        <f>IF('Log_working_3-way'!$D225="","",'True_Odds_Calculator_3-way'!N226/'True_Odds_Calculator_3-way'!A226-1)</f>
        <v/>
      </c>
      <c r="I225" s="6" t="str">
        <f>IF('Log_working_3-way'!$D225="","",'True_Odds_Calculator_3-way'!O226/'True_Odds_Calculator_3-way'!B226-1)</f>
        <v/>
      </c>
      <c r="J225" s="6" t="str">
        <f>IF('Log_working_3-way'!$D225="","",'True_Odds_Calculator_3-way'!#REF!/'True_Odds_Calculator_3-way'!C226-1)</f>
        <v/>
      </c>
      <c r="K225" s="6" t="str">
        <f>IF('Log_working_3-way'!$D225="","",1/'True_Odds_Calculator_3-way'!A226+1/'True_Odds_Calculator_3-way'!B226+1/'True_Odds_Calculator_3-way'!C226-1)</f>
        <v/>
      </c>
    </row>
    <row r="226" spans="4:11" x14ac:dyDescent="0.25">
      <c r="D226" t="str">
        <f>solve_for_c('True_Odds_Calculator_3-way'!A227,'True_Odds_Calculator_3-way'!B227,'True_Odds_Calculator_3-way'!C227,'Log_working_3-way'!B$1,'Log_working_3-way'!B$2)</f>
        <v/>
      </c>
      <c r="F226" s="6" t="str">
        <f>IF('Log_working_3-way'!D226="","",1/'True_Odds_Calculator_3-way'!N227+1/'True_Odds_Calculator_3-way'!O227+1/'True_Odds_Calculator_3-way'!#REF!-1)</f>
        <v/>
      </c>
      <c r="H226" s="6" t="str">
        <f>IF('Log_working_3-way'!$D226="","",'True_Odds_Calculator_3-way'!N227/'True_Odds_Calculator_3-way'!A227-1)</f>
        <v/>
      </c>
      <c r="I226" s="6" t="str">
        <f>IF('Log_working_3-way'!$D226="","",'True_Odds_Calculator_3-way'!O227/'True_Odds_Calculator_3-way'!B227-1)</f>
        <v/>
      </c>
      <c r="J226" s="6" t="str">
        <f>IF('Log_working_3-way'!$D226="","",'True_Odds_Calculator_3-way'!#REF!/'True_Odds_Calculator_3-way'!C227-1)</f>
        <v/>
      </c>
      <c r="K226" s="6" t="str">
        <f>IF('Log_working_3-way'!$D226="","",1/'True_Odds_Calculator_3-way'!A227+1/'True_Odds_Calculator_3-way'!B227+1/'True_Odds_Calculator_3-way'!C227-1)</f>
        <v/>
      </c>
    </row>
    <row r="227" spans="4:11" x14ac:dyDescent="0.25">
      <c r="D227" t="str">
        <f>solve_for_c('True_Odds_Calculator_3-way'!A228,'True_Odds_Calculator_3-way'!B228,'True_Odds_Calculator_3-way'!C228,'Log_working_3-way'!B$1,'Log_working_3-way'!B$2)</f>
        <v/>
      </c>
      <c r="F227" s="6" t="str">
        <f>IF('Log_working_3-way'!D227="","",1/'True_Odds_Calculator_3-way'!N228+1/'True_Odds_Calculator_3-way'!O228+1/'True_Odds_Calculator_3-way'!#REF!-1)</f>
        <v/>
      </c>
      <c r="H227" s="6" t="str">
        <f>IF('Log_working_3-way'!$D227="","",'True_Odds_Calculator_3-way'!N228/'True_Odds_Calculator_3-way'!A228-1)</f>
        <v/>
      </c>
      <c r="I227" s="6" t="str">
        <f>IF('Log_working_3-way'!$D227="","",'True_Odds_Calculator_3-way'!O228/'True_Odds_Calculator_3-way'!B228-1)</f>
        <v/>
      </c>
      <c r="J227" s="6" t="str">
        <f>IF('Log_working_3-way'!$D227="","",'True_Odds_Calculator_3-way'!#REF!/'True_Odds_Calculator_3-way'!C228-1)</f>
        <v/>
      </c>
      <c r="K227" s="6" t="str">
        <f>IF('Log_working_3-way'!$D227="","",1/'True_Odds_Calculator_3-way'!A228+1/'True_Odds_Calculator_3-way'!B228+1/'True_Odds_Calculator_3-way'!C228-1)</f>
        <v/>
      </c>
    </row>
    <row r="228" spans="4:11" x14ac:dyDescent="0.25">
      <c r="D228" t="str">
        <f>solve_for_c('True_Odds_Calculator_3-way'!A229,'True_Odds_Calculator_3-way'!B229,'True_Odds_Calculator_3-way'!C229,'Log_working_3-way'!B$1,'Log_working_3-way'!B$2)</f>
        <v/>
      </c>
      <c r="F228" s="6" t="str">
        <f>IF('Log_working_3-way'!D228="","",1/'True_Odds_Calculator_3-way'!N229+1/'True_Odds_Calculator_3-way'!O229+1/'True_Odds_Calculator_3-way'!#REF!-1)</f>
        <v/>
      </c>
      <c r="H228" s="6" t="str">
        <f>IF('Log_working_3-way'!$D228="","",'True_Odds_Calculator_3-way'!N229/'True_Odds_Calculator_3-way'!A229-1)</f>
        <v/>
      </c>
      <c r="I228" s="6" t="str">
        <f>IF('Log_working_3-way'!$D228="","",'True_Odds_Calculator_3-way'!O229/'True_Odds_Calculator_3-way'!B229-1)</f>
        <v/>
      </c>
      <c r="J228" s="6" t="str">
        <f>IF('Log_working_3-way'!$D228="","",'True_Odds_Calculator_3-way'!#REF!/'True_Odds_Calculator_3-way'!C229-1)</f>
        <v/>
      </c>
      <c r="K228" s="6" t="str">
        <f>IF('Log_working_3-way'!$D228="","",1/'True_Odds_Calculator_3-way'!A229+1/'True_Odds_Calculator_3-way'!B229+1/'True_Odds_Calculator_3-way'!C229-1)</f>
        <v/>
      </c>
    </row>
    <row r="229" spans="4:11" x14ac:dyDescent="0.25">
      <c r="D229" t="str">
        <f>solve_for_c('True_Odds_Calculator_3-way'!A230,'True_Odds_Calculator_3-way'!B230,'True_Odds_Calculator_3-way'!C230,'Log_working_3-way'!B$1,'Log_working_3-way'!B$2)</f>
        <v/>
      </c>
      <c r="F229" s="6" t="str">
        <f>IF('Log_working_3-way'!D229="","",1/'True_Odds_Calculator_3-way'!N230+1/'True_Odds_Calculator_3-way'!O230+1/'True_Odds_Calculator_3-way'!#REF!-1)</f>
        <v/>
      </c>
      <c r="H229" s="6" t="str">
        <f>IF('Log_working_3-way'!$D229="","",'True_Odds_Calculator_3-way'!N230/'True_Odds_Calculator_3-way'!A230-1)</f>
        <v/>
      </c>
      <c r="I229" s="6" t="str">
        <f>IF('Log_working_3-way'!$D229="","",'True_Odds_Calculator_3-way'!O230/'True_Odds_Calculator_3-way'!B230-1)</f>
        <v/>
      </c>
      <c r="J229" s="6" t="str">
        <f>IF('Log_working_3-way'!$D229="","",'True_Odds_Calculator_3-way'!#REF!/'True_Odds_Calculator_3-way'!C230-1)</f>
        <v/>
      </c>
      <c r="K229" s="6" t="str">
        <f>IF('Log_working_3-way'!$D229="","",1/'True_Odds_Calculator_3-way'!A230+1/'True_Odds_Calculator_3-way'!B230+1/'True_Odds_Calculator_3-way'!C230-1)</f>
        <v/>
      </c>
    </row>
    <row r="230" spans="4:11" x14ac:dyDescent="0.25">
      <c r="D230" t="str">
        <f>solve_for_c('True_Odds_Calculator_3-way'!A231,'True_Odds_Calculator_3-way'!B231,'True_Odds_Calculator_3-way'!C231,'Log_working_3-way'!B$1,'Log_working_3-way'!B$2)</f>
        <v/>
      </c>
      <c r="F230" s="6" t="str">
        <f>IF('Log_working_3-way'!D230="","",1/'True_Odds_Calculator_3-way'!N231+1/'True_Odds_Calculator_3-way'!O231+1/'True_Odds_Calculator_3-way'!#REF!-1)</f>
        <v/>
      </c>
      <c r="H230" s="6" t="str">
        <f>IF('Log_working_3-way'!$D230="","",'True_Odds_Calculator_3-way'!N231/'True_Odds_Calculator_3-way'!A231-1)</f>
        <v/>
      </c>
      <c r="I230" s="6" t="str">
        <f>IF('Log_working_3-way'!$D230="","",'True_Odds_Calculator_3-way'!O231/'True_Odds_Calculator_3-way'!B231-1)</f>
        <v/>
      </c>
      <c r="J230" s="6" t="str">
        <f>IF('Log_working_3-way'!$D230="","",'True_Odds_Calculator_3-way'!#REF!/'True_Odds_Calculator_3-way'!C231-1)</f>
        <v/>
      </c>
      <c r="K230" s="6" t="str">
        <f>IF('Log_working_3-way'!$D230="","",1/'True_Odds_Calculator_3-way'!A231+1/'True_Odds_Calculator_3-way'!B231+1/'True_Odds_Calculator_3-way'!C231-1)</f>
        <v/>
      </c>
    </row>
    <row r="231" spans="4:11" x14ac:dyDescent="0.25">
      <c r="D231" t="str">
        <f>solve_for_c('True_Odds_Calculator_3-way'!A232,'True_Odds_Calculator_3-way'!B232,'True_Odds_Calculator_3-way'!C232,'Log_working_3-way'!B$1,'Log_working_3-way'!B$2)</f>
        <v/>
      </c>
      <c r="F231" s="6" t="str">
        <f>IF('Log_working_3-way'!D231="","",1/'True_Odds_Calculator_3-way'!N232+1/'True_Odds_Calculator_3-way'!O232+1/'True_Odds_Calculator_3-way'!#REF!-1)</f>
        <v/>
      </c>
      <c r="H231" s="6" t="str">
        <f>IF('Log_working_3-way'!$D231="","",'True_Odds_Calculator_3-way'!N232/'True_Odds_Calculator_3-way'!A232-1)</f>
        <v/>
      </c>
      <c r="I231" s="6" t="str">
        <f>IF('Log_working_3-way'!$D231="","",'True_Odds_Calculator_3-way'!O232/'True_Odds_Calculator_3-way'!B232-1)</f>
        <v/>
      </c>
      <c r="J231" s="6" t="str">
        <f>IF('Log_working_3-way'!$D231="","",'True_Odds_Calculator_3-way'!#REF!/'True_Odds_Calculator_3-way'!C232-1)</f>
        <v/>
      </c>
      <c r="K231" s="6" t="str">
        <f>IF('Log_working_3-way'!$D231="","",1/'True_Odds_Calculator_3-way'!A232+1/'True_Odds_Calculator_3-way'!B232+1/'True_Odds_Calculator_3-way'!C232-1)</f>
        <v/>
      </c>
    </row>
    <row r="232" spans="4:11" x14ac:dyDescent="0.25">
      <c r="D232" t="str">
        <f>solve_for_c('True_Odds_Calculator_3-way'!A233,'True_Odds_Calculator_3-way'!B233,'True_Odds_Calculator_3-way'!C233,'Log_working_3-way'!B$1,'Log_working_3-way'!B$2)</f>
        <v/>
      </c>
      <c r="F232" s="6" t="str">
        <f>IF('Log_working_3-way'!D232="","",1/'True_Odds_Calculator_3-way'!N233+1/'True_Odds_Calculator_3-way'!O233+1/'True_Odds_Calculator_3-way'!#REF!-1)</f>
        <v/>
      </c>
      <c r="H232" s="6" t="str">
        <f>IF('Log_working_3-way'!$D232="","",'True_Odds_Calculator_3-way'!N233/'True_Odds_Calculator_3-way'!A233-1)</f>
        <v/>
      </c>
      <c r="I232" s="6" t="str">
        <f>IF('Log_working_3-way'!$D232="","",'True_Odds_Calculator_3-way'!O233/'True_Odds_Calculator_3-way'!B233-1)</f>
        <v/>
      </c>
      <c r="J232" s="6" t="str">
        <f>IF('Log_working_3-way'!$D232="","",'True_Odds_Calculator_3-way'!#REF!/'True_Odds_Calculator_3-way'!C233-1)</f>
        <v/>
      </c>
      <c r="K232" s="6" t="str">
        <f>IF('Log_working_3-way'!$D232="","",1/'True_Odds_Calculator_3-way'!A233+1/'True_Odds_Calculator_3-way'!B233+1/'True_Odds_Calculator_3-way'!C233-1)</f>
        <v/>
      </c>
    </row>
    <row r="233" spans="4:11" x14ac:dyDescent="0.25">
      <c r="D233" t="str">
        <f>solve_for_c('True_Odds_Calculator_3-way'!A234,'True_Odds_Calculator_3-way'!B234,'True_Odds_Calculator_3-way'!C234,'Log_working_3-way'!B$1,'Log_working_3-way'!B$2)</f>
        <v/>
      </c>
      <c r="F233" s="6" t="str">
        <f>IF('Log_working_3-way'!D233="","",1/'True_Odds_Calculator_3-way'!N234+1/'True_Odds_Calculator_3-way'!O234+1/'True_Odds_Calculator_3-way'!#REF!-1)</f>
        <v/>
      </c>
      <c r="H233" s="6" t="str">
        <f>IF('Log_working_3-way'!$D233="","",'True_Odds_Calculator_3-way'!N234/'True_Odds_Calculator_3-way'!A234-1)</f>
        <v/>
      </c>
      <c r="I233" s="6" t="str">
        <f>IF('Log_working_3-way'!$D233="","",'True_Odds_Calculator_3-way'!O234/'True_Odds_Calculator_3-way'!B234-1)</f>
        <v/>
      </c>
      <c r="J233" s="6" t="str">
        <f>IF('Log_working_3-way'!$D233="","",'True_Odds_Calculator_3-way'!#REF!/'True_Odds_Calculator_3-way'!C234-1)</f>
        <v/>
      </c>
      <c r="K233" s="6" t="str">
        <f>IF('Log_working_3-way'!$D233="","",1/'True_Odds_Calculator_3-way'!A234+1/'True_Odds_Calculator_3-way'!B234+1/'True_Odds_Calculator_3-way'!C234-1)</f>
        <v/>
      </c>
    </row>
    <row r="234" spans="4:11" x14ac:dyDescent="0.25">
      <c r="D234" t="str">
        <f>solve_for_c('True_Odds_Calculator_3-way'!A235,'True_Odds_Calculator_3-way'!B235,'True_Odds_Calculator_3-way'!C235,'Log_working_3-way'!B$1,'Log_working_3-way'!B$2)</f>
        <v/>
      </c>
      <c r="F234" s="6" t="str">
        <f>IF('Log_working_3-way'!D234="","",1/'True_Odds_Calculator_3-way'!N235+1/'True_Odds_Calculator_3-way'!O235+1/'True_Odds_Calculator_3-way'!#REF!-1)</f>
        <v/>
      </c>
      <c r="H234" s="6" t="str">
        <f>IF('Log_working_3-way'!$D234="","",'True_Odds_Calculator_3-way'!N235/'True_Odds_Calculator_3-way'!A235-1)</f>
        <v/>
      </c>
      <c r="I234" s="6" t="str">
        <f>IF('Log_working_3-way'!$D234="","",'True_Odds_Calculator_3-way'!O235/'True_Odds_Calculator_3-way'!B235-1)</f>
        <v/>
      </c>
      <c r="J234" s="6" t="str">
        <f>IF('Log_working_3-way'!$D234="","",'True_Odds_Calculator_3-way'!#REF!/'True_Odds_Calculator_3-way'!C235-1)</f>
        <v/>
      </c>
      <c r="K234" s="6" t="str">
        <f>IF('Log_working_3-way'!$D234="","",1/'True_Odds_Calculator_3-way'!A235+1/'True_Odds_Calculator_3-way'!B235+1/'True_Odds_Calculator_3-way'!C235-1)</f>
        <v/>
      </c>
    </row>
    <row r="235" spans="4:11" x14ac:dyDescent="0.25">
      <c r="D235" t="str">
        <f>solve_for_c('True_Odds_Calculator_3-way'!A236,'True_Odds_Calculator_3-way'!B236,'True_Odds_Calculator_3-way'!C236,'Log_working_3-way'!B$1,'Log_working_3-way'!B$2)</f>
        <v/>
      </c>
      <c r="F235" s="6" t="str">
        <f>IF('Log_working_3-way'!D235="","",1/'True_Odds_Calculator_3-way'!N236+1/'True_Odds_Calculator_3-way'!O236+1/'True_Odds_Calculator_3-way'!#REF!-1)</f>
        <v/>
      </c>
      <c r="H235" s="6" t="str">
        <f>IF('Log_working_3-way'!$D235="","",'True_Odds_Calculator_3-way'!N236/'True_Odds_Calculator_3-way'!A236-1)</f>
        <v/>
      </c>
      <c r="I235" s="6" t="str">
        <f>IF('Log_working_3-way'!$D235="","",'True_Odds_Calculator_3-way'!O236/'True_Odds_Calculator_3-way'!B236-1)</f>
        <v/>
      </c>
      <c r="J235" s="6" t="str">
        <f>IF('Log_working_3-way'!$D235="","",'True_Odds_Calculator_3-way'!#REF!/'True_Odds_Calculator_3-way'!C236-1)</f>
        <v/>
      </c>
      <c r="K235" s="6" t="str">
        <f>IF('Log_working_3-way'!$D235="","",1/'True_Odds_Calculator_3-way'!A236+1/'True_Odds_Calculator_3-way'!B236+1/'True_Odds_Calculator_3-way'!C236-1)</f>
        <v/>
      </c>
    </row>
    <row r="236" spans="4:11" x14ac:dyDescent="0.25">
      <c r="D236" t="str">
        <f>solve_for_c('True_Odds_Calculator_3-way'!A237,'True_Odds_Calculator_3-way'!B237,'True_Odds_Calculator_3-way'!C237,'Log_working_3-way'!B$1,'Log_working_3-way'!B$2)</f>
        <v/>
      </c>
      <c r="F236" s="6" t="str">
        <f>IF('Log_working_3-way'!D236="","",1/'True_Odds_Calculator_3-way'!N237+1/'True_Odds_Calculator_3-way'!O237+1/'True_Odds_Calculator_3-way'!#REF!-1)</f>
        <v/>
      </c>
      <c r="H236" s="6" t="str">
        <f>IF('Log_working_3-way'!$D236="","",'True_Odds_Calculator_3-way'!N237/'True_Odds_Calculator_3-way'!A237-1)</f>
        <v/>
      </c>
      <c r="I236" s="6" t="str">
        <f>IF('Log_working_3-way'!$D236="","",'True_Odds_Calculator_3-way'!O237/'True_Odds_Calculator_3-way'!B237-1)</f>
        <v/>
      </c>
      <c r="J236" s="6" t="str">
        <f>IF('Log_working_3-way'!$D236="","",'True_Odds_Calculator_3-way'!#REF!/'True_Odds_Calculator_3-way'!C237-1)</f>
        <v/>
      </c>
      <c r="K236" s="6" t="str">
        <f>IF('Log_working_3-way'!$D236="","",1/'True_Odds_Calculator_3-way'!A237+1/'True_Odds_Calculator_3-way'!B237+1/'True_Odds_Calculator_3-way'!C237-1)</f>
        <v/>
      </c>
    </row>
    <row r="237" spans="4:11" x14ac:dyDescent="0.25">
      <c r="D237" t="str">
        <f>solve_for_c('True_Odds_Calculator_3-way'!A238,'True_Odds_Calculator_3-way'!B238,'True_Odds_Calculator_3-way'!C238,'Log_working_3-way'!B$1,'Log_working_3-way'!B$2)</f>
        <v/>
      </c>
      <c r="F237" s="6" t="str">
        <f>IF('Log_working_3-way'!D237="","",1/'True_Odds_Calculator_3-way'!N238+1/'True_Odds_Calculator_3-way'!O238+1/'True_Odds_Calculator_3-way'!#REF!-1)</f>
        <v/>
      </c>
      <c r="H237" s="6" t="str">
        <f>IF('Log_working_3-way'!$D237="","",'True_Odds_Calculator_3-way'!N238/'True_Odds_Calculator_3-way'!A238-1)</f>
        <v/>
      </c>
      <c r="I237" s="6" t="str">
        <f>IF('Log_working_3-way'!$D237="","",'True_Odds_Calculator_3-way'!O238/'True_Odds_Calculator_3-way'!B238-1)</f>
        <v/>
      </c>
      <c r="J237" s="6" t="str">
        <f>IF('Log_working_3-way'!$D237="","",'True_Odds_Calculator_3-way'!#REF!/'True_Odds_Calculator_3-way'!C238-1)</f>
        <v/>
      </c>
      <c r="K237" s="6" t="str">
        <f>IF('Log_working_3-way'!$D237="","",1/'True_Odds_Calculator_3-way'!A238+1/'True_Odds_Calculator_3-way'!B238+1/'True_Odds_Calculator_3-way'!C238-1)</f>
        <v/>
      </c>
    </row>
    <row r="238" spans="4:11" x14ac:dyDescent="0.25">
      <c r="D238" t="str">
        <f>solve_for_c('True_Odds_Calculator_3-way'!A239,'True_Odds_Calculator_3-way'!B239,'True_Odds_Calculator_3-way'!C239,'Log_working_3-way'!B$1,'Log_working_3-way'!B$2)</f>
        <v/>
      </c>
      <c r="F238" s="6" t="str">
        <f>IF('Log_working_3-way'!D238="","",1/'True_Odds_Calculator_3-way'!N239+1/'True_Odds_Calculator_3-way'!O239+1/'True_Odds_Calculator_3-way'!#REF!-1)</f>
        <v/>
      </c>
      <c r="H238" s="6" t="str">
        <f>IF('Log_working_3-way'!$D238="","",'True_Odds_Calculator_3-way'!N239/'True_Odds_Calculator_3-way'!A239-1)</f>
        <v/>
      </c>
      <c r="I238" s="6" t="str">
        <f>IF('Log_working_3-way'!$D238="","",'True_Odds_Calculator_3-way'!O239/'True_Odds_Calculator_3-way'!B239-1)</f>
        <v/>
      </c>
      <c r="J238" s="6" t="str">
        <f>IF('Log_working_3-way'!$D238="","",'True_Odds_Calculator_3-way'!#REF!/'True_Odds_Calculator_3-way'!C239-1)</f>
        <v/>
      </c>
      <c r="K238" s="6" t="str">
        <f>IF('Log_working_3-way'!$D238="","",1/'True_Odds_Calculator_3-way'!A239+1/'True_Odds_Calculator_3-way'!B239+1/'True_Odds_Calculator_3-way'!C239-1)</f>
        <v/>
      </c>
    </row>
    <row r="239" spans="4:11" x14ac:dyDescent="0.25">
      <c r="D239" t="str">
        <f>solve_for_c('True_Odds_Calculator_3-way'!A240,'True_Odds_Calculator_3-way'!B240,'True_Odds_Calculator_3-way'!C240,'Log_working_3-way'!B$1,'Log_working_3-way'!B$2)</f>
        <v/>
      </c>
      <c r="F239" s="6" t="str">
        <f>IF('Log_working_3-way'!D239="","",1/'True_Odds_Calculator_3-way'!N240+1/'True_Odds_Calculator_3-way'!O240+1/'True_Odds_Calculator_3-way'!#REF!-1)</f>
        <v/>
      </c>
      <c r="H239" s="6" t="str">
        <f>IF('Log_working_3-way'!$D239="","",'True_Odds_Calculator_3-way'!N240/'True_Odds_Calculator_3-way'!A240-1)</f>
        <v/>
      </c>
      <c r="I239" s="6" t="str">
        <f>IF('Log_working_3-way'!$D239="","",'True_Odds_Calculator_3-way'!O240/'True_Odds_Calculator_3-way'!B240-1)</f>
        <v/>
      </c>
      <c r="J239" s="6" t="str">
        <f>IF('Log_working_3-way'!$D239="","",'True_Odds_Calculator_3-way'!#REF!/'True_Odds_Calculator_3-way'!C240-1)</f>
        <v/>
      </c>
      <c r="K239" s="6" t="str">
        <f>IF('Log_working_3-way'!$D239="","",1/'True_Odds_Calculator_3-way'!A240+1/'True_Odds_Calculator_3-way'!B240+1/'True_Odds_Calculator_3-way'!C240-1)</f>
        <v/>
      </c>
    </row>
    <row r="240" spans="4:11" x14ac:dyDescent="0.25">
      <c r="D240" t="str">
        <f>solve_for_c('True_Odds_Calculator_3-way'!A241,'True_Odds_Calculator_3-way'!B241,'True_Odds_Calculator_3-way'!C241,'Log_working_3-way'!B$1,'Log_working_3-way'!B$2)</f>
        <v/>
      </c>
      <c r="F240" s="6" t="str">
        <f>IF('Log_working_3-way'!D240="","",1/'True_Odds_Calculator_3-way'!N241+1/'True_Odds_Calculator_3-way'!O241+1/'True_Odds_Calculator_3-way'!#REF!-1)</f>
        <v/>
      </c>
      <c r="H240" s="6" t="str">
        <f>IF('Log_working_3-way'!$D240="","",'True_Odds_Calculator_3-way'!N241/'True_Odds_Calculator_3-way'!A241-1)</f>
        <v/>
      </c>
      <c r="I240" s="6" t="str">
        <f>IF('Log_working_3-way'!$D240="","",'True_Odds_Calculator_3-way'!O241/'True_Odds_Calculator_3-way'!B241-1)</f>
        <v/>
      </c>
      <c r="J240" s="6" t="str">
        <f>IF('Log_working_3-way'!$D240="","",'True_Odds_Calculator_3-way'!#REF!/'True_Odds_Calculator_3-way'!C241-1)</f>
        <v/>
      </c>
      <c r="K240" s="6" t="str">
        <f>IF('Log_working_3-way'!$D240="","",1/'True_Odds_Calculator_3-way'!A241+1/'True_Odds_Calculator_3-way'!B241+1/'True_Odds_Calculator_3-way'!C241-1)</f>
        <v/>
      </c>
    </row>
    <row r="241" spans="4:11" x14ac:dyDescent="0.25">
      <c r="D241" t="str">
        <f>solve_for_c('True_Odds_Calculator_3-way'!A242,'True_Odds_Calculator_3-way'!B242,'True_Odds_Calculator_3-way'!C242,'Log_working_3-way'!B$1,'Log_working_3-way'!B$2)</f>
        <v/>
      </c>
      <c r="F241" s="6" t="str">
        <f>IF('Log_working_3-way'!D241="","",1/'True_Odds_Calculator_3-way'!N242+1/'True_Odds_Calculator_3-way'!O242+1/'True_Odds_Calculator_3-way'!#REF!-1)</f>
        <v/>
      </c>
      <c r="H241" s="6" t="str">
        <f>IF('Log_working_3-way'!$D241="","",'True_Odds_Calculator_3-way'!N242/'True_Odds_Calculator_3-way'!A242-1)</f>
        <v/>
      </c>
      <c r="I241" s="6" t="str">
        <f>IF('Log_working_3-way'!$D241="","",'True_Odds_Calculator_3-way'!O242/'True_Odds_Calculator_3-way'!B242-1)</f>
        <v/>
      </c>
      <c r="J241" s="6" t="str">
        <f>IF('Log_working_3-way'!$D241="","",'True_Odds_Calculator_3-way'!#REF!/'True_Odds_Calculator_3-way'!C242-1)</f>
        <v/>
      </c>
      <c r="K241" s="6" t="str">
        <f>IF('Log_working_3-way'!$D241="","",1/'True_Odds_Calculator_3-way'!A242+1/'True_Odds_Calculator_3-way'!B242+1/'True_Odds_Calculator_3-way'!C242-1)</f>
        <v/>
      </c>
    </row>
    <row r="242" spans="4:11" x14ac:dyDescent="0.25">
      <c r="D242" t="str">
        <f>solve_for_c('True_Odds_Calculator_3-way'!A243,'True_Odds_Calculator_3-way'!B243,'True_Odds_Calculator_3-way'!C243,'Log_working_3-way'!B$1,'Log_working_3-way'!B$2)</f>
        <v/>
      </c>
      <c r="F242" s="6" t="str">
        <f>IF('Log_working_3-way'!D242="","",1/'True_Odds_Calculator_3-way'!N243+1/'True_Odds_Calculator_3-way'!O243+1/'True_Odds_Calculator_3-way'!#REF!-1)</f>
        <v/>
      </c>
      <c r="H242" s="6" t="str">
        <f>IF('Log_working_3-way'!$D242="","",'True_Odds_Calculator_3-way'!N243/'True_Odds_Calculator_3-way'!A243-1)</f>
        <v/>
      </c>
      <c r="I242" s="6" t="str">
        <f>IF('Log_working_3-way'!$D242="","",'True_Odds_Calculator_3-way'!O243/'True_Odds_Calculator_3-way'!B243-1)</f>
        <v/>
      </c>
      <c r="J242" s="6" t="str">
        <f>IF('Log_working_3-way'!$D242="","",'True_Odds_Calculator_3-way'!#REF!/'True_Odds_Calculator_3-way'!C243-1)</f>
        <v/>
      </c>
      <c r="K242" s="6" t="str">
        <f>IF('Log_working_3-way'!$D242="","",1/'True_Odds_Calculator_3-way'!A243+1/'True_Odds_Calculator_3-way'!B243+1/'True_Odds_Calculator_3-way'!C243-1)</f>
        <v/>
      </c>
    </row>
    <row r="243" spans="4:11" x14ac:dyDescent="0.25">
      <c r="D243" t="str">
        <f>solve_for_c('True_Odds_Calculator_3-way'!A244,'True_Odds_Calculator_3-way'!B244,'True_Odds_Calculator_3-way'!C244,'Log_working_3-way'!B$1,'Log_working_3-way'!B$2)</f>
        <v/>
      </c>
      <c r="F243" s="6" t="str">
        <f>IF('Log_working_3-way'!D243="","",1/'True_Odds_Calculator_3-way'!N244+1/'True_Odds_Calculator_3-way'!O244+1/'True_Odds_Calculator_3-way'!#REF!-1)</f>
        <v/>
      </c>
      <c r="H243" s="6" t="str">
        <f>IF('Log_working_3-way'!$D243="","",'True_Odds_Calculator_3-way'!N244/'True_Odds_Calculator_3-way'!A244-1)</f>
        <v/>
      </c>
      <c r="I243" s="6" t="str">
        <f>IF('Log_working_3-way'!$D243="","",'True_Odds_Calculator_3-way'!O244/'True_Odds_Calculator_3-way'!B244-1)</f>
        <v/>
      </c>
      <c r="J243" s="6" t="str">
        <f>IF('Log_working_3-way'!$D243="","",'True_Odds_Calculator_3-way'!#REF!/'True_Odds_Calculator_3-way'!C244-1)</f>
        <v/>
      </c>
      <c r="K243" s="6" t="str">
        <f>IF('Log_working_3-way'!$D243="","",1/'True_Odds_Calculator_3-way'!A244+1/'True_Odds_Calculator_3-way'!B244+1/'True_Odds_Calculator_3-way'!C244-1)</f>
        <v/>
      </c>
    </row>
    <row r="244" spans="4:11" x14ac:dyDescent="0.25">
      <c r="D244" t="str">
        <f>solve_for_c('True_Odds_Calculator_3-way'!A245,'True_Odds_Calculator_3-way'!B245,'True_Odds_Calculator_3-way'!C245,'Log_working_3-way'!B$1,'Log_working_3-way'!B$2)</f>
        <v/>
      </c>
      <c r="F244" s="6" t="str">
        <f>IF('Log_working_3-way'!D244="","",1/'True_Odds_Calculator_3-way'!N245+1/'True_Odds_Calculator_3-way'!O245+1/'True_Odds_Calculator_3-way'!#REF!-1)</f>
        <v/>
      </c>
      <c r="H244" s="6" t="str">
        <f>IF('Log_working_3-way'!$D244="","",'True_Odds_Calculator_3-way'!N245/'True_Odds_Calculator_3-way'!A245-1)</f>
        <v/>
      </c>
      <c r="I244" s="6" t="str">
        <f>IF('Log_working_3-way'!$D244="","",'True_Odds_Calculator_3-way'!O245/'True_Odds_Calculator_3-way'!B245-1)</f>
        <v/>
      </c>
      <c r="J244" s="6" t="str">
        <f>IF('Log_working_3-way'!$D244="","",'True_Odds_Calculator_3-way'!#REF!/'True_Odds_Calculator_3-way'!C245-1)</f>
        <v/>
      </c>
      <c r="K244" s="6" t="str">
        <f>IF('Log_working_3-way'!$D244="","",1/'True_Odds_Calculator_3-way'!A245+1/'True_Odds_Calculator_3-way'!B245+1/'True_Odds_Calculator_3-way'!C245-1)</f>
        <v/>
      </c>
    </row>
    <row r="245" spans="4:11" x14ac:dyDescent="0.25">
      <c r="D245" t="str">
        <f>solve_for_c('True_Odds_Calculator_3-way'!A246,'True_Odds_Calculator_3-way'!B246,'True_Odds_Calculator_3-way'!C246,'Log_working_3-way'!B$1,'Log_working_3-way'!B$2)</f>
        <v/>
      </c>
      <c r="F245" s="6" t="str">
        <f>IF('Log_working_3-way'!D245="","",1/'True_Odds_Calculator_3-way'!N246+1/'True_Odds_Calculator_3-way'!O246+1/'True_Odds_Calculator_3-way'!#REF!-1)</f>
        <v/>
      </c>
      <c r="H245" s="6" t="str">
        <f>IF('Log_working_3-way'!$D245="","",'True_Odds_Calculator_3-way'!N246/'True_Odds_Calculator_3-way'!A246-1)</f>
        <v/>
      </c>
      <c r="I245" s="6" t="str">
        <f>IF('Log_working_3-way'!$D245="","",'True_Odds_Calculator_3-way'!O246/'True_Odds_Calculator_3-way'!B246-1)</f>
        <v/>
      </c>
      <c r="J245" s="6" t="str">
        <f>IF('Log_working_3-way'!$D245="","",'True_Odds_Calculator_3-way'!#REF!/'True_Odds_Calculator_3-way'!C246-1)</f>
        <v/>
      </c>
      <c r="K245" s="6" t="str">
        <f>IF('Log_working_3-way'!$D245="","",1/'True_Odds_Calculator_3-way'!A246+1/'True_Odds_Calculator_3-way'!B246+1/'True_Odds_Calculator_3-way'!C246-1)</f>
        <v/>
      </c>
    </row>
    <row r="246" spans="4:11" x14ac:dyDescent="0.25">
      <c r="D246" t="str">
        <f>solve_for_c('True_Odds_Calculator_3-way'!A247,'True_Odds_Calculator_3-way'!B247,'True_Odds_Calculator_3-way'!C247,'Log_working_3-way'!B$1,'Log_working_3-way'!B$2)</f>
        <v/>
      </c>
      <c r="F246" s="6" t="str">
        <f>IF('Log_working_3-way'!D246="","",1/'True_Odds_Calculator_3-way'!N247+1/'True_Odds_Calculator_3-way'!O247+1/'True_Odds_Calculator_3-way'!#REF!-1)</f>
        <v/>
      </c>
      <c r="H246" s="6" t="str">
        <f>IF('Log_working_3-way'!$D246="","",'True_Odds_Calculator_3-way'!N247/'True_Odds_Calculator_3-way'!A247-1)</f>
        <v/>
      </c>
      <c r="I246" s="6" t="str">
        <f>IF('Log_working_3-way'!$D246="","",'True_Odds_Calculator_3-way'!O247/'True_Odds_Calculator_3-way'!B247-1)</f>
        <v/>
      </c>
      <c r="J246" s="6" t="str">
        <f>IF('Log_working_3-way'!$D246="","",'True_Odds_Calculator_3-way'!#REF!/'True_Odds_Calculator_3-way'!C247-1)</f>
        <v/>
      </c>
      <c r="K246" s="6" t="str">
        <f>IF('Log_working_3-way'!$D246="","",1/'True_Odds_Calculator_3-way'!A247+1/'True_Odds_Calculator_3-way'!B247+1/'True_Odds_Calculator_3-way'!C247-1)</f>
        <v/>
      </c>
    </row>
    <row r="247" spans="4:11" x14ac:dyDescent="0.25">
      <c r="D247" t="str">
        <f>solve_for_c('True_Odds_Calculator_3-way'!A248,'True_Odds_Calculator_3-way'!B248,'True_Odds_Calculator_3-way'!C248,'Log_working_3-way'!B$1,'Log_working_3-way'!B$2)</f>
        <v/>
      </c>
      <c r="F247" s="6" t="str">
        <f>IF('Log_working_3-way'!D247="","",1/'True_Odds_Calculator_3-way'!N248+1/'True_Odds_Calculator_3-way'!O248+1/'True_Odds_Calculator_3-way'!#REF!-1)</f>
        <v/>
      </c>
      <c r="H247" s="6" t="str">
        <f>IF('Log_working_3-way'!$D247="","",'True_Odds_Calculator_3-way'!N248/'True_Odds_Calculator_3-way'!A248-1)</f>
        <v/>
      </c>
      <c r="I247" s="6" t="str">
        <f>IF('Log_working_3-way'!$D247="","",'True_Odds_Calculator_3-way'!O248/'True_Odds_Calculator_3-way'!B248-1)</f>
        <v/>
      </c>
      <c r="J247" s="6" t="str">
        <f>IF('Log_working_3-way'!$D247="","",'True_Odds_Calculator_3-way'!#REF!/'True_Odds_Calculator_3-way'!C248-1)</f>
        <v/>
      </c>
      <c r="K247" s="6" t="str">
        <f>IF('Log_working_3-way'!$D247="","",1/'True_Odds_Calculator_3-way'!A248+1/'True_Odds_Calculator_3-way'!B248+1/'True_Odds_Calculator_3-way'!C248-1)</f>
        <v/>
      </c>
    </row>
    <row r="248" spans="4:11" x14ac:dyDescent="0.25">
      <c r="D248" t="str">
        <f>solve_for_c('True_Odds_Calculator_3-way'!A249,'True_Odds_Calculator_3-way'!B249,'True_Odds_Calculator_3-way'!C249,'Log_working_3-way'!B$1,'Log_working_3-way'!B$2)</f>
        <v/>
      </c>
      <c r="F248" s="6" t="str">
        <f>IF('Log_working_3-way'!D248="","",1/'True_Odds_Calculator_3-way'!N249+1/'True_Odds_Calculator_3-way'!O249+1/'True_Odds_Calculator_3-way'!#REF!-1)</f>
        <v/>
      </c>
      <c r="H248" s="6" t="str">
        <f>IF('Log_working_3-way'!$D248="","",'True_Odds_Calculator_3-way'!N249/'True_Odds_Calculator_3-way'!A249-1)</f>
        <v/>
      </c>
      <c r="I248" s="6" t="str">
        <f>IF('Log_working_3-way'!$D248="","",'True_Odds_Calculator_3-way'!O249/'True_Odds_Calculator_3-way'!B249-1)</f>
        <v/>
      </c>
      <c r="J248" s="6" t="str">
        <f>IF('Log_working_3-way'!$D248="","",'True_Odds_Calculator_3-way'!#REF!/'True_Odds_Calculator_3-way'!C249-1)</f>
        <v/>
      </c>
      <c r="K248" s="6" t="str">
        <f>IF('Log_working_3-way'!$D248="","",1/'True_Odds_Calculator_3-way'!A249+1/'True_Odds_Calculator_3-way'!B249+1/'True_Odds_Calculator_3-way'!C249-1)</f>
        <v/>
      </c>
    </row>
    <row r="249" spans="4:11" x14ac:dyDescent="0.25">
      <c r="D249" t="str">
        <f>solve_for_c('True_Odds_Calculator_3-way'!A250,'True_Odds_Calculator_3-way'!B250,'True_Odds_Calculator_3-way'!C250,'Log_working_3-way'!B$1,'Log_working_3-way'!B$2)</f>
        <v/>
      </c>
      <c r="F249" s="6" t="str">
        <f>IF('Log_working_3-way'!D249="","",1/'True_Odds_Calculator_3-way'!N250+1/'True_Odds_Calculator_3-way'!O250+1/'True_Odds_Calculator_3-way'!#REF!-1)</f>
        <v/>
      </c>
      <c r="H249" s="6" t="str">
        <f>IF('Log_working_3-way'!$D249="","",'True_Odds_Calculator_3-way'!N250/'True_Odds_Calculator_3-way'!A250-1)</f>
        <v/>
      </c>
      <c r="I249" s="6" t="str">
        <f>IF('Log_working_3-way'!$D249="","",'True_Odds_Calculator_3-way'!O250/'True_Odds_Calculator_3-way'!B250-1)</f>
        <v/>
      </c>
      <c r="J249" s="6" t="str">
        <f>IF('Log_working_3-way'!$D249="","",'True_Odds_Calculator_3-way'!#REF!/'True_Odds_Calculator_3-way'!C250-1)</f>
        <v/>
      </c>
      <c r="K249" s="6" t="str">
        <f>IF('Log_working_3-way'!$D249="","",1/'True_Odds_Calculator_3-way'!A250+1/'True_Odds_Calculator_3-way'!B250+1/'True_Odds_Calculator_3-way'!C250-1)</f>
        <v/>
      </c>
    </row>
    <row r="250" spans="4:11" x14ac:dyDescent="0.25">
      <c r="D250" t="str">
        <f>solve_for_c('True_Odds_Calculator_3-way'!A251,'True_Odds_Calculator_3-way'!B251,'True_Odds_Calculator_3-way'!C251,'Log_working_3-way'!B$1,'Log_working_3-way'!B$2)</f>
        <v/>
      </c>
      <c r="F250" s="6" t="str">
        <f>IF('Log_working_3-way'!D250="","",1/'True_Odds_Calculator_3-way'!N251+1/'True_Odds_Calculator_3-way'!O251+1/'True_Odds_Calculator_3-way'!#REF!-1)</f>
        <v/>
      </c>
      <c r="H250" s="6" t="str">
        <f>IF('Log_working_3-way'!$D250="","",'True_Odds_Calculator_3-way'!N251/'True_Odds_Calculator_3-way'!A251-1)</f>
        <v/>
      </c>
      <c r="I250" s="6" t="str">
        <f>IF('Log_working_3-way'!$D250="","",'True_Odds_Calculator_3-way'!O251/'True_Odds_Calculator_3-way'!B251-1)</f>
        <v/>
      </c>
      <c r="J250" s="6" t="str">
        <f>IF('Log_working_3-way'!$D250="","",'True_Odds_Calculator_3-way'!#REF!/'True_Odds_Calculator_3-way'!C251-1)</f>
        <v/>
      </c>
      <c r="K250" s="6" t="str">
        <f>IF('Log_working_3-way'!$D250="","",1/'True_Odds_Calculator_3-way'!A251+1/'True_Odds_Calculator_3-way'!B251+1/'True_Odds_Calculator_3-way'!C251-1)</f>
        <v/>
      </c>
    </row>
    <row r="251" spans="4:11" x14ac:dyDescent="0.25">
      <c r="D251" t="str">
        <f>solve_for_c('True_Odds_Calculator_3-way'!A252,'True_Odds_Calculator_3-way'!B252,'True_Odds_Calculator_3-way'!C252,'Log_working_3-way'!B$1,'Log_working_3-way'!B$2)</f>
        <v/>
      </c>
      <c r="F251" s="6" t="str">
        <f>IF('Log_working_3-way'!D251="","",1/'True_Odds_Calculator_3-way'!N252+1/'True_Odds_Calculator_3-way'!O252+1/'True_Odds_Calculator_3-way'!#REF!-1)</f>
        <v/>
      </c>
      <c r="H251" s="6" t="str">
        <f>IF('Log_working_3-way'!$D251="","",'True_Odds_Calculator_3-way'!N252/'True_Odds_Calculator_3-way'!A252-1)</f>
        <v/>
      </c>
      <c r="I251" s="6" t="str">
        <f>IF('Log_working_3-way'!$D251="","",'True_Odds_Calculator_3-way'!O252/'True_Odds_Calculator_3-way'!B252-1)</f>
        <v/>
      </c>
      <c r="J251" s="6" t="str">
        <f>IF('Log_working_3-way'!$D251="","",'True_Odds_Calculator_3-way'!#REF!/'True_Odds_Calculator_3-way'!C252-1)</f>
        <v/>
      </c>
      <c r="K251" s="6" t="str">
        <f>IF('Log_working_3-way'!$D251="","",1/'True_Odds_Calculator_3-way'!A252+1/'True_Odds_Calculator_3-way'!B252+1/'True_Odds_Calculator_3-way'!C252-1)</f>
        <v/>
      </c>
    </row>
    <row r="252" spans="4:11" x14ac:dyDescent="0.25">
      <c r="D252" t="str">
        <f>solve_for_c('True_Odds_Calculator_3-way'!A253,'True_Odds_Calculator_3-way'!B253,'True_Odds_Calculator_3-way'!C253,'Log_working_3-way'!B$1,'Log_working_3-way'!B$2)</f>
        <v/>
      </c>
      <c r="F252" s="6" t="str">
        <f>IF('Log_working_3-way'!D252="","",1/'True_Odds_Calculator_3-way'!N253+1/'True_Odds_Calculator_3-way'!O253+1/'True_Odds_Calculator_3-way'!#REF!-1)</f>
        <v/>
      </c>
      <c r="H252" s="6" t="str">
        <f>IF('Log_working_3-way'!$D252="","",'True_Odds_Calculator_3-way'!N253/'True_Odds_Calculator_3-way'!A253-1)</f>
        <v/>
      </c>
      <c r="I252" s="6" t="str">
        <f>IF('Log_working_3-way'!$D252="","",'True_Odds_Calculator_3-way'!O253/'True_Odds_Calculator_3-way'!B253-1)</f>
        <v/>
      </c>
      <c r="J252" s="6" t="str">
        <f>IF('Log_working_3-way'!$D252="","",'True_Odds_Calculator_3-way'!#REF!/'True_Odds_Calculator_3-way'!C253-1)</f>
        <v/>
      </c>
      <c r="K252" s="6" t="str">
        <f>IF('Log_working_3-way'!$D252="","",1/'True_Odds_Calculator_3-way'!A253+1/'True_Odds_Calculator_3-way'!B253+1/'True_Odds_Calculator_3-way'!C253-1)</f>
        <v/>
      </c>
    </row>
    <row r="253" spans="4:11" x14ac:dyDescent="0.25">
      <c r="D253" t="str">
        <f>solve_for_c('True_Odds_Calculator_3-way'!A254,'True_Odds_Calculator_3-way'!B254,'True_Odds_Calculator_3-way'!C254,'Log_working_3-way'!B$1,'Log_working_3-way'!B$2)</f>
        <v/>
      </c>
      <c r="F253" s="6" t="str">
        <f>IF('Log_working_3-way'!D253="","",1/'True_Odds_Calculator_3-way'!N254+1/'True_Odds_Calculator_3-way'!O254+1/'True_Odds_Calculator_3-way'!#REF!-1)</f>
        <v/>
      </c>
      <c r="H253" s="6" t="str">
        <f>IF('Log_working_3-way'!$D253="","",'True_Odds_Calculator_3-way'!N254/'True_Odds_Calculator_3-way'!A254-1)</f>
        <v/>
      </c>
      <c r="I253" s="6" t="str">
        <f>IF('Log_working_3-way'!$D253="","",'True_Odds_Calculator_3-way'!O254/'True_Odds_Calculator_3-way'!B254-1)</f>
        <v/>
      </c>
      <c r="J253" s="6" t="str">
        <f>IF('Log_working_3-way'!$D253="","",'True_Odds_Calculator_3-way'!#REF!/'True_Odds_Calculator_3-way'!C254-1)</f>
        <v/>
      </c>
      <c r="K253" s="6" t="str">
        <f>IF('Log_working_3-way'!$D253="","",1/'True_Odds_Calculator_3-way'!A254+1/'True_Odds_Calculator_3-way'!B254+1/'True_Odds_Calculator_3-way'!C254-1)</f>
        <v/>
      </c>
    </row>
    <row r="254" spans="4:11" x14ac:dyDescent="0.25">
      <c r="D254" t="str">
        <f>solve_for_c('True_Odds_Calculator_3-way'!A255,'True_Odds_Calculator_3-way'!B255,'True_Odds_Calculator_3-way'!C255,'Log_working_3-way'!B$1,'Log_working_3-way'!B$2)</f>
        <v/>
      </c>
      <c r="F254" s="6" t="str">
        <f>IF('Log_working_3-way'!D254="","",1/'True_Odds_Calculator_3-way'!N255+1/'True_Odds_Calculator_3-way'!O255+1/'True_Odds_Calculator_3-way'!#REF!-1)</f>
        <v/>
      </c>
      <c r="H254" s="6" t="str">
        <f>IF('Log_working_3-way'!$D254="","",'True_Odds_Calculator_3-way'!N255/'True_Odds_Calculator_3-way'!A255-1)</f>
        <v/>
      </c>
      <c r="I254" s="6" t="str">
        <f>IF('Log_working_3-way'!$D254="","",'True_Odds_Calculator_3-way'!O255/'True_Odds_Calculator_3-way'!B255-1)</f>
        <v/>
      </c>
      <c r="J254" s="6" t="str">
        <f>IF('Log_working_3-way'!$D254="","",'True_Odds_Calculator_3-way'!#REF!/'True_Odds_Calculator_3-way'!C255-1)</f>
        <v/>
      </c>
      <c r="K254" s="6" t="str">
        <f>IF('Log_working_3-way'!$D254="","",1/'True_Odds_Calculator_3-way'!A255+1/'True_Odds_Calculator_3-way'!B255+1/'True_Odds_Calculator_3-way'!C255-1)</f>
        <v/>
      </c>
    </row>
    <row r="255" spans="4:11" x14ac:dyDescent="0.25">
      <c r="D255" t="str">
        <f>solve_for_c('True_Odds_Calculator_3-way'!A256,'True_Odds_Calculator_3-way'!B256,'True_Odds_Calculator_3-way'!C256,'Log_working_3-way'!B$1,'Log_working_3-way'!B$2)</f>
        <v/>
      </c>
      <c r="F255" s="6" t="str">
        <f>IF('Log_working_3-way'!D255="","",1/'True_Odds_Calculator_3-way'!N256+1/'True_Odds_Calculator_3-way'!O256+1/'True_Odds_Calculator_3-way'!#REF!-1)</f>
        <v/>
      </c>
      <c r="H255" s="6" t="str">
        <f>IF('Log_working_3-way'!$D255="","",'True_Odds_Calculator_3-way'!N256/'True_Odds_Calculator_3-way'!A256-1)</f>
        <v/>
      </c>
      <c r="I255" s="6" t="str">
        <f>IF('Log_working_3-way'!$D255="","",'True_Odds_Calculator_3-way'!O256/'True_Odds_Calculator_3-way'!B256-1)</f>
        <v/>
      </c>
      <c r="J255" s="6" t="str">
        <f>IF('Log_working_3-way'!$D255="","",'True_Odds_Calculator_3-way'!#REF!/'True_Odds_Calculator_3-way'!C256-1)</f>
        <v/>
      </c>
      <c r="K255" s="6" t="str">
        <f>IF('Log_working_3-way'!$D255="","",1/'True_Odds_Calculator_3-way'!A256+1/'True_Odds_Calculator_3-way'!B256+1/'True_Odds_Calculator_3-way'!C256-1)</f>
        <v/>
      </c>
    </row>
    <row r="256" spans="4:11" x14ac:dyDescent="0.25">
      <c r="D256" t="str">
        <f>solve_for_c('True_Odds_Calculator_3-way'!A257,'True_Odds_Calculator_3-way'!B257,'True_Odds_Calculator_3-way'!C257,'Log_working_3-way'!B$1,'Log_working_3-way'!B$2)</f>
        <v/>
      </c>
      <c r="F256" s="6" t="str">
        <f>IF('Log_working_3-way'!D256="","",1/'True_Odds_Calculator_3-way'!N257+1/'True_Odds_Calculator_3-way'!O257+1/'True_Odds_Calculator_3-way'!#REF!-1)</f>
        <v/>
      </c>
      <c r="H256" s="6" t="str">
        <f>IF('Log_working_3-way'!$D256="","",'True_Odds_Calculator_3-way'!N257/'True_Odds_Calculator_3-way'!A257-1)</f>
        <v/>
      </c>
      <c r="I256" s="6" t="str">
        <f>IF('Log_working_3-way'!$D256="","",'True_Odds_Calculator_3-way'!O257/'True_Odds_Calculator_3-way'!B257-1)</f>
        <v/>
      </c>
      <c r="J256" s="6" t="str">
        <f>IF('Log_working_3-way'!$D256="","",'True_Odds_Calculator_3-way'!#REF!/'True_Odds_Calculator_3-way'!C257-1)</f>
        <v/>
      </c>
      <c r="K256" s="6" t="str">
        <f>IF('Log_working_3-way'!$D256="","",1/'True_Odds_Calculator_3-way'!A257+1/'True_Odds_Calculator_3-way'!B257+1/'True_Odds_Calculator_3-way'!C257-1)</f>
        <v/>
      </c>
    </row>
    <row r="257" spans="4:11" x14ac:dyDescent="0.25">
      <c r="D257" t="str">
        <f>solve_for_c('True_Odds_Calculator_3-way'!A258,'True_Odds_Calculator_3-way'!B258,'True_Odds_Calculator_3-way'!C258,'Log_working_3-way'!B$1,'Log_working_3-way'!B$2)</f>
        <v/>
      </c>
      <c r="F257" s="6" t="str">
        <f>IF('Log_working_3-way'!D257="","",1/'True_Odds_Calculator_3-way'!N258+1/'True_Odds_Calculator_3-way'!O258+1/'True_Odds_Calculator_3-way'!#REF!-1)</f>
        <v/>
      </c>
      <c r="H257" s="6" t="str">
        <f>IF('Log_working_3-way'!$D257="","",'True_Odds_Calculator_3-way'!N258/'True_Odds_Calculator_3-way'!A258-1)</f>
        <v/>
      </c>
      <c r="I257" s="6" t="str">
        <f>IF('Log_working_3-way'!$D257="","",'True_Odds_Calculator_3-way'!O258/'True_Odds_Calculator_3-way'!B258-1)</f>
        <v/>
      </c>
      <c r="J257" s="6" t="str">
        <f>IF('Log_working_3-way'!$D257="","",'True_Odds_Calculator_3-way'!#REF!/'True_Odds_Calculator_3-way'!C258-1)</f>
        <v/>
      </c>
      <c r="K257" s="6" t="str">
        <f>IF('Log_working_3-way'!$D257="","",1/'True_Odds_Calculator_3-way'!A258+1/'True_Odds_Calculator_3-way'!B258+1/'True_Odds_Calculator_3-way'!C258-1)</f>
        <v/>
      </c>
    </row>
    <row r="258" spans="4:11" x14ac:dyDescent="0.25">
      <c r="D258" t="str">
        <f>solve_for_c('True_Odds_Calculator_3-way'!A259,'True_Odds_Calculator_3-way'!B259,'True_Odds_Calculator_3-way'!C259,'Log_working_3-way'!B$1,'Log_working_3-way'!B$2)</f>
        <v/>
      </c>
      <c r="F258" s="6" t="str">
        <f>IF('Log_working_3-way'!D258="","",1/'True_Odds_Calculator_3-way'!N259+1/'True_Odds_Calculator_3-way'!O259+1/'True_Odds_Calculator_3-way'!#REF!-1)</f>
        <v/>
      </c>
      <c r="H258" s="6" t="str">
        <f>IF('Log_working_3-way'!$D258="","",'True_Odds_Calculator_3-way'!N259/'True_Odds_Calculator_3-way'!A259-1)</f>
        <v/>
      </c>
      <c r="I258" s="6" t="str">
        <f>IF('Log_working_3-way'!$D258="","",'True_Odds_Calculator_3-way'!O259/'True_Odds_Calculator_3-way'!B259-1)</f>
        <v/>
      </c>
      <c r="J258" s="6" t="str">
        <f>IF('Log_working_3-way'!$D258="","",'True_Odds_Calculator_3-way'!#REF!/'True_Odds_Calculator_3-way'!C259-1)</f>
        <v/>
      </c>
      <c r="K258" s="6" t="str">
        <f>IF('Log_working_3-way'!$D258="","",1/'True_Odds_Calculator_3-way'!A259+1/'True_Odds_Calculator_3-way'!B259+1/'True_Odds_Calculator_3-way'!C259-1)</f>
        <v/>
      </c>
    </row>
    <row r="259" spans="4:11" x14ac:dyDescent="0.25">
      <c r="D259" t="str">
        <f>solve_for_c('True_Odds_Calculator_3-way'!A260,'True_Odds_Calculator_3-way'!B260,'True_Odds_Calculator_3-way'!C260,'Log_working_3-way'!B$1,'Log_working_3-way'!B$2)</f>
        <v/>
      </c>
      <c r="F259" s="6" t="str">
        <f>IF('Log_working_3-way'!D259="","",1/'True_Odds_Calculator_3-way'!N260+1/'True_Odds_Calculator_3-way'!O260+1/'True_Odds_Calculator_3-way'!#REF!-1)</f>
        <v/>
      </c>
      <c r="H259" s="6" t="str">
        <f>IF('Log_working_3-way'!$D259="","",'True_Odds_Calculator_3-way'!N260/'True_Odds_Calculator_3-way'!A260-1)</f>
        <v/>
      </c>
      <c r="I259" s="6" t="str">
        <f>IF('Log_working_3-way'!$D259="","",'True_Odds_Calculator_3-way'!O260/'True_Odds_Calculator_3-way'!B260-1)</f>
        <v/>
      </c>
      <c r="J259" s="6" t="str">
        <f>IF('Log_working_3-way'!$D259="","",'True_Odds_Calculator_3-way'!#REF!/'True_Odds_Calculator_3-way'!C260-1)</f>
        <v/>
      </c>
      <c r="K259" s="6" t="str">
        <f>IF('Log_working_3-way'!$D259="","",1/'True_Odds_Calculator_3-way'!A260+1/'True_Odds_Calculator_3-way'!B260+1/'True_Odds_Calculator_3-way'!C260-1)</f>
        <v/>
      </c>
    </row>
    <row r="260" spans="4:11" x14ac:dyDescent="0.25">
      <c r="D260" t="str">
        <f>solve_for_c('True_Odds_Calculator_3-way'!A261,'True_Odds_Calculator_3-way'!B261,'True_Odds_Calculator_3-way'!C261,'Log_working_3-way'!B$1,'Log_working_3-way'!B$2)</f>
        <v/>
      </c>
      <c r="F260" s="6" t="str">
        <f>IF('Log_working_3-way'!D260="","",1/'True_Odds_Calculator_3-way'!N261+1/'True_Odds_Calculator_3-way'!O261+1/'True_Odds_Calculator_3-way'!#REF!-1)</f>
        <v/>
      </c>
      <c r="H260" s="6" t="str">
        <f>IF('Log_working_3-way'!$D260="","",'True_Odds_Calculator_3-way'!N261/'True_Odds_Calculator_3-way'!A261-1)</f>
        <v/>
      </c>
      <c r="I260" s="6" t="str">
        <f>IF('Log_working_3-way'!$D260="","",'True_Odds_Calculator_3-way'!O261/'True_Odds_Calculator_3-way'!B261-1)</f>
        <v/>
      </c>
      <c r="J260" s="6" t="str">
        <f>IF('Log_working_3-way'!$D260="","",'True_Odds_Calculator_3-way'!#REF!/'True_Odds_Calculator_3-way'!C261-1)</f>
        <v/>
      </c>
      <c r="K260" s="6" t="str">
        <f>IF('Log_working_3-way'!$D260="","",1/'True_Odds_Calculator_3-way'!A261+1/'True_Odds_Calculator_3-way'!B261+1/'True_Odds_Calculator_3-way'!C261-1)</f>
        <v/>
      </c>
    </row>
    <row r="261" spans="4:11" x14ac:dyDescent="0.25">
      <c r="D261" t="str">
        <f>solve_for_c('True_Odds_Calculator_3-way'!A262,'True_Odds_Calculator_3-way'!B262,'True_Odds_Calculator_3-way'!C262,'Log_working_3-way'!B$1,'Log_working_3-way'!B$2)</f>
        <v/>
      </c>
      <c r="F261" s="6" t="str">
        <f>IF('Log_working_3-way'!D261="","",1/'True_Odds_Calculator_3-way'!N262+1/'True_Odds_Calculator_3-way'!O262+1/'True_Odds_Calculator_3-way'!#REF!-1)</f>
        <v/>
      </c>
      <c r="H261" s="6" t="str">
        <f>IF('Log_working_3-way'!$D261="","",'True_Odds_Calculator_3-way'!N262/'True_Odds_Calculator_3-way'!A262-1)</f>
        <v/>
      </c>
      <c r="I261" s="6" t="str">
        <f>IF('Log_working_3-way'!$D261="","",'True_Odds_Calculator_3-way'!O262/'True_Odds_Calculator_3-way'!B262-1)</f>
        <v/>
      </c>
      <c r="J261" s="6" t="str">
        <f>IF('Log_working_3-way'!$D261="","",'True_Odds_Calculator_3-way'!#REF!/'True_Odds_Calculator_3-way'!C262-1)</f>
        <v/>
      </c>
      <c r="K261" s="6" t="str">
        <f>IF('Log_working_3-way'!$D261="","",1/'True_Odds_Calculator_3-way'!A262+1/'True_Odds_Calculator_3-way'!B262+1/'True_Odds_Calculator_3-way'!C262-1)</f>
        <v/>
      </c>
    </row>
    <row r="262" spans="4:11" x14ac:dyDescent="0.25">
      <c r="D262" t="str">
        <f>solve_for_c('True_Odds_Calculator_3-way'!A263,'True_Odds_Calculator_3-way'!B263,'True_Odds_Calculator_3-way'!C263,'Log_working_3-way'!B$1,'Log_working_3-way'!B$2)</f>
        <v/>
      </c>
      <c r="F262" s="6" t="str">
        <f>IF('Log_working_3-way'!D262="","",1/'True_Odds_Calculator_3-way'!N263+1/'True_Odds_Calculator_3-way'!O263+1/'True_Odds_Calculator_3-way'!#REF!-1)</f>
        <v/>
      </c>
      <c r="H262" s="6" t="str">
        <f>IF('Log_working_3-way'!$D262="","",'True_Odds_Calculator_3-way'!N263/'True_Odds_Calculator_3-way'!A263-1)</f>
        <v/>
      </c>
      <c r="I262" s="6" t="str">
        <f>IF('Log_working_3-way'!$D262="","",'True_Odds_Calculator_3-way'!O263/'True_Odds_Calculator_3-way'!B263-1)</f>
        <v/>
      </c>
      <c r="J262" s="6" t="str">
        <f>IF('Log_working_3-way'!$D262="","",'True_Odds_Calculator_3-way'!#REF!/'True_Odds_Calculator_3-way'!C263-1)</f>
        <v/>
      </c>
      <c r="K262" s="6" t="str">
        <f>IF('Log_working_3-way'!$D262="","",1/'True_Odds_Calculator_3-way'!A263+1/'True_Odds_Calculator_3-way'!B263+1/'True_Odds_Calculator_3-way'!C263-1)</f>
        <v/>
      </c>
    </row>
    <row r="263" spans="4:11" x14ac:dyDescent="0.25">
      <c r="D263" t="str">
        <f>solve_for_c('True_Odds_Calculator_3-way'!A264,'True_Odds_Calculator_3-way'!B264,'True_Odds_Calculator_3-way'!C264,'Log_working_3-way'!B$1,'Log_working_3-way'!B$2)</f>
        <v/>
      </c>
      <c r="F263" s="6" t="str">
        <f>IF('Log_working_3-way'!D263="","",1/'True_Odds_Calculator_3-way'!N264+1/'True_Odds_Calculator_3-way'!O264+1/'True_Odds_Calculator_3-way'!#REF!-1)</f>
        <v/>
      </c>
      <c r="H263" s="6" t="str">
        <f>IF('Log_working_3-way'!$D263="","",'True_Odds_Calculator_3-way'!N264/'True_Odds_Calculator_3-way'!A264-1)</f>
        <v/>
      </c>
      <c r="I263" s="6" t="str">
        <f>IF('Log_working_3-way'!$D263="","",'True_Odds_Calculator_3-way'!O264/'True_Odds_Calculator_3-way'!B264-1)</f>
        <v/>
      </c>
      <c r="J263" s="6" t="str">
        <f>IF('Log_working_3-way'!$D263="","",'True_Odds_Calculator_3-way'!#REF!/'True_Odds_Calculator_3-way'!C264-1)</f>
        <v/>
      </c>
      <c r="K263" s="6" t="str">
        <f>IF('Log_working_3-way'!$D263="","",1/'True_Odds_Calculator_3-way'!A264+1/'True_Odds_Calculator_3-way'!B264+1/'True_Odds_Calculator_3-way'!C264-1)</f>
        <v/>
      </c>
    </row>
    <row r="264" spans="4:11" x14ac:dyDescent="0.25">
      <c r="D264" t="str">
        <f>solve_for_c('True_Odds_Calculator_3-way'!A265,'True_Odds_Calculator_3-way'!B265,'True_Odds_Calculator_3-way'!C265,'Log_working_3-way'!B$1,'Log_working_3-way'!B$2)</f>
        <v/>
      </c>
      <c r="F264" s="6" t="str">
        <f>IF('Log_working_3-way'!D264="","",1/'True_Odds_Calculator_3-way'!N265+1/'True_Odds_Calculator_3-way'!O265+1/'True_Odds_Calculator_3-way'!#REF!-1)</f>
        <v/>
      </c>
      <c r="H264" s="6" t="str">
        <f>IF('Log_working_3-way'!$D264="","",'True_Odds_Calculator_3-way'!N265/'True_Odds_Calculator_3-way'!A265-1)</f>
        <v/>
      </c>
      <c r="I264" s="6" t="str">
        <f>IF('Log_working_3-way'!$D264="","",'True_Odds_Calculator_3-way'!O265/'True_Odds_Calculator_3-way'!B265-1)</f>
        <v/>
      </c>
      <c r="J264" s="6" t="str">
        <f>IF('Log_working_3-way'!$D264="","",'True_Odds_Calculator_3-way'!#REF!/'True_Odds_Calculator_3-way'!C265-1)</f>
        <v/>
      </c>
      <c r="K264" s="6" t="str">
        <f>IF('Log_working_3-way'!$D264="","",1/'True_Odds_Calculator_3-way'!A265+1/'True_Odds_Calculator_3-way'!B265+1/'True_Odds_Calculator_3-way'!C265-1)</f>
        <v/>
      </c>
    </row>
    <row r="265" spans="4:11" x14ac:dyDescent="0.25">
      <c r="D265" t="str">
        <f>solve_for_c('True_Odds_Calculator_3-way'!A266,'True_Odds_Calculator_3-way'!B266,'True_Odds_Calculator_3-way'!C266,'Log_working_3-way'!B$1,'Log_working_3-way'!B$2)</f>
        <v/>
      </c>
      <c r="F265" s="6" t="str">
        <f>IF('Log_working_3-way'!D265="","",1/'True_Odds_Calculator_3-way'!N266+1/'True_Odds_Calculator_3-way'!O266+1/'True_Odds_Calculator_3-way'!#REF!-1)</f>
        <v/>
      </c>
      <c r="H265" s="6" t="str">
        <f>IF('Log_working_3-way'!$D265="","",'True_Odds_Calculator_3-way'!N266/'True_Odds_Calculator_3-way'!A266-1)</f>
        <v/>
      </c>
      <c r="I265" s="6" t="str">
        <f>IF('Log_working_3-way'!$D265="","",'True_Odds_Calculator_3-way'!O266/'True_Odds_Calculator_3-way'!B266-1)</f>
        <v/>
      </c>
      <c r="J265" s="6" t="str">
        <f>IF('Log_working_3-way'!$D265="","",'True_Odds_Calculator_3-way'!#REF!/'True_Odds_Calculator_3-way'!C266-1)</f>
        <v/>
      </c>
      <c r="K265" s="6" t="str">
        <f>IF('Log_working_3-way'!$D265="","",1/'True_Odds_Calculator_3-way'!A266+1/'True_Odds_Calculator_3-way'!B266+1/'True_Odds_Calculator_3-way'!C266-1)</f>
        <v/>
      </c>
    </row>
    <row r="266" spans="4:11" x14ac:dyDescent="0.25">
      <c r="D266" t="str">
        <f>solve_for_c('True_Odds_Calculator_3-way'!A267,'True_Odds_Calculator_3-way'!B267,'True_Odds_Calculator_3-way'!C267,'Log_working_3-way'!B$1,'Log_working_3-way'!B$2)</f>
        <v/>
      </c>
      <c r="F266" s="6" t="str">
        <f>IF('Log_working_3-way'!D266="","",1/'True_Odds_Calculator_3-way'!N267+1/'True_Odds_Calculator_3-way'!O267+1/'True_Odds_Calculator_3-way'!#REF!-1)</f>
        <v/>
      </c>
      <c r="H266" s="6" t="str">
        <f>IF('Log_working_3-way'!$D266="","",'True_Odds_Calculator_3-way'!N267/'True_Odds_Calculator_3-way'!A267-1)</f>
        <v/>
      </c>
      <c r="I266" s="6" t="str">
        <f>IF('Log_working_3-way'!$D266="","",'True_Odds_Calculator_3-way'!O267/'True_Odds_Calculator_3-way'!B267-1)</f>
        <v/>
      </c>
      <c r="J266" s="6" t="str">
        <f>IF('Log_working_3-way'!$D266="","",'True_Odds_Calculator_3-way'!#REF!/'True_Odds_Calculator_3-way'!C267-1)</f>
        <v/>
      </c>
      <c r="K266" s="6" t="str">
        <f>IF('Log_working_3-way'!$D266="","",1/'True_Odds_Calculator_3-way'!A267+1/'True_Odds_Calculator_3-way'!B267+1/'True_Odds_Calculator_3-way'!C267-1)</f>
        <v/>
      </c>
    </row>
    <row r="267" spans="4:11" x14ac:dyDescent="0.25">
      <c r="D267" t="str">
        <f>solve_for_c('True_Odds_Calculator_3-way'!A268,'True_Odds_Calculator_3-way'!B268,'True_Odds_Calculator_3-way'!C268,'Log_working_3-way'!B$1,'Log_working_3-way'!B$2)</f>
        <v/>
      </c>
      <c r="F267" s="6" t="str">
        <f>IF('Log_working_3-way'!D267="","",1/'True_Odds_Calculator_3-way'!N268+1/'True_Odds_Calculator_3-way'!O268+1/'True_Odds_Calculator_3-way'!#REF!-1)</f>
        <v/>
      </c>
      <c r="H267" s="6" t="str">
        <f>IF('Log_working_3-way'!$D267="","",'True_Odds_Calculator_3-way'!N268/'True_Odds_Calculator_3-way'!A268-1)</f>
        <v/>
      </c>
      <c r="I267" s="6" t="str">
        <f>IF('Log_working_3-way'!$D267="","",'True_Odds_Calculator_3-way'!O268/'True_Odds_Calculator_3-way'!B268-1)</f>
        <v/>
      </c>
      <c r="J267" s="6" t="str">
        <f>IF('Log_working_3-way'!$D267="","",'True_Odds_Calculator_3-way'!#REF!/'True_Odds_Calculator_3-way'!C268-1)</f>
        <v/>
      </c>
      <c r="K267" s="6" t="str">
        <f>IF('Log_working_3-way'!$D267="","",1/'True_Odds_Calculator_3-way'!A268+1/'True_Odds_Calculator_3-way'!B268+1/'True_Odds_Calculator_3-way'!C268-1)</f>
        <v/>
      </c>
    </row>
    <row r="268" spans="4:11" x14ac:dyDescent="0.25">
      <c r="D268" t="str">
        <f>solve_for_c('True_Odds_Calculator_3-way'!A269,'True_Odds_Calculator_3-way'!B269,'True_Odds_Calculator_3-way'!C269,'Log_working_3-way'!B$1,'Log_working_3-way'!B$2)</f>
        <v/>
      </c>
      <c r="F268" s="6" t="str">
        <f>IF('Log_working_3-way'!D268="","",1/'True_Odds_Calculator_3-way'!N269+1/'True_Odds_Calculator_3-way'!O269+1/'True_Odds_Calculator_3-way'!#REF!-1)</f>
        <v/>
      </c>
      <c r="H268" s="6" t="str">
        <f>IF('Log_working_3-way'!$D268="","",'True_Odds_Calculator_3-way'!N269/'True_Odds_Calculator_3-way'!A269-1)</f>
        <v/>
      </c>
      <c r="I268" s="6" t="str">
        <f>IF('Log_working_3-way'!$D268="","",'True_Odds_Calculator_3-way'!O269/'True_Odds_Calculator_3-way'!B269-1)</f>
        <v/>
      </c>
      <c r="J268" s="6" t="str">
        <f>IF('Log_working_3-way'!$D268="","",'True_Odds_Calculator_3-way'!#REF!/'True_Odds_Calculator_3-way'!C269-1)</f>
        <v/>
      </c>
      <c r="K268" s="6" t="str">
        <f>IF('Log_working_3-way'!$D268="","",1/'True_Odds_Calculator_3-way'!A269+1/'True_Odds_Calculator_3-way'!B269+1/'True_Odds_Calculator_3-way'!C269-1)</f>
        <v/>
      </c>
    </row>
    <row r="269" spans="4:11" x14ac:dyDescent="0.25">
      <c r="D269" t="str">
        <f>solve_for_c('True_Odds_Calculator_3-way'!A270,'True_Odds_Calculator_3-way'!B270,'True_Odds_Calculator_3-way'!C270,'Log_working_3-way'!B$1,'Log_working_3-way'!B$2)</f>
        <v/>
      </c>
      <c r="F269" s="6" t="str">
        <f>IF('Log_working_3-way'!D269="","",1/'True_Odds_Calculator_3-way'!N270+1/'True_Odds_Calculator_3-way'!O270+1/'True_Odds_Calculator_3-way'!#REF!-1)</f>
        <v/>
      </c>
      <c r="H269" s="6" t="str">
        <f>IF('Log_working_3-way'!$D269="","",'True_Odds_Calculator_3-way'!N270/'True_Odds_Calculator_3-way'!A270-1)</f>
        <v/>
      </c>
      <c r="I269" s="6" t="str">
        <f>IF('Log_working_3-way'!$D269="","",'True_Odds_Calculator_3-way'!O270/'True_Odds_Calculator_3-way'!B270-1)</f>
        <v/>
      </c>
      <c r="J269" s="6" t="str">
        <f>IF('Log_working_3-way'!$D269="","",'True_Odds_Calculator_3-way'!#REF!/'True_Odds_Calculator_3-way'!C270-1)</f>
        <v/>
      </c>
      <c r="K269" s="6" t="str">
        <f>IF('Log_working_3-way'!$D269="","",1/'True_Odds_Calculator_3-way'!A270+1/'True_Odds_Calculator_3-way'!B270+1/'True_Odds_Calculator_3-way'!C270-1)</f>
        <v/>
      </c>
    </row>
    <row r="270" spans="4:11" x14ac:dyDescent="0.25">
      <c r="D270" t="str">
        <f>solve_for_c('True_Odds_Calculator_3-way'!A271,'True_Odds_Calculator_3-way'!B271,'True_Odds_Calculator_3-way'!C271,'Log_working_3-way'!B$1,'Log_working_3-way'!B$2)</f>
        <v/>
      </c>
      <c r="F270" s="6" t="str">
        <f>IF('Log_working_3-way'!D270="","",1/'True_Odds_Calculator_3-way'!N271+1/'True_Odds_Calculator_3-way'!O271+1/'True_Odds_Calculator_3-way'!#REF!-1)</f>
        <v/>
      </c>
      <c r="H270" s="6" t="str">
        <f>IF('Log_working_3-way'!$D270="","",'True_Odds_Calculator_3-way'!N271/'True_Odds_Calculator_3-way'!A271-1)</f>
        <v/>
      </c>
      <c r="I270" s="6" t="str">
        <f>IF('Log_working_3-way'!$D270="","",'True_Odds_Calculator_3-way'!O271/'True_Odds_Calculator_3-way'!B271-1)</f>
        <v/>
      </c>
      <c r="J270" s="6" t="str">
        <f>IF('Log_working_3-way'!$D270="","",'True_Odds_Calculator_3-way'!#REF!/'True_Odds_Calculator_3-way'!C271-1)</f>
        <v/>
      </c>
      <c r="K270" s="6" t="str">
        <f>IF('Log_working_3-way'!$D270="","",1/'True_Odds_Calculator_3-way'!A271+1/'True_Odds_Calculator_3-way'!B271+1/'True_Odds_Calculator_3-way'!C271-1)</f>
        <v/>
      </c>
    </row>
    <row r="271" spans="4:11" x14ac:dyDescent="0.25">
      <c r="D271" t="str">
        <f>solve_for_c('True_Odds_Calculator_3-way'!A272,'True_Odds_Calculator_3-way'!B272,'True_Odds_Calculator_3-way'!C272,'Log_working_3-way'!B$1,'Log_working_3-way'!B$2)</f>
        <v/>
      </c>
      <c r="F271" s="6" t="str">
        <f>IF('Log_working_3-way'!D271="","",1/'True_Odds_Calculator_3-way'!N272+1/'True_Odds_Calculator_3-way'!O272+1/'True_Odds_Calculator_3-way'!#REF!-1)</f>
        <v/>
      </c>
      <c r="H271" s="6" t="str">
        <f>IF('Log_working_3-way'!$D271="","",'True_Odds_Calculator_3-way'!N272/'True_Odds_Calculator_3-way'!A272-1)</f>
        <v/>
      </c>
      <c r="I271" s="6" t="str">
        <f>IF('Log_working_3-way'!$D271="","",'True_Odds_Calculator_3-way'!O272/'True_Odds_Calculator_3-way'!B272-1)</f>
        <v/>
      </c>
      <c r="J271" s="6" t="str">
        <f>IF('Log_working_3-way'!$D271="","",'True_Odds_Calculator_3-way'!#REF!/'True_Odds_Calculator_3-way'!C272-1)</f>
        <v/>
      </c>
      <c r="K271" s="6" t="str">
        <f>IF('Log_working_3-way'!$D271="","",1/'True_Odds_Calculator_3-way'!A272+1/'True_Odds_Calculator_3-way'!B272+1/'True_Odds_Calculator_3-way'!C272-1)</f>
        <v/>
      </c>
    </row>
    <row r="272" spans="4:11" x14ac:dyDescent="0.25">
      <c r="D272" t="str">
        <f>solve_for_c('True_Odds_Calculator_3-way'!A273,'True_Odds_Calculator_3-way'!B273,'True_Odds_Calculator_3-way'!C273,'Log_working_3-way'!B$1,'Log_working_3-way'!B$2)</f>
        <v/>
      </c>
      <c r="F272" s="6" t="str">
        <f>IF('Log_working_3-way'!D272="","",1/'True_Odds_Calculator_3-way'!N273+1/'True_Odds_Calculator_3-way'!O273+1/'True_Odds_Calculator_3-way'!#REF!-1)</f>
        <v/>
      </c>
      <c r="H272" s="6" t="str">
        <f>IF('Log_working_3-way'!$D272="","",'True_Odds_Calculator_3-way'!N273/'True_Odds_Calculator_3-way'!A273-1)</f>
        <v/>
      </c>
      <c r="I272" s="6" t="str">
        <f>IF('Log_working_3-way'!$D272="","",'True_Odds_Calculator_3-way'!O273/'True_Odds_Calculator_3-way'!B273-1)</f>
        <v/>
      </c>
      <c r="J272" s="6" t="str">
        <f>IF('Log_working_3-way'!$D272="","",'True_Odds_Calculator_3-way'!#REF!/'True_Odds_Calculator_3-way'!C273-1)</f>
        <v/>
      </c>
      <c r="K272" s="6" t="str">
        <f>IF('Log_working_3-way'!$D272="","",1/'True_Odds_Calculator_3-way'!A273+1/'True_Odds_Calculator_3-way'!B273+1/'True_Odds_Calculator_3-way'!C273-1)</f>
        <v/>
      </c>
    </row>
    <row r="273" spans="4:11" x14ac:dyDescent="0.25">
      <c r="D273" t="str">
        <f>solve_for_c('True_Odds_Calculator_3-way'!A274,'True_Odds_Calculator_3-way'!B274,'True_Odds_Calculator_3-way'!C274,'Log_working_3-way'!B$1,'Log_working_3-way'!B$2)</f>
        <v/>
      </c>
      <c r="F273" s="6" t="str">
        <f>IF('Log_working_3-way'!D273="","",1/'True_Odds_Calculator_3-way'!N274+1/'True_Odds_Calculator_3-way'!O274+1/'True_Odds_Calculator_3-way'!#REF!-1)</f>
        <v/>
      </c>
      <c r="H273" s="6" t="str">
        <f>IF('Log_working_3-way'!$D273="","",'True_Odds_Calculator_3-way'!N274/'True_Odds_Calculator_3-way'!A274-1)</f>
        <v/>
      </c>
      <c r="I273" s="6" t="str">
        <f>IF('Log_working_3-way'!$D273="","",'True_Odds_Calculator_3-way'!O274/'True_Odds_Calculator_3-way'!B274-1)</f>
        <v/>
      </c>
      <c r="J273" s="6" t="str">
        <f>IF('Log_working_3-way'!$D273="","",'True_Odds_Calculator_3-way'!#REF!/'True_Odds_Calculator_3-way'!C274-1)</f>
        <v/>
      </c>
      <c r="K273" s="6" t="str">
        <f>IF('Log_working_3-way'!$D273="","",1/'True_Odds_Calculator_3-way'!A274+1/'True_Odds_Calculator_3-way'!B274+1/'True_Odds_Calculator_3-way'!C274-1)</f>
        <v/>
      </c>
    </row>
    <row r="274" spans="4:11" x14ac:dyDescent="0.25">
      <c r="D274" t="str">
        <f>solve_for_c('True_Odds_Calculator_3-way'!A275,'True_Odds_Calculator_3-way'!B275,'True_Odds_Calculator_3-way'!C275,'Log_working_3-way'!B$1,'Log_working_3-way'!B$2)</f>
        <v/>
      </c>
      <c r="F274" s="6" t="str">
        <f>IF('Log_working_3-way'!D274="","",1/'True_Odds_Calculator_3-way'!N275+1/'True_Odds_Calculator_3-way'!O275+1/'True_Odds_Calculator_3-way'!#REF!-1)</f>
        <v/>
      </c>
      <c r="H274" s="6" t="str">
        <f>IF('Log_working_3-way'!$D274="","",'True_Odds_Calculator_3-way'!N275/'True_Odds_Calculator_3-way'!A275-1)</f>
        <v/>
      </c>
      <c r="I274" s="6" t="str">
        <f>IF('Log_working_3-way'!$D274="","",'True_Odds_Calculator_3-way'!O275/'True_Odds_Calculator_3-way'!B275-1)</f>
        <v/>
      </c>
      <c r="J274" s="6" t="str">
        <f>IF('Log_working_3-way'!$D274="","",'True_Odds_Calculator_3-way'!#REF!/'True_Odds_Calculator_3-way'!C275-1)</f>
        <v/>
      </c>
      <c r="K274" s="6" t="str">
        <f>IF('Log_working_3-way'!$D274="","",1/'True_Odds_Calculator_3-way'!A275+1/'True_Odds_Calculator_3-way'!B275+1/'True_Odds_Calculator_3-way'!C275-1)</f>
        <v/>
      </c>
    </row>
    <row r="275" spans="4:11" x14ac:dyDescent="0.25">
      <c r="D275" t="str">
        <f>solve_for_c('True_Odds_Calculator_3-way'!A276,'True_Odds_Calculator_3-way'!B276,'True_Odds_Calculator_3-way'!C276,'Log_working_3-way'!B$1,'Log_working_3-way'!B$2)</f>
        <v/>
      </c>
      <c r="F275" s="6" t="str">
        <f>IF('Log_working_3-way'!D275="","",1/'True_Odds_Calculator_3-way'!N276+1/'True_Odds_Calculator_3-way'!O276+1/'True_Odds_Calculator_3-way'!#REF!-1)</f>
        <v/>
      </c>
      <c r="H275" s="6" t="str">
        <f>IF('Log_working_3-way'!$D275="","",'True_Odds_Calculator_3-way'!N276/'True_Odds_Calculator_3-way'!A276-1)</f>
        <v/>
      </c>
      <c r="I275" s="6" t="str">
        <f>IF('Log_working_3-way'!$D275="","",'True_Odds_Calculator_3-way'!O276/'True_Odds_Calculator_3-way'!B276-1)</f>
        <v/>
      </c>
      <c r="J275" s="6" t="str">
        <f>IF('Log_working_3-way'!$D275="","",'True_Odds_Calculator_3-way'!#REF!/'True_Odds_Calculator_3-way'!C276-1)</f>
        <v/>
      </c>
      <c r="K275" s="6" t="str">
        <f>IF('Log_working_3-way'!$D275="","",1/'True_Odds_Calculator_3-way'!A276+1/'True_Odds_Calculator_3-way'!B276+1/'True_Odds_Calculator_3-way'!C276-1)</f>
        <v/>
      </c>
    </row>
    <row r="276" spans="4:11" x14ac:dyDescent="0.25">
      <c r="D276" t="str">
        <f>solve_for_c('True_Odds_Calculator_3-way'!A277,'True_Odds_Calculator_3-way'!B277,'True_Odds_Calculator_3-way'!C277,'Log_working_3-way'!B$1,'Log_working_3-way'!B$2)</f>
        <v/>
      </c>
      <c r="F276" s="6" t="str">
        <f>IF('Log_working_3-way'!D276="","",1/'True_Odds_Calculator_3-way'!N277+1/'True_Odds_Calculator_3-way'!O277+1/'True_Odds_Calculator_3-way'!#REF!-1)</f>
        <v/>
      </c>
      <c r="H276" s="6" t="str">
        <f>IF('Log_working_3-way'!$D276="","",'True_Odds_Calculator_3-way'!N277/'True_Odds_Calculator_3-way'!A277-1)</f>
        <v/>
      </c>
      <c r="I276" s="6" t="str">
        <f>IF('Log_working_3-way'!$D276="","",'True_Odds_Calculator_3-way'!O277/'True_Odds_Calculator_3-way'!B277-1)</f>
        <v/>
      </c>
      <c r="J276" s="6" t="str">
        <f>IF('Log_working_3-way'!$D276="","",'True_Odds_Calculator_3-way'!#REF!/'True_Odds_Calculator_3-way'!C277-1)</f>
        <v/>
      </c>
      <c r="K276" s="6" t="str">
        <f>IF('Log_working_3-way'!$D276="","",1/'True_Odds_Calculator_3-way'!A277+1/'True_Odds_Calculator_3-way'!B277+1/'True_Odds_Calculator_3-way'!C277-1)</f>
        <v/>
      </c>
    </row>
    <row r="277" spans="4:11" x14ac:dyDescent="0.25">
      <c r="D277" t="str">
        <f>solve_for_c('True_Odds_Calculator_3-way'!A278,'True_Odds_Calculator_3-way'!B278,'True_Odds_Calculator_3-way'!C278,'Log_working_3-way'!B$1,'Log_working_3-way'!B$2)</f>
        <v/>
      </c>
      <c r="F277" s="6" t="str">
        <f>IF('Log_working_3-way'!D277="","",1/'True_Odds_Calculator_3-way'!N278+1/'True_Odds_Calculator_3-way'!O278+1/'True_Odds_Calculator_3-way'!#REF!-1)</f>
        <v/>
      </c>
      <c r="H277" s="6" t="str">
        <f>IF('Log_working_3-way'!$D277="","",'True_Odds_Calculator_3-way'!N278/'True_Odds_Calculator_3-way'!A278-1)</f>
        <v/>
      </c>
      <c r="I277" s="6" t="str">
        <f>IF('Log_working_3-way'!$D277="","",'True_Odds_Calculator_3-way'!O278/'True_Odds_Calculator_3-way'!B278-1)</f>
        <v/>
      </c>
      <c r="J277" s="6" t="str">
        <f>IF('Log_working_3-way'!$D277="","",'True_Odds_Calculator_3-way'!#REF!/'True_Odds_Calculator_3-way'!C278-1)</f>
        <v/>
      </c>
      <c r="K277" s="6" t="str">
        <f>IF('Log_working_3-way'!$D277="","",1/'True_Odds_Calculator_3-way'!A278+1/'True_Odds_Calculator_3-way'!B278+1/'True_Odds_Calculator_3-way'!C278-1)</f>
        <v/>
      </c>
    </row>
    <row r="278" spans="4:11" x14ac:dyDescent="0.25">
      <c r="D278" t="str">
        <f>solve_for_c('True_Odds_Calculator_3-way'!A279,'True_Odds_Calculator_3-way'!B279,'True_Odds_Calculator_3-way'!C279,'Log_working_3-way'!B$1,'Log_working_3-way'!B$2)</f>
        <v/>
      </c>
      <c r="F278" s="6" t="str">
        <f>IF('Log_working_3-way'!D278="","",1/'True_Odds_Calculator_3-way'!N279+1/'True_Odds_Calculator_3-way'!O279+1/'True_Odds_Calculator_3-way'!#REF!-1)</f>
        <v/>
      </c>
      <c r="H278" s="6" t="str">
        <f>IF('Log_working_3-way'!$D278="","",'True_Odds_Calculator_3-way'!N279/'True_Odds_Calculator_3-way'!A279-1)</f>
        <v/>
      </c>
      <c r="I278" s="6" t="str">
        <f>IF('Log_working_3-way'!$D278="","",'True_Odds_Calculator_3-way'!O279/'True_Odds_Calculator_3-way'!B279-1)</f>
        <v/>
      </c>
      <c r="J278" s="6" t="str">
        <f>IF('Log_working_3-way'!$D278="","",'True_Odds_Calculator_3-way'!#REF!/'True_Odds_Calculator_3-way'!C279-1)</f>
        <v/>
      </c>
      <c r="K278" s="6" t="str">
        <f>IF('Log_working_3-way'!$D278="","",1/'True_Odds_Calculator_3-way'!A279+1/'True_Odds_Calculator_3-way'!B279+1/'True_Odds_Calculator_3-way'!C279-1)</f>
        <v/>
      </c>
    </row>
    <row r="279" spans="4:11" x14ac:dyDescent="0.25">
      <c r="D279" t="str">
        <f>solve_for_c('True_Odds_Calculator_3-way'!A280,'True_Odds_Calculator_3-way'!B280,'True_Odds_Calculator_3-way'!C280,'Log_working_3-way'!B$1,'Log_working_3-way'!B$2)</f>
        <v/>
      </c>
      <c r="F279" s="6" t="str">
        <f>IF('Log_working_3-way'!D279="","",1/'True_Odds_Calculator_3-way'!N280+1/'True_Odds_Calculator_3-way'!O280+1/'True_Odds_Calculator_3-way'!#REF!-1)</f>
        <v/>
      </c>
      <c r="H279" s="6" t="str">
        <f>IF('Log_working_3-way'!$D279="","",'True_Odds_Calculator_3-way'!N280/'True_Odds_Calculator_3-way'!A280-1)</f>
        <v/>
      </c>
      <c r="I279" s="6" t="str">
        <f>IF('Log_working_3-way'!$D279="","",'True_Odds_Calculator_3-way'!O280/'True_Odds_Calculator_3-way'!B280-1)</f>
        <v/>
      </c>
      <c r="J279" s="6" t="str">
        <f>IF('Log_working_3-way'!$D279="","",'True_Odds_Calculator_3-way'!#REF!/'True_Odds_Calculator_3-way'!C280-1)</f>
        <v/>
      </c>
      <c r="K279" s="6" t="str">
        <f>IF('Log_working_3-way'!$D279="","",1/'True_Odds_Calculator_3-way'!A280+1/'True_Odds_Calculator_3-way'!B280+1/'True_Odds_Calculator_3-way'!C280-1)</f>
        <v/>
      </c>
    </row>
    <row r="280" spans="4:11" x14ac:dyDescent="0.25">
      <c r="D280" t="str">
        <f>solve_for_c('True_Odds_Calculator_3-way'!A281,'True_Odds_Calculator_3-way'!B281,'True_Odds_Calculator_3-way'!C281,'Log_working_3-way'!B$1,'Log_working_3-way'!B$2)</f>
        <v/>
      </c>
      <c r="F280" s="6" t="str">
        <f>IF('Log_working_3-way'!D280="","",1/'True_Odds_Calculator_3-way'!N281+1/'True_Odds_Calculator_3-way'!O281+1/'True_Odds_Calculator_3-way'!#REF!-1)</f>
        <v/>
      </c>
      <c r="H280" s="6" t="str">
        <f>IF('Log_working_3-way'!$D280="","",'True_Odds_Calculator_3-way'!N281/'True_Odds_Calculator_3-way'!A281-1)</f>
        <v/>
      </c>
      <c r="I280" s="6" t="str">
        <f>IF('Log_working_3-way'!$D280="","",'True_Odds_Calculator_3-way'!O281/'True_Odds_Calculator_3-way'!B281-1)</f>
        <v/>
      </c>
      <c r="J280" s="6" t="str">
        <f>IF('Log_working_3-way'!$D280="","",'True_Odds_Calculator_3-way'!#REF!/'True_Odds_Calculator_3-way'!C281-1)</f>
        <v/>
      </c>
      <c r="K280" s="6" t="str">
        <f>IF('Log_working_3-way'!$D280="","",1/'True_Odds_Calculator_3-way'!A281+1/'True_Odds_Calculator_3-way'!B281+1/'True_Odds_Calculator_3-way'!C281-1)</f>
        <v/>
      </c>
    </row>
    <row r="281" spans="4:11" x14ac:dyDescent="0.25">
      <c r="D281" t="str">
        <f>solve_for_c('True_Odds_Calculator_3-way'!A282,'True_Odds_Calculator_3-way'!B282,'True_Odds_Calculator_3-way'!C282,'Log_working_3-way'!B$1,'Log_working_3-way'!B$2)</f>
        <v/>
      </c>
      <c r="F281" s="6" t="str">
        <f>IF('Log_working_3-way'!D281="","",1/'True_Odds_Calculator_3-way'!N282+1/'True_Odds_Calculator_3-way'!O282+1/'True_Odds_Calculator_3-way'!#REF!-1)</f>
        <v/>
      </c>
      <c r="H281" s="6" t="str">
        <f>IF('Log_working_3-way'!$D281="","",'True_Odds_Calculator_3-way'!N282/'True_Odds_Calculator_3-way'!A282-1)</f>
        <v/>
      </c>
      <c r="I281" s="6" t="str">
        <f>IF('Log_working_3-way'!$D281="","",'True_Odds_Calculator_3-way'!O282/'True_Odds_Calculator_3-way'!B282-1)</f>
        <v/>
      </c>
      <c r="J281" s="6" t="str">
        <f>IF('Log_working_3-way'!$D281="","",'True_Odds_Calculator_3-way'!#REF!/'True_Odds_Calculator_3-way'!C282-1)</f>
        <v/>
      </c>
      <c r="K281" s="6" t="str">
        <f>IF('Log_working_3-way'!$D281="","",1/'True_Odds_Calculator_3-way'!A282+1/'True_Odds_Calculator_3-way'!B282+1/'True_Odds_Calculator_3-way'!C282-1)</f>
        <v/>
      </c>
    </row>
    <row r="282" spans="4:11" x14ac:dyDescent="0.25">
      <c r="D282" t="str">
        <f>solve_for_c('True_Odds_Calculator_3-way'!A283,'True_Odds_Calculator_3-way'!B283,'True_Odds_Calculator_3-way'!C283,'Log_working_3-way'!B$1,'Log_working_3-way'!B$2)</f>
        <v/>
      </c>
      <c r="F282" s="6" t="str">
        <f>IF('Log_working_3-way'!D282="","",1/'True_Odds_Calculator_3-way'!N283+1/'True_Odds_Calculator_3-way'!O283+1/'True_Odds_Calculator_3-way'!#REF!-1)</f>
        <v/>
      </c>
      <c r="H282" s="6" t="str">
        <f>IF('Log_working_3-way'!$D282="","",'True_Odds_Calculator_3-way'!N283/'True_Odds_Calculator_3-way'!A283-1)</f>
        <v/>
      </c>
      <c r="I282" s="6" t="str">
        <f>IF('Log_working_3-way'!$D282="","",'True_Odds_Calculator_3-way'!O283/'True_Odds_Calculator_3-way'!B283-1)</f>
        <v/>
      </c>
      <c r="J282" s="6" t="str">
        <f>IF('Log_working_3-way'!$D282="","",'True_Odds_Calculator_3-way'!#REF!/'True_Odds_Calculator_3-way'!C283-1)</f>
        <v/>
      </c>
      <c r="K282" s="6" t="str">
        <f>IF('Log_working_3-way'!$D282="","",1/'True_Odds_Calculator_3-way'!A283+1/'True_Odds_Calculator_3-way'!B283+1/'True_Odds_Calculator_3-way'!C283-1)</f>
        <v/>
      </c>
    </row>
    <row r="283" spans="4:11" x14ac:dyDescent="0.25">
      <c r="D283" t="str">
        <f>solve_for_c('True_Odds_Calculator_3-way'!A284,'True_Odds_Calculator_3-way'!B284,'True_Odds_Calculator_3-way'!C284,'Log_working_3-way'!B$1,'Log_working_3-way'!B$2)</f>
        <v/>
      </c>
      <c r="F283" s="6" t="str">
        <f>IF('Log_working_3-way'!D283="","",1/'True_Odds_Calculator_3-way'!N284+1/'True_Odds_Calculator_3-way'!O284+1/'True_Odds_Calculator_3-way'!#REF!-1)</f>
        <v/>
      </c>
      <c r="H283" s="6" t="str">
        <f>IF('Log_working_3-way'!$D283="","",'True_Odds_Calculator_3-way'!N284/'True_Odds_Calculator_3-way'!A284-1)</f>
        <v/>
      </c>
      <c r="I283" s="6" t="str">
        <f>IF('Log_working_3-way'!$D283="","",'True_Odds_Calculator_3-way'!O284/'True_Odds_Calculator_3-way'!B284-1)</f>
        <v/>
      </c>
      <c r="J283" s="6" t="str">
        <f>IF('Log_working_3-way'!$D283="","",'True_Odds_Calculator_3-way'!#REF!/'True_Odds_Calculator_3-way'!C284-1)</f>
        <v/>
      </c>
      <c r="K283" s="6" t="str">
        <f>IF('Log_working_3-way'!$D283="","",1/'True_Odds_Calculator_3-way'!A284+1/'True_Odds_Calculator_3-way'!B284+1/'True_Odds_Calculator_3-way'!C284-1)</f>
        <v/>
      </c>
    </row>
    <row r="284" spans="4:11" x14ac:dyDescent="0.25">
      <c r="D284" t="str">
        <f>solve_for_c('True_Odds_Calculator_3-way'!A285,'True_Odds_Calculator_3-way'!B285,'True_Odds_Calculator_3-way'!C285,'Log_working_3-way'!B$1,'Log_working_3-way'!B$2)</f>
        <v/>
      </c>
      <c r="F284" s="6" t="str">
        <f>IF('Log_working_3-way'!D284="","",1/'True_Odds_Calculator_3-way'!N285+1/'True_Odds_Calculator_3-way'!O285+1/'True_Odds_Calculator_3-way'!#REF!-1)</f>
        <v/>
      </c>
      <c r="H284" s="6" t="str">
        <f>IF('Log_working_3-way'!$D284="","",'True_Odds_Calculator_3-way'!N285/'True_Odds_Calculator_3-way'!A285-1)</f>
        <v/>
      </c>
      <c r="I284" s="6" t="str">
        <f>IF('Log_working_3-way'!$D284="","",'True_Odds_Calculator_3-way'!O285/'True_Odds_Calculator_3-way'!B285-1)</f>
        <v/>
      </c>
      <c r="J284" s="6" t="str">
        <f>IF('Log_working_3-way'!$D284="","",'True_Odds_Calculator_3-way'!#REF!/'True_Odds_Calculator_3-way'!C285-1)</f>
        <v/>
      </c>
      <c r="K284" s="6" t="str">
        <f>IF('Log_working_3-way'!$D284="","",1/'True_Odds_Calculator_3-way'!A285+1/'True_Odds_Calculator_3-way'!B285+1/'True_Odds_Calculator_3-way'!C285-1)</f>
        <v/>
      </c>
    </row>
    <row r="285" spans="4:11" x14ac:dyDescent="0.25">
      <c r="D285" t="str">
        <f>solve_for_c('True_Odds_Calculator_3-way'!A286,'True_Odds_Calculator_3-way'!B286,'True_Odds_Calculator_3-way'!C286,'Log_working_3-way'!B$1,'Log_working_3-way'!B$2)</f>
        <v/>
      </c>
      <c r="F285" s="6" t="str">
        <f>IF('Log_working_3-way'!D285="","",1/'True_Odds_Calculator_3-way'!N286+1/'True_Odds_Calculator_3-way'!O286+1/'True_Odds_Calculator_3-way'!#REF!-1)</f>
        <v/>
      </c>
      <c r="H285" s="6" t="str">
        <f>IF('Log_working_3-way'!$D285="","",'True_Odds_Calculator_3-way'!N286/'True_Odds_Calculator_3-way'!A286-1)</f>
        <v/>
      </c>
      <c r="I285" s="6" t="str">
        <f>IF('Log_working_3-way'!$D285="","",'True_Odds_Calculator_3-way'!O286/'True_Odds_Calculator_3-way'!B286-1)</f>
        <v/>
      </c>
      <c r="J285" s="6" t="str">
        <f>IF('Log_working_3-way'!$D285="","",'True_Odds_Calculator_3-way'!#REF!/'True_Odds_Calculator_3-way'!C286-1)</f>
        <v/>
      </c>
      <c r="K285" s="6" t="str">
        <f>IF('Log_working_3-way'!$D285="","",1/'True_Odds_Calculator_3-way'!A286+1/'True_Odds_Calculator_3-way'!B286+1/'True_Odds_Calculator_3-way'!C286-1)</f>
        <v/>
      </c>
    </row>
    <row r="286" spans="4:11" x14ac:dyDescent="0.25">
      <c r="D286" t="str">
        <f>solve_for_c('True_Odds_Calculator_3-way'!A287,'True_Odds_Calculator_3-way'!B287,'True_Odds_Calculator_3-way'!C287,'Log_working_3-way'!B$1,'Log_working_3-way'!B$2)</f>
        <v/>
      </c>
      <c r="F286" s="6" t="str">
        <f>IF('Log_working_3-way'!D286="","",1/'True_Odds_Calculator_3-way'!N287+1/'True_Odds_Calculator_3-way'!O287+1/'True_Odds_Calculator_3-way'!#REF!-1)</f>
        <v/>
      </c>
      <c r="H286" s="6" t="str">
        <f>IF('Log_working_3-way'!$D286="","",'True_Odds_Calculator_3-way'!N287/'True_Odds_Calculator_3-way'!A287-1)</f>
        <v/>
      </c>
      <c r="I286" s="6" t="str">
        <f>IF('Log_working_3-way'!$D286="","",'True_Odds_Calculator_3-way'!O287/'True_Odds_Calculator_3-way'!B287-1)</f>
        <v/>
      </c>
      <c r="J286" s="6" t="str">
        <f>IF('Log_working_3-way'!$D286="","",'True_Odds_Calculator_3-way'!#REF!/'True_Odds_Calculator_3-way'!C287-1)</f>
        <v/>
      </c>
      <c r="K286" s="6" t="str">
        <f>IF('Log_working_3-way'!$D286="","",1/'True_Odds_Calculator_3-way'!A287+1/'True_Odds_Calculator_3-way'!B287+1/'True_Odds_Calculator_3-way'!C287-1)</f>
        <v/>
      </c>
    </row>
    <row r="287" spans="4:11" x14ac:dyDescent="0.25">
      <c r="D287" t="str">
        <f>solve_for_c('True_Odds_Calculator_3-way'!A288,'True_Odds_Calculator_3-way'!B288,'True_Odds_Calculator_3-way'!C288,'Log_working_3-way'!B$1,'Log_working_3-way'!B$2)</f>
        <v/>
      </c>
      <c r="F287" s="6" t="str">
        <f>IF('Log_working_3-way'!D287="","",1/'True_Odds_Calculator_3-way'!N288+1/'True_Odds_Calculator_3-way'!O288+1/'True_Odds_Calculator_3-way'!#REF!-1)</f>
        <v/>
      </c>
      <c r="H287" s="6" t="str">
        <f>IF('Log_working_3-way'!$D287="","",'True_Odds_Calculator_3-way'!N288/'True_Odds_Calculator_3-way'!A288-1)</f>
        <v/>
      </c>
      <c r="I287" s="6" t="str">
        <f>IF('Log_working_3-way'!$D287="","",'True_Odds_Calculator_3-way'!O288/'True_Odds_Calculator_3-way'!B288-1)</f>
        <v/>
      </c>
      <c r="J287" s="6" t="str">
        <f>IF('Log_working_3-way'!$D287="","",'True_Odds_Calculator_3-way'!#REF!/'True_Odds_Calculator_3-way'!C288-1)</f>
        <v/>
      </c>
      <c r="K287" s="6" t="str">
        <f>IF('Log_working_3-way'!$D287="","",1/'True_Odds_Calculator_3-way'!A288+1/'True_Odds_Calculator_3-way'!B288+1/'True_Odds_Calculator_3-way'!C288-1)</f>
        <v/>
      </c>
    </row>
    <row r="288" spans="4:11" x14ac:dyDescent="0.25">
      <c r="D288" t="str">
        <f>solve_for_c('True_Odds_Calculator_3-way'!A289,'True_Odds_Calculator_3-way'!B289,'True_Odds_Calculator_3-way'!C289,'Log_working_3-way'!B$1,'Log_working_3-way'!B$2)</f>
        <v/>
      </c>
      <c r="F288" s="6" t="str">
        <f>IF('Log_working_3-way'!D288="","",1/'True_Odds_Calculator_3-way'!N289+1/'True_Odds_Calculator_3-way'!O289+1/'True_Odds_Calculator_3-way'!#REF!-1)</f>
        <v/>
      </c>
      <c r="H288" s="6" t="str">
        <f>IF('Log_working_3-way'!$D288="","",'True_Odds_Calculator_3-way'!N289/'True_Odds_Calculator_3-way'!A289-1)</f>
        <v/>
      </c>
      <c r="I288" s="6" t="str">
        <f>IF('Log_working_3-way'!$D288="","",'True_Odds_Calculator_3-way'!O289/'True_Odds_Calculator_3-way'!B289-1)</f>
        <v/>
      </c>
      <c r="J288" s="6" t="str">
        <f>IF('Log_working_3-way'!$D288="","",'True_Odds_Calculator_3-way'!#REF!/'True_Odds_Calculator_3-way'!C289-1)</f>
        <v/>
      </c>
      <c r="K288" s="6" t="str">
        <f>IF('Log_working_3-way'!$D288="","",1/'True_Odds_Calculator_3-way'!A289+1/'True_Odds_Calculator_3-way'!B289+1/'True_Odds_Calculator_3-way'!C289-1)</f>
        <v/>
      </c>
    </row>
    <row r="289" spans="4:11" x14ac:dyDescent="0.25">
      <c r="D289" t="str">
        <f>solve_for_c('True_Odds_Calculator_3-way'!A290,'True_Odds_Calculator_3-way'!B290,'True_Odds_Calculator_3-way'!C290,'Log_working_3-way'!B$1,'Log_working_3-way'!B$2)</f>
        <v/>
      </c>
      <c r="F289" s="6" t="str">
        <f>IF('Log_working_3-way'!D289="","",1/'True_Odds_Calculator_3-way'!N290+1/'True_Odds_Calculator_3-way'!O290+1/'True_Odds_Calculator_3-way'!#REF!-1)</f>
        <v/>
      </c>
      <c r="H289" s="6" t="str">
        <f>IF('Log_working_3-way'!$D289="","",'True_Odds_Calculator_3-way'!N290/'True_Odds_Calculator_3-way'!A290-1)</f>
        <v/>
      </c>
      <c r="I289" s="6" t="str">
        <f>IF('Log_working_3-way'!$D289="","",'True_Odds_Calculator_3-way'!O290/'True_Odds_Calculator_3-way'!B290-1)</f>
        <v/>
      </c>
      <c r="J289" s="6" t="str">
        <f>IF('Log_working_3-way'!$D289="","",'True_Odds_Calculator_3-way'!#REF!/'True_Odds_Calculator_3-way'!C290-1)</f>
        <v/>
      </c>
      <c r="K289" s="6" t="str">
        <f>IF('Log_working_3-way'!$D289="","",1/'True_Odds_Calculator_3-way'!A290+1/'True_Odds_Calculator_3-way'!B290+1/'True_Odds_Calculator_3-way'!C290-1)</f>
        <v/>
      </c>
    </row>
    <row r="290" spans="4:11" x14ac:dyDescent="0.25">
      <c r="D290" t="str">
        <f>solve_for_c('True_Odds_Calculator_3-way'!A291,'True_Odds_Calculator_3-way'!B291,'True_Odds_Calculator_3-way'!C291,'Log_working_3-way'!B$1,'Log_working_3-way'!B$2)</f>
        <v/>
      </c>
      <c r="F290" s="6" t="str">
        <f>IF('Log_working_3-way'!D290="","",1/'True_Odds_Calculator_3-way'!N291+1/'True_Odds_Calculator_3-way'!O291+1/'True_Odds_Calculator_3-way'!#REF!-1)</f>
        <v/>
      </c>
      <c r="H290" s="6" t="str">
        <f>IF('Log_working_3-way'!$D290="","",'True_Odds_Calculator_3-way'!N291/'True_Odds_Calculator_3-way'!A291-1)</f>
        <v/>
      </c>
      <c r="I290" s="6" t="str">
        <f>IF('Log_working_3-way'!$D290="","",'True_Odds_Calculator_3-way'!O291/'True_Odds_Calculator_3-way'!B291-1)</f>
        <v/>
      </c>
      <c r="J290" s="6" t="str">
        <f>IF('Log_working_3-way'!$D290="","",'True_Odds_Calculator_3-way'!#REF!/'True_Odds_Calculator_3-way'!C291-1)</f>
        <v/>
      </c>
      <c r="K290" s="6" t="str">
        <f>IF('Log_working_3-way'!$D290="","",1/'True_Odds_Calculator_3-way'!A291+1/'True_Odds_Calculator_3-way'!B291+1/'True_Odds_Calculator_3-way'!C291-1)</f>
        <v/>
      </c>
    </row>
    <row r="291" spans="4:11" x14ac:dyDescent="0.25">
      <c r="D291" t="str">
        <f>solve_for_c('True_Odds_Calculator_3-way'!A292,'True_Odds_Calculator_3-way'!B292,'True_Odds_Calculator_3-way'!C292,'Log_working_3-way'!B$1,'Log_working_3-way'!B$2)</f>
        <v/>
      </c>
      <c r="F291" s="6" t="str">
        <f>IF('Log_working_3-way'!D291="","",1/'True_Odds_Calculator_3-way'!N292+1/'True_Odds_Calculator_3-way'!O292+1/'True_Odds_Calculator_3-way'!#REF!-1)</f>
        <v/>
      </c>
      <c r="H291" s="6" t="str">
        <f>IF('Log_working_3-way'!$D291="","",'True_Odds_Calculator_3-way'!N292/'True_Odds_Calculator_3-way'!A292-1)</f>
        <v/>
      </c>
      <c r="I291" s="6" t="str">
        <f>IF('Log_working_3-way'!$D291="","",'True_Odds_Calculator_3-way'!O292/'True_Odds_Calculator_3-way'!B292-1)</f>
        <v/>
      </c>
      <c r="J291" s="6" t="str">
        <f>IF('Log_working_3-way'!$D291="","",'True_Odds_Calculator_3-way'!#REF!/'True_Odds_Calculator_3-way'!C292-1)</f>
        <v/>
      </c>
      <c r="K291" s="6" t="str">
        <f>IF('Log_working_3-way'!$D291="","",1/'True_Odds_Calculator_3-way'!A292+1/'True_Odds_Calculator_3-way'!B292+1/'True_Odds_Calculator_3-way'!C292-1)</f>
        <v/>
      </c>
    </row>
    <row r="292" spans="4:11" x14ac:dyDescent="0.25">
      <c r="D292" t="str">
        <f>solve_for_c('True_Odds_Calculator_3-way'!A293,'True_Odds_Calculator_3-way'!B293,'True_Odds_Calculator_3-way'!C293,'Log_working_3-way'!B$1,'Log_working_3-way'!B$2)</f>
        <v/>
      </c>
      <c r="F292" s="6" t="str">
        <f>IF('Log_working_3-way'!D292="","",1/'True_Odds_Calculator_3-way'!N293+1/'True_Odds_Calculator_3-way'!O293+1/'True_Odds_Calculator_3-way'!#REF!-1)</f>
        <v/>
      </c>
      <c r="H292" s="6" t="str">
        <f>IF('Log_working_3-way'!$D292="","",'True_Odds_Calculator_3-way'!N293/'True_Odds_Calculator_3-way'!A293-1)</f>
        <v/>
      </c>
      <c r="I292" s="6" t="str">
        <f>IF('Log_working_3-way'!$D292="","",'True_Odds_Calculator_3-way'!O293/'True_Odds_Calculator_3-way'!B293-1)</f>
        <v/>
      </c>
      <c r="J292" s="6" t="str">
        <f>IF('Log_working_3-way'!$D292="","",'True_Odds_Calculator_3-way'!#REF!/'True_Odds_Calculator_3-way'!C293-1)</f>
        <v/>
      </c>
      <c r="K292" s="6" t="str">
        <f>IF('Log_working_3-way'!$D292="","",1/'True_Odds_Calculator_3-way'!A293+1/'True_Odds_Calculator_3-way'!B293+1/'True_Odds_Calculator_3-way'!C293-1)</f>
        <v/>
      </c>
    </row>
    <row r="293" spans="4:11" x14ac:dyDescent="0.25">
      <c r="D293" t="str">
        <f>solve_for_c('True_Odds_Calculator_3-way'!A294,'True_Odds_Calculator_3-way'!B294,'True_Odds_Calculator_3-way'!C294,'Log_working_3-way'!B$1,'Log_working_3-way'!B$2)</f>
        <v/>
      </c>
      <c r="F293" s="6" t="str">
        <f>IF('Log_working_3-way'!D293="","",1/'True_Odds_Calculator_3-way'!N294+1/'True_Odds_Calculator_3-way'!O294+1/'True_Odds_Calculator_3-way'!#REF!-1)</f>
        <v/>
      </c>
      <c r="H293" s="6" t="str">
        <f>IF('Log_working_3-way'!$D293="","",'True_Odds_Calculator_3-way'!N294/'True_Odds_Calculator_3-way'!A294-1)</f>
        <v/>
      </c>
      <c r="I293" s="6" t="str">
        <f>IF('Log_working_3-way'!$D293="","",'True_Odds_Calculator_3-way'!O294/'True_Odds_Calculator_3-way'!B294-1)</f>
        <v/>
      </c>
      <c r="J293" s="6" t="str">
        <f>IF('Log_working_3-way'!$D293="","",'True_Odds_Calculator_3-way'!#REF!/'True_Odds_Calculator_3-way'!C294-1)</f>
        <v/>
      </c>
      <c r="K293" s="6" t="str">
        <f>IF('Log_working_3-way'!$D293="","",1/'True_Odds_Calculator_3-way'!A294+1/'True_Odds_Calculator_3-way'!B294+1/'True_Odds_Calculator_3-way'!C294-1)</f>
        <v/>
      </c>
    </row>
    <row r="294" spans="4:11" x14ac:dyDescent="0.25">
      <c r="D294" t="str">
        <f>solve_for_c('True_Odds_Calculator_3-way'!A295,'True_Odds_Calculator_3-way'!B295,'True_Odds_Calculator_3-way'!C295,'Log_working_3-way'!B$1,'Log_working_3-way'!B$2)</f>
        <v/>
      </c>
      <c r="F294" s="6" t="str">
        <f>IF('Log_working_3-way'!D294="","",1/'True_Odds_Calculator_3-way'!N295+1/'True_Odds_Calculator_3-way'!O295+1/'True_Odds_Calculator_3-way'!#REF!-1)</f>
        <v/>
      </c>
      <c r="H294" s="6" t="str">
        <f>IF('Log_working_3-way'!$D294="","",'True_Odds_Calculator_3-way'!N295/'True_Odds_Calculator_3-way'!A295-1)</f>
        <v/>
      </c>
      <c r="I294" s="6" t="str">
        <f>IF('Log_working_3-way'!$D294="","",'True_Odds_Calculator_3-way'!O295/'True_Odds_Calculator_3-way'!B295-1)</f>
        <v/>
      </c>
      <c r="J294" s="6" t="str">
        <f>IF('Log_working_3-way'!$D294="","",'True_Odds_Calculator_3-way'!#REF!/'True_Odds_Calculator_3-way'!C295-1)</f>
        <v/>
      </c>
      <c r="K294" s="6" t="str">
        <f>IF('Log_working_3-way'!$D294="","",1/'True_Odds_Calculator_3-way'!A295+1/'True_Odds_Calculator_3-way'!B295+1/'True_Odds_Calculator_3-way'!C295-1)</f>
        <v/>
      </c>
    </row>
    <row r="295" spans="4:11" x14ac:dyDescent="0.25">
      <c r="D295" t="str">
        <f>solve_for_c('True_Odds_Calculator_3-way'!A296,'True_Odds_Calculator_3-way'!B296,'True_Odds_Calculator_3-way'!C296,'Log_working_3-way'!B$1,'Log_working_3-way'!B$2)</f>
        <v/>
      </c>
      <c r="F295" s="6" t="str">
        <f>IF('Log_working_3-way'!D295="","",1/'True_Odds_Calculator_3-way'!N296+1/'True_Odds_Calculator_3-way'!O296+1/'True_Odds_Calculator_3-way'!#REF!-1)</f>
        <v/>
      </c>
      <c r="H295" s="6" t="str">
        <f>IF('Log_working_3-way'!$D295="","",'True_Odds_Calculator_3-way'!N296/'True_Odds_Calculator_3-way'!A296-1)</f>
        <v/>
      </c>
      <c r="I295" s="6" t="str">
        <f>IF('Log_working_3-way'!$D295="","",'True_Odds_Calculator_3-way'!O296/'True_Odds_Calculator_3-way'!B296-1)</f>
        <v/>
      </c>
      <c r="J295" s="6" t="str">
        <f>IF('Log_working_3-way'!$D295="","",'True_Odds_Calculator_3-way'!#REF!/'True_Odds_Calculator_3-way'!C296-1)</f>
        <v/>
      </c>
      <c r="K295" s="6" t="str">
        <f>IF('Log_working_3-way'!$D295="","",1/'True_Odds_Calculator_3-way'!A296+1/'True_Odds_Calculator_3-way'!B296+1/'True_Odds_Calculator_3-way'!C296-1)</f>
        <v/>
      </c>
    </row>
    <row r="296" spans="4:11" x14ac:dyDescent="0.25">
      <c r="D296" t="str">
        <f>solve_for_c('True_Odds_Calculator_3-way'!A297,'True_Odds_Calculator_3-way'!B297,'True_Odds_Calculator_3-way'!C297,'Log_working_3-way'!B$1,'Log_working_3-way'!B$2)</f>
        <v/>
      </c>
      <c r="F296" s="6" t="str">
        <f>IF('Log_working_3-way'!D296="","",1/'True_Odds_Calculator_3-way'!N297+1/'True_Odds_Calculator_3-way'!O297+1/'True_Odds_Calculator_3-way'!#REF!-1)</f>
        <v/>
      </c>
      <c r="H296" s="6" t="str">
        <f>IF('Log_working_3-way'!$D296="","",'True_Odds_Calculator_3-way'!N297/'True_Odds_Calculator_3-way'!A297-1)</f>
        <v/>
      </c>
      <c r="I296" s="6" t="str">
        <f>IF('Log_working_3-way'!$D296="","",'True_Odds_Calculator_3-way'!O297/'True_Odds_Calculator_3-way'!B297-1)</f>
        <v/>
      </c>
      <c r="J296" s="6" t="str">
        <f>IF('Log_working_3-way'!$D296="","",'True_Odds_Calculator_3-way'!#REF!/'True_Odds_Calculator_3-way'!C297-1)</f>
        <v/>
      </c>
      <c r="K296" s="6" t="str">
        <f>IF('Log_working_3-way'!$D296="","",1/'True_Odds_Calculator_3-way'!A297+1/'True_Odds_Calculator_3-way'!B297+1/'True_Odds_Calculator_3-way'!C297-1)</f>
        <v/>
      </c>
    </row>
    <row r="297" spans="4:11" x14ac:dyDescent="0.25">
      <c r="D297" t="str">
        <f>solve_for_c('True_Odds_Calculator_3-way'!A298,'True_Odds_Calculator_3-way'!B298,'True_Odds_Calculator_3-way'!C298,'Log_working_3-way'!B$1,'Log_working_3-way'!B$2)</f>
        <v/>
      </c>
      <c r="F297" s="6" t="str">
        <f>IF('Log_working_3-way'!D297="","",1/'True_Odds_Calculator_3-way'!N298+1/'True_Odds_Calculator_3-way'!O298+1/'True_Odds_Calculator_3-way'!#REF!-1)</f>
        <v/>
      </c>
      <c r="H297" s="6" t="str">
        <f>IF('Log_working_3-way'!$D297="","",'True_Odds_Calculator_3-way'!N298/'True_Odds_Calculator_3-way'!A298-1)</f>
        <v/>
      </c>
      <c r="I297" s="6" t="str">
        <f>IF('Log_working_3-way'!$D297="","",'True_Odds_Calculator_3-way'!O298/'True_Odds_Calculator_3-way'!B298-1)</f>
        <v/>
      </c>
      <c r="J297" s="6" t="str">
        <f>IF('Log_working_3-way'!$D297="","",'True_Odds_Calculator_3-way'!#REF!/'True_Odds_Calculator_3-way'!C298-1)</f>
        <v/>
      </c>
      <c r="K297" s="6" t="str">
        <f>IF('Log_working_3-way'!$D297="","",1/'True_Odds_Calculator_3-way'!A298+1/'True_Odds_Calculator_3-way'!B298+1/'True_Odds_Calculator_3-way'!C298-1)</f>
        <v/>
      </c>
    </row>
    <row r="298" spans="4:11" x14ac:dyDescent="0.25">
      <c r="D298" t="str">
        <f>solve_for_c('True_Odds_Calculator_3-way'!A299,'True_Odds_Calculator_3-way'!B299,'True_Odds_Calculator_3-way'!C299,'Log_working_3-way'!B$1,'Log_working_3-way'!B$2)</f>
        <v/>
      </c>
      <c r="F298" s="6" t="str">
        <f>IF('Log_working_3-way'!D298="","",1/'True_Odds_Calculator_3-way'!N299+1/'True_Odds_Calculator_3-way'!O299+1/'True_Odds_Calculator_3-way'!#REF!-1)</f>
        <v/>
      </c>
      <c r="H298" s="6" t="str">
        <f>IF('Log_working_3-way'!$D298="","",'True_Odds_Calculator_3-way'!N299/'True_Odds_Calculator_3-way'!A299-1)</f>
        <v/>
      </c>
      <c r="I298" s="6" t="str">
        <f>IF('Log_working_3-way'!$D298="","",'True_Odds_Calculator_3-way'!O299/'True_Odds_Calculator_3-way'!B299-1)</f>
        <v/>
      </c>
      <c r="J298" s="6" t="str">
        <f>IF('Log_working_3-way'!$D298="","",'True_Odds_Calculator_3-way'!#REF!/'True_Odds_Calculator_3-way'!C299-1)</f>
        <v/>
      </c>
      <c r="K298" s="6" t="str">
        <f>IF('Log_working_3-way'!$D298="","",1/'True_Odds_Calculator_3-way'!A299+1/'True_Odds_Calculator_3-way'!B299+1/'True_Odds_Calculator_3-way'!C299-1)</f>
        <v/>
      </c>
    </row>
    <row r="299" spans="4:11" x14ac:dyDescent="0.25">
      <c r="D299" t="str">
        <f>solve_for_c('True_Odds_Calculator_3-way'!A300,'True_Odds_Calculator_3-way'!B300,'True_Odds_Calculator_3-way'!C300,'Log_working_3-way'!B$1,'Log_working_3-way'!B$2)</f>
        <v/>
      </c>
      <c r="F299" s="6" t="str">
        <f>IF('Log_working_3-way'!D299="","",1/'True_Odds_Calculator_3-way'!N300+1/'True_Odds_Calculator_3-way'!O300+1/'True_Odds_Calculator_3-way'!#REF!-1)</f>
        <v/>
      </c>
      <c r="H299" s="6" t="str">
        <f>IF('Log_working_3-way'!$D299="","",'True_Odds_Calculator_3-way'!N300/'True_Odds_Calculator_3-way'!A300-1)</f>
        <v/>
      </c>
      <c r="I299" s="6" t="str">
        <f>IF('Log_working_3-way'!$D299="","",'True_Odds_Calculator_3-way'!O300/'True_Odds_Calculator_3-way'!B300-1)</f>
        <v/>
      </c>
      <c r="J299" s="6" t="str">
        <f>IF('Log_working_3-way'!$D299="","",'True_Odds_Calculator_3-way'!#REF!/'True_Odds_Calculator_3-way'!C300-1)</f>
        <v/>
      </c>
      <c r="K299" s="6" t="str">
        <f>IF('Log_working_3-way'!$D299="","",1/'True_Odds_Calculator_3-way'!A300+1/'True_Odds_Calculator_3-way'!B300+1/'True_Odds_Calculator_3-way'!C300-1)</f>
        <v/>
      </c>
    </row>
    <row r="300" spans="4:11" x14ac:dyDescent="0.25">
      <c r="D300" t="str">
        <f>solve_for_c('True_Odds_Calculator_3-way'!A301,'True_Odds_Calculator_3-way'!B301,'True_Odds_Calculator_3-way'!C301,'Log_working_3-way'!B$1,'Log_working_3-way'!B$2)</f>
        <v/>
      </c>
      <c r="F300" s="6" t="str">
        <f>IF('Log_working_3-way'!D300="","",1/'True_Odds_Calculator_3-way'!N301+1/'True_Odds_Calculator_3-way'!O301+1/'True_Odds_Calculator_3-way'!#REF!-1)</f>
        <v/>
      </c>
      <c r="H300" s="6" t="str">
        <f>IF('Log_working_3-way'!$D300="","",'True_Odds_Calculator_3-way'!N301/'True_Odds_Calculator_3-way'!A301-1)</f>
        <v/>
      </c>
      <c r="I300" s="6" t="str">
        <f>IF('Log_working_3-way'!$D300="","",'True_Odds_Calculator_3-way'!O301/'True_Odds_Calculator_3-way'!B301-1)</f>
        <v/>
      </c>
      <c r="J300" s="6" t="str">
        <f>IF('Log_working_3-way'!$D300="","",'True_Odds_Calculator_3-way'!#REF!/'True_Odds_Calculator_3-way'!C301-1)</f>
        <v/>
      </c>
      <c r="K300" s="6" t="str">
        <f>IF('Log_working_3-way'!$D300="","",1/'True_Odds_Calculator_3-way'!A301+1/'True_Odds_Calculator_3-way'!B301+1/'True_Odds_Calculator_3-way'!C301-1)</f>
        <v/>
      </c>
    </row>
    <row r="301" spans="4:11" x14ac:dyDescent="0.25">
      <c r="D301" t="str">
        <f>solve_for_c('True_Odds_Calculator_3-way'!A302,'True_Odds_Calculator_3-way'!B302,'True_Odds_Calculator_3-way'!C302,'Log_working_3-way'!B$1,'Log_working_3-way'!B$2)</f>
        <v/>
      </c>
      <c r="F301" s="6" t="str">
        <f>IF('Log_working_3-way'!D301="","",1/'True_Odds_Calculator_3-way'!N302+1/'True_Odds_Calculator_3-way'!O302+1/'True_Odds_Calculator_3-way'!#REF!-1)</f>
        <v/>
      </c>
      <c r="H301" s="6" t="str">
        <f>IF('Log_working_3-way'!$D301="","",'True_Odds_Calculator_3-way'!N302/'True_Odds_Calculator_3-way'!A302-1)</f>
        <v/>
      </c>
      <c r="I301" s="6" t="str">
        <f>IF('Log_working_3-way'!$D301="","",'True_Odds_Calculator_3-way'!O302/'True_Odds_Calculator_3-way'!B302-1)</f>
        <v/>
      </c>
      <c r="J301" s="6" t="str">
        <f>IF('Log_working_3-way'!$D301="","",'True_Odds_Calculator_3-way'!#REF!/'True_Odds_Calculator_3-way'!C302-1)</f>
        <v/>
      </c>
      <c r="K301" s="6" t="str">
        <f>IF('Log_working_3-way'!$D301="","",1/'True_Odds_Calculator_3-way'!A302+1/'True_Odds_Calculator_3-way'!B302+1/'True_Odds_Calculator_3-way'!C302-1)</f>
        <v/>
      </c>
    </row>
    <row r="302" spans="4:11" x14ac:dyDescent="0.25">
      <c r="D302" t="str">
        <f>solve_for_c('True_Odds_Calculator_3-way'!A303,'True_Odds_Calculator_3-way'!B303,'True_Odds_Calculator_3-way'!C303,'Log_working_3-way'!B$1,'Log_working_3-way'!B$2)</f>
        <v/>
      </c>
      <c r="F302" s="6" t="str">
        <f>IF('Log_working_3-way'!D302="","",1/'True_Odds_Calculator_3-way'!N303+1/'True_Odds_Calculator_3-way'!O303+1/'True_Odds_Calculator_3-way'!#REF!-1)</f>
        <v/>
      </c>
      <c r="H302" s="6" t="str">
        <f>IF('Log_working_3-way'!$D302="","",'True_Odds_Calculator_3-way'!N303/'True_Odds_Calculator_3-way'!A303-1)</f>
        <v/>
      </c>
      <c r="I302" s="6" t="str">
        <f>IF('Log_working_3-way'!$D302="","",'True_Odds_Calculator_3-way'!O303/'True_Odds_Calculator_3-way'!B303-1)</f>
        <v/>
      </c>
      <c r="J302" s="6" t="str">
        <f>IF('Log_working_3-way'!$D302="","",'True_Odds_Calculator_3-way'!#REF!/'True_Odds_Calculator_3-way'!C303-1)</f>
        <v/>
      </c>
      <c r="K302" s="6" t="str">
        <f>IF('Log_working_3-way'!$D302="","",1/'True_Odds_Calculator_3-way'!A303+1/'True_Odds_Calculator_3-way'!B303+1/'True_Odds_Calculator_3-way'!C303-1)</f>
        <v/>
      </c>
    </row>
    <row r="303" spans="4:11" x14ac:dyDescent="0.25">
      <c r="D303" t="str">
        <f>solve_for_c('True_Odds_Calculator_3-way'!A304,'True_Odds_Calculator_3-way'!B304,'True_Odds_Calculator_3-way'!C304,'Log_working_3-way'!B$1,'Log_working_3-way'!B$2)</f>
        <v/>
      </c>
      <c r="F303" s="6" t="str">
        <f>IF('Log_working_3-way'!D303="","",1/'True_Odds_Calculator_3-way'!N304+1/'True_Odds_Calculator_3-way'!O304+1/'True_Odds_Calculator_3-way'!#REF!-1)</f>
        <v/>
      </c>
      <c r="H303" s="6" t="str">
        <f>IF('Log_working_3-way'!$D303="","",'True_Odds_Calculator_3-way'!N304/'True_Odds_Calculator_3-way'!A304-1)</f>
        <v/>
      </c>
      <c r="I303" s="6" t="str">
        <f>IF('Log_working_3-way'!$D303="","",'True_Odds_Calculator_3-way'!O304/'True_Odds_Calculator_3-way'!B304-1)</f>
        <v/>
      </c>
      <c r="J303" s="6" t="str">
        <f>IF('Log_working_3-way'!$D303="","",'True_Odds_Calculator_3-way'!#REF!/'True_Odds_Calculator_3-way'!C304-1)</f>
        <v/>
      </c>
      <c r="K303" s="6" t="str">
        <f>IF('Log_working_3-way'!$D303="","",1/'True_Odds_Calculator_3-way'!A304+1/'True_Odds_Calculator_3-way'!B304+1/'True_Odds_Calculator_3-way'!C304-1)</f>
        <v/>
      </c>
    </row>
    <row r="304" spans="4:11" x14ac:dyDescent="0.25">
      <c r="D304" t="str">
        <f>solve_for_c('True_Odds_Calculator_3-way'!A305,'True_Odds_Calculator_3-way'!B305,'True_Odds_Calculator_3-way'!C305,'Log_working_3-way'!B$1,'Log_working_3-way'!B$2)</f>
        <v/>
      </c>
      <c r="F304" s="6" t="str">
        <f>IF('Log_working_3-way'!D304="","",1/'True_Odds_Calculator_3-way'!N305+1/'True_Odds_Calculator_3-way'!O305+1/'True_Odds_Calculator_3-way'!#REF!-1)</f>
        <v/>
      </c>
      <c r="H304" s="6" t="str">
        <f>IF('Log_working_3-way'!$D304="","",'True_Odds_Calculator_3-way'!N305/'True_Odds_Calculator_3-way'!A305-1)</f>
        <v/>
      </c>
      <c r="I304" s="6" t="str">
        <f>IF('Log_working_3-way'!$D304="","",'True_Odds_Calculator_3-way'!O305/'True_Odds_Calculator_3-way'!B305-1)</f>
        <v/>
      </c>
      <c r="J304" s="6" t="str">
        <f>IF('Log_working_3-way'!$D304="","",'True_Odds_Calculator_3-way'!#REF!/'True_Odds_Calculator_3-way'!C305-1)</f>
        <v/>
      </c>
      <c r="K304" s="6" t="str">
        <f>IF('Log_working_3-way'!$D304="","",1/'True_Odds_Calculator_3-way'!A305+1/'True_Odds_Calculator_3-way'!B305+1/'True_Odds_Calculator_3-way'!C305-1)</f>
        <v/>
      </c>
    </row>
    <row r="305" spans="4:11" x14ac:dyDescent="0.25">
      <c r="D305" t="str">
        <f>solve_for_c('True_Odds_Calculator_3-way'!A306,'True_Odds_Calculator_3-way'!B306,'True_Odds_Calculator_3-way'!C306,'Log_working_3-way'!B$1,'Log_working_3-way'!B$2)</f>
        <v/>
      </c>
      <c r="F305" s="6" t="str">
        <f>IF('Log_working_3-way'!D305="","",1/'True_Odds_Calculator_3-way'!N306+1/'True_Odds_Calculator_3-way'!O306+1/'True_Odds_Calculator_3-way'!#REF!-1)</f>
        <v/>
      </c>
      <c r="H305" s="6" t="str">
        <f>IF('Log_working_3-way'!$D305="","",'True_Odds_Calculator_3-way'!N306/'True_Odds_Calculator_3-way'!A306-1)</f>
        <v/>
      </c>
      <c r="I305" s="6" t="str">
        <f>IF('Log_working_3-way'!$D305="","",'True_Odds_Calculator_3-way'!O306/'True_Odds_Calculator_3-way'!B306-1)</f>
        <v/>
      </c>
      <c r="J305" s="6" t="str">
        <f>IF('Log_working_3-way'!$D305="","",'True_Odds_Calculator_3-way'!#REF!/'True_Odds_Calculator_3-way'!C306-1)</f>
        <v/>
      </c>
      <c r="K305" s="6" t="str">
        <f>IF('Log_working_3-way'!$D305="","",1/'True_Odds_Calculator_3-way'!A306+1/'True_Odds_Calculator_3-way'!B306+1/'True_Odds_Calculator_3-way'!C306-1)</f>
        <v/>
      </c>
    </row>
    <row r="306" spans="4:11" x14ac:dyDescent="0.25">
      <c r="D306" t="str">
        <f>solve_for_c('True_Odds_Calculator_3-way'!A307,'True_Odds_Calculator_3-way'!B307,'True_Odds_Calculator_3-way'!C307,'Log_working_3-way'!B$1,'Log_working_3-way'!B$2)</f>
        <v/>
      </c>
      <c r="F306" s="6" t="str">
        <f>IF('Log_working_3-way'!D306="","",1/'True_Odds_Calculator_3-way'!N307+1/'True_Odds_Calculator_3-way'!O307+1/'True_Odds_Calculator_3-way'!#REF!-1)</f>
        <v/>
      </c>
      <c r="H306" s="6" t="str">
        <f>IF('Log_working_3-way'!$D306="","",'True_Odds_Calculator_3-way'!N307/'True_Odds_Calculator_3-way'!A307-1)</f>
        <v/>
      </c>
      <c r="I306" s="6" t="str">
        <f>IF('Log_working_3-way'!$D306="","",'True_Odds_Calculator_3-way'!O307/'True_Odds_Calculator_3-way'!B307-1)</f>
        <v/>
      </c>
      <c r="J306" s="6" t="str">
        <f>IF('Log_working_3-way'!$D306="","",'True_Odds_Calculator_3-way'!#REF!/'True_Odds_Calculator_3-way'!C307-1)</f>
        <v/>
      </c>
      <c r="K306" s="6" t="str">
        <f>IF('Log_working_3-way'!$D306="","",1/'True_Odds_Calculator_3-way'!A307+1/'True_Odds_Calculator_3-way'!B307+1/'True_Odds_Calculator_3-way'!C307-1)</f>
        <v/>
      </c>
    </row>
    <row r="307" spans="4:11" x14ac:dyDescent="0.25">
      <c r="D307" t="str">
        <f>solve_for_c('True_Odds_Calculator_3-way'!A308,'True_Odds_Calculator_3-way'!B308,'True_Odds_Calculator_3-way'!C308,'Log_working_3-way'!B$1,'Log_working_3-way'!B$2)</f>
        <v/>
      </c>
      <c r="F307" s="6" t="str">
        <f>IF('Log_working_3-way'!D307="","",1/'True_Odds_Calculator_3-way'!N308+1/'True_Odds_Calculator_3-way'!O308+1/'True_Odds_Calculator_3-way'!#REF!-1)</f>
        <v/>
      </c>
      <c r="H307" s="6" t="str">
        <f>IF('Log_working_3-way'!$D307="","",'True_Odds_Calculator_3-way'!N308/'True_Odds_Calculator_3-way'!A308-1)</f>
        <v/>
      </c>
      <c r="I307" s="6" t="str">
        <f>IF('Log_working_3-way'!$D307="","",'True_Odds_Calculator_3-way'!O308/'True_Odds_Calculator_3-way'!B308-1)</f>
        <v/>
      </c>
      <c r="J307" s="6" t="str">
        <f>IF('Log_working_3-way'!$D307="","",'True_Odds_Calculator_3-way'!#REF!/'True_Odds_Calculator_3-way'!C308-1)</f>
        <v/>
      </c>
      <c r="K307" s="6" t="str">
        <f>IF('Log_working_3-way'!$D307="","",1/'True_Odds_Calculator_3-way'!A308+1/'True_Odds_Calculator_3-way'!B308+1/'True_Odds_Calculator_3-way'!C308-1)</f>
        <v/>
      </c>
    </row>
    <row r="308" spans="4:11" x14ac:dyDescent="0.25">
      <c r="D308" t="str">
        <f>solve_for_c('True_Odds_Calculator_3-way'!A309,'True_Odds_Calculator_3-way'!B309,'True_Odds_Calculator_3-way'!C309,'Log_working_3-way'!B$1,'Log_working_3-way'!B$2)</f>
        <v/>
      </c>
      <c r="F308" s="6" t="str">
        <f>IF('Log_working_3-way'!D308="","",1/'True_Odds_Calculator_3-way'!N309+1/'True_Odds_Calculator_3-way'!O309+1/'True_Odds_Calculator_3-way'!#REF!-1)</f>
        <v/>
      </c>
      <c r="H308" s="6" t="str">
        <f>IF('Log_working_3-way'!$D308="","",'True_Odds_Calculator_3-way'!N309/'True_Odds_Calculator_3-way'!A309-1)</f>
        <v/>
      </c>
      <c r="I308" s="6" t="str">
        <f>IF('Log_working_3-way'!$D308="","",'True_Odds_Calculator_3-way'!O309/'True_Odds_Calculator_3-way'!B309-1)</f>
        <v/>
      </c>
      <c r="J308" s="6" t="str">
        <f>IF('Log_working_3-way'!$D308="","",'True_Odds_Calculator_3-way'!#REF!/'True_Odds_Calculator_3-way'!C309-1)</f>
        <v/>
      </c>
      <c r="K308" s="6" t="str">
        <f>IF('Log_working_3-way'!$D308="","",1/'True_Odds_Calculator_3-way'!A309+1/'True_Odds_Calculator_3-way'!B309+1/'True_Odds_Calculator_3-way'!C309-1)</f>
        <v/>
      </c>
    </row>
    <row r="309" spans="4:11" x14ac:dyDescent="0.25">
      <c r="D309" t="str">
        <f>solve_for_c('True_Odds_Calculator_3-way'!A310,'True_Odds_Calculator_3-way'!B310,'True_Odds_Calculator_3-way'!C310,'Log_working_3-way'!B$1,'Log_working_3-way'!B$2)</f>
        <v/>
      </c>
      <c r="F309" s="6" t="str">
        <f>IF('Log_working_3-way'!D309="","",1/'True_Odds_Calculator_3-way'!N310+1/'True_Odds_Calculator_3-way'!O310+1/'True_Odds_Calculator_3-way'!#REF!-1)</f>
        <v/>
      </c>
      <c r="H309" s="6" t="str">
        <f>IF('Log_working_3-way'!$D309="","",'True_Odds_Calculator_3-way'!N310/'True_Odds_Calculator_3-way'!A310-1)</f>
        <v/>
      </c>
      <c r="I309" s="6" t="str">
        <f>IF('Log_working_3-way'!$D309="","",'True_Odds_Calculator_3-way'!O310/'True_Odds_Calculator_3-way'!B310-1)</f>
        <v/>
      </c>
      <c r="J309" s="6" t="str">
        <f>IF('Log_working_3-way'!$D309="","",'True_Odds_Calculator_3-way'!#REF!/'True_Odds_Calculator_3-way'!C310-1)</f>
        <v/>
      </c>
      <c r="K309" s="6" t="str">
        <f>IF('Log_working_3-way'!$D309="","",1/'True_Odds_Calculator_3-way'!A310+1/'True_Odds_Calculator_3-way'!B310+1/'True_Odds_Calculator_3-way'!C310-1)</f>
        <v/>
      </c>
    </row>
    <row r="310" spans="4:11" x14ac:dyDescent="0.25">
      <c r="D310" t="str">
        <f>solve_for_c('True_Odds_Calculator_3-way'!A311,'True_Odds_Calculator_3-way'!B311,'True_Odds_Calculator_3-way'!C311,'Log_working_3-way'!B$1,'Log_working_3-way'!B$2)</f>
        <v/>
      </c>
      <c r="F310" s="6" t="str">
        <f>IF('Log_working_3-way'!D310="","",1/'True_Odds_Calculator_3-way'!N311+1/'True_Odds_Calculator_3-way'!O311+1/'True_Odds_Calculator_3-way'!#REF!-1)</f>
        <v/>
      </c>
      <c r="H310" s="6" t="str">
        <f>IF('Log_working_3-way'!$D310="","",'True_Odds_Calculator_3-way'!N311/'True_Odds_Calculator_3-way'!A311-1)</f>
        <v/>
      </c>
      <c r="I310" s="6" t="str">
        <f>IF('Log_working_3-way'!$D310="","",'True_Odds_Calculator_3-way'!O311/'True_Odds_Calculator_3-way'!B311-1)</f>
        <v/>
      </c>
      <c r="J310" s="6" t="str">
        <f>IF('Log_working_3-way'!$D310="","",'True_Odds_Calculator_3-way'!#REF!/'True_Odds_Calculator_3-way'!C311-1)</f>
        <v/>
      </c>
      <c r="K310" s="6" t="str">
        <f>IF('Log_working_3-way'!$D310="","",1/'True_Odds_Calculator_3-way'!A311+1/'True_Odds_Calculator_3-way'!B311+1/'True_Odds_Calculator_3-way'!C311-1)</f>
        <v/>
      </c>
    </row>
    <row r="311" spans="4:11" x14ac:dyDescent="0.25">
      <c r="D311" t="str">
        <f>solve_for_c('True_Odds_Calculator_3-way'!A312,'True_Odds_Calculator_3-way'!B312,'True_Odds_Calculator_3-way'!C312,'Log_working_3-way'!B$1,'Log_working_3-way'!B$2)</f>
        <v/>
      </c>
      <c r="F311" s="6" t="str">
        <f>IF('Log_working_3-way'!D311="","",1/'True_Odds_Calculator_3-way'!N312+1/'True_Odds_Calculator_3-way'!O312+1/'True_Odds_Calculator_3-way'!#REF!-1)</f>
        <v/>
      </c>
      <c r="H311" s="6" t="str">
        <f>IF('Log_working_3-way'!$D311="","",'True_Odds_Calculator_3-way'!N312/'True_Odds_Calculator_3-way'!A312-1)</f>
        <v/>
      </c>
      <c r="I311" s="6" t="str">
        <f>IF('Log_working_3-way'!$D311="","",'True_Odds_Calculator_3-way'!O312/'True_Odds_Calculator_3-way'!B312-1)</f>
        <v/>
      </c>
      <c r="J311" s="6" t="str">
        <f>IF('Log_working_3-way'!$D311="","",'True_Odds_Calculator_3-way'!#REF!/'True_Odds_Calculator_3-way'!C312-1)</f>
        <v/>
      </c>
      <c r="K311" s="6" t="str">
        <f>IF('Log_working_3-way'!$D311="","",1/'True_Odds_Calculator_3-way'!A312+1/'True_Odds_Calculator_3-way'!B312+1/'True_Odds_Calculator_3-way'!C312-1)</f>
        <v/>
      </c>
    </row>
    <row r="312" spans="4:11" x14ac:dyDescent="0.25">
      <c r="D312" t="str">
        <f>solve_for_c('True_Odds_Calculator_3-way'!A313,'True_Odds_Calculator_3-way'!B313,'True_Odds_Calculator_3-way'!C313,'Log_working_3-way'!B$1,'Log_working_3-way'!B$2)</f>
        <v/>
      </c>
      <c r="F312" s="6" t="str">
        <f>IF('Log_working_3-way'!D312="","",1/'True_Odds_Calculator_3-way'!N313+1/'True_Odds_Calculator_3-way'!O313+1/'True_Odds_Calculator_3-way'!#REF!-1)</f>
        <v/>
      </c>
      <c r="H312" s="6" t="str">
        <f>IF('Log_working_3-way'!$D312="","",'True_Odds_Calculator_3-way'!N313/'True_Odds_Calculator_3-way'!A313-1)</f>
        <v/>
      </c>
      <c r="I312" s="6" t="str">
        <f>IF('Log_working_3-way'!$D312="","",'True_Odds_Calculator_3-way'!O313/'True_Odds_Calculator_3-way'!B313-1)</f>
        <v/>
      </c>
      <c r="J312" s="6" t="str">
        <f>IF('Log_working_3-way'!$D312="","",'True_Odds_Calculator_3-way'!#REF!/'True_Odds_Calculator_3-way'!C313-1)</f>
        <v/>
      </c>
      <c r="K312" s="6" t="str">
        <f>IF('Log_working_3-way'!$D312="","",1/'True_Odds_Calculator_3-way'!A313+1/'True_Odds_Calculator_3-way'!B313+1/'True_Odds_Calculator_3-way'!C313-1)</f>
        <v/>
      </c>
    </row>
    <row r="313" spans="4:11" x14ac:dyDescent="0.25">
      <c r="D313" t="str">
        <f>solve_for_c('True_Odds_Calculator_3-way'!A314,'True_Odds_Calculator_3-way'!B314,'True_Odds_Calculator_3-way'!C314,'Log_working_3-way'!B$1,'Log_working_3-way'!B$2)</f>
        <v/>
      </c>
      <c r="F313" s="6" t="str">
        <f>IF('Log_working_3-way'!D313="","",1/'True_Odds_Calculator_3-way'!N314+1/'True_Odds_Calculator_3-way'!O314+1/'True_Odds_Calculator_3-way'!#REF!-1)</f>
        <v/>
      </c>
      <c r="H313" s="6" t="str">
        <f>IF('Log_working_3-way'!$D313="","",'True_Odds_Calculator_3-way'!N314/'True_Odds_Calculator_3-way'!A314-1)</f>
        <v/>
      </c>
      <c r="I313" s="6" t="str">
        <f>IF('Log_working_3-way'!$D313="","",'True_Odds_Calculator_3-way'!O314/'True_Odds_Calculator_3-way'!B314-1)</f>
        <v/>
      </c>
      <c r="J313" s="6" t="str">
        <f>IF('Log_working_3-way'!$D313="","",'True_Odds_Calculator_3-way'!#REF!/'True_Odds_Calculator_3-way'!C314-1)</f>
        <v/>
      </c>
      <c r="K313" s="6" t="str">
        <f>IF('Log_working_3-way'!$D313="","",1/'True_Odds_Calculator_3-way'!A314+1/'True_Odds_Calculator_3-way'!B314+1/'True_Odds_Calculator_3-way'!C314-1)</f>
        <v/>
      </c>
    </row>
    <row r="314" spans="4:11" x14ac:dyDescent="0.25">
      <c r="D314" t="str">
        <f>solve_for_c('True_Odds_Calculator_3-way'!A315,'True_Odds_Calculator_3-way'!B315,'True_Odds_Calculator_3-way'!C315,'Log_working_3-way'!B$1,'Log_working_3-way'!B$2)</f>
        <v/>
      </c>
      <c r="F314" s="6" t="str">
        <f>IF('Log_working_3-way'!D314="","",1/'True_Odds_Calculator_3-way'!N315+1/'True_Odds_Calculator_3-way'!O315+1/'True_Odds_Calculator_3-way'!#REF!-1)</f>
        <v/>
      </c>
      <c r="H314" s="6" t="str">
        <f>IF('Log_working_3-way'!$D314="","",'True_Odds_Calculator_3-way'!N315/'True_Odds_Calculator_3-way'!A315-1)</f>
        <v/>
      </c>
      <c r="I314" s="6" t="str">
        <f>IF('Log_working_3-way'!$D314="","",'True_Odds_Calculator_3-way'!O315/'True_Odds_Calculator_3-way'!B315-1)</f>
        <v/>
      </c>
      <c r="J314" s="6" t="str">
        <f>IF('Log_working_3-way'!$D314="","",'True_Odds_Calculator_3-way'!#REF!/'True_Odds_Calculator_3-way'!C315-1)</f>
        <v/>
      </c>
      <c r="K314" s="6" t="str">
        <f>IF('Log_working_3-way'!$D314="","",1/'True_Odds_Calculator_3-way'!A315+1/'True_Odds_Calculator_3-way'!B315+1/'True_Odds_Calculator_3-way'!C315-1)</f>
        <v/>
      </c>
    </row>
    <row r="315" spans="4:11" x14ac:dyDescent="0.25">
      <c r="D315" t="str">
        <f>solve_for_c('True_Odds_Calculator_3-way'!A316,'True_Odds_Calculator_3-way'!B316,'True_Odds_Calculator_3-way'!C316,'Log_working_3-way'!B$1,'Log_working_3-way'!B$2)</f>
        <v/>
      </c>
      <c r="F315" s="6" t="str">
        <f>IF('Log_working_3-way'!D315="","",1/'True_Odds_Calculator_3-way'!N316+1/'True_Odds_Calculator_3-way'!O316+1/'True_Odds_Calculator_3-way'!#REF!-1)</f>
        <v/>
      </c>
      <c r="H315" s="6" t="str">
        <f>IF('Log_working_3-way'!$D315="","",'True_Odds_Calculator_3-way'!N316/'True_Odds_Calculator_3-way'!A316-1)</f>
        <v/>
      </c>
      <c r="I315" s="6" t="str">
        <f>IF('Log_working_3-way'!$D315="","",'True_Odds_Calculator_3-way'!O316/'True_Odds_Calculator_3-way'!B316-1)</f>
        <v/>
      </c>
      <c r="J315" s="6" t="str">
        <f>IF('Log_working_3-way'!$D315="","",'True_Odds_Calculator_3-way'!#REF!/'True_Odds_Calculator_3-way'!C316-1)</f>
        <v/>
      </c>
      <c r="K315" s="6" t="str">
        <f>IF('Log_working_3-way'!$D315="","",1/'True_Odds_Calculator_3-way'!A316+1/'True_Odds_Calculator_3-way'!B316+1/'True_Odds_Calculator_3-way'!C316-1)</f>
        <v/>
      </c>
    </row>
    <row r="316" spans="4:11" x14ac:dyDescent="0.25">
      <c r="D316" t="str">
        <f>solve_for_c('True_Odds_Calculator_3-way'!A317,'True_Odds_Calculator_3-way'!B317,'True_Odds_Calculator_3-way'!C317,'Log_working_3-way'!B$1,'Log_working_3-way'!B$2)</f>
        <v/>
      </c>
      <c r="F316" s="6" t="str">
        <f>IF('Log_working_3-way'!D316="","",1/'True_Odds_Calculator_3-way'!N317+1/'True_Odds_Calculator_3-way'!O317+1/'True_Odds_Calculator_3-way'!#REF!-1)</f>
        <v/>
      </c>
      <c r="H316" s="6" t="str">
        <f>IF('Log_working_3-way'!$D316="","",'True_Odds_Calculator_3-way'!N317/'True_Odds_Calculator_3-way'!A317-1)</f>
        <v/>
      </c>
      <c r="I316" s="6" t="str">
        <f>IF('Log_working_3-way'!$D316="","",'True_Odds_Calculator_3-way'!O317/'True_Odds_Calculator_3-way'!B317-1)</f>
        <v/>
      </c>
      <c r="J316" s="6" t="str">
        <f>IF('Log_working_3-way'!$D316="","",'True_Odds_Calculator_3-way'!#REF!/'True_Odds_Calculator_3-way'!C317-1)</f>
        <v/>
      </c>
      <c r="K316" s="6" t="str">
        <f>IF('Log_working_3-way'!$D316="","",1/'True_Odds_Calculator_3-way'!A317+1/'True_Odds_Calculator_3-way'!B317+1/'True_Odds_Calculator_3-way'!C317-1)</f>
        <v/>
      </c>
    </row>
    <row r="317" spans="4:11" x14ac:dyDescent="0.25">
      <c r="D317" t="str">
        <f>solve_for_c('True_Odds_Calculator_3-way'!A318,'True_Odds_Calculator_3-way'!B318,'True_Odds_Calculator_3-way'!C318,'Log_working_3-way'!B$1,'Log_working_3-way'!B$2)</f>
        <v/>
      </c>
      <c r="F317" s="6" t="str">
        <f>IF('Log_working_3-way'!D317="","",1/'True_Odds_Calculator_3-way'!N318+1/'True_Odds_Calculator_3-way'!O318+1/'True_Odds_Calculator_3-way'!#REF!-1)</f>
        <v/>
      </c>
      <c r="H317" s="6" t="str">
        <f>IF('Log_working_3-way'!$D317="","",'True_Odds_Calculator_3-way'!N318/'True_Odds_Calculator_3-way'!A318-1)</f>
        <v/>
      </c>
      <c r="I317" s="6" t="str">
        <f>IF('Log_working_3-way'!$D317="","",'True_Odds_Calculator_3-way'!O318/'True_Odds_Calculator_3-way'!B318-1)</f>
        <v/>
      </c>
      <c r="J317" s="6" t="str">
        <f>IF('Log_working_3-way'!$D317="","",'True_Odds_Calculator_3-way'!#REF!/'True_Odds_Calculator_3-way'!C318-1)</f>
        <v/>
      </c>
      <c r="K317" s="6" t="str">
        <f>IF('Log_working_3-way'!$D317="","",1/'True_Odds_Calculator_3-way'!A318+1/'True_Odds_Calculator_3-way'!B318+1/'True_Odds_Calculator_3-way'!C318-1)</f>
        <v/>
      </c>
    </row>
    <row r="318" spans="4:11" x14ac:dyDescent="0.25">
      <c r="D318" t="str">
        <f>solve_for_c('True_Odds_Calculator_3-way'!A319,'True_Odds_Calculator_3-way'!B319,'True_Odds_Calculator_3-way'!C319,'Log_working_3-way'!B$1,'Log_working_3-way'!B$2)</f>
        <v/>
      </c>
      <c r="F318" s="6" t="str">
        <f>IF('Log_working_3-way'!D318="","",1/'True_Odds_Calculator_3-way'!N319+1/'True_Odds_Calculator_3-way'!O319+1/'True_Odds_Calculator_3-way'!#REF!-1)</f>
        <v/>
      </c>
      <c r="H318" s="6" t="str">
        <f>IF('Log_working_3-way'!$D318="","",'True_Odds_Calculator_3-way'!N319/'True_Odds_Calculator_3-way'!A319-1)</f>
        <v/>
      </c>
      <c r="I318" s="6" t="str">
        <f>IF('Log_working_3-way'!$D318="","",'True_Odds_Calculator_3-way'!O319/'True_Odds_Calculator_3-way'!B319-1)</f>
        <v/>
      </c>
      <c r="J318" s="6" t="str">
        <f>IF('Log_working_3-way'!$D318="","",'True_Odds_Calculator_3-way'!#REF!/'True_Odds_Calculator_3-way'!C319-1)</f>
        <v/>
      </c>
      <c r="K318" s="6" t="str">
        <f>IF('Log_working_3-way'!$D318="","",1/'True_Odds_Calculator_3-way'!A319+1/'True_Odds_Calculator_3-way'!B319+1/'True_Odds_Calculator_3-way'!C319-1)</f>
        <v/>
      </c>
    </row>
    <row r="319" spans="4:11" x14ac:dyDescent="0.25">
      <c r="D319" t="str">
        <f>solve_for_c('True_Odds_Calculator_3-way'!A320,'True_Odds_Calculator_3-way'!B320,'True_Odds_Calculator_3-way'!C320,'Log_working_3-way'!B$1,'Log_working_3-way'!B$2)</f>
        <v/>
      </c>
      <c r="F319" s="6" t="str">
        <f>IF('Log_working_3-way'!D319="","",1/'True_Odds_Calculator_3-way'!N320+1/'True_Odds_Calculator_3-way'!O320+1/'True_Odds_Calculator_3-way'!#REF!-1)</f>
        <v/>
      </c>
      <c r="H319" s="6" t="str">
        <f>IF('Log_working_3-way'!$D319="","",'True_Odds_Calculator_3-way'!N320/'True_Odds_Calculator_3-way'!A320-1)</f>
        <v/>
      </c>
      <c r="I319" s="6" t="str">
        <f>IF('Log_working_3-way'!$D319="","",'True_Odds_Calculator_3-way'!O320/'True_Odds_Calculator_3-way'!B320-1)</f>
        <v/>
      </c>
      <c r="J319" s="6" t="str">
        <f>IF('Log_working_3-way'!$D319="","",'True_Odds_Calculator_3-way'!#REF!/'True_Odds_Calculator_3-way'!C320-1)</f>
        <v/>
      </c>
      <c r="K319" s="6" t="str">
        <f>IF('Log_working_3-way'!$D319="","",1/'True_Odds_Calculator_3-way'!A320+1/'True_Odds_Calculator_3-way'!B320+1/'True_Odds_Calculator_3-way'!C320-1)</f>
        <v/>
      </c>
    </row>
    <row r="320" spans="4:11" x14ac:dyDescent="0.25">
      <c r="D320" t="str">
        <f>solve_for_c('True_Odds_Calculator_3-way'!A321,'True_Odds_Calculator_3-way'!B321,'True_Odds_Calculator_3-way'!C321,'Log_working_3-way'!B$1,'Log_working_3-way'!B$2)</f>
        <v/>
      </c>
      <c r="F320" s="6" t="str">
        <f>IF('Log_working_3-way'!D320="","",1/'True_Odds_Calculator_3-way'!N321+1/'True_Odds_Calculator_3-way'!O321+1/'True_Odds_Calculator_3-way'!#REF!-1)</f>
        <v/>
      </c>
      <c r="H320" s="6" t="str">
        <f>IF('Log_working_3-way'!$D320="","",'True_Odds_Calculator_3-way'!N321/'True_Odds_Calculator_3-way'!A321-1)</f>
        <v/>
      </c>
      <c r="I320" s="6" t="str">
        <f>IF('Log_working_3-way'!$D320="","",'True_Odds_Calculator_3-way'!O321/'True_Odds_Calculator_3-way'!B321-1)</f>
        <v/>
      </c>
      <c r="J320" s="6" t="str">
        <f>IF('Log_working_3-way'!$D320="","",'True_Odds_Calculator_3-way'!#REF!/'True_Odds_Calculator_3-way'!C321-1)</f>
        <v/>
      </c>
      <c r="K320" s="6" t="str">
        <f>IF('Log_working_3-way'!$D320="","",1/'True_Odds_Calculator_3-way'!A321+1/'True_Odds_Calculator_3-way'!B321+1/'True_Odds_Calculator_3-way'!C321-1)</f>
        <v/>
      </c>
    </row>
    <row r="321" spans="4:11" x14ac:dyDescent="0.25">
      <c r="D321" t="str">
        <f>solve_for_c('True_Odds_Calculator_3-way'!A322,'True_Odds_Calculator_3-way'!B322,'True_Odds_Calculator_3-way'!C322,'Log_working_3-way'!B$1,'Log_working_3-way'!B$2)</f>
        <v/>
      </c>
      <c r="F321" s="6" t="str">
        <f>IF('Log_working_3-way'!D321="","",1/'True_Odds_Calculator_3-way'!N322+1/'True_Odds_Calculator_3-way'!O322+1/'True_Odds_Calculator_3-way'!#REF!-1)</f>
        <v/>
      </c>
      <c r="H321" s="6" t="str">
        <f>IF('Log_working_3-way'!$D321="","",'True_Odds_Calculator_3-way'!N322/'True_Odds_Calculator_3-way'!A322-1)</f>
        <v/>
      </c>
      <c r="I321" s="6" t="str">
        <f>IF('Log_working_3-way'!$D321="","",'True_Odds_Calculator_3-way'!O322/'True_Odds_Calculator_3-way'!B322-1)</f>
        <v/>
      </c>
      <c r="J321" s="6" t="str">
        <f>IF('Log_working_3-way'!$D321="","",'True_Odds_Calculator_3-way'!#REF!/'True_Odds_Calculator_3-way'!C322-1)</f>
        <v/>
      </c>
      <c r="K321" s="6" t="str">
        <f>IF('Log_working_3-way'!$D321="","",1/'True_Odds_Calculator_3-way'!A322+1/'True_Odds_Calculator_3-way'!B322+1/'True_Odds_Calculator_3-way'!C322-1)</f>
        <v/>
      </c>
    </row>
    <row r="322" spans="4:11" x14ac:dyDescent="0.25">
      <c r="D322" t="str">
        <f>solve_for_c('True_Odds_Calculator_3-way'!A323,'True_Odds_Calculator_3-way'!B323,'True_Odds_Calculator_3-way'!C323,'Log_working_3-way'!B$1,'Log_working_3-way'!B$2)</f>
        <v/>
      </c>
      <c r="F322" s="6" t="str">
        <f>IF('Log_working_3-way'!D322="","",1/'True_Odds_Calculator_3-way'!N323+1/'True_Odds_Calculator_3-way'!O323+1/'True_Odds_Calculator_3-way'!#REF!-1)</f>
        <v/>
      </c>
      <c r="H322" s="6" t="str">
        <f>IF('Log_working_3-way'!$D322="","",'True_Odds_Calculator_3-way'!N323/'True_Odds_Calculator_3-way'!A323-1)</f>
        <v/>
      </c>
      <c r="I322" s="6" t="str">
        <f>IF('Log_working_3-way'!$D322="","",'True_Odds_Calculator_3-way'!O323/'True_Odds_Calculator_3-way'!B323-1)</f>
        <v/>
      </c>
      <c r="J322" s="6" t="str">
        <f>IF('Log_working_3-way'!$D322="","",'True_Odds_Calculator_3-way'!#REF!/'True_Odds_Calculator_3-way'!C323-1)</f>
        <v/>
      </c>
      <c r="K322" s="6" t="str">
        <f>IF('Log_working_3-way'!$D322="","",1/'True_Odds_Calculator_3-way'!A323+1/'True_Odds_Calculator_3-way'!B323+1/'True_Odds_Calculator_3-way'!C323-1)</f>
        <v/>
      </c>
    </row>
    <row r="323" spans="4:11" x14ac:dyDescent="0.25">
      <c r="D323" t="str">
        <f>solve_for_c('True_Odds_Calculator_3-way'!A324,'True_Odds_Calculator_3-way'!B324,'True_Odds_Calculator_3-way'!C324,'Log_working_3-way'!B$1,'Log_working_3-way'!B$2)</f>
        <v/>
      </c>
      <c r="F323" s="6" t="str">
        <f>IF('Log_working_3-way'!D323="","",1/'True_Odds_Calculator_3-way'!N324+1/'True_Odds_Calculator_3-way'!O324+1/'True_Odds_Calculator_3-way'!#REF!-1)</f>
        <v/>
      </c>
      <c r="H323" s="6" t="str">
        <f>IF('Log_working_3-way'!$D323="","",'True_Odds_Calculator_3-way'!N324/'True_Odds_Calculator_3-way'!A324-1)</f>
        <v/>
      </c>
      <c r="I323" s="6" t="str">
        <f>IF('Log_working_3-way'!$D323="","",'True_Odds_Calculator_3-way'!O324/'True_Odds_Calculator_3-way'!B324-1)</f>
        <v/>
      </c>
      <c r="J323" s="6" t="str">
        <f>IF('Log_working_3-way'!$D323="","",'True_Odds_Calculator_3-way'!#REF!/'True_Odds_Calculator_3-way'!C324-1)</f>
        <v/>
      </c>
      <c r="K323" s="6" t="str">
        <f>IF('Log_working_3-way'!$D323="","",1/'True_Odds_Calculator_3-way'!A324+1/'True_Odds_Calculator_3-way'!B324+1/'True_Odds_Calculator_3-way'!C324-1)</f>
        <v/>
      </c>
    </row>
    <row r="324" spans="4:11" x14ac:dyDescent="0.25">
      <c r="D324" t="str">
        <f>solve_for_c('True_Odds_Calculator_3-way'!A325,'True_Odds_Calculator_3-way'!B325,'True_Odds_Calculator_3-way'!C325,'Log_working_3-way'!B$1,'Log_working_3-way'!B$2)</f>
        <v/>
      </c>
      <c r="F324" s="6" t="str">
        <f>IF('Log_working_3-way'!D324="","",1/'True_Odds_Calculator_3-way'!N325+1/'True_Odds_Calculator_3-way'!O325+1/'True_Odds_Calculator_3-way'!#REF!-1)</f>
        <v/>
      </c>
      <c r="H324" s="6" t="str">
        <f>IF('Log_working_3-way'!$D324="","",'True_Odds_Calculator_3-way'!N325/'True_Odds_Calculator_3-way'!A325-1)</f>
        <v/>
      </c>
      <c r="I324" s="6" t="str">
        <f>IF('Log_working_3-way'!$D324="","",'True_Odds_Calculator_3-way'!O325/'True_Odds_Calculator_3-way'!B325-1)</f>
        <v/>
      </c>
      <c r="J324" s="6" t="str">
        <f>IF('Log_working_3-way'!$D324="","",'True_Odds_Calculator_3-way'!#REF!/'True_Odds_Calculator_3-way'!C325-1)</f>
        <v/>
      </c>
      <c r="K324" s="6" t="str">
        <f>IF('Log_working_3-way'!$D324="","",1/'True_Odds_Calculator_3-way'!A325+1/'True_Odds_Calculator_3-way'!B325+1/'True_Odds_Calculator_3-way'!C325-1)</f>
        <v/>
      </c>
    </row>
    <row r="325" spans="4:11" x14ac:dyDescent="0.25">
      <c r="D325" t="str">
        <f>solve_for_c('True_Odds_Calculator_3-way'!A326,'True_Odds_Calculator_3-way'!B326,'True_Odds_Calculator_3-way'!C326,'Log_working_3-way'!B$1,'Log_working_3-way'!B$2)</f>
        <v/>
      </c>
      <c r="F325" s="6" t="str">
        <f>IF('Log_working_3-way'!D325="","",1/'True_Odds_Calculator_3-way'!N326+1/'True_Odds_Calculator_3-way'!O326+1/'True_Odds_Calculator_3-way'!#REF!-1)</f>
        <v/>
      </c>
      <c r="H325" s="6" t="str">
        <f>IF('Log_working_3-way'!$D325="","",'True_Odds_Calculator_3-way'!N326/'True_Odds_Calculator_3-way'!A326-1)</f>
        <v/>
      </c>
      <c r="I325" s="6" t="str">
        <f>IF('Log_working_3-way'!$D325="","",'True_Odds_Calculator_3-way'!O326/'True_Odds_Calculator_3-way'!B326-1)</f>
        <v/>
      </c>
      <c r="J325" s="6" t="str">
        <f>IF('Log_working_3-way'!$D325="","",'True_Odds_Calculator_3-way'!#REF!/'True_Odds_Calculator_3-way'!C326-1)</f>
        <v/>
      </c>
      <c r="K325" s="6" t="str">
        <f>IF('Log_working_3-way'!$D325="","",1/'True_Odds_Calculator_3-way'!A326+1/'True_Odds_Calculator_3-way'!B326+1/'True_Odds_Calculator_3-way'!C326-1)</f>
        <v/>
      </c>
    </row>
    <row r="326" spans="4:11" x14ac:dyDescent="0.25">
      <c r="D326" t="str">
        <f>solve_for_c('True_Odds_Calculator_3-way'!A327,'True_Odds_Calculator_3-way'!B327,'True_Odds_Calculator_3-way'!C327,'Log_working_3-way'!B$1,'Log_working_3-way'!B$2)</f>
        <v/>
      </c>
      <c r="F326" s="6" t="str">
        <f>IF('Log_working_3-way'!D326="","",1/'True_Odds_Calculator_3-way'!N327+1/'True_Odds_Calculator_3-way'!O327+1/'True_Odds_Calculator_3-way'!#REF!-1)</f>
        <v/>
      </c>
      <c r="H326" s="6" t="str">
        <f>IF('Log_working_3-way'!$D326="","",'True_Odds_Calculator_3-way'!N327/'True_Odds_Calculator_3-way'!A327-1)</f>
        <v/>
      </c>
      <c r="I326" s="6" t="str">
        <f>IF('Log_working_3-way'!$D326="","",'True_Odds_Calculator_3-way'!O327/'True_Odds_Calculator_3-way'!B327-1)</f>
        <v/>
      </c>
      <c r="J326" s="6" t="str">
        <f>IF('Log_working_3-way'!$D326="","",'True_Odds_Calculator_3-way'!#REF!/'True_Odds_Calculator_3-way'!C327-1)</f>
        <v/>
      </c>
      <c r="K326" s="6" t="str">
        <f>IF('Log_working_3-way'!$D326="","",1/'True_Odds_Calculator_3-way'!A327+1/'True_Odds_Calculator_3-way'!B327+1/'True_Odds_Calculator_3-way'!C327-1)</f>
        <v/>
      </c>
    </row>
    <row r="327" spans="4:11" x14ac:dyDescent="0.25">
      <c r="D327" t="str">
        <f>solve_for_c('True_Odds_Calculator_3-way'!A328,'True_Odds_Calculator_3-way'!B328,'True_Odds_Calculator_3-way'!C328,'Log_working_3-way'!B$1,'Log_working_3-way'!B$2)</f>
        <v/>
      </c>
      <c r="F327" s="6" t="str">
        <f>IF('Log_working_3-way'!D327="","",1/'True_Odds_Calculator_3-way'!N328+1/'True_Odds_Calculator_3-way'!O328+1/'True_Odds_Calculator_3-way'!#REF!-1)</f>
        <v/>
      </c>
      <c r="H327" s="6" t="str">
        <f>IF('Log_working_3-way'!$D327="","",'True_Odds_Calculator_3-way'!N328/'True_Odds_Calculator_3-way'!A328-1)</f>
        <v/>
      </c>
      <c r="I327" s="6" t="str">
        <f>IF('Log_working_3-way'!$D327="","",'True_Odds_Calculator_3-way'!O328/'True_Odds_Calculator_3-way'!B328-1)</f>
        <v/>
      </c>
      <c r="J327" s="6" t="str">
        <f>IF('Log_working_3-way'!$D327="","",'True_Odds_Calculator_3-way'!#REF!/'True_Odds_Calculator_3-way'!C328-1)</f>
        <v/>
      </c>
      <c r="K327" s="6" t="str">
        <f>IF('Log_working_3-way'!$D327="","",1/'True_Odds_Calculator_3-way'!A328+1/'True_Odds_Calculator_3-way'!B328+1/'True_Odds_Calculator_3-way'!C328-1)</f>
        <v/>
      </c>
    </row>
    <row r="328" spans="4:11" x14ac:dyDescent="0.25">
      <c r="D328" t="str">
        <f>solve_for_c('True_Odds_Calculator_3-way'!A329,'True_Odds_Calculator_3-way'!B329,'True_Odds_Calculator_3-way'!C329,'Log_working_3-way'!B$1,'Log_working_3-way'!B$2)</f>
        <v/>
      </c>
      <c r="F328" s="6" t="str">
        <f>IF('Log_working_3-way'!D328="","",1/'True_Odds_Calculator_3-way'!N329+1/'True_Odds_Calculator_3-way'!O329+1/'True_Odds_Calculator_3-way'!#REF!-1)</f>
        <v/>
      </c>
      <c r="H328" s="6" t="str">
        <f>IF('Log_working_3-way'!$D328="","",'True_Odds_Calculator_3-way'!N329/'True_Odds_Calculator_3-way'!A329-1)</f>
        <v/>
      </c>
      <c r="I328" s="6" t="str">
        <f>IF('Log_working_3-way'!$D328="","",'True_Odds_Calculator_3-way'!O329/'True_Odds_Calculator_3-way'!B329-1)</f>
        <v/>
      </c>
      <c r="J328" s="6" t="str">
        <f>IF('Log_working_3-way'!$D328="","",'True_Odds_Calculator_3-way'!#REF!/'True_Odds_Calculator_3-way'!C329-1)</f>
        <v/>
      </c>
      <c r="K328" s="6" t="str">
        <f>IF('Log_working_3-way'!$D328="","",1/'True_Odds_Calculator_3-way'!A329+1/'True_Odds_Calculator_3-way'!B329+1/'True_Odds_Calculator_3-way'!C329-1)</f>
        <v/>
      </c>
    </row>
    <row r="329" spans="4:11" x14ac:dyDescent="0.25">
      <c r="D329" t="str">
        <f>solve_for_c('True_Odds_Calculator_3-way'!A330,'True_Odds_Calculator_3-way'!B330,'True_Odds_Calculator_3-way'!C330,'Log_working_3-way'!B$1,'Log_working_3-way'!B$2)</f>
        <v/>
      </c>
      <c r="F329" s="6" t="str">
        <f>IF('Log_working_3-way'!D329="","",1/'True_Odds_Calculator_3-way'!N330+1/'True_Odds_Calculator_3-way'!O330+1/'True_Odds_Calculator_3-way'!#REF!-1)</f>
        <v/>
      </c>
      <c r="H329" s="6" t="str">
        <f>IF('Log_working_3-way'!$D329="","",'True_Odds_Calculator_3-way'!N330/'True_Odds_Calculator_3-way'!A330-1)</f>
        <v/>
      </c>
      <c r="I329" s="6" t="str">
        <f>IF('Log_working_3-way'!$D329="","",'True_Odds_Calculator_3-way'!O330/'True_Odds_Calculator_3-way'!B330-1)</f>
        <v/>
      </c>
      <c r="J329" s="6" t="str">
        <f>IF('Log_working_3-way'!$D329="","",'True_Odds_Calculator_3-way'!#REF!/'True_Odds_Calculator_3-way'!C330-1)</f>
        <v/>
      </c>
      <c r="K329" s="6" t="str">
        <f>IF('Log_working_3-way'!$D329="","",1/'True_Odds_Calculator_3-way'!A330+1/'True_Odds_Calculator_3-way'!B330+1/'True_Odds_Calculator_3-way'!C330-1)</f>
        <v/>
      </c>
    </row>
    <row r="330" spans="4:11" x14ac:dyDescent="0.25">
      <c r="D330" t="str">
        <f>solve_for_c('True_Odds_Calculator_3-way'!A331,'True_Odds_Calculator_3-way'!B331,'True_Odds_Calculator_3-way'!C331,'Log_working_3-way'!B$1,'Log_working_3-way'!B$2)</f>
        <v/>
      </c>
      <c r="F330" s="6" t="str">
        <f>IF('Log_working_3-way'!D330="","",1/'True_Odds_Calculator_3-way'!N331+1/'True_Odds_Calculator_3-way'!O331+1/'True_Odds_Calculator_3-way'!#REF!-1)</f>
        <v/>
      </c>
      <c r="H330" s="6" t="str">
        <f>IF('Log_working_3-way'!$D330="","",'True_Odds_Calculator_3-way'!N331/'True_Odds_Calculator_3-way'!A331-1)</f>
        <v/>
      </c>
      <c r="I330" s="6" t="str">
        <f>IF('Log_working_3-way'!$D330="","",'True_Odds_Calculator_3-way'!O331/'True_Odds_Calculator_3-way'!B331-1)</f>
        <v/>
      </c>
      <c r="J330" s="6" t="str">
        <f>IF('Log_working_3-way'!$D330="","",'True_Odds_Calculator_3-way'!#REF!/'True_Odds_Calculator_3-way'!C331-1)</f>
        <v/>
      </c>
      <c r="K330" s="6" t="str">
        <f>IF('Log_working_3-way'!$D330="","",1/'True_Odds_Calculator_3-way'!A331+1/'True_Odds_Calculator_3-way'!B331+1/'True_Odds_Calculator_3-way'!C331-1)</f>
        <v/>
      </c>
    </row>
    <row r="331" spans="4:11" x14ac:dyDescent="0.25">
      <c r="D331" t="str">
        <f>solve_for_c('True_Odds_Calculator_3-way'!A332,'True_Odds_Calculator_3-way'!B332,'True_Odds_Calculator_3-way'!C332,'Log_working_3-way'!B$1,'Log_working_3-way'!B$2)</f>
        <v/>
      </c>
      <c r="F331" s="6" t="str">
        <f>IF('Log_working_3-way'!D331="","",1/'True_Odds_Calculator_3-way'!N332+1/'True_Odds_Calculator_3-way'!O332+1/'True_Odds_Calculator_3-way'!#REF!-1)</f>
        <v/>
      </c>
      <c r="H331" s="6" t="str">
        <f>IF('Log_working_3-way'!$D331="","",'True_Odds_Calculator_3-way'!N332/'True_Odds_Calculator_3-way'!A332-1)</f>
        <v/>
      </c>
      <c r="I331" s="6" t="str">
        <f>IF('Log_working_3-way'!$D331="","",'True_Odds_Calculator_3-way'!O332/'True_Odds_Calculator_3-way'!B332-1)</f>
        <v/>
      </c>
      <c r="J331" s="6" t="str">
        <f>IF('Log_working_3-way'!$D331="","",'True_Odds_Calculator_3-way'!#REF!/'True_Odds_Calculator_3-way'!C332-1)</f>
        <v/>
      </c>
      <c r="K331" s="6" t="str">
        <f>IF('Log_working_3-way'!$D331="","",1/'True_Odds_Calculator_3-way'!A332+1/'True_Odds_Calculator_3-way'!B332+1/'True_Odds_Calculator_3-way'!C332-1)</f>
        <v/>
      </c>
    </row>
    <row r="332" spans="4:11" x14ac:dyDescent="0.25">
      <c r="D332" t="str">
        <f>solve_for_c('True_Odds_Calculator_3-way'!A333,'True_Odds_Calculator_3-way'!B333,'True_Odds_Calculator_3-way'!C333,'Log_working_3-way'!B$1,'Log_working_3-way'!B$2)</f>
        <v/>
      </c>
      <c r="F332" s="6" t="str">
        <f>IF('Log_working_3-way'!D332="","",1/'True_Odds_Calculator_3-way'!N333+1/'True_Odds_Calculator_3-way'!O333+1/'True_Odds_Calculator_3-way'!#REF!-1)</f>
        <v/>
      </c>
      <c r="H332" s="6" t="str">
        <f>IF('Log_working_3-way'!$D332="","",'True_Odds_Calculator_3-way'!N333/'True_Odds_Calculator_3-way'!A333-1)</f>
        <v/>
      </c>
      <c r="I332" s="6" t="str">
        <f>IF('Log_working_3-way'!$D332="","",'True_Odds_Calculator_3-way'!O333/'True_Odds_Calculator_3-way'!B333-1)</f>
        <v/>
      </c>
      <c r="J332" s="6" t="str">
        <f>IF('Log_working_3-way'!$D332="","",'True_Odds_Calculator_3-way'!#REF!/'True_Odds_Calculator_3-way'!C333-1)</f>
        <v/>
      </c>
      <c r="K332" s="6" t="str">
        <f>IF('Log_working_3-way'!$D332="","",1/'True_Odds_Calculator_3-way'!A333+1/'True_Odds_Calculator_3-way'!B333+1/'True_Odds_Calculator_3-way'!C333-1)</f>
        <v/>
      </c>
    </row>
    <row r="333" spans="4:11" x14ac:dyDescent="0.25">
      <c r="D333" t="str">
        <f>solve_for_c('True_Odds_Calculator_3-way'!A334,'True_Odds_Calculator_3-way'!B334,'True_Odds_Calculator_3-way'!C334,'Log_working_3-way'!B$1,'Log_working_3-way'!B$2)</f>
        <v/>
      </c>
      <c r="F333" s="6" t="str">
        <f>IF('Log_working_3-way'!D333="","",1/'True_Odds_Calculator_3-way'!N334+1/'True_Odds_Calculator_3-way'!O334+1/'True_Odds_Calculator_3-way'!#REF!-1)</f>
        <v/>
      </c>
      <c r="H333" s="6" t="str">
        <f>IF('Log_working_3-way'!$D333="","",'True_Odds_Calculator_3-way'!N334/'True_Odds_Calculator_3-way'!A334-1)</f>
        <v/>
      </c>
      <c r="I333" s="6" t="str">
        <f>IF('Log_working_3-way'!$D333="","",'True_Odds_Calculator_3-way'!O334/'True_Odds_Calculator_3-way'!B334-1)</f>
        <v/>
      </c>
      <c r="J333" s="6" t="str">
        <f>IF('Log_working_3-way'!$D333="","",'True_Odds_Calculator_3-way'!#REF!/'True_Odds_Calculator_3-way'!C334-1)</f>
        <v/>
      </c>
      <c r="K333" s="6" t="str">
        <f>IF('Log_working_3-way'!$D333="","",1/'True_Odds_Calculator_3-way'!A334+1/'True_Odds_Calculator_3-way'!B334+1/'True_Odds_Calculator_3-way'!C334-1)</f>
        <v/>
      </c>
    </row>
    <row r="334" spans="4:11" x14ac:dyDescent="0.25">
      <c r="D334" t="str">
        <f>solve_for_c('True_Odds_Calculator_3-way'!A335,'True_Odds_Calculator_3-way'!B335,'True_Odds_Calculator_3-way'!C335,'Log_working_3-way'!B$1,'Log_working_3-way'!B$2)</f>
        <v/>
      </c>
      <c r="F334" s="6" t="str">
        <f>IF('Log_working_3-way'!D334="","",1/'True_Odds_Calculator_3-way'!N335+1/'True_Odds_Calculator_3-way'!O335+1/'True_Odds_Calculator_3-way'!#REF!-1)</f>
        <v/>
      </c>
      <c r="H334" s="6" t="str">
        <f>IF('Log_working_3-way'!$D334="","",'True_Odds_Calculator_3-way'!N335/'True_Odds_Calculator_3-way'!A335-1)</f>
        <v/>
      </c>
      <c r="I334" s="6" t="str">
        <f>IF('Log_working_3-way'!$D334="","",'True_Odds_Calculator_3-way'!O335/'True_Odds_Calculator_3-way'!B335-1)</f>
        <v/>
      </c>
      <c r="J334" s="6" t="str">
        <f>IF('Log_working_3-way'!$D334="","",'True_Odds_Calculator_3-way'!#REF!/'True_Odds_Calculator_3-way'!C335-1)</f>
        <v/>
      </c>
      <c r="K334" s="6" t="str">
        <f>IF('Log_working_3-way'!$D334="","",1/'True_Odds_Calculator_3-way'!A335+1/'True_Odds_Calculator_3-way'!B335+1/'True_Odds_Calculator_3-way'!C335-1)</f>
        <v/>
      </c>
    </row>
    <row r="335" spans="4:11" x14ac:dyDescent="0.25">
      <c r="D335" t="str">
        <f>solve_for_c('True_Odds_Calculator_3-way'!A336,'True_Odds_Calculator_3-way'!B336,'True_Odds_Calculator_3-way'!C336,'Log_working_3-way'!B$1,'Log_working_3-way'!B$2)</f>
        <v/>
      </c>
      <c r="F335" s="6" t="str">
        <f>IF('Log_working_3-way'!D335="","",1/'True_Odds_Calculator_3-way'!N336+1/'True_Odds_Calculator_3-way'!O336+1/'True_Odds_Calculator_3-way'!#REF!-1)</f>
        <v/>
      </c>
      <c r="H335" s="6" t="str">
        <f>IF('Log_working_3-way'!$D335="","",'True_Odds_Calculator_3-way'!N336/'True_Odds_Calculator_3-way'!A336-1)</f>
        <v/>
      </c>
      <c r="I335" s="6" t="str">
        <f>IF('Log_working_3-way'!$D335="","",'True_Odds_Calculator_3-way'!O336/'True_Odds_Calculator_3-way'!B336-1)</f>
        <v/>
      </c>
      <c r="J335" s="6" t="str">
        <f>IF('Log_working_3-way'!$D335="","",'True_Odds_Calculator_3-way'!#REF!/'True_Odds_Calculator_3-way'!C336-1)</f>
        <v/>
      </c>
      <c r="K335" s="6" t="str">
        <f>IF('Log_working_3-way'!$D335="","",1/'True_Odds_Calculator_3-way'!A336+1/'True_Odds_Calculator_3-way'!B336+1/'True_Odds_Calculator_3-way'!C336-1)</f>
        <v/>
      </c>
    </row>
    <row r="336" spans="4:11" x14ac:dyDescent="0.25">
      <c r="D336" t="str">
        <f>solve_for_c('True_Odds_Calculator_3-way'!A337,'True_Odds_Calculator_3-way'!B337,'True_Odds_Calculator_3-way'!C337,'Log_working_3-way'!B$1,'Log_working_3-way'!B$2)</f>
        <v/>
      </c>
      <c r="F336" s="6" t="str">
        <f>IF('Log_working_3-way'!D336="","",1/'True_Odds_Calculator_3-way'!N337+1/'True_Odds_Calculator_3-way'!O337+1/'True_Odds_Calculator_3-way'!#REF!-1)</f>
        <v/>
      </c>
      <c r="H336" s="6" t="str">
        <f>IF('Log_working_3-way'!$D336="","",'True_Odds_Calculator_3-way'!N337/'True_Odds_Calculator_3-way'!A337-1)</f>
        <v/>
      </c>
      <c r="I336" s="6" t="str">
        <f>IF('Log_working_3-way'!$D336="","",'True_Odds_Calculator_3-way'!O337/'True_Odds_Calculator_3-way'!B337-1)</f>
        <v/>
      </c>
      <c r="J336" s="6" t="str">
        <f>IF('Log_working_3-way'!$D336="","",'True_Odds_Calculator_3-way'!#REF!/'True_Odds_Calculator_3-way'!C337-1)</f>
        <v/>
      </c>
      <c r="K336" s="6" t="str">
        <f>IF('Log_working_3-way'!$D336="","",1/'True_Odds_Calculator_3-way'!A337+1/'True_Odds_Calculator_3-way'!B337+1/'True_Odds_Calculator_3-way'!C337-1)</f>
        <v/>
      </c>
    </row>
    <row r="337" spans="4:11" x14ac:dyDescent="0.25">
      <c r="D337" t="str">
        <f>solve_for_c('True_Odds_Calculator_3-way'!A338,'True_Odds_Calculator_3-way'!B338,'True_Odds_Calculator_3-way'!C338,'Log_working_3-way'!B$1,'Log_working_3-way'!B$2)</f>
        <v/>
      </c>
      <c r="F337" s="6" t="str">
        <f>IF('Log_working_3-way'!D337="","",1/'True_Odds_Calculator_3-way'!N338+1/'True_Odds_Calculator_3-way'!O338+1/'True_Odds_Calculator_3-way'!#REF!-1)</f>
        <v/>
      </c>
      <c r="H337" s="6" t="str">
        <f>IF('Log_working_3-way'!$D337="","",'True_Odds_Calculator_3-way'!N338/'True_Odds_Calculator_3-way'!A338-1)</f>
        <v/>
      </c>
      <c r="I337" s="6" t="str">
        <f>IF('Log_working_3-way'!$D337="","",'True_Odds_Calculator_3-way'!O338/'True_Odds_Calculator_3-way'!B338-1)</f>
        <v/>
      </c>
      <c r="J337" s="6" t="str">
        <f>IF('Log_working_3-way'!$D337="","",'True_Odds_Calculator_3-way'!#REF!/'True_Odds_Calculator_3-way'!C338-1)</f>
        <v/>
      </c>
      <c r="K337" s="6" t="str">
        <f>IF('Log_working_3-way'!$D337="","",1/'True_Odds_Calculator_3-way'!A338+1/'True_Odds_Calculator_3-way'!B338+1/'True_Odds_Calculator_3-way'!C338-1)</f>
        <v/>
      </c>
    </row>
    <row r="338" spans="4:11" x14ac:dyDescent="0.25">
      <c r="D338" t="str">
        <f>solve_for_c('True_Odds_Calculator_3-way'!A339,'True_Odds_Calculator_3-way'!B339,'True_Odds_Calculator_3-way'!C339,'Log_working_3-way'!B$1,'Log_working_3-way'!B$2)</f>
        <v/>
      </c>
      <c r="F338" s="6" t="str">
        <f>IF('Log_working_3-way'!D338="","",1/'True_Odds_Calculator_3-way'!N339+1/'True_Odds_Calculator_3-way'!O339+1/'True_Odds_Calculator_3-way'!#REF!-1)</f>
        <v/>
      </c>
      <c r="H338" s="6" t="str">
        <f>IF('Log_working_3-way'!$D338="","",'True_Odds_Calculator_3-way'!N339/'True_Odds_Calculator_3-way'!A339-1)</f>
        <v/>
      </c>
      <c r="I338" s="6" t="str">
        <f>IF('Log_working_3-way'!$D338="","",'True_Odds_Calculator_3-way'!O339/'True_Odds_Calculator_3-way'!B339-1)</f>
        <v/>
      </c>
      <c r="J338" s="6" t="str">
        <f>IF('Log_working_3-way'!$D338="","",'True_Odds_Calculator_3-way'!#REF!/'True_Odds_Calculator_3-way'!C339-1)</f>
        <v/>
      </c>
      <c r="K338" s="6" t="str">
        <f>IF('Log_working_3-way'!$D338="","",1/'True_Odds_Calculator_3-way'!A339+1/'True_Odds_Calculator_3-way'!B339+1/'True_Odds_Calculator_3-way'!C339-1)</f>
        <v/>
      </c>
    </row>
    <row r="339" spans="4:11" x14ac:dyDescent="0.25">
      <c r="D339" t="str">
        <f>solve_for_c('True_Odds_Calculator_3-way'!A340,'True_Odds_Calculator_3-way'!B340,'True_Odds_Calculator_3-way'!C340,'Log_working_3-way'!B$1,'Log_working_3-way'!B$2)</f>
        <v/>
      </c>
      <c r="F339" s="6" t="str">
        <f>IF('Log_working_3-way'!D339="","",1/'True_Odds_Calculator_3-way'!N340+1/'True_Odds_Calculator_3-way'!O340+1/'True_Odds_Calculator_3-way'!#REF!-1)</f>
        <v/>
      </c>
      <c r="H339" s="6" t="str">
        <f>IF('Log_working_3-way'!$D339="","",'True_Odds_Calculator_3-way'!N340/'True_Odds_Calculator_3-way'!A340-1)</f>
        <v/>
      </c>
      <c r="I339" s="6" t="str">
        <f>IF('Log_working_3-way'!$D339="","",'True_Odds_Calculator_3-way'!O340/'True_Odds_Calculator_3-way'!B340-1)</f>
        <v/>
      </c>
      <c r="J339" s="6" t="str">
        <f>IF('Log_working_3-way'!$D339="","",'True_Odds_Calculator_3-way'!#REF!/'True_Odds_Calculator_3-way'!C340-1)</f>
        <v/>
      </c>
      <c r="K339" s="6" t="str">
        <f>IF('Log_working_3-way'!$D339="","",1/'True_Odds_Calculator_3-way'!A340+1/'True_Odds_Calculator_3-way'!B340+1/'True_Odds_Calculator_3-way'!C340-1)</f>
        <v/>
      </c>
    </row>
    <row r="340" spans="4:11" x14ac:dyDescent="0.25">
      <c r="D340" t="str">
        <f>solve_for_c('True_Odds_Calculator_3-way'!A341,'True_Odds_Calculator_3-way'!B341,'True_Odds_Calculator_3-way'!C341,'Log_working_3-way'!B$1,'Log_working_3-way'!B$2)</f>
        <v/>
      </c>
      <c r="F340" s="6" t="str">
        <f>IF('Log_working_3-way'!D340="","",1/'True_Odds_Calculator_3-way'!N341+1/'True_Odds_Calculator_3-way'!O341+1/'True_Odds_Calculator_3-way'!#REF!-1)</f>
        <v/>
      </c>
      <c r="H340" s="6" t="str">
        <f>IF('Log_working_3-way'!$D340="","",'True_Odds_Calculator_3-way'!N341/'True_Odds_Calculator_3-way'!A341-1)</f>
        <v/>
      </c>
      <c r="I340" s="6" t="str">
        <f>IF('Log_working_3-way'!$D340="","",'True_Odds_Calculator_3-way'!O341/'True_Odds_Calculator_3-way'!B341-1)</f>
        <v/>
      </c>
      <c r="J340" s="6" t="str">
        <f>IF('Log_working_3-way'!$D340="","",'True_Odds_Calculator_3-way'!#REF!/'True_Odds_Calculator_3-way'!C341-1)</f>
        <v/>
      </c>
      <c r="K340" s="6" t="str">
        <f>IF('Log_working_3-way'!$D340="","",1/'True_Odds_Calculator_3-way'!A341+1/'True_Odds_Calculator_3-way'!B341+1/'True_Odds_Calculator_3-way'!C341-1)</f>
        <v/>
      </c>
    </row>
    <row r="341" spans="4:11" x14ac:dyDescent="0.25">
      <c r="D341" t="str">
        <f>solve_for_c('True_Odds_Calculator_3-way'!A342,'True_Odds_Calculator_3-way'!B342,'True_Odds_Calculator_3-way'!C342,'Log_working_3-way'!B$1,'Log_working_3-way'!B$2)</f>
        <v/>
      </c>
      <c r="F341" s="6" t="str">
        <f>IF('Log_working_3-way'!D341="","",1/'True_Odds_Calculator_3-way'!N342+1/'True_Odds_Calculator_3-way'!O342+1/'True_Odds_Calculator_3-way'!#REF!-1)</f>
        <v/>
      </c>
      <c r="H341" s="6" t="str">
        <f>IF('Log_working_3-way'!$D341="","",'True_Odds_Calculator_3-way'!N342/'True_Odds_Calculator_3-way'!A342-1)</f>
        <v/>
      </c>
      <c r="I341" s="6" t="str">
        <f>IF('Log_working_3-way'!$D341="","",'True_Odds_Calculator_3-way'!O342/'True_Odds_Calculator_3-way'!B342-1)</f>
        <v/>
      </c>
      <c r="J341" s="6" t="str">
        <f>IF('Log_working_3-way'!$D341="","",'True_Odds_Calculator_3-way'!#REF!/'True_Odds_Calculator_3-way'!C342-1)</f>
        <v/>
      </c>
      <c r="K341" s="6" t="str">
        <f>IF('Log_working_3-way'!$D341="","",1/'True_Odds_Calculator_3-way'!A342+1/'True_Odds_Calculator_3-way'!B342+1/'True_Odds_Calculator_3-way'!C342-1)</f>
        <v/>
      </c>
    </row>
    <row r="342" spans="4:11" x14ac:dyDescent="0.25">
      <c r="D342" t="str">
        <f>solve_for_c('True_Odds_Calculator_3-way'!A343,'True_Odds_Calculator_3-way'!B343,'True_Odds_Calculator_3-way'!C343,'Log_working_3-way'!B$1,'Log_working_3-way'!B$2)</f>
        <v/>
      </c>
      <c r="F342" s="6" t="str">
        <f>IF('Log_working_3-way'!D342="","",1/'True_Odds_Calculator_3-way'!N343+1/'True_Odds_Calculator_3-way'!O343+1/'True_Odds_Calculator_3-way'!#REF!-1)</f>
        <v/>
      </c>
      <c r="H342" s="6" t="str">
        <f>IF('Log_working_3-way'!$D342="","",'True_Odds_Calculator_3-way'!N343/'True_Odds_Calculator_3-way'!A343-1)</f>
        <v/>
      </c>
      <c r="I342" s="6" t="str">
        <f>IF('Log_working_3-way'!$D342="","",'True_Odds_Calculator_3-way'!O343/'True_Odds_Calculator_3-way'!B343-1)</f>
        <v/>
      </c>
      <c r="J342" s="6" t="str">
        <f>IF('Log_working_3-way'!$D342="","",'True_Odds_Calculator_3-way'!#REF!/'True_Odds_Calculator_3-way'!C343-1)</f>
        <v/>
      </c>
      <c r="K342" s="6" t="str">
        <f>IF('Log_working_3-way'!$D342="","",1/'True_Odds_Calculator_3-way'!A343+1/'True_Odds_Calculator_3-way'!B343+1/'True_Odds_Calculator_3-way'!C343-1)</f>
        <v/>
      </c>
    </row>
    <row r="343" spans="4:11" x14ac:dyDescent="0.25">
      <c r="D343" t="str">
        <f>solve_for_c('True_Odds_Calculator_3-way'!A344,'True_Odds_Calculator_3-way'!B344,'True_Odds_Calculator_3-way'!C344,'Log_working_3-way'!B$1,'Log_working_3-way'!B$2)</f>
        <v/>
      </c>
      <c r="F343" s="6" t="str">
        <f>IF('Log_working_3-way'!D343="","",1/'True_Odds_Calculator_3-way'!N344+1/'True_Odds_Calculator_3-way'!O344+1/'True_Odds_Calculator_3-way'!#REF!-1)</f>
        <v/>
      </c>
      <c r="H343" s="6" t="str">
        <f>IF('Log_working_3-way'!$D343="","",'True_Odds_Calculator_3-way'!N344/'True_Odds_Calculator_3-way'!A344-1)</f>
        <v/>
      </c>
      <c r="I343" s="6" t="str">
        <f>IF('Log_working_3-way'!$D343="","",'True_Odds_Calculator_3-way'!O344/'True_Odds_Calculator_3-way'!B344-1)</f>
        <v/>
      </c>
      <c r="J343" s="6" t="str">
        <f>IF('Log_working_3-way'!$D343="","",'True_Odds_Calculator_3-way'!#REF!/'True_Odds_Calculator_3-way'!C344-1)</f>
        <v/>
      </c>
      <c r="K343" s="6" t="str">
        <f>IF('Log_working_3-way'!$D343="","",1/'True_Odds_Calculator_3-way'!A344+1/'True_Odds_Calculator_3-way'!B344+1/'True_Odds_Calculator_3-way'!C344-1)</f>
        <v/>
      </c>
    </row>
    <row r="344" spans="4:11" x14ac:dyDescent="0.25">
      <c r="D344" t="str">
        <f>solve_for_c('True_Odds_Calculator_3-way'!A345,'True_Odds_Calculator_3-way'!B345,'True_Odds_Calculator_3-way'!C345,'Log_working_3-way'!B$1,'Log_working_3-way'!B$2)</f>
        <v/>
      </c>
      <c r="F344" s="6" t="str">
        <f>IF('Log_working_3-way'!D344="","",1/'True_Odds_Calculator_3-way'!N345+1/'True_Odds_Calculator_3-way'!O345+1/'True_Odds_Calculator_3-way'!#REF!-1)</f>
        <v/>
      </c>
      <c r="H344" s="6" t="str">
        <f>IF('Log_working_3-way'!$D344="","",'True_Odds_Calculator_3-way'!N345/'True_Odds_Calculator_3-way'!A345-1)</f>
        <v/>
      </c>
      <c r="I344" s="6" t="str">
        <f>IF('Log_working_3-way'!$D344="","",'True_Odds_Calculator_3-way'!O345/'True_Odds_Calculator_3-way'!B345-1)</f>
        <v/>
      </c>
      <c r="J344" s="6" t="str">
        <f>IF('Log_working_3-way'!$D344="","",'True_Odds_Calculator_3-way'!#REF!/'True_Odds_Calculator_3-way'!C345-1)</f>
        <v/>
      </c>
      <c r="K344" s="6" t="str">
        <f>IF('Log_working_3-way'!$D344="","",1/'True_Odds_Calculator_3-way'!A345+1/'True_Odds_Calculator_3-way'!B345+1/'True_Odds_Calculator_3-way'!C345-1)</f>
        <v/>
      </c>
    </row>
    <row r="345" spans="4:11" x14ac:dyDescent="0.25">
      <c r="D345" t="str">
        <f>solve_for_c('True_Odds_Calculator_3-way'!A346,'True_Odds_Calculator_3-way'!B346,'True_Odds_Calculator_3-way'!C346,'Log_working_3-way'!B$1,'Log_working_3-way'!B$2)</f>
        <v/>
      </c>
      <c r="F345" s="6" t="str">
        <f>IF('Log_working_3-way'!D345="","",1/'True_Odds_Calculator_3-way'!N346+1/'True_Odds_Calculator_3-way'!O346+1/'True_Odds_Calculator_3-way'!#REF!-1)</f>
        <v/>
      </c>
      <c r="H345" s="6" t="str">
        <f>IF('Log_working_3-way'!$D345="","",'True_Odds_Calculator_3-way'!N346/'True_Odds_Calculator_3-way'!A346-1)</f>
        <v/>
      </c>
      <c r="I345" s="6" t="str">
        <f>IF('Log_working_3-way'!$D345="","",'True_Odds_Calculator_3-way'!O346/'True_Odds_Calculator_3-way'!B346-1)</f>
        <v/>
      </c>
      <c r="J345" s="6" t="str">
        <f>IF('Log_working_3-way'!$D345="","",'True_Odds_Calculator_3-way'!#REF!/'True_Odds_Calculator_3-way'!C346-1)</f>
        <v/>
      </c>
      <c r="K345" s="6" t="str">
        <f>IF('Log_working_3-way'!$D345="","",1/'True_Odds_Calculator_3-way'!A346+1/'True_Odds_Calculator_3-way'!B346+1/'True_Odds_Calculator_3-way'!C346-1)</f>
        <v/>
      </c>
    </row>
    <row r="346" spans="4:11" x14ac:dyDescent="0.25">
      <c r="D346" t="str">
        <f>solve_for_c('True_Odds_Calculator_3-way'!A347,'True_Odds_Calculator_3-way'!B347,'True_Odds_Calculator_3-way'!C347,'Log_working_3-way'!B$1,'Log_working_3-way'!B$2)</f>
        <v/>
      </c>
      <c r="F346" s="6" t="str">
        <f>IF('Log_working_3-way'!D346="","",1/'True_Odds_Calculator_3-way'!N347+1/'True_Odds_Calculator_3-way'!O347+1/'True_Odds_Calculator_3-way'!#REF!-1)</f>
        <v/>
      </c>
      <c r="H346" s="6" t="str">
        <f>IF('Log_working_3-way'!$D346="","",'True_Odds_Calculator_3-way'!N347/'True_Odds_Calculator_3-way'!A347-1)</f>
        <v/>
      </c>
      <c r="I346" s="6" t="str">
        <f>IF('Log_working_3-way'!$D346="","",'True_Odds_Calculator_3-way'!O347/'True_Odds_Calculator_3-way'!B347-1)</f>
        <v/>
      </c>
      <c r="J346" s="6" t="str">
        <f>IF('Log_working_3-way'!$D346="","",'True_Odds_Calculator_3-way'!#REF!/'True_Odds_Calculator_3-way'!C347-1)</f>
        <v/>
      </c>
      <c r="K346" s="6" t="str">
        <f>IF('Log_working_3-way'!$D346="","",1/'True_Odds_Calculator_3-way'!A347+1/'True_Odds_Calculator_3-way'!B347+1/'True_Odds_Calculator_3-way'!C347-1)</f>
        <v/>
      </c>
    </row>
    <row r="347" spans="4:11" x14ac:dyDescent="0.25">
      <c r="D347" t="str">
        <f>solve_for_c('True_Odds_Calculator_3-way'!A348,'True_Odds_Calculator_3-way'!B348,'True_Odds_Calculator_3-way'!C348,'Log_working_3-way'!B$1,'Log_working_3-way'!B$2)</f>
        <v/>
      </c>
      <c r="F347" s="6" t="str">
        <f>IF('Log_working_3-way'!D347="","",1/'True_Odds_Calculator_3-way'!N348+1/'True_Odds_Calculator_3-way'!O348+1/'True_Odds_Calculator_3-way'!#REF!-1)</f>
        <v/>
      </c>
      <c r="H347" s="6" t="str">
        <f>IF('Log_working_3-way'!$D347="","",'True_Odds_Calculator_3-way'!N348/'True_Odds_Calculator_3-way'!A348-1)</f>
        <v/>
      </c>
      <c r="I347" s="6" t="str">
        <f>IF('Log_working_3-way'!$D347="","",'True_Odds_Calculator_3-way'!O348/'True_Odds_Calculator_3-way'!B348-1)</f>
        <v/>
      </c>
      <c r="J347" s="6" t="str">
        <f>IF('Log_working_3-way'!$D347="","",'True_Odds_Calculator_3-way'!#REF!/'True_Odds_Calculator_3-way'!C348-1)</f>
        <v/>
      </c>
      <c r="K347" s="6" t="str">
        <f>IF('Log_working_3-way'!$D347="","",1/'True_Odds_Calculator_3-way'!A348+1/'True_Odds_Calculator_3-way'!B348+1/'True_Odds_Calculator_3-way'!C348-1)</f>
        <v/>
      </c>
    </row>
    <row r="348" spans="4:11" x14ac:dyDescent="0.25">
      <c r="D348" t="str">
        <f>solve_for_c('True_Odds_Calculator_3-way'!A349,'True_Odds_Calculator_3-way'!B349,'True_Odds_Calculator_3-way'!C349,'Log_working_3-way'!B$1,'Log_working_3-way'!B$2)</f>
        <v/>
      </c>
      <c r="F348" s="6" t="str">
        <f>IF('Log_working_3-way'!D348="","",1/'True_Odds_Calculator_3-way'!N349+1/'True_Odds_Calculator_3-way'!O349+1/'True_Odds_Calculator_3-way'!#REF!-1)</f>
        <v/>
      </c>
      <c r="H348" s="6" t="str">
        <f>IF('Log_working_3-way'!$D348="","",'True_Odds_Calculator_3-way'!N349/'True_Odds_Calculator_3-way'!A349-1)</f>
        <v/>
      </c>
      <c r="I348" s="6" t="str">
        <f>IF('Log_working_3-way'!$D348="","",'True_Odds_Calculator_3-way'!O349/'True_Odds_Calculator_3-way'!B349-1)</f>
        <v/>
      </c>
      <c r="J348" s="6" t="str">
        <f>IF('Log_working_3-way'!$D348="","",'True_Odds_Calculator_3-way'!#REF!/'True_Odds_Calculator_3-way'!C349-1)</f>
        <v/>
      </c>
      <c r="K348" s="6" t="str">
        <f>IF('Log_working_3-way'!$D348="","",1/'True_Odds_Calculator_3-way'!A349+1/'True_Odds_Calculator_3-way'!B349+1/'True_Odds_Calculator_3-way'!C349-1)</f>
        <v/>
      </c>
    </row>
    <row r="349" spans="4:11" x14ac:dyDescent="0.25">
      <c r="D349" t="str">
        <f>solve_for_c('True_Odds_Calculator_3-way'!A350,'True_Odds_Calculator_3-way'!B350,'True_Odds_Calculator_3-way'!C350,'Log_working_3-way'!B$1,'Log_working_3-way'!B$2)</f>
        <v/>
      </c>
      <c r="F349" s="6" t="str">
        <f>IF('Log_working_3-way'!D349="","",1/'True_Odds_Calculator_3-way'!N350+1/'True_Odds_Calculator_3-way'!O350+1/'True_Odds_Calculator_3-way'!#REF!-1)</f>
        <v/>
      </c>
      <c r="H349" s="6" t="str">
        <f>IF('Log_working_3-way'!$D349="","",'True_Odds_Calculator_3-way'!N350/'True_Odds_Calculator_3-way'!A350-1)</f>
        <v/>
      </c>
      <c r="I349" s="6" t="str">
        <f>IF('Log_working_3-way'!$D349="","",'True_Odds_Calculator_3-way'!O350/'True_Odds_Calculator_3-way'!B350-1)</f>
        <v/>
      </c>
      <c r="J349" s="6" t="str">
        <f>IF('Log_working_3-way'!$D349="","",'True_Odds_Calculator_3-way'!#REF!/'True_Odds_Calculator_3-way'!C350-1)</f>
        <v/>
      </c>
      <c r="K349" s="6" t="str">
        <f>IF('Log_working_3-way'!$D349="","",1/'True_Odds_Calculator_3-way'!A350+1/'True_Odds_Calculator_3-way'!B350+1/'True_Odds_Calculator_3-way'!C350-1)</f>
        <v/>
      </c>
    </row>
    <row r="350" spans="4:11" x14ac:dyDescent="0.25">
      <c r="D350" t="str">
        <f>solve_for_c('True_Odds_Calculator_3-way'!A351,'True_Odds_Calculator_3-way'!B351,'True_Odds_Calculator_3-way'!C351,'Log_working_3-way'!B$1,'Log_working_3-way'!B$2)</f>
        <v/>
      </c>
      <c r="F350" s="6" t="str">
        <f>IF('Log_working_3-way'!D350="","",1/'True_Odds_Calculator_3-way'!N351+1/'True_Odds_Calculator_3-way'!O351+1/'True_Odds_Calculator_3-way'!#REF!-1)</f>
        <v/>
      </c>
      <c r="H350" s="6" t="str">
        <f>IF('Log_working_3-way'!$D350="","",'True_Odds_Calculator_3-way'!N351/'True_Odds_Calculator_3-way'!A351-1)</f>
        <v/>
      </c>
      <c r="I350" s="6" t="str">
        <f>IF('Log_working_3-way'!$D350="","",'True_Odds_Calculator_3-way'!O351/'True_Odds_Calculator_3-way'!B351-1)</f>
        <v/>
      </c>
      <c r="J350" s="6" t="str">
        <f>IF('Log_working_3-way'!$D350="","",'True_Odds_Calculator_3-way'!#REF!/'True_Odds_Calculator_3-way'!C351-1)</f>
        <v/>
      </c>
      <c r="K350" s="6" t="str">
        <f>IF('Log_working_3-way'!$D350="","",1/'True_Odds_Calculator_3-way'!A351+1/'True_Odds_Calculator_3-way'!B351+1/'True_Odds_Calculator_3-way'!C351-1)</f>
        <v/>
      </c>
    </row>
    <row r="351" spans="4:11" x14ac:dyDescent="0.25">
      <c r="D351" t="str">
        <f>solve_for_c('True_Odds_Calculator_3-way'!A352,'True_Odds_Calculator_3-way'!B352,'True_Odds_Calculator_3-way'!C352,'Log_working_3-way'!B$1,'Log_working_3-way'!B$2)</f>
        <v/>
      </c>
      <c r="F351" s="6" t="str">
        <f>IF('Log_working_3-way'!D351="","",1/'True_Odds_Calculator_3-way'!N352+1/'True_Odds_Calculator_3-way'!O352+1/'True_Odds_Calculator_3-way'!#REF!-1)</f>
        <v/>
      </c>
      <c r="H351" s="6" t="str">
        <f>IF('Log_working_3-way'!$D351="","",'True_Odds_Calculator_3-way'!N352/'True_Odds_Calculator_3-way'!A352-1)</f>
        <v/>
      </c>
      <c r="I351" s="6" t="str">
        <f>IF('Log_working_3-way'!$D351="","",'True_Odds_Calculator_3-way'!O352/'True_Odds_Calculator_3-way'!B352-1)</f>
        <v/>
      </c>
      <c r="J351" s="6" t="str">
        <f>IF('Log_working_3-way'!$D351="","",'True_Odds_Calculator_3-way'!#REF!/'True_Odds_Calculator_3-way'!C352-1)</f>
        <v/>
      </c>
      <c r="K351" s="6" t="str">
        <f>IF('Log_working_3-way'!$D351="","",1/'True_Odds_Calculator_3-way'!A352+1/'True_Odds_Calculator_3-way'!B352+1/'True_Odds_Calculator_3-way'!C352-1)</f>
        <v/>
      </c>
    </row>
    <row r="352" spans="4:11" x14ac:dyDescent="0.25">
      <c r="D352" t="str">
        <f>solve_for_c('True_Odds_Calculator_3-way'!A353,'True_Odds_Calculator_3-way'!B353,'True_Odds_Calculator_3-way'!C353,'Log_working_3-way'!B$1,'Log_working_3-way'!B$2)</f>
        <v/>
      </c>
      <c r="F352" s="6" t="str">
        <f>IF('Log_working_3-way'!D352="","",1/'True_Odds_Calculator_3-way'!N353+1/'True_Odds_Calculator_3-way'!O353+1/'True_Odds_Calculator_3-way'!#REF!-1)</f>
        <v/>
      </c>
      <c r="H352" s="6" t="str">
        <f>IF('Log_working_3-way'!$D352="","",'True_Odds_Calculator_3-way'!N353/'True_Odds_Calculator_3-way'!A353-1)</f>
        <v/>
      </c>
      <c r="I352" s="6" t="str">
        <f>IF('Log_working_3-way'!$D352="","",'True_Odds_Calculator_3-way'!O353/'True_Odds_Calculator_3-way'!B353-1)</f>
        <v/>
      </c>
      <c r="J352" s="6" t="str">
        <f>IF('Log_working_3-way'!$D352="","",'True_Odds_Calculator_3-way'!#REF!/'True_Odds_Calculator_3-way'!C353-1)</f>
        <v/>
      </c>
      <c r="K352" s="6" t="str">
        <f>IF('Log_working_3-way'!$D352="","",1/'True_Odds_Calculator_3-way'!A353+1/'True_Odds_Calculator_3-way'!B353+1/'True_Odds_Calculator_3-way'!C353-1)</f>
        <v/>
      </c>
    </row>
    <row r="353" spans="4:11" x14ac:dyDescent="0.25">
      <c r="D353" t="str">
        <f>solve_for_c('True_Odds_Calculator_3-way'!A354,'True_Odds_Calculator_3-way'!B354,'True_Odds_Calculator_3-way'!C354,'Log_working_3-way'!B$1,'Log_working_3-way'!B$2)</f>
        <v/>
      </c>
      <c r="F353" s="6" t="str">
        <f>IF('Log_working_3-way'!D353="","",1/'True_Odds_Calculator_3-way'!N354+1/'True_Odds_Calculator_3-way'!O354+1/'True_Odds_Calculator_3-way'!#REF!-1)</f>
        <v/>
      </c>
      <c r="H353" s="6" t="str">
        <f>IF('Log_working_3-way'!$D353="","",'True_Odds_Calculator_3-way'!N354/'True_Odds_Calculator_3-way'!A354-1)</f>
        <v/>
      </c>
      <c r="I353" s="6" t="str">
        <f>IF('Log_working_3-way'!$D353="","",'True_Odds_Calculator_3-way'!O354/'True_Odds_Calculator_3-way'!B354-1)</f>
        <v/>
      </c>
      <c r="J353" s="6" t="str">
        <f>IF('Log_working_3-way'!$D353="","",'True_Odds_Calculator_3-way'!#REF!/'True_Odds_Calculator_3-way'!C354-1)</f>
        <v/>
      </c>
      <c r="K353" s="6" t="str">
        <f>IF('Log_working_3-way'!$D353="","",1/'True_Odds_Calculator_3-way'!A354+1/'True_Odds_Calculator_3-way'!B354+1/'True_Odds_Calculator_3-way'!C354-1)</f>
        <v/>
      </c>
    </row>
    <row r="354" spans="4:11" x14ac:dyDescent="0.25">
      <c r="D354" t="str">
        <f>solve_for_c('True_Odds_Calculator_3-way'!A355,'True_Odds_Calculator_3-way'!B355,'True_Odds_Calculator_3-way'!C355,'Log_working_3-way'!B$1,'Log_working_3-way'!B$2)</f>
        <v/>
      </c>
      <c r="F354" s="6" t="str">
        <f>IF('Log_working_3-way'!D354="","",1/'True_Odds_Calculator_3-way'!N355+1/'True_Odds_Calculator_3-way'!O355+1/'True_Odds_Calculator_3-way'!#REF!-1)</f>
        <v/>
      </c>
      <c r="H354" s="6" t="str">
        <f>IF('Log_working_3-way'!$D354="","",'True_Odds_Calculator_3-way'!N355/'True_Odds_Calculator_3-way'!A355-1)</f>
        <v/>
      </c>
      <c r="I354" s="6" t="str">
        <f>IF('Log_working_3-way'!$D354="","",'True_Odds_Calculator_3-way'!O355/'True_Odds_Calculator_3-way'!B355-1)</f>
        <v/>
      </c>
      <c r="J354" s="6" t="str">
        <f>IF('Log_working_3-way'!$D354="","",'True_Odds_Calculator_3-way'!#REF!/'True_Odds_Calculator_3-way'!C355-1)</f>
        <v/>
      </c>
      <c r="K354" s="6" t="str">
        <f>IF('Log_working_3-way'!$D354="","",1/'True_Odds_Calculator_3-way'!A355+1/'True_Odds_Calculator_3-way'!B355+1/'True_Odds_Calculator_3-way'!C355-1)</f>
        <v/>
      </c>
    </row>
    <row r="355" spans="4:11" x14ac:dyDescent="0.25">
      <c r="D355" t="str">
        <f>solve_for_c('True_Odds_Calculator_3-way'!A356,'True_Odds_Calculator_3-way'!B356,'True_Odds_Calculator_3-way'!C356,'Log_working_3-way'!B$1,'Log_working_3-way'!B$2)</f>
        <v/>
      </c>
      <c r="F355" s="6" t="str">
        <f>IF('Log_working_3-way'!D355="","",1/'True_Odds_Calculator_3-way'!N356+1/'True_Odds_Calculator_3-way'!O356+1/'True_Odds_Calculator_3-way'!#REF!-1)</f>
        <v/>
      </c>
      <c r="H355" s="6" t="str">
        <f>IF('Log_working_3-way'!$D355="","",'True_Odds_Calculator_3-way'!N356/'True_Odds_Calculator_3-way'!A356-1)</f>
        <v/>
      </c>
      <c r="I355" s="6" t="str">
        <f>IF('Log_working_3-way'!$D355="","",'True_Odds_Calculator_3-way'!O356/'True_Odds_Calculator_3-way'!B356-1)</f>
        <v/>
      </c>
      <c r="J355" s="6" t="str">
        <f>IF('Log_working_3-way'!$D355="","",'True_Odds_Calculator_3-way'!#REF!/'True_Odds_Calculator_3-way'!C356-1)</f>
        <v/>
      </c>
      <c r="K355" s="6" t="str">
        <f>IF('Log_working_3-way'!$D355="","",1/'True_Odds_Calculator_3-way'!A356+1/'True_Odds_Calculator_3-way'!B356+1/'True_Odds_Calculator_3-way'!C356-1)</f>
        <v/>
      </c>
    </row>
    <row r="356" spans="4:11" x14ac:dyDescent="0.25">
      <c r="D356" t="str">
        <f>solve_for_c('True_Odds_Calculator_3-way'!A357,'True_Odds_Calculator_3-way'!B357,'True_Odds_Calculator_3-way'!C357,'Log_working_3-way'!B$1,'Log_working_3-way'!B$2)</f>
        <v/>
      </c>
      <c r="F356" s="6" t="str">
        <f>IF('Log_working_3-way'!D356="","",1/'True_Odds_Calculator_3-way'!N357+1/'True_Odds_Calculator_3-way'!O357+1/'True_Odds_Calculator_3-way'!#REF!-1)</f>
        <v/>
      </c>
      <c r="H356" s="6" t="str">
        <f>IF('Log_working_3-way'!$D356="","",'True_Odds_Calculator_3-way'!N357/'True_Odds_Calculator_3-way'!A357-1)</f>
        <v/>
      </c>
      <c r="I356" s="6" t="str">
        <f>IF('Log_working_3-way'!$D356="","",'True_Odds_Calculator_3-way'!O357/'True_Odds_Calculator_3-way'!B357-1)</f>
        <v/>
      </c>
      <c r="J356" s="6" t="str">
        <f>IF('Log_working_3-way'!$D356="","",'True_Odds_Calculator_3-way'!#REF!/'True_Odds_Calculator_3-way'!C357-1)</f>
        <v/>
      </c>
      <c r="K356" s="6" t="str">
        <f>IF('Log_working_3-way'!$D356="","",1/'True_Odds_Calculator_3-way'!A357+1/'True_Odds_Calculator_3-way'!B357+1/'True_Odds_Calculator_3-way'!C357-1)</f>
        <v/>
      </c>
    </row>
    <row r="357" spans="4:11" x14ac:dyDescent="0.25">
      <c r="D357" t="str">
        <f>solve_for_c('True_Odds_Calculator_3-way'!A358,'True_Odds_Calculator_3-way'!B358,'True_Odds_Calculator_3-way'!C358,'Log_working_3-way'!B$1,'Log_working_3-way'!B$2)</f>
        <v/>
      </c>
      <c r="F357" s="6" t="str">
        <f>IF('Log_working_3-way'!D357="","",1/'True_Odds_Calculator_3-way'!N358+1/'True_Odds_Calculator_3-way'!O358+1/'True_Odds_Calculator_3-way'!#REF!-1)</f>
        <v/>
      </c>
      <c r="H357" s="6" t="str">
        <f>IF('Log_working_3-way'!$D357="","",'True_Odds_Calculator_3-way'!N358/'True_Odds_Calculator_3-way'!A358-1)</f>
        <v/>
      </c>
      <c r="I357" s="6" t="str">
        <f>IF('Log_working_3-way'!$D357="","",'True_Odds_Calculator_3-way'!O358/'True_Odds_Calculator_3-way'!B358-1)</f>
        <v/>
      </c>
      <c r="J357" s="6" t="str">
        <f>IF('Log_working_3-way'!$D357="","",'True_Odds_Calculator_3-way'!#REF!/'True_Odds_Calculator_3-way'!C358-1)</f>
        <v/>
      </c>
      <c r="K357" s="6" t="str">
        <f>IF('Log_working_3-way'!$D357="","",1/'True_Odds_Calculator_3-way'!A358+1/'True_Odds_Calculator_3-way'!B358+1/'True_Odds_Calculator_3-way'!C358-1)</f>
        <v/>
      </c>
    </row>
    <row r="358" spans="4:11" x14ac:dyDescent="0.25">
      <c r="D358" t="str">
        <f>solve_for_c('True_Odds_Calculator_3-way'!A359,'True_Odds_Calculator_3-way'!B359,'True_Odds_Calculator_3-way'!C359,'Log_working_3-way'!B$1,'Log_working_3-way'!B$2)</f>
        <v/>
      </c>
      <c r="F358" s="6" t="str">
        <f>IF('Log_working_3-way'!D358="","",1/'True_Odds_Calculator_3-way'!N359+1/'True_Odds_Calculator_3-way'!O359+1/'True_Odds_Calculator_3-way'!#REF!-1)</f>
        <v/>
      </c>
      <c r="H358" s="6" t="str">
        <f>IF('Log_working_3-way'!$D358="","",'True_Odds_Calculator_3-way'!N359/'True_Odds_Calculator_3-way'!A359-1)</f>
        <v/>
      </c>
      <c r="I358" s="6" t="str">
        <f>IF('Log_working_3-way'!$D358="","",'True_Odds_Calculator_3-way'!O359/'True_Odds_Calculator_3-way'!B359-1)</f>
        <v/>
      </c>
      <c r="J358" s="6" t="str">
        <f>IF('Log_working_3-way'!$D358="","",'True_Odds_Calculator_3-way'!#REF!/'True_Odds_Calculator_3-way'!C359-1)</f>
        <v/>
      </c>
      <c r="K358" s="6" t="str">
        <f>IF('Log_working_3-way'!$D358="","",1/'True_Odds_Calculator_3-way'!A359+1/'True_Odds_Calculator_3-way'!B359+1/'True_Odds_Calculator_3-way'!C359-1)</f>
        <v/>
      </c>
    </row>
    <row r="359" spans="4:11" x14ac:dyDescent="0.25">
      <c r="D359" t="str">
        <f>solve_for_c('True_Odds_Calculator_3-way'!A360,'True_Odds_Calculator_3-way'!B360,'True_Odds_Calculator_3-way'!C360,'Log_working_3-way'!B$1,'Log_working_3-way'!B$2)</f>
        <v/>
      </c>
      <c r="F359" s="6" t="str">
        <f>IF('Log_working_3-way'!D359="","",1/'True_Odds_Calculator_3-way'!N360+1/'True_Odds_Calculator_3-way'!O360+1/'True_Odds_Calculator_3-way'!#REF!-1)</f>
        <v/>
      </c>
      <c r="H359" s="6" t="str">
        <f>IF('Log_working_3-way'!$D359="","",'True_Odds_Calculator_3-way'!N360/'True_Odds_Calculator_3-way'!A360-1)</f>
        <v/>
      </c>
      <c r="I359" s="6" t="str">
        <f>IF('Log_working_3-way'!$D359="","",'True_Odds_Calculator_3-way'!O360/'True_Odds_Calculator_3-way'!B360-1)</f>
        <v/>
      </c>
      <c r="J359" s="6" t="str">
        <f>IF('Log_working_3-way'!$D359="","",'True_Odds_Calculator_3-way'!#REF!/'True_Odds_Calculator_3-way'!C360-1)</f>
        <v/>
      </c>
      <c r="K359" s="6" t="str">
        <f>IF('Log_working_3-way'!$D359="","",1/'True_Odds_Calculator_3-way'!A360+1/'True_Odds_Calculator_3-way'!B360+1/'True_Odds_Calculator_3-way'!C360-1)</f>
        <v/>
      </c>
    </row>
    <row r="360" spans="4:11" x14ac:dyDescent="0.25">
      <c r="D360" t="str">
        <f>solve_for_c('True_Odds_Calculator_3-way'!A361,'True_Odds_Calculator_3-way'!B361,'True_Odds_Calculator_3-way'!C361,'Log_working_3-way'!B$1,'Log_working_3-way'!B$2)</f>
        <v/>
      </c>
      <c r="F360" s="6" t="str">
        <f>IF('Log_working_3-way'!D360="","",1/'True_Odds_Calculator_3-way'!N361+1/'True_Odds_Calculator_3-way'!O361+1/'True_Odds_Calculator_3-way'!#REF!-1)</f>
        <v/>
      </c>
      <c r="H360" s="6" t="str">
        <f>IF('Log_working_3-way'!$D360="","",'True_Odds_Calculator_3-way'!N361/'True_Odds_Calculator_3-way'!A361-1)</f>
        <v/>
      </c>
      <c r="I360" s="6" t="str">
        <f>IF('Log_working_3-way'!$D360="","",'True_Odds_Calculator_3-way'!O361/'True_Odds_Calculator_3-way'!B361-1)</f>
        <v/>
      </c>
      <c r="J360" s="6" t="str">
        <f>IF('Log_working_3-way'!$D360="","",'True_Odds_Calculator_3-way'!#REF!/'True_Odds_Calculator_3-way'!C361-1)</f>
        <v/>
      </c>
      <c r="K360" s="6" t="str">
        <f>IF('Log_working_3-way'!$D360="","",1/'True_Odds_Calculator_3-way'!A361+1/'True_Odds_Calculator_3-way'!B361+1/'True_Odds_Calculator_3-way'!C361-1)</f>
        <v/>
      </c>
    </row>
    <row r="361" spans="4:11" x14ac:dyDescent="0.25">
      <c r="D361" t="str">
        <f>solve_for_c('True_Odds_Calculator_3-way'!A362,'True_Odds_Calculator_3-way'!B362,'True_Odds_Calculator_3-way'!C362,'Log_working_3-way'!B$1,'Log_working_3-way'!B$2)</f>
        <v/>
      </c>
      <c r="F361" s="6" t="str">
        <f>IF('Log_working_3-way'!D361="","",1/'True_Odds_Calculator_3-way'!N362+1/'True_Odds_Calculator_3-way'!O362+1/'True_Odds_Calculator_3-way'!#REF!-1)</f>
        <v/>
      </c>
      <c r="H361" s="6" t="str">
        <f>IF('Log_working_3-way'!$D361="","",'True_Odds_Calculator_3-way'!N362/'True_Odds_Calculator_3-way'!A362-1)</f>
        <v/>
      </c>
      <c r="I361" s="6" t="str">
        <f>IF('Log_working_3-way'!$D361="","",'True_Odds_Calculator_3-way'!O362/'True_Odds_Calculator_3-way'!B362-1)</f>
        <v/>
      </c>
      <c r="J361" s="6" t="str">
        <f>IF('Log_working_3-way'!$D361="","",'True_Odds_Calculator_3-way'!#REF!/'True_Odds_Calculator_3-way'!C362-1)</f>
        <v/>
      </c>
      <c r="K361" s="6" t="str">
        <f>IF('Log_working_3-way'!$D361="","",1/'True_Odds_Calculator_3-way'!A362+1/'True_Odds_Calculator_3-way'!B362+1/'True_Odds_Calculator_3-way'!C362-1)</f>
        <v/>
      </c>
    </row>
    <row r="362" spans="4:11" x14ac:dyDescent="0.25">
      <c r="D362" t="str">
        <f>solve_for_c('True_Odds_Calculator_3-way'!A363,'True_Odds_Calculator_3-way'!B363,'True_Odds_Calculator_3-way'!C363,'Log_working_3-way'!B$1,'Log_working_3-way'!B$2)</f>
        <v/>
      </c>
      <c r="F362" s="6" t="str">
        <f>IF('Log_working_3-way'!D362="","",1/'True_Odds_Calculator_3-way'!N363+1/'True_Odds_Calculator_3-way'!O363+1/'True_Odds_Calculator_3-way'!#REF!-1)</f>
        <v/>
      </c>
      <c r="H362" s="6" t="str">
        <f>IF('Log_working_3-way'!$D362="","",'True_Odds_Calculator_3-way'!N363/'True_Odds_Calculator_3-way'!A363-1)</f>
        <v/>
      </c>
      <c r="I362" s="6" t="str">
        <f>IF('Log_working_3-way'!$D362="","",'True_Odds_Calculator_3-way'!O363/'True_Odds_Calculator_3-way'!B363-1)</f>
        <v/>
      </c>
      <c r="J362" s="6" t="str">
        <f>IF('Log_working_3-way'!$D362="","",'True_Odds_Calculator_3-way'!#REF!/'True_Odds_Calculator_3-way'!C363-1)</f>
        <v/>
      </c>
      <c r="K362" s="6" t="str">
        <f>IF('Log_working_3-way'!$D362="","",1/'True_Odds_Calculator_3-way'!A363+1/'True_Odds_Calculator_3-way'!B363+1/'True_Odds_Calculator_3-way'!C363-1)</f>
        <v/>
      </c>
    </row>
    <row r="363" spans="4:11" x14ac:dyDescent="0.25">
      <c r="D363" t="str">
        <f>solve_for_c('True_Odds_Calculator_3-way'!A364,'True_Odds_Calculator_3-way'!B364,'True_Odds_Calculator_3-way'!C364,'Log_working_3-way'!B$1,'Log_working_3-way'!B$2)</f>
        <v/>
      </c>
      <c r="F363" s="6" t="str">
        <f>IF('Log_working_3-way'!D363="","",1/'True_Odds_Calculator_3-way'!N364+1/'True_Odds_Calculator_3-way'!O364+1/'True_Odds_Calculator_3-way'!#REF!-1)</f>
        <v/>
      </c>
      <c r="H363" s="6" t="str">
        <f>IF('Log_working_3-way'!$D363="","",'True_Odds_Calculator_3-way'!N364/'True_Odds_Calculator_3-way'!A364-1)</f>
        <v/>
      </c>
      <c r="I363" s="6" t="str">
        <f>IF('Log_working_3-way'!$D363="","",'True_Odds_Calculator_3-way'!O364/'True_Odds_Calculator_3-way'!B364-1)</f>
        <v/>
      </c>
      <c r="J363" s="6" t="str">
        <f>IF('Log_working_3-way'!$D363="","",'True_Odds_Calculator_3-way'!#REF!/'True_Odds_Calculator_3-way'!C364-1)</f>
        <v/>
      </c>
      <c r="K363" s="6" t="str">
        <f>IF('Log_working_3-way'!$D363="","",1/'True_Odds_Calculator_3-way'!A364+1/'True_Odds_Calculator_3-way'!B364+1/'True_Odds_Calculator_3-way'!C364-1)</f>
        <v/>
      </c>
    </row>
    <row r="364" spans="4:11" x14ac:dyDescent="0.25">
      <c r="D364" t="str">
        <f>solve_for_c('True_Odds_Calculator_3-way'!A365,'True_Odds_Calculator_3-way'!B365,'True_Odds_Calculator_3-way'!C365,'Log_working_3-way'!B$1,'Log_working_3-way'!B$2)</f>
        <v/>
      </c>
      <c r="F364" s="6" t="str">
        <f>IF('Log_working_3-way'!D364="","",1/'True_Odds_Calculator_3-way'!N365+1/'True_Odds_Calculator_3-way'!O365+1/'True_Odds_Calculator_3-way'!#REF!-1)</f>
        <v/>
      </c>
      <c r="H364" s="6" t="str">
        <f>IF('Log_working_3-way'!$D364="","",'True_Odds_Calculator_3-way'!N365/'True_Odds_Calculator_3-way'!A365-1)</f>
        <v/>
      </c>
      <c r="I364" s="6" t="str">
        <f>IF('Log_working_3-way'!$D364="","",'True_Odds_Calculator_3-way'!O365/'True_Odds_Calculator_3-way'!B365-1)</f>
        <v/>
      </c>
      <c r="J364" s="6" t="str">
        <f>IF('Log_working_3-way'!$D364="","",'True_Odds_Calculator_3-way'!#REF!/'True_Odds_Calculator_3-way'!C365-1)</f>
        <v/>
      </c>
      <c r="K364" s="6" t="str">
        <f>IF('Log_working_3-way'!$D364="","",1/'True_Odds_Calculator_3-way'!A365+1/'True_Odds_Calculator_3-way'!B365+1/'True_Odds_Calculator_3-way'!C365-1)</f>
        <v/>
      </c>
    </row>
    <row r="365" spans="4:11" x14ac:dyDescent="0.25">
      <c r="D365" t="str">
        <f>solve_for_c('True_Odds_Calculator_3-way'!A366,'True_Odds_Calculator_3-way'!B366,'True_Odds_Calculator_3-way'!C366,'Log_working_3-way'!B$1,'Log_working_3-way'!B$2)</f>
        <v/>
      </c>
      <c r="F365" s="6" t="str">
        <f>IF('Log_working_3-way'!D365="","",1/'True_Odds_Calculator_3-way'!N366+1/'True_Odds_Calculator_3-way'!O366+1/'True_Odds_Calculator_3-way'!#REF!-1)</f>
        <v/>
      </c>
      <c r="H365" s="6" t="str">
        <f>IF('Log_working_3-way'!$D365="","",'True_Odds_Calculator_3-way'!N366/'True_Odds_Calculator_3-way'!A366-1)</f>
        <v/>
      </c>
      <c r="I365" s="6" t="str">
        <f>IF('Log_working_3-way'!$D365="","",'True_Odds_Calculator_3-way'!O366/'True_Odds_Calculator_3-way'!B366-1)</f>
        <v/>
      </c>
      <c r="J365" s="6" t="str">
        <f>IF('Log_working_3-way'!$D365="","",'True_Odds_Calculator_3-way'!#REF!/'True_Odds_Calculator_3-way'!C366-1)</f>
        <v/>
      </c>
      <c r="K365" s="6" t="str">
        <f>IF('Log_working_3-way'!$D365="","",1/'True_Odds_Calculator_3-way'!A366+1/'True_Odds_Calculator_3-way'!B366+1/'True_Odds_Calculator_3-way'!C366-1)</f>
        <v/>
      </c>
    </row>
    <row r="366" spans="4:11" x14ac:dyDescent="0.25">
      <c r="D366" t="str">
        <f>solve_for_c('True_Odds_Calculator_3-way'!A367,'True_Odds_Calculator_3-way'!B367,'True_Odds_Calculator_3-way'!C367,'Log_working_3-way'!B$1,'Log_working_3-way'!B$2)</f>
        <v/>
      </c>
      <c r="F366" s="6" t="str">
        <f>IF('Log_working_3-way'!D366="","",1/'True_Odds_Calculator_3-way'!N367+1/'True_Odds_Calculator_3-way'!O367+1/'True_Odds_Calculator_3-way'!#REF!-1)</f>
        <v/>
      </c>
      <c r="H366" s="6" t="str">
        <f>IF('Log_working_3-way'!$D366="","",'True_Odds_Calculator_3-way'!N367/'True_Odds_Calculator_3-way'!A367-1)</f>
        <v/>
      </c>
      <c r="I366" s="6" t="str">
        <f>IF('Log_working_3-way'!$D366="","",'True_Odds_Calculator_3-way'!O367/'True_Odds_Calculator_3-way'!B367-1)</f>
        <v/>
      </c>
      <c r="J366" s="6" t="str">
        <f>IF('Log_working_3-way'!$D366="","",'True_Odds_Calculator_3-way'!#REF!/'True_Odds_Calculator_3-way'!C367-1)</f>
        <v/>
      </c>
      <c r="K366" s="6" t="str">
        <f>IF('Log_working_3-way'!$D366="","",1/'True_Odds_Calculator_3-way'!A367+1/'True_Odds_Calculator_3-way'!B367+1/'True_Odds_Calculator_3-way'!C367-1)</f>
        <v/>
      </c>
    </row>
    <row r="367" spans="4:11" x14ac:dyDescent="0.25">
      <c r="D367" t="str">
        <f>solve_for_c('True_Odds_Calculator_3-way'!A368,'True_Odds_Calculator_3-way'!B368,'True_Odds_Calculator_3-way'!C368,'Log_working_3-way'!B$1,'Log_working_3-way'!B$2)</f>
        <v/>
      </c>
      <c r="F367" s="6" t="str">
        <f>IF('Log_working_3-way'!D367="","",1/'True_Odds_Calculator_3-way'!N368+1/'True_Odds_Calculator_3-way'!O368+1/'True_Odds_Calculator_3-way'!#REF!-1)</f>
        <v/>
      </c>
      <c r="H367" s="6" t="str">
        <f>IF('Log_working_3-way'!$D367="","",'True_Odds_Calculator_3-way'!N368/'True_Odds_Calculator_3-way'!A368-1)</f>
        <v/>
      </c>
      <c r="I367" s="6" t="str">
        <f>IF('Log_working_3-way'!$D367="","",'True_Odds_Calculator_3-way'!O368/'True_Odds_Calculator_3-way'!B368-1)</f>
        <v/>
      </c>
      <c r="J367" s="6" t="str">
        <f>IF('Log_working_3-way'!$D367="","",'True_Odds_Calculator_3-way'!#REF!/'True_Odds_Calculator_3-way'!C368-1)</f>
        <v/>
      </c>
      <c r="K367" s="6" t="str">
        <f>IF('Log_working_3-way'!$D367="","",1/'True_Odds_Calculator_3-way'!A368+1/'True_Odds_Calculator_3-way'!B368+1/'True_Odds_Calculator_3-way'!C368-1)</f>
        <v/>
      </c>
    </row>
    <row r="368" spans="4:11" x14ac:dyDescent="0.25">
      <c r="D368" t="str">
        <f>solve_for_c('True_Odds_Calculator_3-way'!A369,'True_Odds_Calculator_3-way'!B369,'True_Odds_Calculator_3-way'!C369,'Log_working_3-way'!B$1,'Log_working_3-way'!B$2)</f>
        <v/>
      </c>
      <c r="F368" s="6" t="str">
        <f>IF('Log_working_3-way'!D368="","",1/'True_Odds_Calculator_3-way'!N369+1/'True_Odds_Calculator_3-way'!O369+1/'True_Odds_Calculator_3-way'!#REF!-1)</f>
        <v/>
      </c>
      <c r="H368" s="6" t="str">
        <f>IF('Log_working_3-way'!$D368="","",'True_Odds_Calculator_3-way'!N369/'True_Odds_Calculator_3-way'!A369-1)</f>
        <v/>
      </c>
      <c r="I368" s="6" t="str">
        <f>IF('Log_working_3-way'!$D368="","",'True_Odds_Calculator_3-way'!O369/'True_Odds_Calculator_3-way'!B369-1)</f>
        <v/>
      </c>
      <c r="J368" s="6" t="str">
        <f>IF('Log_working_3-way'!$D368="","",'True_Odds_Calculator_3-way'!#REF!/'True_Odds_Calculator_3-way'!C369-1)</f>
        <v/>
      </c>
      <c r="K368" s="6" t="str">
        <f>IF('Log_working_3-way'!$D368="","",1/'True_Odds_Calculator_3-way'!A369+1/'True_Odds_Calculator_3-way'!B369+1/'True_Odds_Calculator_3-way'!C369-1)</f>
        <v/>
      </c>
    </row>
    <row r="369" spans="4:11" x14ac:dyDescent="0.25">
      <c r="D369" t="str">
        <f>solve_for_c('True_Odds_Calculator_3-way'!A370,'True_Odds_Calculator_3-way'!B370,'True_Odds_Calculator_3-way'!C370,'Log_working_3-way'!B$1,'Log_working_3-way'!B$2)</f>
        <v/>
      </c>
      <c r="F369" s="6" t="str">
        <f>IF('Log_working_3-way'!D369="","",1/'True_Odds_Calculator_3-way'!N370+1/'True_Odds_Calculator_3-way'!O370+1/'True_Odds_Calculator_3-way'!#REF!-1)</f>
        <v/>
      </c>
      <c r="H369" s="6" t="str">
        <f>IF('Log_working_3-way'!$D369="","",'True_Odds_Calculator_3-way'!N370/'True_Odds_Calculator_3-way'!A370-1)</f>
        <v/>
      </c>
      <c r="I369" s="6" t="str">
        <f>IF('Log_working_3-way'!$D369="","",'True_Odds_Calculator_3-way'!O370/'True_Odds_Calculator_3-way'!B370-1)</f>
        <v/>
      </c>
      <c r="J369" s="6" t="str">
        <f>IF('Log_working_3-way'!$D369="","",'True_Odds_Calculator_3-way'!#REF!/'True_Odds_Calculator_3-way'!C370-1)</f>
        <v/>
      </c>
      <c r="K369" s="6" t="str">
        <f>IF('Log_working_3-way'!$D369="","",1/'True_Odds_Calculator_3-way'!A370+1/'True_Odds_Calculator_3-way'!B370+1/'True_Odds_Calculator_3-way'!C370-1)</f>
        <v/>
      </c>
    </row>
    <row r="370" spans="4:11" x14ac:dyDescent="0.25">
      <c r="D370" t="str">
        <f>solve_for_c('True_Odds_Calculator_3-way'!A371,'True_Odds_Calculator_3-way'!B371,'True_Odds_Calculator_3-way'!C371,'Log_working_3-way'!B$1,'Log_working_3-way'!B$2)</f>
        <v/>
      </c>
      <c r="F370" s="6" t="str">
        <f>IF('Log_working_3-way'!D370="","",1/'True_Odds_Calculator_3-way'!N371+1/'True_Odds_Calculator_3-way'!O371+1/'True_Odds_Calculator_3-way'!#REF!-1)</f>
        <v/>
      </c>
      <c r="H370" s="6" t="str">
        <f>IF('Log_working_3-way'!$D370="","",'True_Odds_Calculator_3-way'!N371/'True_Odds_Calculator_3-way'!A371-1)</f>
        <v/>
      </c>
      <c r="I370" s="6" t="str">
        <f>IF('Log_working_3-way'!$D370="","",'True_Odds_Calculator_3-way'!O371/'True_Odds_Calculator_3-way'!B371-1)</f>
        <v/>
      </c>
      <c r="J370" s="6" t="str">
        <f>IF('Log_working_3-way'!$D370="","",'True_Odds_Calculator_3-way'!#REF!/'True_Odds_Calculator_3-way'!C371-1)</f>
        <v/>
      </c>
      <c r="K370" s="6" t="str">
        <f>IF('Log_working_3-way'!$D370="","",1/'True_Odds_Calculator_3-way'!A371+1/'True_Odds_Calculator_3-way'!B371+1/'True_Odds_Calculator_3-way'!C371-1)</f>
        <v/>
      </c>
    </row>
    <row r="371" spans="4:11" x14ac:dyDescent="0.25">
      <c r="D371" t="str">
        <f>solve_for_c('True_Odds_Calculator_3-way'!A372,'True_Odds_Calculator_3-way'!B372,'True_Odds_Calculator_3-way'!C372,'Log_working_3-way'!B$1,'Log_working_3-way'!B$2)</f>
        <v/>
      </c>
      <c r="F371" s="6" t="str">
        <f>IF('Log_working_3-way'!D371="","",1/'True_Odds_Calculator_3-way'!N372+1/'True_Odds_Calculator_3-way'!O372+1/'True_Odds_Calculator_3-way'!#REF!-1)</f>
        <v/>
      </c>
      <c r="H371" s="6" t="str">
        <f>IF('Log_working_3-way'!$D371="","",'True_Odds_Calculator_3-way'!N372/'True_Odds_Calculator_3-way'!A372-1)</f>
        <v/>
      </c>
      <c r="I371" s="6" t="str">
        <f>IF('Log_working_3-way'!$D371="","",'True_Odds_Calculator_3-way'!O372/'True_Odds_Calculator_3-way'!B372-1)</f>
        <v/>
      </c>
      <c r="J371" s="6" t="str">
        <f>IF('Log_working_3-way'!$D371="","",'True_Odds_Calculator_3-way'!#REF!/'True_Odds_Calculator_3-way'!C372-1)</f>
        <v/>
      </c>
      <c r="K371" s="6" t="str">
        <f>IF('Log_working_3-way'!$D371="","",1/'True_Odds_Calculator_3-way'!A372+1/'True_Odds_Calculator_3-way'!B372+1/'True_Odds_Calculator_3-way'!C372-1)</f>
        <v/>
      </c>
    </row>
    <row r="372" spans="4:11" x14ac:dyDescent="0.25">
      <c r="D372" t="str">
        <f>solve_for_c('True_Odds_Calculator_3-way'!A373,'True_Odds_Calculator_3-way'!B373,'True_Odds_Calculator_3-way'!C373,'Log_working_3-way'!B$1,'Log_working_3-way'!B$2)</f>
        <v/>
      </c>
      <c r="F372" s="6" t="str">
        <f>IF('Log_working_3-way'!D372="","",1/'True_Odds_Calculator_3-way'!N373+1/'True_Odds_Calculator_3-way'!O373+1/'True_Odds_Calculator_3-way'!#REF!-1)</f>
        <v/>
      </c>
      <c r="H372" s="6" t="str">
        <f>IF('Log_working_3-way'!$D372="","",'True_Odds_Calculator_3-way'!N373/'True_Odds_Calculator_3-way'!A373-1)</f>
        <v/>
      </c>
      <c r="I372" s="6" t="str">
        <f>IF('Log_working_3-way'!$D372="","",'True_Odds_Calculator_3-way'!O373/'True_Odds_Calculator_3-way'!B373-1)</f>
        <v/>
      </c>
      <c r="J372" s="6" t="str">
        <f>IF('Log_working_3-way'!$D372="","",'True_Odds_Calculator_3-way'!#REF!/'True_Odds_Calculator_3-way'!C373-1)</f>
        <v/>
      </c>
      <c r="K372" s="6" t="str">
        <f>IF('Log_working_3-way'!$D372="","",1/'True_Odds_Calculator_3-way'!A373+1/'True_Odds_Calculator_3-way'!B373+1/'True_Odds_Calculator_3-way'!C373-1)</f>
        <v/>
      </c>
    </row>
    <row r="373" spans="4:11" x14ac:dyDescent="0.25">
      <c r="D373" t="str">
        <f>solve_for_c('True_Odds_Calculator_3-way'!A374,'True_Odds_Calculator_3-way'!B374,'True_Odds_Calculator_3-way'!C374,'Log_working_3-way'!B$1,'Log_working_3-way'!B$2)</f>
        <v/>
      </c>
      <c r="F373" s="6" t="str">
        <f>IF('Log_working_3-way'!D373="","",1/'True_Odds_Calculator_3-way'!N374+1/'True_Odds_Calculator_3-way'!O374+1/'True_Odds_Calculator_3-way'!#REF!-1)</f>
        <v/>
      </c>
      <c r="H373" s="6" t="str">
        <f>IF('Log_working_3-way'!$D373="","",'True_Odds_Calculator_3-way'!N374/'True_Odds_Calculator_3-way'!A374-1)</f>
        <v/>
      </c>
      <c r="I373" s="6" t="str">
        <f>IF('Log_working_3-way'!$D373="","",'True_Odds_Calculator_3-way'!O374/'True_Odds_Calculator_3-way'!B374-1)</f>
        <v/>
      </c>
      <c r="J373" s="6" t="str">
        <f>IF('Log_working_3-way'!$D373="","",'True_Odds_Calculator_3-way'!#REF!/'True_Odds_Calculator_3-way'!C374-1)</f>
        <v/>
      </c>
      <c r="K373" s="6" t="str">
        <f>IF('Log_working_3-way'!$D373="","",1/'True_Odds_Calculator_3-way'!A374+1/'True_Odds_Calculator_3-way'!B374+1/'True_Odds_Calculator_3-way'!C374-1)</f>
        <v/>
      </c>
    </row>
    <row r="374" spans="4:11" x14ac:dyDescent="0.25">
      <c r="D374" t="str">
        <f>solve_for_c('True_Odds_Calculator_3-way'!A375,'True_Odds_Calculator_3-way'!B375,'True_Odds_Calculator_3-way'!C375,'Log_working_3-way'!B$1,'Log_working_3-way'!B$2)</f>
        <v/>
      </c>
      <c r="F374" s="6" t="str">
        <f>IF('Log_working_3-way'!D374="","",1/'True_Odds_Calculator_3-way'!N375+1/'True_Odds_Calculator_3-way'!O375+1/'True_Odds_Calculator_3-way'!#REF!-1)</f>
        <v/>
      </c>
      <c r="H374" s="6" t="str">
        <f>IF('Log_working_3-way'!$D374="","",'True_Odds_Calculator_3-way'!N375/'True_Odds_Calculator_3-way'!A375-1)</f>
        <v/>
      </c>
      <c r="I374" s="6" t="str">
        <f>IF('Log_working_3-way'!$D374="","",'True_Odds_Calculator_3-way'!O375/'True_Odds_Calculator_3-way'!B375-1)</f>
        <v/>
      </c>
      <c r="J374" s="6" t="str">
        <f>IF('Log_working_3-way'!$D374="","",'True_Odds_Calculator_3-way'!#REF!/'True_Odds_Calculator_3-way'!C375-1)</f>
        <v/>
      </c>
      <c r="K374" s="6" t="str">
        <f>IF('Log_working_3-way'!$D374="","",1/'True_Odds_Calculator_3-way'!A375+1/'True_Odds_Calculator_3-way'!B375+1/'True_Odds_Calculator_3-way'!C375-1)</f>
        <v/>
      </c>
    </row>
    <row r="375" spans="4:11" x14ac:dyDescent="0.25">
      <c r="D375" t="str">
        <f>solve_for_c('True_Odds_Calculator_3-way'!A376,'True_Odds_Calculator_3-way'!B376,'True_Odds_Calculator_3-way'!C376,'Log_working_3-way'!B$1,'Log_working_3-way'!B$2)</f>
        <v/>
      </c>
      <c r="F375" s="6" t="str">
        <f>IF('Log_working_3-way'!D375="","",1/'True_Odds_Calculator_3-way'!N376+1/'True_Odds_Calculator_3-way'!O376+1/'True_Odds_Calculator_3-way'!#REF!-1)</f>
        <v/>
      </c>
      <c r="H375" s="6" t="str">
        <f>IF('Log_working_3-way'!$D375="","",'True_Odds_Calculator_3-way'!N376/'True_Odds_Calculator_3-way'!A376-1)</f>
        <v/>
      </c>
      <c r="I375" s="6" t="str">
        <f>IF('Log_working_3-way'!$D375="","",'True_Odds_Calculator_3-way'!O376/'True_Odds_Calculator_3-way'!B376-1)</f>
        <v/>
      </c>
      <c r="J375" s="6" t="str">
        <f>IF('Log_working_3-way'!$D375="","",'True_Odds_Calculator_3-way'!#REF!/'True_Odds_Calculator_3-way'!C376-1)</f>
        <v/>
      </c>
      <c r="K375" s="6" t="str">
        <f>IF('Log_working_3-way'!$D375="","",1/'True_Odds_Calculator_3-way'!A376+1/'True_Odds_Calculator_3-way'!B376+1/'True_Odds_Calculator_3-way'!C376-1)</f>
        <v/>
      </c>
    </row>
    <row r="376" spans="4:11" x14ac:dyDescent="0.25">
      <c r="D376" t="str">
        <f>solve_for_c('True_Odds_Calculator_3-way'!A377,'True_Odds_Calculator_3-way'!B377,'True_Odds_Calculator_3-way'!C377,'Log_working_3-way'!B$1,'Log_working_3-way'!B$2)</f>
        <v/>
      </c>
      <c r="F376" s="6" t="str">
        <f>IF('Log_working_3-way'!D376="","",1/'True_Odds_Calculator_3-way'!N377+1/'True_Odds_Calculator_3-way'!O377+1/'True_Odds_Calculator_3-way'!#REF!-1)</f>
        <v/>
      </c>
      <c r="H376" s="6" t="str">
        <f>IF('Log_working_3-way'!$D376="","",'True_Odds_Calculator_3-way'!N377/'True_Odds_Calculator_3-way'!A377-1)</f>
        <v/>
      </c>
      <c r="I376" s="6" t="str">
        <f>IF('Log_working_3-way'!$D376="","",'True_Odds_Calculator_3-way'!O377/'True_Odds_Calculator_3-way'!B377-1)</f>
        <v/>
      </c>
      <c r="J376" s="6" t="str">
        <f>IF('Log_working_3-way'!$D376="","",'True_Odds_Calculator_3-way'!#REF!/'True_Odds_Calculator_3-way'!C377-1)</f>
        <v/>
      </c>
      <c r="K376" s="6" t="str">
        <f>IF('Log_working_3-way'!$D376="","",1/'True_Odds_Calculator_3-way'!A377+1/'True_Odds_Calculator_3-way'!B377+1/'True_Odds_Calculator_3-way'!C377-1)</f>
        <v/>
      </c>
    </row>
    <row r="377" spans="4:11" x14ac:dyDescent="0.25">
      <c r="D377" t="str">
        <f>solve_for_c('True_Odds_Calculator_3-way'!A378,'True_Odds_Calculator_3-way'!B378,'True_Odds_Calculator_3-way'!C378,'Log_working_3-way'!B$1,'Log_working_3-way'!B$2)</f>
        <v/>
      </c>
      <c r="F377" s="6" t="str">
        <f>IF('Log_working_3-way'!D377="","",1/'True_Odds_Calculator_3-way'!N378+1/'True_Odds_Calculator_3-way'!O378+1/'True_Odds_Calculator_3-way'!#REF!-1)</f>
        <v/>
      </c>
      <c r="H377" s="6" t="str">
        <f>IF('Log_working_3-way'!$D377="","",'True_Odds_Calculator_3-way'!N378/'True_Odds_Calculator_3-way'!A378-1)</f>
        <v/>
      </c>
      <c r="I377" s="6" t="str">
        <f>IF('Log_working_3-way'!$D377="","",'True_Odds_Calculator_3-way'!O378/'True_Odds_Calculator_3-way'!B378-1)</f>
        <v/>
      </c>
      <c r="J377" s="6" t="str">
        <f>IF('Log_working_3-way'!$D377="","",'True_Odds_Calculator_3-way'!#REF!/'True_Odds_Calculator_3-way'!C378-1)</f>
        <v/>
      </c>
      <c r="K377" s="6" t="str">
        <f>IF('Log_working_3-way'!$D377="","",1/'True_Odds_Calculator_3-way'!A378+1/'True_Odds_Calculator_3-way'!B378+1/'True_Odds_Calculator_3-way'!C378-1)</f>
        <v/>
      </c>
    </row>
    <row r="378" spans="4:11" x14ac:dyDescent="0.25">
      <c r="D378" t="str">
        <f>solve_for_c('True_Odds_Calculator_3-way'!A379,'True_Odds_Calculator_3-way'!B379,'True_Odds_Calculator_3-way'!C379,'Log_working_3-way'!B$1,'Log_working_3-way'!B$2)</f>
        <v/>
      </c>
      <c r="F378" s="6" t="str">
        <f>IF('Log_working_3-way'!D378="","",1/'True_Odds_Calculator_3-way'!N379+1/'True_Odds_Calculator_3-way'!O379+1/'True_Odds_Calculator_3-way'!#REF!-1)</f>
        <v/>
      </c>
      <c r="H378" s="6" t="str">
        <f>IF('Log_working_3-way'!$D378="","",'True_Odds_Calculator_3-way'!N379/'True_Odds_Calculator_3-way'!A379-1)</f>
        <v/>
      </c>
      <c r="I378" s="6" t="str">
        <f>IF('Log_working_3-way'!$D378="","",'True_Odds_Calculator_3-way'!O379/'True_Odds_Calculator_3-way'!B379-1)</f>
        <v/>
      </c>
      <c r="J378" s="6" t="str">
        <f>IF('Log_working_3-way'!$D378="","",'True_Odds_Calculator_3-way'!#REF!/'True_Odds_Calculator_3-way'!C379-1)</f>
        <v/>
      </c>
      <c r="K378" s="6" t="str">
        <f>IF('Log_working_3-way'!$D378="","",1/'True_Odds_Calculator_3-way'!A379+1/'True_Odds_Calculator_3-way'!B379+1/'True_Odds_Calculator_3-way'!C379-1)</f>
        <v/>
      </c>
    </row>
    <row r="379" spans="4:11" x14ac:dyDescent="0.25">
      <c r="D379" t="str">
        <f>solve_for_c('True_Odds_Calculator_3-way'!A380,'True_Odds_Calculator_3-way'!B380,'True_Odds_Calculator_3-way'!C380,'Log_working_3-way'!B$1,'Log_working_3-way'!B$2)</f>
        <v/>
      </c>
      <c r="F379" s="6" t="str">
        <f>IF('Log_working_3-way'!D379="","",1/'True_Odds_Calculator_3-way'!N380+1/'True_Odds_Calculator_3-way'!O380+1/'True_Odds_Calculator_3-way'!#REF!-1)</f>
        <v/>
      </c>
      <c r="H379" s="6" t="str">
        <f>IF('Log_working_3-way'!$D379="","",'True_Odds_Calculator_3-way'!N380/'True_Odds_Calculator_3-way'!A380-1)</f>
        <v/>
      </c>
      <c r="I379" s="6" t="str">
        <f>IF('Log_working_3-way'!$D379="","",'True_Odds_Calculator_3-way'!O380/'True_Odds_Calculator_3-way'!B380-1)</f>
        <v/>
      </c>
      <c r="J379" s="6" t="str">
        <f>IF('Log_working_3-way'!$D379="","",'True_Odds_Calculator_3-way'!#REF!/'True_Odds_Calculator_3-way'!C380-1)</f>
        <v/>
      </c>
      <c r="K379" s="6" t="str">
        <f>IF('Log_working_3-way'!$D379="","",1/'True_Odds_Calculator_3-way'!A380+1/'True_Odds_Calculator_3-way'!B380+1/'True_Odds_Calculator_3-way'!C380-1)</f>
        <v/>
      </c>
    </row>
    <row r="380" spans="4:11" x14ac:dyDescent="0.25">
      <c r="D380" t="str">
        <f>solve_for_c('True_Odds_Calculator_3-way'!A381,'True_Odds_Calculator_3-way'!B381,'True_Odds_Calculator_3-way'!C381,'Log_working_3-way'!B$1,'Log_working_3-way'!B$2)</f>
        <v/>
      </c>
      <c r="F380" s="6" t="str">
        <f>IF('Log_working_3-way'!D380="","",1/'True_Odds_Calculator_3-way'!N381+1/'True_Odds_Calculator_3-way'!O381+1/'True_Odds_Calculator_3-way'!#REF!-1)</f>
        <v/>
      </c>
      <c r="H380" s="6" t="str">
        <f>IF('Log_working_3-way'!$D380="","",'True_Odds_Calculator_3-way'!N381/'True_Odds_Calculator_3-way'!A381-1)</f>
        <v/>
      </c>
      <c r="I380" s="6" t="str">
        <f>IF('Log_working_3-way'!$D380="","",'True_Odds_Calculator_3-way'!O381/'True_Odds_Calculator_3-way'!B381-1)</f>
        <v/>
      </c>
      <c r="J380" s="6" t="str">
        <f>IF('Log_working_3-way'!$D380="","",'True_Odds_Calculator_3-way'!#REF!/'True_Odds_Calculator_3-way'!C381-1)</f>
        <v/>
      </c>
      <c r="K380" s="6" t="str">
        <f>IF('Log_working_3-way'!$D380="","",1/'True_Odds_Calculator_3-way'!A381+1/'True_Odds_Calculator_3-way'!B381+1/'True_Odds_Calculator_3-way'!C381-1)</f>
        <v/>
      </c>
    </row>
    <row r="381" spans="4:11" x14ac:dyDescent="0.25">
      <c r="D381" t="str">
        <f>solve_for_c('True_Odds_Calculator_3-way'!A382,'True_Odds_Calculator_3-way'!B382,'True_Odds_Calculator_3-way'!C382,'Log_working_3-way'!B$1,'Log_working_3-way'!B$2)</f>
        <v/>
      </c>
      <c r="F381" s="6" t="str">
        <f>IF('Log_working_3-way'!D381="","",1/'True_Odds_Calculator_3-way'!N382+1/'True_Odds_Calculator_3-way'!O382+1/'True_Odds_Calculator_3-way'!#REF!-1)</f>
        <v/>
      </c>
      <c r="H381" s="6" t="str">
        <f>IF('Log_working_3-way'!$D381="","",'True_Odds_Calculator_3-way'!N382/'True_Odds_Calculator_3-way'!A382-1)</f>
        <v/>
      </c>
      <c r="I381" s="6" t="str">
        <f>IF('Log_working_3-way'!$D381="","",'True_Odds_Calculator_3-way'!O382/'True_Odds_Calculator_3-way'!B382-1)</f>
        <v/>
      </c>
      <c r="J381" s="6" t="str">
        <f>IF('Log_working_3-way'!$D381="","",'True_Odds_Calculator_3-way'!#REF!/'True_Odds_Calculator_3-way'!C382-1)</f>
        <v/>
      </c>
      <c r="K381" s="6" t="str">
        <f>IF('Log_working_3-way'!$D381="","",1/'True_Odds_Calculator_3-way'!A382+1/'True_Odds_Calculator_3-way'!B382+1/'True_Odds_Calculator_3-way'!C382-1)</f>
        <v/>
      </c>
    </row>
    <row r="382" spans="4:11" x14ac:dyDescent="0.25">
      <c r="D382" t="str">
        <f>solve_for_c('True_Odds_Calculator_3-way'!A383,'True_Odds_Calculator_3-way'!B383,'True_Odds_Calculator_3-way'!C383,'Log_working_3-way'!B$1,'Log_working_3-way'!B$2)</f>
        <v/>
      </c>
      <c r="F382" s="6" t="str">
        <f>IF('Log_working_3-way'!D382="","",1/'True_Odds_Calculator_3-way'!N383+1/'True_Odds_Calculator_3-way'!O383+1/'True_Odds_Calculator_3-way'!#REF!-1)</f>
        <v/>
      </c>
      <c r="H382" s="6" t="str">
        <f>IF('Log_working_3-way'!$D382="","",'True_Odds_Calculator_3-way'!N383/'True_Odds_Calculator_3-way'!A383-1)</f>
        <v/>
      </c>
      <c r="I382" s="6" t="str">
        <f>IF('Log_working_3-way'!$D382="","",'True_Odds_Calculator_3-way'!O383/'True_Odds_Calculator_3-way'!B383-1)</f>
        <v/>
      </c>
      <c r="J382" s="6" t="str">
        <f>IF('Log_working_3-way'!$D382="","",'True_Odds_Calculator_3-way'!#REF!/'True_Odds_Calculator_3-way'!C383-1)</f>
        <v/>
      </c>
      <c r="K382" s="6" t="str">
        <f>IF('Log_working_3-way'!$D382="","",1/'True_Odds_Calculator_3-way'!A383+1/'True_Odds_Calculator_3-way'!B383+1/'True_Odds_Calculator_3-way'!C383-1)</f>
        <v/>
      </c>
    </row>
    <row r="383" spans="4:11" x14ac:dyDescent="0.25">
      <c r="D383" t="str">
        <f>solve_for_c('True_Odds_Calculator_3-way'!A384,'True_Odds_Calculator_3-way'!B384,'True_Odds_Calculator_3-way'!C384,'Log_working_3-way'!B$1,'Log_working_3-way'!B$2)</f>
        <v/>
      </c>
      <c r="F383" s="6" t="str">
        <f>IF('Log_working_3-way'!D383="","",1/'True_Odds_Calculator_3-way'!N384+1/'True_Odds_Calculator_3-way'!O384+1/'True_Odds_Calculator_3-way'!#REF!-1)</f>
        <v/>
      </c>
      <c r="H383" s="6" t="str">
        <f>IF('Log_working_3-way'!$D383="","",'True_Odds_Calculator_3-way'!N384/'True_Odds_Calculator_3-way'!A384-1)</f>
        <v/>
      </c>
      <c r="I383" s="6" t="str">
        <f>IF('Log_working_3-way'!$D383="","",'True_Odds_Calculator_3-way'!O384/'True_Odds_Calculator_3-way'!B384-1)</f>
        <v/>
      </c>
      <c r="J383" s="6" t="str">
        <f>IF('Log_working_3-way'!$D383="","",'True_Odds_Calculator_3-way'!#REF!/'True_Odds_Calculator_3-way'!C384-1)</f>
        <v/>
      </c>
      <c r="K383" s="6" t="str">
        <f>IF('Log_working_3-way'!$D383="","",1/'True_Odds_Calculator_3-way'!A384+1/'True_Odds_Calculator_3-way'!B384+1/'True_Odds_Calculator_3-way'!C384-1)</f>
        <v/>
      </c>
    </row>
    <row r="384" spans="4:11" x14ac:dyDescent="0.25">
      <c r="D384" t="str">
        <f>solve_for_c('True_Odds_Calculator_3-way'!A385,'True_Odds_Calculator_3-way'!B385,'True_Odds_Calculator_3-way'!C385,'Log_working_3-way'!B$1,'Log_working_3-way'!B$2)</f>
        <v/>
      </c>
      <c r="F384" s="6" t="str">
        <f>IF('Log_working_3-way'!D384="","",1/'True_Odds_Calculator_3-way'!N385+1/'True_Odds_Calculator_3-way'!O385+1/'True_Odds_Calculator_3-way'!#REF!-1)</f>
        <v/>
      </c>
      <c r="H384" s="6" t="str">
        <f>IF('Log_working_3-way'!$D384="","",'True_Odds_Calculator_3-way'!N385/'True_Odds_Calculator_3-way'!A385-1)</f>
        <v/>
      </c>
      <c r="I384" s="6" t="str">
        <f>IF('Log_working_3-way'!$D384="","",'True_Odds_Calculator_3-way'!O385/'True_Odds_Calculator_3-way'!B385-1)</f>
        <v/>
      </c>
      <c r="J384" s="6" t="str">
        <f>IF('Log_working_3-way'!$D384="","",'True_Odds_Calculator_3-way'!#REF!/'True_Odds_Calculator_3-way'!C385-1)</f>
        <v/>
      </c>
      <c r="K384" s="6" t="str">
        <f>IF('Log_working_3-way'!$D384="","",1/'True_Odds_Calculator_3-way'!A385+1/'True_Odds_Calculator_3-way'!B385+1/'True_Odds_Calculator_3-way'!C385-1)</f>
        <v/>
      </c>
    </row>
    <row r="385" spans="4:11" x14ac:dyDescent="0.25">
      <c r="D385" t="str">
        <f>solve_for_c('True_Odds_Calculator_3-way'!A386,'True_Odds_Calculator_3-way'!B386,'True_Odds_Calculator_3-way'!C386,'Log_working_3-way'!B$1,'Log_working_3-way'!B$2)</f>
        <v/>
      </c>
      <c r="F385" s="6" t="str">
        <f>IF('Log_working_3-way'!D385="","",1/'True_Odds_Calculator_3-way'!N386+1/'True_Odds_Calculator_3-way'!O386+1/'True_Odds_Calculator_3-way'!#REF!-1)</f>
        <v/>
      </c>
      <c r="H385" s="6" t="str">
        <f>IF('Log_working_3-way'!$D385="","",'True_Odds_Calculator_3-way'!N386/'True_Odds_Calculator_3-way'!A386-1)</f>
        <v/>
      </c>
      <c r="I385" s="6" t="str">
        <f>IF('Log_working_3-way'!$D385="","",'True_Odds_Calculator_3-way'!O386/'True_Odds_Calculator_3-way'!B386-1)</f>
        <v/>
      </c>
      <c r="J385" s="6" t="str">
        <f>IF('Log_working_3-way'!$D385="","",'True_Odds_Calculator_3-way'!#REF!/'True_Odds_Calculator_3-way'!C386-1)</f>
        <v/>
      </c>
      <c r="K385" s="6" t="str">
        <f>IF('Log_working_3-way'!$D385="","",1/'True_Odds_Calculator_3-way'!A386+1/'True_Odds_Calculator_3-way'!B386+1/'True_Odds_Calculator_3-way'!C386-1)</f>
        <v/>
      </c>
    </row>
    <row r="386" spans="4:11" x14ac:dyDescent="0.25">
      <c r="D386" t="str">
        <f>solve_for_c('True_Odds_Calculator_3-way'!A387,'True_Odds_Calculator_3-way'!B387,'True_Odds_Calculator_3-way'!C387,'Log_working_3-way'!B$1,'Log_working_3-way'!B$2)</f>
        <v/>
      </c>
      <c r="F386" s="6" t="str">
        <f>IF('Log_working_3-way'!D386="","",1/'True_Odds_Calculator_3-way'!N387+1/'True_Odds_Calculator_3-way'!O387+1/'True_Odds_Calculator_3-way'!#REF!-1)</f>
        <v/>
      </c>
      <c r="H386" s="6" t="str">
        <f>IF('Log_working_3-way'!$D386="","",'True_Odds_Calculator_3-way'!N387/'True_Odds_Calculator_3-way'!A387-1)</f>
        <v/>
      </c>
      <c r="I386" s="6" t="str">
        <f>IF('Log_working_3-way'!$D386="","",'True_Odds_Calculator_3-way'!O387/'True_Odds_Calculator_3-way'!B387-1)</f>
        <v/>
      </c>
      <c r="J386" s="6" t="str">
        <f>IF('Log_working_3-way'!$D386="","",'True_Odds_Calculator_3-way'!#REF!/'True_Odds_Calculator_3-way'!C387-1)</f>
        <v/>
      </c>
      <c r="K386" s="6" t="str">
        <f>IF('Log_working_3-way'!$D386="","",1/'True_Odds_Calculator_3-way'!A387+1/'True_Odds_Calculator_3-way'!B387+1/'True_Odds_Calculator_3-way'!C387-1)</f>
        <v/>
      </c>
    </row>
    <row r="387" spans="4:11" x14ac:dyDescent="0.25">
      <c r="D387" t="str">
        <f>solve_for_c('True_Odds_Calculator_3-way'!A388,'True_Odds_Calculator_3-way'!B388,'True_Odds_Calculator_3-way'!C388,'Log_working_3-way'!B$1,'Log_working_3-way'!B$2)</f>
        <v/>
      </c>
      <c r="F387" s="6" t="str">
        <f>IF('Log_working_3-way'!D387="","",1/'True_Odds_Calculator_3-way'!N388+1/'True_Odds_Calculator_3-way'!O388+1/'True_Odds_Calculator_3-way'!#REF!-1)</f>
        <v/>
      </c>
      <c r="H387" s="6" t="str">
        <f>IF('Log_working_3-way'!$D387="","",'True_Odds_Calculator_3-way'!N388/'True_Odds_Calculator_3-way'!A388-1)</f>
        <v/>
      </c>
      <c r="I387" s="6" t="str">
        <f>IF('Log_working_3-way'!$D387="","",'True_Odds_Calculator_3-way'!O388/'True_Odds_Calculator_3-way'!B388-1)</f>
        <v/>
      </c>
      <c r="J387" s="6" t="str">
        <f>IF('Log_working_3-way'!$D387="","",'True_Odds_Calculator_3-way'!#REF!/'True_Odds_Calculator_3-way'!C388-1)</f>
        <v/>
      </c>
      <c r="K387" s="6" t="str">
        <f>IF('Log_working_3-way'!$D387="","",1/'True_Odds_Calculator_3-way'!A388+1/'True_Odds_Calculator_3-way'!B388+1/'True_Odds_Calculator_3-way'!C388-1)</f>
        <v/>
      </c>
    </row>
    <row r="388" spans="4:11" x14ac:dyDescent="0.25">
      <c r="D388" t="str">
        <f>solve_for_c('True_Odds_Calculator_3-way'!A389,'True_Odds_Calculator_3-way'!B389,'True_Odds_Calculator_3-way'!C389,'Log_working_3-way'!B$1,'Log_working_3-way'!B$2)</f>
        <v/>
      </c>
      <c r="F388" s="6" t="str">
        <f>IF('Log_working_3-way'!D388="","",1/'True_Odds_Calculator_3-way'!N389+1/'True_Odds_Calculator_3-way'!O389+1/'True_Odds_Calculator_3-way'!#REF!-1)</f>
        <v/>
      </c>
      <c r="H388" s="6" t="str">
        <f>IF('Log_working_3-way'!$D388="","",'True_Odds_Calculator_3-way'!N389/'True_Odds_Calculator_3-way'!A389-1)</f>
        <v/>
      </c>
      <c r="I388" s="6" t="str">
        <f>IF('Log_working_3-way'!$D388="","",'True_Odds_Calculator_3-way'!O389/'True_Odds_Calculator_3-way'!B389-1)</f>
        <v/>
      </c>
      <c r="J388" s="6" t="str">
        <f>IF('Log_working_3-way'!$D388="","",'True_Odds_Calculator_3-way'!#REF!/'True_Odds_Calculator_3-way'!C389-1)</f>
        <v/>
      </c>
      <c r="K388" s="6" t="str">
        <f>IF('Log_working_3-way'!$D388="","",1/'True_Odds_Calculator_3-way'!A389+1/'True_Odds_Calculator_3-way'!B389+1/'True_Odds_Calculator_3-way'!C389-1)</f>
        <v/>
      </c>
    </row>
    <row r="389" spans="4:11" x14ac:dyDescent="0.25">
      <c r="D389" t="str">
        <f>solve_for_c('True_Odds_Calculator_3-way'!A390,'True_Odds_Calculator_3-way'!B390,'True_Odds_Calculator_3-way'!C390,'Log_working_3-way'!B$1,'Log_working_3-way'!B$2)</f>
        <v/>
      </c>
      <c r="F389" s="6" t="str">
        <f>IF('Log_working_3-way'!D389="","",1/'True_Odds_Calculator_3-way'!N390+1/'True_Odds_Calculator_3-way'!O390+1/'True_Odds_Calculator_3-way'!#REF!-1)</f>
        <v/>
      </c>
      <c r="H389" s="6" t="str">
        <f>IF('Log_working_3-way'!$D389="","",'True_Odds_Calculator_3-way'!N390/'True_Odds_Calculator_3-way'!A390-1)</f>
        <v/>
      </c>
      <c r="I389" s="6" t="str">
        <f>IF('Log_working_3-way'!$D389="","",'True_Odds_Calculator_3-way'!O390/'True_Odds_Calculator_3-way'!B390-1)</f>
        <v/>
      </c>
      <c r="J389" s="6" t="str">
        <f>IF('Log_working_3-way'!$D389="","",'True_Odds_Calculator_3-way'!#REF!/'True_Odds_Calculator_3-way'!C390-1)</f>
        <v/>
      </c>
      <c r="K389" s="6" t="str">
        <f>IF('Log_working_3-way'!$D389="","",1/'True_Odds_Calculator_3-way'!A390+1/'True_Odds_Calculator_3-way'!B390+1/'True_Odds_Calculator_3-way'!C390-1)</f>
        <v/>
      </c>
    </row>
    <row r="390" spans="4:11" x14ac:dyDescent="0.25">
      <c r="D390" t="str">
        <f>solve_for_c('True_Odds_Calculator_3-way'!A391,'True_Odds_Calculator_3-way'!B391,'True_Odds_Calculator_3-way'!C391,'Log_working_3-way'!B$1,'Log_working_3-way'!B$2)</f>
        <v/>
      </c>
      <c r="F390" s="6" t="str">
        <f>IF('Log_working_3-way'!D390="","",1/'True_Odds_Calculator_3-way'!N391+1/'True_Odds_Calculator_3-way'!O391+1/'True_Odds_Calculator_3-way'!#REF!-1)</f>
        <v/>
      </c>
      <c r="H390" s="6" t="str">
        <f>IF('Log_working_3-way'!$D390="","",'True_Odds_Calculator_3-way'!N391/'True_Odds_Calculator_3-way'!A391-1)</f>
        <v/>
      </c>
      <c r="I390" s="6" t="str">
        <f>IF('Log_working_3-way'!$D390="","",'True_Odds_Calculator_3-way'!O391/'True_Odds_Calculator_3-way'!B391-1)</f>
        <v/>
      </c>
      <c r="J390" s="6" t="str">
        <f>IF('Log_working_3-way'!$D390="","",'True_Odds_Calculator_3-way'!#REF!/'True_Odds_Calculator_3-way'!C391-1)</f>
        <v/>
      </c>
      <c r="K390" s="6" t="str">
        <f>IF('Log_working_3-way'!$D390="","",1/'True_Odds_Calculator_3-way'!A391+1/'True_Odds_Calculator_3-way'!B391+1/'True_Odds_Calculator_3-way'!C391-1)</f>
        <v/>
      </c>
    </row>
    <row r="391" spans="4:11" x14ac:dyDescent="0.25">
      <c r="D391" t="str">
        <f>solve_for_c('True_Odds_Calculator_3-way'!A392,'True_Odds_Calculator_3-way'!B392,'True_Odds_Calculator_3-way'!C392,'Log_working_3-way'!B$1,'Log_working_3-way'!B$2)</f>
        <v/>
      </c>
      <c r="F391" s="6" t="str">
        <f>IF('Log_working_3-way'!D391="","",1/'True_Odds_Calculator_3-way'!N392+1/'True_Odds_Calculator_3-way'!O392+1/'True_Odds_Calculator_3-way'!#REF!-1)</f>
        <v/>
      </c>
      <c r="H391" s="6" t="str">
        <f>IF('Log_working_3-way'!$D391="","",'True_Odds_Calculator_3-way'!N392/'True_Odds_Calculator_3-way'!A392-1)</f>
        <v/>
      </c>
      <c r="I391" s="6" t="str">
        <f>IF('Log_working_3-way'!$D391="","",'True_Odds_Calculator_3-way'!O392/'True_Odds_Calculator_3-way'!B392-1)</f>
        <v/>
      </c>
      <c r="J391" s="6" t="str">
        <f>IF('Log_working_3-way'!$D391="","",'True_Odds_Calculator_3-way'!#REF!/'True_Odds_Calculator_3-way'!C392-1)</f>
        <v/>
      </c>
      <c r="K391" s="6" t="str">
        <f>IF('Log_working_3-way'!$D391="","",1/'True_Odds_Calculator_3-way'!A392+1/'True_Odds_Calculator_3-way'!B392+1/'True_Odds_Calculator_3-way'!C392-1)</f>
        <v/>
      </c>
    </row>
    <row r="392" spans="4:11" x14ac:dyDescent="0.25">
      <c r="D392" t="str">
        <f>solve_for_c('True_Odds_Calculator_3-way'!A393,'True_Odds_Calculator_3-way'!B393,'True_Odds_Calculator_3-way'!C393,'Log_working_3-way'!B$1,'Log_working_3-way'!B$2)</f>
        <v/>
      </c>
      <c r="F392" s="6" t="str">
        <f>IF('Log_working_3-way'!D392="","",1/'True_Odds_Calculator_3-way'!N393+1/'True_Odds_Calculator_3-way'!O393+1/'True_Odds_Calculator_3-way'!#REF!-1)</f>
        <v/>
      </c>
      <c r="H392" s="6" t="str">
        <f>IF('Log_working_3-way'!$D392="","",'True_Odds_Calculator_3-way'!N393/'True_Odds_Calculator_3-way'!A393-1)</f>
        <v/>
      </c>
      <c r="I392" s="6" t="str">
        <f>IF('Log_working_3-way'!$D392="","",'True_Odds_Calculator_3-way'!O393/'True_Odds_Calculator_3-way'!B393-1)</f>
        <v/>
      </c>
      <c r="J392" s="6" t="str">
        <f>IF('Log_working_3-way'!$D392="","",'True_Odds_Calculator_3-way'!#REF!/'True_Odds_Calculator_3-way'!C393-1)</f>
        <v/>
      </c>
      <c r="K392" s="6" t="str">
        <f>IF('Log_working_3-way'!$D392="","",1/'True_Odds_Calculator_3-way'!A393+1/'True_Odds_Calculator_3-way'!B393+1/'True_Odds_Calculator_3-way'!C393-1)</f>
        <v/>
      </c>
    </row>
    <row r="393" spans="4:11" x14ac:dyDescent="0.25">
      <c r="D393" t="str">
        <f>solve_for_c('True_Odds_Calculator_3-way'!A394,'True_Odds_Calculator_3-way'!B394,'True_Odds_Calculator_3-way'!C394,'Log_working_3-way'!B$1,'Log_working_3-way'!B$2)</f>
        <v/>
      </c>
      <c r="F393" s="6" t="str">
        <f>IF('Log_working_3-way'!D393="","",1/'True_Odds_Calculator_3-way'!N394+1/'True_Odds_Calculator_3-way'!O394+1/'True_Odds_Calculator_3-way'!#REF!-1)</f>
        <v/>
      </c>
      <c r="H393" s="6" t="str">
        <f>IF('Log_working_3-way'!$D393="","",'True_Odds_Calculator_3-way'!N394/'True_Odds_Calculator_3-way'!A394-1)</f>
        <v/>
      </c>
      <c r="I393" s="6" t="str">
        <f>IF('Log_working_3-way'!$D393="","",'True_Odds_Calculator_3-way'!O394/'True_Odds_Calculator_3-way'!B394-1)</f>
        <v/>
      </c>
      <c r="J393" s="6" t="str">
        <f>IF('Log_working_3-way'!$D393="","",'True_Odds_Calculator_3-way'!#REF!/'True_Odds_Calculator_3-way'!C394-1)</f>
        <v/>
      </c>
      <c r="K393" s="6" t="str">
        <f>IF('Log_working_3-way'!$D393="","",1/'True_Odds_Calculator_3-way'!A394+1/'True_Odds_Calculator_3-way'!B394+1/'True_Odds_Calculator_3-way'!C394-1)</f>
        <v/>
      </c>
    </row>
    <row r="394" spans="4:11" x14ac:dyDescent="0.25">
      <c r="D394" t="str">
        <f>solve_for_c('True_Odds_Calculator_3-way'!A395,'True_Odds_Calculator_3-way'!B395,'True_Odds_Calculator_3-way'!C395,'Log_working_3-way'!B$1,'Log_working_3-way'!B$2)</f>
        <v/>
      </c>
      <c r="F394" s="6" t="str">
        <f>IF('Log_working_3-way'!D394="","",1/'True_Odds_Calculator_3-way'!N395+1/'True_Odds_Calculator_3-way'!O395+1/'True_Odds_Calculator_3-way'!#REF!-1)</f>
        <v/>
      </c>
      <c r="H394" s="6" t="str">
        <f>IF('Log_working_3-way'!$D394="","",'True_Odds_Calculator_3-way'!N395/'True_Odds_Calculator_3-way'!A395-1)</f>
        <v/>
      </c>
      <c r="I394" s="6" t="str">
        <f>IF('Log_working_3-way'!$D394="","",'True_Odds_Calculator_3-way'!O395/'True_Odds_Calculator_3-way'!B395-1)</f>
        <v/>
      </c>
      <c r="J394" s="6" t="str">
        <f>IF('Log_working_3-way'!$D394="","",'True_Odds_Calculator_3-way'!#REF!/'True_Odds_Calculator_3-way'!C395-1)</f>
        <v/>
      </c>
      <c r="K394" s="6" t="str">
        <f>IF('Log_working_3-way'!$D394="","",1/'True_Odds_Calculator_3-way'!A395+1/'True_Odds_Calculator_3-way'!B395+1/'True_Odds_Calculator_3-way'!C395-1)</f>
        <v/>
      </c>
    </row>
    <row r="395" spans="4:11" x14ac:dyDescent="0.25">
      <c r="D395" t="str">
        <f>solve_for_c('True_Odds_Calculator_3-way'!A396,'True_Odds_Calculator_3-way'!B396,'True_Odds_Calculator_3-way'!C396,'Log_working_3-way'!B$1,'Log_working_3-way'!B$2)</f>
        <v/>
      </c>
      <c r="F395" s="6" t="str">
        <f>IF('Log_working_3-way'!D395="","",1/'True_Odds_Calculator_3-way'!N396+1/'True_Odds_Calculator_3-way'!O396+1/'True_Odds_Calculator_3-way'!#REF!-1)</f>
        <v/>
      </c>
      <c r="H395" s="6" t="str">
        <f>IF('Log_working_3-way'!$D395="","",'True_Odds_Calculator_3-way'!N396/'True_Odds_Calculator_3-way'!A396-1)</f>
        <v/>
      </c>
      <c r="I395" s="6" t="str">
        <f>IF('Log_working_3-way'!$D395="","",'True_Odds_Calculator_3-way'!O396/'True_Odds_Calculator_3-way'!B396-1)</f>
        <v/>
      </c>
      <c r="J395" s="6" t="str">
        <f>IF('Log_working_3-way'!$D395="","",'True_Odds_Calculator_3-way'!#REF!/'True_Odds_Calculator_3-way'!C396-1)</f>
        <v/>
      </c>
      <c r="K395" s="6" t="str">
        <f>IF('Log_working_3-way'!$D395="","",1/'True_Odds_Calculator_3-way'!A396+1/'True_Odds_Calculator_3-way'!B396+1/'True_Odds_Calculator_3-way'!C396-1)</f>
        <v/>
      </c>
    </row>
    <row r="396" spans="4:11" x14ac:dyDescent="0.25">
      <c r="D396" t="str">
        <f>solve_for_c('True_Odds_Calculator_3-way'!A397,'True_Odds_Calculator_3-way'!B397,'True_Odds_Calculator_3-way'!C397,'Log_working_3-way'!B$1,'Log_working_3-way'!B$2)</f>
        <v/>
      </c>
      <c r="F396" s="6" t="str">
        <f>IF('Log_working_3-way'!D396="","",1/'True_Odds_Calculator_3-way'!N397+1/'True_Odds_Calculator_3-way'!O397+1/'True_Odds_Calculator_3-way'!#REF!-1)</f>
        <v/>
      </c>
      <c r="H396" s="6" t="str">
        <f>IF('Log_working_3-way'!$D396="","",'True_Odds_Calculator_3-way'!N397/'True_Odds_Calculator_3-way'!A397-1)</f>
        <v/>
      </c>
      <c r="I396" s="6" t="str">
        <f>IF('Log_working_3-way'!$D396="","",'True_Odds_Calculator_3-way'!O397/'True_Odds_Calculator_3-way'!B397-1)</f>
        <v/>
      </c>
      <c r="J396" s="6" t="str">
        <f>IF('Log_working_3-way'!$D396="","",'True_Odds_Calculator_3-way'!#REF!/'True_Odds_Calculator_3-way'!C397-1)</f>
        <v/>
      </c>
      <c r="K396" s="6" t="str">
        <f>IF('Log_working_3-way'!$D396="","",1/'True_Odds_Calculator_3-way'!A397+1/'True_Odds_Calculator_3-way'!B397+1/'True_Odds_Calculator_3-way'!C397-1)</f>
        <v/>
      </c>
    </row>
    <row r="397" spans="4:11" x14ac:dyDescent="0.25">
      <c r="D397" t="str">
        <f>solve_for_c('True_Odds_Calculator_3-way'!A398,'True_Odds_Calculator_3-way'!B398,'True_Odds_Calculator_3-way'!C398,'Log_working_3-way'!B$1,'Log_working_3-way'!B$2)</f>
        <v/>
      </c>
      <c r="F397" s="6" t="str">
        <f>IF('Log_working_3-way'!D397="","",1/'True_Odds_Calculator_3-way'!N398+1/'True_Odds_Calculator_3-way'!O398+1/'True_Odds_Calculator_3-way'!#REF!-1)</f>
        <v/>
      </c>
      <c r="H397" s="6" t="str">
        <f>IF('Log_working_3-way'!$D397="","",'True_Odds_Calculator_3-way'!N398/'True_Odds_Calculator_3-way'!A398-1)</f>
        <v/>
      </c>
      <c r="I397" s="6" t="str">
        <f>IF('Log_working_3-way'!$D397="","",'True_Odds_Calculator_3-way'!O398/'True_Odds_Calculator_3-way'!B398-1)</f>
        <v/>
      </c>
      <c r="J397" s="6" t="str">
        <f>IF('Log_working_3-way'!$D397="","",'True_Odds_Calculator_3-way'!#REF!/'True_Odds_Calculator_3-way'!C398-1)</f>
        <v/>
      </c>
      <c r="K397" s="6" t="str">
        <f>IF('Log_working_3-way'!$D397="","",1/'True_Odds_Calculator_3-way'!A398+1/'True_Odds_Calculator_3-way'!B398+1/'True_Odds_Calculator_3-way'!C398-1)</f>
        <v/>
      </c>
    </row>
    <row r="398" spans="4:11" x14ac:dyDescent="0.25">
      <c r="D398" t="str">
        <f>solve_for_c('True_Odds_Calculator_3-way'!A399,'True_Odds_Calculator_3-way'!B399,'True_Odds_Calculator_3-way'!C399,'Log_working_3-way'!B$1,'Log_working_3-way'!B$2)</f>
        <v/>
      </c>
      <c r="F398" s="6" t="str">
        <f>IF('Log_working_3-way'!D398="","",1/'True_Odds_Calculator_3-way'!N399+1/'True_Odds_Calculator_3-way'!O399+1/'True_Odds_Calculator_3-way'!#REF!-1)</f>
        <v/>
      </c>
      <c r="H398" s="6" t="str">
        <f>IF('Log_working_3-way'!$D398="","",'True_Odds_Calculator_3-way'!N399/'True_Odds_Calculator_3-way'!A399-1)</f>
        <v/>
      </c>
      <c r="I398" s="6" t="str">
        <f>IF('Log_working_3-way'!$D398="","",'True_Odds_Calculator_3-way'!O399/'True_Odds_Calculator_3-way'!B399-1)</f>
        <v/>
      </c>
      <c r="J398" s="6" t="str">
        <f>IF('Log_working_3-way'!$D398="","",'True_Odds_Calculator_3-way'!#REF!/'True_Odds_Calculator_3-way'!C399-1)</f>
        <v/>
      </c>
      <c r="K398" s="6" t="str">
        <f>IF('Log_working_3-way'!$D398="","",1/'True_Odds_Calculator_3-way'!A399+1/'True_Odds_Calculator_3-way'!B399+1/'True_Odds_Calculator_3-way'!C399-1)</f>
        <v/>
      </c>
    </row>
    <row r="399" spans="4:11" x14ac:dyDescent="0.25">
      <c r="D399" t="str">
        <f>solve_for_c('True_Odds_Calculator_3-way'!A400,'True_Odds_Calculator_3-way'!B400,'True_Odds_Calculator_3-way'!C400,'Log_working_3-way'!B$1,'Log_working_3-way'!B$2)</f>
        <v/>
      </c>
      <c r="F399" s="6" t="str">
        <f>IF('Log_working_3-way'!D399="","",1/'True_Odds_Calculator_3-way'!N400+1/'True_Odds_Calculator_3-way'!O400+1/'True_Odds_Calculator_3-way'!#REF!-1)</f>
        <v/>
      </c>
      <c r="H399" s="6" t="str">
        <f>IF('Log_working_3-way'!$D399="","",'True_Odds_Calculator_3-way'!N400/'True_Odds_Calculator_3-way'!A400-1)</f>
        <v/>
      </c>
      <c r="I399" s="6" t="str">
        <f>IF('Log_working_3-way'!$D399="","",'True_Odds_Calculator_3-way'!O400/'True_Odds_Calculator_3-way'!B400-1)</f>
        <v/>
      </c>
      <c r="J399" s="6" t="str">
        <f>IF('Log_working_3-way'!$D399="","",'True_Odds_Calculator_3-way'!#REF!/'True_Odds_Calculator_3-way'!C400-1)</f>
        <v/>
      </c>
      <c r="K399" s="6" t="str">
        <f>IF('Log_working_3-way'!$D399="","",1/'True_Odds_Calculator_3-way'!A400+1/'True_Odds_Calculator_3-way'!B400+1/'True_Odds_Calculator_3-way'!C400-1)</f>
        <v/>
      </c>
    </row>
    <row r="400" spans="4:11" x14ac:dyDescent="0.25">
      <c r="D400" t="str">
        <f>solve_for_c('True_Odds_Calculator_3-way'!A401,'True_Odds_Calculator_3-way'!B401,'True_Odds_Calculator_3-way'!C401,'Log_working_3-way'!B$1,'Log_working_3-way'!B$2)</f>
        <v/>
      </c>
      <c r="F400" s="6" t="str">
        <f>IF('Log_working_3-way'!D400="","",1/'True_Odds_Calculator_3-way'!N401+1/'True_Odds_Calculator_3-way'!O401+1/'True_Odds_Calculator_3-way'!#REF!-1)</f>
        <v/>
      </c>
      <c r="H400" s="6" t="str">
        <f>IF('Log_working_3-way'!$D400="","",'True_Odds_Calculator_3-way'!N401/'True_Odds_Calculator_3-way'!A401-1)</f>
        <v/>
      </c>
      <c r="I400" s="6" t="str">
        <f>IF('Log_working_3-way'!$D400="","",'True_Odds_Calculator_3-way'!O401/'True_Odds_Calculator_3-way'!B401-1)</f>
        <v/>
      </c>
      <c r="J400" s="6" t="str">
        <f>IF('Log_working_3-way'!$D400="","",'True_Odds_Calculator_3-way'!#REF!/'True_Odds_Calculator_3-way'!C401-1)</f>
        <v/>
      </c>
      <c r="K400" s="6" t="str">
        <f>IF('Log_working_3-way'!$D400="","",1/'True_Odds_Calculator_3-way'!A401+1/'True_Odds_Calculator_3-way'!B401+1/'True_Odds_Calculator_3-way'!C401-1)</f>
        <v/>
      </c>
    </row>
    <row r="401" spans="4:11" x14ac:dyDescent="0.25">
      <c r="D401" t="str">
        <f>solve_for_c('True_Odds_Calculator_3-way'!A402,'True_Odds_Calculator_3-way'!B402,'True_Odds_Calculator_3-way'!C402,'Log_working_3-way'!B$1,'Log_working_3-way'!B$2)</f>
        <v/>
      </c>
      <c r="F401" s="6" t="str">
        <f>IF('Log_working_3-way'!D401="","",1/'True_Odds_Calculator_3-way'!N402+1/'True_Odds_Calculator_3-way'!O402+1/'True_Odds_Calculator_3-way'!#REF!-1)</f>
        <v/>
      </c>
      <c r="H401" s="6" t="str">
        <f>IF('Log_working_3-way'!$D401="","",'True_Odds_Calculator_3-way'!N402/'True_Odds_Calculator_3-way'!A402-1)</f>
        <v/>
      </c>
      <c r="I401" s="6" t="str">
        <f>IF('Log_working_3-way'!$D401="","",'True_Odds_Calculator_3-way'!O402/'True_Odds_Calculator_3-way'!B402-1)</f>
        <v/>
      </c>
      <c r="J401" s="6" t="str">
        <f>IF('Log_working_3-way'!$D401="","",'True_Odds_Calculator_3-way'!#REF!/'True_Odds_Calculator_3-way'!C402-1)</f>
        <v/>
      </c>
      <c r="K401" s="6" t="str">
        <f>IF('Log_working_3-way'!$D401="","",1/'True_Odds_Calculator_3-way'!A402+1/'True_Odds_Calculator_3-way'!B402+1/'True_Odds_Calculator_3-way'!C402-1)</f>
        <v/>
      </c>
    </row>
    <row r="402" spans="4:11" x14ac:dyDescent="0.25">
      <c r="D402" t="str">
        <f>solve_for_c('True_Odds_Calculator_3-way'!A403,'True_Odds_Calculator_3-way'!B403,'True_Odds_Calculator_3-way'!C403,'Log_working_3-way'!B$1,'Log_working_3-way'!B$2)</f>
        <v/>
      </c>
      <c r="F402" s="6" t="str">
        <f>IF('Log_working_3-way'!D402="","",1/'True_Odds_Calculator_3-way'!N403+1/'True_Odds_Calculator_3-way'!O403+1/'True_Odds_Calculator_3-way'!#REF!-1)</f>
        <v/>
      </c>
      <c r="H402" s="6" t="str">
        <f>IF('Log_working_3-way'!$D402="","",'True_Odds_Calculator_3-way'!N403/'True_Odds_Calculator_3-way'!A403-1)</f>
        <v/>
      </c>
      <c r="I402" s="6" t="str">
        <f>IF('Log_working_3-way'!$D402="","",'True_Odds_Calculator_3-way'!O403/'True_Odds_Calculator_3-way'!B403-1)</f>
        <v/>
      </c>
      <c r="J402" s="6" t="str">
        <f>IF('Log_working_3-way'!$D402="","",'True_Odds_Calculator_3-way'!#REF!/'True_Odds_Calculator_3-way'!C403-1)</f>
        <v/>
      </c>
      <c r="K402" s="6" t="str">
        <f>IF('Log_working_3-way'!$D402="","",1/'True_Odds_Calculator_3-way'!A403+1/'True_Odds_Calculator_3-way'!B403+1/'True_Odds_Calculator_3-way'!C403-1)</f>
        <v/>
      </c>
    </row>
    <row r="403" spans="4:11" x14ac:dyDescent="0.25">
      <c r="D403" t="str">
        <f>solve_for_c('True_Odds_Calculator_3-way'!A404,'True_Odds_Calculator_3-way'!B404,'True_Odds_Calculator_3-way'!C404,'Log_working_3-way'!B$1,'Log_working_3-way'!B$2)</f>
        <v/>
      </c>
      <c r="F403" s="6" t="str">
        <f>IF('Log_working_3-way'!D403="","",1/'True_Odds_Calculator_3-way'!N404+1/'True_Odds_Calculator_3-way'!O404+1/'True_Odds_Calculator_3-way'!#REF!-1)</f>
        <v/>
      </c>
      <c r="H403" s="6" t="str">
        <f>IF('Log_working_3-way'!$D403="","",'True_Odds_Calculator_3-way'!N404/'True_Odds_Calculator_3-way'!A404-1)</f>
        <v/>
      </c>
      <c r="I403" s="6" t="str">
        <f>IF('Log_working_3-way'!$D403="","",'True_Odds_Calculator_3-way'!O404/'True_Odds_Calculator_3-way'!B404-1)</f>
        <v/>
      </c>
      <c r="J403" s="6" t="str">
        <f>IF('Log_working_3-way'!$D403="","",'True_Odds_Calculator_3-way'!#REF!/'True_Odds_Calculator_3-way'!C404-1)</f>
        <v/>
      </c>
      <c r="K403" s="6" t="str">
        <f>IF('Log_working_3-way'!$D403="","",1/'True_Odds_Calculator_3-way'!A404+1/'True_Odds_Calculator_3-way'!B404+1/'True_Odds_Calculator_3-way'!C404-1)</f>
        <v/>
      </c>
    </row>
    <row r="404" spans="4:11" x14ac:dyDescent="0.25">
      <c r="D404" t="str">
        <f>solve_for_c('True_Odds_Calculator_3-way'!A405,'True_Odds_Calculator_3-way'!B405,'True_Odds_Calculator_3-way'!C405,'Log_working_3-way'!B$1,'Log_working_3-way'!B$2)</f>
        <v/>
      </c>
      <c r="F404" s="6" t="str">
        <f>IF('Log_working_3-way'!D404="","",1/'True_Odds_Calculator_3-way'!N405+1/'True_Odds_Calculator_3-way'!O405+1/'True_Odds_Calculator_3-way'!#REF!-1)</f>
        <v/>
      </c>
      <c r="H404" s="6" t="str">
        <f>IF('Log_working_3-way'!$D404="","",'True_Odds_Calculator_3-way'!N405/'True_Odds_Calculator_3-way'!A405-1)</f>
        <v/>
      </c>
      <c r="I404" s="6" t="str">
        <f>IF('Log_working_3-way'!$D404="","",'True_Odds_Calculator_3-way'!O405/'True_Odds_Calculator_3-way'!B405-1)</f>
        <v/>
      </c>
      <c r="J404" s="6" t="str">
        <f>IF('Log_working_3-way'!$D404="","",'True_Odds_Calculator_3-way'!#REF!/'True_Odds_Calculator_3-way'!C405-1)</f>
        <v/>
      </c>
      <c r="K404" s="6" t="str">
        <f>IF('Log_working_3-way'!$D404="","",1/'True_Odds_Calculator_3-way'!A405+1/'True_Odds_Calculator_3-way'!B405+1/'True_Odds_Calculator_3-way'!C405-1)</f>
        <v/>
      </c>
    </row>
    <row r="405" spans="4:11" x14ac:dyDescent="0.25">
      <c r="D405" t="str">
        <f>solve_for_c('True_Odds_Calculator_3-way'!A406,'True_Odds_Calculator_3-way'!B406,'True_Odds_Calculator_3-way'!C406,'Log_working_3-way'!B$1,'Log_working_3-way'!B$2)</f>
        <v/>
      </c>
      <c r="F405" s="6" t="str">
        <f>IF('Log_working_3-way'!D405="","",1/'True_Odds_Calculator_3-way'!N406+1/'True_Odds_Calculator_3-way'!O406+1/'True_Odds_Calculator_3-way'!#REF!-1)</f>
        <v/>
      </c>
      <c r="H405" s="6" t="str">
        <f>IF('Log_working_3-way'!$D405="","",'True_Odds_Calculator_3-way'!N406/'True_Odds_Calculator_3-way'!A406-1)</f>
        <v/>
      </c>
      <c r="I405" s="6" t="str">
        <f>IF('Log_working_3-way'!$D405="","",'True_Odds_Calculator_3-way'!O406/'True_Odds_Calculator_3-way'!B406-1)</f>
        <v/>
      </c>
      <c r="J405" s="6" t="str">
        <f>IF('Log_working_3-way'!$D405="","",'True_Odds_Calculator_3-way'!#REF!/'True_Odds_Calculator_3-way'!C406-1)</f>
        <v/>
      </c>
      <c r="K405" s="6" t="str">
        <f>IF('Log_working_3-way'!$D405="","",1/'True_Odds_Calculator_3-way'!A406+1/'True_Odds_Calculator_3-way'!B406+1/'True_Odds_Calculator_3-way'!C406-1)</f>
        <v/>
      </c>
    </row>
    <row r="406" spans="4:11" x14ac:dyDescent="0.25">
      <c r="D406" t="str">
        <f>solve_for_c('True_Odds_Calculator_3-way'!A407,'True_Odds_Calculator_3-way'!B407,'True_Odds_Calculator_3-way'!C407,'Log_working_3-way'!B$1,'Log_working_3-way'!B$2)</f>
        <v/>
      </c>
      <c r="F406" s="6" t="str">
        <f>IF('Log_working_3-way'!D406="","",1/'True_Odds_Calculator_3-way'!N407+1/'True_Odds_Calculator_3-way'!O407+1/'True_Odds_Calculator_3-way'!#REF!-1)</f>
        <v/>
      </c>
      <c r="H406" s="6" t="str">
        <f>IF('Log_working_3-way'!$D406="","",'True_Odds_Calculator_3-way'!N407/'True_Odds_Calculator_3-way'!A407-1)</f>
        <v/>
      </c>
      <c r="I406" s="6" t="str">
        <f>IF('Log_working_3-way'!$D406="","",'True_Odds_Calculator_3-way'!O407/'True_Odds_Calculator_3-way'!B407-1)</f>
        <v/>
      </c>
      <c r="J406" s="6" t="str">
        <f>IF('Log_working_3-way'!$D406="","",'True_Odds_Calculator_3-way'!#REF!/'True_Odds_Calculator_3-way'!C407-1)</f>
        <v/>
      </c>
      <c r="K406" s="6" t="str">
        <f>IF('Log_working_3-way'!$D406="","",1/'True_Odds_Calculator_3-way'!A407+1/'True_Odds_Calculator_3-way'!B407+1/'True_Odds_Calculator_3-way'!C407-1)</f>
        <v/>
      </c>
    </row>
    <row r="407" spans="4:11" x14ac:dyDescent="0.25">
      <c r="D407" t="str">
        <f>solve_for_c('True_Odds_Calculator_3-way'!A408,'True_Odds_Calculator_3-way'!B408,'True_Odds_Calculator_3-way'!C408,'Log_working_3-way'!B$1,'Log_working_3-way'!B$2)</f>
        <v/>
      </c>
      <c r="F407" s="6" t="str">
        <f>IF('Log_working_3-way'!D407="","",1/'True_Odds_Calculator_3-way'!N408+1/'True_Odds_Calculator_3-way'!O408+1/'True_Odds_Calculator_3-way'!#REF!-1)</f>
        <v/>
      </c>
      <c r="H407" s="6" t="str">
        <f>IF('Log_working_3-way'!$D407="","",'True_Odds_Calculator_3-way'!N408/'True_Odds_Calculator_3-way'!A408-1)</f>
        <v/>
      </c>
      <c r="I407" s="6" t="str">
        <f>IF('Log_working_3-way'!$D407="","",'True_Odds_Calculator_3-way'!O408/'True_Odds_Calculator_3-way'!B408-1)</f>
        <v/>
      </c>
      <c r="J407" s="6" t="str">
        <f>IF('Log_working_3-way'!$D407="","",'True_Odds_Calculator_3-way'!#REF!/'True_Odds_Calculator_3-way'!C408-1)</f>
        <v/>
      </c>
      <c r="K407" s="6" t="str">
        <f>IF('Log_working_3-way'!$D407="","",1/'True_Odds_Calculator_3-way'!A408+1/'True_Odds_Calculator_3-way'!B408+1/'True_Odds_Calculator_3-way'!C408-1)</f>
        <v/>
      </c>
    </row>
    <row r="408" spans="4:11" x14ac:dyDescent="0.25">
      <c r="D408" t="str">
        <f>solve_for_c('True_Odds_Calculator_3-way'!A409,'True_Odds_Calculator_3-way'!B409,'True_Odds_Calculator_3-way'!C409,'Log_working_3-way'!B$1,'Log_working_3-way'!B$2)</f>
        <v/>
      </c>
      <c r="F408" s="6" t="str">
        <f>IF('Log_working_3-way'!D408="","",1/'True_Odds_Calculator_3-way'!N409+1/'True_Odds_Calculator_3-way'!O409+1/'True_Odds_Calculator_3-way'!#REF!-1)</f>
        <v/>
      </c>
      <c r="H408" s="6" t="str">
        <f>IF('Log_working_3-way'!$D408="","",'True_Odds_Calculator_3-way'!N409/'True_Odds_Calculator_3-way'!A409-1)</f>
        <v/>
      </c>
      <c r="I408" s="6" t="str">
        <f>IF('Log_working_3-way'!$D408="","",'True_Odds_Calculator_3-way'!O409/'True_Odds_Calculator_3-way'!B409-1)</f>
        <v/>
      </c>
      <c r="J408" s="6" t="str">
        <f>IF('Log_working_3-way'!$D408="","",'True_Odds_Calculator_3-way'!#REF!/'True_Odds_Calculator_3-way'!C409-1)</f>
        <v/>
      </c>
      <c r="K408" s="6" t="str">
        <f>IF('Log_working_3-way'!$D408="","",1/'True_Odds_Calculator_3-way'!A409+1/'True_Odds_Calculator_3-way'!B409+1/'True_Odds_Calculator_3-way'!C409-1)</f>
        <v/>
      </c>
    </row>
    <row r="409" spans="4:11" x14ac:dyDescent="0.25">
      <c r="D409" t="str">
        <f>solve_for_c('True_Odds_Calculator_3-way'!A410,'True_Odds_Calculator_3-way'!B410,'True_Odds_Calculator_3-way'!C410,'Log_working_3-way'!B$1,'Log_working_3-way'!B$2)</f>
        <v/>
      </c>
      <c r="F409" s="6" t="str">
        <f>IF('Log_working_3-way'!D409="","",1/'True_Odds_Calculator_3-way'!N410+1/'True_Odds_Calculator_3-way'!O410+1/'True_Odds_Calculator_3-way'!#REF!-1)</f>
        <v/>
      </c>
      <c r="H409" s="6" t="str">
        <f>IF('Log_working_3-way'!$D409="","",'True_Odds_Calculator_3-way'!N410/'True_Odds_Calculator_3-way'!A410-1)</f>
        <v/>
      </c>
      <c r="I409" s="6" t="str">
        <f>IF('Log_working_3-way'!$D409="","",'True_Odds_Calculator_3-way'!O410/'True_Odds_Calculator_3-way'!B410-1)</f>
        <v/>
      </c>
      <c r="J409" s="6" t="str">
        <f>IF('Log_working_3-way'!$D409="","",'True_Odds_Calculator_3-way'!#REF!/'True_Odds_Calculator_3-way'!C410-1)</f>
        <v/>
      </c>
      <c r="K409" s="6" t="str">
        <f>IF('Log_working_3-way'!$D409="","",1/'True_Odds_Calculator_3-way'!A410+1/'True_Odds_Calculator_3-way'!B410+1/'True_Odds_Calculator_3-way'!C410-1)</f>
        <v/>
      </c>
    </row>
    <row r="410" spans="4:11" x14ac:dyDescent="0.25">
      <c r="D410" t="str">
        <f>solve_for_c('True_Odds_Calculator_3-way'!A411,'True_Odds_Calculator_3-way'!B411,'True_Odds_Calculator_3-way'!C411,'Log_working_3-way'!B$1,'Log_working_3-way'!B$2)</f>
        <v/>
      </c>
      <c r="F410" s="6" t="str">
        <f>IF('Log_working_3-way'!D410="","",1/'True_Odds_Calculator_3-way'!N411+1/'True_Odds_Calculator_3-way'!O411+1/'True_Odds_Calculator_3-way'!#REF!-1)</f>
        <v/>
      </c>
      <c r="H410" s="6" t="str">
        <f>IF('Log_working_3-way'!$D410="","",'True_Odds_Calculator_3-way'!N411/'True_Odds_Calculator_3-way'!A411-1)</f>
        <v/>
      </c>
      <c r="I410" s="6" t="str">
        <f>IF('Log_working_3-way'!$D410="","",'True_Odds_Calculator_3-way'!O411/'True_Odds_Calculator_3-way'!B411-1)</f>
        <v/>
      </c>
      <c r="J410" s="6" t="str">
        <f>IF('Log_working_3-way'!$D410="","",'True_Odds_Calculator_3-way'!#REF!/'True_Odds_Calculator_3-way'!C411-1)</f>
        <v/>
      </c>
      <c r="K410" s="6" t="str">
        <f>IF('Log_working_3-way'!$D410="","",1/'True_Odds_Calculator_3-way'!A411+1/'True_Odds_Calculator_3-way'!B411+1/'True_Odds_Calculator_3-way'!C411-1)</f>
        <v/>
      </c>
    </row>
    <row r="411" spans="4:11" x14ac:dyDescent="0.25">
      <c r="D411" t="str">
        <f>solve_for_c('True_Odds_Calculator_3-way'!A412,'True_Odds_Calculator_3-way'!B412,'True_Odds_Calculator_3-way'!C412,'Log_working_3-way'!B$1,'Log_working_3-way'!B$2)</f>
        <v/>
      </c>
      <c r="F411" s="6" t="str">
        <f>IF('Log_working_3-way'!D411="","",1/'True_Odds_Calculator_3-way'!N412+1/'True_Odds_Calculator_3-way'!O412+1/'True_Odds_Calculator_3-way'!#REF!-1)</f>
        <v/>
      </c>
      <c r="H411" s="6" t="str">
        <f>IF('Log_working_3-way'!$D411="","",'True_Odds_Calculator_3-way'!N412/'True_Odds_Calculator_3-way'!A412-1)</f>
        <v/>
      </c>
      <c r="I411" s="6" t="str">
        <f>IF('Log_working_3-way'!$D411="","",'True_Odds_Calculator_3-way'!O412/'True_Odds_Calculator_3-way'!B412-1)</f>
        <v/>
      </c>
      <c r="J411" s="6" t="str">
        <f>IF('Log_working_3-way'!$D411="","",'True_Odds_Calculator_3-way'!#REF!/'True_Odds_Calculator_3-way'!C412-1)</f>
        <v/>
      </c>
      <c r="K411" s="6" t="str">
        <f>IF('Log_working_3-way'!$D411="","",1/'True_Odds_Calculator_3-way'!A412+1/'True_Odds_Calculator_3-way'!B412+1/'True_Odds_Calculator_3-way'!C412-1)</f>
        <v/>
      </c>
    </row>
    <row r="412" spans="4:11" x14ac:dyDescent="0.25">
      <c r="D412" t="str">
        <f>solve_for_c('True_Odds_Calculator_3-way'!A413,'True_Odds_Calculator_3-way'!B413,'True_Odds_Calculator_3-way'!C413,'Log_working_3-way'!B$1,'Log_working_3-way'!B$2)</f>
        <v/>
      </c>
      <c r="F412" s="6" t="str">
        <f>IF('Log_working_3-way'!D412="","",1/'True_Odds_Calculator_3-way'!N413+1/'True_Odds_Calculator_3-way'!O413+1/'True_Odds_Calculator_3-way'!#REF!-1)</f>
        <v/>
      </c>
      <c r="H412" s="6" t="str">
        <f>IF('Log_working_3-way'!$D412="","",'True_Odds_Calculator_3-way'!N413/'True_Odds_Calculator_3-way'!A413-1)</f>
        <v/>
      </c>
      <c r="I412" s="6" t="str">
        <f>IF('Log_working_3-way'!$D412="","",'True_Odds_Calculator_3-way'!O413/'True_Odds_Calculator_3-way'!B413-1)</f>
        <v/>
      </c>
      <c r="J412" s="6" t="str">
        <f>IF('Log_working_3-way'!$D412="","",'True_Odds_Calculator_3-way'!#REF!/'True_Odds_Calculator_3-way'!C413-1)</f>
        <v/>
      </c>
      <c r="K412" s="6" t="str">
        <f>IF('Log_working_3-way'!$D412="","",1/'True_Odds_Calculator_3-way'!A413+1/'True_Odds_Calculator_3-way'!B413+1/'True_Odds_Calculator_3-way'!C413-1)</f>
        <v/>
      </c>
    </row>
    <row r="413" spans="4:11" x14ac:dyDescent="0.25">
      <c r="D413" t="str">
        <f>solve_for_c('True_Odds_Calculator_3-way'!A414,'True_Odds_Calculator_3-way'!B414,'True_Odds_Calculator_3-way'!C414,'Log_working_3-way'!B$1,'Log_working_3-way'!B$2)</f>
        <v/>
      </c>
      <c r="F413" s="6" t="str">
        <f>IF('Log_working_3-way'!D413="","",1/'True_Odds_Calculator_3-way'!N414+1/'True_Odds_Calculator_3-way'!O414+1/'True_Odds_Calculator_3-way'!#REF!-1)</f>
        <v/>
      </c>
      <c r="H413" s="6" t="str">
        <f>IF('Log_working_3-way'!$D413="","",'True_Odds_Calculator_3-way'!N414/'True_Odds_Calculator_3-way'!A414-1)</f>
        <v/>
      </c>
      <c r="I413" s="6" t="str">
        <f>IF('Log_working_3-way'!$D413="","",'True_Odds_Calculator_3-way'!O414/'True_Odds_Calculator_3-way'!B414-1)</f>
        <v/>
      </c>
      <c r="J413" s="6" t="str">
        <f>IF('Log_working_3-way'!$D413="","",'True_Odds_Calculator_3-way'!#REF!/'True_Odds_Calculator_3-way'!C414-1)</f>
        <v/>
      </c>
      <c r="K413" s="6" t="str">
        <f>IF('Log_working_3-way'!$D413="","",1/'True_Odds_Calculator_3-way'!A414+1/'True_Odds_Calculator_3-way'!B414+1/'True_Odds_Calculator_3-way'!C414-1)</f>
        <v/>
      </c>
    </row>
    <row r="414" spans="4:11" x14ac:dyDescent="0.25">
      <c r="D414" t="str">
        <f>solve_for_c('True_Odds_Calculator_3-way'!A415,'True_Odds_Calculator_3-way'!B415,'True_Odds_Calculator_3-way'!C415,'Log_working_3-way'!B$1,'Log_working_3-way'!B$2)</f>
        <v/>
      </c>
      <c r="F414" s="6" t="str">
        <f>IF('Log_working_3-way'!D414="","",1/'True_Odds_Calculator_3-way'!N415+1/'True_Odds_Calculator_3-way'!O415+1/'True_Odds_Calculator_3-way'!#REF!-1)</f>
        <v/>
      </c>
      <c r="H414" s="6" t="str">
        <f>IF('Log_working_3-way'!$D414="","",'True_Odds_Calculator_3-way'!N415/'True_Odds_Calculator_3-way'!A415-1)</f>
        <v/>
      </c>
      <c r="I414" s="6" t="str">
        <f>IF('Log_working_3-way'!$D414="","",'True_Odds_Calculator_3-way'!O415/'True_Odds_Calculator_3-way'!B415-1)</f>
        <v/>
      </c>
      <c r="J414" s="6" t="str">
        <f>IF('Log_working_3-way'!$D414="","",'True_Odds_Calculator_3-way'!#REF!/'True_Odds_Calculator_3-way'!C415-1)</f>
        <v/>
      </c>
      <c r="K414" s="6" t="str">
        <f>IF('Log_working_3-way'!$D414="","",1/'True_Odds_Calculator_3-way'!A415+1/'True_Odds_Calculator_3-way'!B415+1/'True_Odds_Calculator_3-way'!C415-1)</f>
        <v/>
      </c>
    </row>
    <row r="415" spans="4:11" x14ac:dyDescent="0.25">
      <c r="D415" t="str">
        <f>solve_for_c('True_Odds_Calculator_3-way'!A416,'True_Odds_Calculator_3-way'!B416,'True_Odds_Calculator_3-way'!C416,'Log_working_3-way'!B$1,'Log_working_3-way'!B$2)</f>
        <v/>
      </c>
      <c r="F415" s="6" t="str">
        <f>IF('Log_working_3-way'!D415="","",1/'True_Odds_Calculator_3-way'!N416+1/'True_Odds_Calculator_3-way'!O416+1/'True_Odds_Calculator_3-way'!#REF!-1)</f>
        <v/>
      </c>
      <c r="H415" s="6" t="str">
        <f>IF('Log_working_3-way'!$D415="","",'True_Odds_Calculator_3-way'!N416/'True_Odds_Calculator_3-way'!A416-1)</f>
        <v/>
      </c>
      <c r="I415" s="6" t="str">
        <f>IF('Log_working_3-way'!$D415="","",'True_Odds_Calculator_3-way'!O416/'True_Odds_Calculator_3-way'!B416-1)</f>
        <v/>
      </c>
      <c r="J415" s="6" t="str">
        <f>IF('Log_working_3-way'!$D415="","",'True_Odds_Calculator_3-way'!#REF!/'True_Odds_Calculator_3-way'!C416-1)</f>
        <v/>
      </c>
      <c r="K415" s="6" t="str">
        <f>IF('Log_working_3-way'!$D415="","",1/'True_Odds_Calculator_3-way'!A416+1/'True_Odds_Calculator_3-way'!B416+1/'True_Odds_Calculator_3-way'!C416-1)</f>
        <v/>
      </c>
    </row>
    <row r="416" spans="4:11" x14ac:dyDescent="0.25">
      <c r="D416" t="str">
        <f>solve_for_c('True_Odds_Calculator_3-way'!A417,'True_Odds_Calculator_3-way'!B417,'True_Odds_Calculator_3-way'!C417,'Log_working_3-way'!B$1,'Log_working_3-way'!B$2)</f>
        <v/>
      </c>
      <c r="F416" s="6" t="str">
        <f>IF('Log_working_3-way'!D416="","",1/'True_Odds_Calculator_3-way'!N417+1/'True_Odds_Calculator_3-way'!O417+1/'True_Odds_Calculator_3-way'!#REF!-1)</f>
        <v/>
      </c>
      <c r="H416" s="6" t="str">
        <f>IF('Log_working_3-way'!$D416="","",'True_Odds_Calculator_3-way'!N417/'True_Odds_Calculator_3-way'!A417-1)</f>
        <v/>
      </c>
      <c r="I416" s="6" t="str">
        <f>IF('Log_working_3-way'!$D416="","",'True_Odds_Calculator_3-way'!O417/'True_Odds_Calculator_3-way'!B417-1)</f>
        <v/>
      </c>
      <c r="J416" s="6" t="str">
        <f>IF('Log_working_3-way'!$D416="","",'True_Odds_Calculator_3-way'!#REF!/'True_Odds_Calculator_3-way'!C417-1)</f>
        <v/>
      </c>
      <c r="K416" s="6" t="str">
        <f>IF('Log_working_3-way'!$D416="","",1/'True_Odds_Calculator_3-way'!A417+1/'True_Odds_Calculator_3-way'!B417+1/'True_Odds_Calculator_3-way'!C417-1)</f>
        <v/>
      </c>
    </row>
    <row r="417" spans="4:11" x14ac:dyDescent="0.25">
      <c r="D417" t="str">
        <f>solve_for_c('True_Odds_Calculator_3-way'!A418,'True_Odds_Calculator_3-way'!B418,'True_Odds_Calculator_3-way'!C418,'Log_working_3-way'!B$1,'Log_working_3-way'!B$2)</f>
        <v/>
      </c>
      <c r="F417" s="6" t="str">
        <f>IF('Log_working_3-way'!D417="","",1/'True_Odds_Calculator_3-way'!N418+1/'True_Odds_Calculator_3-way'!O418+1/'True_Odds_Calculator_3-way'!#REF!-1)</f>
        <v/>
      </c>
      <c r="H417" s="6" t="str">
        <f>IF('Log_working_3-way'!$D417="","",'True_Odds_Calculator_3-way'!N418/'True_Odds_Calculator_3-way'!A418-1)</f>
        <v/>
      </c>
      <c r="I417" s="6" t="str">
        <f>IF('Log_working_3-way'!$D417="","",'True_Odds_Calculator_3-way'!O418/'True_Odds_Calculator_3-way'!B418-1)</f>
        <v/>
      </c>
      <c r="J417" s="6" t="str">
        <f>IF('Log_working_3-way'!$D417="","",'True_Odds_Calculator_3-way'!#REF!/'True_Odds_Calculator_3-way'!C418-1)</f>
        <v/>
      </c>
      <c r="K417" s="6" t="str">
        <f>IF('Log_working_3-way'!$D417="","",1/'True_Odds_Calculator_3-way'!A418+1/'True_Odds_Calculator_3-way'!B418+1/'True_Odds_Calculator_3-way'!C418-1)</f>
        <v/>
      </c>
    </row>
    <row r="418" spans="4:11" x14ac:dyDescent="0.25">
      <c r="D418" t="str">
        <f>solve_for_c('True_Odds_Calculator_3-way'!A419,'True_Odds_Calculator_3-way'!B419,'True_Odds_Calculator_3-way'!C419,'Log_working_3-way'!B$1,'Log_working_3-way'!B$2)</f>
        <v/>
      </c>
      <c r="F418" s="6" t="str">
        <f>IF('Log_working_3-way'!D418="","",1/'True_Odds_Calculator_3-way'!N419+1/'True_Odds_Calculator_3-way'!O419+1/'True_Odds_Calculator_3-way'!#REF!-1)</f>
        <v/>
      </c>
      <c r="H418" s="6" t="str">
        <f>IF('Log_working_3-way'!$D418="","",'True_Odds_Calculator_3-way'!N419/'True_Odds_Calculator_3-way'!A419-1)</f>
        <v/>
      </c>
      <c r="I418" s="6" t="str">
        <f>IF('Log_working_3-way'!$D418="","",'True_Odds_Calculator_3-way'!O419/'True_Odds_Calculator_3-way'!B419-1)</f>
        <v/>
      </c>
      <c r="J418" s="6" t="str">
        <f>IF('Log_working_3-way'!$D418="","",'True_Odds_Calculator_3-way'!#REF!/'True_Odds_Calculator_3-way'!C419-1)</f>
        <v/>
      </c>
      <c r="K418" s="6" t="str">
        <f>IF('Log_working_3-way'!$D418="","",1/'True_Odds_Calculator_3-way'!A419+1/'True_Odds_Calculator_3-way'!B419+1/'True_Odds_Calculator_3-way'!C419-1)</f>
        <v/>
      </c>
    </row>
    <row r="419" spans="4:11" x14ac:dyDescent="0.25">
      <c r="D419" t="str">
        <f>solve_for_c('True_Odds_Calculator_3-way'!A420,'True_Odds_Calculator_3-way'!B420,'True_Odds_Calculator_3-way'!C420,'Log_working_3-way'!B$1,'Log_working_3-way'!B$2)</f>
        <v/>
      </c>
      <c r="F419" s="6" t="str">
        <f>IF('Log_working_3-way'!D419="","",1/'True_Odds_Calculator_3-way'!N420+1/'True_Odds_Calculator_3-way'!O420+1/'True_Odds_Calculator_3-way'!#REF!-1)</f>
        <v/>
      </c>
      <c r="H419" s="6" t="str">
        <f>IF('Log_working_3-way'!$D419="","",'True_Odds_Calculator_3-way'!N420/'True_Odds_Calculator_3-way'!A420-1)</f>
        <v/>
      </c>
      <c r="I419" s="6" t="str">
        <f>IF('Log_working_3-way'!$D419="","",'True_Odds_Calculator_3-way'!O420/'True_Odds_Calculator_3-way'!B420-1)</f>
        <v/>
      </c>
      <c r="J419" s="6" t="str">
        <f>IF('Log_working_3-way'!$D419="","",'True_Odds_Calculator_3-way'!#REF!/'True_Odds_Calculator_3-way'!C420-1)</f>
        <v/>
      </c>
      <c r="K419" s="6" t="str">
        <f>IF('Log_working_3-way'!$D419="","",1/'True_Odds_Calculator_3-way'!A420+1/'True_Odds_Calculator_3-way'!B420+1/'True_Odds_Calculator_3-way'!C420-1)</f>
        <v/>
      </c>
    </row>
    <row r="420" spans="4:11" x14ac:dyDescent="0.25">
      <c r="D420" t="str">
        <f>solve_for_c('True_Odds_Calculator_3-way'!A421,'True_Odds_Calculator_3-way'!B421,'True_Odds_Calculator_3-way'!C421,'Log_working_3-way'!B$1,'Log_working_3-way'!B$2)</f>
        <v/>
      </c>
      <c r="F420" s="6" t="str">
        <f>IF('Log_working_3-way'!D420="","",1/'True_Odds_Calculator_3-way'!N421+1/'True_Odds_Calculator_3-way'!O421+1/'True_Odds_Calculator_3-way'!#REF!-1)</f>
        <v/>
      </c>
      <c r="H420" s="6" t="str">
        <f>IF('Log_working_3-way'!$D420="","",'True_Odds_Calculator_3-way'!N421/'True_Odds_Calculator_3-way'!A421-1)</f>
        <v/>
      </c>
      <c r="I420" s="6" t="str">
        <f>IF('Log_working_3-way'!$D420="","",'True_Odds_Calculator_3-way'!O421/'True_Odds_Calculator_3-way'!B421-1)</f>
        <v/>
      </c>
      <c r="J420" s="6" t="str">
        <f>IF('Log_working_3-way'!$D420="","",'True_Odds_Calculator_3-way'!#REF!/'True_Odds_Calculator_3-way'!C421-1)</f>
        <v/>
      </c>
      <c r="K420" s="6" t="str">
        <f>IF('Log_working_3-way'!$D420="","",1/'True_Odds_Calculator_3-way'!A421+1/'True_Odds_Calculator_3-way'!B421+1/'True_Odds_Calculator_3-way'!C421-1)</f>
        <v/>
      </c>
    </row>
    <row r="421" spans="4:11" x14ac:dyDescent="0.25">
      <c r="D421" t="e">
        <f>solve_for_c('True_Odds_Calculator_3-way'!#REF!,'True_Odds_Calculator_3-way'!#REF!,'True_Odds_Calculator_3-way'!#REF!,'Log_working_3-way'!B$1,'Log_working_3-way'!B$2)</f>
        <v>#VALUE!</v>
      </c>
      <c r="F421" s="6" t="e">
        <f>IF('Log_working_3-way'!D421="","",1/'True_Odds_Calculator_3-way'!#REF!+1/'True_Odds_Calculator_3-way'!#REF!+1/'True_Odds_Calculator_3-way'!#REF!-1)</f>
        <v>#VALUE!</v>
      </c>
      <c r="H421" s="6" t="e">
        <f>IF('Log_working_3-way'!$D421="","",'True_Odds_Calculator_3-way'!#REF!/'True_Odds_Calculator_3-way'!#REF!-1)</f>
        <v>#VALUE!</v>
      </c>
      <c r="I421" s="6" t="e">
        <f>IF('Log_working_3-way'!$D421="","",'True_Odds_Calculator_3-way'!#REF!/'True_Odds_Calculator_3-way'!#REF!-1)</f>
        <v>#VALUE!</v>
      </c>
      <c r="J421" s="6" t="e">
        <f>IF('Log_working_3-way'!$D421="","",'True_Odds_Calculator_3-way'!#REF!/'True_Odds_Calculator_3-way'!#REF!-1)</f>
        <v>#VALUE!</v>
      </c>
      <c r="K421" s="6" t="e">
        <f>IF('Log_working_3-way'!$D421="","",1/'True_Odds_Calculator_3-way'!#REF!+1/'True_Odds_Calculator_3-way'!#REF!+1/'True_Odds_Calculator_3-way'!#REF!-1)</f>
        <v>#VALUE!</v>
      </c>
    </row>
    <row r="422" spans="4:11" x14ac:dyDescent="0.25">
      <c r="D422" t="e">
        <f>solve_for_c('True_Odds_Calculator_3-way'!#REF!,'True_Odds_Calculator_3-way'!#REF!,'True_Odds_Calculator_3-way'!#REF!,'Log_working_3-way'!B$1,'Log_working_3-way'!B$2)</f>
        <v>#VALUE!</v>
      </c>
      <c r="F422" s="6" t="e">
        <f>IF('Log_working_3-way'!D422="","",1/'True_Odds_Calculator_3-way'!#REF!+1/'True_Odds_Calculator_3-way'!#REF!+1/'True_Odds_Calculator_3-way'!#REF!-1)</f>
        <v>#VALUE!</v>
      </c>
      <c r="H422" s="6" t="e">
        <f>IF('Log_working_3-way'!$D422="","",'True_Odds_Calculator_3-way'!#REF!/'True_Odds_Calculator_3-way'!#REF!-1)</f>
        <v>#VALUE!</v>
      </c>
      <c r="I422" s="6" t="e">
        <f>IF('Log_working_3-way'!$D422="","",'True_Odds_Calculator_3-way'!#REF!/'True_Odds_Calculator_3-way'!#REF!-1)</f>
        <v>#VALUE!</v>
      </c>
      <c r="J422" s="6" t="e">
        <f>IF('Log_working_3-way'!$D422="","",'True_Odds_Calculator_3-way'!#REF!/'True_Odds_Calculator_3-way'!#REF!-1)</f>
        <v>#VALUE!</v>
      </c>
      <c r="K422" s="6" t="e">
        <f>IF('Log_working_3-way'!$D422="","",1/'True_Odds_Calculator_3-way'!#REF!+1/'True_Odds_Calculator_3-way'!#REF!+1/'True_Odds_Calculator_3-way'!#REF!-1)</f>
        <v>#VALUE!</v>
      </c>
    </row>
    <row r="423" spans="4:11" x14ac:dyDescent="0.25">
      <c r="D423" t="e">
        <f>solve_for_c('True_Odds_Calculator_3-way'!#REF!,'True_Odds_Calculator_3-way'!#REF!,'True_Odds_Calculator_3-way'!#REF!,'Log_working_3-way'!B$1,'Log_working_3-way'!B$2)</f>
        <v>#VALUE!</v>
      </c>
      <c r="F423" s="6" t="e">
        <f>IF('Log_working_3-way'!D423="","",1/'True_Odds_Calculator_3-way'!#REF!+1/'True_Odds_Calculator_3-way'!#REF!+1/'True_Odds_Calculator_3-way'!#REF!-1)</f>
        <v>#VALUE!</v>
      </c>
      <c r="H423" s="6" t="e">
        <f>IF('Log_working_3-way'!$D423="","",'True_Odds_Calculator_3-way'!#REF!/'True_Odds_Calculator_3-way'!#REF!-1)</f>
        <v>#VALUE!</v>
      </c>
      <c r="I423" s="6" t="e">
        <f>IF('Log_working_3-way'!$D423="","",'True_Odds_Calculator_3-way'!#REF!/'True_Odds_Calculator_3-way'!#REF!-1)</f>
        <v>#VALUE!</v>
      </c>
      <c r="J423" s="6" t="e">
        <f>IF('Log_working_3-way'!$D423="","",'True_Odds_Calculator_3-way'!#REF!/'True_Odds_Calculator_3-way'!#REF!-1)</f>
        <v>#VALUE!</v>
      </c>
      <c r="K423" s="6" t="e">
        <f>IF('Log_working_3-way'!$D423="","",1/'True_Odds_Calculator_3-way'!#REF!+1/'True_Odds_Calculator_3-way'!#REF!+1/'True_Odds_Calculator_3-way'!#REF!-1)</f>
        <v>#VALUE!</v>
      </c>
    </row>
    <row r="424" spans="4:11" x14ac:dyDescent="0.25">
      <c r="D424" t="e">
        <f>solve_for_c('True_Odds_Calculator_3-way'!#REF!,'True_Odds_Calculator_3-way'!#REF!,'True_Odds_Calculator_3-way'!#REF!,'Log_working_3-way'!B$1,'Log_working_3-way'!B$2)</f>
        <v>#VALUE!</v>
      </c>
      <c r="F424" s="6" t="e">
        <f>IF('Log_working_3-way'!D424="","",1/'True_Odds_Calculator_3-way'!#REF!+1/'True_Odds_Calculator_3-way'!#REF!+1/'True_Odds_Calculator_3-way'!#REF!-1)</f>
        <v>#VALUE!</v>
      </c>
      <c r="H424" s="6" t="e">
        <f>IF('Log_working_3-way'!$D424="","",'True_Odds_Calculator_3-way'!#REF!/'True_Odds_Calculator_3-way'!#REF!-1)</f>
        <v>#VALUE!</v>
      </c>
      <c r="I424" s="6" t="e">
        <f>IF('Log_working_3-way'!$D424="","",'True_Odds_Calculator_3-way'!#REF!/'True_Odds_Calculator_3-way'!#REF!-1)</f>
        <v>#VALUE!</v>
      </c>
      <c r="J424" s="6" t="e">
        <f>IF('Log_working_3-way'!$D424="","",'True_Odds_Calculator_3-way'!#REF!/'True_Odds_Calculator_3-way'!#REF!-1)</f>
        <v>#VALUE!</v>
      </c>
      <c r="K424" s="6" t="e">
        <f>IF('Log_working_3-way'!$D424="","",1/'True_Odds_Calculator_3-way'!#REF!+1/'True_Odds_Calculator_3-way'!#REF!+1/'True_Odds_Calculator_3-way'!#REF!-1)</f>
        <v>#VALUE!</v>
      </c>
    </row>
    <row r="425" spans="4:11" x14ac:dyDescent="0.25">
      <c r="D425" t="str">
        <f>solve_for_c('True_Odds_Calculator_3-way'!A422,'True_Odds_Calculator_3-way'!B422,'True_Odds_Calculator_3-way'!C422,'Log_working_3-way'!B$1,'Log_working_3-way'!B$2)</f>
        <v/>
      </c>
      <c r="F425" s="6" t="str">
        <f>IF('Log_working_3-way'!D425="","",1/'True_Odds_Calculator_3-way'!N422+1/'True_Odds_Calculator_3-way'!O422+1/'True_Odds_Calculator_3-way'!#REF!-1)</f>
        <v/>
      </c>
      <c r="H425" s="6" t="str">
        <f>IF('Log_working_3-way'!$D425="","",'True_Odds_Calculator_3-way'!N422/'True_Odds_Calculator_3-way'!A422-1)</f>
        <v/>
      </c>
      <c r="I425" s="6" t="str">
        <f>IF('Log_working_3-way'!$D425="","",'True_Odds_Calculator_3-way'!O422/'True_Odds_Calculator_3-way'!B422-1)</f>
        <v/>
      </c>
      <c r="J425" s="6" t="str">
        <f>IF('Log_working_3-way'!$D425="","",'True_Odds_Calculator_3-way'!#REF!/'True_Odds_Calculator_3-way'!C422-1)</f>
        <v/>
      </c>
      <c r="K425" s="6" t="str">
        <f>IF('Log_working_3-way'!$D425="","",1/'True_Odds_Calculator_3-way'!A422+1/'True_Odds_Calculator_3-way'!B422+1/'True_Odds_Calculator_3-way'!C422-1)</f>
        <v/>
      </c>
    </row>
    <row r="426" spans="4:11" x14ac:dyDescent="0.25">
      <c r="D426" t="str">
        <f>solve_for_c('True_Odds_Calculator_3-way'!A423,'True_Odds_Calculator_3-way'!B423,'True_Odds_Calculator_3-way'!C423,'Log_working_3-way'!B$1,'Log_working_3-way'!B$2)</f>
        <v/>
      </c>
      <c r="F426" s="6" t="str">
        <f>IF('Log_working_3-way'!D426="","",1/'True_Odds_Calculator_3-way'!N423+1/'True_Odds_Calculator_3-way'!O423+1/'True_Odds_Calculator_3-way'!#REF!-1)</f>
        <v/>
      </c>
      <c r="H426" s="6" t="str">
        <f>IF('Log_working_3-way'!$D426="","",'True_Odds_Calculator_3-way'!N423/'True_Odds_Calculator_3-way'!A423-1)</f>
        <v/>
      </c>
      <c r="I426" s="6" t="str">
        <f>IF('Log_working_3-way'!$D426="","",'True_Odds_Calculator_3-way'!O423/'True_Odds_Calculator_3-way'!B423-1)</f>
        <v/>
      </c>
      <c r="J426" s="6" t="str">
        <f>IF('Log_working_3-way'!$D426="","",'True_Odds_Calculator_3-way'!#REF!/'True_Odds_Calculator_3-way'!C423-1)</f>
        <v/>
      </c>
      <c r="K426" s="6" t="str">
        <f>IF('Log_working_3-way'!$D426="","",1/'True_Odds_Calculator_3-way'!A423+1/'True_Odds_Calculator_3-way'!B423+1/'True_Odds_Calculator_3-way'!C423-1)</f>
        <v/>
      </c>
    </row>
    <row r="427" spans="4:11" x14ac:dyDescent="0.25">
      <c r="D427" t="str">
        <f>solve_for_c('True_Odds_Calculator_3-way'!A424,'True_Odds_Calculator_3-way'!B424,'True_Odds_Calculator_3-way'!C424,'Log_working_3-way'!B$1,'Log_working_3-way'!B$2)</f>
        <v/>
      </c>
      <c r="F427" s="6" t="str">
        <f>IF('Log_working_3-way'!D427="","",1/'True_Odds_Calculator_3-way'!N424+1/'True_Odds_Calculator_3-way'!O424+1/'True_Odds_Calculator_3-way'!#REF!-1)</f>
        <v/>
      </c>
      <c r="H427" s="6" t="str">
        <f>IF('Log_working_3-way'!$D427="","",'True_Odds_Calculator_3-way'!N424/'True_Odds_Calculator_3-way'!A424-1)</f>
        <v/>
      </c>
      <c r="I427" s="6" t="str">
        <f>IF('Log_working_3-way'!$D427="","",'True_Odds_Calculator_3-way'!O424/'True_Odds_Calculator_3-way'!B424-1)</f>
        <v/>
      </c>
      <c r="J427" s="6" t="str">
        <f>IF('Log_working_3-way'!$D427="","",'True_Odds_Calculator_3-way'!#REF!/'True_Odds_Calculator_3-way'!C424-1)</f>
        <v/>
      </c>
      <c r="K427" s="6" t="str">
        <f>IF('Log_working_3-way'!$D427="","",1/'True_Odds_Calculator_3-way'!A424+1/'True_Odds_Calculator_3-way'!B424+1/'True_Odds_Calculator_3-way'!C424-1)</f>
        <v/>
      </c>
    </row>
    <row r="428" spans="4:11" x14ac:dyDescent="0.25">
      <c r="D428" t="str">
        <f>solve_for_c('True_Odds_Calculator_3-way'!A425,'True_Odds_Calculator_3-way'!B425,'True_Odds_Calculator_3-way'!C425,'Log_working_3-way'!B$1,'Log_working_3-way'!B$2)</f>
        <v/>
      </c>
      <c r="F428" s="6" t="str">
        <f>IF('Log_working_3-way'!D428="","",1/'True_Odds_Calculator_3-way'!N425+1/'True_Odds_Calculator_3-way'!O425+1/'True_Odds_Calculator_3-way'!#REF!-1)</f>
        <v/>
      </c>
      <c r="H428" s="6" t="str">
        <f>IF('Log_working_3-way'!$D428="","",'True_Odds_Calculator_3-way'!N425/'True_Odds_Calculator_3-way'!A425-1)</f>
        <v/>
      </c>
      <c r="I428" s="6" t="str">
        <f>IF('Log_working_3-way'!$D428="","",'True_Odds_Calculator_3-way'!O425/'True_Odds_Calculator_3-way'!B425-1)</f>
        <v/>
      </c>
      <c r="J428" s="6" t="str">
        <f>IF('Log_working_3-way'!$D428="","",'True_Odds_Calculator_3-way'!#REF!/'True_Odds_Calculator_3-way'!C425-1)</f>
        <v/>
      </c>
      <c r="K428" s="6" t="str">
        <f>IF('Log_working_3-way'!$D428="","",1/'True_Odds_Calculator_3-way'!A425+1/'True_Odds_Calculator_3-way'!B425+1/'True_Odds_Calculator_3-way'!C425-1)</f>
        <v/>
      </c>
    </row>
    <row r="429" spans="4:11" x14ac:dyDescent="0.25">
      <c r="D429" t="str">
        <f>solve_for_c('True_Odds_Calculator_3-way'!A426,'True_Odds_Calculator_3-way'!B426,'True_Odds_Calculator_3-way'!C426,'Log_working_3-way'!B$1,'Log_working_3-way'!B$2)</f>
        <v/>
      </c>
      <c r="F429" s="6" t="str">
        <f>IF('Log_working_3-way'!D429="","",1/'True_Odds_Calculator_3-way'!N426+1/'True_Odds_Calculator_3-way'!O426+1/'True_Odds_Calculator_3-way'!#REF!-1)</f>
        <v/>
      </c>
      <c r="H429" s="6" t="str">
        <f>IF('Log_working_3-way'!$D429="","",'True_Odds_Calculator_3-way'!N426/'True_Odds_Calculator_3-way'!A426-1)</f>
        <v/>
      </c>
      <c r="I429" s="6" t="str">
        <f>IF('Log_working_3-way'!$D429="","",'True_Odds_Calculator_3-way'!O426/'True_Odds_Calculator_3-way'!B426-1)</f>
        <v/>
      </c>
      <c r="J429" s="6" t="str">
        <f>IF('Log_working_3-way'!$D429="","",'True_Odds_Calculator_3-way'!#REF!/'True_Odds_Calculator_3-way'!C426-1)</f>
        <v/>
      </c>
      <c r="K429" s="6" t="str">
        <f>IF('Log_working_3-way'!$D429="","",1/'True_Odds_Calculator_3-way'!A426+1/'True_Odds_Calculator_3-way'!B426+1/'True_Odds_Calculator_3-way'!C426-1)</f>
        <v/>
      </c>
    </row>
    <row r="430" spans="4:11" x14ac:dyDescent="0.25">
      <c r="D430" t="str">
        <f>solve_for_c('True_Odds_Calculator_3-way'!A427,'True_Odds_Calculator_3-way'!B427,'True_Odds_Calculator_3-way'!C427,'Log_working_3-way'!B$1,'Log_working_3-way'!B$2)</f>
        <v/>
      </c>
      <c r="F430" s="6" t="str">
        <f>IF('Log_working_3-way'!D430="","",1/'True_Odds_Calculator_3-way'!N427+1/'True_Odds_Calculator_3-way'!O427+1/'True_Odds_Calculator_3-way'!#REF!-1)</f>
        <v/>
      </c>
      <c r="H430" s="6" t="str">
        <f>IF('Log_working_3-way'!$D430="","",'True_Odds_Calculator_3-way'!N427/'True_Odds_Calculator_3-way'!A427-1)</f>
        <v/>
      </c>
      <c r="I430" s="6" t="str">
        <f>IF('Log_working_3-way'!$D430="","",'True_Odds_Calculator_3-way'!O427/'True_Odds_Calculator_3-way'!B427-1)</f>
        <v/>
      </c>
      <c r="J430" s="6" t="str">
        <f>IF('Log_working_3-way'!$D430="","",'True_Odds_Calculator_3-way'!#REF!/'True_Odds_Calculator_3-way'!C427-1)</f>
        <v/>
      </c>
      <c r="K430" s="6" t="str">
        <f>IF('Log_working_3-way'!$D430="","",1/'True_Odds_Calculator_3-way'!A427+1/'True_Odds_Calculator_3-way'!B427+1/'True_Odds_Calculator_3-way'!C427-1)</f>
        <v/>
      </c>
    </row>
    <row r="431" spans="4:11" x14ac:dyDescent="0.25">
      <c r="D431" t="str">
        <f>solve_for_c('True_Odds_Calculator_3-way'!A428,'True_Odds_Calculator_3-way'!B428,'True_Odds_Calculator_3-way'!C428,'Log_working_3-way'!B$1,'Log_working_3-way'!B$2)</f>
        <v/>
      </c>
      <c r="F431" s="6" t="str">
        <f>IF('Log_working_3-way'!D431="","",1/'True_Odds_Calculator_3-way'!N428+1/'True_Odds_Calculator_3-way'!O428+1/'True_Odds_Calculator_3-way'!#REF!-1)</f>
        <v/>
      </c>
      <c r="H431" s="6" t="str">
        <f>IF('Log_working_3-way'!$D431="","",'True_Odds_Calculator_3-way'!N428/'True_Odds_Calculator_3-way'!A428-1)</f>
        <v/>
      </c>
      <c r="I431" s="6" t="str">
        <f>IF('Log_working_3-way'!$D431="","",'True_Odds_Calculator_3-way'!O428/'True_Odds_Calculator_3-way'!B428-1)</f>
        <v/>
      </c>
      <c r="J431" s="6" t="str">
        <f>IF('Log_working_3-way'!$D431="","",'True_Odds_Calculator_3-way'!#REF!/'True_Odds_Calculator_3-way'!C428-1)</f>
        <v/>
      </c>
      <c r="K431" s="6" t="str">
        <f>IF('Log_working_3-way'!$D431="","",1/'True_Odds_Calculator_3-way'!A428+1/'True_Odds_Calculator_3-way'!B428+1/'True_Odds_Calculator_3-way'!C428-1)</f>
        <v/>
      </c>
    </row>
    <row r="432" spans="4:11" x14ac:dyDescent="0.25">
      <c r="D432" t="str">
        <f>solve_for_c('True_Odds_Calculator_3-way'!A429,'True_Odds_Calculator_3-way'!B429,'True_Odds_Calculator_3-way'!C429,'Log_working_3-way'!B$1,'Log_working_3-way'!B$2)</f>
        <v/>
      </c>
      <c r="F432" s="6" t="str">
        <f>IF('Log_working_3-way'!D432="","",1/'True_Odds_Calculator_3-way'!N429+1/'True_Odds_Calculator_3-way'!O429+1/'True_Odds_Calculator_3-way'!#REF!-1)</f>
        <v/>
      </c>
      <c r="H432" s="6" t="str">
        <f>IF('Log_working_3-way'!$D432="","",'True_Odds_Calculator_3-way'!N429/'True_Odds_Calculator_3-way'!A429-1)</f>
        <v/>
      </c>
      <c r="I432" s="6" t="str">
        <f>IF('Log_working_3-way'!$D432="","",'True_Odds_Calculator_3-way'!O429/'True_Odds_Calculator_3-way'!B429-1)</f>
        <v/>
      </c>
      <c r="J432" s="6" t="str">
        <f>IF('Log_working_3-way'!$D432="","",'True_Odds_Calculator_3-way'!#REF!/'True_Odds_Calculator_3-way'!C429-1)</f>
        <v/>
      </c>
      <c r="K432" s="6" t="str">
        <f>IF('Log_working_3-way'!$D432="","",1/'True_Odds_Calculator_3-way'!A429+1/'True_Odds_Calculator_3-way'!B429+1/'True_Odds_Calculator_3-way'!C429-1)</f>
        <v/>
      </c>
    </row>
    <row r="433" spans="4:11" x14ac:dyDescent="0.25">
      <c r="D433" t="str">
        <f>solve_for_c('True_Odds_Calculator_3-way'!A430,'True_Odds_Calculator_3-way'!B430,'True_Odds_Calculator_3-way'!C430,'Log_working_3-way'!B$1,'Log_working_3-way'!B$2)</f>
        <v/>
      </c>
      <c r="F433" s="6" t="str">
        <f>IF('Log_working_3-way'!D433="","",1/'True_Odds_Calculator_3-way'!N430+1/'True_Odds_Calculator_3-way'!O430+1/'True_Odds_Calculator_3-way'!#REF!-1)</f>
        <v/>
      </c>
      <c r="H433" s="6" t="str">
        <f>IF('Log_working_3-way'!$D433="","",'True_Odds_Calculator_3-way'!N430/'True_Odds_Calculator_3-way'!A430-1)</f>
        <v/>
      </c>
      <c r="I433" s="6" t="str">
        <f>IF('Log_working_3-way'!$D433="","",'True_Odds_Calculator_3-way'!O430/'True_Odds_Calculator_3-way'!B430-1)</f>
        <v/>
      </c>
      <c r="J433" s="6" t="str">
        <f>IF('Log_working_3-way'!$D433="","",'True_Odds_Calculator_3-way'!#REF!/'True_Odds_Calculator_3-way'!C430-1)</f>
        <v/>
      </c>
      <c r="K433" s="6" t="str">
        <f>IF('Log_working_3-way'!$D433="","",1/'True_Odds_Calculator_3-way'!A430+1/'True_Odds_Calculator_3-way'!B430+1/'True_Odds_Calculator_3-way'!C430-1)</f>
        <v/>
      </c>
    </row>
    <row r="434" spans="4:11" x14ac:dyDescent="0.25">
      <c r="D434" t="str">
        <f>solve_for_c('True_Odds_Calculator_3-way'!A431,'True_Odds_Calculator_3-way'!B431,'True_Odds_Calculator_3-way'!C431,'Log_working_3-way'!B$1,'Log_working_3-way'!B$2)</f>
        <v/>
      </c>
      <c r="F434" s="6" t="str">
        <f>IF('Log_working_3-way'!D434="","",1/'True_Odds_Calculator_3-way'!N431+1/'True_Odds_Calculator_3-way'!O431+1/'True_Odds_Calculator_3-way'!#REF!-1)</f>
        <v/>
      </c>
      <c r="H434" s="6" t="str">
        <f>IF('Log_working_3-way'!$D434="","",'True_Odds_Calculator_3-way'!N431/'True_Odds_Calculator_3-way'!A431-1)</f>
        <v/>
      </c>
      <c r="I434" s="6" t="str">
        <f>IF('Log_working_3-way'!$D434="","",'True_Odds_Calculator_3-way'!O431/'True_Odds_Calculator_3-way'!B431-1)</f>
        <v/>
      </c>
      <c r="J434" s="6" t="str">
        <f>IF('Log_working_3-way'!$D434="","",'True_Odds_Calculator_3-way'!#REF!/'True_Odds_Calculator_3-way'!C431-1)</f>
        <v/>
      </c>
      <c r="K434" s="6" t="str">
        <f>IF('Log_working_3-way'!$D434="","",1/'True_Odds_Calculator_3-way'!A431+1/'True_Odds_Calculator_3-way'!B431+1/'True_Odds_Calculator_3-way'!C431-1)</f>
        <v/>
      </c>
    </row>
    <row r="435" spans="4:11" x14ac:dyDescent="0.25">
      <c r="D435" t="str">
        <f>solve_for_c('True_Odds_Calculator_3-way'!A432,'True_Odds_Calculator_3-way'!B432,'True_Odds_Calculator_3-way'!C432,'Log_working_3-way'!B$1,'Log_working_3-way'!B$2)</f>
        <v/>
      </c>
      <c r="F435" s="6" t="str">
        <f>IF('Log_working_3-way'!D435="","",1/'True_Odds_Calculator_3-way'!N432+1/'True_Odds_Calculator_3-way'!O432+1/'True_Odds_Calculator_3-way'!#REF!-1)</f>
        <v/>
      </c>
      <c r="H435" s="6" t="str">
        <f>IF('Log_working_3-way'!$D435="","",'True_Odds_Calculator_3-way'!N432/'True_Odds_Calculator_3-way'!A432-1)</f>
        <v/>
      </c>
      <c r="I435" s="6" t="str">
        <f>IF('Log_working_3-way'!$D435="","",'True_Odds_Calculator_3-way'!O432/'True_Odds_Calculator_3-way'!B432-1)</f>
        <v/>
      </c>
      <c r="J435" s="6" t="str">
        <f>IF('Log_working_3-way'!$D435="","",'True_Odds_Calculator_3-way'!#REF!/'True_Odds_Calculator_3-way'!C432-1)</f>
        <v/>
      </c>
      <c r="K435" s="6" t="str">
        <f>IF('Log_working_3-way'!$D435="","",1/'True_Odds_Calculator_3-way'!A432+1/'True_Odds_Calculator_3-way'!B432+1/'True_Odds_Calculator_3-way'!C432-1)</f>
        <v/>
      </c>
    </row>
    <row r="436" spans="4:11" x14ac:dyDescent="0.25">
      <c r="D436" t="str">
        <f>solve_for_c('True_Odds_Calculator_3-way'!A433,'True_Odds_Calculator_3-way'!B433,'True_Odds_Calculator_3-way'!C433,'Log_working_3-way'!B$1,'Log_working_3-way'!B$2)</f>
        <v/>
      </c>
      <c r="F436" s="6" t="str">
        <f>IF('Log_working_3-way'!D436="","",1/'True_Odds_Calculator_3-way'!N433+1/'True_Odds_Calculator_3-way'!O433+1/'True_Odds_Calculator_3-way'!#REF!-1)</f>
        <v/>
      </c>
      <c r="H436" s="6" t="str">
        <f>IF('Log_working_3-way'!$D436="","",'True_Odds_Calculator_3-way'!N433/'True_Odds_Calculator_3-way'!A433-1)</f>
        <v/>
      </c>
      <c r="I436" s="6" t="str">
        <f>IF('Log_working_3-way'!$D436="","",'True_Odds_Calculator_3-way'!O433/'True_Odds_Calculator_3-way'!B433-1)</f>
        <v/>
      </c>
      <c r="J436" s="6" t="str">
        <f>IF('Log_working_3-way'!$D436="","",'True_Odds_Calculator_3-way'!#REF!/'True_Odds_Calculator_3-way'!C433-1)</f>
        <v/>
      </c>
      <c r="K436" s="6" t="str">
        <f>IF('Log_working_3-way'!$D436="","",1/'True_Odds_Calculator_3-way'!A433+1/'True_Odds_Calculator_3-way'!B433+1/'True_Odds_Calculator_3-way'!C433-1)</f>
        <v/>
      </c>
    </row>
    <row r="437" spans="4:11" x14ac:dyDescent="0.25">
      <c r="D437" t="str">
        <f>solve_for_c('True_Odds_Calculator_3-way'!A434,'True_Odds_Calculator_3-way'!B434,'True_Odds_Calculator_3-way'!C434,'Log_working_3-way'!B$1,'Log_working_3-way'!B$2)</f>
        <v/>
      </c>
      <c r="F437" s="6" t="str">
        <f>IF('Log_working_3-way'!D437="","",1/'True_Odds_Calculator_3-way'!N434+1/'True_Odds_Calculator_3-way'!O434+1/'True_Odds_Calculator_3-way'!#REF!-1)</f>
        <v/>
      </c>
      <c r="H437" s="6" t="str">
        <f>IF('Log_working_3-way'!$D437="","",'True_Odds_Calculator_3-way'!N434/'True_Odds_Calculator_3-way'!A434-1)</f>
        <v/>
      </c>
      <c r="I437" s="6" t="str">
        <f>IF('Log_working_3-way'!$D437="","",'True_Odds_Calculator_3-way'!O434/'True_Odds_Calculator_3-way'!B434-1)</f>
        <v/>
      </c>
      <c r="J437" s="6" t="str">
        <f>IF('Log_working_3-way'!$D437="","",'True_Odds_Calculator_3-way'!#REF!/'True_Odds_Calculator_3-way'!C434-1)</f>
        <v/>
      </c>
      <c r="K437" s="6" t="str">
        <f>IF('Log_working_3-way'!$D437="","",1/'True_Odds_Calculator_3-way'!A434+1/'True_Odds_Calculator_3-way'!B434+1/'True_Odds_Calculator_3-way'!C434-1)</f>
        <v/>
      </c>
    </row>
    <row r="438" spans="4:11" x14ac:dyDescent="0.25">
      <c r="D438" t="str">
        <f>solve_for_c('True_Odds_Calculator_3-way'!A435,'True_Odds_Calculator_3-way'!B435,'True_Odds_Calculator_3-way'!C435,'Log_working_3-way'!B$1,'Log_working_3-way'!B$2)</f>
        <v/>
      </c>
      <c r="F438" s="6" t="str">
        <f>IF('Log_working_3-way'!D438="","",1/'True_Odds_Calculator_3-way'!N435+1/'True_Odds_Calculator_3-way'!O435+1/'True_Odds_Calculator_3-way'!#REF!-1)</f>
        <v/>
      </c>
      <c r="H438" s="6" t="str">
        <f>IF('Log_working_3-way'!$D438="","",'True_Odds_Calculator_3-way'!N435/'True_Odds_Calculator_3-way'!A435-1)</f>
        <v/>
      </c>
      <c r="I438" s="6" t="str">
        <f>IF('Log_working_3-way'!$D438="","",'True_Odds_Calculator_3-way'!O435/'True_Odds_Calculator_3-way'!B435-1)</f>
        <v/>
      </c>
      <c r="J438" s="6" t="str">
        <f>IF('Log_working_3-way'!$D438="","",'True_Odds_Calculator_3-way'!#REF!/'True_Odds_Calculator_3-way'!C435-1)</f>
        <v/>
      </c>
      <c r="K438" s="6" t="str">
        <f>IF('Log_working_3-way'!$D438="","",1/'True_Odds_Calculator_3-way'!A435+1/'True_Odds_Calculator_3-way'!B435+1/'True_Odds_Calculator_3-way'!C435-1)</f>
        <v/>
      </c>
    </row>
    <row r="439" spans="4:11" x14ac:dyDescent="0.25">
      <c r="D439" t="str">
        <f>solve_for_c('True_Odds_Calculator_3-way'!A436,'True_Odds_Calculator_3-way'!B436,'True_Odds_Calculator_3-way'!C436,'Log_working_3-way'!B$1,'Log_working_3-way'!B$2)</f>
        <v/>
      </c>
      <c r="F439" s="6" t="str">
        <f>IF('Log_working_3-way'!D439="","",1/'True_Odds_Calculator_3-way'!N436+1/'True_Odds_Calculator_3-way'!O436+1/'True_Odds_Calculator_3-way'!#REF!-1)</f>
        <v/>
      </c>
      <c r="H439" s="6" t="str">
        <f>IF('Log_working_3-way'!$D439="","",'True_Odds_Calculator_3-way'!N436/'True_Odds_Calculator_3-way'!A436-1)</f>
        <v/>
      </c>
      <c r="I439" s="6" t="str">
        <f>IF('Log_working_3-way'!$D439="","",'True_Odds_Calculator_3-way'!O436/'True_Odds_Calculator_3-way'!B436-1)</f>
        <v/>
      </c>
      <c r="J439" s="6" t="str">
        <f>IF('Log_working_3-way'!$D439="","",'True_Odds_Calculator_3-way'!#REF!/'True_Odds_Calculator_3-way'!C436-1)</f>
        <v/>
      </c>
      <c r="K439" s="6" t="str">
        <f>IF('Log_working_3-way'!$D439="","",1/'True_Odds_Calculator_3-way'!A436+1/'True_Odds_Calculator_3-way'!B436+1/'True_Odds_Calculator_3-way'!C436-1)</f>
        <v/>
      </c>
    </row>
    <row r="440" spans="4:11" x14ac:dyDescent="0.25">
      <c r="D440" t="str">
        <f>solve_for_c('True_Odds_Calculator_3-way'!A437,'True_Odds_Calculator_3-way'!B437,'True_Odds_Calculator_3-way'!C437,'Log_working_3-way'!B$1,'Log_working_3-way'!B$2)</f>
        <v/>
      </c>
      <c r="F440" s="6" t="str">
        <f>IF('Log_working_3-way'!D440="","",1/'True_Odds_Calculator_3-way'!N437+1/'True_Odds_Calculator_3-way'!O437+1/'True_Odds_Calculator_3-way'!#REF!-1)</f>
        <v/>
      </c>
      <c r="H440" s="6" t="str">
        <f>IF('Log_working_3-way'!$D440="","",'True_Odds_Calculator_3-way'!N437/'True_Odds_Calculator_3-way'!A437-1)</f>
        <v/>
      </c>
      <c r="I440" s="6" t="str">
        <f>IF('Log_working_3-way'!$D440="","",'True_Odds_Calculator_3-way'!O437/'True_Odds_Calculator_3-way'!B437-1)</f>
        <v/>
      </c>
      <c r="J440" s="6" t="str">
        <f>IF('Log_working_3-way'!$D440="","",'True_Odds_Calculator_3-way'!#REF!/'True_Odds_Calculator_3-way'!C437-1)</f>
        <v/>
      </c>
      <c r="K440" s="6" t="str">
        <f>IF('Log_working_3-way'!$D440="","",1/'True_Odds_Calculator_3-way'!A437+1/'True_Odds_Calculator_3-way'!B437+1/'True_Odds_Calculator_3-way'!C437-1)</f>
        <v/>
      </c>
    </row>
    <row r="441" spans="4:11" x14ac:dyDescent="0.25">
      <c r="D441" t="str">
        <f>solve_for_c('True_Odds_Calculator_3-way'!A438,'True_Odds_Calculator_3-way'!B438,'True_Odds_Calculator_3-way'!C438,'Log_working_3-way'!B$1,'Log_working_3-way'!B$2)</f>
        <v/>
      </c>
      <c r="F441" s="6" t="str">
        <f>IF('Log_working_3-way'!D441="","",1/'True_Odds_Calculator_3-way'!N438+1/'True_Odds_Calculator_3-way'!O438+1/'True_Odds_Calculator_3-way'!#REF!-1)</f>
        <v/>
      </c>
      <c r="H441" s="6" t="str">
        <f>IF('Log_working_3-way'!$D441="","",'True_Odds_Calculator_3-way'!N438/'True_Odds_Calculator_3-way'!A438-1)</f>
        <v/>
      </c>
      <c r="I441" s="6" t="str">
        <f>IF('Log_working_3-way'!$D441="","",'True_Odds_Calculator_3-way'!O438/'True_Odds_Calculator_3-way'!B438-1)</f>
        <v/>
      </c>
      <c r="J441" s="6" t="str">
        <f>IF('Log_working_3-way'!$D441="","",'True_Odds_Calculator_3-way'!#REF!/'True_Odds_Calculator_3-way'!C438-1)</f>
        <v/>
      </c>
      <c r="K441" s="6" t="str">
        <f>IF('Log_working_3-way'!$D441="","",1/'True_Odds_Calculator_3-way'!A438+1/'True_Odds_Calculator_3-way'!B438+1/'True_Odds_Calculator_3-way'!C438-1)</f>
        <v/>
      </c>
    </row>
    <row r="442" spans="4:11" x14ac:dyDescent="0.25">
      <c r="D442" t="str">
        <f>solve_for_c('True_Odds_Calculator_3-way'!A439,'True_Odds_Calculator_3-way'!B439,'True_Odds_Calculator_3-way'!C439,'Log_working_3-way'!B$1,'Log_working_3-way'!B$2)</f>
        <v/>
      </c>
      <c r="F442" s="6" t="str">
        <f>IF('Log_working_3-way'!D442="","",1/'True_Odds_Calculator_3-way'!N439+1/'True_Odds_Calculator_3-way'!O439+1/'True_Odds_Calculator_3-way'!#REF!-1)</f>
        <v/>
      </c>
      <c r="H442" s="6" t="str">
        <f>IF('Log_working_3-way'!$D442="","",'True_Odds_Calculator_3-way'!N439/'True_Odds_Calculator_3-way'!A439-1)</f>
        <v/>
      </c>
      <c r="I442" s="6" t="str">
        <f>IF('Log_working_3-way'!$D442="","",'True_Odds_Calculator_3-way'!O439/'True_Odds_Calculator_3-way'!B439-1)</f>
        <v/>
      </c>
      <c r="J442" s="6" t="str">
        <f>IF('Log_working_3-way'!$D442="","",'True_Odds_Calculator_3-way'!#REF!/'True_Odds_Calculator_3-way'!C439-1)</f>
        <v/>
      </c>
      <c r="K442" s="6" t="str">
        <f>IF('Log_working_3-way'!$D442="","",1/'True_Odds_Calculator_3-way'!A439+1/'True_Odds_Calculator_3-way'!B439+1/'True_Odds_Calculator_3-way'!C439-1)</f>
        <v/>
      </c>
    </row>
    <row r="443" spans="4:11" x14ac:dyDescent="0.25">
      <c r="D443" t="str">
        <f>solve_for_c('True_Odds_Calculator_3-way'!A440,'True_Odds_Calculator_3-way'!B440,'True_Odds_Calculator_3-way'!C440,'Log_working_3-way'!B$1,'Log_working_3-way'!B$2)</f>
        <v/>
      </c>
      <c r="F443" s="6" t="str">
        <f>IF('Log_working_3-way'!D443="","",1/'True_Odds_Calculator_3-way'!N440+1/'True_Odds_Calculator_3-way'!O440+1/'True_Odds_Calculator_3-way'!#REF!-1)</f>
        <v/>
      </c>
      <c r="H443" s="6" t="str">
        <f>IF('Log_working_3-way'!$D443="","",'True_Odds_Calculator_3-way'!N440/'True_Odds_Calculator_3-way'!A440-1)</f>
        <v/>
      </c>
      <c r="I443" s="6" t="str">
        <f>IF('Log_working_3-way'!$D443="","",'True_Odds_Calculator_3-way'!O440/'True_Odds_Calculator_3-way'!B440-1)</f>
        <v/>
      </c>
      <c r="J443" s="6" t="str">
        <f>IF('Log_working_3-way'!$D443="","",'True_Odds_Calculator_3-way'!#REF!/'True_Odds_Calculator_3-way'!C440-1)</f>
        <v/>
      </c>
      <c r="K443" s="6" t="str">
        <f>IF('Log_working_3-way'!$D443="","",1/'True_Odds_Calculator_3-way'!A440+1/'True_Odds_Calculator_3-way'!B440+1/'True_Odds_Calculator_3-way'!C440-1)</f>
        <v/>
      </c>
    </row>
    <row r="444" spans="4:11" x14ac:dyDescent="0.25">
      <c r="D444" t="str">
        <f>solve_for_c('True_Odds_Calculator_3-way'!A441,'True_Odds_Calculator_3-way'!B441,'True_Odds_Calculator_3-way'!C441,'Log_working_3-way'!B$1,'Log_working_3-way'!B$2)</f>
        <v/>
      </c>
      <c r="F444" s="6" t="str">
        <f>IF('Log_working_3-way'!D444="","",1/'True_Odds_Calculator_3-way'!N441+1/'True_Odds_Calculator_3-way'!O441+1/'True_Odds_Calculator_3-way'!#REF!-1)</f>
        <v/>
      </c>
      <c r="H444" s="6" t="str">
        <f>IF('Log_working_3-way'!$D444="","",'True_Odds_Calculator_3-way'!N441/'True_Odds_Calculator_3-way'!A441-1)</f>
        <v/>
      </c>
      <c r="I444" s="6" t="str">
        <f>IF('Log_working_3-way'!$D444="","",'True_Odds_Calculator_3-way'!O441/'True_Odds_Calculator_3-way'!B441-1)</f>
        <v/>
      </c>
      <c r="J444" s="6" t="str">
        <f>IF('Log_working_3-way'!$D444="","",'True_Odds_Calculator_3-way'!#REF!/'True_Odds_Calculator_3-way'!C441-1)</f>
        <v/>
      </c>
      <c r="K444" s="6" t="str">
        <f>IF('Log_working_3-way'!$D444="","",1/'True_Odds_Calculator_3-way'!A441+1/'True_Odds_Calculator_3-way'!B441+1/'True_Odds_Calculator_3-way'!C441-1)</f>
        <v/>
      </c>
    </row>
    <row r="445" spans="4:11" x14ac:dyDescent="0.25">
      <c r="D445" t="str">
        <f>solve_for_c('True_Odds_Calculator_3-way'!A442,'True_Odds_Calculator_3-way'!B442,'True_Odds_Calculator_3-way'!C442,'Log_working_3-way'!B$1,'Log_working_3-way'!B$2)</f>
        <v/>
      </c>
      <c r="F445" s="6" t="str">
        <f>IF('Log_working_3-way'!D445="","",1/'True_Odds_Calculator_3-way'!N442+1/'True_Odds_Calculator_3-way'!O442+1/'True_Odds_Calculator_3-way'!#REF!-1)</f>
        <v/>
      </c>
      <c r="H445" s="6" t="str">
        <f>IF('Log_working_3-way'!$D445="","",'True_Odds_Calculator_3-way'!N442/'True_Odds_Calculator_3-way'!A442-1)</f>
        <v/>
      </c>
      <c r="I445" s="6" t="str">
        <f>IF('Log_working_3-way'!$D445="","",'True_Odds_Calculator_3-way'!O442/'True_Odds_Calculator_3-way'!B442-1)</f>
        <v/>
      </c>
      <c r="J445" s="6" t="str">
        <f>IF('Log_working_3-way'!$D445="","",'True_Odds_Calculator_3-way'!#REF!/'True_Odds_Calculator_3-way'!C442-1)</f>
        <v/>
      </c>
      <c r="K445" s="6" t="str">
        <f>IF('Log_working_3-way'!$D445="","",1/'True_Odds_Calculator_3-way'!A442+1/'True_Odds_Calculator_3-way'!B442+1/'True_Odds_Calculator_3-way'!C442-1)</f>
        <v/>
      </c>
    </row>
    <row r="446" spans="4:11" x14ac:dyDescent="0.25">
      <c r="D446" t="str">
        <f>solve_for_c('True_Odds_Calculator_3-way'!A443,'True_Odds_Calculator_3-way'!B443,'True_Odds_Calculator_3-way'!C443,'Log_working_3-way'!B$1,'Log_working_3-way'!B$2)</f>
        <v/>
      </c>
      <c r="F446" s="6" t="str">
        <f>IF('Log_working_3-way'!D446="","",1/'True_Odds_Calculator_3-way'!N443+1/'True_Odds_Calculator_3-way'!O443+1/'True_Odds_Calculator_3-way'!#REF!-1)</f>
        <v/>
      </c>
      <c r="H446" s="6" t="str">
        <f>IF('Log_working_3-way'!$D446="","",'True_Odds_Calculator_3-way'!N443/'True_Odds_Calculator_3-way'!A443-1)</f>
        <v/>
      </c>
      <c r="I446" s="6" t="str">
        <f>IF('Log_working_3-way'!$D446="","",'True_Odds_Calculator_3-way'!O443/'True_Odds_Calculator_3-way'!B443-1)</f>
        <v/>
      </c>
      <c r="J446" s="6" t="str">
        <f>IF('Log_working_3-way'!$D446="","",'True_Odds_Calculator_3-way'!#REF!/'True_Odds_Calculator_3-way'!C443-1)</f>
        <v/>
      </c>
      <c r="K446" s="6" t="str">
        <f>IF('Log_working_3-way'!$D446="","",1/'True_Odds_Calculator_3-way'!A443+1/'True_Odds_Calculator_3-way'!B443+1/'True_Odds_Calculator_3-way'!C443-1)</f>
        <v/>
      </c>
    </row>
    <row r="447" spans="4:11" x14ac:dyDescent="0.25">
      <c r="D447" t="str">
        <f>solve_for_c('True_Odds_Calculator_3-way'!A444,'True_Odds_Calculator_3-way'!B444,'True_Odds_Calculator_3-way'!C444,'Log_working_3-way'!B$1,'Log_working_3-way'!B$2)</f>
        <v/>
      </c>
      <c r="F447" s="6" t="str">
        <f>IF('Log_working_3-way'!D447="","",1/'True_Odds_Calculator_3-way'!N444+1/'True_Odds_Calculator_3-way'!O444+1/'True_Odds_Calculator_3-way'!#REF!-1)</f>
        <v/>
      </c>
      <c r="H447" s="6" t="str">
        <f>IF('Log_working_3-way'!$D447="","",'True_Odds_Calculator_3-way'!N444/'True_Odds_Calculator_3-way'!A444-1)</f>
        <v/>
      </c>
      <c r="I447" s="6" t="str">
        <f>IF('Log_working_3-way'!$D447="","",'True_Odds_Calculator_3-way'!O444/'True_Odds_Calculator_3-way'!B444-1)</f>
        <v/>
      </c>
      <c r="J447" s="6" t="str">
        <f>IF('Log_working_3-way'!$D447="","",'True_Odds_Calculator_3-way'!#REF!/'True_Odds_Calculator_3-way'!C444-1)</f>
        <v/>
      </c>
      <c r="K447" s="6" t="str">
        <f>IF('Log_working_3-way'!$D447="","",1/'True_Odds_Calculator_3-way'!A444+1/'True_Odds_Calculator_3-way'!B444+1/'True_Odds_Calculator_3-way'!C444-1)</f>
        <v/>
      </c>
    </row>
    <row r="448" spans="4:11" x14ac:dyDescent="0.25">
      <c r="D448" t="str">
        <f>solve_for_c('True_Odds_Calculator_3-way'!A445,'True_Odds_Calculator_3-way'!B445,'True_Odds_Calculator_3-way'!C445,'Log_working_3-way'!B$1,'Log_working_3-way'!B$2)</f>
        <v/>
      </c>
      <c r="F448" s="6" t="str">
        <f>IF('Log_working_3-way'!D448="","",1/'True_Odds_Calculator_3-way'!N445+1/'True_Odds_Calculator_3-way'!O445+1/'True_Odds_Calculator_3-way'!#REF!-1)</f>
        <v/>
      </c>
      <c r="H448" s="6" t="str">
        <f>IF('Log_working_3-way'!$D448="","",'True_Odds_Calculator_3-way'!N445/'True_Odds_Calculator_3-way'!A445-1)</f>
        <v/>
      </c>
      <c r="I448" s="6" t="str">
        <f>IF('Log_working_3-way'!$D448="","",'True_Odds_Calculator_3-way'!O445/'True_Odds_Calculator_3-way'!B445-1)</f>
        <v/>
      </c>
      <c r="J448" s="6" t="str">
        <f>IF('Log_working_3-way'!$D448="","",'True_Odds_Calculator_3-way'!#REF!/'True_Odds_Calculator_3-way'!C445-1)</f>
        <v/>
      </c>
      <c r="K448" s="6" t="str">
        <f>IF('Log_working_3-way'!$D448="","",1/'True_Odds_Calculator_3-way'!A445+1/'True_Odds_Calculator_3-way'!B445+1/'True_Odds_Calculator_3-way'!C445-1)</f>
        <v/>
      </c>
    </row>
    <row r="449" spans="4:11" x14ac:dyDescent="0.25">
      <c r="D449" t="str">
        <f>solve_for_c('True_Odds_Calculator_3-way'!A446,'True_Odds_Calculator_3-way'!B446,'True_Odds_Calculator_3-way'!C446,'Log_working_3-way'!B$1,'Log_working_3-way'!B$2)</f>
        <v/>
      </c>
      <c r="F449" s="6" t="str">
        <f>IF('Log_working_3-way'!D449="","",1/'True_Odds_Calculator_3-way'!N446+1/'True_Odds_Calculator_3-way'!O446+1/'True_Odds_Calculator_3-way'!#REF!-1)</f>
        <v/>
      </c>
      <c r="H449" s="6" t="str">
        <f>IF('Log_working_3-way'!$D449="","",'True_Odds_Calculator_3-way'!N446/'True_Odds_Calculator_3-way'!A446-1)</f>
        <v/>
      </c>
      <c r="I449" s="6" t="str">
        <f>IF('Log_working_3-way'!$D449="","",'True_Odds_Calculator_3-way'!O446/'True_Odds_Calculator_3-way'!B446-1)</f>
        <v/>
      </c>
      <c r="J449" s="6" t="str">
        <f>IF('Log_working_3-way'!$D449="","",'True_Odds_Calculator_3-way'!#REF!/'True_Odds_Calculator_3-way'!C446-1)</f>
        <v/>
      </c>
      <c r="K449" s="6" t="str">
        <f>IF('Log_working_3-way'!$D449="","",1/'True_Odds_Calculator_3-way'!A446+1/'True_Odds_Calculator_3-way'!B446+1/'True_Odds_Calculator_3-way'!C446-1)</f>
        <v/>
      </c>
    </row>
    <row r="450" spans="4:11" x14ac:dyDescent="0.25">
      <c r="D450" t="str">
        <f>solve_for_c('True_Odds_Calculator_3-way'!A447,'True_Odds_Calculator_3-way'!B447,'True_Odds_Calculator_3-way'!C447,'Log_working_3-way'!B$1,'Log_working_3-way'!B$2)</f>
        <v/>
      </c>
      <c r="F450" s="6" t="str">
        <f>IF('Log_working_3-way'!D450="","",1/'True_Odds_Calculator_3-way'!N447+1/'True_Odds_Calculator_3-way'!O447+1/'True_Odds_Calculator_3-way'!#REF!-1)</f>
        <v/>
      </c>
      <c r="H450" s="6" t="str">
        <f>IF('Log_working_3-way'!$D450="","",'True_Odds_Calculator_3-way'!N447/'True_Odds_Calculator_3-way'!A447-1)</f>
        <v/>
      </c>
      <c r="I450" s="6" t="str">
        <f>IF('Log_working_3-way'!$D450="","",'True_Odds_Calculator_3-way'!O447/'True_Odds_Calculator_3-way'!B447-1)</f>
        <v/>
      </c>
      <c r="J450" s="6" t="str">
        <f>IF('Log_working_3-way'!$D450="","",'True_Odds_Calculator_3-way'!#REF!/'True_Odds_Calculator_3-way'!C447-1)</f>
        <v/>
      </c>
      <c r="K450" s="6" t="str">
        <f>IF('Log_working_3-way'!$D450="","",1/'True_Odds_Calculator_3-way'!A447+1/'True_Odds_Calculator_3-way'!B447+1/'True_Odds_Calculator_3-way'!C447-1)</f>
        <v/>
      </c>
    </row>
    <row r="451" spans="4:11" x14ac:dyDescent="0.25">
      <c r="D451" t="str">
        <f>solve_for_c('True_Odds_Calculator_3-way'!A448,'True_Odds_Calculator_3-way'!B448,'True_Odds_Calculator_3-way'!C448,'Log_working_3-way'!B$1,'Log_working_3-way'!B$2)</f>
        <v/>
      </c>
      <c r="F451" s="6" t="str">
        <f>IF('Log_working_3-way'!D451="","",1/'True_Odds_Calculator_3-way'!N448+1/'True_Odds_Calculator_3-way'!O448+1/'True_Odds_Calculator_3-way'!#REF!-1)</f>
        <v/>
      </c>
      <c r="H451" s="6" t="str">
        <f>IF('Log_working_3-way'!$D451="","",'True_Odds_Calculator_3-way'!N448/'True_Odds_Calculator_3-way'!A448-1)</f>
        <v/>
      </c>
      <c r="I451" s="6" t="str">
        <f>IF('Log_working_3-way'!$D451="","",'True_Odds_Calculator_3-way'!O448/'True_Odds_Calculator_3-way'!B448-1)</f>
        <v/>
      </c>
      <c r="J451" s="6" t="str">
        <f>IF('Log_working_3-way'!$D451="","",'True_Odds_Calculator_3-way'!#REF!/'True_Odds_Calculator_3-way'!C448-1)</f>
        <v/>
      </c>
      <c r="K451" s="6" t="str">
        <f>IF('Log_working_3-way'!$D451="","",1/'True_Odds_Calculator_3-way'!A448+1/'True_Odds_Calculator_3-way'!B448+1/'True_Odds_Calculator_3-way'!C448-1)</f>
        <v/>
      </c>
    </row>
    <row r="452" spans="4:11" x14ac:dyDescent="0.25">
      <c r="D452" t="str">
        <f>solve_for_c('True_Odds_Calculator_3-way'!A449,'True_Odds_Calculator_3-way'!B449,'True_Odds_Calculator_3-way'!C449,'Log_working_3-way'!B$1,'Log_working_3-way'!B$2)</f>
        <v/>
      </c>
      <c r="F452" s="6" t="str">
        <f>IF('Log_working_3-way'!D452="","",1/'True_Odds_Calculator_3-way'!N449+1/'True_Odds_Calculator_3-way'!O449+1/'True_Odds_Calculator_3-way'!#REF!-1)</f>
        <v/>
      </c>
      <c r="H452" s="6" t="str">
        <f>IF('Log_working_3-way'!$D452="","",'True_Odds_Calculator_3-way'!N449/'True_Odds_Calculator_3-way'!A449-1)</f>
        <v/>
      </c>
      <c r="I452" s="6" t="str">
        <f>IF('Log_working_3-way'!$D452="","",'True_Odds_Calculator_3-way'!O449/'True_Odds_Calculator_3-way'!B449-1)</f>
        <v/>
      </c>
      <c r="J452" s="6" t="str">
        <f>IF('Log_working_3-way'!$D452="","",'True_Odds_Calculator_3-way'!#REF!/'True_Odds_Calculator_3-way'!C449-1)</f>
        <v/>
      </c>
      <c r="K452" s="6" t="str">
        <f>IF('Log_working_3-way'!$D452="","",1/'True_Odds_Calculator_3-way'!A449+1/'True_Odds_Calculator_3-way'!B449+1/'True_Odds_Calculator_3-way'!C449-1)</f>
        <v/>
      </c>
    </row>
    <row r="453" spans="4:11" x14ac:dyDescent="0.25">
      <c r="D453" t="str">
        <f>solve_for_c('True_Odds_Calculator_3-way'!A450,'True_Odds_Calculator_3-way'!B450,'True_Odds_Calculator_3-way'!C450,'Log_working_3-way'!B$1,'Log_working_3-way'!B$2)</f>
        <v/>
      </c>
      <c r="F453" s="6" t="str">
        <f>IF('Log_working_3-way'!D453="","",1/'True_Odds_Calculator_3-way'!N450+1/'True_Odds_Calculator_3-way'!O450+1/'True_Odds_Calculator_3-way'!#REF!-1)</f>
        <v/>
      </c>
      <c r="H453" s="6" t="str">
        <f>IF('Log_working_3-way'!$D453="","",'True_Odds_Calculator_3-way'!N450/'True_Odds_Calculator_3-way'!A450-1)</f>
        <v/>
      </c>
      <c r="I453" s="6" t="str">
        <f>IF('Log_working_3-way'!$D453="","",'True_Odds_Calculator_3-way'!O450/'True_Odds_Calculator_3-way'!B450-1)</f>
        <v/>
      </c>
      <c r="J453" s="6" t="str">
        <f>IF('Log_working_3-way'!$D453="","",'True_Odds_Calculator_3-way'!#REF!/'True_Odds_Calculator_3-way'!C450-1)</f>
        <v/>
      </c>
      <c r="K453" s="6" t="str">
        <f>IF('Log_working_3-way'!$D453="","",1/'True_Odds_Calculator_3-way'!A450+1/'True_Odds_Calculator_3-way'!B450+1/'True_Odds_Calculator_3-way'!C450-1)</f>
        <v/>
      </c>
    </row>
    <row r="454" spans="4:11" x14ac:dyDescent="0.25">
      <c r="D454" t="str">
        <f>solve_for_c('True_Odds_Calculator_3-way'!A451,'True_Odds_Calculator_3-way'!B451,'True_Odds_Calculator_3-way'!C451,'Log_working_3-way'!B$1,'Log_working_3-way'!B$2)</f>
        <v/>
      </c>
      <c r="F454" s="6" t="str">
        <f>IF('Log_working_3-way'!D454="","",1/'True_Odds_Calculator_3-way'!N451+1/'True_Odds_Calculator_3-way'!O451+1/'True_Odds_Calculator_3-way'!#REF!-1)</f>
        <v/>
      </c>
      <c r="H454" s="6" t="str">
        <f>IF('Log_working_3-way'!$D454="","",'True_Odds_Calculator_3-way'!N451/'True_Odds_Calculator_3-way'!A451-1)</f>
        <v/>
      </c>
      <c r="I454" s="6" t="str">
        <f>IF('Log_working_3-way'!$D454="","",'True_Odds_Calculator_3-way'!O451/'True_Odds_Calculator_3-way'!B451-1)</f>
        <v/>
      </c>
      <c r="J454" s="6" t="str">
        <f>IF('Log_working_3-way'!$D454="","",'True_Odds_Calculator_3-way'!#REF!/'True_Odds_Calculator_3-way'!C451-1)</f>
        <v/>
      </c>
      <c r="K454" s="6" t="str">
        <f>IF('Log_working_3-way'!$D454="","",1/'True_Odds_Calculator_3-way'!A451+1/'True_Odds_Calculator_3-way'!B451+1/'True_Odds_Calculator_3-way'!C451-1)</f>
        <v/>
      </c>
    </row>
    <row r="455" spans="4:11" x14ac:dyDescent="0.25">
      <c r="D455" t="str">
        <f>solve_for_c('True_Odds_Calculator_3-way'!A452,'True_Odds_Calculator_3-way'!B452,'True_Odds_Calculator_3-way'!C452,'Log_working_3-way'!B$1,'Log_working_3-way'!B$2)</f>
        <v/>
      </c>
      <c r="F455" s="6" t="str">
        <f>IF('Log_working_3-way'!D455="","",1/'True_Odds_Calculator_3-way'!N452+1/'True_Odds_Calculator_3-way'!O452+1/'True_Odds_Calculator_3-way'!#REF!-1)</f>
        <v/>
      </c>
      <c r="H455" s="6" t="str">
        <f>IF('Log_working_3-way'!$D455="","",'True_Odds_Calculator_3-way'!N452/'True_Odds_Calculator_3-way'!A452-1)</f>
        <v/>
      </c>
      <c r="I455" s="6" t="str">
        <f>IF('Log_working_3-way'!$D455="","",'True_Odds_Calculator_3-way'!O452/'True_Odds_Calculator_3-way'!B452-1)</f>
        <v/>
      </c>
      <c r="J455" s="6" t="str">
        <f>IF('Log_working_3-way'!$D455="","",'True_Odds_Calculator_3-way'!#REF!/'True_Odds_Calculator_3-way'!C452-1)</f>
        <v/>
      </c>
      <c r="K455" s="6" t="str">
        <f>IF('Log_working_3-way'!$D455="","",1/'True_Odds_Calculator_3-way'!A452+1/'True_Odds_Calculator_3-way'!B452+1/'True_Odds_Calculator_3-way'!C452-1)</f>
        <v/>
      </c>
    </row>
    <row r="456" spans="4:11" x14ac:dyDescent="0.25">
      <c r="D456" t="str">
        <f>solve_for_c('True_Odds_Calculator_3-way'!A453,'True_Odds_Calculator_3-way'!B453,'True_Odds_Calculator_3-way'!C453,'Log_working_3-way'!B$1,'Log_working_3-way'!B$2)</f>
        <v/>
      </c>
      <c r="F456" s="6" t="str">
        <f>IF('Log_working_3-way'!D456="","",1/'True_Odds_Calculator_3-way'!N453+1/'True_Odds_Calculator_3-way'!O453+1/'True_Odds_Calculator_3-way'!#REF!-1)</f>
        <v/>
      </c>
      <c r="H456" s="6" t="str">
        <f>IF('Log_working_3-way'!$D456="","",'True_Odds_Calculator_3-way'!N453/'True_Odds_Calculator_3-way'!A453-1)</f>
        <v/>
      </c>
      <c r="I456" s="6" t="str">
        <f>IF('Log_working_3-way'!$D456="","",'True_Odds_Calculator_3-way'!O453/'True_Odds_Calculator_3-way'!B453-1)</f>
        <v/>
      </c>
      <c r="J456" s="6" t="str">
        <f>IF('Log_working_3-way'!$D456="","",'True_Odds_Calculator_3-way'!#REF!/'True_Odds_Calculator_3-way'!C453-1)</f>
        <v/>
      </c>
      <c r="K456" s="6" t="str">
        <f>IF('Log_working_3-way'!$D456="","",1/'True_Odds_Calculator_3-way'!A453+1/'True_Odds_Calculator_3-way'!B453+1/'True_Odds_Calculator_3-way'!C453-1)</f>
        <v/>
      </c>
    </row>
    <row r="457" spans="4:11" x14ac:dyDescent="0.25">
      <c r="D457" t="str">
        <f>solve_for_c('True_Odds_Calculator_3-way'!A454,'True_Odds_Calculator_3-way'!B454,'True_Odds_Calculator_3-way'!C454,'Log_working_3-way'!B$1,'Log_working_3-way'!B$2)</f>
        <v/>
      </c>
      <c r="F457" s="6" t="str">
        <f>IF('Log_working_3-way'!D457="","",1/'True_Odds_Calculator_3-way'!N454+1/'True_Odds_Calculator_3-way'!O454+1/'True_Odds_Calculator_3-way'!#REF!-1)</f>
        <v/>
      </c>
      <c r="H457" s="6" t="str">
        <f>IF('Log_working_3-way'!$D457="","",'True_Odds_Calculator_3-way'!N454/'True_Odds_Calculator_3-way'!A454-1)</f>
        <v/>
      </c>
      <c r="I457" s="6" t="str">
        <f>IF('Log_working_3-way'!$D457="","",'True_Odds_Calculator_3-way'!O454/'True_Odds_Calculator_3-way'!B454-1)</f>
        <v/>
      </c>
      <c r="J457" s="6" t="str">
        <f>IF('Log_working_3-way'!$D457="","",'True_Odds_Calculator_3-way'!#REF!/'True_Odds_Calculator_3-way'!C454-1)</f>
        <v/>
      </c>
      <c r="K457" s="6" t="str">
        <f>IF('Log_working_3-way'!$D457="","",1/'True_Odds_Calculator_3-way'!A454+1/'True_Odds_Calculator_3-way'!B454+1/'True_Odds_Calculator_3-way'!C454-1)</f>
        <v/>
      </c>
    </row>
    <row r="458" spans="4:11" x14ac:dyDescent="0.25">
      <c r="D458" t="str">
        <f>solve_for_c('True_Odds_Calculator_3-way'!A455,'True_Odds_Calculator_3-way'!B455,'True_Odds_Calculator_3-way'!C455,'Log_working_3-way'!B$1,'Log_working_3-way'!B$2)</f>
        <v/>
      </c>
      <c r="F458" s="6" t="str">
        <f>IF('Log_working_3-way'!D458="","",1/'True_Odds_Calculator_3-way'!N455+1/'True_Odds_Calculator_3-way'!O455+1/'True_Odds_Calculator_3-way'!#REF!-1)</f>
        <v/>
      </c>
      <c r="H458" s="6" t="str">
        <f>IF('Log_working_3-way'!$D458="","",'True_Odds_Calculator_3-way'!N455/'True_Odds_Calculator_3-way'!A455-1)</f>
        <v/>
      </c>
      <c r="I458" s="6" t="str">
        <f>IF('Log_working_3-way'!$D458="","",'True_Odds_Calculator_3-way'!O455/'True_Odds_Calculator_3-way'!B455-1)</f>
        <v/>
      </c>
      <c r="J458" s="6" t="str">
        <f>IF('Log_working_3-way'!$D458="","",'True_Odds_Calculator_3-way'!#REF!/'True_Odds_Calculator_3-way'!C455-1)</f>
        <v/>
      </c>
      <c r="K458" s="6" t="str">
        <f>IF('Log_working_3-way'!$D458="","",1/'True_Odds_Calculator_3-way'!A455+1/'True_Odds_Calculator_3-way'!B455+1/'True_Odds_Calculator_3-way'!C455-1)</f>
        <v/>
      </c>
    </row>
    <row r="459" spans="4:11" x14ac:dyDescent="0.25">
      <c r="D459" t="str">
        <f>solve_for_c('True_Odds_Calculator_3-way'!A456,'True_Odds_Calculator_3-way'!B456,'True_Odds_Calculator_3-way'!C456,'Log_working_3-way'!B$1,'Log_working_3-way'!B$2)</f>
        <v/>
      </c>
      <c r="F459" s="6" t="str">
        <f>IF('Log_working_3-way'!D459="","",1/'True_Odds_Calculator_3-way'!N456+1/'True_Odds_Calculator_3-way'!O456+1/'True_Odds_Calculator_3-way'!#REF!-1)</f>
        <v/>
      </c>
      <c r="H459" s="6" t="str">
        <f>IF('Log_working_3-way'!$D459="","",'True_Odds_Calculator_3-way'!N456/'True_Odds_Calculator_3-way'!A456-1)</f>
        <v/>
      </c>
      <c r="I459" s="6" t="str">
        <f>IF('Log_working_3-way'!$D459="","",'True_Odds_Calculator_3-way'!O456/'True_Odds_Calculator_3-way'!B456-1)</f>
        <v/>
      </c>
      <c r="J459" s="6" t="str">
        <f>IF('Log_working_3-way'!$D459="","",'True_Odds_Calculator_3-way'!#REF!/'True_Odds_Calculator_3-way'!C456-1)</f>
        <v/>
      </c>
      <c r="K459" s="6" t="str">
        <f>IF('Log_working_3-way'!$D459="","",1/'True_Odds_Calculator_3-way'!A456+1/'True_Odds_Calculator_3-way'!B456+1/'True_Odds_Calculator_3-way'!C456-1)</f>
        <v/>
      </c>
    </row>
    <row r="460" spans="4:11" x14ac:dyDescent="0.25">
      <c r="D460" t="str">
        <f>solve_for_c('True_Odds_Calculator_3-way'!A457,'True_Odds_Calculator_3-way'!B457,'True_Odds_Calculator_3-way'!C457,'Log_working_3-way'!B$1,'Log_working_3-way'!B$2)</f>
        <v/>
      </c>
      <c r="F460" s="6" t="str">
        <f>IF('Log_working_3-way'!D460="","",1/'True_Odds_Calculator_3-way'!N457+1/'True_Odds_Calculator_3-way'!O457+1/'True_Odds_Calculator_3-way'!#REF!-1)</f>
        <v/>
      </c>
      <c r="H460" s="6" t="str">
        <f>IF('Log_working_3-way'!$D460="","",'True_Odds_Calculator_3-way'!N457/'True_Odds_Calculator_3-way'!A457-1)</f>
        <v/>
      </c>
      <c r="I460" s="6" t="str">
        <f>IF('Log_working_3-way'!$D460="","",'True_Odds_Calculator_3-way'!O457/'True_Odds_Calculator_3-way'!B457-1)</f>
        <v/>
      </c>
      <c r="J460" s="6" t="str">
        <f>IF('Log_working_3-way'!$D460="","",'True_Odds_Calculator_3-way'!#REF!/'True_Odds_Calculator_3-way'!C457-1)</f>
        <v/>
      </c>
      <c r="K460" s="6" t="str">
        <f>IF('Log_working_3-way'!$D460="","",1/'True_Odds_Calculator_3-way'!A457+1/'True_Odds_Calculator_3-way'!B457+1/'True_Odds_Calculator_3-way'!C457-1)</f>
        <v/>
      </c>
    </row>
    <row r="461" spans="4:11" x14ac:dyDescent="0.25">
      <c r="D461" t="str">
        <f>solve_for_c('True_Odds_Calculator_3-way'!A458,'True_Odds_Calculator_3-way'!B458,'True_Odds_Calculator_3-way'!C458,'Log_working_3-way'!B$1,'Log_working_3-way'!B$2)</f>
        <v/>
      </c>
      <c r="F461" s="6" t="str">
        <f>IF('Log_working_3-way'!D461="","",1/'True_Odds_Calculator_3-way'!N458+1/'True_Odds_Calculator_3-way'!O458+1/'True_Odds_Calculator_3-way'!#REF!-1)</f>
        <v/>
      </c>
      <c r="H461" s="6" t="str">
        <f>IF('Log_working_3-way'!$D461="","",'True_Odds_Calculator_3-way'!N458/'True_Odds_Calculator_3-way'!A458-1)</f>
        <v/>
      </c>
      <c r="I461" s="6" t="str">
        <f>IF('Log_working_3-way'!$D461="","",'True_Odds_Calculator_3-way'!O458/'True_Odds_Calculator_3-way'!B458-1)</f>
        <v/>
      </c>
      <c r="J461" s="6" t="str">
        <f>IF('Log_working_3-way'!$D461="","",'True_Odds_Calculator_3-way'!#REF!/'True_Odds_Calculator_3-way'!C458-1)</f>
        <v/>
      </c>
      <c r="K461" s="6" t="str">
        <f>IF('Log_working_3-way'!$D461="","",1/'True_Odds_Calculator_3-way'!A458+1/'True_Odds_Calculator_3-way'!B458+1/'True_Odds_Calculator_3-way'!C458-1)</f>
        <v/>
      </c>
    </row>
    <row r="462" spans="4:11" x14ac:dyDescent="0.25">
      <c r="D462" t="str">
        <f>solve_for_c('True_Odds_Calculator_3-way'!A459,'True_Odds_Calculator_3-way'!B459,'True_Odds_Calculator_3-way'!C459,'Log_working_3-way'!B$1,'Log_working_3-way'!B$2)</f>
        <v/>
      </c>
      <c r="F462" s="6" t="str">
        <f>IF('Log_working_3-way'!D462="","",1/'True_Odds_Calculator_3-way'!N459+1/'True_Odds_Calculator_3-way'!O459+1/'True_Odds_Calculator_3-way'!#REF!-1)</f>
        <v/>
      </c>
      <c r="H462" s="6" t="str">
        <f>IF('Log_working_3-way'!$D462="","",'True_Odds_Calculator_3-way'!N459/'True_Odds_Calculator_3-way'!A459-1)</f>
        <v/>
      </c>
      <c r="I462" s="6" t="str">
        <f>IF('Log_working_3-way'!$D462="","",'True_Odds_Calculator_3-way'!O459/'True_Odds_Calculator_3-way'!B459-1)</f>
        <v/>
      </c>
      <c r="J462" s="6" t="str">
        <f>IF('Log_working_3-way'!$D462="","",'True_Odds_Calculator_3-way'!#REF!/'True_Odds_Calculator_3-way'!C459-1)</f>
        <v/>
      </c>
      <c r="K462" s="6" t="str">
        <f>IF('Log_working_3-way'!$D462="","",1/'True_Odds_Calculator_3-way'!A459+1/'True_Odds_Calculator_3-way'!B459+1/'True_Odds_Calculator_3-way'!C459-1)</f>
        <v/>
      </c>
    </row>
    <row r="463" spans="4:11" x14ac:dyDescent="0.25">
      <c r="D463" t="str">
        <f>solve_for_c('True_Odds_Calculator_3-way'!A460,'True_Odds_Calculator_3-way'!B460,'True_Odds_Calculator_3-way'!C460,'Log_working_3-way'!B$1,'Log_working_3-way'!B$2)</f>
        <v/>
      </c>
      <c r="F463" s="6" t="str">
        <f>IF('Log_working_3-way'!D463="","",1/'True_Odds_Calculator_3-way'!N460+1/'True_Odds_Calculator_3-way'!O460+1/'True_Odds_Calculator_3-way'!#REF!-1)</f>
        <v/>
      </c>
      <c r="H463" s="6" t="str">
        <f>IF('Log_working_3-way'!$D463="","",'True_Odds_Calculator_3-way'!N460/'True_Odds_Calculator_3-way'!A460-1)</f>
        <v/>
      </c>
      <c r="I463" s="6" t="str">
        <f>IF('Log_working_3-way'!$D463="","",'True_Odds_Calculator_3-way'!O460/'True_Odds_Calculator_3-way'!B460-1)</f>
        <v/>
      </c>
      <c r="J463" s="6" t="str">
        <f>IF('Log_working_3-way'!$D463="","",'True_Odds_Calculator_3-way'!#REF!/'True_Odds_Calculator_3-way'!C460-1)</f>
        <v/>
      </c>
      <c r="K463" s="6" t="str">
        <f>IF('Log_working_3-way'!$D463="","",1/'True_Odds_Calculator_3-way'!A460+1/'True_Odds_Calculator_3-way'!B460+1/'True_Odds_Calculator_3-way'!C460-1)</f>
        <v/>
      </c>
    </row>
    <row r="464" spans="4:11" x14ac:dyDescent="0.25">
      <c r="D464" t="str">
        <f>solve_for_c('True_Odds_Calculator_3-way'!A461,'True_Odds_Calculator_3-way'!B461,'True_Odds_Calculator_3-way'!C461,'Log_working_3-way'!B$1,'Log_working_3-way'!B$2)</f>
        <v/>
      </c>
      <c r="F464" s="6" t="str">
        <f>IF('Log_working_3-way'!D464="","",1/'True_Odds_Calculator_3-way'!N461+1/'True_Odds_Calculator_3-way'!O461+1/'True_Odds_Calculator_3-way'!#REF!-1)</f>
        <v/>
      </c>
      <c r="H464" s="6" t="str">
        <f>IF('Log_working_3-way'!$D464="","",'True_Odds_Calculator_3-way'!N461/'True_Odds_Calculator_3-way'!A461-1)</f>
        <v/>
      </c>
      <c r="I464" s="6" t="str">
        <f>IF('Log_working_3-way'!$D464="","",'True_Odds_Calculator_3-way'!O461/'True_Odds_Calculator_3-way'!B461-1)</f>
        <v/>
      </c>
      <c r="J464" s="6" t="str">
        <f>IF('Log_working_3-way'!$D464="","",'True_Odds_Calculator_3-way'!#REF!/'True_Odds_Calculator_3-way'!C461-1)</f>
        <v/>
      </c>
      <c r="K464" s="6" t="str">
        <f>IF('Log_working_3-way'!$D464="","",1/'True_Odds_Calculator_3-way'!A461+1/'True_Odds_Calculator_3-way'!B461+1/'True_Odds_Calculator_3-way'!C461-1)</f>
        <v/>
      </c>
    </row>
    <row r="465" spans="4:11" x14ac:dyDescent="0.25">
      <c r="D465" t="str">
        <f>solve_for_c('True_Odds_Calculator_3-way'!A462,'True_Odds_Calculator_3-way'!B462,'True_Odds_Calculator_3-way'!C462,'Log_working_3-way'!B$1,'Log_working_3-way'!B$2)</f>
        <v/>
      </c>
      <c r="F465" s="6" t="str">
        <f>IF('Log_working_3-way'!D465="","",1/'True_Odds_Calculator_3-way'!N462+1/'True_Odds_Calculator_3-way'!O462+1/'True_Odds_Calculator_3-way'!#REF!-1)</f>
        <v/>
      </c>
      <c r="H465" s="6" t="str">
        <f>IF('Log_working_3-way'!$D465="","",'True_Odds_Calculator_3-way'!N462/'True_Odds_Calculator_3-way'!A462-1)</f>
        <v/>
      </c>
      <c r="I465" s="6" t="str">
        <f>IF('Log_working_3-way'!$D465="","",'True_Odds_Calculator_3-way'!O462/'True_Odds_Calculator_3-way'!B462-1)</f>
        <v/>
      </c>
      <c r="J465" s="6" t="str">
        <f>IF('Log_working_3-way'!$D465="","",'True_Odds_Calculator_3-way'!#REF!/'True_Odds_Calculator_3-way'!C462-1)</f>
        <v/>
      </c>
      <c r="K465" s="6" t="str">
        <f>IF('Log_working_3-way'!$D465="","",1/'True_Odds_Calculator_3-way'!A462+1/'True_Odds_Calculator_3-way'!B462+1/'True_Odds_Calculator_3-way'!C462-1)</f>
        <v/>
      </c>
    </row>
    <row r="466" spans="4:11" x14ac:dyDescent="0.25">
      <c r="D466" t="str">
        <f>solve_for_c('True_Odds_Calculator_3-way'!A463,'True_Odds_Calculator_3-way'!B463,'True_Odds_Calculator_3-way'!C463,'Log_working_3-way'!B$1,'Log_working_3-way'!B$2)</f>
        <v/>
      </c>
      <c r="F466" s="6" t="str">
        <f>IF('Log_working_3-way'!D466="","",1/'True_Odds_Calculator_3-way'!N463+1/'True_Odds_Calculator_3-way'!O463+1/'True_Odds_Calculator_3-way'!#REF!-1)</f>
        <v/>
      </c>
      <c r="H466" s="6" t="str">
        <f>IF('Log_working_3-way'!$D466="","",'True_Odds_Calculator_3-way'!N463/'True_Odds_Calculator_3-way'!A463-1)</f>
        <v/>
      </c>
      <c r="I466" s="6" t="str">
        <f>IF('Log_working_3-way'!$D466="","",'True_Odds_Calculator_3-way'!O463/'True_Odds_Calculator_3-way'!B463-1)</f>
        <v/>
      </c>
      <c r="J466" s="6" t="str">
        <f>IF('Log_working_3-way'!$D466="","",'True_Odds_Calculator_3-way'!#REF!/'True_Odds_Calculator_3-way'!C463-1)</f>
        <v/>
      </c>
      <c r="K466" s="6" t="str">
        <f>IF('Log_working_3-way'!$D466="","",1/'True_Odds_Calculator_3-way'!A463+1/'True_Odds_Calculator_3-way'!B463+1/'True_Odds_Calculator_3-way'!C463-1)</f>
        <v/>
      </c>
    </row>
    <row r="467" spans="4:11" x14ac:dyDescent="0.25">
      <c r="D467" t="str">
        <f>solve_for_c('True_Odds_Calculator_3-way'!A464,'True_Odds_Calculator_3-way'!B464,'True_Odds_Calculator_3-way'!C464,'Log_working_3-way'!B$1,'Log_working_3-way'!B$2)</f>
        <v/>
      </c>
      <c r="F467" s="6" t="str">
        <f>IF('Log_working_3-way'!D467="","",1/'True_Odds_Calculator_3-way'!N464+1/'True_Odds_Calculator_3-way'!O464+1/'True_Odds_Calculator_3-way'!#REF!-1)</f>
        <v/>
      </c>
      <c r="H467" s="6" t="str">
        <f>IF('Log_working_3-way'!$D467="","",'True_Odds_Calculator_3-way'!N464/'True_Odds_Calculator_3-way'!A464-1)</f>
        <v/>
      </c>
      <c r="I467" s="6" t="str">
        <f>IF('Log_working_3-way'!$D467="","",'True_Odds_Calculator_3-way'!O464/'True_Odds_Calculator_3-way'!B464-1)</f>
        <v/>
      </c>
      <c r="J467" s="6" t="str">
        <f>IF('Log_working_3-way'!$D467="","",'True_Odds_Calculator_3-way'!#REF!/'True_Odds_Calculator_3-way'!C464-1)</f>
        <v/>
      </c>
      <c r="K467" s="6" t="str">
        <f>IF('Log_working_3-way'!$D467="","",1/'True_Odds_Calculator_3-way'!A464+1/'True_Odds_Calculator_3-way'!B464+1/'True_Odds_Calculator_3-way'!C464-1)</f>
        <v/>
      </c>
    </row>
    <row r="468" spans="4:11" x14ac:dyDescent="0.25">
      <c r="D468" t="str">
        <f>solve_for_c('True_Odds_Calculator_3-way'!A465,'True_Odds_Calculator_3-way'!B465,'True_Odds_Calculator_3-way'!C465,'Log_working_3-way'!B$1,'Log_working_3-way'!B$2)</f>
        <v/>
      </c>
      <c r="F468" s="6" t="str">
        <f>IF('Log_working_3-way'!D468="","",1/'True_Odds_Calculator_3-way'!N465+1/'True_Odds_Calculator_3-way'!O465+1/'True_Odds_Calculator_3-way'!#REF!-1)</f>
        <v/>
      </c>
      <c r="H468" s="6" t="str">
        <f>IF('Log_working_3-way'!$D468="","",'True_Odds_Calculator_3-way'!N465/'True_Odds_Calculator_3-way'!A465-1)</f>
        <v/>
      </c>
      <c r="I468" s="6" t="str">
        <f>IF('Log_working_3-way'!$D468="","",'True_Odds_Calculator_3-way'!O465/'True_Odds_Calculator_3-way'!B465-1)</f>
        <v/>
      </c>
      <c r="J468" s="6" t="str">
        <f>IF('Log_working_3-way'!$D468="","",'True_Odds_Calculator_3-way'!#REF!/'True_Odds_Calculator_3-way'!C465-1)</f>
        <v/>
      </c>
      <c r="K468" s="6" t="str">
        <f>IF('Log_working_3-way'!$D468="","",1/'True_Odds_Calculator_3-way'!A465+1/'True_Odds_Calculator_3-way'!B465+1/'True_Odds_Calculator_3-way'!C465-1)</f>
        <v/>
      </c>
    </row>
    <row r="469" spans="4:11" x14ac:dyDescent="0.25">
      <c r="D469" t="str">
        <f>solve_for_c('True_Odds_Calculator_3-way'!A466,'True_Odds_Calculator_3-way'!B466,'True_Odds_Calculator_3-way'!C466,'Log_working_3-way'!B$1,'Log_working_3-way'!B$2)</f>
        <v/>
      </c>
      <c r="F469" s="6" t="str">
        <f>IF('Log_working_3-way'!D469="","",1/'True_Odds_Calculator_3-way'!N466+1/'True_Odds_Calculator_3-way'!O466+1/'True_Odds_Calculator_3-way'!#REF!-1)</f>
        <v/>
      </c>
      <c r="H469" s="6" t="str">
        <f>IF('Log_working_3-way'!$D469="","",'True_Odds_Calculator_3-way'!N466/'True_Odds_Calculator_3-way'!A466-1)</f>
        <v/>
      </c>
      <c r="I469" s="6" t="str">
        <f>IF('Log_working_3-way'!$D469="","",'True_Odds_Calculator_3-way'!O466/'True_Odds_Calculator_3-way'!B466-1)</f>
        <v/>
      </c>
      <c r="J469" s="6" t="str">
        <f>IF('Log_working_3-way'!$D469="","",'True_Odds_Calculator_3-way'!#REF!/'True_Odds_Calculator_3-way'!C466-1)</f>
        <v/>
      </c>
      <c r="K469" s="6" t="str">
        <f>IF('Log_working_3-way'!$D469="","",1/'True_Odds_Calculator_3-way'!A466+1/'True_Odds_Calculator_3-way'!B466+1/'True_Odds_Calculator_3-way'!C466-1)</f>
        <v/>
      </c>
    </row>
    <row r="470" spans="4:11" x14ac:dyDescent="0.25">
      <c r="D470" t="str">
        <f>solve_for_c('True_Odds_Calculator_3-way'!A467,'True_Odds_Calculator_3-way'!B467,'True_Odds_Calculator_3-way'!C467,'Log_working_3-way'!B$1,'Log_working_3-way'!B$2)</f>
        <v/>
      </c>
      <c r="F470" s="6" t="str">
        <f>IF('Log_working_3-way'!D470="","",1/'True_Odds_Calculator_3-way'!N467+1/'True_Odds_Calculator_3-way'!O467+1/'True_Odds_Calculator_3-way'!#REF!-1)</f>
        <v/>
      </c>
      <c r="H470" s="6" t="str">
        <f>IF('Log_working_3-way'!$D470="","",'True_Odds_Calculator_3-way'!N467/'True_Odds_Calculator_3-way'!A467-1)</f>
        <v/>
      </c>
      <c r="I470" s="6" t="str">
        <f>IF('Log_working_3-way'!$D470="","",'True_Odds_Calculator_3-way'!O467/'True_Odds_Calculator_3-way'!B467-1)</f>
        <v/>
      </c>
      <c r="J470" s="6" t="str">
        <f>IF('Log_working_3-way'!$D470="","",'True_Odds_Calculator_3-way'!#REF!/'True_Odds_Calculator_3-way'!C467-1)</f>
        <v/>
      </c>
      <c r="K470" s="6" t="str">
        <f>IF('Log_working_3-way'!$D470="","",1/'True_Odds_Calculator_3-way'!A467+1/'True_Odds_Calculator_3-way'!B467+1/'True_Odds_Calculator_3-way'!C467-1)</f>
        <v/>
      </c>
    </row>
    <row r="471" spans="4:11" x14ac:dyDescent="0.25">
      <c r="D471" t="str">
        <f>solve_for_c('True_Odds_Calculator_3-way'!A468,'True_Odds_Calculator_3-way'!B468,'True_Odds_Calculator_3-way'!C468,'Log_working_3-way'!B$1,'Log_working_3-way'!B$2)</f>
        <v/>
      </c>
      <c r="F471" s="6" t="str">
        <f>IF('Log_working_3-way'!D471="","",1/'True_Odds_Calculator_3-way'!N468+1/'True_Odds_Calculator_3-way'!O468+1/'True_Odds_Calculator_3-way'!#REF!-1)</f>
        <v/>
      </c>
      <c r="H471" s="6" t="str">
        <f>IF('Log_working_3-way'!$D471="","",'True_Odds_Calculator_3-way'!N468/'True_Odds_Calculator_3-way'!A468-1)</f>
        <v/>
      </c>
      <c r="I471" s="6" t="str">
        <f>IF('Log_working_3-way'!$D471="","",'True_Odds_Calculator_3-way'!O468/'True_Odds_Calculator_3-way'!B468-1)</f>
        <v/>
      </c>
      <c r="J471" s="6" t="str">
        <f>IF('Log_working_3-way'!$D471="","",'True_Odds_Calculator_3-way'!#REF!/'True_Odds_Calculator_3-way'!C468-1)</f>
        <v/>
      </c>
      <c r="K471" s="6" t="str">
        <f>IF('Log_working_3-way'!$D471="","",1/'True_Odds_Calculator_3-way'!A468+1/'True_Odds_Calculator_3-way'!B468+1/'True_Odds_Calculator_3-way'!C468-1)</f>
        <v/>
      </c>
    </row>
    <row r="472" spans="4:11" x14ac:dyDescent="0.25">
      <c r="D472" t="str">
        <f>solve_for_c('True_Odds_Calculator_3-way'!A469,'True_Odds_Calculator_3-way'!B469,'True_Odds_Calculator_3-way'!C469,'Log_working_3-way'!B$1,'Log_working_3-way'!B$2)</f>
        <v/>
      </c>
      <c r="F472" s="6" t="str">
        <f>IF('Log_working_3-way'!D472="","",1/'True_Odds_Calculator_3-way'!N469+1/'True_Odds_Calculator_3-way'!O469+1/'True_Odds_Calculator_3-way'!#REF!-1)</f>
        <v/>
      </c>
      <c r="H472" s="6" t="str">
        <f>IF('Log_working_3-way'!$D472="","",'True_Odds_Calculator_3-way'!N469/'True_Odds_Calculator_3-way'!A469-1)</f>
        <v/>
      </c>
      <c r="I472" s="6" t="str">
        <f>IF('Log_working_3-way'!$D472="","",'True_Odds_Calculator_3-way'!O469/'True_Odds_Calculator_3-way'!B469-1)</f>
        <v/>
      </c>
      <c r="J472" s="6" t="str">
        <f>IF('Log_working_3-way'!$D472="","",'True_Odds_Calculator_3-way'!#REF!/'True_Odds_Calculator_3-way'!C469-1)</f>
        <v/>
      </c>
      <c r="K472" s="6" t="str">
        <f>IF('Log_working_3-way'!$D472="","",1/'True_Odds_Calculator_3-way'!A469+1/'True_Odds_Calculator_3-way'!B469+1/'True_Odds_Calculator_3-way'!C469-1)</f>
        <v/>
      </c>
    </row>
    <row r="473" spans="4:11" x14ac:dyDescent="0.25">
      <c r="D473" t="str">
        <f>solve_for_c('True_Odds_Calculator_3-way'!A470,'True_Odds_Calculator_3-way'!B470,'True_Odds_Calculator_3-way'!C470,'Log_working_3-way'!B$1,'Log_working_3-way'!B$2)</f>
        <v/>
      </c>
      <c r="F473" s="6" t="str">
        <f>IF('Log_working_3-way'!D473="","",1/'True_Odds_Calculator_3-way'!N470+1/'True_Odds_Calculator_3-way'!O470+1/'True_Odds_Calculator_3-way'!#REF!-1)</f>
        <v/>
      </c>
      <c r="H473" s="6" t="str">
        <f>IF('Log_working_3-way'!$D473="","",'True_Odds_Calculator_3-way'!N470/'True_Odds_Calculator_3-way'!A470-1)</f>
        <v/>
      </c>
      <c r="I473" s="6" t="str">
        <f>IF('Log_working_3-way'!$D473="","",'True_Odds_Calculator_3-way'!O470/'True_Odds_Calculator_3-way'!B470-1)</f>
        <v/>
      </c>
      <c r="J473" s="6" t="str">
        <f>IF('Log_working_3-way'!$D473="","",'True_Odds_Calculator_3-way'!#REF!/'True_Odds_Calculator_3-way'!C470-1)</f>
        <v/>
      </c>
      <c r="K473" s="6" t="str">
        <f>IF('Log_working_3-way'!$D473="","",1/'True_Odds_Calculator_3-way'!A470+1/'True_Odds_Calculator_3-way'!B470+1/'True_Odds_Calculator_3-way'!C470-1)</f>
        <v/>
      </c>
    </row>
    <row r="474" spans="4:11" x14ac:dyDescent="0.25">
      <c r="D474" t="str">
        <f>solve_for_c('True_Odds_Calculator_3-way'!A471,'True_Odds_Calculator_3-way'!B471,'True_Odds_Calculator_3-way'!C471,'Log_working_3-way'!B$1,'Log_working_3-way'!B$2)</f>
        <v/>
      </c>
      <c r="F474" s="6" t="str">
        <f>IF('Log_working_3-way'!D474="","",1/'True_Odds_Calculator_3-way'!N471+1/'True_Odds_Calculator_3-way'!O471+1/'True_Odds_Calculator_3-way'!#REF!-1)</f>
        <v/>
      </c>
      <c r="H474" s="6" t="str">
        <f>IF('Log_working_3-way'!$D474="","",'True_Odds_Calculator_3-way'!N471/'True_Odds_Calculator_3-way'!A471-1)</f>
        <v/>
      </c>
      <c r="I474" s="6" t="str">
        <f>IF('Log_working_3-way'!$D474="","",'True_Odds_Calculator_3-way'!O471/'True_Odds_Calculator_3-way'!B471-1)</f>
        <v/>
      </c>
      <c r="J474" s="6" t="str">
        <f>IF('Log_working_3-way'!$D474="","",'True_Odds_Calculator_3-way'!#REF!/'True_Odds_Calculator_3-way'!C471-1)</f>
        <v/>
      </c>
      <c r="K474" s="6" t="str">
        <f>IF('Log_working_3-way'!$D474="","",1/'True_Odds_Calculator_3-way'!A471+1/'True_Odds_Calculator_3-way'!B471+1/'True_Odds_Calculator_3-way'!C471-1)</f>
        <v/>
      </c>
    </row>
    <row r="475" spans="4:11" x14ac:dyDescent="0.25">
      <c r="D475" t="str">
        <f>solve_for_c('True_Odds_Calculator_3-way'!A472,'True_Odds_Calculator_3-way'!B472,'True_Odds_Calculator_3-way'!C472,'Log_working_3-way'!B$1,'Log_working_3-way'!B$2)</f>
        <v/>
      </c>
      <c r="F475" s="6" t="str">
        <f>IF('Log_working_3-way'!D475="","",1/'True_Odds_Calculator_3-way'!N472+1/'True_Odds_Calculator_3-way'!O472+1/'True_Odds_Calculator_3-way'!#REF!-1)</f>
        <v/>
      </c>
      <c r="H475" s="6" t="str">
        <f>IF('Log_working_3-way'!$D475="","",'True_Odds_Calculator_3-way'!N472/'True_Odds_Calculator_3-way'!A472-1)</f>
        <v/>
      </c>
      <c r="I475" s="6" t="str">
        <f>IF('Log_working_3-way'!$D475="","",'True_Odds_Calculator_3-way'!O472/'True_Odds_Calculator_3-way'!B472-1)</f>
        <v/>
      </c>
      <c r="J475" s="6" t="str">
        <f>IF('Log_working_3-way'!$D475="","",'True_Odds_Calculator_3-way'!#REF!/'True_Odds_Calculator_3-way'!C472-1)</f>
        <v/>
      </c>
      <c r="K475" s="6" t="str">
        <f>IF('Log_working_3-way'!$D475="","",1/'True_Odds_Calculator_3-way'!A472+1/'True_Odds_Calculator_3-way'!B472+1/'True_Odds_Calculator_3-way'!C472-1)</f>
        <v/>
      </c>
    </row>
    <row r="476" spans="4:11" x14ac:dyDescent="0.25">
      <c r="D476" t="str">
        <f>solve_for_c('True_Odds_Calculator_3-way'!A473,'True_Odds_Calculator_3-way'!B473,'True_Odds_Calculator_3-way'!C473,'Log_working_3-way'!B$1,'Log_working_3-way'!B$2)</f>
        <v/>
      </c>
      <c r="F476" s="6" t="str">
        <f>IF('Log_working_3-way'!D476="","",1/'True_Odds_Calculator_3-way'!N473+1/'True_Odds_Calculator_3-way'!O473+1/'True_Odds_Calculator_3-way'!#REF!-1)</f>
        <v/>
      </c>
      <c r="H476" s="6" t="str">
        <f>IF('Log_working_3-way'!$D476="","",'True_Odds_Calculator_3-way'!N473/'True_Odds_Calculator_3-way'!A473-1)</f>
        <v/>
      </c>
      <c r="I476" s="6" t="str">
        <f>IF('Log_working_3-way'!$D476="","",'True_Odds_Calculator_3-way'!O473/'True_Odds_Calculator_3-way'!B473-1)</f>
        <v/>
      </c>
      <c r="J476" s="6" t="str">
        <f>IF('Log_working_3-way'!$D476="","",'True_Odds_Calculator_3-way'!#REF!/'True_Odds_Calculator_3-way'!C473-1)</f>
        <v/>
      </c>
      <c r="K476" s="6" t="str">
        <f>IF('Log_working_3-way'!$D476="","",1/'True_Odds_Calculator_3-way'!A473+1/'True_Odds_Calculator_3-way'!B473+1/'True_Odds_Calculator_3-way'!C473-1)</f>
        <v/>
      </c>
    </row>
    <row r="477" spans="4:11" x14ac:dyDescent="0.25">
      <c r="D477" t="str">
        <f>solve_for_c('True_Odds_Calculator_3-way'!A474,'True_Odds_Calculator_3-way'!B474,'True_Odds_Calculator_3-way'!C474,'Log_working_3-way'!B$1,'Log_working_3-way'!B$2)</f>
        <v/>
      </c>
      <c r="F477" s="6" t="str">
        <f>IF('Log_working_3-way'!D477="","",1/'True_Odds_Calculator_3-way'!N474+1/'True_Odds_Calculator_3-way'!O474+1/'True_Odds_Calculator_3-way'!#REF!-1)</f>
        <v/>
      </c>
      <c r="H477" s="6" t="str">
        <f>IF('Log_working_3-way'!$D477="","",'True_Odds_Calculator_3-way'!N474/'True_Odds_Calculator_3-way'!A474-1)</f>
        <v/>
      </c>
      <c r="I477" s="6" t="str">
        <f>IF('Log_working_3-way'!$D477="","",'True_Odds_Calculator_3-way'!O474/'True_Odds_Calculator_3-way'!B474-1)</f>
        <v/>
      </c>
      <c r="J477" s="6" t="str">
        <f>IF('Log_working_3-way'!$D477="","",'True_Odds_Calculator_3-way'!#REF!/'True_Odds_Calculator_3-way'!C474-1)</f>
        <v/>
      </c>
      <c r="K477" s="6" t="str">
        <f>IF('Log_working_3-way'!$D477="","",1/'True_Odds_Calculator_3-way'!A474+1/'True_Odds_Calculator_3-way'!B474+1/'True_Odds_Calculator_3-way'!C474-1)</f>
        <v/>
      </c>
    </row>
    <row r="478" spans="4:11" x14ac:dyDescent="0.25">
      <c r="D478" t="str">
        <f>solve_for_c('True_Odds_Calculator_3-way'!A475,'True_Odds_Calculator_3-way'!B475,'True_Odds_Calculator_3-way'!C475,'Log_working_3-way'!B$1,'Log_working_3-way'!B$2)</f>
        <v/>
      </c>
      <c r="F478" s="6" t="str">
        <f>IF('Log_working_3-way'!D478="","",1/'True_Odds_Calculator_3-way'!N475+1/'True_Odds_Calculator_3-way'!O475+1/'True_Odds_Calculator_3-way'!#REF!-1)</f>
        <v/>
      </c>
      <c r="H478" s="6" t="str">
        <f>IF('Log_working_3-way'!$D478="","",'True_Odds_Calculator_3-way'!N475/'True_Odds_Calculator_3-way'!A475-1)</f>
        <v/>
      </c>
      <c r="I478" s="6" t="str">
        <f>IF('Log_working_3-way'!$D478="","",'True_Odds_Calculator_3-way'!O475/'True_Odds_Calculator_3-way'!B475-1)</f>
        <v/>
      </c>
      <c r="J478" s="6" t="str">
        <f>IF('Log_working_3-way'!$D478="","",'True_Odds_Calculator_3-way'!#REF!/'True_Odds_Calculator_3-way'!C475-1)</f>
        <v/>
      </c>
      <c r="K478" s="6" t="str">
        <f>IF('Log_working_3-way'!$D478="","",1/'True_Odds_Calculator_3-way'!A475+1/'True_Odds_Calculator_3-way'!B475+1/'True_Odds_Calculator_3-way'!C475-1)</f>
        <v/>
      </c>
    </row>
    <row r="479" spans="4:11" x14ac:dyDescent="0.25">
      <c r="D479" t="str">
        <f>solve_for_c('True_Odds_Calculator_3-way'!A476,'True_Odds_Calculator_3-way'!B476,'True_Odds_Calculator_3-way'!C476,'Log_working_3-way'!B$1,'Log_working_3-way'!B$2)</f>
        <v/>
      </c>
      <c r="F479" s="6" t="str">
        <f>IF('Log_working_3-way'!D479="","",1/'True_Odds_Calculator_3-way'!N476+1/'True_Odds_Calculator_3-way'!O476+1/'True_Odds_Calculator_3-way'!#REF!-1)</f>
        <v/>
      </c>
      <c r="H479" s="6" t="str">
        <f>IF('Log_working_3-way'!$D479="","",'True_Odds_Calculator_3-way'!N476/'True_Odds_Calculator_3-way'!A476-1)</f>
        <v/>
      </c>
      <c r="I479" s="6" t="str">
        <f>IF('Log_working_3-way'!$D479="","",'True_Odds_Calculator_3-way'!O476/'True_Odds_Calculator_3-way'!B476-1)</f>
        <v/>
      </c>
      <c r="J479" s="6" t="str">
        <f>IF('Log_working_3-way'!$D479="","",'True_Odds_Calculator_3-way'!#REF!/'True_Odds_Calculator_3-way'!C476-1)</f>
        <v/>
      </c>
      <c r="K479" s="6" t="str">
        <f>IF('Log_working_3-way'!$D479="","",1/'True_Odds_Calculator_3-way'!A476+1/'True_Odds_Calculator_3-way'!B476+1/'True_Odds_Calculator_3-way'!C476-1)</f>
        <v/>
      </c>
    </row>
    <row r="480" spans="4:11" x14ac:dyDescent="0.25">
      <c r="D480" t="str">
        <f>solve_for_c('True_Odds_Calculator_3-way'!A477,'True_Odds_Calculator_3-way'!B477,'True_Odds_Calculator_3-way'!C477,'Log_working_3-way'!B$1,'Log_working_3-way'!B$2)</f>
        <v/>
      </c>
      <c r="F480" s="6" t="str">
        <f>IF('Log_working_3-way'!D480="","",1/'True_Odds_Calculator_3-way'!N477+1/'True_Odds_Calculator_3-way'!O477+1/'True_Odds_Calculator_3-way'!#REF!-1)</f>
        <v/>
      </c>
      <c r="H480" s="6" t="str">
        <f>IF('Log_working_3-way'!$D480="","",'True_Odds_Calculator_3-way'!N477/'True_Odds_Calculator_3-way'!A477-1)</f>
        <v/>
      </c>
      <c r="I480" s="6" t="str">
        <f>IF('Log_working_3-way'!$D480="","",'True_Odds_Calculator_3-way'!O477/'True_Odds_Calculator_3-way'!B477-1)</f>
        <v/>
      </c>
      <c r="J480" s="6" t="str">
        <f>IF('Log_working_3-way'!$D480="","",'True_Odds_Calculator_3-way'!#REF!/'True_Odds_Calculator_3-way'!C477-1)</f>
        <v/>
      </c>
      <c r="K480" s="6" t="str">
        <f>IF('Log_working_3-way'!$D480="","",1/'True_Odds_Calculator_3-way'!A477+1/'True_Odds_Calculator_3-way'!B477+1/'True_Odds_Calculator_3-way'!C477-1)</f>
        <v/>
      </c>
    </row>
    <row r="481" spans="4:11" x14ac:dyDescent="0.25">
      <c r="D481" t="str">
        <f>solve_for_c('True_Odds_Calculator_3-way'!A478,'True_Odds_Calculator_3-way'!B478,'True_Odds_Calculator_3-way'!C478,'Log_working_3-way'!B$1,'Log_working_3-way'!B$2)</f>
        <v/>
      </c>
      <c r="F481" s="6" t="str">
        <f>IF('Log_working_3-way'!D481="","",1/'True_Odds_Calculator_3-way'!N478+1/'True_Odds_Calculator_3-way'!O478+1/'True_Odds_Calculator_3-way'!#REF!-1)</f>
        <v/>
      </c>
      <c r="H481" s="6" t="str">
        <f>IF('Log_working_3-way'!$D481="","",'True_Odds_Calculator_3-way'!N478/'True_Odds_Calculator_3-way'!A478-1)</f>
        <v/>
      </c>
      <c r="I481" s="6" t="str">
        <f>IF('Log_working_3-way'!$D481="","",'True_Odds_Calculator_3-way'!O478/'True_Odds_Calculator_3-way'!B478-1)</f>
        <v/>
      </c>
      <c r="J481" s="6" t="str">
        <f>IF('Log_working_3-way'!$D481="","",'True_Odds_Calculator_3-way'!#REF!/'True_Odds_Calculator_3-way'!C478-1)</f>
        <v/>
      </c>
      <c r="K481" s="6" t="str">
        <f>IF('Log_working_3-way'!$D481="","",1/'True_Odds_Calculator_3-way'!A478+1/'True_Odds_Calculator_3-way'!B478+1/'True_Odds_Calculator_3-way'!C478-1)</f>
        <v/>
      </c>
    </row>
    <row r="482" spans="4:11" x14ac:dyDescent="0.25">
      <c r="D482" t="str">
        <f>solve_for_c('True_Odds_Calculator_3-way'!A479,'True_Odds_Calculator_3-way'!B479,'True_Odds_Calculator_3-way'!C479,'Log_working_3-way'!B$1,'Log_working_3-way'!B$2)</f>
        <v/>
      </c>
      <c r="F482" s="6" t="str">
        <f>IF('Log_working_3-way'!D482="","",1/'True_Odds_Calculator_3-way'!N479+1/'True_Odds_Calculator_3-way'!O479+1/'True_Odds_Calculator_3-way'!#REF!-1)</f>
        <v/>
      </c>
      <c r="H482" s="6" t="str">
        <f>IF('Log_working_3-way'!$D482="","",'True_Odds_Calculator_3-way'!N479/'True_Odds_Calculator_3-way'!A479-1)</f>
        <v/>
      </c>
      <c r="I482" s="6" t="str">
        <f>IF('Log_working_3-way'!$D482="","",'True_Odds_Calculator_3-way'!O479/'True_Odds_Calculator_3-way'!B479-1)</f>
        <v/>
      </c>
      <c r="J482" s="6" t="str">
        <f>IF('Log_working_3-way'!$D482="","",'True_Odds_Calculator_3-way'!#REF!/'True_Odds_Calculator_3-way'!C479-1)</f>
        <v/>
      </c>
      <c r="K482" s="6" t="str">
        <f>IF('Log_working_3-way'!$D482="","",1/'True_Odds_Calculator_3-way'!A479+1/'True_Odds_Calculator_3-way'!B479+1/'True_Odds_Calculator_3-way'!C479-1)</f>
        <v/>
      </c>
    </row>
    <row r="483" spans="4:11" x14ac:dyDescent="0.25">
      <c r="D483" t="str">
        <f>solve_for_c('True_Odds_Calculator_3-way'!A480,'True_Odds_Calculator_3-way'!B480,'True_Odds_Calculator_3-way'!C480,'Log_working_3-way'!B$1,'Log_working_3-way'!B$2)</f>
        <v/>
      </c>
      <c r="F483" s="6" t="str">
        <f>IF('Log_working_3-way'!D483="","",1/'True_Odds_Calculator_3-way'!N480+1/'True_Odds_Calculator_3-way'!O480+1/'True_Odds_Calculator_3-way'!#REF!-1)</f>
        <v/>
      </c>
      <c r="H483" s="6" t="str">
        <f>IF('Log_working_3-way'!$D483="","",'True_Odds_Calculator_3-way'!N480/'True_Odds_Calculator_3-way'!A480-1)</f>
        <v/>
      </c>
      <c r="I483" s="6" t="str">
        <f>IF('Log_working_3-way'!$D483="","",'True_Odds_Calculator_3-way'!O480/'True_Odds_Calculator_3-way'!B480-1)</f>
        <v/>
      </c>
      <c r="J483" s="6" t="str">
        <f>IF('Log_working_3-way'!$D483="","",'True_Odds_Calculator_3-way'!#REF!/'True_Odds_Calculator_3-way'!C480-1)</f>
        <v/>
      </c>
      <c r="K483" s="6" t="str">
        <f>IF('Log_working_3-way'!$D483="","",1/'True_Odds_Calculator_3-way'!A480+1/'True_Odds_Calculator_3-way'!B480+1/'True_Odds_Calculator_3-way'!C480-1)</f>
        <v/>
      </c>
    </row>
    <row r="484" spans="4:11" x14ac:dyDescent="0.25">
      <c r="D484" t="str">
        <f>solve_for_c('True_Odds_Calculator_3-way'!A481,'True_Odds_Calculator_3-way'!B481,'True_Odds_Calculator_3-way'!C481,'Log_working_3-way'!B$1,'Log_working_3-way'!B$2)</f>
        <v/>
      </c>
      <c r="F484" s="6" t="str">
        <f>IF('Log_working_3-way'!D484="","",1/'True_Odds_Calculator_3-way'!N481+1/'True_Odds_Calculator_3-way'!O481+1/'True_Odds_Calculator_3-way'!#REF!-1)</f>
        <v/>
      </c>
      <c r="H484" s="6" t="str">
        <f>IF('Log_working_3-way'!$D484="","",'True_Odds_Calculator_3-way'!N481/'True_Odds_Calculator_3-way'!A481-1)</f>
        <v/>
      </c>
      <c r="I484" s="6" t="str">
        <f>IF('Log_working_3-way'!$D484="","",'True_Odds_Calculator_3-way'!O481/'True_Odds_Calculator_3-way'!B481-1)</f>
        <v/>
      </c>
      <c r="J484" s="6" t="str">
        <f>IF('Log_working_3-way'!$D484="","",'True_Odds_Calculator_3-way'!#REF!/'True_Odds_Calculator_3-way'!C481-1)</f>
        <v/>
      </c>
      <c r="K484" s="6" t="str">
        <f>IF('Log_working_3-way'!$D484="","",1/'True_Odds_Calculator_3-way'!A481+1/'True_Odds_Calculator_3-way'!B481+1/'True_Odds_Calculator_3-way'!C481-1)</f>
        <v/>
      </c>
    </row>
    <row r="485" spans="4:11" x14ac:dyDescent="0.25">
      <c r="D485" t="str">
        <f>solve_for_c('True_Odds_Calculator_3-way'!A482,'True_Odds_Calculator_3-way'!B482,'True_Odds_Calculator_3-way'!C482,'Log_working_3-way'!B$1,'Log_working_3-way'!B$2)</f>
        <v/>
      </c>
      <c r="F485" s="6" t="str">
        <f>IF('Log_working_3-way'!D485="","",1/'True_Odds_Calculator_3-way'!N482+1/'True_Odds_Calculator_3-way'!O482+1/'True_Odds_Calculator_3-way'!#REF!-1)</f>
        <v/>
      </c>
      <c r="H485" s="6" t="str">
        <f>IF('Log_working_3-way'!$D485="","",'True_Odds_Calculator_3-way'!N482/'True_Odds_Calculator_3-way'!A482-1)</f>
        <v/>
      </c>
      <c r="I485" s="6" t="str">
        <f>IF('Log_working_3-way'!$D485="","",'True_Odds_Calculator_3-way'!O482/'True_Odds_Calculator_3-way'!B482-1)</f>
        <v/>
      </c>
      <c r="J485" s="6" t="str">
        <f>IF('Log_working_3-way'!$D485="","",'True_Odds_Calculator_3-way'!#REF!/'True_Odds_Calculator_3-way'!C482-1)</f>
        <v/>
      </c>
      <c r="K485" s="6" t="str">
        <f>IF('Log_working_3-way'!$D485="","",1/'True_Odds_Calculator_3-way'!A482+1/'True_Odds_Calculator_3-way'!B482+1/'True_Odds_Calculator_3-way'!C482-1)</f>
        <v/>
      </c>
    </row>
    <row r="486" spans="4:11" x14ac:dyDescent="0.25">
      <c r="D486" t="str">
        <f>solve_for_c('True_Odds_Calculator_3-way'!A483,'True_Odds_Calculator_3-way'!B483,'True_Odds_Calculator_3-way'!C483,'Log_working_3-way'!B$1,'Log_working_3-way'!B$2)</f>
        <v/>
      </c>
      <c r="F486" s="6" t="str">
        <f>IF('Log_working_3-way'!D486="","",1/'True_Odds_Calculator_3-way'!N483+1/'True_Odds_Calculator_3-way'!O483+1/'True_Odds_Calculator_3-way'!#REF!-1)</f>
        <v/>
      </c>
      <c r="H486" s="6" t="str">
        <f>IF('Log_working_3-way'!$D486="","",'True_Odds_Calculator_3-way'!N483/'True_Odds_Calculator_3-way'!A483-1)</f>
        <v/>
      </c>
      <c r="I486" s="6" t="str">
        <f>IF('Log_working_3-way'!$D486="","",'True_Odds_Calculator_3-way'!O483/'True_Odds_Calculator_3-way'!B483-1)</f>
        <v/>
      </c>
      <c r="J486" s="6" t="str">
        <f>IF('Log_working_3-way'!$D486="","",'True_Odds_Calculator_3-way'!#REF!/'True_Odds_Calculator_3-way'!C483-1)</f>
        <v/>
      </c>
      <c r="K486" s="6" t="str">
        <f>IF('Log_working_3-way'!$D486="","",1/'True_Odds_Calculator_3-way'!A483+1/'True_Odds_Calculator_3-way'!B483+1/'True_Odds_Calculator_3-way'!C483-1)</f>
        <v/>
      </c>
    </row>
    <row r="487" spans="4:11" x14ac:dyDescent="0.25">
      <c r="D487" t="str">
        <f>solve_for_c('True_Odds_Calculator_3-way'!A484,'True_Odds_Calculator_3-way'!B484,'True_Odds_Calculator_3-way'!C484,'Log_working_3-way'!B$1,'Log_working_3-way'!B$2)</f>
        <v/>
      </c>
      <c r="F487" s="6" t="str">
        <f>IF('Log_working_3-way'!D487="","",1/'True_Odds_Calculator_3-way'!N484+1/'True_Odds_Calculator_3-way'!O484+1/'True_Odds_Calculator_3-way'!#REF!-1)</f>
        <v/>
      </c>
      <c r="H487" s="6" t="str">
        <f>IF('Log_working_3-way'!$D487="","",'True_Odds_Calculator_3-way'!N484/'True_Odds_Calculator_3-way'!A484-1)</f>
        <v/>
      </c>
      <c r="I487" s="6" t="str">
        <f>IF('Log_working_3-way'!$D487="","",'True_Odds_Calculator_3-way'!O484/'True_Odds_Calculator_3-way'!B484-1)</f>
        <v/>
      </c>
      <c r="J487" s="6" t="str">
        <f>IF('Log_working_3-way'!$D487="","",'True_Odds_Calculator_3-way'!#REF!/'True_Odds_Calculator_3-way'!C484-1)</f>
        <v/>
      </c>
      <c r="K487" s="6" t="str">
        <f>IF('Log_working_3-way'!$D487="","",1/'True_Odds_Calculator_3-way'!A484+1/'True_Odds_Calculator_3-way'!B484+1/'True_Odds_Calculator_3-way'!C484-1)</f>
        <v/>
      </c>
    </row>
    <row r="488" spans="4:11" x14ac:dyDescent="0.25">
      <c r="D488" t="str">
        <f>solve_for_c('True_Odds_Calculator_3-way'!A485,'True_Odds_Calculator_3-way'!B485,'True_Odds_Calculator_3-way'!C485,'Log_working_3-way'!B$1,'Log_working_3-way'!B$2)</f>
        <v/>
      </c>
      <c r="F488" s="6" t="str">
        <f>IF('Log_working_3-way'!D488="","",1/'True_Odds_Calculator_3-way'!N485+1/'True_Odds_Calculator_3-way'!O485+1/'True_Odds_Calculator_3-way'!#REF!-1)</f>
        <v/>
      </c>
      <c r="H488" s="6" t="str">
        <f>IF('Log_working_3-way'!$D488="","",'True_Odds_Calculator_3-way'!N485/'True_Odds_Calculator_3-way'!A485-1)</f>
        <v/>
      </c>
      <c r="I488" s="6" t="str">
        <f>IF('Log_working_3-way'!$D488="","",'True_Odds_Calculator_3-way'!O485/'True_Odds_Calculator_3-way'!B485-1)</f>
        <v/>
      </c>
      <c r="J488" s="6" t="str">
        <f>IF('Log_working_3-way'!$D488="","",'True_Odds_Calculator_3-way'!#REF!/'True_Odds_Calculator_3-way'!C485-1)</f>
        <v/>
      </c>
      <c r="K488" s="6" t="str">
        <f>IF('Log_working_3-way'!$D488="","",1/'True_Odds_Calculator_3-way'!A485+1/'True_Odds_Calculator_3-way'!B485+1/'True_Odds_Calculator_3-way'!C485-1)</f>
        <v/>
      </c>
    </row>
    <row r="489" spans="4:11" x14ac:dyDescent="0.25">
      <c r="D489" t="str">
        <f>solve_for_c('True_Odds_Calculator_3-way'!A486,'True_Odds_Calculator_3-way'!B486,'True_Odds_Calculator_3-way'!C486,'Log_working_3-way'!B$1,'Log_working_3-way'!B$2)</f>
        <v/>
      </c>
      <c r="F489" s="6" t="str">
        <f>IF('Log_working_3-way'!D489="","",1/'True_Odds_Calculator_3-way'!N486+1/'True_Odds_Calculator_3-way'!O486+1/'True_Odds_Calculator_3-way'!#REF!-1)</f>
        <v/>
      </c>
      <c r="H489" s="6" t="str">
        <f>IF('Log_working_3-way'!$D489="","",'True_Odds_Calculator_3-way'!N486/'True_Odds_Calculator_3-way'!A486-1)</f>
        <v/>
      </c>
      <c r="I489" s="6" t="str">
        <f>IF('Log_working_3-way'!$D489="","",'True_Odds_Calculator_3-way'!O486/'True_Odds_Calculator_3-way'!B486-1)</f>
        <v/>
      </c>
      <c r="J489" s="6" t="str">
        <f>IF('Log_working_3-way'!$D489="","",'True_Odds_Calculator_3-way'!#REF!/'True_Odds_Calculator_3-way'!C486-1)</f>
        <v/>
      </c>
      <c r="K489" s="6" t="str">
        <f>IF('Log_working_3-way'!$D489="","",1/'True_Odds_Calculator_3-way'!A486+1/'True_Odds_Calculator_3-way'!B486+1/'True_Odds_Calculator_3-way'!C486-1)</f>
        <v/>
      </c>
    </row>
    <row r="490" spans="4:11" x14ac:dyDescent="0.25">
      <c r="D490" t="str">
        <f>solve_for_c('True_Odds_Calculator_3-way'!A487,'True_Odds_Calculator_3-way'!B487,'True_Odds_Calculator_3-way'!C487,'Log_working_3-way'!B$1,'Log_working_3-way'!B$2)</f>
        <v/>
      </c>
      <c r="F490" s="6" t="str">
        <f>IF('Log_working_3-way'!D490="","",1/'True_Odds_Calculator_3-way'!N487+1/'True_Odds_Calculator_3-way'!O487+1/'True_Odds_Calculator_3-way'!#REF!-1)</f>
        <v/>
      </c>
      <c r="H490" s="6" t="str">
        <f>IF('Log_working_3-way'!$D490="","",'True_Odds_Calculator_3-way'!N487/'True_Odds_Calculator_3-way'!A487-1)</f>
        <v/>
      </c>
      <c r="I490" s="6" t="str">
        <f>IF('Log_working_3-way'!$D490="","",'True_Odds_Calculator_3-way'!O487/'True_Odds_Calculator_3-way'!B487-1)</f>
        <v/>
      </c>
      <c r="J490" s="6" t="str">
        <f>IF('Log_working_3-way'!$D490="","",'True_Odds_Calculator_3-way'!#REF!/'True_Odds_Calculator_3-way'!C487-1)</f>
        <v/>
      </c>
      <c r="K490" s="6" t="str">
        <f>IF('Log_working_3-way'!$D490="","",1/'True_Odds_Calculator_3-way'!A487+1/'True_Odds_Calculator_3-way'!B487+1/'True_Odds_Calculator_3-way'!C487-1)</f>
        <v/>
      </c>
    </row>
    <row r="491" spans="4:11" x14ac:dyDescent="0.25">
      <c r="D491" t="str">
        <f>solve_for_c('True_Odds_Calculator_3-way'!A488,'True_Odds_Calculator_3-way'!B488,'True_Odds_Calculator_3-way'!C488,'Log_working_3-way'!B$1,'Log_working_3-way'!B$2)</f>
        <v/>
      </c>
      <c r="F491" s="6" t="str">
        <f>IF('Log_working_3-way'!D491="","",1/'True_Odds_Calculator_3-way'!N488+1/'True_Odds_Calculator_3-way'!O488+1/'True_Odds_Calculator_3-way'!#REF!-1)</f>
        <v/>
      </c>
      <c r="H491" s="6" t="str">
        <f>IF('Log_working_3-way'!$D491="","",'True_Odds_Calculator_3-way'!N488/'True_Odds_Calculator_3-way'!A488-1)</f>
        <v/>
      </c>
      <c r="I491" s="6" t="str">
        <f>IF('Log_working_3-way'!$D491="","",'True_Odds_Calculator_3-way'!O488/'True_Odds_Calculator_3-way'!B488-1)</f>
        <v/>
      </c>
      <c r="J491" s="6" t="str">
        <f>IF('Log_working_3-way'!$D491="","",'True_Odds_Calculator_3-way'!#REF!/'True_Odds_Calculator_3-way'!C488-1)</f>
        <v/>
      </c>
      <c r="K491" s="6" t="str">
        <f>IF('Log_working_3-way'!$D491="","",1/'True_Odds_Calculator_3-way'!A488+1/'True_Odds_Calculator_3-way'!B488+1/'True_Odds_Calculator_3-way'!C488-1)</f>
        <v/>
      </c>
    </row>
    <row r="492" spans="4:11" x14ac:dyDescent="0.25">
      <c r="D492" t="str">
        <f>solve_for_c('True_Odds_Calculator_3-way'!A489,'True_Odds_Calculator_3-way'!B489,'True_Odds_Calculator_3-way'!C489,'Log_working_3-way'!B$1,'Log_working_3-way'!B$2)</f>
        <v/>
      </c>
      <c r="F492" s="6" t="str">
        <f>IF('Log_working_3-way'!D492="","",1/'True_Odds_Calculator_3-way'!N489+1/'True_Odds_Calculator_3-way'!O489+1/'True_Odds_Calculator_3-way'!#REF!-1)</f>
        <v/>
      </c>
      <c r="H492" s="6" t="str">
        <f>IF('Log_working_3-way'!$D492="","",'True_Odds_Calculator_3-way'!N489/'True_Odds_Calculator_3-way'!A489-1)</f>
        <v/>
      </c>
      <c r="I492" s="6" t="str">
        <f>IF('Log_working_3-way'!$D492="","",'True_Odds_Calculator_3-way'!O489/'True_Odds_Calculator_3-way'!B489-1)</f>
        <v/>
      </c>
      <c r="J492" s="6" t="str">
        <f>IF('Log_working_3-way'!$D492="","",'True_Odds_Calculator_3-way'!#REF!/'True_Odds_Calculator_3-way'!C489-1)</f>
        <v/>
      </c>
      <c r="K492" s="6" t="str">
        <f>IF('Log_working_3-way'!$D492="","",1/'True_Odds_Calculator_3-way'!A489+1/'True_Odds_Calculator_3-way'!B489+1/'True_Odds_Calculator_3-way'!C489-1)</f>
        <v/>
      </c>
    </row>
    <row r="493" spans="4:11" x14ac:dyDescent="0.25">
      <c r="D493" t="str">
        <f>solve_for_c('True_Odds_Calculator_3-way'!A490,'True_Odds_Calculator_3-way'!B490,'True_Odds_Calculator_3-way'!C490,'Log_working_3-way'!B$1,'Log_working_3-way'!B$2)</f>
        <v/>
      </c>
      <c r="F493" s="6" t="str">
        <f>IF('Log_working_3-way'!D493="","",1/'True_Odds_Calculator_3-way'!N490+1/'True_Odds_Calculator_3-way'!O490+1/'True_Odds_Calculator_3-way'!#REF!-1)</f>
        <v/>
      </c>
      <c r="H493" s="6" t="str">
        <f>IF('Log_working_3-way'!$D493="","",'True_Odds_Calculator_3-way'!N490/'True_Odds_Calculator_3-way'!A490-1)</f>
        <v/>
      </c>
      <c r="I493" s="6" t="str">
        <f>IF('Log_working_3-way'!$D493="","",'True_Odds_Calculator_3-way'!O490/'True_Odds_Calculator_3-way'!B490-1)</f>
        <v/>
      </c>
      <c r="J493" s="6" t="str">
        <f>IF('Log_working_3-way'!$D493="","",'True_Odds_Calculator_3-way'!#REF!/'True_Odds_Calculator_3-way'!C490-1)</f>
        <v/>
      </c>
      <c r="K493" s="6" t="str">
        <f>IF('Log_working_3-way'!$D493="","",1/'True_Odds_Calculator_3-way'!A490+1/'True_Odds_Calculator_3-way'!B490+1/'True_Odds_Calculator_3-way'!C490-1)</f>
        <v/>
      </c>
    </row>
    <row r="494" spans="4:11" x14ac:dyDescent="0.25">
      <c r="D494" t="str">
        <f>solve_for_c('True_Odds_Calculator_3-way'!A491,'True_Odds_Calculator_3-way'!B491,'True_Odds_Calculator_3-way'!C491,'Log_working_3-way'!B$1,'Log_working_3-way'!B$2)</f>
        <v/>
      </c>
      <c r="F494" s="6" t="str">
        <f>IF('Log_working_3-way'!D494="","",1/'True_Odds_Calculator_3-way'!N491+1/'True_Odds_Calculator_3-way'!O491+1/'True_Odds_Calculator_3-way'!#REF!-1)</f>
        <v/>
      </c>
      <c r="H494" s="6" t="str">
        <f>IF('Log_working_3-way'!$D494="","",'True_Odds_Calculator_3-way'!N491/'True_Odds_Calculator_3-way'!A491-1)</f>
        <v/>
      </c>
      <c r="I494" s="6" t="str">
        <f>IF('Log_working_3-way'!$D494="","",'True_Odds_Calculator_3-way'!O491/'True_Odds_Calculator_3-way'!B491-1)</f>
        <v/>
      </c>
      <c r="J494" s="6" t="str">
        <f>IF('Log_working_3-way'!$D494="","",'True_Odds_Calculator_3-way'!#REF!/'True_Odds_Calculator_3-way'!C491-1)</f>
        <v/>
      </c>
      <c r="K494" s="6" t="str">
        <f>IF('Log_working_3-way'!$D494="","",1/'True_Odds_Calculator_3-way'!A491+1/'True_Odds_Calculator_3-way'!B491+1/'True_Odds_Calculator_3-way'!C491-1)</f>
        <v/>
      </c>
    </row>
    <row r="495" spans="4:11" x14ac:dyDescent="0.25">
      <c r="D495" t="str">
        <f>solve_for_c('True_Odds_Calculator_3-way'!A492,'True_Odds_Calculator_3-way'!B492,'True_Odds_Calculator_3-way'!C492,'Log_working_3-way'!B$1,'Log_working_3-way'!B$2)</f>
        <v/>
      </c>
      <c r="F495" s="6" t="str">
        <f>IF('Log_working_3-way'!D495="","",1/'True_Odds_Calculator_3-way'!N492+1/'True_Odds_Calculator_3-way'!O492+1/'True_Odds_Calculator_3-way'!#REF!-1)</f>
        <v/>
      </c>
      <c r="H495" s="6" t="str">
        <f>IF('Log_working_3-way'!$D495="","",'True_Odds_Calculator_3-way'!N492/'True_Odds_Calculator_3-way'!A492-1)</f>
        <v/>
      </c>
      <c r="I495" s="6" t="str">
        <f>IF('Log_working_3-way'!$D495="","",'True_Odds_Calculator_3-way'!O492/'True_Odds_Calculator_3-way'!B492-1)</f>
        <v/>
      </c>
      <c r="J495" s="6" t="str">
        <f>IF('Log_working_3-way'!$D495="","",'True_Odds_Calculator_3-way'!#REF!/'True_Odds_Calculator_3-way'!C492-1)</f>
        <v/>
      </c>
      <c r="K495" s="6" t="str">
        <f>IF('Log_working_3-way'!$D495="","",1/'True_Odds_Calculator_3-way'!A492+1/'True_Odds_Calculator_3-way'!B492+1/'True_Odds_Calculator_3-way'!C492-1)</f>
        <v/>
      </c>
    </row>
    <row r="496" spans="4:11" x14ac:dyDescent="0.25">
      <c r="D496" t="str">
        <f>solve_for_c('True_Odds_Calculator_3-way'!A493,'True_Odds_Calculator_3-way'!B493,'True_Odds_Calculator_3-way'!C493,'Log_working_3-way'!B$1,'Log_working_3-way'!B$2)</f>
        <v/>
      </c>
      <c r="F496" s="6" t="str">
        <f>IF('Log_working_3-way'!D496="","",1/'True_Odds_Calculator_3-way'!N493+1/'True_Odds_Calculator_3-way'!O493+1/'True_Odds_Calculator_3-way'!#REF!-1)</f>
        <v/>
      </c>
      <c r="H496" s="6" t="str">
        <f>IF('Log_working_3-way'!$D496="","",'True_Odds_Calculator_3-way'!N493/'True_Odds_Calculator_3-way'!A493-1)</f>
        <v/>
      </c>
      <c r="I496" s="6" t="str">
        <f>IF('Log_working_3-way'!$D496="","",'True_Odds_Calculator_3-way'!O493/'True_Odds_Calculator_3-way'!B493-1)</f>
        <v/>
      </c>
      <c r="J496" s="6" t="str">
        <f>IF('Log_working_3-way'!$D496="","",'True_Odds_Calculator_3-way'!#REF!/'True_Odds_Calculator_3-way'!C493-1)</f>
        <v/>
      </c>
      <c r="K496" s="6" t="str">
        <f>IF('Log_working_3-way'!$D496="","",1/'True_Odds_Calculator_3-way'!A493+1/'True_Odds_Calculator_3-way'!B493+1/'True_Odds_Calculator_3-way'!C493-1)</f>
        <v/>
      </c>
    </row>
    <row r="497" spans="4:11" x14ac:dyDescent="0.25">
      <c r="D497" t="str">
        <f>solve_for_c('True_Odds_Calculator_3-way'!A494,'True_Odds_Calculator_3-way'!B494,'True_Odds_Calculator_3-way'!C494,'Log_working_3-way'!B$1,'Log_working_3-way'!B$2)</f>
        <v/>
      </c>
      <c r="F497" s="6" t="str">
        <f>IF('Log_working_3-way'!D497="","",1/'True_Odds_Calculator_3-way'!N494+1/'True_Odds_Calculator_3-way'!O494+1/'True_Odds_Calculator_3-way'!#REF!-1)</f>
        <v/>
      </c>
      <c r="H497" s="6" t="str">
        <f>IF('Log_working_3-way'!$D497="","",'True_Odds_Calculator_3-way'!N494/'True_Odds_Calculator_3-way'!A494-1)</f>
        <v/>
      </c>
      <c r="I497" s="6" t="str">
        <f>IF('Log_working_3-way'!$D497="","",'True_Odds_Calculator_3-way'!O494/'True_Odds_Calculator_3-way'!B494-1)</f>
        <v/>
      </c>
      <c r="J497" s="6" t="str">
        <f>IF('Log_working_3-way'!$D497="","",'True_Odds_Calculator_3-way'!#REF!/'True_Odds_Calculator_3-way'!C494-1)</f>
        <v/>
      </c>
      <c r="K497" s="6" t="str">
        <f>IF('Log_working_3-way'!$D497="","",1/'True_Odds_Calculator_3-way'!A494+1/'True_Odds_Calculator_3-way'!B494+1/'True_Odds_Calculator_3-way'!C494-1)</f>
        <v/>
      </c>
    </row>
    <row r="498" spans="4:11" x14ac:dyDescent="0.25">
      <c r="D498" t="str">
        <f>solve_for_c('True_Odds_Calculator_3-way'!A495,'True_Odds_Calculator_3-way'!B495,'True_Odds_Calculator_3-way'!C495,'Log_working_3-way'!B$1,'Log_working_3-way'!B$2)</f>
        <v/>
      </c>
      <c r="F498" s="6" t="str">
        <f>IF('Log_working_3-way'!D498="","",1/'True_Odds_Calculator_3-way'!N495+1/'True_Odds_Calculator_3-way'!O495+1/'True_Odds_Calculator_3-way'!#REF!-1)</f>
        <v/>
      </c>
      <c r="H498" s="6" t="str">
        <f>IF('Log_working_3-way'!$D498="","",'True_Odds_Calculator_3-way'!N495/'True_Odds_Calculator_3-way'!A495-1)</f>
        <v/>
      </c>
      <c r="I498" s="6" t="str">
        <f>IF('Log_working_3-way'!$D498="","",'True_Odds_Calculator_3-way'!O495/'True_Odds_Calculator_3-way'!B495-1)</f>
        <v/>
      </c>
      <c r="J498" s="6" t="str">
        <f>IF('Log_working_3-way'!$D498="","",'True_Odds_Calculator_3-way'!#REF!/'True_Odds_Calculator_3-way'!C495-1)</f>
        <v/>
      </c>
      <c r="K498" s="6" t="str">
        <f>IF('Log_working_3-way'!$D498="","",1/'True_Odds_Calculator_3-way'!A495+1/'True_Odds_Calculator_3-way'!B495+1/'True_Odds_Calculator_3-way'!C495-1)</f>
        <v/>
      </c>
    </row>
    <row r="499" spans="4:11" x14ac:dyDescent="0.25">
      <c r="D499" t="str">
        <f>solve_for_c('True_Odds_Calculator_3-way'!A496,'True_Odds_Calculator_3-way'!B496,'True_Odds_Calculator_3-way'!C496,'Log_working_3-way'!B$1,'Log_working_3-way'!B$2)</f>
        <v/>
      </c>
      <c r="F499" s="6" t="str">
        <f>IF('Log_working_3-way'!D499="","",1/'True_Odds_Calculator_3-way'!N496+1/'True_Odds_Calculator_3-way'!O496+1/'True_Odds_Calculator_3-way'!#REF!-1)</f>
        <v/>
      </c>
      <c r="H499" s="6" t="str">
        <f>IF('Log_working_3-way'!$D499="","",'True_Odds_Calculator_3-way'!N496/'True_Odds_Calculator_3-way'!A496-1)</f>
        <v/>
      </c>
      <c r="I499" s="6" t="str">
        <f>IF('Log_working_3-way'!$D499="","",'True_Odds_Calculator_3-way'!O496/'True_Odds_Calculator_3-way'!B496-1)</f>
        <v/>
      </c>
      <c r="J499" s="6" t="str">
        <f>IF('Log_working_3-way'!$D499="","",'True_Odds_Calculator_3-way'!#REF!/'True_Odds_Calculator_3-way'!C496-1)</f>
        <v/>
      </c>
      <c r="K499" s="6" t="str">
        <f>IF('Log_working_3-way'!$D499="","",1/'True_Odds_Calculator_3-way'!A496+1/'True_Odds_Calculator_3-way'!B496+1/'True_Odds_Calculator_3-way'!C496-1)</f>
        <v/>
      </c>
    </row>
    <row r="500" spans="4:11" x14ac:dyDescent="0.25">
      <c r="D500" t="str">
        <f>solve_for_c('True_Odds_Calculator_3-way'!A497,'True_Odds_Calculator_3-way'!B497,'True_Odds_Calculator_3-way'!C497,'Log_working_3-way'!B$1,'Log_working_3-way'!B$2)</f>
        <v/>
      </c>
      <c r="F500" s="6" t="str">
        <f>IF('Log_working_3-way'!D500="","",1/'True_Odds_Calculator_3-way'!N497+1/'True_Odds_Calculator_3-way'!O497+1/'True_Odds_Calculator_3-way'!#REF!-1)</f>
        <v/>
      </c>
      <c r="H500" s="6" t="str">
        <f>IF('Log_working_3-way'!$D500="","",'True_Odds_Calculator_3-way'!N497/'True_Odds_Calculator_3-way'!A497-1)</f>
        <v/>
      </c>
      <c r="I500" s="6" t="str">
        <f>IF('Log_working_3-way'!$D500="","",'True_Odds_Calculator_3-way'!O497/'True_Odds_Calculator_3-way'!B497-1)</f>
        <v/>
      </c>
      <c r="J500" s="6" t="str">
        <f>IF('Log_working_3-way'!$D500="","",'True_Odds_Calculator_3-way'!#REF!/'True_Odds_Calculator_3-way'!C497-1)</f>
        <v/>
      </c>
      <c r="K500" s="6" t="str">
        <f>IF('Log_working_3-way'!$D500="","",1/'True_Odds_Calculator_3-way'!A497+1/'True_Odds_Calculator_3-way'!B497+1/'True_Odds_Calculator_3-way'!C497-1)</f>
        <v/>
      </c>
    </row>
    <row r="501" spans="4:11" x14ac:dyDescent="0.25">
      <c r="D501" t="str">
        <f>solve_for_c('True_Odds_Calculator_3-way'!A498,'True_Odds_Calculator_3-way'!B498,'True_Odds_Calculator_3-way'!C498,'Log_working_3-way'!B$1,'Log_working_3-way'!B$2)</f>
        <v/>
      </c>
      <c r="F501" s="6" t="str">
        <f>IF('Log_working_3-way'!D501="","",1/'True_Odds_Calculator_3-way'!N498+1/'True_Odds_Calculator_3-way'!O498+1/'True_Odds_Calculator_3-way'!#REF!-1)</f>
        <v/>
      </c>
      <c r="H501" s="6" t="str">
        <f>IF('Log_working_3-way'!$D501="","",'True_Odds_Calculator_3-way'!N498/'True_Odds_Calculator_3-way'!A498-1)</f>
        <v/>
      </c>
      <c r="I501" s="6" t="str">
        <f>IF('Log_working_3-way'!$D501="","",'True_Odds_Calculator_3-way'!O498/'True_Odds_Calculator_3-way'!B498-1)</f>
        <v/>
      </c>
      <c r="J501" s="6" t="str">
        <f>IF('Log_working_3-way'!$D501="","",'True_Odds_Calculator_3-way'!#REF!/'True_Odds_Calculator_3-way'!C498-1)</f>
        <v/>
      </c>
      <c r="K501" s="6" t="str">
        <f>IF('Log_working_3-way'!$D501="","",1/'True_Odds_Calculator_3-way'!A498+1/'True_Odds_Calculator_3-way'!B498+1/'True_Odds_Calculator_3-way'!C498-1)</f>
        <v/>
      </c>
    </row>
    <row r="502" spans="4:11" x14ac:dyDescent="0.25">
      <c r="D502" t="str">
        <f>solve_for_c('True_Odds_Calculator_3-way'!A499,'True_Odds_Calculator_3-way'!B499,'True_Odds_Calculator_3-way'!C499,'Log_working_3-way'!B$1,'Log_working_3-way'!B$2)</f>
        <v/>
      </c>
      <c r="F502" s="6" t="str">
        <f>IF('Log_working_3-way'!D502="","",1/'True_Odds_Calculator_3-way'!N499+1/'True_Odds_Calculator_3-way'!O499+1/'True_Odds_Calculator_3-way'!#REF!-1)</f>
        <v/>
      </c>
      <c r="H502" s="6" t="str">
        <f>IF('Log_working_3-way'!$D502="","",'True_Odds_Calculator_3-way'!N499/'True_Odds_Calculator_3-way'!A499-1)</f>
        <v/>
      </c>
      <c r="I502" s="6" t="str">
        <f>IF('Log_working_3-way'!$D502="","",'True_Odds_Calculator_3-way'!O499/'True_Odds_Calculator_3-way'!B499-1)</f>
        <v/>
      </c>
      <c r="J502" s="6" t="str">
        <f>IF('Log_working_3-way'!$D502="","",'True_Odds_Calculator_3-way'!#REF!/'True_Odds_Calculator_3-way'!C499-1)</f>
        <v/>
      </c>
      <c r="K502" s="6" t="str">
        <f>IF('Log_working_3-way'!$D502="","",1/'True_Odds_Calculator_3-way'!A499+1/'True_Odds_Calculator_3-way'!B499+1/'True_Odds_Calculator_3-way'!C499-1)</f>
        <v/>
      </c>
    </row>
    <row r="503" spans="4:11" x14ac:dyDescent="0.25">
      <c r="D503" t="str">
        <f>solve_for_c('True_Odds_Calculator_3-way'!A500,'True_Odds_Calculator_3-way'!B500,'True_Odds_Calculator_3-way'!C500,'Log_working_3-way'!B$1,'Log_working_3-way'!B$2)</f>
        <v/>
      </c>
      <c r="F503" s="6" t="str">
        <f>IF('Log_working_3-way'!D503="","",1/'True_Odds_Calculator_3-way'!N500+1/'True_Odds_Calculator_3-way'!O500+1/'True_Odds_Calculator_3-way'!#REF!-1)</f>
        <v/>
      </c>
      <c r="H503" s="6" t="str">
        <f>IF('Log_working_3-way'!$D503="","",'True_Odds_Calculator_3-way'!N500/'True_Odds_Calculator_3-way'!A500-1)</f>
        <v/>
      </c>
      <c r="I503" s="6" t="str">
        <f>IF('Log_working_3-way'!$D503="","",'True_Odds_Calculator_3-way'!O500/'True_Odds_Calculator_3-way'!B500-1)</f>
        <v/>
      </c>
      <c r="J503" s="6" t="str">
        <f>IF('Log_working_3-way'!$D503="","",'True_Odds_Calculator_3-way'!#REF!/'True_Odds_Calculator_3-way'!C500-1)</f>
        <v/>
      </c>
      <c r="K503" s="6" t="str">
        <f>IF('Log_working_3-way'!$D503="","",1/'True_Odds_Calculator_3-way'!A500+1/'True_Odds_Calculator_3-way'!B500+1/'True_Odds_Calculator_3-way'!C500-1)</f>
        <v/>
      </c>
    </row>
    <row r="504" spans="4:11" x14ac:dyDescent="0.25">
      <c r="D504" t="str">
        <f>solve_for_c('True_Odds_Calculator_3-way'!A501,'True_Odds_Calculator_3-way'!B501,'True_Odds_Calculator_3-way'!C501,'Log_working_3-way'!B$1,'Log_working_3-way'!B$2)</f>
        <v/>
      </c>
      <c r="F504" s="6" t="str">
        <f>IF('Log_working_3-way'!D504="","",1/'True_Odds_Calculator_3-way'!N501+1/'True_Odds_Calculator_3-way'!O501+1/'True_Odds_Calculator_3-way'!#REF!-1)</f>
        <v/>
      </c>
      <c r="H504" s="6" t="str">
        <f>IF('Log_working_3-way'!$D504="","",'True_Odds_Calculator_3-way'!N501/'True_Odds_Calculator_3-way'!A501-1)</f>
        <v/>
      </c>
      <c r="I504" s="6" t="str">
        <f>IF('Log_working_3-way'!$D504="","",'True_Odds_Calculator_3-way'!O501/'True_Odds_Calculator_3-way'!B501-1)</f>
        <v/>
      </c>
      <c r="J504" s="6" t="str">
        <f>IF('Log_working_3-way'!$D504="","",'True_Odds_Calculator_3-way'!#REF!/'True_Odds_Calculator_3-way'!C501-1)</f>
        <v/>
      </c>
      <c r="K504" s="6" t="str">
        <f>IF('Log_working_3-way'!$D504="","",1/'True_Odds_Calculator_3-way'!A501+1/'True_Odds_Calculator_3-way'!B501+1/'True_Odds_Calculator_3-way'!C501-1)</f>
        <v/>
      </c>
    </row>
    <row r="505" spans="4:11" x14ac:dyDescent="0.25">
      <c r="D505" t="str">
        <f>solve_for_c('True_Odds_Calculator_3-way'!A502,'True_Odds_Calculator_3-way'!B502,'True_Odds_Calculator_3-way'!C502,'Log_working_3-way'!B$1,'Log_working_3-way'!B$2)</f>
        <v/>
      </c>
      <c r="F505" s="6" t="str">
        <f>IF('Log_working_3-way'!D505="","",1/'True_Odds_Calculator_3-way'!N502+1/'True_Odds_Calculator_3-way'!O502+1/'True_Odds_Calculator_3-way'!#REF!-1)</f>
        <v/>
      </c>
      <c r="H505" s="6" t="str">
        <f>IF('Log_working_3-way'!$D505="","",'True_Odds_Calculator_3-way'!N502/'True_Odds_Calculator_3-way'!A502-1)</f>
        <v/>
      </c>
      <c r="I505" s="6" t="str">
        <f>IF('Log_working_3-way'!$D505="","",'True_Odds_Calculator_3-way'!O502/'True_Odds_Calculator_3-way'!B502-1)</f>
        <v/>
      </c>
      <c r="J505" s="6" t="str">
        <f>IF('Log_working_3-way'!$D505="","",'True_Odds_Calculator_3-way'!#REF!/'True_Odds_Calculator_3-way'!C502-1)</f>
        <v/>
      </c>
      <c r="K505" s="6" t="str">
        <f>IF('Log_working_3-way'!$D505="","",1/'True_Odds_Calculator_3-way'!A502+1/'True_Odds_Calculator_3-way'!B502+1/'True_Odds_Calculator_3-way'!C502-1)</f>
        <v/>
      </c>
    </row>
    <row r="506" spans="4:11" x14ac:dyDescent="0.25">
      <c r="D506" t="str">
        <f>solve_for_c('True_Odds_Calculator_3-way'!A503,'True_Odds_Calculator_3-way'!B503,'True_Odds_Calculator_3-way'!C503,'Log_working_3-way'!B$1,'Log_working_3-way'!B$2)</f>
        <v/>
      </c>
      <c r="F506" s="6" t="str">
        <f>IF('Log_working_3-way'!D506="","",1/'True_Odds_Calculator_3-way'!N503+1/'True_Odds_Calculator_3-way'!O503+1/'True_Odds_Calculator_3-way'!#REF!-1)</f>
        <v/>
      </c>
      <c r="H506" s="6" t="str">
        <f>IF('Log_working_3-way'!$D506="","",'True_Odds_Calculator_3-way'!N503/'True_Odds_Calculator_3-way'!A503-1)</f>
        <v/>
      </c>
      <c r="I506" s="6" t="str">
        <f>IF('Log_working_3-way'!$D506="","",'True_Odds_Calculator_3-way'!O503/'True_Odds_Calculator_3-way'!B503-1)</f>
        <v/>
      </c>
      <c r="J506" s="6" t="str">
        <f>IF('Log_working_3-way'!$D506="","",'True_Odds_Calculator_3-way'!#REF!/'True_Odds_Calculator_3-way'!C503-1)</f>
        <v/>
      </c>
      <c r="K506" s="6" t="str">
        <f>IF('Log_working_3-way'!$D506="","",1/'True_Odds_Calculator_3-way'!A503+1/'True_Odds_Calculator_3-way'!B503+1/'True_Odds_Calculator_3-way'!C503-1)</f>
        <v/>
      </c>
    </row>
    <row r="507" spans="4:11" x14ac:dyDescent="0.25">
      <c r="D507" t="str">
        <f>solve_for_c('True_Odds_Calculator_3-way'!A504,'True_Odds_Calculator_3-way'!B504,'True_Odds_Calculator_3-way'!C504,'Log_working_3-way'!B$1,'Log_working_3-way'!B$2)</f>
        <v/>
      </c>
      <c r="F507" s="6" t="str">
        <f>IF('Log_working_3-way'!D507="","",1/'True_Odds_Calculator_3-way'!N504+1/'True_Odds_Calculator_3-way'!O504+1/'True_Odds_Calculator_3-way'!#REF!-1)</f>
        <v/>
      </c>
      <c r="H507" s="6" t="str">
        <f>IF('Log_working_3-way'!$D507="","",'True_Odds_Calculator_3-way'!N504/'True_Odds_Calculator_3-way'!A504-1)</f>
        <v/>
      </c>
      <c r="I507" s="6" t="str">
        <f>IF('Log_working_3-way'!$D507="","",'True_Odds_Calculator_3-way'!O504/'True_Odds_Calculator_3-way'!B504-1)</f>
        <v/>
      </c>
      <c r="J507" s="6" t="str">
        <f>IF('Log_working_3-way'!$D507="","",'True_Odds_Calculator_3-way'!#REF!/'True_Odds_Calculator_3-way'!C504-1)</f>
        <v/>
      </c>
      <c r="K507" s="6" t="str">
        <f>IF('Log_working_3-way'!$D507="","",1/'True_Odds_Calculator_3-way'!A504+1/'True_Odds_Calculator_3-way'!B504+1/'True_Odds_Calculator_3-way'!C504-1)</f>
        <v/>
      </c>
    </row>
    <row r="508" spans="4:11" x14ac:dyDescent="0.25">
      <c r="D508" t="str">
        <f>solve_for_c('True_Odds_Calculator_3-way'!A505,'True_Odds_Calculator_3-way'!B505,'True_Odds_Calculator_3-way'!C505,'Log_working_3-way'!B$1,'Log_working_3-way'!B$2)</f>
        <v/>
      </c>
      <c r="F508" s="6" t="str">
        <f>IF('Log_working_3-way'!D508="","",1/'True_Odds_Calculator_3-way'!N505+1/'True_Odds_Calculator_3-way'!O505+1/'True_Odds_Calculator_3-way'!#REF!-1)</f>
        <v/>
      </c>
      <c r="H508" s="6" t="str">
        <f>IF('Log_working_3-way'!$D508="","",'True_Odds_Calculator_3-way'!N505/'True_Odds_Calculator_3-way'!A505-1)</f>
        <v/>
      </c>
      <c r="I508" s="6" t="str">
        <f>IF('Log_working_3-way'!$D508="","",'True_Odds_Calculator_3-way'!O505/'True_Odds_Calculator_3-way'!B505-1)</f>
        <v/>
      </c>
      <c r="J508" s="6" t="str">
        <f>IF('Log_working_3-way'!$D508="","",'True_Odds_Calculator_3-way'!#REF!/'True_Odds_Calculator_3-way'!C505-1)</f>
        <v/>
      </c>
      <c r="K508" s="6" t="str">
        <f>IF('Log_working_3-way'!$D508="","",1/'True_Odds_Calculator_3-way'!A505+1/'True_Odds_Calculator_3-way'!B505+1/'True_Odds_Calculator_3-way'!C505-1)</f>
        <v/>
      </c>
    </row>
    <row r="509" spans="4:11" x14ac:dyDescent="0.25">
      <c r="D509" t="str">
        <f>solve_for_c('True_Odds_Calculator_3-way'!A506,'True_Odds_Calculator_3-way'!B506,'True_Odds_Calculator_3-way'!C506,'Log_working_3-way'!B$1,'Log_working_3-way'!B$2)</f>
        <v/>
      </c>
      <c r="F509" s="6" t="str">
        <f>IF('Log_working_3-way'!D509="","",1/'True_Odds_Calculator_3-way'!N506+1/'True_Odds_Calculator_3-way'!O506+1/'True_Odds_Calculator_3-way'!#REF!-1)</f>
        <v/>
      </c>
      <c r="H509" s="6" t="str">
        <f>IF('Log_working_3-way'!$D509="","",'True_Odds_Calculator_3-way'!N506/'True_Odds_Calculator_3-way'!A506-1)</f>
        <v/>
      </c>
      <c r="I509" s="6" t="str">
        <f>IF('Log_working_3-way'!$D509="","",'True_Odds_Calculator_3-way'!O506/'True_Odds_Calculator_3-way'!B506-1)</f>
        <v/>
      </c>
      <c r="J509" s="6" t="str">
        <f>IF('Log_working_3-way'!$D509="","",'True_Odds_Calculator_3-way'!#REF!/'True_Odds_Calculator_3-way'!C506-1)</f>
        <v/>
      </c>
      <c r="K509" s="6" t="str">
        <f>IF('Log_working_3-way'!$D509="","",1/'True_Odds_Calculator_3-way'!A506+1/'True_Odds_Calculator_3-way'!B506+1/'True_Odds_Calculator_3-way'!C506-1)</f>
        <v/>
      </c>
    </row>
    <row r="510" spans="4:11" x14ac:dyDescent="0.25">
      <c r="D510" t="str">
        <f>solve_for_c('True_Odds_Calculator_3-way'!A507,'True_Odds_Calculator_3-way'!B507,'True_Odds_Calculator_3-way'!C507,'Log_working_3-way'!B$1,'Log_working_3-way'!B$2)</f>
        <v/>
      </c>
      <c r="F510" s="6" t="str">
        <f>IF('Log_working_3-way'!D510="","",1/'True_Odds_Calculator_3-way'!N507+1/'True_Odds_Calculator_3-way'!O507+1/'True_Odds_Calculator_3-way'!#REF!-1)</f>
        <v/>
      </c>
      <c r="H510" s="6" t="str">
        <f>IF('Log_working_3-way'!$D510="","",'True_Odds_Calculator_3-way'!N507/'True_Odds_Calculator_3-way'!A507-1)</f>
        <v/>
      </c>
      <c r="I510" s="6" t="str">
        <f>IF('Log_working_3-way'!$D510="","",'True_Odds_Calculator_3-way'!O507/'True_Odds_Calculator_3-way'!B507-1)</f>
        <v/>
      </c>
      <c r="J510" s="6" t="str">
        <f>IF('Log_working_3-way'!$D510="","",'True_Odds_Calculator_3-way'!#REF!/'True_Odds_Calculator_3-way'!C507-1)</f>
        <v/>
      </c>
      <c r="K510" s="6" t="str">
        <f>IF('Log_working_3-way'!$D510="","",1/'True_Odds_Calculator_3-way'!A507+1/'True_Odds_Calculator_3-way'!B507+1/'True_Odds_Calculator_3-way'!C507-1)</f>
        <v/>
      </c>
    </row>
    <row r="511" spans="4:11" x14ac:dyDescent="0.25">
      <c r="D511" t="str">
        <f>solve_for_c('True_Odds_Calculator_3-way'!A508,'True_Odds_Calculator_3-way'!B508,'True_Odds_Calculator_3-way'!C508,'Log_working_3-way'!B$1,'Log_working_3-way'!B$2)</f>
        <v/>
      </c>
      <c r="F511" s="6" t="str">
        <f>IF('Log_working_3-way'!D511="","",1/'True_Odds_Calculator_3-way'!N508+1/'True_Odds_Calculator_3-way'!O508+1/'True_Odds_Calculator_3-way'!#REF!-1)</f>
        <v/>
      </c>
      <c r="H511" s="6" t="str">
        <f>IF('Log_working_3-way'!$D511="","",'True_Odds_Calculator_3-way'!N508/'True_Odds_Calculator_3-way'!A508-1)</f>
        <v/>
      </c>
      <c r="I511" s="6" t="str">
        <f>IF('Log_working_3-way'!$D511="","",'True_Odds_Calculator_3-way'!O508/'True_Odds_Calculator_3-way'!B508-1)</f>
        <v/>
      </c>
      <c r="J511" s="6" t="str">
        <f>IF('Log_working_3-way'!$D511="","",'True_Odds_Calculator_3-way'!#REF!/'True_Odds_Calculator_3-way'!C508-1)</f>
        <v/>
      </c>
      <c r="K511" s="6" t="str">
        <f>IF('Log_working_3-way'!$D511="","",1/'True_Odds_Calculator_3-way'!A508+1/'True_Odds_Calculator_3-way'!B508+1/'True_Odds_Calculator_3-way'!C508-1)</f>
        <v/>
      </c>
    </row>
    <row r="512" spans="4:11" x14ac:dyDescent="0.25">
      <c r="D512" t="str">
        <f>solve_for_c('True_Odds_Calculator_3-way'!A509,'True_Odds_Calculator_3-way'!B509,'True_Odds_Calculator_3-way'!C509,'Log_working_3-way'!B$1,'Log_working_3-way'!B$2)</f>
        <v/>
      </c>
      <c r="F512" s="6" t="str">
        <f>IF('Log_working_3-way'!D512="","",1/'True_Odds_Calculator_3-way'!N509+1/'True_Odds_Calculator_3-way'!O509+1/'True_Odds_Calculator_3-way'!#REF!-1)</f>
        <v/>
      </c>
      <c r="H512" s="6" t="str">
        <f>IF('Log_working_3-way'!$D512="","",'True_Odds_Calculator_3-way'!N509/'True_Odds_Calculator_3-way'!A509-1)</f>
        <v/>
      </c>
      <c r="I512" s="6" t="str">
        <f>IF('Log_working_3-way'!$D512="","",'True_Odds_Calculator_3-way'!O509/'True_Odds_Calculator_3-way'!B509-1)</f>
        <v/>
      </c>
      <c r="J512" s="6" t="str">
        <f>IF('Log_working_3-way'!$D512="","",'True_Odds_Calculator_3-way'!#REF!/'True_Odds_Calculator_3-way'!C509-1)</f>
        <v/>
      </c>
      <c r="K512" s="6" t="str">
        <f>IF('Log_working_3-way'!$D512="","",1/'True_Odds_Calculator_3-way'!A509+1/'True_Odds_Calculator_3-way'!B509+1/'True_Odds_Calculator_3-way'!C509-1)</f>
        <v/>
      </c>
    </row>
    <row r="513" spans="4:11" x14ac:dyDescent="0.25">
      <c r="D513" t="str">
        <f>solve_for_c('True_Odds_Calculator_3-way'!A510,'True_Odds_Calculator_3-way'!B510,'True_Odds_Calculator_3-way'!C510,'Log_working_3-way'!B$1,'Log_working_3-way'!B$2)</f>
        <v/>
      </c>
      <c r="F513" s="6" t="str">
        <f>IF('Log_working_3-way'!D513="","",1/'True_Odds_Calculator_3-way'!N510+1/'True_Odds_Calculator_3-way'!O510+1/'True_Odds_Calculator_3-way'!#REF!-1)</f>
        <v/>
      </c>
      <c r="H513" s="6" t="str">
        <f>IF('Log_working_3-way'!$D513="","",'True_Odds_Calculator_3-way'!N510/'True_Odds_Calculator_3-way'!A510-1)</f>
        <v/>
      </c>
      <c r="I513" s="6" t="str">
        <f>IF('Log_working_3-way'!$D513="","",'True_Odds_Calculator_3-way'!O510/'True_Odds_Calculator_3-way'!B510-1)</f>
        <v/>
      </c>
      <c r="J513" s="6" t="str">
        <f>IF('Log_working_3-way'!$D513="","",'True_Odds_Calculator_3-way'!#REF!/'True_Odds_Calculator_3-way'!C510-1)</f>
        <v/>
      </c>
      <c r="K513" s="6" t="str">
        <f>IF('Log_working_3-way'!$D513="","",1/'True_Odds_Calculator_3-way'!A510+1/'True_Odds_Calculator_3-way'!B510+1/'True_Odds_Calculator_3-way'!C510-1)</f>
        <v/>
      </c>
    </row>
    <row r="514" spans="4:11" x14ac:dyDescent="0.25">
      <c r="D514" t="str">
        <f>solve_for_c('True_Odds_Calculator_3-way'!A511,'True_Odds_Calculator_3-way'!B511,'True_Odds_Calculator_3-way'!C511,'Log_working_3-way'!B$1,'Log_working_3-way'!B$2)</f>
        <v/>
      </c>
      <c r="F514" s="6" t="str">
        <f>IF('Log_working_3-way'!D514="","",1/'True_Odds_Calculator_3-way'!N511+1/'True_Odds_Calculator_3-way'!O511+1/'True_Odds_Calculator_3-way'!#REF!-1)</f>
        <v/>
      </c>
      <c r="H514" s="6" t="str">
        <f>IF('Log_working_3-way'!$D514="","",'True_Odds_Calculator_3-way'!N511/'True_Odds_Calculator_3-way'!A511-1)</f>
        <v/>
      </c>
      <c r="I514" s="6" t="str">
        <f>IF('Log_working_3-way'!$D514="","",'True_Odds_Calculator_3-way'!O511/'True_Odds_Calculator_3-way'!B511-1)</f>
        <v/>
      </c>
      <c r="J514" s="6" t="str">
        <f>IF('Log_working_3-way'!$D514="","",'True_Odds_Calculator_3-way'!#REF!/'True_Odds_Calculator_3-way'!C511-1)</f>
        <v/>
      </c>
      <c r="K514" s="6" t="str">
        <f>IF('Log_working_3-way'!$D514="","",1/'True_Odds_Calculator_3-way'!A511+1/'True_Odds_Calculator_3-way'!B511+1/'True_Odds_Calculator_3-way'!C511-1)</f>
        <v/>
      </c>
    </row>
    <row r="515" spans="4:11" x14ac:dyDescent="0.25">
      <c r="D515" t="str">
        <f>solve_for_c('True_Odds_Calculator_3-way'!A512,'True_Odds_Calculator_3-way'!B512,'True_Odds_Calculator_3-way'!C512,'Log_working_3-way'!B$1,'Log_working_3-way'!B$2)</f>
        <v/>
      </c>
      <c r="F515" s="6" t="str">
        <f>IF('Log_working_3-way'!D515="","",1/'True_Odds_Calculator_3-way'!N512+1/'True_Odds_Calculator_3-way'!O512+1/'True_Odds_Calculator_3-way'!#REF!-1)</f>
        <v/>
      </c>
      <c r="H515" s="6" t="str">
        <f>IF('Log_working_3-way'!$D515="","",'True_Odds_Calculator_3-way'!N512/'True_Odds_Calculator_3-way'!A512-1)</f>
        <v/>
      </c>
      <c r="I515" s="6" t="str">
        <f>IF('Log_working_3-way'!$D515="","",'True_Odds_Calculator_3-way'!O512/'True_Odds_Calculator_3-way'!B512-1)</f>
        <v/>
      </c>
      <c r="J515" s="6" t="str">
        <f>IF('Log_working_3-way'!$D515="","",'True_Odds_Calculator_3-way'!#REF!/'True_Odds_Calculator_3-way'!C512-1)</f>
        <v/>
      </c>
      <c r="K515" s="6" t="str">
        <f>IF('Log_working_3-way'!$D515="","",1/'True_Odds_Calculator_3-way'!A512+1/'True_Odds_Calculator_3-way'!B512+1/'True_Odds_Calculator_3-way'!C512-1)</f>
        <v/>
      </c>
    </row>
    <row r="516" spans="4:11" x14ac:dyDescent="0.25">
      <c r="D516" t="str">
        <f>solve_for_c('True_Odds_Calculator_3-way'!A513,'True_Odds_Calculator_3-way'!B513,'True_Odds_Calculator_3-way'!C513,'Log_working_3-way'!B$1,'Log_working_3-way'!B$2)</f>
        <v/>
      </c>
      <c r="F516" s="6" t="str">
        <f>IF('Log_working_3-way'!D516="","",1/'True_Odds_Calculator_3-way'!N513+1/'True_Odds_Calculator_3-way'!O513+1/'True_Odds_Calculator_3-way'!#REF!-1)</f>
        <v/>
      </c>
      <c r="H516" s="6" t="str">
        <f>IF('Log_working_3-way'!$D516="","",'True_Odds_Calculator_3-way'!N513/'True_Odds_Calculator_3-way'!A513-1)</f>
        <v/>
      </c>
      <c r="I516" s="6" t="str">
        <f>IF('Log_working_3-way'!$D516="","",'True_Odds_Calculator_3-way'!O513/'True_Odds_Calculator_3-way'!B513-1)</f>
        <v/>
      </c>
      <c r="J516" s="6" t="str">
        <f>IF('Log_working_3-way'!$D516="","",'True_Odds_Calculator_3-way'!#REF!/'True_Odds_Calculator_3-way'!C513-1)</f>
        <v/>
      </c>
      <c r="K516" s="6" t="str">
        <f>IF('Log_working_3-way'!$D516="","",1/'True_Odds_Calculator_3-way'!A513+1/'True_Odds_Calculator_3-way'!B513+1/'True_Odds_Calculator_3-way'!C513-1)</f>
        <v/>
      </c>
    </row>
    <row r="517" spans="4:11" x14ac:dyDescent="0.25">
      <c r="D517" t="str">
        <f>solve_for_c('True_Odds_Calculator_3-way'!A514,'True_Odds_Calculator_3-way'!B514,'True_Odds_Calculator_3-way'!C514,'Log_working_3-way'!B$1,'Log_working_3-way'!B$2)</f>
        <v/>
      </c>
      <c r="F517" s="6" t="str">
        <f>IF('Log_working_3-way'!D517="","",1/'True_Odds_Calculator_3-way'!N514+1/'True_Odds_Calculator_3-way'!O514+1/'True_Odds_Calculator_3-way'!#REF!-1)</f>
        <v/>
      </c>
      <c r="H517" s="6" t="str">
        <f>IF('Log_working_3-way'!$D517="","",'True_Odds_Calculator_3-way'!N514/'True_Odds_Calculator_3-way'!A514-1)</f>
        <v/>
      </c>
      <c r="I517" s="6" t="str">
        <f>IF('Log_working_3-way'!$D517="","",'True_Odds_Calculator_3-way'!O514/'True_Odds_Calculator_3-way'!B514-1)</f>
        <v/>
      </c>
      <c r="J517" s="6" t="str">
        <f>IF('Log_working_3-way'!$D517="","",'True_Odds_Calculator_3-way'!#REF!/'True_Odds_Calculator_3-way'!C514-1)</f>
        <v/>
      </c>
      <c r="K517" s="6" t="str">
        <f>IF('Log_working_3-way'!$D517="","",1/'True_Odds_Calculator_3-way'!A514+1/'True_Odds_Calculator_3-way'!B514+1/'True_Odds_Calculator_3-way'!C514-1)</f>
        <v/>
      </c>
    </row>
    <row r="518" spans="4:11" x14ac:dyDescent="0.25">
      <c r="D518" t="str">
        <f>solve_for_c('True_Odds_Calculator_3-way'!A515,'True_Odds_Calculator_3-way'!B515,'True_Odds_Calculator_3-way'!C515,'Log_working_3-way'!B$1,'Log_working_3-way'!B$2)</f>
        <v/>
      </c>
      <c r="F518" s="6" t="str">
        <f>IF('Log_working_3-way'!D518="","",1/'True_Odds_Calculator_3-way'!N515+1/'True_Odds_Calculator_3-way'!O515+1/'True_Odds_Calculator_3-way'!#REF!-1)</f>
        <v/>
      </c>
      <c r="H518" s="6" t="str">
        <f>IF('Log_working_3-way'!$D518="","",'True_Odds_Calculator_3-way'!N515/'True_Odds_Calculator_3-way'!A515-1)</f>
        <v/>
      </c>
      <c r="I518" s="6" t="str">
        <f>IF('Log_working_3-way'!$D518="","",'True_Odds_Calculator_3-way'!O515/'True_Odds_Calculator_3-way'!B515-1)</f>
        <v/>
      </c>
      <c r="J518" s="6" t="str">
        <f>IF('Log_working_3-way'!$D518="","",'True_Odds_Calculator_3-way'!#REF!/'True_Odds_Calculator_3-way'!C515-1)</f>
        <v/>
      </c>
      <c r="K518" s="6" t="str">
        <f>IF('Log_working_3-way'!$D518="","",1/'True_Odds_Calculator_3-way'!A515+1/'True_Odds_Calculator_3-way'!B515+1/'True_Odds_Calculator_3-way'!C515-1)</f>
        <v/>
      </c>
    </row>
    <row r="519" spans="4:11" x14ac:dyDescent="0.25">
      <c r="D519" t="str">
        <f>solve_for_c('True_Odds_Calculator_3-way'!A516,'True_Odds_Calculator_3-way'!B516,'True_Odds_Calculator_3-way'!C516,'Log_working_3-way'!B$1,'Log_working_3-way'!B$2)</f>
        <v/>
      </c>
      <c r="F519" s="6" t="str">
        <f>IF('Log_working_3-way'!D519="","",1/'True_Odds_Calculator_3-way'!N516+1/'True_Odds_Calculator_3-way'!O516+1/'True_Odds_Calculator_3-way'!#REF!-1)</f>
        <v/>
      </c>
      <c r="H519" s="6" t="str">
        <f>IF('Log_working_3-way'!$D519="","",'True_Odds_Calculator_3-way'!N516/'True_Odds_Calculator_3-way'!A516-1)</f>
        <v/>
      </c>
      <c r="I519" s="6" t="str">
        <f>IF('Log_working_3-way'!$D519="","",'True_Odds_Calculator_3-way'!O516/'True_Odds_Calculator_3-way'!B516-1)</f>
        <v/>
      </c>
      <c r="J519" s="6" t="str">
        <f>IF('Log_working_3-way'!$D519="","",'True_Odds_Calculator_3-way'!#REF!/'True_Odds_Calculator_3-way'!C516-1)</f>
        <v/>
      </c>
      <c r="K519" s="6" t="str">
        <f>IF('Log_working_3-way'!$D519="","",1/'True_Odds_Calculator_3-way'!A516+1/'True_Odds_Calculator_3-way'!B516+1/'True_Odds_Calculator_3-way'!C516-1)</f>
        <v/>
      </c>
    </row>
    <row r="520" spans="4:11" x14ac:dyDescent="0.25">
      <c r="D520" t="str">
        <f>solve_for_c('True_Odds_Calculator_3-way'!A517,'True_Odds_Calculator_3-way'!B517,'True_Odds_Calculator_3-way'!C517,'Log_working_3-way'!B$1,'Log_working_3-way'!B$2)</f>
        <v/>
      </c>
      <c r="F520" s="6" t="str">
        <f>IF('Log_working_3-way'!D520="","",1/'True_Odds_Calculator_3-way'!N517+1/'True_Odds_Calculator_3-way'!O517+1/'True_Odds_Calculator_3-way'!#REF!-1)</f>
        <v/>
      </c>
      <c r="H520" s="6" t="str">
        <f>IF('Log_working_3-way'!$D520="","",'True_Odds_Calculator_3-way'!N517/'True_Odds_Calculator_3-way'!A517-1)</f>
        <v/>
      </c>
      <c r="I520" s="6" t="str">
        <f>IF('Log_working_3-way'!$D520="","",'True_Odds_Calculator_3-way'!O517/'True_Odds_Calculator_3-way'!B517-1)</f>
        <v/>
      </c>
      <c r="J520" s="6" t="str">
        <f>IF('Log_working_3-way'!$D520="","",'True_Odds_Calculator_3-way'!#REF!/'True_Odds_Calculator_3-way'!C517-1)</f>
        <v/>
      </c>
      <c r="K520" s="6" t="str">
        <f>IF('Log_working_3-way'!$D520="","",1/'True_Odds_Calculator_3-way'!A517+1/'True_Odds_Calculator_3-way'!B517+1/'True_Odds_Calculator_3-way'!C517-1)</f>
        <v/>
      </c>
    </row>
    <row r="521" spans="4:11" x14ac:dyDescent="0.25">
      <c r="D521" t="str">
        <f>solve_for_c('True_Odds_Calculator_3-way'!A518,'True_Odds_Calculator_3-way'!B518,'True_Odds_Calculator_3-way'!C518,'Log_working_3-way'!B$1,'Log_working_3-way'!B$2)</f>
        <v/>
      </c>
      <c r="F521" s="6" t="str">
        <f>IF('Log_working_3-way'!D521="","",1/'True_Odds_Calculator_3-way'!N518+1/'True_Odds_Calculator_3-way'!O518+1/'True_Odds_Calculator_3-way'!#REF!-1)</f>
        <v/>
      </c>
      <c r="H521" s="6" t="str">
        <f>IF('Log_working_3-way'!$D521="","",'True_Odds_Calculator_3-way'!N518/'True_Odds_Calculator_3-way'!A518-1)</f>
        <v/>
      </c>
      <c r="I521" s="6" t="str">
        <f>IF('Log_working_3-way'!$D521="","",'True_Odds_Calculator_3-way'!O518/'True_Odds_Calculator_3-way'!B518-1)</f>
        <v/>
      </c>
      <c r="J521" s="6" t="str">
        <f>IF('Log_working_3-way'!$D521="","",'True_Odds_Calculator_3-way'!#REF!/'True_Odds_Calculator_3-way'!C518-1)</f>
        <v/>
      </c>
      <c r="K521" s="6" t="str">
        <f>IF('Log_working_3-way'!$D521="","",1/'True_Odds_Calculator_3-way'!A518+1/'True_Odds_Calculator_3-way'!B518+1/'True_Odds_Calculator_3-way'!C518-1)</f>
        <v/>
      </c>
    </row>
    <row r="522" spans="4:11" x14ac:dyDescent="0.25">
      <c r="D522" t="str">
        <f>solve_for_c('True_Odds_Calculator_3-way'!A519,'True_Odds_Calculator_3-way'!B519,'True_Odds_Calculator_3-way'!C519,'Log_working_3-way'!B$1,'Log_working_3-way'!B$2)</f>
        <v/>
      </c>
      <c r="F522" s="6" t="str">
        <f>IF('Log_working_3-way'!D522="","",1/'True_Odds_Calculator_3-way'!N519+1/'True_Odds_Calculator_3-way'!O519+1/'True_Odds_Calculator_3-way'!#REF!-1)</f>
        <v/>
      </c>
      <c r="H522" s="6" t="str">
        <f>IF('Log_working_3-way'!$D522="","",'True_Odds_Calculator_3-way'!N519/'True_Odds_Calculator_3-way'!A519-1)</f>
        <v/>
      </c>
      <c r="I522" s="6" t="str">
        <f>IF('Log_working_3-way'!$D522="","",'True_Odds_Calculator_3-way'!O519/'True_Odds_Calculator_3-way'!B519-1)</f>
        <v/>
      </c>
      <c r="J522" s="6" t="str">
        <f>IF('Log_working_3-way'!$D522="","",'True_Odds_Calculator_3-way'!#REF!/'True_Odds_Calculator_3-way'!C519-1)</f>
        <v/>
      </c>
      <c r="K522" s="6" t="str">
        <f>IF('Log_working_3-way'!$D522="","",1/'True_Odds_Calculator_3-way'!A519+1/'True_Odds_Calculator_3-way'!B519+1/'True_Odds_Calculator_3-way'!C519-1)</f>
        <v/>
      </c>
    </row>
    <row r="523" spans="4:11" x14ac:dyDescent="0.25">
      <c r="D523" t="str">
        <f>solve_for_c('True_Odds_Calculator_3-way'!A520,'True_Odds_Calculator_3-way'!B520,'True_Odds_Calculator_3-way'!C520,'Log_working_3-way'!B$1,'Log_working_3-way'!B$2)</f>
        <v/>
      </c>
      <c r="F523" s="6" t="str">
        <f>IF('Log_working_3-way'!D523="","",1/'True_Odds_Calculator_3-way'!N520+1/'True_Odds_Calculator_3-way'!O520+1/'True_Odds_Calculator_3-way'!#REF!-1)</f>
        <v/>
      </c>
      <c r="H523" s="6" t="str">
        <f>IF('Log_working_3-way'!$D523="","",'True_Odds_Calculator_3-way'!N520/'True_Odds_Calculator_3-way'!A520-1)</f>
        <v/>
      </c>
      <c r="I523" s="6" t="str">
        <f>IF('Log_working_3-way'!$D523="","",'True_Odds_Calculator_3-way'!O520/'True_Odds_Calculator_3-way'!B520-1)</f>
        <v/>
      </c>
      <c r="J523" s="6" t="str">
        <f>IF('Log_working_3-way'!$D523="","",'True_Odds_Calculator_3-way'!#REF!/'True_Odds_Calculator_3-way'!C520-1)</f>
        <v/>
      </c>
      <c r="K523" s="6" t="str">
        <f>IF('Log_working_3-way'!$D523="","",1/'True_Odds_Calculator_3-way'!A520+1/'True_Odds_Calculator_3-way'!B520+1/'True_Odds_Calculator_3-way'!C520-1)</f>
        <v/>
      </c>
    </row>
    <row r="524" spans="4:11" x14ac:dyDescent="0.25">
      <c r="D524" t="str">
        <f>solve_for_c('True_Odds_Calculator_3-way'!A521,'True_Odds_Calculator_3-way'!B521,'True_Odds_Calculator_3-way'!C521,'Log_working_3-way'!B$1,'Log_working_3-way'!B$2)</f>
        <v/>
      </c>
      <c r="F524" s="6" t="str">
        <f>IF('Log_working_3-way'!D524="","",1/'True_Odds_Calculator_3-way'!N521+1/'True_Odds_Calculator_3-way'!O521+1/'True_Odds_Calculator_3-way'!#REF!-1)</f>
        <v/>
      </c>
      <c r="H524" s="6" t="str">
        <f>IF('Log_working_3-way'!$D524="","",'True_Odds_Calculator_3-way'!N521/'True_Odds_Calculator_3-way'!A521-1)</f>
        <v/>
      </c>
      <c r="I524" s="6" t="str">
        <f>IF('Log_working_3-way'!$D524="","",'True_Odds_Calculator_3-way'!O521/'True_Odds_Calculator_3-way'!B521-1)</f>
        <v/>
      </c>
      <c r="J524" s="6" t="str">
        <f>IF('Log_working_3-way'!$D524="","",'True_Odds_Calculator_3-way'!#REF!/'True_Odds_Calculator_3-way'!C521-1)</f>
        <v/>
      </c>
      <c r="K524" s="6" t="str">
        <f>IF('Log_working_3-way'!$D524="","",1/'True_Odds_Calculator_3-way'!A521+1/'True_Odds_Calculator_3-way'!B521+1/'True_Odds_Calculator_3-way'!C521-1)</f>
        <v/>
      </c>
    </row>
    <row r="525" spans="4:11" x14ac:dyDescent="0.25">
      <c r="D525" t="str">
        <f>solve_for_c('True_Odds_Calculator_3-way'!A522,'True_Odds_Calculator_3-way'!B522,'True_Odds_Calculator_3-way'!C522,'Log_working_3-way'!B$1,'Log_working_3-way'!B$2)</f>
        <v/>
      </c>
      <c r="F525" s="6" t="str">
        <f>IF('Log_working_3-way'!D525="","",1/'True_Odds_Calculator_3-way'!N522+1/'True_Odds_Calculator_3-way'!O522+1/'True_Odds_Calculator_3-way'!#REF!-1)</f>
        <v/>
      </c>
      <c r="H525" s="6" t="str">
        <f>IF('Log_working_3-way'!$D525="","",'True_Odds_Calculator_3-way'!N522/'True_Odds_Calculator_3-way'!A522-1)</f>
        <v/>
      </c>
      <c r="I525" s="6" t="str">
        <f>IF('Log_working_3-way'!$D525="","",'True_Odds_Calculator_3-way'!O522/'True_Odds_Calculator_3-way'!B522-1)</f>
        <v/>
      </c>
      <c r="J525" s="6" t="str">
        <f>IF('Log_working_3-way'!$D525="","",'True_Odds_Calculator_3-way'!#REF!/'True_Odds_Calculator_3-way'!C522-1)</f>
        <v/>
      </c>
      <c r="K525" s="6" t="str">
        <f>IF('Log_working_3-way'!$D525="","",1/'True_Odds_Calculator_3-way'!A522+1/'True_Odds_Calculator_3-way'!B522+1/'True_Odds_Calculator_3-way'!C522-1)</f>
        <v/>
      </c>
    </row>
    <row r="526" spans="4:11" x14ac:dyDescent="0.25">
      <c r="D526" t="str">
        <f>solve_for_c('True_Odds_Calculator_3-way'!A523,'True_Odds_Calculator_3-way'!B523,'True_Odds_Calculator_3-way'!C523,'Log_working_3-way'!B$1,'Log_working_3-way'!B$2)</f>
        <v/>
      </c>
      <c r="F526" s="6" t="str">
        <f>IF('Log_working_3-way'!D526="","",1/'True_Odds_Calculator_3-way'!N523+1/'True_Odds_Calculator_3-way'!O523+1/'True_Odds_Calculator_3-way'!#REF!-1)</f>
        <v/>
      </c>
      <c r="H526" s="6" t="str">
        <f>IF('Log_working_3-way'!$D526="","",'True_Odds_Calculator_3-way'!N523/'True_Odds_Calculator_3-way'!A523-1)</f>
        <v/>
      </c>
      <c r="I526" s="6" t="str">
        <f>IF('Log_working_3-way'!$D526="","",'True_Odds_Calculator_3-way'!O523/'True_Odds_Calculator_3-way'!B523-1)</f>
        <v/>
      </c>
      <c r="J526" s="6" t="str">
        <f>IF('Log_working_3-way'!$D526="","",'True_Odds_Calculator_3-way'!#REF!/'True_Odds_Calculator_3-way'!C523-1)</f>
        <v/>
      </c>
      <c r="K526" s="6" t="str">
        <f>IF('Log_working_3-way'!$D526="","",1/'True_Odds_Calculator_3-way'!A523+1/'True_Odds_Calculator_3-way'!B523+1/'True_Odds_Calculator_3-way'!C523-1)</f>
        <v/>
      </c>
    </row>
    <row r="527" spans="4:11" x14ac:dyDescent="0.25">
      <c r="D527" t="str">
        <f>solve_for_c('True_Odds_Calculator_3-way'!A524,'True_Odds_Calculator_3-way'!B524,'True_Odds_Calculator_3-way'!C524,'Log_working_3-way'!B$1,'Log_working_3-way'!B$2)</f>
        <v/>
      </c>
      <c r="F527" s="6" t="str">
        <f>IF('Log_working_3-way'!D527="","",1/'True_Odds_Calculator_3-way'!N524+1/'True_Odds_Calculator_3-way'!O524+1/'True_Odds_Calculator_3-way'!#REF!-1)</f>
        <v/>
      </c>
      <c r="H527" s="6" t="str">
        <f>IF('Log_working_3-way'!$D527="","",'True_Odds_Calculator_3-way'!N524/'True_Odds_Calculator_3-way'!A524-1)</f>
        <v/>
      </c>
      <c r="I527" s="6" t="str">
        <f>IF('Log_working_3-way'!$D527="","",'True_Odds_Calculator_3-way'!O524/'True_Odds_Calculator_3-way'!B524-1)</f>
        <v/>
      </c>
      <c r="J527" s="6" t="str">
        <f>IF('Log_working_3-way'!$D527="","",'True_Odds_Calculator_3-way'!#REF!/'True_Odds_Calculator_3-way'!C524-1)</f>
        <v/>
      </c>
      <c r="K527" s="6" t="str">
        <f>IF('Log_working_3-way'!$D527="","",1/'True_Odds_Calculator_3-way'!A524+1/'True_Odds_Calculator_3-way'!B524+1/'True_Odds_Calculator_3-way'!C524-1)</f>
        <v/>
      </c>
    </row>
    <row r="528" spans="4:11" x14ac:dyDescent="0.25">
      <c r="D528" t="str">
        <f>solve_for_c('True_Odds_Calculator_3-way'!A525,'True_Odds_Calculator_3-way'!B525,'True_Odds_Calculator_3-way'!C525,'Log_working_3-way'!B$1,'Log_working_3-way'!B$2)</f>
        <v/>
      </c>
      <c r="F528" s="6" t="str">
        <f>IF('Log_working_3-way'!D528="","",1/'True_Odds_Calculator_3-way'!N525+1/'True_Odds_Calculator_3-way'!O525+1/'True_Odds_Calculator_3-way'!#REF!-1)</f>
        <v/>
      </c>
      <c r="H528" s="6" t="str">
        <f>IF('Log_working_3-way'!$D528="","",'True_Odds_Calculator_3-way'!N525/'True_Odds_Calculator_3-way'!A525-1)</f>
        <v/>
      </c>
      <c r="I528" s="6" t="str">
        <f>IF('Log_working_3-way'!$D528="","",'True_Odds_Calculator_3-way'!O525/'True_Odds_Calculator_3-way'!B525-1)</f>
        <v/>
      </c>
      <c r="J528" s="6" t="str">
        <f>IF('Log_working_3-way'!$D528="","",'True_Odds_Calculator_3-way'!#REF!/'True_Odds_Calculator_3-way'!C525-1)</f>
        <v/>
      </c>
      <c r="K528" s="6" t="str">
        <f>IF('Log_working_3-way'!$D528="","",1/'True_Odds_Calculator_3-way'!A525+1/'True_Odds_Calculator_3-way'!B525+1/'True_Odds_Calculator_3-way'!C525-1)</f>
        <v/>
      </c>
    </row>
    <row r="529" spans="4:11" x14ac:dyDescent="0.25">
      <c r="D529" t="str">
        <f>solve_for_c('True_Odds_Calculator_3-way'!A526,'True_Odds_Calculator_3-way'!B526,'True_Odds_Calculator_3-way'!C526,'Log_working_3-way'!B$1,'Log_working_3-way'!B$2)</f>
        <v/>
      </c>
      <c r="F529" s="6" t="str">
        <f>IF('Log_working_3-way'!D529="","",1/'True_Odds_Calculator_3-way'!N526+1/'True_Odds_Calculator_3-way'!O526+1/'True_Odds_Calculator_3-way'!#REF!-1)</f>
        <v/>
      </c>
      <c r="H529" s="6" t="str">
        <f>IF('Log_working_3-way'!$D529="","",'True_Odds_Calculator_3-way'!N526/'True_Odds_Calculator_3-way'!A526-1)</f>
        <v/>
      </c>
      <c r="I529" s="6" t="str">
        <f>IF('Log_working_3-way'!$D529="","",'True_Odds_Calculator_3-way'!O526/'True_Odds_Calculator_3-way'!B526-1)</f>
        <v/>
      </c>
      <c r="J529" s="6" t="str">
        <f>IF('Log_working_3-way'!$D529="","",'True_Odds_Calculator_3-way'!#REF!/'True_Odds_Calculator_3-way'!C526-1)</f>
        <v/>
      </c>
      <c r="K529" s="6" t="str">
        <f>IF('Log_working_3-way'!$D529="","",1/'True_Odds_Calculator_3-way'!A526+1/'True_Odds_Calculator_3-way'!B526+1/'True_Odds_Calculator_3-way'!C526-1)</f>
        <v/>
      </c>
    </row>
    <row r="530" spans="4:11" x14ac:dyDescent="0.25">
      <c r="D530" t="str">
        <f>solve_for_c('True_Odds_Calculator_3-way'!A527,'True_Odds_Calculator_3-way'!B527,'True_Odds_Calculator_3-way'!C527,'Log_working_3-way'!B$1,'Log_working_3-way'!B$2)</f>
        <v/>
      </c>
      <c r="F530" s="6" t="str">
        <f>IF('Log_working_3-way'!D530="","",1/'True_Odds_Calculator_3-way'!N527+1/'True_Odds_Calculator_3-way'!O527+1/'True_Odds_Calculator_3-way'!#REF!-1)</f>
        <v/>
      </c>
      <c r="H530" s="6" t="str">
        <f>IF('Log_working_3-way'!$D530="","",'True_Odds_Calculator_3-way'!N527/'True_Odds_Calculator_3-way'!A527-1)</f>
        <v/>
      </c>
      <c r="I530" s="6" t="str">
        <f>IF('Log_working_3-way'!$D530="","",'True_Odds_Calculator_3-way'!O527/'True_Odds_Calculator_3-way'!B527-1)</f>
        <v/>
      </c>
      <c r="J530" s="6" t="str">
        <f>IF('Log_working_3-way'!$D530="","",'True_Odds_Calculator_3-way'!#REF!/'True_Odds_Calculator_3-way'!C527-1)</f>
        <v/>
      </c>
      <c r="K530" s="6" t="str">
        <f>IF('Log_working_3-way'!$D530="","",1/'True_Odds_Calculator_3-way'!A527+1/'True_Odds_Calculator_3-way'!B527+1/'True_Odds_Calculator_3-way'!C527-1)</f>
        <v/>
      </c>
    </row>
    <row r="531" spans="4:11" x14ac:dyDescent="0.25">
      <c r="D531" t="str">
        <f>solve_for_c('True_Odds_Calculator_3-way'!A528,'True_Odds_Calculator_3-way'!B528,'True_Odds_Calculator_3-way'!C528,'Log_working_3-way'!B$1,'Log_working_3-way'!B$2)</f>
        <v/>
      </c>
      <c r="F531" s="6" t="str">
        <f>IF('Log_working_3-way'!D531="","",1/'True_Odds_Calculator_3-way'!N528+1/'True_Odds_Calculator_3-way'!O528+1/'True_Odds_Calculator_3-way'!#REF!-1)</f>
        <v/>
      </c>
      <c r="H531" s="6" t="str">
        <f>IF('Log_working_3-way'!$D531="","",'True_Odds_Calculator_3-way'!N528/'True_Odds_Calculator_3-way'!A528-1)</f>
        <v/>
      </c>
      <c r="I531" s="6" t="str">
        <f>IF('Log_working_3-way'!$D531="","",'True_Odds_Calculator_3-way'!O528/'True_Odds_Calculator_3-way'!B528-1)</f>
        <v/>
      </c>
      <c r="J531" s="6" t="str">
        <f>IF('Log_working_3-way'!$D531="","",'True_Odds_Calculator_3-way'!#REF!/'True_Odds_Calculator_3-way'!C528-1)</f>
        <v/>
      </c>
      <c r="K531" s="6" t="str">
        <f>IF('Log_working_3-way'!$D531="","",1/'True_Odds_Calculator_3-way'!A528+1/'True_Odds_Calculator_3-way'!B528+1/'True_Odds_Calculator_3-way'!C528-1)</f>
        <v/>
      </c>
    </row>
    <row r="532" spans="4:11" x14ac:dyDescent="0.25">
      <c r="D532" t="str">
        <f>solve_for_c('True_Odds_Calculator_3-way'!A529,'True_Odds_Calculator_3-way'!B529,'True_Odds_Calculator_3-way'!C529,'Log_working_3-way'!B$1,'Log_working_3-way'!B$2)</f>
        <v/>
      </c>
      <c r="F532" s="6" t="str">
        <f>IF('Log_working_3-way'!D532="","",1/'True_Odds_Calculator_3-way'!N529+1/'True_Odds_Calculator_3-way'!O529+1/'True_Odds_Calculator_3-way'!#REF!-1)</f>
        <v/>
      </c>
      <c r="H532" s="6" t="str">
        <f>IF('Log_working_3-way'!$D532="","",'True_Odds_Calculator_3-way'!N529/'True_Odds_Calculator_3-way'!A529-1)</f>
        <v/>
      </c>
      <c r="I532" s="6" t="str">
        <f>IF('Log_working_3-way'!$D532="","",'True_Odds_Calculator_3-way'!O529/'True_Odds_Calculator_3-way'!B529-1)</f>
        <v/>
      </c>
      <c r="J532" s="6" t="str">
        <f>IF('Log_working_3-way'!$D532="","",'True_Odds_Calculator_3-way'!#REF!/'True_Odds_Calculator_3-way'!C529-1)</f>
        <v/>
      </c>
      <c r="K532" s="6" t="str">
        <f>IF('Log_working_3-way'!$D532="","",1/'True_Odds_Calculator_3-way'!A529+1/'True_Odds_Calculator_3-way'!B529+1/'True_Odds_Calculator_3-way'!C529-1)</f>
        <v/>
      </c>
    </row>
    <row r="533" spans="4:11" x14ac:dyDescent="0.25">
      <c r="D533" t="str">
        <f>solve_for_c('True_Odds_Calculator_3-way'!A530,'True_Odds_Calculator_3-way'!B530,'True_Odds_Calculator_3-way'!C530,'Log_working_3-way'!B$1,'Log_working_3-way'!B$2)</f>
        <v/>
      </c>
      <c r="F533" s="6" t="str">
        <f>IF('Log_working_3-way'!D533="","",1/'True_Odds_Calculator_3-way'!N530+1/'True_Odds_Calculator_3-way'!O530+1/'True_Odds_Calculator_3-way'!#REF!-1)</f>
        <v/>
      </c>
      <c r="H533" s="6" t="str">
        <f>IF('Log_working_3-way'!$D533="","",'True_Odds_Calculator_3-way'!N530/'True_Odds_Calculator_3-way'!A530-1)</f>
        <v/>
      </c>
      <c r="I533" s="6" t="str">
        <f>IF('Log_working_3-way'!$D533="","",'True_Odds_Calculator_3-way'!O530/'True_Odds_Calculator_3-way'!B530-1)</f>
        <v/>
      </c>
      <c r="J533" s="6" t="str">
        <f>IF('Log_working_3-way'!$D533="","",'True_Odds_Calculator_3-way'!#REF!/'True_Odds_Calculator_3-way'!C530-1)</f>
        <v/>
      </c>
      <c r="K533" s="6" t="str">
        <f>IF('Log_working_3-way'!$D533="","",1/'True_Odds_Calculator_3-way'!A530+1/'True_Odds_Calculator_3-way'!B530+1/'True_Odds_Calculator_3-way'!C530-1)</f>
        <v/>
      </c>
    </row>
    <row r="534" spans="4:11" x14ac:dyDescent="0.25">
      <c r="D534" t="str">
        <f>solve_for_c('True_Odds_Calculator_3-way'!A531,'True_Odds_Calculator_3-way'!B531,'True_Odds_Calculator_3-way'!C531,'Log_working_3-way'!B$1,'Log_working_3-way'!B$2)</f>
        <v/>
      </c>
      <c r="F534" s="6" t="str">
        <f>IF('Log_working_3-way'!D534="","",1/'True_Odds_Calculator_3-way'!N531+1/'True_Odds_Calculator_3-way'!O531+1/'True_Odds_Calculator_3-way'!#REF!-1)</f>
        <v/>
      </c>
      <c r="H534" s="6" t="str">
        <f>IF('Log_working_3-way'!$D534="","",'True_Odds_Calculator_3-way'!N531/'True_Odds_Calculator_3-way'!A531-1)</f>
        <v/>
      </c>
      <c r="I534" s="6" t="str">
        <f>IF('Log_working_3-way'!$D534="","",'True_Odds_Calculator_3-way'!O531/'True_Odds_Calculator_3-way'!B531-1)</f>
        <v/>
      </c>
      <c r="J534" s="6" t="str">
        <f>IF('Log_working_3-way'!$D534="","",'True_Odds_Calculator_3-way'!#REF!/'True_Odds_Calculator_3-way'!C531-1)</f>
        <v/>
      </c>
      <c r="K534" s="6" t="str">
        <f>IF('Log_working_3-way'!$D534="","",1/'True_Odds_Calculator_3-way'!A531+1/'True_Odds_Calculator_3-way'!B531+1/'True_Odds_Calculator_3-way'!C531-1)</f>
        <v/>
      </c>
    </row>
    <row r="535" spans="4:11" x14ac:dyDescent="0.25">
      <c r="D535" t="str">
        <f>solve_for_c('True_Odds_Calculator_3-way'!A532,'True_Odds_Calculator_3-way'!B532,'True_Odds_Calculator_3-way'!C532,'Log_working_3-way'!B$1,'Log_working_3-way'!B$2)</f>
        <v/>
      </c>
      <c r="F535" s="6" t="str">
        <f>IF('Log_working_3-way'!D535="","",1/'True_Odds_Calculator_3-way'!N532+1/'True_Odds_Calculator_3-way'!O532+1/'True_Odds_Calculator_3-way'!#REF!-1)</f>
        <v/>
      </c>
      <c r="H535" s="6" t="str">
        <f>IF('Log_working_3-way'!$D535="","",'True_Odds_Calculator_3-way'!N532/'True_Odds_Calculator_3-way'!A532-1)</f>
        <v/>
      </c>
      <c r="I535" s="6" t="str">
        <f>IF('Log_working_3-way'!$D535="","",'True_Odds_Calculator_3-way'!O532/'True_Odds_Calculator_3-way'!B532-1)</f>
        <v/>
      </c>
      <c r="J535" s="6" t="str">
        <f>IF('Log_working_3-way'!$D535="","",'True_Odds_Calculator_3-way'!#REF!/'True_Odds_Calculator_3-way'!C532-1)</f>
        <v/>
      </c>
      <c r="K535" s="6" t="str">
        <f>IF('Log_working_3-way'!$D535="","",1/'True_Odds_Calculator_3-way'!A532+1/'True_Odds_Calculator_3-way'!B532+1/'True_Odds_Calculator_3-way'!C532-1)</f>
        <v/>
      </c>
    </row>
    <row r="536" spans="4:11" x14ac:dyDescent="0.25">
      <c r="D536" t="str">
        <f>solve_for_c('True_Odds_Calculator_3-way'!A533,'True_Odds_Calculator_3-way'!B533,'True_Odds_Calculator_3-way'!C533,'Log_working_3-way'!B$1,'Log_working_3-way'!B$2)</f>
        <v/>
      </c>
      <c r="F536" s="6" t="str">
        <f>IF('Log_working_3-way'!D536="","",1/'True_Odds_Calculator_3-way'!N533+1/'True_Odds_Calculator_3-way'!O533+1/'True_Odds_Calculator_3-way'!#REF!-1)</f>
        <v/>
      </c>
      <c r="H536" s="6" t="str">
        <f>IF('Log_working_3-way'!$D536="","",'True_Odds_Calculator_3-way'!N533/'True_Odds_Calculator_3-way'!A533-1)</f>
        <v/>
      </c>
      <c r="I536" s="6" t="str">
        <f>IF('Log_working_3-way'!$D536="","",'True_Odds_Calculator_3-way'!O533/'True_Odds_Calculator_3-way'!B533-1)</f>
        <v/>
      </c>
      <c r="J536" s="6" t="str">
        <f>IF('Log_working_3-way'!$D536="","",'True_Odds_Calculator_3-way'!#REF!/'True_Odds_Calculator_3-way'!C533-1)</f>
        <v/>
      </c>
      <c r="K536" s="6" t="str">
        <f>IF('Log_working_3-way'!$D536="","",1/'True_Odds_Calculator_3-way'!A533+1/'True_Odds_Calculator_3-way'!B533+1/'True_Odds_Calculator_3-way'!C533-1)</f>
        <v/>
      </c>
    </row>
    <row r="537" spans="4:11" x14ac:dyDescent="0.25">
      <c r="D537" t="str">
        <f>solve_for_c('True_Odds_Calculator_3-way'!A534,'True_Odds_Calculator_3-way'!B534,'True_Odds_Calculator_3-way'!C534,'Log_working_3-way'!B$1,'Log_working_3-way'!B$2)</f>
        <v/>
      </c>
      <c r="F537" s="6" t="str">
        <f>IF('Log_working_3-way'!D537="","",1/'True_Odds_Calculator_3-way'!N534+1/'True_Odds_Calculator_3-way'!O534+1/'True_Odds_Calculator_3-way'!#REF!-1)</f>
        <v/>
      </c>
      <c r="H537" s="6" t="str">
        <f>IF('Log_working_3-way'!$D537="","",'True_Odds_Calculator_3-way'!N534/'True_Odds_Calculator_3-way'!A534-1)</f>
        <v/>
      </c>
      <c r="I537" s="6" t="str">
        <f>IF('Log_working_3-way'!$D537="","",'True_Odds_Calculator_3-way'!O534/'True_Odds_Calculator_3-way'!B534-1)</f>
        <v/>
      </c>
      <c r="J537" s="6" t="str">
        <f>IF('Log_working_3-way'!$D537="","",'True_Odds_Calculator_3-way'!#REF!/'True_Odds_Calculator_3-way'!C534-1)</f>
        <v/>
      </c>
      <c r="K537" s="6" t="str">
        <f>IF('Log_working_3-way'!$D537="","",1/'True_Odds_Calculator_3-way'!A534+1/'True_Odds_Calculator_3-way'!B534+1/'True_Odds_Calculator_3-way'!C534-1)</f>
        <v/>
      </c>
    </row>
    <row r="538" spans="4:11" x14ac:dyDescent="0.25">
      <c r="D538" t="str">
        <f>solve_for_c('True_Odds_Calculator_3-way'!A535,'True_Odds_Calculator_3-way'!B535,'True_Odds_Calculator_3-way'!C535,'Log_working_3-way'!B$1,'Log_working_3-way'!B$2)</f>
        <v/>
      </c>
      <c r="F538" s="6" t="str">
        <f>IF('Log_working_3-way'!D538="","",1/'True_Odds_Calculator_3-way'!N535+1/'True_Odds_Calculator_3-way'!O535+1/'True_Odds_Calculator_3-way'!#REF!-1)</f>
        <v/>
      </c>
      <c r="H538" s="6" t="str">
        <f>IF('Log_working_3-way'!$D538="","",'True_Odds_Calculator_3-way'!N535/'True_Odds_Calculator_3-way'!A535-1)</f>
        <v/>
      </c>
      <c r="I538" s="6" t="str">
        <f>IF('Log_working_3-way'!$D538="","",'True_Odds_Calculator_3-way'!O535/'True_Odds_Calculator_3-way'!B535-1)</f>
        <v/>
      </c>
      <c r="J538" s="6" t="str">
        <f>IF('Log_working_3-way'!$D538="","",'True_Odds_Calculator_3-way'!#REF!/'True_Odds_Calculator_3-way'!C535-1)</f>
        <v/>
      </c>
      <c r="K538" s="6" t="str">
        <f>IF('Log_working_3-way'!$D538="","",1/'True_Odds_Calculator_3-way'!A535+1/'True_Odds_Calculator_3-way'!B535+1/'True_Odds_Calculator_3-way'!C535-1)</f>
        <v/>
      </c>
    </row>
    <row r="539" spans="4:11" x14ac:dyDescent="0.25">
      <c r="D539" t="str">
        <f>solve_for_c('True_Odds_Calculator_3-way'!A536,'True_Odds_Calculator_3-way'!B536,'True_Odds_Calculator_3-way'!C536,'Log_working_3-way'!B$1,'Log_working_3-way'!B$2)</f>
        <v/>
      </c>
      <c r="F539" s="6" t="str">
        <f>IF('Log_working_3-way'!D539="","",1/'True_Odds_Calculator_3-way'!N536+1/'True_Odds_Calculator_3-way'!O536+1/'True_Odds_Calculator_3-way'!#REF!-1)</f>
        <v/>
      </c>
      <c r="H539" s="6" t="str">
        <f>IF('Log_working_3-way'!$D539="","",'True_Odds_Calculator_3-way'!N536/'True_Odds_Calculator_3-way'!A536-1)</f>
        <v/>
      </c>
      <c r="I539" s="6" t="str">
        <f>IF('Log_working_3-way'!$D539="","",'True_Odds_Calculator_3-way'!O536/'True_Odds_Calculator_3-way'!B536-1)</f>
        <v/>
      </c>
      <c r="J539" s="6" t="str">
        <f>IF('Log_working_3-way'!$D539="","",'True_Odds_Calculator_3-way'!#REF!/'True_Odds_Calculator_3-way'!C536-1)</f>
        <v/>
      </c>
      <c r="K539" s="6" t="str">
        <f>IF('Log_working_3-way'!$D539="","",1/'True_Odds_Calculator_3-way'!A536+1/'True_Odds_Calculator_3-way'!B536+1/'True_Odds_Calculator_3-way'!C536-1)</f>
        <v/>
      </c>
    </row>
    <row r="540" spans="4:11" x14ac:dyDescent="0.25">
      <c r="D540" t="str">
        <f>solve_for_c('True_Odds_Calculator_3-way'!A537,'True_Odds_Calculator_3-way'!B537,'True_Odds_Calculator_3-way'!C537,'Log_working_3-way'!B$1,'Log_working_3-way'!B$2)</f>
        <v/>
      </c>
      <c r="F540" s="6" t="str">
        <f>IF('Log_working_3-way'!D540="","",1/'True_Odds_Calculator_3-way'!N537+1/'True_Odds_Calculator_3-way'!O537+1/'True_Odds_Calculator_3-way'!#REF!-1)</f>
        <v/>
      </c>
      <c r="H540" s="6" t="str">
        <f>IF('Log_working_3-way'!$D540="","",'True_Odds_Calculator_3-way'!N537/'True_Odds_Calculator_3-way'!A537-1)</f>
        <v/>
      </c>
      <c r="I540" s="6" t="str">
        <f>IF('Log_working_3-way'!$D540="","",'True_Odds_Calculator_3-way'!O537/'True_Odds_Calculator_3-way'!B537-1)</f>
        <v/>
      </c>
      <c r="J540" s="6" t="str">
        <f>IF('Log_working_3-way'!$D540="","",'True_Odds_Calculator_3-way'!#REF!/'True_Odds_Calculator_3-way'!C537-1)</f>
        <v/>
      </c>
      <c r="K540" s="6" t="str">
        <f>IF('Log_working_3-way'!$D540="","",1/'True_Odds_Calculator_3-way'!A537+1/'True_Odds_Calculator_3-way'!B537+1/'True_Odds_Calculator_3-way'!C537-1)</f>
        <v/>
      </c>
    </row>
    <row r="541" spans="4:11" x14ac:dyDescent="0.25">
      <c r="D541" t="str">
        <f>solve_for_c('True_Odds_Calculator_3-way'!A538,'True_Odds_Calculator_3-way'!B538,'True_Odds_Calculator_3-way'!C538,'Log_working_3-way'!B$1,'Log_working_3-way'!B$2)</f>
        <v/>
      </c>
      <c r="F541" s="6" t="str">
        <f>IF('Log_working_3-way'!D541="","",1/'True_Odds_Calculator_3-way'!N538+1/'True_Odds_Calculator_3-way'!O538+1/'True_Odds_Calculator_3-way'!#REF!-1)</f>
        <v/>
      </c>
      <c r="H541" s="6" t="str">
        <f>IF('Log_working_3-way'!$D541="","",'True_Odds_Calculator_3-way'!N538/'True_Odds_Calculator_3-way'!A538-1)</f>
        <v/>
      </c>
      <c r="I541" s="6" t="str">
        <f>IF('Log_working_3-way'!$D541="","",'True_Odds_Calculator_3-way'!O538/'True_Odds_Calculator_3-way'!B538-1)</f>
        <v/>
      </c>
      <c r="J541" s="6" t="str">
        <f>IF('Log_working_3-way'!$D541="","",'True_Odds_Calculator_3-way'!#REF!/'True_Odds_Calculator_3-way'!C538-1)</f>
        <v/>
      </c>
      <c r="K541" s="6" t="str">
        <f>IF('Log_working_3-way'!$D541="","",1/'True_Odds_Calculator_3-way'!A538+1/'True_Odds_Calculator_3-way'!B538+1/'True_Odds_Calculator_3-way'!C538-1)</f>
        <v/>
      </c>
    </row>
    <row r="542" spans="4:11" x14ac:dyDescent="0.25">
      <c r="D542" t="str">
        <f>solve_for_c('True_Odds_Calculator_3-way'!A539,'True_Odds_Calculator_3-way'!B539,'True_Odds_Calculator_3-way'!C539,'Log_working_3-way'!B$1,'Log_working_3-way'!B$2)</f>
        <v/>
      </c>
      <c r="F542" s="6" t="str">
        <f>IF('Log_working_3-way'!D542="","",1/'True_Odds_Calculator_3-way'!N539+1/'True_Odds_Calculator_3-way'!O539+1/'True_Odds_Calculator_3-way'!#REF!-1)</f>
        <v/>
      </c>
      <c r="H542" s="6" t="str">
        <f>IF('Log_working_3-way'!$D542="","",'True_Odds_Calculator_3-way'!N539/'True_Odds_Calculator_3-way'!A539-1)</f>
        <v/>
      </c>
      <c r="I542" s="6" t="str">
        <f>IF('Log_working_3-way'!$D542="","",'True_Odds_Calculator_3-way'!O539/'True_Odds_Calculator_3-way'!B539-1)</f>
        <v/>
      </c>
      <c r="J542" s="6" t="str">
        <f>IF('Log_working_3-way'!$D542="","",'True_Odds_Calculator_3-way'!#REF!/'True_Odds_Calculator_3-way'!C539-1)</f>
        <v/>
      </c>
      <c r="K542" s="6" t="str">
        <f>IF('Log_working_3-way'!$D542="","",1/'True_Odds_Calculator_3-way'!A539+1/'True_Odds_Calculator_3-way'!B539+1/'True_Odds_Calculator_3-way'!C539-1)</f>
        <v/>
      </c>
    </row>
    <row r="543" spans="4:11" x14ac:dyDescent="0.25">
      <c r="D543" t="str">
        <f>solve_for_c('True_Odds_Calculator_3-way'!A540,'True_Odds_Calculator_3-way'!B540,'True_Odds_Calculator_3-way'!C540,'Log_working_3-way'!B$1,'Log_working_3-way'!B$2)</f>
        <v/>
      </c>
      <c r="F543" s="6" t="str">
        <f>IF('Log_working_3-way'!D543="","",1/'True_Odds_Calculator_3-way'!N540+1/'True_Odds_Calculator_3-way'!O540+1/'True_Odds_Calculator_3-way'!#REF!-1)</f>
        <v/>
      </c>
      <c r="H543" s="6" t="str">
        <f>IF('Log_working_3-way'!$D543="","",'True_Odds_Calculator_3-way'!N540/'True_Odds_Calculator_3-way'!A540-1)</f>
        <v/>
      </c>
      <c r="I543" s="6" t="str">
        <f>IF('Log_working_3-way'!$D543="","",'True_Odds_Calculator_3-way'!O540/'True_Odds_Calculator_3-way'!B540-1)</f>
        <v/>
      </c>
      <c r="J543" s="6" t="str">
        <f>IF('Log_working_3-way'!$D543="","",'True_Odds_Calculator_3-way'!#REF!/'True_Odds_Calculator_3-way'!C540-1)</f>
        <v/>
      </c>
      <c r="K543" s="6" t="str">
        <f>IF('Log_working_3-way'!$D543="","",1/'True_Odds_Calculator_3-way'!A540+1/'True_Odds_Calculator_3-way'!B540+1/'True_Odds_Calculator_3-way'!C540-1)</f>
        <v/>
      </c>
    </row>
    <row r="544" spans="4:11" x14ac:dyDescent="0.25">
      <c r="D544" t="str">
        <f>solve_for_c('True_Odds_Calculator_3-way'!A541,'True_Odds_Calculator_3-way'!B541,'True_Odds_Calculator_3-way'!C541,'Log_working_3-way'!B$1,'Log_working_3-way'!B$2)</f>
        <v/>
      </c>
      <c r="F544" s="6" t="str">
        <f>IF('Log_working_3-way'!D544="","",1/'True_Odds_Calculator_3-way'!N541+1/'True_Odds_Calculator_3-way'!O541+1/'True_Odds_Calculator_3-way'!#REF!-1)</f>
        <v/>
      </c>
      <c r="H544" s="6" t="str">
        <f>IF('Log_working_3-way'!$D544="","",'True_Odds_Calculator_3-way'!N541/'True_Odds_Calculator_3-way'!A541-1)</f>
        <v/>
      </c>
      <c r="I544" s="6" t="str">
        <f>IF('Log_working_3-way'!$D544="","",'True_Odds_Calculator_3-way'!O541/'True_Odds_Calculator_3-way'!B541-1)</f>
        <v/>
      </c>
      <c r="J544" s="6" t="str">
        <f>IF('Log_working_3-way'!$D544="","",'True_Odds_Calculator_3-way'!#REF!/'True_Odds_Calculator_3-way'!C541-1)</f>
        <v/>
      </c>
      <c r="K544" s="6" t="str">
        <f>IF('Log_working_3-way'!$D544="","",1/'True_Odds_Calculator_3-way'!A541+1/'True_Odds_Calculator_3-way'!B541+1/'True_Odds_Calculator_3-way'!C541-1)</f>
        <v/>
      </c>
    </row>
    <row r="545" spans="4:11" x14ac:dyDescent="0.25">
      <c r="D545" t="str">
        <f>solve_for_c('True_Odds_Calculator_3-way'!A542,'True_Odds_Calculator_3-way'!B542,'True_Odds_Calculator_3-way'!C542,'Log_working_3-way'!B$1,'Log_working_3-way'!B$2)</f>
        <v/>
      </c>
      <c r="F545" s="6" t="str">
        <f>IF('Log_working_3-way'!D545="","",1/'True_Odds_Calculator_3-way'!N542+1/'True_Odds_Calculator_3-way'!O542+1/'True_Odds_Calculator_3-way'!#REF!-1)</f>
        <v/>
      </c>
      <c r="H545" s="6" t="str">
        <f>IF('Log_working_3-way'!$D545="","",'True_Odds_Calculator_3-way'!N542/'True_Odds_Calculator_3-way'!A542-1)</f>
        <v/>
      </c>
      <c r="I545" s="6" t="str">
        <f>IF('Log_working_3-way'!$D545="","",'True_Odds_Calculator_3-way'!O542/'True_Odds_Calculator_3-way'!B542-1)</f>
        <v/>
      </c>
      <c r="J545" s="6" t="str">
        <f>IF('Log_working_3-way'!$D545="","",'True_Odds_Calculator_3-way'!#REF!/'True_Odds_Calculator_3-way'!C542-1)</f>
        <v/>
      </c>
      <c r="K545" s="6" t="str">
        <f>IF('Log_working_3-way'!$D545="","",1/'True_Odds_Calculator_3-way'!A542+1/'True_Odds_Calculator_3-way'!B542+1/'True_Odds_Calculator_3-way'!C542-1)</f>
        <v/>
      </c>
    </row>
    <row r="546" spans="4:11" x14ac:dyDescent="0.25">
      <c r="D546" t="str">
        <f>solve_for_c('True_Odds_Calculator_3-way'!A543,'True_Odds_Calculator_3-way'!B543,'True_Odds_Calculator_3-way'!C543,'Log_working_3-way'!B$1,'Log_working_3-way'!B$2)</f>
        <v/>
      </c>
      <c r="F546" s="6" t="str">
        <f>IF('Log_working_3-way'!D546="","",1/'True_Odds_Calculator_3-way'!N543+1/'True_Odds_Calculator_3-way'!O543+1/'True_Odds_Calculator_3-way'!#REF!-1)</f>
        <v/>
      </c>
      <c r="H546" s="6" t="str">
        <f>IF('Log_working_3-way'!$D546="","",'True_Odds_Calculator_3-way'!N543/'True_Odds_Calculator_3-way'!A543-1)</f>
        <v/>
      </c>
      <c r="I546" s="6" t="str">
        <f>IF('Log_working_3-way'!$D546="","",'True_Odds_Calculator_3-way'!O543/'True_Odds_Calculator_3-way'!B543-1)</f>
        <v/>
      </c>
      <c r="J546" s="6" t="str">
        <f>IF('Log_working_3-way'!$D546="","",'True_Odds_Calculator_3-way'!#REF!/'True_Odds_Calculator_3-way'!C543-1)</f>
        <v/>
      </c>
      <c r="K546" s="6" t="str">
        <f>IF('Log_working_3-way'!$D546="","",1/'True_Odds_Calculator_3-way'!A543+1/'True_Odds_Calculator_3-way'!B543+1/'True_Odds_Calculator_3-way'!C543-1)</f>
        <v/>
      </c>
    </row>
    <row r="547" spans="4:11" x14ac:dyDescent="0.25">
      <c r="D547" t="str">
        <f>solve_for_c('True_Odds_Calculator_3-way'!A544,'True_Odds_Calculator_3-way'!B544,'True_Odds_Calculator_3-way'!C544,'Log_working_3-way'!B$1,'Log_working_3-way'!B$2)</f>
        <v/>
      </c>
      <c r="F547" s="6" t="str">
        <f>IF('Log_working_3-way'!D547="","",1/'True_Odds_Calculator_3-way'!N544+1/'True_Odds_Calculator_3-way'!O544+1/'True_Odds_Calculator_3-way'!#REF!-1)</f>
        <v/>
      </c>
      <c r="H547" s="6" t="str">
        <f>IF('Log_working_3-way'!$D547="","",'True_Odds_Calculator_3-way'!N544/'True_Odds_Calculator_3-way'!A544-1)</f>
        <v/>
      </c>
      <c r="I547" s="6" t="str">
        <f>IF('Log_working_3-way'!$D547="","",'True_Odds_Calculator_3-way'!O544/'True_Odds_Calculator_3-way'!B544-1)</f>
        <v/>
      </c>
      <c r="J547" s="6" t="str">
        <f>IF('Log_working_3-way'!$D547="","",'True_Odds_Calculator_3-way'!#REF!/'True_Odds_Calculator_3-way'!C544-1)</f>
        <v/>
      </c>
      <c r="K547" s="6" t="str">
        <f>IF('Log_working_3-way'!$D547="","",1/'True_Odds_Calculator_3-way'!A544+1/'True_Odds_Calculator_3-way'!B544+1/'True_Odds_Calculator_3-way'!C544-1)</f>
        <v/>
      </c>
    </row>
    <row r="548" spans="4:11" x14ac:dyDescent="0.25">
      <c r="D548" t="str">
        <f>solve_for_c('True_Odds_Calculator_3-way'!A545,'True_Odds_Calculator_3-way'!B545,'True_Odds_Calculator_3-way'!C545,'Log_working_3-way'!B$1,'Log_working_3-way'!B$2)</f>
        <v/>
      </c>
      <c r="F548" s="6" t="str">
        <f>IF('Log_working_3-way'!D548="","",1/'True_Odds_Calculator_3-way'!N545+1/'True_Odds_Calculator_3-way'!O545+1/'True_Odds_Calculator_3-way'!#REF!-1)</f>
        <v/>
      </c>
      <c r="H548" s="6" t="str">
        <f>IF('Log_working_3-way'!$D548="","",'True_Odds_Calculator_3-way'!N545/'True_Odds_Calculator_3-way'!A545-1)</f>
        <v/>
      </c>
      <c r="I548" s="6" t="str">
        <f>IF('Log_working_3-way'!$D548="","",'True_Odds_Calculator_3-way'!O545/'True_Odds_Calculator_3-way'!B545-1)</f>
        <v/>
      </c>
      <c r="J548" s="6" t="str">
        <f>IF('Log_working_3-way'!$D548="","",'True_Odds_Calculator_3-way'!#REF!/'True_Odds_Calculator_3-way'!C545-1)</f>
        <v/>
      </c>
      <c r="K548" s="6" t="str">
        <f>IF('Log_working_3-way'!$D548="","",1/'True_Odds_Calculator_3-way'!A545+1/'True_Odds_Calculator_3-way'!B545+1/'True_Odds_Calculator_3-way'!C545-1)</f>
        <v/>
      </c>
    </row>
    <row r="549" spans="4:11" x14ac:dyDescent="0.25">
      <c r="D549" t="str">
        <f>solve_for_c('True_Odds_Calculator_3-way'!A546,'True_Odds_Calculator_3-way'!B546,'True_Odds_Calculator_3-way'!C546,'Log_working_3-way'!B$1,'Log_working_3-way'!B$2)</f>
        <v/>
      </c>
      <c r="F549" s="6" t="str">
        <f>IF('Log_working_3-way'!D549="","",1/'True_Odds_Calculator_3-way'!N546+1/'True_Odds_Calculator_3-way'!O546+1/'True_Odds_Calculator_3-way'!#REF!-1)</f>
        <v/>
      </c>
      <c r="H549" s="6" t="str">
        <f>IF('Log_working_3-way'!$D549="","",'True_Odds_Calculator_3-way'!N546/'True_Odds_Calculator_3-way'!A546-1)</f>
        <v/>
      </c>
      <c r="I549" s="6" t="str">
        <f>IF('Log_working_3-way'!$D549="","",'True_Odds_Calculator_3-way'!O546/'True_Odds_Calculator_3-way'!B546-1)</f>
        <v/>
      </c>
      <c r="J549" s="6" t="str">
        <f>IF('Log_working_3-way'!$D549="","",'True_Odds_Calculator_3-way'!#REF!/'True_Odds_Calculator_3-way'!C546-1)</f>
        <v/>
      </c>
      <c r="K549" s="6" t="str">
        <f>IF('Log_working_3-way'!$D549="","",1/'True_Odds_Calculator_3-way'!A546+1/'True_Odds_Calculator_3-way'!B546+1/'True_Odds_Calculator_3-way'!C546-1)</f>
        <v/>
      </c>
    </row>
    <row r="550" spans="4:11" x14ac:dyDescent="0.25">
      <c r="D550" t="str">
        <f>solve_for_c('True_Odds_Calculator_3-way'!A547,'True_Odds_Calculator_3-way'!B547,'True_Odds_Calculator_3-way'!C547,'Log_working_3-way'!B$1,'Log_working_3-way'!B$2)</f>
        <v/>
      </c>
      <c r="F550" s="6" t="str">
        <f>IF('Log_working_3-way'!D550="","",1/'True_Odds_Calculator_3-way'!N547+1/'True_Odds_Calculator_3-way'!O547+1/'True_Odds_Calculator_3-way'!#REF!-1)</f>
        <v/>
      </c>
      <c r="H550" s="6" t="str">
        <f>IF('Log_working_3-way'!$D550="","",'True_Odds_Calculator_3-way'!N547/'True_Odds_Calculator_3-way'!A547-1)</f>
        <v/>
      </c>
      <c r="I550" s="6" t="str">
        <f>IF('Log_working_3-way'!$D550="","",'True_Odds_Calculator_3-way'!O547/'True_Odds_Calculator_3-way'!B547-1)</f>
        <v/>
      </c>
      <c r="J550" s="6" t="str">
        <f>IF('Log_working_3-way'!$D550="","",'True_Odds_Calculator_3-way'!#REF!/'True_Odds_Calculator_3-way'!C547-1)</f>
        <v/>
      </c>
      <c r="K550" s="6" t="str">
        <f>IF('Log_working_3-way'!$D550="","",1/'True_Odds_Calculator_3-way'!A547+1/'True_Odds_Calculator_3-way'!B547+1/'True_Odds_Calculator_3-way'!C547-1)</f>
        <v/>
      </c>
    </row>
    <row r="551" spans="4:11" x14ac:dyDescent="0.25">
      <c r="D551" t="str">
        <f>solve_for_c('True_Odds_Calculator_3-way'!A548,'True_Odds_Calculator_3-way'!B548,'True_Odds_Calculator_3-way'!C548,'Log_working_3-way'!B$1,'Log_working_3-way'!B$2)</f>
        <v/>
      </c>
      <c r="F551" s="6" t="str">
        <f>IF('Log_working_3-way'!D551="","",1/'True_Odds_Calculator_3-way'!N548+1/'True_Odds_Calculator_3-way'!O548+1/'True_Odds_Calculator_3-way'!#REF!-1)</f>
        <v/>
      </c>
      <c r="H551" s="6" t="str">
        <f>IF('Log_working_3-way'!$D551="","",'True_Odds_Calculator_3-way'!N548/'True_Odds_Calculator_3-way'!A548-1)</f>
        <v/>
      </c>
      <c r="I551" s="6" t="str">
        <f>IF('Log_working_3-way'!$D551="","",'True_Odds_Calculator_3-way'!O548/'True_Odds_Calculator_3-way'!B548-1)</f>
        <v/>
      </c>
      <c r="J551" s="6" t="str">
        <f>IF('Log_working_3-way'!$D551="","",'True_Odds_Calculator_3-way'!#REF!/'True_Odds_Calculator_3-way'!C548-1)</f>
        <v/>
      </c>
      <c r="K551" s="6" t="str">
        <f>IF('Log_working_3-way'!$D551="","",1/'True_Odds_Calculator_3-way'!A548+1/'True_Odds_Calculator_3-way'!B548+1/'True_Odds_Calculator_3-way'!C548-1)</f>
        <v/>
      </c>
    </row>
    <row r="552" spans="4:11" x14ac:dyDescent="0.25">
      <c r="D552" t="str">
        <f>solve_for_c('True_Odds_Calculator_3-way'!A549,'True_Odds_Calculator_3-way'!B549,'True_Odds_Calculator_3-way'!C549,'Log_working_3-way'!B$1,'Log_working_3-way'!B$2)</f>
        <v/>
      </c>
      <c r="F552" s="6" t="str">
        <f>IF('Log_working_3-way'!D552="","",1/'True_Odds_Calculator_3-way'!N549+1/'True_Odds_Calculator_3-way'!O549+1/'True_Odds_Calculator_3-way'!#REF!-1)</f>
        <v/>
      </c>
      <c r="H552" s="6" t="str">
        <f>IF('Log_working_3-way'!$D552="","",'True_Odds_Calculator_3-way'!N549/'True_Odds_Calculator_3-way'!A549-1)</f>
        <v/>
      </c>
      <c r="I552" s="6" t="str">
        <f>IF('Log_working_3-way'!$D552="","",'True_Odds_Calculator_3-way'!O549/'True_Odds_Calculator_3-way'!B549-1)</f>
        <v/>
      </c>
      <c r="J552" s="6" t="str">
        <f>IF('Log_working_3-way'!$D552="","",'True_Odds_Calculator_3-way'!#REF!/'True_Odds_Calculator_3-way'!C549-1)</f>
        <v/>
      </c>
      <c r="K552" s="6" t="str">
        <f>IF('Log_working_3-way'!$D552="","",1/'True_Odds_Calculator_3-way'!A549+1/'True_Odds_Calculator_3-way'!B549+1/'True_Odds_Calculator_3-way'!C549-1)</f>
        <v/>
      </c>
    </row>
    <row r="553" spans="4:11" x14ac:dyDescent="0.25">
      <c r="D553" t="str">
        <f>solve_for_c('True_Odds_Calculator_3-way'!A550,'True_Odds_Calculator_3-way'!B550,'True_Odds_Calculator_3-way'!C550,'Log_working_3-way'!B$1,'Log_working_3-way'!B$2)</f>
        <v/>
      </c>
      <c r="F553" s="6" t="str">
        <f>IF('Log_working_3-way'!D553="","",1/'True_Odds_Calculator_3-way'!N550+1/'True_Odds_Calculator_3-way'!O550+1/'True_Odds_Calculator_3-way'!#REF!-1)</f>
        <v/>
      </c>
      <c r="H553" s="6" t="str">
        <f>IF('Log_working_3-way'!$D553="","",'True_Odds_Calculator_3-way'!N550/'True_Odds_Calculator_3-way'!A550-1)</f>
        <v/>
      </c>
      <c r="I553" s="6" t="str">
        <f>IF('Log_working_3-way'!$D553="","",'True_Odds_Calculator_3-way'!O550/'True_Odds_Calculator_3-way'!B550-1)</f>
        <v/>
      </c>
      <c r="J553" s="6" t="str">
        <f>IF('Log_working_3-way'!$D553="","",'True_Odds_Calculator_3-way'!#REF!/'True_Odds_Calculator_3-way'!C550-1)</f>
        <v/>
      </c>
      <c r="K553" s="6" t="str">
        <f>IF('Log_working_3-way'!$D553="","",1/'True_Odds_Calculator_3-way'!A550+1/'True_Odds_Calculator_3-way'!B550+1/'True_Odds_Calculator_3-way'!C550-1)</f>
        <v/>
      </c>
    </row>
    <row r="554" spans="4:11" x14ac:dyDescent="0.25">
      <c r="D554" t="str">
        <f>solve_for_c('True_Odds_Calculator_3-way'!A551,'True_Odds_Calculator_3-way'!B551,'True_Odds_Calculator_3-way'!C551,'Log_working_3-way'!B$1,'Log_working_3-way'!B$2)</f>
        <v/>
      </c>
      <c r="F554" s="6" t="str">
        <f>IF('Log_working_3-way'!D554="","",1/'True_Odds_Calculator_3-way'!N551+1/'True_Odds_Calculator_3-way'!O551+1/'True_Odds_Calculator_3-way'!#REF!-1)</f>
        <v/>
      </c>
      <c r="H554" s="6" t="str">
        <f>IF('Log_working_3-way'!$D554="","",'True_Odds_Calculator_3-way'!N551/'True_Odds_Calculator_3-way'!A551-1)</f>
        <v/>
      </c>
      <c r="I554" s="6" t="str">
        <f>IF('Log_working_3-way'!$D554="","",'True_Odds_Calculator_3-way'!O551/'True_Odds_Calculator_3-way'!B551-1)</f>
        <v/>
      </c>
      <c r="J554" s="6" t="str">
        <f>IF('Log_working_3-way'!$D554="","",'True_Odds_Calculator_3-way'!#REF!/'True_Odds_Calculator_3-way'!C551-1)</f>
        <v/>
      </c>
      <c r="K554" s="6" t="str">
        <f>IF('Log_working_3-way'!$D554="","",1/'True_Odds_Calculator_3-way'!A551+1/'True_Odds_Calculator_3-way'!B551+1/'True_Odds_Calculator_3-way'!C551-1)</f>
        <v/>
      </c>
    </row>
    <row r="555" spans="4:11" x14ac:dyDescent="0.25">
      <c r="D555" t="str">
        <f>solve_for_c('True_Odds_Calculator_3-way'!A552,'True_Odds_Calculator_3-way'!B552,'True_Odds_Calculator_3-way'!C552,'Log_working_3-way'!B$1,'Log_working_3-way'!B$2)</f>
        <v/>
      </c>
      <c r="F555" s="6" t="str">
        <f>IF('Log_working_3-way'!D555="","",1/'True_Odds_Calculator_3-way'!N552+1/'True_Odds_Calculator_3-way'!O552+1/'True_Odds_Calculator_3-way'!#REF!-1)</f>
        <v/>
      </c>
      <c r="H555" s="6" t="str">
        <f>IF('Log_working_3-way'!$D555="","",'True_Odds_Calculator_3-way'!N552/'True_Odds_Calculator_3-way'!A552-1)</f>
        <v/>
      </c>
      <c r="I555" s="6" t="str">
        <f>IF('Log_working_3-way'!$D555="","",'True_Odds_Calculator_3-way'!O552/'True_Odds_Calculator_3-way'!B552-1)</f>
        <v/>
      </c>
      <c r="J555" s="6" t="str">
        <f>IF('Log_working_3-way'!$D555="","",'True_Odds_Calculator_3-way'!#REF!/'True_Odds_Calculator_3-way'!C552-1)</f>
        <v/>
      </c>
      <c r="K555" s="6" t="str">
        <f>IF('Log_working_3-way'!$D555="","",1/'True_Odds_Calculator_3-way'!A552+1/'True_Odds_Calculator_3-way'!B552+1/'True_Odds_Calculator_3-way'!C552-1)</f>
        <v/>
      </c>
    </row>
    <row r="556" spans="4:11" x14ac:dyDescent="0.25">
      <c r="D556" t="str">
        <f>solve_for_c('True_Odds_Calculator_3-way'!A553,'True_Odds_Calculator_3-way'!B553,'True_Odds_Calculator_3-way'!C553,'Log_working_3-way'!B$1,'Log_working_3-way'!B$2)</f>
        <v/>
      </c>
      <c r="F556" s="6" t="str">
        <f>IF('Log_working_3-way'!D556="","",1/'True_Odds_Calculator_3-way'!N553+1/'True_Odds_Calculator_3-way'!O553+1/'True_Odds_Calculator_3-way'!#REF!-1)</f>
        <v/>
      </c>
      <c r="H556" s="6" t="str">
        <f>IF('Log_working_3-way'!$D556="","",'True_Odds_Calculator_3-way'!N553/'True_Odds_Calculator_3-way'!A553-1)</f>
        <v/>
      </c>
      <c r="I556" s="6" t="str">
        <f>IF('Log_working_3-way'!$D556="","",'True_Odds_Calculator_3-way'!O553/'True_Odds_Calculator_3-way'!B553-1)</f>
        <v/>
      </c>
      <c r="J556" s="6" t="str">
        <f>IF('Log_working_3-way'!$D556="","",'True_Odds_Calculator_3-way'!#REF!/'True_Odds_Calculator_3-way'!C553-1)</f>
        <v/>
      </c>
      <c r="K556" s="6" t="str">
        <f>IF('Log_working_3-way'!$D556="","",1/'True_Odds_Calculator_3-way'!A553+1/'True_Odds_Calculator_3-way'!B553+1/'True_Odds_Calculator_3-way'!C553-1)</f>
        <v/>
      </c>
    </row>
    <row r="557" spans="4:11" x14ac:dyDescent="0.25">
      <c r="D557" t="str">
        <f>solve_for_c('True_Odds_Calculator_3-way'!A554,'True_Odds_Calculator_3-way'!B554,'True_Odds_Calculator_3-way'!C554,'Log_working_3-way'!B$1,'Log_working_3-way'!B$2)</f>
        <v/>
      </c>
      <c r="F557" s="6" t="str">
        <f>IF('Log_working_3-way'!D557="","",1/'True_Odds_Calculator_3-way'!N554+1/'True_Odds_Calculator_3-way'!O554+1/'True_Odds_Calculator_3-way'!#REF!-1)</f>
        <v/>
      </c>
      <c r="H557" s="6" t="str">
        <f>IF('Log_working_3-way'!$D557="","",'True_Odds_Calculator_3-way'!N554/'True_Odds_Calculator_3-way'!A554-1)</f>
        <v/>
      </c>
      <c r="I557" s="6" t="str">
        <f>IF('Log_working_3-way'!$D557="","",'True_Odds_Calculator_3-way'!O554/'True_Odds_Calculator_3-way'!B554-1)</f>
        <v/>
      </c>
      <c r="J557" s="6" t="str">
        <f>IF('Log_working_3-way'!$D557="","",'True_Odds_Calculator_3-way'!#REF!/'True_Odds_Calculator_3-way'!C554-1)</f>
        <v/>
      </c>
      <c r="K557" s="6" t="str">
        <f>IF('Log_working_3-way'!$D557="","",1/'True_Odds_Calculator_3-way'!A554+1/'True_Odds_Calculator_3-way'!B554+1/'True_Odds_Calculator_3-way'!C554-1)</f>
        <v/>
      </c>
    </row>
    <row r="558" spans="4:11" x14ac:dyDescent="0.25">
      <c r="D558" t="str">
        <f>solve_for_c('True_Odds_Calculator_3-way'!A555,'True_Odds_Calculator_3-way'!B555,'True_Odds_Calculator_3-way'!C555,'Log_working_3-way'!B$1,'Log_working_3-way'!B$2)</f>
        <v/>
      </c>
      <c r="F558" s="6" t="str">
        <f>IF('Log_working_3-way'!D558="","",1/'True_Odds_Calculator_3-way'!N555+1/'True_Odds_Calculator_3-way'!O555+1/'True_Odds_Calculator_3-way'!#REF!-1)</f>
        <v/>
      </c>
      <c r="H558" s="6" t="str">
        <f>IF('Log_working_3-way'!$D558="","",'True_Odds_Calculator_3-way'!N555/'True_Odds_Calculator_3-way'!A555-1)</f>
        <v/>
      </c>
      <c r="I558" s="6" t="str">
        <f>IF('Log_working_3-way'!$D558="","",'True_Odds_Calculator_3-way'!O555/'True_Odds_Calculator_3-way'!B555-1)</f>
        <v/>
      </c>
      <c r="J558" s="6" t="str">
        <f>IF('Log_working_3-way'!$D558="","",'True_Odds_Calculator_3-way'!#REF!/'True_Odds_Calculator_3-way'!C555-1)</f>
        <v/>
      </c>
      <c r="K558" s="6" t="str">
        <f>IF('Log_working_3-way'!$D558="","",1/'True_Odds_Calculator_3-way'!A555+1/'True_Odds_Calculator_3-way'!B555+1/'True_Odds_Calculator_3-way'!C555-1)</f>
        <v/>
      </c>
    </row>
    <row r="559" spans="4:11" x14ac:dyDescent="0.25">
      <c r="D559" t="str">
        <f>solve_for_c('True_Odds_Calculator_3-way'!A556,'True_Odds_Calculator_3-way'!B556,'True_Odds_Calculator_3-way'!C556,'Log_working_3-way'!B$1,'Log_working_3-way'!B$2)</f>
        <v/>
      </c>
      <c r="F559" s="6" t="str">
        <f>IF('Log_working_3-way'!D559="","",1/'True_Odds_Calculator_3-way'!N556+1/'True_Odds_Calculator_3-way'!O556+1/'True_Odds_Calculator_3-way'!#REF!-1)</f>
        <v/>
      </c>
      <c r="H559" s="6" t="str">
        <f>IF('Log_working_3-way'!$D559="","",'True_Odds_Calculator_3-way'!N556/'True_Odds_Calculator_3-way'!A556-1)</f>
        <v/>
      </c>
      <c r="I559" s="6" t="str">
        <f>IF('Log_working_3-way'!$D559="","",'True_Odds_Calculator_3-way'!O556/'True_Odds_Calculator_3-way'!B556-1)</f>
        <v/>
      </c>
      <c r="J559" s="6" t="str">
        <f>IF('Log_working_3-way'!$D559="","",'True_Odds_Calculator_3-way'!#REF!/'True_Odds_Calculator_3-way'!C556-1)</f>
        <v/>
      </c>
      <c r="K559" s="6" t="str">
        <f>IF('Log_working_3-way'!$D559="","",1/'True_Odds_Calculator_3-way'!A556+1/'True_Odds_Calculator_3-way'!B556+1/'True_Odds_Calculator_3-way'!C556-1)</f>
        <v/>
      </c>
    </row>
    <row r="560" spans="4:11" x14ac:dyDescent="0.25">
      <c r="D560" t="str">
        <f>solve_for_c('True_Odds_Calculator_3-way'!A557,'True_Odds_Calculator_3-way'!B557,'True_Odds_Calculator_3-way'!C557,'Log_working_3-way'!B$1,'Log_working_3-way'!B$2)</f>
        <v/>
      </c>
      <c r="F560" s="6" t="str">
        <f>IF('Log_working_3-way'!D560="","",1/'True_Odds_Calculator_3-way'!N557+1/'True_Odds_Calculator_3-way'!O557+1/'True_Odds_Calculator_3-way'!#REF!-1)</f>
        <v/>
      </c>
      <c r="H560" s="6" t="str">
        <f>IF('Log_working_3-way'!$D560="","",'True_Odds_Calculator_3-way'!N557/'True_Odds_Calculator_3-way'!A557-1)</f>
        <v/>
      </c>
      <c r="I560" s="6" t="str">
        <f>IF('Log_working_3-way'!$D560="","",'True_Odds_Calculator_3-way'!O557/'True_Odds_Calculator_3-way'!B557-1)</f>
        <v/>
      </c>
      <c r="J560" s="6" t="str">
        <f>IF('Log_working_3-way'!$D560="","",'True_Odds_Calculator_3-way'!#REF!/'True_Odds_Calculator_3-way'!C557-1)</f>
        <v/>
      </c>
      <c r="K560" s="6" t="str">
        <f>IF('Log_working_3-way'!$D560="","",1/'True_Odds_Calculator_3-way'!A557+1/'True_Odds_Calculator_3-way'!B557+1/'True_Odds_Calculator_3-way'!C557-1)</f>
        <v/>
      </c>
    </row>
    <row r="561" spans="4:11" x14ac:dyDescent="0.25">
      <c r="D561" t="str">
        <f>solve_for_c('True_Odds_Calculator_3-way'!A558,'True_Odds_Calculator_3-way'!B558,'True_Odds_Calculator_3-way'!C558,'Log_working_3-way'!B$1,'Log_working_3-way'!B$2)</f>
        <v/>
      </c>
      <c r="F561" s="6" t="str">
        <f>IF('Log_working_3-way'!D561="","",1/'True_Odds_Calculator_3-way'!N558+1/'True_Odds_Calculator_3-way'!O558+1/'True_Odds_Calculator_3-way'!#REF!-1)</f>
        <v/>
      </c>
      <c r="H561" s="6" t="str">
        <f>IF('Log_working_3-way'!$D561="","",'True_Odds_Calculator_3-way'!N558/'True_Odds_Calculator_3-way'!A558-1)</f>
        <v/>
      </c>
      <c r="I561" s="6" t="str">
        <f>IF('Log_working_3-way'!$D561="","",'True_Odds_Calculator_3-way'!O558/'True_Odds_Calculator_3-way'!B558-1)</f>
        <v/>
      </c>
      <c r="J561" s="6" t="str">
        <f>IF('Log_working_3-way'!$D561="","",'True_Odds_Calculator_3-way'!#REF!/'True_Odds_Calculator_3-way'!C558-1)</f>
        <v/>
      </c>
      <c r="K561" s="6" t="str">
        <f>IF('Log_working_3-way'!$D561="","",1/'True_Odds_Calculator_3-way'!A558+1/'True_Odds_Calculator_3-way'!B558+1/'True_Odds_Calculator_3-way'!C558-1)</f>
        <v/>
      </c>
    </row>
    <row r="562" spans="4:11" x14ac:dyDescent="0.25">
      <c r="D562" t="str">
        <f>solve_for_c('True_Odds_Calculator_3-way'!A559,'True_Odds_Calculator_3-way'!B559,'True_Odds_Calculator_3-way'!C559,'Log_working_3-way'!B$1,'Log_working_3-way'!B$2)</f>
        <v/>
      </c>
      <c r="F562" s="6" t="str">
        <f>IF('Log_working_3-way'!D562="","",1/'True_Odds_Calculator_3-way'!N559+1/'True_Odds_Calculator_3-way'!O559+1/'True_Odds_Calculator_3-way'!#REF!-1)</f>
        <v/>
      </c>
      <c r="H562" s="6" t="str">
        <f>IF('Log_working_3-way'!$D562="","",'True_Odds_Calculator_3-way'!N559/'True_Odds_Calculator_3-way'!A559-1)</f>
        <v/>
      </c>
      <c r="I562" s="6" t="str">
        <f>IF('Log_working_3-way'!$D562="","",'True_Odds_Calculator_3-way'!O559/'True_Odds_Calculator_3-way'!B559-1)</f>
        <v/>
      </c>
      <c r="J562" s="6" t="str">
        <f>IF('Log_working_3-way'!$D562="","",'True_Odds_Calculator_3-way'!#REF!/'True_Odds_Calculator_3-way'!C559-1)</f>
        <v/>
      </c>
      <c r="K562" s="6" t="str">
        <f>IF('Log_working_3-way'!$D562="","",1/'True_Odds_Calculator_3-way'!A559+1/'True_Odds_Calculator_3-way'!B559+1/'True_Odds_Calculator_3-way'!C559-1)</f>
        <v/>
      </c>
    </row>
    <row r="563" spans="4:11" x14ac:dyDescent="0.25">
      <c r="D563" t="str">
        <f>solve_for_c('True_Odds_Calculator_3-way'!A560,'True_Odds_Calculator_3-way'!B560,'True_Odds_Calculator_3-way'!C560,'Log_working_3-way'!B$1,'Log_working_3-way'!B$2)</f>
        <v/>
      </c>
      <c r="F563" s="6" t="str">
        <f>IF('Log_working_3-way'!D563="","",1/'True_Odds_Calculator_3-way'!N560+1/'True_Odds_Calculator_3-way'!O560+1/'True_Odds_Calculator_3-way'!#REF!-1)</f>
        <v/>
      </c>
      <c r="H563" s="6" t="str">
        <f>IF('Log_working_3-way'!$D563="","",'True_Odds_Calculator_3-way'!N560/'True_Odds_Calculator_3-way'!A560-1)</f>
        <v/>
      </c>
      <c r="I563" s="6" t="str">
        <f>IF('Log_working_3-way'!$D563="","",'True_Odds_Calculator_3-way'!O560/'True_Odds_Calculator_3-way'!B560-1)</f>
        <v/>
      </c>
      <c r="J563" s="6" t="str">
        <f>IF('Log_working_3-way'!$D563="","",'True_Odds_Calculator_3-way'!#REF!/'True_Odds_Calculator_3-way'!C560-1)</f>
        <v/>
      </c>
      <c r="K563" s="6" t="str">
        <f>IF('Log_working_3-way'!$D563="","",1/'True_Odds_Calculator_3-way'!A560+1/'True_Odds_Calculator_3-way'!B560+1/'True_Odds_Calculator_3-way'!C560-1)</f>
        <v/>
      </c>
    </row>
    <row r="564" spans="4:11" x14ac:dyDescent="0.25">
      <c r="D564" t="str">
        <f>solve_for_c('True_Odds_Calculator_3-way'!A561,'True_Odds_Calculator_3-way'!B561,'True_Odds_Calculator_3-way'!C561,'Log_working_3-way'!B$1,'Log_working_3-way'!B$2)</f>
        <v/>
      </c>
      <c r="F564" s="6" t="str">
        <f>IF('Log_working_3-way'!D564="","",1/'True_Odds_Calculator_3-way'!N561+1/'True_Odds_Calculator_3-way'!O561+1/'True_Odds_Calculator_3-way'!#REF!-1)</f>
        <v/>
      </c>
      <c r="H564" s="6" t="str">
        <f>IF('Log_working_3-way'!$D564="","",'True_Odds_Calculator_3-way'!N561/'True_Odds_Calculator_3-way'!A561-1)</f>
        <v/>
      </c>
      <c r="I564" s="6" t="str">
        <f>IF('Log_working_3-way'!$D564="","",'True_Odds_Calculator_3-way'!O561/'True_Odds_Calculator_3-way'!B561-1)</f>
        <v/>
      </c>
      <c r="J564" s="6" t="str">
        <f>IF('Log_working_3-way'!$D564="","",'True_Odds_Calculator_3-way'!#REF!/'True_Odds_Calculator_3-way'!C561-1)</f>
        <v/>
      </c>
      <c r="K564" s="6" t="str">
        <f>IF('Log_working_3-way'!$D564="","",1/'True_Odds_Calculator_3-way'!A561+1/'True_Odds_Calculator_3-way'!B561+1/'True_Odds_Calculator_3-way'!C561-1)</f>
        <v/>
      </c>
    </row>
    <row r="565" spans="4:11" x14ac:dyDescent="0.25">
      <c r="D565" t="str">
        <f>solve_for_c('True_Odds_Calculator_3-way'!A562,'True_Odds_Calculator_3-way'!B562,'True_Odds_Calculator_3-way'!C562,'Log_working_3-way'!B$1,'Log_working_3-way'!B$2)</f>
        <v/>
      </c>
      <c r="F565" s="6" t="str">
        <f>IF('Log_working_3-way'!D565="","",1/'True_Odds_Calculator_3-way'!N562+1/'True_Odds_Calculator_3-way'!O562+1/'True_Odds_Calculator_3-way'!#REF!-1)</f>
        <v/>
      </c>
      <c r="H565" s="6" t="str">
        <f>IF('Log_working_3-way'!$D565="","",'True_Odds_Calculator_3-way'!N562/'True_Odds_Calculator_3-way'!A562-1)</f>
        <v/>
      </c>
      <c r="I565" s="6" t="str">
        <f>IF('Log_working_3-way'!$D565="","",'True_Odds_Calculator_3-way'!O562/'True_Odds_Calculator_3-way'!B562-1)</f>
        <v/>
      </c>
      <c r="J565" s="6" t="str">
        <f>IF('Log_working_3-way'!$D565="","",'True_Odds_Calculator_3-way'!#REF!/'True_Odds_Calculator_3-way'!C562-1)</f>
        <v/>
      </c>
      <c r="K565" s="6" t="str">
        <f>IF('Log_working_3-way'!$D565="","",1/'True_Odds_Calculator_3-way'!A562+1/'True_Odds_Calculator_3-way'!B562+1/'True_Odds_Calculator_3-way'!C562-1)</f>
        <v/>
      </c>
    </row>
    <row r="566" spans="4:11" x14ac:dyDescent="0.25">
      <c r="D566" t="str">
        <f>solve_for_c('True_Odds_Calculator_3-way'!A563,'True_Odds_Calculator_3-way'!B563,'True_Odds_Calculator_3-way'!C563,'Log_working_3-way'!B$1,'Log_working_3-way'!B$2)</f>
        <v/>
      </c>
      <c r="F566" s="6" t="str">
        <f>IF('Log_working_3-way'!D566="","",1/'True_Odds_Calculator_3-way'!N563+1/'True_Odds_Calculator_3-way'!O563+1/'True_Odds_Calculator_3-way'!#REF!-1)</f>
        <v/>
      </c>
      <c r="H566" s="6" t="str">
        <f>IF('Log_working_3-way'!$D566="","",'True_Odds_Calculator_3-way'!N563/'True_Odds_Calculator_3-way'!A563-1)</f>
        <v/>
      </c>
      <c r="I566" s="6" t="str">
        <f>IF('Log_working_3-way'!$D566="","",'True_Odds_Calculator_3-way'!O563/'True_Odds_Calculator_3-way'!B563-1)</f>
        <v/>
      </c>
      <c r="J566" s="6" t="str">
        <f>IF('Log_working_3-way'!$D566="","",'True_Odds_Calculator_3-way'!#REF!/'True_Odds_Calculator_3-way'!C563-1)</f>
        <v/>
      </c>
      <c r="K566" s="6" t="str">
        <f>IF('Log_working_3-way'!$D566="","",1/'True_Odds_Calculator_3-way'!A563+1/'True_Odds_Calculator_3-way'!B563+1/'True_Odds_Calculator_3-way'!C563-1)</f>
        <v/>
      </c>
    </row>
    <row r="567" spans="4:11" x14ac:dyDescent="0.25">
      <c r="D567" t="str">
        <f>solve_for_c('True_Odds_Calculator_3-way'!A564,'True_Odds_Calculator_3-way'!B564,'True_Odds_Calculator_3-way'!C564,'Log_working_3-way'!B$1,'Log_working_3-way'!B$2)</f>
        <v/>
      </c>
      <c r="F567" s="6" t="str">
        <f>IF('Log_working_3-way'!D567="","",1/'True_Odds_Calculator_3-way'!N564+1/'True_Odds_Calculator_3-way'!O564+1/'True_Odds_Calculator_3-way'!#REF!-1)</f>
        <v/>
      </c>
      <c r="H567" s="6" t="str">
        <f>IF('Log_working_3-way'!$D567="","",'True_Odds_Calculator_3-way'!N564/'True_Odds_Calculator_3-way'!A564-1)</f>
        <v/>
      </c>
      <c r="I567" s="6" t="str">
        <f>IF('Log_working_3-way'!$D567="","",'True_Odds_Calculator_3-way'!O564/'True_Odds_Calculator_3-way'!B564-1)</f>
        <v/>
      </c>
      <c r="J567" s="6" t="str">
        <f>IF('Log_working_3-way'!$D567="","",'True_Odds_Calculator_3-way'!#REF!/'True_Odds_Calculator_3-way'!C564-1)</f>
        <v/>
      </c>
      <c r="K567" s="6" t="str">
        <f>IF('Log_working_3-way'!$D567="","",1/'True_Odds_Calculator_3-way'!A564+1/'True_Odds_Calculator_3-way'!B564+1/'True_Odds_Calculator_3-way'!C564-1)</f>
        <v/>
      </c>
    </row>
    <row r="568" spans="4:11" x14ac:dyDescent="0.25">
      <c r="D568" t="str">
        <f>solve_for_c('True_Odds_Calculator_3-way'!A565,'True_Odds_Calculator_3-way'!B565,'True_Odds_Calculator_3-way'!C565,'Log_working_3-way'!B$1,'Log_working_3-way'!B$2)</f>
        <v/>
      </c>
      <c r="F568" s="6" t="str">
        <f>IF('Log_working_3-way'!D568="","",1/'True_Odds_Calculator_3-way'!N565+1/'True_Odds_Calculator_3-way'!O565+1/'True_Odds_Calculator_3-way'!#REF!-1)</f>
        <v/>
      </c>
      <c r="H568" s="6" t="str">
        <f>IF('Log_working_3-way'!$D568="","",'True_Odds_Calculator_3-way'!N565/'True_Odds_Calculator_3-way'!A565-1)</f>
        <v/>
      </c>
      <c r="I568" s="6" t="str">
        <f>IF('Log_working_3-way'!$D568="","",'True_Odds_Calculator_3-way'!O565/'True_Odds_Calculator_3-way'!B565-1)</f>
        <v/>
      </c>
      <c r="J568" s="6" t="str">
        <f>IF('Log_working_3-way'!$D568="","",'True_Odds_Calculator_3-way'!#REF!/'True_Odds_Calculator_3-way'!C565-1)</f>
        <v/>
      </c>
      <c r="K568" s="6" t="str">
        <f>IF('Log_working_3-way'!$D568="","",1/'True_Odds_Calculator_3-way'!A565+1/'True_Odds_Calculator_3-way'!B565+1/'True_Odds_Calculator_3-way'!C565-1)</f>
        <v/>
      </c>
    </row>
    <row r="569" spans="4:11" x14ac:dyDescent="0.25">
      <c r="D569" t="str">
        <f>solve_for_c('True_Odds_Calculator_3-way'!A566,'True_Odds_Calculator_3-way'!B566,'True_Odds_Calculator_3-way'!C566,'Log_working_3-way'!B$1,'Log_working_3-way'!B$2)</f>
        <v/>
      </c>
      <c r="F569" s="6" t="str">
        <f>IF('Log_working_3-way'!D569="","",1/'True_Odds_Calculator_3-way'!N566+1/'True_Odds_Calculator_3-way'!O566+1/'True_Odds_Calculator_3-way'!#REF!-1)</f>
        <v/>
      </c>
      <c r="H569" s="6" t="str">
        <f>IF('Log_working_3-way'!$D569="","",'True_Odds_Calculator_3-way'!N566/'True_Odds_Calculator_3-way'!A566-1)</f>
        <v/>
      </c>
      <c r="I569" s="6" t="str">
        <f>IF('Log_working_3-way'!$D569="","",'True_Odds_Calculator_3-way'!O566/'True_Odds_Calculator_3-way'!B566-1)</f>
        <v/>
      </c>
      <c r="J569" s="6" t="str">
        <f>IF('Log_working_3-way'!$D569="","",'True_Odds_Calculator_3-way'!#REF!/'True_Odds_Calculator_3-way'!C566-1)</f>
        <v/>
      </c>
      <c r="K569" s="6" t="str">
        <f>IF('Log_working_3-way'!$D569="","",1/'True_Odds_Calculator_3-way'!A566+1/'True_Odds_Calculator_3-way'!B566+1/'True_Odds_Calculator_3-way'!C566-1)</f>
        <v/>
      </c>
    </row>
    <row r="570" spans="4:11" x14ac:dyDescent="0.25">
      <c r="D570" t="str">
        <f>solve_for_c('True_Odds_Calculator_3-way'!A567,'True_Odds_Calculator_3-way'!B567,'True_Odds_Calculator_3-way'!C567,'Log_working_3-way'!B$1,'Log_working_3-way'!B$2)</f>
        <v/>
      </c>
      <c r="F570" s="6" t="str">
        <f>IF('Log_working_3-way'!D570="","",1/'True_Odds_Calculator_3-way'!N567+1/'True_Odds_Calculator_3-way'!O567+1/'True_Odds_Calculator_3-way'!#REF!-1)</f>
        <v/>
      </c>
      <c r="H570" s="6" t="str">
        <f>IF('Log_working_3-way'!$D570="","",'True_Odds_Calculator_3-way'!N567/'True_Odds_Calculator_3-way'!A567-1)</f>
        <v/>
      </c>
      <c r="I570" s="6" t="str">
        <f>IF('Log_working_3-way'!$D570="","",'True_Odds_Calculator_3-way'!O567/'True_Odds_Calculator_3-way'!B567-1)</f>
        <v/>
      </c>
      <c r="J570" s="6" t="str">
        <f>IF('Log_working_3-way'!$D570="","",'True_Odds_Calculator_3-way'!#REF!/'True_Odds_Calculator_3-way'!C567-1)</f>
        <v/>
      </c>
      <c r="K570" s="6" t="str">
        <f>IF('Log_working_3-way'!$D570="","",1/'True_Odds_Calculator_3-way'!A567+1/'True_Odds_Calculator_3-way'!B567+1/'True_Odds_Calculator_3-way'!C567-1)</f>
        <v/>
      </c>
    </row>
    <row r="571" spans="4:11" x14ac:dyDescent="0.25">
      <c r="D571" t="str">
        <f>solve_for_c('True_Odds_Calculator_3-way'!A568,'True_Odds_Calculator_3-way'!B568,'True_Odds_Calculator_3-way'!C568,'Log_working_3-way'!B$1,'Log_working_3-way'!B$2)</f>
        <v/>
      </c>
      <c r="F571" s="6" t="str">
        <f>IF('Log_working_3-way'!D571="","",1/'True_Odds_Calculator_3-way'!N568+1/'True_Odds_Calculator_3-way'!O568+1/'True_Odds_Calculator_3-way'!#REF!-1)</f>
        <v/>
      </c>
      <c r="H571" s="6" t="str">
        <f>IF('Log_working_3-way'!$D571="","",'True_Odds_Calculator_3-way'!N568/'True_Odds_Calculator_3-way'!A568-1)</f>
        <v/>
      </c>
      <c r="I571" s="6" t="str">
        <f>IF('Log_working_3-way'!$D571="","",'True_Odds_Calculator_3-way'!O568/'True_Odds_Calculator_3-way'!B568-1)</f>
        <v/>
      </c>
      <c r="J571" s="6" t="str">
        <f>IF('Log_working_3-way'!$D571="","",'True_Odds_Calculator_3-way'!#REF!/'True_Odds_Calculator_3-way'!C568-1)</f>
        <v/>
      </c>
      <c r="K571" s="6" t="str">
        <f>IF('Log_working_3-way'!$D571="","",1/'True_Odds_Calculator_3-way'!A568+1/'True_Odds_Calculator_3-way'!B568+1/'True_Odds_Calculator_3-way'!C568-1)</f>
        <v/>
      </c>
    </row>
    <row r="572" spans="4:11" x14ac:dyDescent="0.25">
      <c r="D572" t="str">
        <f>solve_for_c('True_Odds_Calculator_3-way'!A569,'True_Odds_Calculator_3-way'!B569,'True_Odds_Calculator_3-way'!C569,'Log_working_3-way'!B$1,'Log_working_3-way'!B$2)</f>
        <v/>
      </c>
      <c r="F572" s="6" t="str">
        <f>IF('Log_working_3-way'!D572="","",1/'True_Odds_Calculator_3-way'!N569+1/'True_Odds_Calculator_3-way'!O569+1/'True_Odds_Calculator_3-way'!#REF!-1)</f>
        <v/>
      </c>
      <c r="H572" s="6" t="str">
        <f>IF('Log_working_3-way'!$D572="","",'True_Odds_Calculator_3-way'!N569/'True_Odds_Calculator_3-way'!A569-1)</f>
        <v/>
      </c>
      <c r="I572" s="6" t="str">
        <f>IF('Log_working_3-way'!$D572="","",'True_Odds_Calculator_3-way'!O569/'True_Odds_Calculator_3-way'!B569-1)</f>
        <v/>
      </c>
      <c r="J572" s="6" t="str">
        <f>IF('Log_working_3-way'!$D572="","",'True_Odds_Calculator_3-way'!#REF!/'True_Odds_Calculator_3-way'!C569-1)</f>
        <v/>
      </c>
      <c r="K572" s="6" t="str">
        <f>IF('Log_working_3-way'!$D572="","",1/'True_Odds_Calculator_3-way'!A569+1/'True_Odds_Calculator_3-way'!B569+1/'True_Odds_Calculator_3-way'!C569-1)</f>
        <v/>
      </c>
    </row>
    <row r="573" spans="4:11" x14ac:dyDescent="0.25">
      <c r="D573" t="str">
        <f>solve_for_c('True_Odds_Calculator_3-way'!A570,'True_Odds_Calculator_3-way'!B570,'True_Odds_Calculator_3-way'!C570,'Log_working_3-way'!B$1,'Log_working_3-way'!B$2)</f>
        <v/>
      </c>
      <c r="F573" s="6" t="str">
        <f>IF('Log_working_3-way'!D573="","",1/'True_Odds_Calculator_3-way'!N570+1/'True_Odds_Calculator_3-way'!O570+1/'True_Odds_Calculator_3-way'!#REF!-1)</f>
        <v/>
      </c>
      <c r="H573" s="6" t="str">
        <f>IF('Log_working_3-way'!$D573="","",'True_Odds_Calculator_3-way'!N570/'True_Odds_Calculator_3-way'!A570-1)</f>
        <v/>
      </c>
      <c r="I573" s="6" t="str">
        <f>IF('Log_working_3-way'!$D573="","",'True_Odds_Calculator_3-way'!O570/'True_Odds_Calculator_3-way'!B570-1)</f>
        <v/>
      </c>
      <c r="J573" s="6" t="str">
        <f>IF('Log_working_3-way'!$D573="","",'True_Odds_Calculator_3-way'!#REF!/'True_Odds_Calculator_3-way'!C570-1)</f>
        <v/>
      </c>
      <c r="K573" s="6" t="str">
        <f>IF('Log_working_3-way'!$D573="","",1/'True_Odds_Calculator_3-way'!A570+1/'True_Odds_Calculator_3-way'!B570+1/'True_Odds_Calculator_3-way'!C570-1)</f>
        <v/>
      </c>
    </row>
    <row r="574" spans="4:11" x14ac:dyDescent="0.25">
      <c r="D574" t="str">
        <f>solve_for_c('True_Odds_Calculator_3-way'!A571,'True_Odds_Calculator_3-way'!B571,'True_Odds_Calculator_3-way'!C571,'Log_working_3-way'!B$1,'Log_working_3-way'!B$2)</f>
        <v/>
      </c>
      <c r="F574" s="6" t="str">
        <f>IF('Log_working_3-way'!D574="","",1/'True_Odds_Calculator_3-way'!N571+1/'True_Odds_Calculator_3-way'!O571+1/'True_Odds_Calculator_3-way'!#REF!-1)</f>
        <v/>
      </c>
      <c r="H574" s="6" t="str">
        <f>IF('Log_working_3-way'!$D574="","",'True_Odds_Calculator_3-way'!N571/'True_Odds_Calculator_3-way'!A571-1)</f>
        <v/>
      </c>
      <c r="I574" s="6" t="str">
        <f>IF('Log_working_3-way'!$D574="","",'True_Odds_Calculator_3-way'!O571/'True_Odds_Calculator_3-way'!B571-1)</f>
        <v/>
      </c>
      <c r="J574" s="6" t="str">
        <f>IF('Log_working_3-way'!$D574="","",'True_Odds_Calculator_3-way'!#REF!/'True_Odds_Calculator_3-way'!C571-1)</f>
        <v/>
      </c>
      <c r="K574" s="6" t="str">
        <f>IF('Log_working_3-way'!$D574="","",1/'True_Odds_Calculator_3-way'!A571+1/'True_Odds_Calculator_3-way'!B571+1/'True_Odds_Calculator_3-way'!C571-1)</f>
        <v/>
      </c>
    </row>
    <row r="575" spans="4:11" x14ac:dyDescent="0.25">
      <c r="D575" t="str">
        <f>solve_for_c('True_Odds_Calculator_3-way'!A572,'True_Odds_Calculator_3-way'!B572,'True_Odds_Calculator_3-way'!C572,'Log_working_3-way'!B$1,'Log_working_3-way'!B$2)</f>
        <v/>
      </c>
      <c r="F575" s="6" t="str">
        <f>IF('Log_working_3-way'!D575="","",1/'True_Odds_Calculator_3-way'!N572+1/'True_Odds_Calculator_3-way'!O572+1/'True_Odds_Calculator_3-way'!#REF!-1)</f>
        <v/>
      </c>
      <c r="H575" s="6" t="str">
        <f>IF('Log_working_3-way'!$D575="","",'True_Odds_Calculator_3-way'!N572/'True_Odds_Calculator_3-way'!A572-1)</f>
        <v/>
      </c>
      <c r="I575" s="6" t="str">
        <f>IF('Log_working_3-way'!$D575="","",'True_Odds_Calculator_3-way'!O572/'True_Odds_Calculator_3-way'!B572-1)</f>
        <v/>
      </c>
      <c r="J575" s="6" t="str">
        <f>IF('Log_working_3-way'!$D575="","",'True_Odds_Calculator_3-way'!#REF!/'True_Odds_Calculator_3-way'!C572-1)</f>
        <v/>
      </c>
      <c r="K575" s="6" t="str">
        <f>IF('Log_working_3-way'!$D575="","",1/'True_Odds_Calculator_3-way'!A572+1/'True_Odds_Calculator_3-way'!B572+1/'True_Odds_Calculator_3-way'!C572-1)</f>
        <v/>
      </c>
    </row>
    <row r="576" spans="4:11" x14ac:dyDescent="0.25">
      <c r="D576" t="str">
        <f>solve_for_c('True_Odds_Calculator_3-way'!A573,'True_Odds_Calculator_3-way'!B573,'True_Odds_Calculator_3-way'!C573,'Log_working_3-way'!B$1,'Log_working_3-way'!B$2)</f>
        <v/>
      </c>
      <c r="F576" s="6" t="str">
        <f>IF('Log_working_3-way'!D576="","",1/'True_Odds_Calculator_3-way'!N573+1/'True_Odds_Calculator_3-way'!O573+1/'True_Odds_Calculator_3-way'!#REF!-1)</f>
        <v/>
      </c>
      <c r="H576" s="6" t="str">
        <f>IF('Log_working_3-way'!$D576="","",'True_Odds_Calculator_3-way'!N573/'True_Odds_Calculator_3-way'!A573-1)</f>
        <v/>
      </c>
      <c r="I576" s="6" t="str">
        <f>IF('Log_working_3-way'!$D576="","",'True_Odds_Calculator_3-way'!O573/'True_Odds_Calculator_3-way'!B573-1)</f>
        <v/>
      </c>
      <c r="J576" s="6" t="str">
        <f>IF('Log_working_3-way'!$D576="","",'True_Odds_Calculator_3-way'!#REF!/'True_Odds_Calculator_3-way'!C573-1)</f>
        <v/>
      </c>
      <c r="K576" s="6" t="str">
        <f>IF('Log_working_3-way'!$D576="","",1/'True_Odds_Calculator_3-way'!A573+1/'True_Odds_Calculator_3-way'!B573+1/'True_Odds_Calculator_3-way'!C573-1)</f>
        <v/>
      </c>
    </row>
    <row r="577" spans="4:11" x14ac:dyDescent="0.25">
      <c r="D577" t="str">
        <f>solve_for_c('True_Odds_Calculator_3-way'!A574,'True_Odds_Calculator_3-way'!B574,'True_Odds_Calculator_3-way'!C574,'Log_working_3-way'!B$1,'Log_working_3-way'!B$2)</f>
        <v/>
      </c>
      <c r="F577" s="6" t="str">
        <f>IF('Log_working_3-way'!D577="","",1/'True_Odds_Calculator_3-way'!N574+1/'True_Odds_Calculator_3-way'!O574+1/'True_Odds_Calculator_3-way'!#REF!-1)</f>
        <v/>
      </c>
      <c r="H577" s="6" t="str">
        <f>IF('Log_working_3-way'!$D577="","",'True_Odds_Calculator_3-way'!N574/'True_Odds_Calculator_3-way'!A574-1)</f>
        <v/>
      </c>
      <c r="I577" s="6" t="str">
        <f>IF('Log_working_3-way'!$D577="","",'True_Odds_Calculator_3-way'!O574/'True_Odds_Calculator_3-way'!B574-1)</f>
        <v/>
      </c>
      <c r="J577" s="6" t="str">
        <f>IF('Log_working_3-way'!$D577="","",'True_Odds_Calculator_3-way'!#REF!/'True_Odds_Calculator_3-way'!C574-1)</f>
        <v/>
      </c>
      <c r="K577" s="6" t="str">
        <f>IF('Log_working_3-way'!$D577="","",1/'True_Odds_Calculator_3-way'!A574+1/'True_Odds_Calculator_3-way'!B574+1/'True_Odds_Calculator_3-way'!C574-1)</f>
        <v/>
      </c>
    </row>
    <row r="578" spans="4:11" x14ac:dyDescent="0.25">
      <c r="D578" t="str">
        <f>solve_for_c('True_Odds_Calculator_3-way'!A575,'True_Odds_Calculator_3-way'!B575,'True_Odds_Calculator_3-way'!C575,'Log_working_3-way'!B$1,'Log_working_3-way'!B$2)</f>
        <v/>
      </c>
      <c r="F578" s="6" t="str">
        <f>IF('Log_working_3-way'!D578="","",1/'True_Odds_Calculator_3-way'!N575+1/'True_Odds_Calculator_3-way'!O575+1/'True_Odds_Calculator_3-way'!#REF!-1)</f>
        <v/>
      </c>
      <c r="H578" s="6" t="str">
        <f>IF('Log_working_3-way'!$D578="","",'True_Odds_Calculator_3-way'!N575/'True_Odds_Calculator_3-way'!A575-1)</f>
        <v/>
      </c>
      <c r="I578" s="6" t="str">
        <f>IF('Log_working_3-way'!$D578="","",'True_Odds_Calculator_3-way'!O575/'True_Odds_Calculator_3-way'!B575-1)</f>
        <v/>
      </c>
      <c r="J578" s="6" t="str">
        <f>IF('Log_working_3-way'!$D578="","",'True_Odds_Calculator_3-way'!#REF!/'True_Odds_Calculator_3-way'!C575-1)</f>
        <v/>
      </c>
      <c r="K578" s="6" t="str">
        <f>IF('Log_working_3-way'!$D578="","",1/'True_Odds_Calculator_3-way'!A575+1/'True_Odds_Calculator_3-way'!B575+1/'True_Odds_Calculator_3-way'!C575-1)</f>
        <v/>
      </c>
    </row>
    <row r="579" spans="4:11" x14ac:dyDescent="0.25">
      <c r="D579" t="str">
        <f>solve_for_c('True_Odds_Calculator_3-way'!A576,'True_Odds_Calculator_3-way'!B576,'True_Odds_Calculator_3-way'!C576,'Log_working_3-way'!B$1,'Log_working_3-way'!B$2)</f>
        <v/>
      </c>
      <c r="F579" s="6" t="str">
        <f>IF('Log_working_3-way'!D579="","",1/'True_Odds_Calculator_3-way'!N576+1/'True_Odds_Calculator_3-way'!O576+1/'True_Odds_Calculator_3-way'!#REF!-1)</f>
        <v/>
      </c>
      <c r="H579" s="6" t="str">
        <f>IF('Log_working_3-way'!$D579="","",'True_Odds_Calculator_3-way'!N576/'True_Odds_Calculator_3-way'!A576-1)</f>
        <v/>
      </c>
      <c r="I579" s="6" t="str">
        <f>IF('Log_working_3-way'!$D579="","",'True_Odds_Calculator_3-way'!O576/'True_Odds_Calculator_3-way'!B576-1)</f>
        <v/>
      </c>
      <c r="J579" s="6" t="str">
        <f>IF('Log_working_3-way'!$D579="","",'True_Odds_Calculator_3-way'!#REF!/'True_Odds_Calculator_3-way'!C576-1)</f>
        <v/>
      </c>
      <c r="K579" s="6" t="str">
        <f>IF('Log_working_3-way'!$D579="","",1/'True_Odds_Calculator_3-way'!A576+1/'True_Odds_Calculator_3-way'!B576+1/'True_Odds_Calculator_3-way'!C576-1)</f>
        <v/>
      </c>
    </row>
    <row r="580" spans="4:11" x14ac:dyDescent="0.25">
      <c r="D580" t="str">
        <f>solve_for_c('True_Odds_Calculator_3-way'!A577,'True_Odds_Calculator_3-way'!B577,'True_Odds_Calculator_3-way'!C577,'Log_working_3-way'!B$1,'Log_working_3-way'!B$2)</f>
        <v/>
      </c>
      <c r="F580" s="6" t="str">
        <f>IF('Log_working_3-way'!D580="","",1/'True_Odds_Calculator_3-way'!N577+1/'True_Odds_Calculator_3-way'!O577+1/'True_Odds_Calculator_3-way'!#REF!-1)</f>
        <v/>
      </c>
      <c r="H580" s="6" t="str">
        <f>IF('Log_working_3-way'!$D580="","",'True_Odds_Calculator_3-way'!N577/'True_Odds_Calculator_3-way'!A577-1)</f>
        <v/>
      </c>
      <c r="I580" s="6" t="str">
        <f>IF('Log_working_3-way'!$D580="","",'True_Odds_Calculator_3-way'!O577/'True_Odds_Calculator_3-way'!B577-1)</f>
        <v/>
      </c>
      <c r="J580" s="6" t="str">
        <f>IF('Log_working_3-way'!$D580="","",'True_Odds_Calculator_3-way'!#REF!/'True_Odds_Calculator_3-way'!C577-1)</f>
        <v/>
      </c>
      <c r="K580" s="6" t="str">
        <f>IF('Log_working_3-way'!$D580="","",1/'True_Odds_Calculator_3-way'!A577+1/'True_Odds_Calculator_3-way'!B577+1/'True_Odds_Calculator_3-way'!C577-1)</f>
        <v/>
      </c>
    </row>
    <row r="581" spans="4:11" x14ac:dyDescent="0.25">
      <c r="D581" t="str">
        <f>solve_for_c('True_Odds_Calculator_3-way'!A578,'True_Odds_Calculator_3-way'!B578,'True_Odds_Calculator_3-way'!C578,'Log_working_3-way'!B$1,'Log_working_3-way'!B$2)</f>
        <v/>
      </c>
      <c r="F581" s="6" t="str">
        <f>IF('Log_working_3-way'!D581="","",1/'True_Odds_Calculator_3-way'!N578+1/'True_Odds_Calculator_3-way'!O578+1/'True_Odds_Calculator_3-way'!#REF!-1)</f>
        <v/>
      </c>
      <c r="H581" s="6" t="str">
        <f>IF('Log_working_3-way'!$D581="","",'True_Odds_Calculator_3-way'!N578/'True_Odds_Calculator_3-way'!A578-1)</f>
        <v/>
      </c>
      <c r="I581" s="6" t="str">
        <f>IF('Log_working_3-way'!$D581="","",'True_Odds_Calculator_3-way'!O578/'True_Odds_Calculator_3-way'!B578-1)</f>
        <v/>
      </c>
      <c r="J581" s="6" t="str">
        <f>IF('Log_working_3-way'!$D581="","",'True_Odds_Calculator_3-way'!#REF!/'True_Odds_Calculator_3-way'!C578-1)</f>
        <v/>
      </c>
      <c r="K581" s="6" t="str">
        <f>IF('Log_working_3-way'!$D581="","",1/'True_Odds_Calculator_3-way'!A578+1/'True_Odds_Calculator_3-way'!B578+1/'True_Odds_Calculator_3-way'!C578-1)</f>
        <v/>
      </c>
    </row>
    <row r="582" spans="4:11" x14ac:dyDescent="0.25">
      <c r="D582" t="str">
        <f>solve_for_c('True_Odds_Calculator_3-way'!A579,'True_Odds_Calculator_3-way'!B579,'True_Odds_Calculator_3-way'!C579,'Log_working_3-way'!B$1,'Log_working_3-way'!B$2)</f>
        <v/>
      </c>
      <c r="F582" s="6" t="str">
        <f>IF('Log_working_3-way'!D582="","",1/'True_Odds_Calculator_3-way'!N579+1/'True_Odds_Calculator_3-way'!O579+1/'True_Odds_Calculator_3-way'!#REF!-1)</f>
        <v/>
      </c>
      <c r="H582" s="6" t="str">
        <f>IF('Log_working_3-way'!$D582="","",'True_Odds_Calculator_3-way'!N579/'True_Odds_Calculator_3-way'!A579-1)</f>
        <v/>
      </c>
      <c r="I582" s="6" t="str">
        <f>IF('Log_working_3-way'!$D582="","",'True_Odds_Calculator_3-way'!O579/'True_Odds_Calculator_3-way'!B579-1)</f>
        <v/>
      </c>
      <c r="J582" s="6" t="str">
        <f>IF('Log_working_3-way'!$D582="","",'True_Odds_Calculator_3-way'!#REF!/'True_Odds_Calculator_3-way'!C579-1)</f>
        <v/>
      </c>
      <c r="K582" s="6" t="str">
        <f>IF('Log_working_3-way'!$D582="","",1/'True_Odds_Calculator_3-way'!A579+1/'True_Odds_Calculator_3-way'!B579+1/'True_Odds_Calculator_3-way'!C579-1)</f>
        <v/>
      </c>
    </row>
    <row r="583" spans="4:11" x14ac:dyDescent="0.25">
      <c r="D583" t="str">
        <f>solve_for_c('True_Odds_Calculator_3-way'!A580,'True_Odds_Calculator_3-way'!B580,'True_Odds_Calculator_3-way'!C580,'Log_working_3-way'!B$1,'Log_working_3-way'!B$2)</f>
        <v/>
      </c>
      <c r="F583" s="6" t="str">
        <f>IF('Log_working_3-way'!D583="","",1/'True_Odds_Calculator_3-way'!N580+1/'True_Odds_Calculator_3-way'!O580+1/'True_Odds_Calculator_3-way'!#REF!-1)</f>
        <v/>
      </c>
      <c r="H583" s="6" t="str">
        <f>IF('Log_working_3-way'!$D583="","",'True_Odds_Calculator_3-way'!N580/'True_Odds_Calculator_3-way'!A580-1)</f>
        <v/>
      </c>
      <c r="I583" s="6" t="str">
        <f>IF('Log_working_3-way'!$D583="","",'True_Odds_Calculator_3-way'!O580/'True_Odds_Calculator_3-way'!B580-1)</f>
        <v/>
      </c>
      <c r="J583" s="6" t="str">
        <f>IF('Log_working_3-way'!$D583="","",'True_Odds_Calculator_3-way'!#REF!/'True_Odds_Calculator_3-way'!C580-1)</f>
        <v/>
      </c>
      <c r="K583" s="6" t="str">
        <f>IF('Log_working_3-way'!$D583="","",1/'True_Odds_Calculator_3-way'!A580+1/'True_Odds_Calculator_3-way'!B580+1/'True_Odds_Calculator_3-way'!C580-1)</f>
        <v/>
      </c>
    </row>
    <row r="584" spans="4:11" x14ac:dyDescent="0.25">
      <c r="D584" t="str">
        <f>solve_for_c('True_Odds_Calculator_3-way'!A581,'True_Odds_Calculator_3-way'!B581,'True_Odds_Calculator_3-way'!C581,'Log_working_3-way'!B$1,'Log_working_3-way'!B$2)</f>
        <v/>
      </c>
      <c r="F584" s="6" t="str">
        <f>IF('Log_working_3-way'!D584="","",1/'True_Odds_Calculator_3-way'!N581+1/'True_Odds_Calculator_3-way'!O581+1/'True_Odds_Calculator_3-way'!#REF!-1)</f>
        <v/>
      </c>
      <c r="H584" s="6" t="str">
        <f>IF('Log_working_3-way'!$D584="","",'True_Odds_Calculator_3-way'!N581/'True_Odds_Calculator_3-way'!A581-1)</f>
        <v/>
      </c>
      <c r="I584" s="6" t="str">
        <f>IF('Log_working_3-way'!$D584="","",'True_Odds_Calculator_3-way'!O581/'True_Odds_Calculator_3-way'!B581-1)</f>
        <v/>
      </c>
      <c r="J584" s="6" t="str">
        <f>IF('Log_working_3-way'!$D584="","",'True_Odds_Calculator_3-way'!#REF!/'True_Odds_Calculator_3-way'!C581-1)</f>
        <v/>
      </c>
      <c r="K584" s="6" t="str">
        <f>IF('Log_working_3-way'!$D584="","",1/'True_Odds_Calculator_3-way'!A581+1/'True_Odds_Calculator_3-way'!B581+1/'True_Odds_Calculator_3-way'!C581-1)</f>
        <v/>
      </c>
    </row>
    <row r="585" spans="4:11" x14ac:dyDescent="0.25">
      <c r="D585" t="str">
        <f>solve_for_c('True_Odds_Calculator_3-way'!A582,'True_Odds_Calculator_3-way'!B582,'True_Odds_Calculator_3-way'!C582,'Log_working_3-way'!B$1,'Log_working_3-way'!B$2)</f>
        <v/>
      </c>
      <c r="F585" s="6" t="str">
        <f>IF('Log_working_3-way'!D585="","",1/'True_Odds_Calculator_3-way'!N582+1/'True_Odds_Calculator_3-way'!O582+1/'True_Odds_Calculator_3-way'!#REF!-1)</f>
        <v/>
      </c>
      <c r="H585" s="6" t="str">
        <f>IF('Log_working_3-way'!$D585="","",'True_Odds_Calculator_3-way'!N582/'True_Odds_Calculator_3-way'!A582-1)</f>
        <v/>
      </c>
      <c r="I585" s="6" t="str">
        <f>IF('Log_working_3-way'!$D585="","",'True_Odds_Calculator_3-way'!O582/'True_Odds_Calculator_3-way'!B582-1)</f>
        <v/>
      </c>
      <c r="J585" s="6" t="str">
        <f>IF('Log_working_3-way'!$D585="","",'True_Odds_Calculator_3-way'!#REF!/'True_Odds_Calculator_3-way'!C582-1)</f>
        <v/>
      </c>
      <c r="K585" s="6" t="str">
        <f>IF('Log_working_3-way'!$D585="","",1/'True_Odds_Calculator_3-way'!A582+1/'True_Odds_Calculator_3-way'!B582+1/'True_Odds_Calculator_3-way'!C582-1)</f>
        <v/>
      </c>
    </row>
    <row r="586" spans="4:11" x14ac:dyDescent="0.25">
      <c r="D586" t="str">
        <f>solve_for_c('True_Odds_Calculator_3-way'!A583,'True_Odds_Calculator_3-way'!B583,'True_Odds_Calculator_3-way'!C583,'Log_working_3-way'!B$1,'Log_working_3-way'!B$2)</f>
        <v/>
      </c>
      <c r="F586" s="6" t="str">
        <f>IF('Log_working_3-way'!D586="","",1/'True_Odds_Calculator_3-way'!N583+1/'True_Odds_Calculator_3-way'!O583+1/'True_Odds_Calculator_3-way'!#REF!-1)</f>
        <v/>
      </c>
      <c r="H586" s="6" t="str">
        <f>IF('Log_working_3-way'!$D586="","",'True_Odds_Calculator_3-way'!N583/'True_Odds_Calculator_3-way'!A583-1)</f>
        <v/>
      </c>
      <c r="I586" s="6" t="str">
        <f>IF('Log_working_3-way'!$D586="","",'True_Odds_Calculator_3-way'!O583/'True_Odds_Calculator_3-way'!B583-1)</f>
        <v/>
      </c>
      <c r="J586" s="6" t="str">
        <f>IF('Log_working_3-way'!$D586="","",'True_Odds_Calculator_3-way'!#REF!/'True_Odds_Calculator_3-way'!C583-1)</f>
        <v/>
      </c>
      <c r="K586" s="6" t="str">
        <f>IF('Log_working_3-way'!$D586="","",1/'True_Odds_Calculator_3-way'!A583+1/'True_Odds_Calculator_3-way'!B583+1/'True_Odds_Calculator_3-way'!C583-1)</f>
        <v/>
      </c>
    </row>
    <row r="587" spans="4:11" x14ac:dyDescent="0.25">
      <c r="D587" t="str">
        <f>solve_for_c('True_Odds_Calculator_3-way'!A584,'True_Odds_Calculator_3-way'!B584,'True_Odds_Calculator_3-way'!C584,'Log_working_3-way'!B$1,'Log_working_3-way'!B$2)</f>
        <v/>
      </c>
      <c r="F587" s="6" t="str">
        <f>IF('Log_working_3-way'!D587="","",1/'True_Odds_Calculator_3-way'!N584+1/'True_Odds_Calculator_3-way'!O584+1/'True_Odds_Calculator_3-way'!#REF!-1)</f>
        <v/>
      </c>
      <c r="H587" s="6" t="str">
        <f>IF('Log_working_3-way'!$D587="","",'True_Odds_Calculator_3-way'!N584/'True_Odds_Calculator_3-way'!A584-1)</f>
        <v/>
      </c>
      <c r="I587" s="6" t="str">
        <f>IF('Log_working_3-way'!$D587="","",'True_Odds_Calculator_3-way'!O584/'True_Odds_Calculator_3-way'!B584-1)</f>
        <v/>
      </c>
      <c r="J587" s="6" t="str">
        <f>IF('Log_working_3-way'!$D587="","",'True_Odds_Calculator_3-way'!#REF!/'True_Odds_Calculator_3-way'!C584-1)</f>
        <v/>
      </c>
      <c r="K587" s="6" t="str">
        <f>IF('Log_working_3-way'!$D587="","",1/'True_Odds_Calculator_3-way'!A584+1/'True_Odds_Calculator_3-way'!B584+1/'True_Odds_Calculator_3-way'!C584-1)</f>
        <v/>
      </c>
    </row>
    <row r="588" spans="4:11" x14ac:dyDescent="0.25">
      <c r="D588" t="str">
        <f>solve_for_c('True_Odds_Calculator_3-way'!A585,'True_Odds_Calculator_3-way'!B585,'True_Odds_Calculator_3-way'!C585,'Log_working_3-way'!B$1,'Log_working_3-way'!B$2)</f>
        <v/>
      </c>
      <c r="F588" s="6" t="str">
        <f>IF('Log_working_3-way'!D588="","",1/'True_Odds_Calculator_3-way'!N585+1/'True_Odds_Calculator_3-way'!O585+1/'True_Odds_Calculator_3-way'!#REF!-1)</f>
        <v/>
      </c>
      <c r="H588" s="6" t="str">
        <f>IF('Log_working_3-way'!$D588="","",'True_Odds_Calculator_3-way'!N585/'True_Odds_Calculator_3-way'!A585-1)</f>
        <v/>
      </c>
      <c r="I588" s="6" t="str">
        <f>IF('Log_working_3-way'!$D588="","",'True_Odds_Calculator_3-way'!O585/'True_Odds_Calculator_3-way'!B585-1)</f>
        <v/>
      </c>
      <c r="J588" s="6" t="str">
        <f>IF('Log_working_3-way'!$D588="","",'True_Odds_Calculator_3-way'!#REF!/'True_Odds_Calculator_3-way'!C585-1)</f>
        <v/>
      </c>
      <c r="K588" s="6" t="str">
        <f>IF('Log_working_3-way'!$D588="","",1/'True_Odds_Calculator_3-way'!A585+1/'True_Odds_Calculator_3-way'!B585+1/'True_Odds_Calculator_3-way'!C585-1)</f>
        <v/>
      </c>
    </row>
    <row r="589" spans="4:11" x14ac:dyDescent="0.25">
      <c r="D589" t="str">
        <f>solve_for_c('True_Odds_Calculator_3-way'!A586,'True_Odds_Calculator_3-way'!B586,'True_Odds_Calculator_3-way'!C586,'Log_working_3-way'!B$1,'Log_working_3-way'!B$2)</f>
        <v/>
      </c>
      <c r="F589" s="6" t="str">
        <f>IF('Log_working_3-way'!D589="","",1/'True_Odds_Calculator_3-way'!N586+1/'True_Odds_Calculator_3-way'!O586+1/'True_Odds_Calculator_3-way'!#REF!-1)</f>
        <v/>
      </c>
      <c r="H589" s="6" t="str">
        <f>IF('Log_working_3-way'!$D589="","",'True_Odds_Calculator_3-way'!N586/'True_Odds_Calculator_3-way'!A586-1)</f>
        <v/>
      </c>
      <c r="I589" s="6" t="str">
        <f>IF('Log_working_3-way'!$D589="","",'True_Odds_Calculator_3-way'!O586/'True_Odds_Calculator_3-way'!B586-1)</f>
        <v/>
      </c>
      <c r="J589" s="6" t="str">
        <f>IF('Log_working_3-way'!$D589="","",'True_Odds_Calculator_3-way'!#REF!/'True_Odds_Calculator_3-way'!C586-1)</f>
        <v/>
      </c>
      <c r="K589" s="6" t="str">
        <f>IF('Log_working_3-way'!$D589="","",1/'True_Odds_Calculator_3-way'!A586+1/'True_Odds_Calculator_3-way'!B586+1/'True_Odds_Calculator_3-way'!C586-1)</f>
        <v/>
      </c>
    </row>
    <row r="590" spans="4:11" x14ac:dyDescent="0.25">
      <c r="D590" t="str">
        <f>solve_for_c('True_Odds_Calculator_3-way'!A587,'True_Odds_Calculator_3-way'!B587,'True_Odds_Calculator_3-way'!C587,'Log_working_3-way'!B$1,'Log_working_3-way'!B$2)</f>
        <v/>
      </c>
      <c r="F590" s="6" t="str">
        <f>IF('Log_working_3-way'!D590="","",1/'True_Odds_Calculator_3-way'!N587+1/'True_Odds_Calculator_3-way'!O587+1/'True_Odds_Calculator_3-way'!#REF!-1)</f>
        <v/>
      </c>
      <c r="H590" s="6" t="str">
        <f>IF('Log_working_3-way'!$D590="","",'True_Odds_Calculator_3-way'!N587/'True_Odds_Calculator_3-way'!A587-1)</f>
        <v/>
      </c>
      <c r="I590" s="6" t="str">
        <f>IF('Log_working_3-way'!$D590="","",'True_Odds_Calculator_3-way'!O587/'True_Odds_Calculator_3-way'!B587-1)</f>
        <v/>
      </c>
      <c r="J590" s="6" t="str">
        <f>IF('Log_working_3-way'!$D590="","",'True_Odds_Calculator_3-way'!#REF!/'True_Odds_Calculator_3-way'!C587-1)</f>
        <v/>
      </c>
      <c r="K590" s="6" t="str">
        <f>IF('Log_working_3-way'!$D590="","",1/'True_Odds_Calculator_3-way'!A587+1/'True_Odds_Calculator_3-way'!B587+1/'True_Odds_Calculator_3-way'!C587-1)</f>
        <v/>
      </c>
    </row>
    <row r="591" spans="4:11" x14ac:dyDescent="0.25">
      <c r="D591" t="str">
        <f>solve_for_c('True_Odds_Calculator_3-way'!A588,'True_Odds_Calculator_3-way'!B588,'True_Odds_Calculator_3-way'!C588,'Log_working_3-way'!B$1,'Log_working_3-way'!B$2)</f>
        <v/>
      </c>
      <c r="F591" s="6" t="str">
        <f>IF('Log_working_3-way'!D591="","",1/'True_Odds_Calculator_3-way'!N588+1/'True_Odds_Calculator_3-way'!O588+1/'True_Odds_Calculator_3-way'!#REF!-1)</f>
        <v/>
      </c>
      <c r="H591" s="6" t="str">
        <f>IF('Log_working_3-way'!$D591="","",'True_Odds_Calculator_3-way'!N588/'True_Odds_Calculator_3-way'!A588-1)</f>
        <v/>
      </c>
      <c r="I591" s="6" t="str">
        <f>IF('Log_working_3-way'!$D591="","",'True_Odds_Calculator_3-way'!O588/'True_Odds_Calculator_3-way'!B588-1)</f>
        <v/>
      </c>
      <c r="J591" s="6" t="str">
        <f>IF('Log_working_3-way'!$D591="","",'True_Odds_Calculator_3-way'!#REF!/'True_Odds_Calculator_3-way'!C588-1)</f>
        <v/>
      </c>
      <c r="K591" s="6" t="str">
        <f>IF('Log_working_3-way'!$D591="","",1/'True_Odds_Calculator_3-way'!A588+1/'True_Odds_Calculator_3-way'!B588+1/'True_Odds_Calculator_3-way'!C588-1)</f>
        <v/>
      </c>
    </row>
    <row r="592" spans="4:11" x14ac:dyDescent="0.25">
      <c r="D592" t="str">
        <f>solve_for_c('True_Odds_Calculator_3-way'!A589,'True_Odds_Calculator_3-way'!B589,'True_Odds_Calculator_3-way'!C589,'Log_working_3-way'!B$1,'Log_working_3-way'!B$2)</f>
        <v/>
      </c>
      <c r="F592" s="6" t="str">
        <f>IF('Log_working_3-way'!D592="","",1/'True_Odds_Calculator_3-way'!N589+1/'True_Odds_Calculator_3-way'!O589+1/'True_Odds_Calculator_3-way'!#REF!-1)</f>
        <v/>
      </c>
      <c r="H592" s="6" t="str">
        <f>IF('Log_working_3-way'!$D592="","",'True_Odds_Calculator_3-way'!N589/'True_Odds_Calculator_3-way'!A589-1)</f>
        <v/>
      </c>
      <c r="I592" s="6" t="str">
        <f>IF('Log_working_3-way'!$D592="","",'True_Odds_Calculator_3-way'!O589/'True_Odds_Calculator_3-way'!B589-1)</f>
        <v/>
      </c>
      <c r="J592" s="6" t="str">
        <f>IF('Log_working_3-way'!$D592="","",'True_Odds_Calculator_3-way'!#REF!/'True_Odds_Calculator_3-way'!C589-1)</f>
        <v/>
      </c>
      <c r="K592" s="6" t="str">
        <f>IF('Log_working_3-way'!$D592="","",1/'True_Odds_Calculator_3-way'!A589+1/'True_Odds_Calculator_3-way'!B589+1/'True_Odds_Calculator_3-way'!C589-1)</f>
        <v/>
      </c>
    </row>
    <row r="593" spans="4:11" x14ac:dyDescent="0.25">
      <c r="D593" t="str">
        <f>solve_for_c('True_Odds_Calculator_3-way'!A590,'True_Odds_Calculator_3-way'!B590,'True_Odds_Calculator_3-way'!C590,'Log_working_3-way'!B$1,'Log_working_3-way'!B$2)</f>
        <v/>
      </c>
      <c r="F593" s="6" t="str">
        <f>IF('Log_working_3-way'!D593="","",1/'True_Odds_Calculator_3-way'!N590+1/'True_Odds_Calculator_3-way'!O590+1/'True_Odds_Calculator_3-way'!#REF!-1)</f>
        <v/>
      </c>
      <c r="H593" s="6" t="str">
        <f>IF('Log_working_3-way'!$D593="","",'True_Odds_Calculator_3-way'!N590/'True_Odds_Calculator_3-way'!A590-1)</f>
        <v/>
      </c>
      <c r="I593" s="6" t="str">
        <f>IF('Log_working_3-way'!$D593="","",'True_Odds_Calculator_3-way'!O590/'True_Odds_Calculator_3-way'!B590-1)</f>
        <v/>
      </c>
      <c r="J593" s="6" t="str">
        <f>IF('Log_working_3-way'!$D593="","",'True_Odds_Calculator_3-way'!#REF!/'True_Odds_Calculator_3-way'!C590-1)</f>
        <v/>
      </c>
      <c r="K593" s="6" t="str">
        <f>IF('Log_working_3-way'!$D593="","",1/'True_Odds_Calculator_3-way'!A590+1/'True_Odds_Calculator_3-way'!B590+1/'True_Odds_Calculator_3-way'!C590-1)</f>
        <v/>
      </c>
    </row>
    <row r="594" spans="4:11" x14ac:dyDescent="0.25">
      <c r="D594" t="str">
        <f>solve_for_c('True_Odds_Calculator_3-way'!A591,'True_Odds_Calculator_3-way'!B591,'True_Odds_Calculator_3-way'!C591,'Log_working_3-way'!B$1,'Log_working_3-way'!B$2)</f>
        <v/>
      </c>
      <c r="F594" s="6" t="str">
        <f>IF('Log_working_3-way'!D594="","",1/'True_Odds_Calculator_3-way'!N591+1/'True_Odds_Calculator_3-way'!O591+1/'True_Odds_Calculator_3-way'!#REF!-1)</f>
        <v/>
      </c>
      <c r="H594" s="6" t="str">
        <f>IF('Log_working_3-way'!$D594="","",'True_Odds_Calculator_3-way'!N591/'True_Odds_Calculator_3-way'!A591-1)</f>
        <v/>
      </c>
      <c r="I594" s="6" t="str">
        <f>IF('Log_working_3-way'!$D594="","",'True_Odds_Calculator_3-way'!O591/'True_Odds_Calculator_3-way'!B591-1)</f>
        <v/>
      </c>
      <c r="J594" s="6" t="str">
        <f>IF('Log_working_3-way'!$D594="","",'True_Odds_Calculator_3-way'!#REF!/'True_Odds_Calculator_3-way'!C591-1)</f>
        <v/>
      </c>
      <c r="K594" s="6" t="str">
        <f>IF('Log_working_3-way'!$D594="","",1/'True_Odds_Calculator_3-way'!A591+1/'True_Odds_Calculator_3-way'!B591+1/'True_Odds_Calculator_3-way'!C591-1)</f>
        <v/>
      </c>
    </row>
    <row r="595" spans="4:11" x14ac:dyDescent="0.25">
      <c r="D595" t="str">
        <f>solve_for_c('True_Odds_Calculator_3-way'!A592,'True_Odds_Calculator_3-way'!B592,'True_Odds_Calculator_3-way'!C592,'Log_working_3-way'!B$1,'Log_working_3-way'!B$2)</f>
        <v/>
      </c>
      <c r="F595" s="6" t="str">
        <f>IF('Log_working_3-way'!D595="","",1/'True_Odds_Calculator_3-way'!N592+1/'True_Odds_Calculator_3-way'!O592+1/'True_Odds_Calculator_3-way'!#REF!-1)</f>
        <v/>
      </c>
      <c r="H595" s="6" t="str">
        <f>IF('Log_working_3-way'!$D595="","",'True_Odds_Calculator_3-way'!N592/'True_Odds_Calculator_3-way'!A592-1)</f>
        <v/>
      </c>
      <c r="I595" s="6" t="str">
        <f>IF('Log_working_3-way'!$D595="","",'True_Odds_Calculator_3-way'!O592/'True_Odds_Calculator_3-way'!B592-1)</f>
        <v/>
      </c>
      <c r="J595" s="6" t="str">
        <f>IF('Log_working_3-way'!$D595="","",'True_Odds_Calculator_3-way'!#REF!/'True_Odds_Calculator_3-way'!C592-1)</f>
        <v/>
      </c>
      <c r="K595" s="6" t="str">
        <f>IF('Log_working_3-way'!$D595="","",1/'True_Odds_Calculator_3-way'!A592+1/'True_Odds_Calculator_3-way'!B592+1/'True_Odds_Calculator_3-way'!C592-1)</f>
        <v/>
      </c>
    </row>
    <row r="596" spans="4:11" x14ac:dyDescent="0.25">
      <c r="D596" t="str">
        <f>solve_for_c('True_Odds_Calculator_3-way'!A593,'True_Odds_Calculator_3-way'!B593,'True_Odds_Calculator_3-way'!C593,'Log_working_3-way'!B$1,'Log_working_3-way'!B$2)</f>
        <v/>
      </c>
      <c r="F596" s="6" t="str">
        <f>IF('Log_working_3-way'!D596="","",1/'True_Odds_Calculator_3-way'!N593+1/'True_Odds_Calculator_3-way'!O593+1/'True_Odds_Calculator_3-way'!#REF!-1)</f>
        <v/>
      </c>
      <c r="H596" s="6" t="str">
        <f>IF('Log_working_3-way'!$D596="","",'True_Odds_Calculator_3-way'!N593/'True_Odds_Calculator_3-way'!A593-1)</f>
        <v/>
      </c>
      <c r="I596" s="6" t="str">
        <f>IF('Log_working_3-way'!$D596="","",'True_Odds_Calculator_3-way'!O593/'True_Odds_Calculator_3-way'!B593-1)</f>
        <v/>
      </c>
      <c r="J596" s="6" t="str">
        <f>IF('Log_working_3-way'!$D596="","",'True_Odds_Calculator_3-way'!#REF!/'True_Odds_Calculator_3-way'!C593-1)</f>
        <v/>
      </c>
      <c r="K596" s="6" t="str">
        <f>IF('Log_working_3-way'!$D596="","",1/'True_Odds_Calculator_3-way'!A593+1/'True_Odds_Calculator_3-way'!B593+1/'True_Odds_Calculator_3-way'!C593-1)</f>
        <v/>
      </c>
    </row>
    <row r="597" spans="4:11" x14ac:dyDescent="0.25">
      <c r="D597" t="str">
        <f>solve_for_c('True_Odds_Calculator_3-way'!A594,'True_Odds_Calculator_3-way'!B594,'True_Odds_Calculator_3-way'!C594,'Log_working_3-way'!B$1,'Log_working_3-way'!B$2)</f>
        <v/>
      </c>
      <c r="F597" s="6" t="str">
        <f>IF('Log_working_3-way'!D597="","",1/'True_Odds_Calculator_3-way'!N594+1/'True_Odds_Calculator_3-way'!O594+1/'True_Odds_Calculator_3-way'!#REF!-1)</f>
        <v/>
      </c>
      <c r="H597" s="6" t="str">
        <f>IF('Log_working_3-way'!$D597="","",'True_Odds_Calculator_3-way'!N594/'True_Odds_Calculator_3-way'!A594-1)</f>
        <v/>
      </c>
      <c r="I597" s="6" t="str">
        <f>IF('Log_working_3-way'!$D597="","",'True_Odds_Calculator_3-way'!O594/'True_Odds_Calculator_3-way'!B594-1)</f>
        <v/>
      </c>
      <c r="J597" s="6" t="str">
        <f>IF('Log_working_3-way'!$D597="","",'True_Odds_Calculator_3-way'!#REF!/'True_Odds_Calculator_3-way'!C594-1)</f>
        <v/>
      </c>
      <c r="K597" s="6" t="str">
        <f>IF('Log_working_3-way'!$D597="","",1/'True_Odds_Calculator_3-way'!A594+1/'True_Odds_Calculator_3-way'!B594+1/'True_Odds_Calculator_3-way'!C594-1)</f>
        <v/>
      </c>
    </row>
    <row r="598" spans="4:11" x14ac:dyDescent="0.25">
      <c r="D598" t="str">
        <f>solve_for_c('True_Odds_Calculator_3-way'!A595,'True_Odds_Calculator_3-way'!B595,'True_Odds_Calculator_3-way'!C595,'Log_working_3-way'!B$1,'Log_working_3-way'!B$2)</f>
        <v/>
      </c>
      <c r="F598" s="6" t="str">
        <f>IF('Log_working_3-way'!D598="","",1/'True_Odds_Calculator_3-way'!N595+1/'True_Odds_Calculator_3-way'!O595+1/'True_Odds_Calculator_3-way'!#REF!-1)</f>
        <v/>
      </c>
      <c r="H598" s="6" t="str">
        <f>IF('Log_working_3-way'!$D598="","",'True_Odds_Calculator_3-way'!N595/'True_Odds_Calculator_3-way'!A595-1)</f>
        <v/>
      </c>
      <c r="I598" s="6" t="str">
        <f>IF('Log_working_3-way'!$D598="","",'True_Odds_Calculator_3-way'!O595/'True_Odds_Calculator_3-way'!B595-1)</f>
        <v/>
      </c>
      <c r="J598" s="6" t="str">
        <f>IF('Log_working_3-way'!$D598="","",'True_Odds_Calculator_3-way'!#REF!/'True_Odds_Calculator_3-way'!C595-1)</f>
        <v/>
      </c>
      <c r="K598" s="6" t="str">
        <f>IF('Log_working_3-way'!$D598="","",1/'True_Odds_Calculator_3-way'!A595+1/'True_Odds_Calculator_3-way'!B595+1/'True_Odds_Calculator_3-way'!C595-1)</f>
        <v/>
      </c>
    </row>
    <row r="599" spans="4:11" x14ac:dyDescent="0.25">
      <c r="D599" t="str">
        <f>solve_for_c('True_Odds_Calculator_3-way'!A596,'True_Odds_Calculator_3-way'!B596,'True_Odds_Calculator_3-way'!C596,'Log_working_3-way'!B$1,'Log_working_3-way'!B$2)</f>
        <v/>
      </c>
      <c r="F599" s="6" t="str">
        <f>IF('Log_working_3-way'!D599="","",1/'True_Odds_Calculator_3-way'!N596+1/'True_Odds_Calculator_3-way'!O596+1/'True_Odds_Calculator_3-way'!#REF!-1)</f>
        <v/>
      </c>
      <c r="H599" s="6" t="str">
        <f>IF('Log_working_3-way'!$D599="","",'True_Odds_Calculator_3-way'!N596/'True_Odds_Calculator_3-way'!A596-1)</f>
        <v/>
      </c>
      <c r="I599" s="6" t="str">
        <f>IF('Log_working_3-way'!$D599="","",'True_Odds_Calculator_3-way'!O596/'True_Odds_Calculator_3-way'!B596-1)</f>
        <v/>
      </c>
      <c r="J599" s="6" t="str">
        <f>IF('Log_working_3-way'!$D599="","",'True_Odds_Calculator_3-way'!#REF!/'True_Odds_Calculator_3-way'!C596-1)</f>
        <v/>
      </c>
      <c r="K599" s="6" t="str">
        <f>IF('Log_working_3-way'!$D599="","",1/'True_Odds_Calculator_3-way'!A596+1/'True_Odds_Calculator_3-way'!B596+1/'True_Odds_Calculator_3-way'!C596-1)</f>
        <v/>
      </c>
    </row>
    <row r="600" spans="4:11" x14ac:dyDescent="0.25">
      <c r="D600" t="str">
        <f>solve_for_c('True_Odds_Calculator_3-way'!A597,'True_Odds_Calculator_3-way'!B597,'True_Odds_Calculator_3-way'!C597,'Log_working_3-way'!B$1,'Log_working_3-way'!B$2)</f>
        <v/>
      </c>
      <c r="F600" s="6" t="str">
        <f>IF('Log_working_3-way'!D600="","",1/'True_Odds_Calculator_3-way'!N597+1/'True_Odds_Calculator_3-way'!O597+1/'True_Odds_Calculator_3-way'!#REF!-1)</f>
        <v/>
      </c>
      <c r="H600" s="6" t="str">
        <f>IF('Log_working_3-way'!$D600="","",'True_Odds_Calculator_3-way'!N597/'True_Odds_Calculator_3-way'!A597-1)</f>
        <v/>
      </c>
      <c r="I600" s="6" t="str">
        <f>IF('Log_working_3-way'!$D600="","",'True_Odds_Calculator_3-way'!O597/'True_Odds_Calculator_3-way'!B597-1)</f>
        <v/>
      </c>
      <c r="J600" s="6" t="str">
        <f>IF('Log_working_3-way'!$D600="","",'True_Odds_Calculator_3-way'!#REF!/'True_Odds_Calculator_3-way'!C597-1)</f>
        <v/>
      </c>
      <c r="K600" s="6" t="str">
        <f>IF('Log_working_3-way'!$D600="","",1/'True_Odds_Calculator_3-way'!A597+1/'True_Odds_Calculator_3-way'!B597+1/'True_Odds_Calculator_3-way'!C597-1)</f>
        <v/>
      </c>
    </row>
    <row r="601" spans="4:11" x14ac:dyDescent="0.25">
      <c r="D601" t="str">
        <f>solve_for_c('True_Odds_Calculator_3-way'!A598,'True_Odds_Calculator_3-way'!B598,'True_Odds_Calculator_3-way'!C598,'Log_working_3-way'!B$1,'Log_working_3-way'!B$2)</f>
        <v/>
      </c>
      <c r="F601" s="6" t="str">
        <f>IF('Log_working_3-way'!D601="","",1/'True_Odds_Calculator_3-way'!N598+1/'True_Odds_Calculator_3-way'!O598+1/'True_Odds_Calculator_3-way'!#REF!-1)</f>
        <v/>
      </c>
      <c r="H601" s="6" t="str">
        <f>IF('Log_working_3-way'!$D601="","",'True_Odds_Calculator_3-way'!N598/'True_Odds_Calculator_3-way'!A598-1)</f>
        <v/>
      </c>
      <c r="I601" s="6" t="str">
        <f>IF('Log_working_3-way'!$D601="","",'True_Odds_Calculator_3-way'!O598/'True_Odds_Calculator_3-way'!B598-1)</f>
        <v/>
      </c>
      <c r="J601" s="6" t="str">
        <f>IF('Log_working_3-way'!$D601="","",'True_Odds_Calculator_3-way'!#REF!/'True_Odds_Calculator_3-way'!C598-1)</f>
        <v/>
      </c>
      <c r="K601" s="6" t="str">
        <f>IF('Log_working_3-way'!$D601="","",1/'True_Odds_Calculator_3-way'!A598+1/'True_Odds_Calculator_3-way'!B598+1/'True_Odds_Calculator_3-way'!C598-1)</f>
        <v/>
      </c>
    </row>
    <row r="602" spans="4:11" x14ac:dyDescent="0.25">
      <c r="D602" t="str">
        <f>solve_for_c('True_Odds_Calculator_3-way'!A599,'True_Odds_Calculator_3-way'!B599,'True_Odds_Calculator_3-way'!C599,'Log_working_3-way'!B$1,'Log_working_3-way'!B$2)</f>
        <v/>
      </c>
      <c r="F602" s="6" t="str">
        <f>IF('Log_working_3-way'!D602="","",1/'True_Odds_Calculator_3-way'!N599+1/'True_Odds_Calculator_3-way'!O599+1/'True_Odds_Calculator_3-way'!#REF!-1)</f>
        <v/>
      </c>
      <c r="H602" s="6" t="str">
        <f>IF('Log_working_3-way'!$D602="","",'True_Odds_Calculator_3-way'!N599/'True_Odds_Calculator_3-way'!A599-1)</f>
        <v/>
      </c>
      <c r="I602" s="6" t="str">
        <f>IF('Log_working_3-way'!$D602="","",'True_Odds_Calculator_3-way'!O599/'True_Odds_Calculator_3-way'!B599-1)</f>
        <v/>
      </c>
      <c r="J602" s="6" t="str">
        <f>IF('Log_working_3-way'!$D602="","",'True_Odds_Calculator_3-way'!#REF!/'True_Odds_Calculator_3-way'!C599-1)</f>
        <v/>
      </c>
      <c r="K602" s="6" t="str">
        <f>IF('Log_working_3-way'!$D602="","",1/'True_Odds_Calculator_3-way'!A599+1/'True_Odds_Calculator_3-way'!B599+1/'True_Odds_Calculator_3-way'!C599-1)</f>
        <v/>
      </c>
    </row>
    <row r="603" spans="4:11" x14ac:dyDescent="0.25">
      <c r="D603" t="str">
        <f>solve_for_c('True_Odds_Calculator_3-way'!A600,'True_Odds_Calculator_3-way'!B600,'True_Odds_Calculator_3-way'!C600,'Log_working_3-way'!B$1,'Log_working_3-way'!B$2)</f>
        <v/>
      </c>
      <c r="F603" s="6" t="str">
        <f>IF('Log_working_3-way'!D603="","",1/'True_Odds_Calculator_3-way'!N600+1/'True_Odds_Calculator_3-way'!O600+1/'True_Odds_Calculator_3-way'!#REF!-1)</f>
        <v/>
      </c>
      <c r="H603" s="6" t="str">
        <f>IF('Log_working_3-way'!$D603="","",'True_Odds_Calculator_3-way'!N600/'True_Odds_Calculator_3-way'!A600-1)</f>
        <v/>
      </c>
      <c r="I603" s="6" t="str">
        <f>IF('Log_working_3-way'!$D603="","",'True_Odds_Calculator_3-way'!O600/'True_Odds_Calculator_3-way'!B600-1)</f>
        <v/>
      </c>
      <c r="J603" s="6" t="str">
        <f>IF('Log_working_3-way'!$D603="","",'True_Odds_Calculator_3-way'!#REF!/'True_Odds_Calculator_3-way'!C600-1)</f>
        <v/>
      </c>
      <c r="K603" s="6" t="str">
        <f>IF('Log_working_3-way'!$D603="","",1/'True_Odds_Calculator_3-way'!A600+1/'True_Odds_Calculator_3-way'!B600+1/'True_Odds_Calculator_3-way'!C600-1)</f>
        <v/>
      </c>
    </row>
    <row r="604" spans="4:11" x14ac:dyDescent="0.25">
      <c r="D604" t="str">
        <f>solve_for_c('True_Odds_Calculator_3-way'!A601,'True_Odds_Calculator_3-way'!B601,'True_Odds_Calculator_3-way'!C601,'Log_working_3-way'!B$1,'Log_working_3-way'!B$2)</f>
        <v/>
      </c>
      <c r="F604" s="6" t="str">
        <f>IF('Log_working_3-way'!D604="","",1/'True_Odds_Calculator_3-way'!N601+1/'True_Odds_Calculator_3-way'!O601+1/'True_Odds_Calculator_3-way'!#REF!-1)</f>
        <v/>
      </c>
      <c r="H604" s="6" t="str">
        <f>IF('Log_working_3-way'!$D604="","",'True_Odds_Calculator_3-way'!N601/'True_Odds_Calculator_3-way'!A601-1)</f>
        <v/>
      </c>
      <c r="I604" s="6" t="str">
        <f>IF('Log_working_3-way'!$D604="","",'True_Odds_Calculator_3-way'!O601/'True_Odds_Calculator_3-way'!B601-1)</f>
        <v/>
      </c>
      <c r="J604" s="6" t="str">
        <f>IF('Log_working_3-way'!$D604="","",'True_Odds_Calculator_3-way'!#REF!/'True_Odds_Calculator_3-way'!C601-1)</f>
        <v/>
      </c>
      <c r="K604" s="6" t="str">
        <f>IF('Log_working_3-way'!$D604="","",1/'True_Odds_Calculator_3-way'!A601+1/'True_Odds_Calculator_3-way'!B601+1/'True_Odds_Calculator_3-way'!C601-1)</f>
        <v/>
      </c>
    </row>
    <row r="605" spans="4:11" x14ac:dyDescent="0.25">
      <c r="D605" t="str">
        <f>solve_for_c('True_Odds_Calculator_3-way'!A602,'True_Odds_Calculator_3-way'!B602,'True_Odds_Calculator_3-way'!C602,'Log_working_3-way'!B$1,'Log_working_3-way'!B$2)</f>
        <v/>
      </c>
      <c r="F605" s="6" t="str">
        <f>IF('Log_working_3-way'!D605="","",1/'True_Odds_Calculator_3-way'!N602+1/'True_Odds_Calculator_3-way'!O602+1/'True_Odds_Calculator_3-way'!#REF!-1)</f>
        <v/>
      </c>
      <c r="H605" s="6" t="str">
        <f>IF('Log_working_3-way'!$D605="","",'True_Odds_Calculator_3-way'!N602/'True_Odds_Calculator_3-way'!A602-1)</f>
        <v/>
      </c>
      <c r="I605" s="6" t="str">
        <f>IF('Log_working_3-way'!$D605="","",'True_Odds_Calculator_3-way'!O602/'True_Odds_Calculator_3-way'!B602-1)</f>
        <v/>
      </c>
      <c r="J605" s="6" t="str">
        <f>IF('Log_working_3-way'!$D605="","",'True_Odds_Calculator_3-way'!#REF!/'True_Odds_Calculator_3-way'!C602-1)</f>
        <v/>
      </c>
      <c r="K605" s="6" t="str">
        <f>IF('Log_working_3-way'!$D605="","",1/'True_Odds_Calculator_3-way'!A602+1/'True_Odds_Calculator_3-way'!B602+1/'True_Odds_Calculator_3-way'!C602-1)</f>
        <v/>
      </c>
    </row>
    <row r="606" spans="4:11" x14ac:dyDescent="0.25">
      <c r="D606" t="str">
        <f>solve_for_c('True_Odds_Calculator_3-way'!A603,'True_Odds_Calculator_3-way'!B603,'True_Odds_Calculator_3-way'!C603,'Log_working_3-way'!B$1,'Log_working_3-way'!B$2)</f>
        <v/>
      </c>
      <c r="F606" s="6" t="str">
        <f>IF('Log_working_3-way'!D606="","",1/'True_Odds_Calculator_3-way'!N603+1/'True_Odds_Calculator_3-way'!O603+1/'True_Odds_Calculator_3-way'!#REF!-1)</f>
        <v/>
      </c>
      <c r="H606" s="6" t="str">
        <f>IF('Log_working_3-way'!$D606="","",'True_Odds_Calculator_3-way'!N603/'True_Odds_Calculator_3-way'!A603-1)</f>
        <v/>
      </c>
      <c r="I606" s="6" t="str">
        <f>IF('Log_working_3-way'!$D606="","",'True_Odds_Calculator_3-way'!O603/'True_Odds_Calculator_3-way'!B603-1)</f>
        <v/>
      </c>
      <c r="J606" s="6" t="str">
        <f>IF('Log_working_3-way'!$D606="","",'True_Odds_Calculator_3-way'!#REF!/'True_Odds_Calculator_3-way'!C603-1)</f>
        <v/>
      </c>
      <c r="K606" s="6" t="str">
        <f>IF('Log_working_3-way'!$D606="","",1/'True_Odds_Calculator_3-way'!A603+1/'True_Odds_Calculator_3-way'!B603+1/'True_Odds_Calculator_3-way'!C603-1)</f>
        <v/>
      </c>
    </row>
    <row r="607" spans="4:11" x14ac:dyDescent="0.25">
      <c r="D607" t="str">
        <f>solve_for_c('True_Odds_Calculator_3-way'!A604,'True_Odds_Calculator_3-way'!B604,'True_Odds_Calculator_3-way'!C604,'Log_working_3-way'!B$1,'Log_working_3-way'!B$2)</f>
        <v/>
      </c>
      <c r="F607" s="6" t="str">
        <f>IF('Log_working_3-way'!D607="","",1/'True_Odds_Calculator_3-way'!N604+1/'True_Odds_Calculator_3-way'!O604+1/'True_Odds_Calculator_3-way'!#REF!-1)</f>
        <v/>
      </c>
      <c r="H607" s="6" t="str">
        <f>IF('Log_working_3-way'!$D607="","",'True_Odds_Calculator_3-way'!N604/'True_Odds_Calculator_3-way'!A604-1)</f>
        <v/>
      </c>
      <c r="I607" s="6" t="str">
        <f>IF('Log_working_3-way'!$D607="","",'True_Odds_Calculator_3-way'!O604/'True_Odds_Calculator_3-way'!B604-1)</f>
        <v/>
      </c>
      <c r="J607" s="6" t="str">
        <f>IF('Log_working_3-way'!$D607="","",'True_Odds_Calculator_3-way'!#REF!/'True_Odds_Calculator_3-way'!C604-1)</f>
        <v/>
      </c>
      <c r="K607" s="6" t="str">
        <f>IF('Log_working_3-way'!$D607="","",1/'True_Odds_Calculator_3-way'!A604+1/'True_Odds_Calculator_3-way'!B604+1/'True_Odds_Calculator_3-way'!C604-1)</f>
        <v/>
      </c>
    </row>
    <row r="608" spans="4:11" x14ac:dyDescent="0.25">
      <c r="D608" t="str">
        <f>solve_for_c('True_Odds_Calculator_3-way'!A605,'True_Odds_Calculator_3-way'!B605,'True_Odds_Calculator_3-way'!C605,'Log_working_3-way'!B$1,'Log_working_3-way'!B$2)</f>
        <v/>
      </c>
      <c r="F608" s="6" t="str">
        <f>IF('Log_working_3-way'!D608="","",1/'True_Odds_Calculator_3-way'!N605+1/'True_Odds_Calculator_3-way'!O605+1/'True_Odds_Calculator_3-way'!#REF!-1)</f>
        <v/>
      </c>
      <c r="H608" s="6" t="str">
        <f>IF('Log_working_3-way'!$D608="","",'True_Odds_Calculator_3-way'!N605/'True_Odds_Calculator_3-way'!A605-1)</f>
        <v/>
      </c>
      <c r="I608" s="6" t="str">
        <f>IF('Log_working_3-way'!$D608="","",'True_Odds_Calculator_3-way'!O605/'True_Odds_Calculator_3-way'!B605-1)</f>
        <v/>
      </c>
      <c r="J608" s="6" t="str">
        <f>IF('Log_working_3-way'!$D608="","",'True_Odds_Calculator_3-way'!#REF!/'True_Odds_Calculator_3-way'!C605-1)</f>
        <v/>
      </c>
      <c r="K608" s="6" t="str">
        <f>IF('Log_working_3-way'!$D608="","",1/'True_Odds_Calculator_3-way'!A605+1/'True_Odds_Calculator_3-way'!B605+1/'True_Odds_Calculator_3-way'!C605-1)</f>
        <v/>
      </c>
    </row>
    <row r="609" spans="4:11" x14ac:dyDescent="0.25">
      <c r="D609" t="str">
        <f>solve_for_c('True_Odds_Calculator_3-way'!A606,'True_Odds_Calculator_3-way'!B606,'True_Odds_Calculator_3-way'!C606,'Log_working_3-way'!B$1,'Log_working_3-way'!B$2)</f>
        <v/>
      </c>
      <c r="F609" s="6" t="str">
        <f>IF('Log_working_3-way'!D609="","",1/'True_Odds_Calculator_3-way'!N606+1/'True_Odds_Calculator_3-way'!O606+1/'True_Odds_Calculator_3-way'!#REF!-1)</f>
        <v/>
      </c>
      <c r="H609" s="6" t="str">
        <f>IF('Log_working_3-way'!$D609="","",'True_Odds_Calculator_3-way'!N606/'True_Odds_Calculator_3-way'!A606-1)</f>
        <v/>
      </c>
      <c r="I609" s="6" t="str">
        <f>IF('Log_working_3-way'!$D609="","",'True_Odds_Calculator_3-way'!O606/'True_Odds_Calculator_3-way'!B606-1)</f>
        <v/>
      </c>
      <c r="J609" s="6" t="str">
        <f>IF('Log_working_3-way'!$D609="","",'True_Odds_Calculator_3-way'!#REF!/'True_Odds_Calculator_3-way'!C606-1)</f>
        <v/>
      </c>
      <c r="K609" s="6" t="str">
        <f>IF('Log_working_3-way'!$D609="","",1/'True_Odds_Calculator_3-way'!A606+1/'True_Odds_Calculator_3-way'!B606+1/'True_Odds_Calculator_3-way'!C606-1)</f>
        <v/>
      </c>
    </row>
    <row r="610" spans="4:11" x14ac:dyDescent="0.25">
      <c r="D610" t="str">
        <f>solve_for_c('True_Odds_Calculator_3-way'!A607,'True_Odds_Calculator_3-way'!B607,'True_Odds_Calculator_3-way'!C607,'Log_working_3-way'!B$1,'Log_working_3-way'!B$2)</f>
        <v/>
      </c>
      <c r="F610" s="6" t="str">
        <f>IF('Log_working_3-way'!D610="","",1/'True_Odds_Calculator_3-way'!N607+1/'True_Odds_Calculator_3-way'!O607+1/'True_Odds_Calculator_3-way'!#REF!-1)</f>
        <v/>
      </c>
      <c r="H610" s="6" t="str">
        <f>IF('Log_working_3-way'!$D610="","",'True_Odds_Calculator_3-way'!N607/'True_Odds_Calculator_3-way'!A607-1)</f>
        <v/>
      </c>
      <c r="I610" s="6" t="str">
        <f>IF('Log_working_3-way'!$D610="","",'True_Odds_Calculator_3-way'!O607/'True_Odds_Calculator_3-way'!B607-1)</f>
        <v/>
      </c>
      <c r="J610" s="6" t="str">
        <f>IF('Log_working_3-way'!$D610="","",'True_Odds_Calculator_3-way'!#REF!/'True_Odds_Calculator_3-way'!C607-1)</f>
        <v/>
      </c>
      <c r="K610" s="6" t="str">
        <f>IF('Log_working_3-way'!$D610="","",1/'True_Odds_Calculator_3-way'!A607+1/'True_Odds_Calculator_3-way'!B607+1/'True_Odds_Calculator_3-way'!C607-1)</f>
        <v/>
      </c>
    </row>
    <row r="611" spans="4:11" x14ac:dyDescent="0.25">
      <c r="D611" t="str">
        <f>solve_for_c('True_Odds_Calculator_3-way'!A608,'True_Odds_Calculator_3-way'!B608,'True_Odds_Calculator_3-way'!C608,'Log_working_3-way'!B$1,'Log_working_3-way'!B$2)</f>
        <v/>
      </c>
      <c r="F611" s="6" t="str">
        <f>IF('Log_working_3-way'!D611="","",1/'True_Odds_Calculator_3-way'!N608+1/'True_Odds_Calculator_3-way'!O608+1/'True_Odds_Calculator_3-way'!#REF!-1)</f>
        <v/>
      </c>
      <c r="H611" s="6" t="str">
        <f>IF('Log_working_3-way'!$D611="","",'True_Odds_Calculator_3-way'!N608/'True_Odds_Calculator_3-way'!A608-1)</f>
        <v/>
      </c>
      <c r="I611" s="6" t="str">
        <f>IF('Log_working_3-way'!$D611="","",'True_Odds_Calculator_3-way'!O608/'True_Odds_Calculator_3-way'!B608-1)</f>
        <v/>
      </c>
      <c r="J611" s="6" t="str">
        <f>IF('Log_working_3-way'!$D611="","",'True_Odds_Calculator_3-way'!#REF!/'True_Odds_Calculator_3-way'!C608-1)</f>
        <v/>
      </c>
      <c r="K611" s="6" t="str">
        <f>IF('Log_working_3-way'!$D611="","",1/'True_Odds_Calculator_3-way'!A608+1/'True_Odds_Calculator_3-way'!B608+1/'True_Odds_Calculator_3-way'!C608-1)</f>
        <v/>
      </c>
    </row>
    <row r="612" spans="4:11" x14ac:dyDescent="0.25">
      <c r="D612" t="str">
        <f>solve_for_c('True_Odds_Calculator_3-way'!A609,'True_Odds_Calculator_3-way'!B609,'True_Odds_Calculator_3-way'!C609,'Log_working_3-way'!B$1,'Log_working_3-way'!B$2)</f>
        <v/>
      </c>
      <c r="F612" s="6" t="str">
        <f>IF('Log_working_3-way'!D612="","",1/'True_Odds_Calculator_3-way'!N609+1/'True_Odds_Calculator_3-way'!O609+1/'True_Odds_Calculator_3-way'!#REF!-1)</f>
        <v/>
      </c>
      <c r="H612" s="6" t="str">
        <f>IF('Log_working_3-way'!$D612="","",'True_Odds_Calculator_3-way'!N609/'True_Odds_Calculator_3-way'!A609-1)</f>
        <v/>
      </c>
      <c r="I612" s="6" t="str">
        <f>IF('Log_working_3-way'!$D612="","",'True_Odds_Calculator_3-way'!O609/'True_Odds_Calculator_3-way'!B609-1)</f>
        <v/>
      </c>
      <c r="J612" s="6" t="str">
        <f>IF('Log_working_3-way'!$D612="","",'True_Odds_Calculator_3-way'!#REF!/'True_Odds_Calculator_3-way'!C609-1)</f>
        <v/>
      </c>
      <c r="K612" s="6" t="str">
        <f>IF('Log_working_3-way'!$D612="","",1/'True_Odds_Calculator_3-way'!A609+1/'True_Odds_Calculator_3-way'!B609+1/'True_Odds_Calculator_3-way'!C609-1)</f>
        <v/>
      </c>
    </row>
    <row r="613" spans="4:11" x14ac:dyDescent="0.25">
      <c r="D613" t="str">
        <f>solve_for_c('True_Odds_Calculator_3-way'!A610,'True_Odds_Calculator_3-way'!B610,'True_Odds_Calculator_3-way'!C610,'Log_working_3-way'!B$1,'Log_working_3-way'!B$2)</f>
        <v/>
      </c>
      <c r="F613" s="6" t="str">
        <f>IF('Log_working_3-way'!D613="","",1/'True_Odds_Calculator_3-way'!N610+1/'True_Odds_Calculator_3-way'!O610+1/'True_Odds_Calculator_3-way'!#REF!-1)</f>
        <v/>
      </c>
      <c r="H613" s="6" t="str">
        <f>IF('Log_working_3-way'!$D613="","",'True_Odds_Calculator_3-way'!N610/'True_Odds_Calculator_3-way'!A610-1)</f>
        <v/>
      </c>
      <c r="I613" s="6" t="str">
        <f>IF('Log_working_3-way'!$D613="","",'True_Odds_Calculator_3-way'!O610/'True_Odds_Calculator_3-way'!B610-1)</f>
        <v/>
      </c>
      <c r="J613" s="6" t="str">
        <f>IF('Log_working_3-way'!$D613="","",'True_Odds_Calculator_3-way'!#REF!/'True_Odds_Calculator_3-way'!C610-1)</f>
        <v/>
      </c>
      <c r="K613" s="6" t="str">
        <f>IF('Log_working_3-way'!$D613="","",1/'True_Odds_Calculator_3-way'!A610+1/'True_Odds_Calculator_3-way'!B610+1/'True_Odds_Calculator_3-way'!C610-1)</f>
        <v/>
      </c>
    </row>
    <row r="614" spans="4:11" x14ac:dyDescent="0.25">
      <c r="D614" t="str">
        <f>solve_for_c('True_Odds_Calculator_3-way'!A611,'True_Odds_Calculator_3-way'!B611,'True_Odds_Calculator_3-way'!C611,'Log_working_3-way'!B$1,'Log_working_3-way'!B$2)</f>
        <v/>
      </c>
      <c r="F614" s="6" t="str">
        <f>IF('Log_working_3-way'!D614="","",1/'True_Odds_Calculator_3-way'!N611+1/'True_Odds_Calculator_3-way'!O611+1/'True_Odds_Calculator_3-way'!#REF!-1)</f>
        <v/>
      </c>
      <c r="H614" s="6" t="str">
        <f>IF('Log_working_3-way'!$D614="","",'True_Odds_Calculator_3-way'!N611/'True_Odds_Calculator_3-way'!A611-1)</f>
        <v/>
      </c>
      <c r="I614" s="6" t="str">
        <f>IF('Log_working_3-way'!$D614="","",'True_Odds_Calculator_3-way'!O611/'True_Odds_Calculator_3-way'!B611-1)</f>
        <v/>
      </c>
      <c r="J614" s="6" t="str">
        <f>IF('Log_working_3-way'!$D614="","",'True_Odds_Calculator_3-way'!#REF!/'True_Odds_Calculator_3-way'!C611-1)</f>
        <v/>
      </c>
      <c r="K614" s="6" t="str">
        <f>IF('Log_working_3-way'!$D614="","",1/'True_Odds_Calculator_3-way'!A611+1/'True_Odds_Calculator_3-way'!B611+1/'True_Odds_Calculator_3-way'!C611-1)</f>
        <v/>
      </c>
    </row>
    <row r="615" spans="4:11" x14ac:dyDescent="0.25">
      <c r="D615" t="str">
        <f>solve_for_c('True_Odds_Calculator_3-way'!A612,'True_Odds_Calculator_3-way'!B612,'True_Odds_Calculator_3-way'!C612,'Log_working_3-way'!B$1,'Log_working_3-way'!B$2)</f>
        <v/>
      </c>
      <c r="F615" s="6" t="str">
        <f>IF('Log_working_3-way'!D615="","",1/'True_Odds_Calculator_3-way'!N612+1/'True_Odds_Calculator_3-way'!O612+1/'True_Odds_Calculator_3-way'!#REF!-1)</f>
        <v/>
      </c>
      <c r="H615" s="6" t="str">
        <f>IF('Log_working_3-way'!$D615="","",'True_Odds_Calculator_3-way'!N612/'True_Odds_Calculator_3-way'!A612-1)</f>
        <v/>
      </c>
      <c r="I615" s="6" t="str">
        <f>IF('Log_working_3-way'!$D615="","",'True_Odds_Calculator_3-way'!O612/'True_Odds_Calculator_3-way'!B612-1)</f>
        <v/>
      </c>
      <c r="J615" s="6" t="str">
        <f>IF('Log_working_3-way'!$D615="","",'True_Odds_Calculator_3-way'!#REF!/'True_Odds_Calculator_3-way'!C612-1)</f>
        <v/>
      </c>
      <c r="K615" s="6" t="str">
        <f>IF('Log_working_3-way'!$D615="","",1/'True_Odds_Calculator_3-way'!A612+1/'True_Odds_Calculator_3-way'!B612+1/'True_Odds_Calculator_3-way'!C612-1)</f>
        <v/>
      </c>
    </row>
    <row r="616" spans="4:11" x14ac:dyDescent="0.25">
      <c r="D616" t="str">
        <f>solve_for_c('True_Odds_Calculator_3-way'!A613,'True_Odds_Calculator_3-way'!B613,'True_Odds_Calculator_3-way'!C613,'Log_working_3-way'!B$1,'Log_working_3-way'!B$2)</f>
        <v/>
      </c>
      <c r="F616" s="6" t="str">
        <f>IF('Log_working_3-way'!D616="","",1/'True_Odds_Calculator_3-way'!N613+1/'True_Odds_Calculator_3-way'!O613+1/'True_Odds_Calculator_3-way'!#REF!-1)</f>
        <v/>
      </c>
      <c r="H616" s="6" t="str">
        <f>IF('Log_working_3-way'!$D616="","",'True_Odds_Calculator_3-way'!N613/'True_Odds_Calculator_3-way'!A613-1)</f>
        <v/>
      </c>
      <c r="I616" s="6" t="str">
        <f>IF('Log_working_3-way'!$D616="","",'True_Odds_Calculator_3-way'!O613/'True_Odds_Calculator_3-way'!B613-1)</f>
        <v/>
      </c>
      <c r="J616" s="6" t="str">
        <f>IF('Log_working_3-way'!$D616="","",'True_Odds_Calculator_3-way'!#REF!/'True_Odds_Calculator_3-way'!C613-1)</f>
        <v/>
      </c>
      <c r="K616" s="6" t="str">
        <f>IF('Log_working_3-way'!$D616="","",1/'True_Odds_Calculator_3-way'!A613+1/'True_Odds_Calculator_3-way'!B613+1/'True_Odds_Calculator_3-way'!C613-1)</f>
        <v/>
      </c>
    </row>
    <row r="617" spans="4:11" x14ac:dyDescent="0.25">
      <c r="D617" t="str">
        <f>solve_for_c('True_Odds_Calculator_3-way'!A614,'True_Odds_Calculator_3-way'!B614,'True_Odds_Calculator_3-way'!C614,'Log_working_3-way'!B$1,'Log_working_3-way'!B$2)</f>
        <v/>
      </c>
      <c r="F617" s="6" t="str">
        <f>IF('Log_working_3-way'!D617="","",1/'True_Odds_Calculator_3-way'!N614+1/'True_Odds_Calculator_3-way'!O614+1/'True_Odds_Calculator_3-way'!#REF!-1)</f>
        <v/>
      </c>
      <c r="H617" s="6" t="str">
        <f>IF('Log_working_3-way'!$D617="","",'True_Odds_Calculator_3-way'!N614/'True_Odds_Calculator_3-way'!A614-1)</f>
        <v/>
      </c>
      <c r="I617" s="6" t="str">
        <f>IF('Log_working_3-way'!$D617="","",'True_Odds_Calculator_3-way'!O614/'True_Odds_Calculator_3-way'!B614-1)</f>
        <v/>
      </c>
      <c r="J617" s="6" t="str">
        <f>IF('Log_working_3-way'!$D617="","",'True_Odds_Calculator_3-way'!#REF!/'True_Odds_Calculator_3-way'!C614-1)</f>
        <v/>
      </c>
      <c r="K617" s="6" t="str">
        <f>IF('Log_working_3-way'!$D617="","",1/'True_Odds_Calculator_3-way'!A614+1/'True_Odds_Calculator_3-way'!B614+1/'True_Odds_Calculator_3-way'!C614-1)</f>
        <v/>
      </c>
    </row>
    <row r="618" spans="4:11" x14ac:dyDescent="0.25">
      <c r="D618" t="str">
        <f>solve_for_c('True_Odds_Calculator_3-way'!A615,'True_Odds_Calculator_3-way'!B615,'True_Odds_Calculator_3-way'!C615,'Log_working_3-way'!B$1,'Log_working_3-way'!B$2)</f>
        <v/>
      </c>
      <c r="F618" s="6" t="str">
        <f>IF('Log_working_3-way'!D618="","",1/'True_Odds_Calculator_3-way'!N615+1/'True_Odds_Calculator_3-way'!O615+1/'True_Odds_Calculator_3-way'!#REF!-1)</f>
        <v/>
      </c>
      <c r="H618" s="6" t="str">
        <f>IF('Log_working_3-way'!$D618="","",'True_Odds_Calculator_3-way'!N615/'True_Odds_Calculator_3-way'!A615-1)</f>
        <v/>
      </c>
      <c r="I618" s="6" t="str">
        <f>IF('Log_working_3-way'!$D618="","",'True_Odds_Calculator_3-way'!O615/'True_Odds_Calculator_3-way'!B615-1)</f>
        <v/>
      </c>
      <c r="J618" s="6" t="str">
        <f>IF('Log_working_3-way'!$D618="","",'True_Odds_Calculator_3-way'!#REF!/'True_Odds_Calculator_3-way'!C615-1)</f>
        <v/>
      </c>
      <c r="K618" s="6" t="str">
        <f>IF('Log_working_3-way'!$D618="","",1/'True_Odds_Calculator_3-way'!A615+1/'True_Odds_Calculator_3-way'!B615+1/'True_Odds_Calculator_3-way'!C615-1)</f>
        <v/>
      </c>
    </row>
    <row r="619" spans="4:11" x14ac:dyDescent="0.25">
      <c r="D619" t="str">
        <f>solve_for_c('True_Odds_Calculator_3-way'!A616,'True_Odds_Calculator_3-way'!B616,'True_Odds_Calculator_3-way'!C616,'Log_working_3-way'!B$1,'Log_working_3-way'!B$2)</f>
        <v/>
      </c>
      <c r="F619" s="6" t="str">
        <f>IF('Log_working_3-way'!D619="","",1/'True_Odds_Calculator_3-way'!N616+1/'True_Odds_Calculator_3-way'!O616+1/'True_Odds_Calculator_3-way'!#REF!-1)</f>
        <v/>
      </c>
      <c r="H619" s="6" t="str">
        <f>IF('Log_working_3-way'!$D619="","",'True_Odds_Calculator_3-way'!N616/'True_Odds_Calculator_3-way'!A616-1)</f>
        <v/>
      </c>
      <c r="I619" s="6" t="str">
        <f>IF('Log_working_3-way'!$D619="","",'True_Odds_Calculator_3-way'!O616/'True_Odds_Calculator_3-way'!B616-1)</f>
        <v/>
      </c>
      <c r="J619" s="6" t="str">
        <f>IF('Log_working_3-way'!$D619="","",'True_Odds_Calculator_3-way'!#REF!/'True_Odds_Calculator_3-way'!C616-1)</f>
        <v/>
      </c>
      <c r="K619" s="6" t="str">
        <f>IF('Log_working_3-way'!$D619="","",1/'True_Odds_Calculator_3-way'!A616+1/'True_Odds_Calculator_3-way'!B616+1/'True_Odds_Calculator_3-way'!C616-1)</f>
        <v/>
      </c>
    </row>
    <row r="620" spans="4:11" x14ac:dyDescent="0.25">
      <c r="D620" t="str">
        <f>solve_for_c('True_Odds_Calculator_3-way'!A617,'True_Odds_Calculator_3-way'!B617,'True_Odds_Calculator_3-way'!C617,'Log_working_3-way'!B$1,'Log_working_3-way'!B$2)</f>
        <v/>
      </c>
      <c r="F620" s="6" t="str">
        <f>IF('Log_working_3-way'!D620="","",1/'True_Odds_Calculator_3-way'!N617+1/'True_Odds_Calculator_3-way'!O617+1/'True_Odds_Calculator_3-way'!#REF!-1)</f>
        <v/>
      </c>
      <c r="H620" s="6" t="str">
        <f>IF('Log_working_3-way'!$D620="","",'True_Odds_Calculator_3-way'!N617/'True_Odds_Calculator_3-way'!A617-1)</f>
        <v/>
      </c>
      <c r="I620" s="6" t="str">
        <f>IF('Log_working_3-way'!$D620="","",'True_Odds_Calculator_3-way'!O617/'True_Odds_Calculator_3-way'!B617-1)</f>
        <v/>
      </c>
      <c r="J620" s="6" t="str">
        <f>IF('Log_working_3-way'!$D620="","",'True_Odds_Calculator_3-way'!#REF!/'True_Odds_Calculator_3-way'!C617-1)</f>
        <v/>
      </c>
      <c r="K620" s="6" t="str">
        <f>IF('Log_working_3-way'!$D620="","",1/'True_Odds_Calculator_3-way'!A617+1/'True_Odds_Calculator_3-way'!B617+1/'True_Odds_Calculator_3-way'!C617-1)</f>
        <v/>
      </c>
    </row>
    <row r="621" spans="4:11" x14ac:dyDescent="0.25">
      <c r="D621" t="str">
        <f>solve_for_c('True_Odds_Calculator_3-way'!A618,'True_Odds_Calculator_3-way'!B618,'True_Odds_Calculator_3-way'!C618,'Log_working_3-way'!B$1,'Log_working_3-way'!B$2)</f>
        <v/>
      </c>
      <c r="F621" s="6" t="str">
        <f>IF('Log_working_3-way'!D621="","",1/'True_Odds_Calculator_3-way'!N618+1/'True_Odds_Calculator_3-way'!O618+1/'True_Odds_Calculator_3-way'!#REF!-1)</f>
        <v/>
      </c>
      <c r="H621" s="6" t="str">
        <f>IF('Log_working_3-way'!$D621="","",'True_Odds_Calculator_3-way'!N618/'True_Odds_Calculator_3-way'!A618-1)</f>
        <v/>
      </c>
      <c r="I621" s="6" t="str">
        <f>IF('Log_working_3-way'!$D621="","",'True_Odds_Calculator_3-way'!O618/'True_Odds_Calculator_3-way'!B618-1)</f>
        <v/>
      </c>
      <c r="J621" s="6" t="str">
        <f>IF('Log_working_3-way'!$D621="","",'True_Odds_Calculator_3-way'!#REF!/'True_Odds_Calculator_3-way'!C618-1)</f>
        <v/>
      </c>
      <c r="K621" s="6" t="str">
        <f>IF('Log_working_3-way'!$D621="","",1/'True_Odds_Calculator_3-way'!A618+1/'True_Odds_Calculator_3-way'!B618+1/'True_Odds_Calculator_3-way'!C618-1)</f>
        <v/>
      </c>
    </row>
    <row r="622" spans="4:11" x14ac:dyDescent="0.25">
      <c r="D622" t="str">
        <f>solve_for_c('True_Odds_Calculator_3-way'!A619,'True_Odds_Calculator_3-way'!B619,'True_Odds_Calculator_3-way'!C619,'Log_working_3-way'!B$1,'Log_working_3-way'!B$2)</f>
        <v/>
      </c>
      <c r="F622" s="6" t="str">
        <f>IF('Log_working_3-way'!D622="","",1/'True_Odds_Calculator_3-way'!N619+1/'True_Odds_Calculator_3-way'!O619+1/'True_Odds_Calculator_3-way'!#REF!-1)</f>
        <v/>
      </c>
      <c r="H622" s="6" t="str">
        <f>IF('Log_working_3-way'!$D622="","",'True_Odds_Calculator_3-way'!N619/'True_Odds_Calculator_3-way'!A619-1)</f>
        <v/>
      </c>
      <c r="I622" s="6" t="str">
        <f>IF('Log_working_3-way'!$D622="","",'True_Odds_Calculator_3-way'!O619/'True_Odds_Calculator_3-way'!B619-1)</f>
        <v/>
      </c>
      <c r="J622" s="6" t="str">
        <f>IF('Log_working_3-way'!$D622="","",'True_Odds_Calculator_3-way'!#REF!/'True_Odds_Calculator_3-way'!C619-1)</f>
        <v/>
      </c>
      <c r="K622" s="6" t="str">
        <f>IF('Log_working_3-way'!$D622="","",1/'True_Odds_Calculator_3-way'!A619+1/'True_Odds_Calculator_3-way'!B619+1/'True_Odds_Calculator_3-way'!C619-1)</f>
        <v/>
      </c>
    </row>
    <row r="623" spans="4:11" x14ac:dyDescent="0.25">
      <c r="D623" t="str">
        <f>solve_for_c('True_Odds_Calculator_3-way'!A620,'True_Odds_Calculator_3-way'!B620,'True_Odds_Calculator_3-way'!C620,'Log_working_3-way'!B$1,'Log_working_3-way'!B$2)</f>
        <v/>
      </c>
      <c r="F623" s="6" t="str">
        <f>IF('Log_working_3-way'!D623="","",1/'True_Odds_Calculator_3-way'!N620+1/'True_Odds_Calculator_3-way'!O620+1/'True_Odds_Calculator_3-way'!#REF!-1)</f>
        <v/>
      </c>
      <c r="H623" s="6" t="str">
        <f>IF('Log_working_3-way'!$D623="","",'True_Odds_Calculator_3-way'!N620/'True_Odds_Calculator_3-way'!A620-1)</f>
        <v/>
      </c>
      <c r="I623" s="6" t="str">
        <f>IF('Log_working_3-way'!$D623="","",'True_Odds_Calculator_3-way'!O620/'True_Odds_Calculator_3-way'!B620-1)</f>
        <v/>
      </c>
      <c r="J623" s="6" t="str">
        <f>IF('Log_working_3-way'!$D623="","",'True_Odds_Calculator_3-way'!#REF!/'True_Odds_Calculator_3-way'!C620-1)</f>
        <v/>
      </c>
      <c r="K623" s="6" t="str">
        <f>IF('Log_working_3-way'!$D623="","",1/'True_Odds_Calculator_3-way'!A620+1/'True_Odds_Calculator_3-way'!B620+1/'True_Odds_Calculator_3-way'!C620-1)</f>
        <v/>
      </c>
    </row>
    <row r="624" spans="4:11" x14ac:dyDescent="0.25">
      <c r="D624" t="str">
        <f>solve_for_c('True_Odds_Calculator_3-way'!A621,'True_Odds_Calculator_3-way'!B621,'True_Odds_Calculator_3-way'!C621,'Log_working_3-way'!B$1,'Log_working_3-way'!B$2)</f>
        <v/>
      </c>
      <c r="F624" s="6" t="str">
        <f>IF('Log_working_3-way'!D624="","",1/'True_Odds_Calculator_3-way'!N621+1/'True_Odds_Calculator_3-way'!O621+1/'True_Odds_Calculator_3-way'!#REF!-1)</f>
        <v/>
      </c>
      <c r="H624" s="6" t="str">
        <f>IF('Log_working_3-way'!$D624="","",'True_Odds_Calculator_3-way'!N621/'True_Odds_Calculator_3-way'!A621-1)</f>
        <v/>
      </c>
      <c r="I624" s="6" t="str">
        <f>IF('Log_working_3-way'!$D624="","",'True_Odds_Calculator_3-way'!O621/'True_Odds_Calculator_3-way'!B621-1)</f>
        <v/>
      </c>
      <c r="J624" s="6" t="str">
        <f>IF('Log_working_3-way'!$D624="","",'True_Odds_Calculator_3-way'!#REF!/'True_Odds_Calculator_3-way'!C621-1)</f>
        <v/>
      </c>
      <c r="K624" s="6" t="str">
        <f>IF('Log_working_3-way'!$D624="","",1/'True_Odds_Calculator_3-way'!A621+1/'True_Odds_Calculator_3-way'!B621+1/'True_Odds_Calculator_3-way'!C621-1)</f>
        <v/>
      </c>
    </row>
    <row r="625" spans="4:11" x14ac:dyDescent="0.25">
      <c r="D625" t="str">
        <f>solve_for_c('True_Odds_Calculator_3-way'!A622,'True_Odds_Calculator_3-way'!B622,'True_Odds_Calculator_3-way'!C622,'Log_working_3-way'!B$1,'Log_working_3-way'!B$2)</f>
        <v/>
      </c>
      <c r="F625" s="6" t="str">
        <f>IF('Log_working_3-way'!D625="","",1/'True_Odds_Calculator_3-way'!N622+1/'True_Odds_Calculator_3-way'!O622+1/'True_Odds_Calculator_3-way'!#REF!-1)</f>
        <v/>
      </c>
      <c r="H625" s="6" t="str">
        <f>IF('Log_working_3-way'!$D625="","",'True_Odds_Calculator_3-way'!N622/'True_Odds_Calculator_3-way'!A622-1)</f>
        <v/>
      </c>
      <c r="I625" s="6" t="str">
        <f>IF('Log_working_3-way'!$D625="","",'True_Odds_Calculator_3-way'!O622/'True_Odds_Calculator_3-way'!B622-1)</f>
        <v/>
      </c>
      <c r="J625" s="6" t="str">
        <f>IF('Log_working_3-way'!$D625="","",'True_Odds_Calculator_3-way'!#REF!/'True_Odds_Calculator_3-way'!C622-1)</f>
        <v/>
      </c>
      <c r="K625" s="6" t="str">
        <f>IF('Log_working_3-way'!$D625="","",1/'True_Odds_Calculator_3-way'!A622+1/'True_Odds_Calculator_3-way'!B622+1/'True_Odds_Calculator_3-way'!C622-1)</f>
        <v/>
      </c>
    </row>
    <row r="626" spans="4:11" x14ac:dyDescent="0.25">
      <c r="D626" t="str">
        <f>solve_for_c('True_Odds_Calculator_3-way'!A623,'True_Odds_Calculator_3-way'!B623,'True_Odds_Calculator_3-way'!C623,'Log_working_3-way'!B$1,'Log_working_3-way'!B$2)</f>
        <v/>
      </c>
      <c r="F626" s="6" t="str">
        <f>IF('Log_working_3-way'!D626="","",1/'True_Odds_Calculator_3-way'!N623+1/'True_Odds_Calculator_3-way'!O623+1/'True_Odds_Calculator_3-way'!#REF!-1)</f>
        <v/>
      </c>
      <c r="H626" s="6" t="str">
        <f>IF('Log_working_3-way'!$D626="","",'True_Odds_Calculator_3-way'!N623/'True_Odds_Calculator_3-way'!A623-1)</f>
        <v/>
      </c>
      <c r="I626" s="6" t="str">
        <f>IF('Log_working_3-way'!$D626="","",'True_Odds_Calculator_3-way'!O623/'True_Odds_Calculator_3-way'!B623-1)</f>
        <v/>
      </c>
      <c r="J626" s="6" t="str">
        <f>IF('Log_working_3-way'!$D626="","",'True_Odds_Calculator_3-way'!#REF!/'True_Odds_Calculator_3-way'!C623-1)</f>
        <v/>
      </c>
      <c r="K626" s="6" t="str">
        <f>IF('Log_working_3-way'!$D626="","",1/'True_Odds_Calculator_3-way'!A623+1/'True_Odds_Calculator_3-way'!B623+1/'True_Odds_Calculator_3-way'!C623-1)</f>
        <v/>
      </c>
    </row>
    <row r="627" spans="4:11" x14ac:dyDescent="0.25">
      <c r="D627" t="str">
        <f>solve_for_c('True_Odds_Calculator_3-way'!A624,'True_Odds_Calculator_3-way'!B624,'True_Odds_Calculator_3-way'!C624,'Log_working_3-way'!B$1,'Log_working_3-way'!B$2)</f>
        <v/>
      </c>
      <c r="F627" s="6" t="str">
        <f>IF('Log_working_3-way'!D627="","",1/'True_Odds_Calculator_3-way'!N624+1/'True_Odds_Calculator_3-way'!O624+1/'True_Odds_Calculator_3-way'!#REF!-1)</f>
        <v/>
      </c>
      <c r="H627" s="6" t="str">
        <f>IF('Log_working_3-way'!$D627="","",'True_Odds_Calculator_3-way'!N624/'True_Odds_Calculator_3-way'!A624-1)</f>
        <v/>
      </c>
      <c r="I627" s="6" t="str">
        <f>IF('Log_working_3-way'!$D627="","",'True_Odds_Calculator_3-way'!O624/'True_Odds_Calculator_3-way'!B624-1)</f>
        <v/>
      </c>
      <c r="J627" s="6" t="str">
        <f>IF('Log_working_3-way'!$D627="","",'True_Odds_Calculator_3-way'!#REF!/'True_Odds_Calculator_3-way'!C624-1)</f>
        <v/>
      </c>
      <c r="K627" s="6" t="str">
        <f>IF('Log_working_3-way'!$D627="","",1/'True_Odds_Calculator_3-way'!A624+1/'True_Odds_Calculator_3-way'!B624+1/'True_Odds_Calculator_3-way'!C624-1)</f>
        <v/>
      </c>
    </row>
    <row r="628" spans="4:11" x14ac:dyDescent="0.25">
      <c r="D628" t="str">
        <f>solve_for_c('True_Odds_Calculator_3-way'!A625,'True_Odds_Calculator_3-way'!B625,'True_Odds_Calculator_3-way'!C625,'Log_working_3-way'!B$1,'Log_working_3-way'!B$2)</f>
        <v/>
      </c>
      <c r="F628" s="6" t="str">
        <f>IF('Log_working_3-way'!D628="","",1/'True_Odds_Calculator_3-way'!N625+1/'True_Odds_Calculator_3-way'!O625+1/'True_Odds_Calculator_3-way'!#REF!-1)</f>
        <v/>
      </c>
      <c r="H628" s="6" t="str">
        <f>IF('Log_working_3-way'!$D628="","",'True_Odds_Calculator_3-way'!N625/'True_Odds_Calculator_3-way'!A625-1)</f>
        <v/>
      </c>
      <c r="I628" s="6" t="str">
        <f>IF('Log_working_3-way'!$D628="","",'True_Odds_Calculator_3-way'!O625/'True_Odds_Calculator_3-way'!B625-1)</f>
        <v/>
      </c>
      <c r="J628" s="6" t="str">
        <f>IF('Log_working_3-way'!$D628="","",'True_Odds_Calculator_3-way'!#REF!/'True_Odds_Calculator_3-way'!C625-1)</f>
        <v/>
      </c>
      <c r="K628" s="6" t="str">
        <f>IF('Log_working_3-way'!$D628="","",1/'True_Odds_Calculator_3-way'!A625+1/'True_Odds_Calculator_3-way'!B625+1/'True_Odds_Calculator_3-way'!C625-1)</f>
        <v/>
      </c>
    </row>
    <row r="629" spans="4:11" x14ac:dyDescent="0.25">
      <c r="D629" t="str">
        <f>solve_for_c('True_Odds_Calculator_3-way'!A626,'True_Odds_Calculator_3-way'!B626,'True_Odds_Calculator_3-way'!C626,'Log_working_3-way'!B$1,'Log_working_3-way'!B$2)</f>
        <v/>
      </c>
      <c r="F629" s="6" t="str">
        <f>IF('Log_working_3-way'!D629="","",1/'True_Odds_Calculator_3-way'!N626+1/'True_Odds_Calculator_3-way'!O626+1/'True_Odds_Calculator_3-way'!#REF!-1)</f>
        <v/>
      </c>
      <c r="H629" s="6" t="str">
        <f>IF('Log_working_3-way'!$D629="","",'True_Odds_Calculator_3-way'!N626/'True_Odds_Calculator_3-way'!A626-1)</f>
        <v/>
      </c>
      <c r="I629" s="6" t="str">
        <f>IF('Log_working_3-way'!$D629="","",'True_Odds_Calculator_3-way'!O626/'True_Odds_Calculator_3-way'!B626-1)</f>
        <v/>
      </c>
      <c r="J629" s="6" t="str">
        <f>IF('Log_working_3-way'!$D629="","",'True_Odds_Calculator_3-way'!#REF!/'True_Odds_Calculator_3-way'!C626-1)</f>
        <v/>
      </c>
      <c r="K629" s="6" t="str">
        <f>IF('Log_working_3-way'!$D629="","",1/'True_Odds_Calculator_3-way'!A626+1/'True_Odds_Calculator_3-way'!B626+1/'True_Odds_Calculator_3-way'!C626-1)</f>
        <v/>
      </c>
    </row>
    <row r="630" spans="4:11" x14ac:dyDescent="0.25">
      <c r="D630" t="str">
        <f>solve_for_c('True_Odds_Calculator_3-way'!A627,'True_Odds_Calculator_3-way'!B627,'True_Odds_Calculator_3-way'!C627,'Log_working_3-way'!B$1,'Log_working_3-way'!B$2)</f>
        <v/>
      </c>
      <c r="F630" s="6" t="str">
        <f>IF('Log_working_3-way'!D630="","",1/'True_Odds_Calculator_3-way'!N627+1/'True_Odds_Calculator_3-way'!O627+1/'True_Odds_Calculator_3-way'!#REF!-1)</f>
        <v/>
      </c>
      <c r="H630" s="6" t="str">
        <f>IF('Log_working_3-way'!$D630="","",'True_Odds_Calculator_3-way'!N627/'True_Odds_Calculator_3-way'!A627-1)</f>
        <v/>
      </c>
      <c r="I630" s="6" t="str">
        <f>IF('Log_working_3-way'!$D630="","",'True_Odds_Calculator_3-way'!O627/'True_Odds_Calculator_3-way'!B627-1)</f>
        <v/>
      </c>
      <c r="J630" s="6" t="str">
        <f>IF('Log_working_3-way'!$D630="","",'True_Odds_Calculator_3-way'!#REF!/'True_Odds_Calculator_3-way'!C627-1)</f>
        <v/>
      </c>
      <c r="K630" s="6" t="str">
        <f>IF('Log_working_3-way'!$D630="","",1/'True_Odds_Calculator_3-way'!A627+1/'True_Odds_Calculator_3-way'!B627+1/'True_Odds_Calculator_3-way'!C627-1)</f>
        <v/>
      </c>
    </row>
    <row r="631" spans="4:11" x14ac:dyDescent="0.25">
      <c r="D631" t="str">
        <f>solve_for_c('True_Odds_Calculator_3-way'!A628,'True_Odds_Calculator_3-way'!B628,'True_Odds_Calculator_3-way'!C628,'Log_working_3-way'!B$1,'Log_working_3-way'!B$2)</f>
        <v/>
      </c>
      <c r="F631" s="6" t="str">
        <f>IF('Log_working_3-way'!D631="","",1/'True_Odds_Calculator_3-way'!N628+1/'True_Odds_Calculator_3-way'!O628+1/'True_Odds_Calculator_3-way'!#REF!-1)</f>
        <v/>
      </c>
      <c r="H631" s="6" t="str">
        <f>IF('Log_working_3-way'!$D631="","",'True_Odds_Calculator_3-way'!N628/'True_Odds_Calculator_3-way'!A628-1)</f>
        <v/>
      </c>
      <c r="I631" s="6" t="str">
        <f>IF('Log_working_3-way'!$D631="","",'True_Odds_Calculator_3-way'!O628/'True_Odds_Calculator_3-way'!B628-1)</f>
        <v/>
      </c>
      <c r="J631" s="6" t="str">
        <f>IF('Log_working_3-way'!$D631="","",'True_Odds_Calculator_3-way'!#REF!/'True_Odds_Calculator_3-way'!C628-1)</f>
        <v/>
      </c>
      <c r="K631" s="6" t="str">
        <f>IF('Log_working_3-way'!$D631="","",1/'True_Odds_Calculator_3-way'!A628+1/'True_Odds_Calculator_3-way'!B628+1/'True_Odds_Calculator_3-way'!C628-1)</f>
        <v/>
      </c>
    </row>
    <row r="632" spans="4:11" x14ac:dyDescent="0.25">
      <c r="D632" t="str">
        <f>solve_for_c('True_Odds_Calculator_3-way'!A629,'True_Odds_Calculator_3-way'!B629,'True_Odds_Calculator_3-way'!C629,'Log_working_3-way'!B$1,'Log_working_3-way'!B$2)</f>
        <v/>
      </c>
      <c r="F632" s="6" t="str">
        <f>IF('Log_working_3-way'!D632="","",1/'True_Odds_Calculator_3-way'!N629+1/'True_Odds_Calculator_3-way'!O629+1/'True_Odds_Calculator_3-way'!#REF!-1)</f>
        <v/>
      </c>
      <c r="H632" s="6" t="str">
        <f>IF('Log_working_3-way'!$D632="","",'True_Odds_Calculator_3-way'!N629/'True_Odds_Calculator_3-way'!A629-1)</f>
        <v/>
      </c>
      <c r="I632" s="6" t="str">
        <f>IF('Log_working_3-way'!$D632="","",'True_Odds_Calculator_3-way'!O629/'True_Odds_Calculator_3-way'!B629-1)</f>
        <v/>
      </c>
      <c r="J632" s="6" t="str">
        <f>IF('Log_working_3-way'!$D632="","",'True_Odds_Calculator_3-way'!#REF!/'True_Odds_Calculator_3-way'!C629-1)</f>
        <v/>
      </c>
      <c r="K632" s="6" t="str">
        <f>IF('Log_working_3-way'!$D632="","",1/'True_Odds_Calculator_3-way'!A629+1/'True_Odds_Calculator_3-way'!B629+1/'True_Odds_Calculator_3-way'!C629-1)</f>
        <v/>
      </c>
    </row>
    <row r="633" spans="4:11" x14ac:dyDescent="0.25">
      <c r="D633" t="str">
        <f>solve_for_c('True_Odds_Calculator_3-way'!A630,'True_Odds_Calculator_3-way'!B630,'True_Odds_Calculator_3-way'!C630,'Log_working_3-way'!B$1,'Log_working_3-way'!B$2)</f>
        <v/>
      </c>
      <c r="F633" s="6" t="str">
        <f>IF('Log_working_3-way'!D633="","",1/'True_Odds_Calculator_3-way'!N630+1/'True_Odds_Calculator_3-way'!O630+1/'True_Odds_Calculator_3-way'!#REF!-1)</f>
        <v/>
      </c>
      <c r="H633" s="6" t="str">
        <f>IF('Log_working_3-way'!$D633="","",'True_Odds_Calculator_3-way'!N630/'True_Odds_Calculator_3-way'!A630-1)</f>
        <v/>
      </c>
      <c r="I633" s="6" t="str">
        <f>IF('Log_working_3-way'!$D633="","",'True_Odds_Calculator_3-way'!O630/'True_Odds_Calculator_3-way'!B630-1)</f>
        <v/>
      </c>
      <c r="J633" s="6" t="str">
        <f>IF('Log_working_3-way'!$D633="","",'True_Odds_Calculator_3-way'!#REF!/'True_Odds_Calculator_3-way'!C630-1)</f>
        <v/>
      </c>
      <c r="K633" s="6" t="str">
        <f>IF('Log_working_3-way'!$D633="","",1/'True_Odds_Calculator_3-way'!A630+1/'True_Odds_Calculator_3-way'!B630+1/'True_Odds_Calculator_3-way'!C630-1)</f>
        <v/>
      </c>
    </row>
    <row r="634" spans="4:11" x14ac:dyDescent="0.25">
      <c r="D634" t="str">
        <f>solve_for_c('True_Odds_Calculator_3-way'!A631,'True_Odds_Calculator_3-way'!B631,'True_Odds_Calculator_3-way'!C631,'Log_working_3-way'!B$1,'Log_working_3-way'!B$2)</f>
        <v/>
      </c>
      <c r="F634" s="6" t="str">
        <f>IF('Log_working_3-way'!D634="","",1/'True_Odds_Calculator_3-way'!N631+1/'True_Odds_Calculator_3-way'!O631+1/'True_Odds_Calculator_3-way'!#REF!-1)</f>
        <v/>
      </c>
      <c r="H634" s="6" t="str">
        <f>IF('Log_working_3-way'!$D634="","",'True_Odds_Calculator_3-way'!N631/'True_Odds_Calculator_3-way'!A631-1)</f>
        <v/>
      </c>
      <c r="I634" s="6" t="str">
        <f>IF('Log_working_3-way'!$D634="","",'True_Odds_Calculator_3-way'!O631/'True_Odds_Calculator_3-way'!B631-1)</f>
        <v/>
      </c>
      <c r="J634" s="6" t="str">
        <f>IF('Log_working_3-way'!$D634="","",'True_Odds_Calculator_3-way'!#REF!/'True_Odds_Calculator_3-way'!C631-1)</f>
        <v/>
      </c>
      <c r="K634" s="6" t="str">
        <f>IF('Log_working_3-way'!$D634="","",1/'True_Odds_Calculator_3-way'!A631+1/'True_Odds_Calculator_3-way'!B631+1/'True_Odds_Calculator_3-way'!C631-1)</f>
        <v/>
      </c>
    </row>
    <row r="635" spans="4:11" x14ac:dyDescent="0.25">
      <c r="D635" t="str">
        <f>solve_for_c('True_Odds_Calculator_3-way'!A632,'True_Odds_Calculator_3-way'!B632,'True_Odds_Calculator_3-way'!C632,'Log_working_3-way'!B$1,'Log_working_3-way'!B$2)</f>
        <v/>
      </c>
      <c r="F635" s="6" t="str">
        <f>IF('Log_working_3-way'!D635="","",1/'True_Odds_Calculator_3-way'!N632+1/'True_Odds_Calculator_3-way'!O632+1/'True_Odds_Calculator_3-way'!#REF!-1)</f>
        <v/>
      </c>
      <c r="H635" s="6" t="str">
        <f>IF('Log_working_3-way'!$D635="","",'True_Odds_Calculator_3-way'!N632/'True_Odds_Calculator_3-way'!A632-1)</f>
        <v/>
      </c>
      <c r="I635" s="6" t="str">
        <f>IF('Log_working_3-way'!$D635="","",'True_Odds_Calculator_3-way'!O632/'True_Odds_Calculator_3-way'!B632-1)</f>
        <v/>
      </c>
      <c r="J635" s="6" t="str">
        <f>IF('Log_working_3-way'!$D635="","",'True_Odds_Calculator_3-way'!#REF!/'True_Odds_Calculator_3-way'!C632-1)</f>
        <v/>
      </c>
      <c r="K635" s="6" t="str">
        <f>IF('Log_working_3-way'!$D635="","",1/'True_Odds_Calculator_3-way'!A632+1/'True_Odds_Calculator_3-way'!B632+1/'True_Odds_Calculator_3-way'!C632-1)</f>
        <v/>
      </c>
    </row>
    <row r="636" spans="4:11" x14ac:dyDescent="0.25">
      <c r="D636" t="str">
        <f>solve_for_c('True_Odds_Calculator_3-way'!A633,'True_Odds_Calculator_3-way'!B633,'True_Odds_Calculator_3-way'!C633,'Log_working_3-way'!B$1,'Log_working_3-way'!B$2)</f>
        <v/>
      </c>
      <c r="F636" s="6" t="str">
        <f>IF('Log_working_3-way'!D636="","",1/'True_Odds_Calculator_3-way'!N633+1/'True_Odds_Calculator_3-way'!O633+1/'True_Odds_Calculator_3-way'!#REF!-1)</f>
        <v/>
      </c>
      <c r="H636" s="6" t="str">
        <f>IF('Log_working_3-way'!$D636="","",'True_Odds_Calculator_3-way'!N633/'True_Odds_Calculator_3-way'!A633-1)</f>
        <v/>
      </c>
      <c r="I636" s="6" t="str">
        <f>IF('Log_working_3-way'!$D636="","",'True_Odds_Calculator_3-way'!O633/'True_Odds_Calculator_3-way'!B633-1)</f>
        <v/>
      </c>
      <c r="J636" s="6" t="str">
        <f>IF('Log_working_3-way'!$D636="","",'True_Odds_Calculator_3-way'!#REF!/'True_Odds_Calculator_3-way'!C633-1)</f>
        <v/>
      </c>
      <c r="K636" s="6" t="str">
        <f>IF('Log_working_3-way'!$D636="","",1/'True_Odds_Calculator_3-way'!A633+1/'True_Odds_Calculator_3-way'!B633+1/'True_Odds_Calculator_3-way'!C633-1)</f>
        <v/>
      </c>
    </row>
    <row r="637" spans="4:11" x14ac:dyDescent="0.25">
      <c r="D637" t="str">
        <f>solve_for_c('True_Odds_Calculator_3-way'!A634,'True_Odds_Calculator_3-way'!B634,'True_Odds_Calculator_3-way'!C634,'Log_working_3-way'!B$1,'Log_working_3-way'!B$2)</f>
        <v/>
      </c>
      <c r="F637" s="6" t="str">
        <f>IF('Log_working_3-way'!D637="","",1/'True_Odds_Calculator_3-way'!N634+1/'True_Odds_Calculator_3-way'!O634+1/'True_Odds_Calculator_3-way'!#REF!-1)</f>
        <v/>
      </c>
      <c r="H637" s="6" t="str">
        <f>IF('Log_working_3-way'!$D637="","",'True_Odds_Calculator_3-way'!N634/'True_Odds_Calculator_3-way'!A634-1)</f>
        <v/>
      </c>
      <c r="I637" s="6" t="str">
        <f>IF('Log_working_3-way'!$D637="","",'True_Odds_Calculator_3-way'!O634/'True_Odds_Calculator_3-way'!B634-1)</f>
        <v/>
      </c>
      <c r="J637" s="6" t="str">
        <f>IF('Log_working_3-way'!$D637="","",'True_Odds_Calculator_3-way'!#REF!/'True_Odds_Calculator_3-way'!C634-1)</f>
        <v/>
      </c>
      <c r="K637" s="6" t="str">
        <f>IF('Log_working_3-way'!$D637="","",1/'True_Odds_Calculator_3-way'!A634+1/'True_Odds_Calculator_3-way'!B634+1/'True_Odds_Calculator_3-way'!C634-1)</f>
        <v/>
      </c>
    </row>
    <row r="638" spans="4:11" x14ac:dyDescent="0.25">
      <c r="D638" t="str">
        <f>solve_for_c('True_Odds_Calculator_3-way'!A635,'True_Odds_Calculator_3-way'!B635,'True_Odds_Calculator_3-way'!C635,'Log_working_3-way'!B$1,'Log_working_3-way'!B$2)</f>
        <v/>
      </c>
      <c r="F638" s="6" t="str">
        <f>IF('Log_working_3-way'!D638="","",1/'True_Odds_Calculator_3-way'!N635+1/'True_Odds_Calculator_3-way'!O635+1/'True_Odds_Calculator_3-way'!#REF!-1)</f>
        <v/>
      </c>
      <c r="H638" s="6" t="str">
        <f>IF('Log_working_3-way'!$D638="","",'True_Odds_Calculator_3-way'!N635/'True_Odds_Calculator_3-way'!A635-1)</f>
        <v/>
      </c>
      <c r="I638" s="6" t="str">
        <f>IF('Log_working_3-way'!$D638="","",'True_Odds_Calculator_3-way'!O635/'True_Odds_Calculator_3-way'!B635-1)</f>
        <v/>
      </c>
      <c r="J638" s="6" t="str">
        <f>IF('Log_working_3-way'!$D638="","",'True_Odds_Calculator_3-way'!#REF!/'True_Odds_Calculator_3-way'!C635-1)</f>
        <v/>
      </c>
      <c r="K638" s="6" t="str">
        <f>IF('Log_working_3-way'!$D638="","",1/'True_Odds_Calculator_3-way'!A635+1/'True_Odds_Calculator_3-way'!B635+1/'True_Odds_Calculator_3-way'!C635-1)</f>
        <v/>
      </c>
    </row>
    <row r="639" spans="4:11" x14ac:dyDescent="0.25">
      <c r="D639" t="str">
        <f>solve_for_c('True_Odds_Calculator_3-way'!A636,'True_Odds_Calculator_3-way'!B636,'True_Odds_Calculator_3-way'!C636,'Log_working_3-way'!B$1,'Log_working_3-way'!B$2)</f>
        <v/>
      </c>
      <c r="F639" s="6" t="str">
        <f>IF('Log_working_3-way'!D639="","",1/'True_Odds_Calculator_3-way'!N636+1/'True_Odds_Calculator_3-way'!O636+1/'True_Odds_Calculator_3-way'!#REF!-1)</f>
        <v/>
      </c>
      <c r="H639" s="6" t="str">
        <f>IF('Log_working_3-way'!$D639="","",'True_Odds_Calculator_3-way'!N636/'True_Odds_Calculator_3-way'!A636-1)</f>
        <v/>
      </c>
      <c r="I639" s="6" t="str">
        <f>IF('Log_working_3-way'!$D639="","",'True_Odds_Calculator_3-way'!O636/'True_Odds_Calculator_3-way'!B636-1)</f>
        <v/>
      </c>
      <c r="J639" s="6" t="str">
        <f>IF('Log_working_3-way'!$D639="","",'True_Odds_Calculator_3-way'!#REF!/'True_Odds_Calculator_3-way'!C636-1)</f>
        <v/>
      </c>
      <c r="K639" s="6" t="str">
        <f>IF('Log_working_3-way'!$D639="","",1/'True_Odds_Calculator_3-way'!A636+1/'True_Odds_Calculator_3-way'!B636+1/'True_Odds_Calculator_3-way'!C636-1)</f>
        <v/>
      </c>
    </row>
    <row r="640" spans="4:11" x14ac:dyDescent="0.25">
      <c r="D640" t="str">
        <f>solve_for_c('True_Odds_Calculator_3-way'!A637,'True_Odds_Calculator_3-way'!B637,'True_Odds_Calculator_3-way'!C637,'Log_working_3-way'!B$1,'Log_working_3-way'!B$2)</f>
        <v/>
      </c>
      <c r="F640" s="6" t="str">
        <f>IF('Log_working_3-way'!D640="","",1/'True_Odds_Calculator_3-way'!N637+1/'True_Odds_Calculator_3-way'!O637+1/'True_Odds_Calculator_3-way'!#REF!-1)</f>
        <v/>
      </c>
      <c r="H640" s="6" t="str">
        <f>IF('Log_working_3-way'!$D640="","",'True_Odds_Calculator_3-way'!N637/'True_Odds_Calculator_3-way'!A637-1)</f>
        <v/>
      </c>
      <c r="I640" s="6" t="str">
        <f>IF('Log_working_3-way'!$D640="","",'True_Odds_Calculator_3-way'!O637/'True_Odds_Calculator_3-way'!B637-1)</f>
        <v/>
      </c>
      <c r="J640" s="6" t="str">
        <f>IF('Log_working_3-way'!$D640="","",'True_Odds_Calculator_3-way'!#REF!/'True_Odds_Calculator_3-way'!C637-1)</f>
        <v/>
      </c>
      <c r="K640" s="6" t="str">
        <f>IF('Log_working_3-way'!$D640="","",1/'True_Odds_Calculator_3-way'!A637+1/'True_Odds_Calculator_3-way'!B637+1/'True_Odds_Calculator_3-way'!C637-1)</f>
        <v/>
      </c>
    </row>
    <row r="641" spans="4:11" x14ac:dyDescent="0.25">
      <c r="D641" t="str">
        <f>solve_for_c('True_Odds_Calculator_3-way'!A638,'True_Odds_Calculator_3-way'!B638,'True_Odds_Calculator_3-way'!C638,'Log_working_3-way'!B$1,'Log_working_3-way'!B$2)</f>
        <v/>
      </c>
      <c r="F641" s="6" t="str">
        <f>IF('Log_working_3-way'!D641="","",1/'True_Odds_Calculator_3-way'!N638+1/'True_Odds_Calculator_3-way'!O638+1/'True_Odds_Calculator_3-way'!#REF!-1)</f>
        <v/>
      </c>
      <c r="H641" s="6" t="str">
        <f>IF('Log_working_3-way'!$D641="","",'True_Odds_Calculator_3-way'!N638/'True_Odds_Calculator_3-way'!A638-1)</f>
        <v/>
      </c>
      <c r="I641" s="6" t="str">
        <f>IF('Log_working_3-way'!$D641="","",'True_Odds_Calculator_3-way'!O638/'True_Odds_Calculator_3-way'!B638-1)</f>
        <v/>
      </c>
      <c r="J641" s="6" t="str">
        <f>IF('Log_working_3-way'!$D641="","",'True_Odds_Calculator_3-way'!#REF!/'True_Odds_Calculator_3-way'!C638-1)</f>
        <v/>
      </c>
      <c r="K641" s="6" t="str">
        <f>IF('Log_working_3-way'!$D641="","",1/'True_Odds_Calculator_3-way'!A638+1/'True_Odds_Calculator_3-way'!B638+1/'True_Odds_Calculator_3-way'!C638-1)</f>
        <v/>
      </c>
    </row>
    <row r="642" spans="4:11" x14ac:dyDescent="0.25">
      <c r="D642" t="str">
        <f>solve_for_c('True_Odds_Calculator_3-way'!A639,'True_Odds_Calculator_3-way'!B639,'True_Odds_Calculator_3-way'!C639,'Log_working_3-way'!B$1,'Log_working_3-way'!B$2)</f>
        <v/>
      </c>
      <c r="F642" s="6" t="str">
        <f>IF('Log_working_3-way'!D642="","",1/'True_Odds_Calculator_3-way'!N639+1/'True_Odds_Calculator_3-way'!O639+1/'True_Odds_Calculator_3-way'!#REF!-1)</f>
        <v/>
      </c>
      <c r="H642" s="6" t="str">
        <f>IF('Log_working_3-way'!$D642="","",'True_Odds_Calculator_3-way'!N639/'True_Odds_Calculator_3-way'!A639-1)</f>
        <v/>
      </c>
      <c r="I642" s="6" t="str">
        <f>IF('Log_working_3-way'!$D642="","",'True_Odds_Calculator_3-way'!O639/'True_Odds_Calculator_3-way'!B639-1)</f>
        <v/>
      </c>
      <c r="J642" s="6" t="str">
        <f>IF('Log_working_3-way'!$D642="","",'True_Odds_Calculator_3-way'!#REF!/'True_Odds_Calculator_3-way'!C639-1)</f>
        <v/>
      </c>
      <c r="K642" s="6" t="str">
        <f>IF('Log_working_3-way'!$D642="","",1/'True_Odds_Calculator_3-way'!A639+1/'True_Odds_Calculator_3-way'!B639+1/'True_Odds_Calculator_3-way'!C639-1)</f>
        <v/>
      </c>
    </row>
    <row r="643" spans="4:11" x14ac:dyDescent="0.25">
      <c r="D643" t="str">
        <f>solve_for_c('True_Odds_Calculator_3-way'!A640,'True_Odds_Calculator_3-way'!B640,'True_Odds_Calculator_3-way'!C640,'Log_working_3-way'!B$1,'Log_working_3-way'!B$2)</f>
        <v/>
      </c>
      <c r="F643" s="6" t="str">
        <f>IF('Log_working_3-way'!D643="","",1/'True_Odds_Calculator_3-way'!N640+1/'True_Odds_Calculator_3-way'!O640+1/'True_Odds_Calculator_3-way'!#REF!-1)</f>
        <v/>
      </c>
      <c r="H643" s="6" t="str">
        <f>IF('Log_working_3-way'!$D643="","",'True_Odds_Calculator_3-way'!N640/'True_Odds_Calculator_3-way'!A640-1)</f>
        <v/>
      </c>
      <c r="I643" s="6" t="str">
        <f>IF('Log_working_3-way'!$D643="","",'True_Odds_Calculator_3-way'!O640/'True_Odds_Calculator_3-way'!B640-1)</f>
        <v/>
      </c>
      <c r="J643" s="6" t="str">
        <f>IF('Log_working_3-way'!$D643="","",'True_Odds_Calculator_3-way'!#REF!/'True_Odds_Calculator_3-way'!C640-1)</f>
        <v/>
      </c>
      <c r="K643" s="6" t="str">
        <f>IF('Log_working_3-way'!$D643="","",1/'True_Odds_Calculator_3-way'!A640+1/'True_Odds_Calculator_3-way'!B640+1/'True_Odds_Calculator_3-way'!C640-1)</f>
        <v/>
      </c>
    </row>
    <row r="644" spans="4:11" x14ac:dyDescent="0.25">
      <c r="D644" t="str">
        <f>solve_for_c('True_Odds_Calculator_3-way'!A641,'True_Odds_Calculator_3-way'!B641,'True_Odds_Calculator_3-way'!C641,'Log_working_3-way'!B$1,'Log_working_3-way'!B$2)</f>
        <v/>
      </c>
      <c r="F644" s="6" t="str">
        <f>IF('Log_working_3-way'!D644="","",1/'True_Odds_Calculator_3-way'!N641+1/'True_Odds_Calculator_3-way'!O641+1/'True_Odds_Calculator_3-way'!#REF!-1)</f>
        <v/>
      </c>
      <c r="H644" s="6" t="str">
        <f>IF('Log_working_3-way'!$D644="","",'True_Odds_Calculator_3-way'!N641/'True_Odds_Calculator_3-way'!A641-1)</f>
        <v/>
      </c>
      <c r="I644" s="6" t="str">
        <f>IF('Log_working_3-way'!$D644="","",'True_Odds_Calculator_3-way'!O641/'True_Odds_Calculator_3-way'!B641-1)</f>
        <v/>
      </c>
      <c r="J644" s="6" t="str">
        <f>IF('Log_working_3-way'!$D644="","",'True_Odds_Calculator_3-way'!#REF!/'True_Odds_Calculator_3-way'!C641-1)</f>
        <v/>
      </c>
      <c r="K644" s="6" t="str">
        <f>IF('Log_working_3-way'!$D644="","",1/'True_Odds_Calculator_3-way'!A641+1/'True_Odds_Calculator_3-way'!B641+1/'True_Odds_Calculator_3-way'!C641-1)</f>
        <v/>
      </c>
    </row>
    <row r="645" spans="4:11" x14ac:dyDescent="0.25">
      <c r="D645" t="str">
        <f>solve_for_c('True_Odds_Calculator_3-way'!A642,'True_Odds_Calculator_3-way'!B642,'True_Odds_Calculator_3-way'!C642,'Log_working_3-way'!B$1,'Log_working_3-way'!B$2)</f>
        <v/>
      </c>
      <c r="F645" s="6" t="str">
        <f>IF('Log_working_3-way'!D645="","",1/'True_Odds_Calculator_3-way'!N642+1/'True_Odds_Calculator_3-way'!O642+1/'True_Odds_Calculator_3-way'!#REF!-1)</f>
        <v/>
      </c>
      <c r="H645" s="6" t="str">
        <f>IF('Log_working_3-way'!$D645="","",'True_Odds_Calculator_3-way'!N642/'True_Odds_Calculator_3-way'!A642-1)</f>
        <v/>
      </c>
      <c r="I645" s="6" t="str">
        <f>IF('Log_working_3-way'!$D645="","",'True_Odds_Calculator_3-way'!O642/'True_Odds_Calculator_3-way'!B642-1)</f>
        <v/>
      </c>
      <c r="J645" s="6" t="str">
        <f>IF('Log_working_3-way'!$D645="","",'True_Odds_Calculator_3-way'!#REF!/'True_Odds_Calculator_3-way'!C642-1)</f>
        <v/>
      </c>
      <c r="K645" s="6" t="str">
        <f>IF('Log_working_3-way'!$D645="","",1/'True_Odds_Calculator_3-way'!A642+1/'True_Odds_Calculator_3-way'!B642+1/'True_Odds_Calculator_3-way'!C642-1)</f>
        <v/>
      </c>
    </row>
    <row r="646" spans="4:11" x14ac:dyDescent="0.25">
      <c r="D646" t="str">
        <f>solve_for_c('True_Odds_Calculator_3-way'!A643,'True_Odds_Calculator_3-way'!B643,'True_Odds_Calculator_3-way'!C643,'Log_working_3-way'!B$1,'Log_working_3-way'!B$2)</f>
        <v/>
      </c>
      <c r="F646" s="6" t="str">
        <f>IF('Log_working_3-way'!D646="","",1/'True_Odds_Calculator_3-way'!N643+1/'True_Odds_Calculator_3-way'!O643+1/'True_Odds_Calculator_3-way'!#REF!-1)</f>
        <v/>
      </c>
      <c r="H646" s="6" t="str">
        <f>IF('Log_working_3-way'!$D646="","",'True_Odds_Calculator_3-way'!N643/'True_Odds_Calculator_3-way'!A643-1)</f>
        <v/>
      </c>
      <c r="I646" s="6" t="str">
        <f>IF('Log_working_3-way'!$D646="","",'True_Odds_Calculator_3-way'!O643/'True_Odds_Calculator_3-way'!B643-1)</f>
        <v/>
      </c>
      <c r="J646" s="6" t="str">
        <f>IF('Log_working_3-way'!$D646="","",'True_Odds_Calculator_3-way'!#REF!/'True_Odds_Calculator_3-way'!C643-1)</f>
        <v/>
      </c>
      <c r="K646" s="6" t="str">
        <f>IF('Log_working_3-way'!$D646="","",1/'True_Odds_Calculator_3-way'!A643+1/'True_Odds_Calculator_3-way'!B643+1/'True_Odds_Calculator_3-way'!C643-1)</f>
        <v/>
      </c>
    </row>
    <row r="647" spans="4:11" x14ac:dyDescent="0.25">
      <c r="D647" t="str">
        <f>solve_for_c('True_Odds_Calculator_3-way'!A644,'True_Odds_Calculator_3-way'!B644,'True_Odds_Calculator_3-way'!C644,'Log_working_3-way'!B$1,'Log_working_3-way'!B$2)</f>
        <v/>
      </c>
      <c r="F647" s="6" t="str">
        <f>IF('Log_working_3-way'!D647="","",1/'True_Odds_Calculator_3-way'!N644+1/'True_Odds_Calculator_3-way'!O644+1/'True_Odds_Calculator_3-way'!#REF!-1)</f>
        <v/>
      </c>
      <c r="H647" s="6" t="str">
        <f>IF('Log_working_3-way'!$D647="","",'True_Odds_Calculator_3-way'!N644/'True_Odds_Calculator_3-way'!A644-1)</f>
        <v/>
      </c>
      <c r="I647" s="6" t="str">
        <f>IF('Log_working_3-way'!$D647="","",'True_Odds_Calculator_3-way'!O644/'True_Odds_Calculator_3-way'!B644-1)</f>
        <v/>
      </c>
      <c r="J647" s="6" t="str">
        <f>IF('Log_working_3-way'!$D647="","",'True_Odds_Calculator_3-way'!#REF!/'True_Odds_Calculator_3-way'!C644-1)</f>
        <v/>
      </c>
      <c r="K647" s="6" t="str">
        <f>IF('Log_working_3-way'!$D647="","",1/'True_Odds_Calculator_3-way'!A644+1/'True_Odds_Calculator_3-way'!B644+1/'True_Odds_Calculator_3-way'!C644-1)</f>
        <v/>
      </c>
    </row>
    <row r="648" spans="4:11" x14ac:dyDescent="0.25">
      <c r="D648" t="str">
        <f>solve_for_c('True_Odds_Calculator_3-way'!A645,'True_Odds_Calculator_3-way'!B645,'True_Odds_Calculator_3-way'!C645,'Log_working_3-way'!B$1,'Log_working_3-way'!B$2)</f>
        <v/>
      </c>
      <c r="F648" s="6" t="str">
        <f>IF('Log_working_3-way'!D648="","",1/'True_Odds_Calculator_3-way'!N645+1/'True_Odds_Calculator_3-way'!O645+1/'True_Odds_Calculator_3-way'!#REF!-1)</f>
        <v/>
      </c>
      <c r="H648" s="6" t="str">
        <f>IF('Log_working_3-way'!$D648="","",'True_Odds_Calculator_3-way'!N645/'True_Odds_Calculator_3-way'!A645-1)</f>
        <v/>
      </c>
      <c r="I648" s="6" t="str">
        <f>IF('Log_working_3-way'!$D648="","",'True_Odds_Calculator_3-way'!O645/'True_Odds_Calculator_3-way'!B645-1)</f>
        <v/>
      </c>
      <c r="J648" s="6" t="str">
        <f>IF('Log_working_3-way'!$D648="","",'True_Odds_Calculator_3-way'!#REF!/'True_Odds_Calculator_3-way'!C645-1)</f>
        <v/>
      </c>
      <c r="K648" s="6" t="str">
        <f>IF('Log_working_3-way'!$D648="","",1/'True_Odds_Calculator_3-way'!A645+1/'True_Odds_Calculator_3-way'!B645+1/'True_Odds_Calculator_3-way'!C645-1)</f>
        <v/>
      </c>
    </row>
    <row r="649" spans="4:11" x14ac:dyDescent="0.25">
      <c r="D649" t="str">
        <f>solve_for_c('True_Odds_Calculator_3-way'!A646,'True_Odds_Calculator_3-way'!B646,'True_Odds_Calculator_3-way'!C646,'Log_working_3-way'!B$1,'Log_working_3-way'!B$2)</f>
        <v/>
      </c>
      <c r="F649" s="6" t="str">
        <f>IF('Log_working_3-way'!D649="","",1/'True_Odds_Calculator_3-way'!N646+1/'True_Odds_Calculator_3-way'!O646+1/'True_Odds_Calculator_3-way'!#REF!-1)</f>
        <v/>
      </c>
      <c r="H649" s="6" t="str">
        <f>IF('Log_working_3-way'!$D649="","",'True_Odds_Calculator_3-way'!N646/'True_Odds_Calculator_3-way'!A646-1)</f>
        <v/>
      </c>
      <c r="I649" s="6" t="str">
        <f>IF('Log_working_3-way'!$D649="","",'True_Odds_Calculator_3-way'!O646/'True_Odds_Calculator_3-way'!B646-1)</f>
        <v/>
      </c>
      <c r="J649" s="6" t="str">
        <f>IF('Log_working_3-way'!$D649="","",'True_Odds_Calculator_3-way'!#REF!/'True_Odds_Calculator_3-way'!C646-1)</f>
        <v/>
      </c>
      <c r="K649" s="6" t="str">
        <f>IF('Log_working_3-way'!$D649="","",1/'True_Odds_Calculator_3-way'!A646+1/'True_Odds_Calculator_3-way'!B646+1/'True_Odds_Calculator_3-way'!C646-1)</f>
        <v/>
      </c>
    </row>
    <row r="650" spans="4:11" x14ac:dyDescent="0.25">
      <c r="D650" t="str">
        <f>solve_for_c('True_Odds_Calculator_3-way'!A647,'True_Odds_Calculator_3-way'!B647,'True_Odds_Calculator_3-way'!C647,'Log_working_3-way'!B$1,'Log_working_3-way'!B$2)</f>
        <v/>
      </c>
      <c r="F650" s="6" t="str">
        <f>IF('Log_working_3-way'!D650="","",1/'True_Odds_Calculator_3-way'!N647+1/'True_Odds_Calculator_3-way'!O647+1/'True_Odds_Calculator_3-way'!#REF!-1)</f>
        <v/>
      </c>
      <c r="H650" s="6" t="str">
        <f>IF('Log_working_3-way'!$D650="","",'True_Odds_Calculator_3-way'!N647/'True_Odds_Calculator_3-way'!A647-1)</f>
        <v/>
      </c>
      <c r="I650" s="6" t="str">
        <f>IF('Log_working_3-way'!$D650="","",'True_Odds_Calculator_3-way'!O647/'True_Odds_Calculator_3-way'!B647-1)</f>
        <v/>
      </c>
      <c r="J650" s="6" t="str">
        <f>IF('Log_working_3-way'!$D650="","",'True_Odds_Calculator_3-way'!#REF!/'True_Odds_Calculator_3-way'!C647-1)</f>
        <v/>
      </c>
      <c r="K650" s="6" t="str">
        <f>IF('Log_working_3-way'!$D650="","",1/'True_Odds_Calculator_3-way'!A647+1/'True_Odds_Calculator_3-way'!B647+1/'True_Odds_Calculator_3-way'!C647-1)</f>
        <v/>
      </c>
    </row>
    <row r="651" spans="4:11" x14ac:dyDescent="0.25">
      <c r="D651" t="str">
        <f>solve_for_c('True_Odds_Calculator_3-way'!A648,'True_Odds_Calculator_3-way'!B648,'True_Odds_Calculator_3-way'!C648,'Log_working_3-way'!B$1,'Log_working_3-way'!B$2)</f>
        <v/>
      </c>
      <c r="F651" s="6" t="str">
        <f>IF('Log_working_3-way'!D651="","",1/'True_Odds_Calculator_3-way'!N648+1/'True_Odds_Calculator_3-way'!O648+1/'True_Odds_Calculator_3-way'!#REF!-1)</f>
        <v/>
      </c>
      <c r="H651" s="6" t="str">
        <f>IF('Log_working_3-way'!$D651="","",'True_Odds_Calculator_3-way'!N648/'True_Odds_Calculator_3-way'!A648-1)</f>
        <v/>
      </c>
      <c r="I651" s="6" t="str">
        <f>IF('Log_working_3-way'!$D651="","",'True_Odds_Calculator_3-way'!O648/'True_Odds_Calculator_3-way'!B648-1)</f>
        <v/>
      </c>
      <c r="J651" s="6" t="str">
        <f>IF('Log_working_3-way'!$D651="","",'True_Odds_Calculator_3-way'!#REF!/'True_Odds_Calculator_3-way'!C648-1)</f>
        <v/>
      </c>
      <c r="K651" s="6" t="str">
        <f>IF('Log_working_3-way'!$D651="","",1/'True_Odds_Calculator_3-way'!A648+1/'True_Odds_Calculator_3-way'!B648+1/'True_Odds_Calculator_3-way'!C648-1)</f>
        <v/>
      </c>
    </row>
    <row r="652" spans="4:11" x14ac:dyDescent="0.25">
      <c r="D652" t="str">
        <f>solve_for_c('True_Odds_Calculator_3-way'!A649,'True_Odds_Calculator_3-way'!B649,'True_Odds_Calculator_3-way'!C649,'Log_working_3-way'!B$1,'Log_working_3-way'!B$2)</f>
        <v/>
      </c>
      <c r="F652" s="6" t="str">
        <f>IF('Log_working_3-way'!D652="","",1/'True_Odds_Calculator_3-way'!N649+1/'True_Odds_Calculator_3-way'!O649+1/'True_Odds_Calculator_3-way'!#REF!-1)</f>
        <v/>
      </c>
      <c r="H652" s="6" t="str">
        <f>IF('Log_working_3-way'!$D652="","",'True_Odds_Calculator_3-way'!N649/'True_Odds_Calculator_3-way'!A649-1)</f>
        <v/>
      </c>
      <c r="I652" s="6" t="str">
        <f>IF('Log_working_3-way'!$D652="","",'True_Odds_Calculator_3-way'!O649/'True_Odds_Calculator_3-way'!B649-1)</f>
        <v/>
      </c>
      <c r="J652" s="6" t="str">
        <f>IF('Log_working_3-way'!$D652="","",'True_Odds_Calculator_3-way'!#REF!/'True_Odds_Calculator_3-way'!C649-1)</f>
        <v/>
      </c>
      <c r="K652" s="6" t="str">
        <f>IF('Log_working_3-way'!$D652="","",1/'True_Odds_Calculator_3-way'!A649+1/'True_Odds_Calculator_3-way'!B649+1/'True_Odds_Calculator_3-way'!C649-1)</f>
        <v/>
      </c>
    </row>
    <row r="653" spans="4:11" x14ac:dyDescent="0.25">
      <c r="D653" t="str">
        <f>solve_for_c('True_Odds_Calculator_3-way'!A650,'True_Odds_Calculator_3-way'!B650,'True_Odds_Calculator_3-way'!C650,'Log_working_3-way'!B$1,'Log_working_3-way'!B$2)</f>
        <v/>
      </c>
      <c r="F653" s="6" t="str">
        <f>IF('Log_working_3-way'!D653="","",1/'True_Odds_Calculator_3-way'!N650+1/'True_Odds_Calculator_3-way'!O650+1/'True_Odds_Calculator_3-way'!#REF!-1)</f>
        <v/>
      </c>
      <c r="H653" s="6" t="str">
        <f>IF('Log_working_3-way'!$D653="","",'True_Odds_Calculator_3-way'!N650/'True_Odds_Calculator_3-way'!A650-1)</f>
        <v/>
      </c>
      <c r="I653" s="6" t="str">
        <f>IF('Log_working_3-way'!$D653="","",'True_Odds_Calculator_3-way'!O650/'True_Odds_Calculator_3-way'!B650-1)</f>
        <v/>
      </c>
      <c r="J653" s="6" t="str">
        <f>IF('Log_working_3-way'!$D653="","",'True_Odds_Calculator_3-way'!#REF!/'True_Odds_Calculator_3-way'!C650-1)</f>
        <v/>
      </c>
      <c r="K653" s="6" t="str">
        <f>IF('Log_working_3-way'!$D653="","",1/'True_Odds_Calculator_3-way'!A650+1/'True_Odds_Calculator_3-way'!B650+1/'True_Odds_Calculator_3-way'!C650-1)</f>
        <v/>
      </c>
    </row>
    <row r="654" spans="4:11" x14ac:dyDescent="0.25">
      <c r="D654" t="str">
        <f>solve_for_c('True_Odds_Calculator_3-way'!A651,'True_Odds_Calculator_3-way'!B651,'True_Odds_Calculator_3-way'!C651,'Log_working_3-way'!B$1,'Log_working_3-way'!B$2)</f>
        <v/>
      </c>
      <c r="F654" s="6" t="str">
        <f>IF('Log_working_3-way'!D654="","",1/'True_Odds_Calculator_3-way'!N651+1/'True_Odds_Calculator_3-way'!O651+1/'True_Odds_Calculator_3-way'!#REF!-1)</f>
        <v/>
      </c>
      <c r="H654" s="6" t="str">
        <f>IF('Log_working_3-way'!$D654="","",'True_Odds_Calculator_3-way'!N651/'True_Odds_Calculator_3-way'!A651-1)</f>
        <v/>
      </c>
      <c r="I654" s="6" t="str">
        <f>IF('Log_working_3-way'!$D654="","",'True_Odds_Calculator_3-way'!O651/'True_Odds_Calculator_3-way'!B651-1)</f>
        <v/>
      </c>
      <c r="J654" s="6" t="str">
        <f>IF('Log_working_3-way'!$D654="","",'True_Odds_Calculator_3-way'!#REF!/'True_Odds_Calculator_3-way'!C651-1)</f>
        <v/>
      </c>
      <c r="K654" s="6" t="str">
        <f>IF('Log_working_3-way'!$D654="","",1/'True_Odds_Calculator_3-way'!A651+1/'True_Odds_Calculator_3-way'!B651+1/'True_Odds_Calculator_3-way'!C651-1)</f>
        <v/>
      </c>
    </row>
    <row r="655" spans="4:11" x14ac:dyDescent="0.25">
      <c r="D655" t="str">
        <f>solve_for_c('True_Odds_Calculator_3-way'!A652,'True_Odds_Calculator_3-way'!B652,'True_Odds_Calculator_3-way'!C652,'Log_working_3-way'!B$1,'Log_working_3-way'!B$2)</f>
        <v/>
      </c>
      <c r="F655" s="6" t="str">
        <f>IF('Log_working_3-way'!D655="","",1/'True_Odds_Calculator_3-way'!N652+1/'True_Odds_Calculator_3-way'!O652+1/'True_Odds_Calculator_3-way'!#REF!-1)</f>
        <v/>
      </c>
      <c r="H655" s="6" t="str">
        <f>IF('Log_working_3-way'!$D655="","",'True_Odds_Calculator_3-way'!N652/'True_Odds_Calculator_3-way'!A652-1)</f>
        <v/>
      </c>
      <c r="I655" s="6" t="str">
        <f>IF('Log_working_3-way'!$D655="","",'True_Odds_Calculator_3-way'!O652/'True_Odds_Calculator_3-way'!B652-1)</f>
        <v/>
      </c>
      <c r="J655" s="6" t="str">
        <f>IF('Log_working_3-way'!$D655="","",'True_Odds_Calculator_3-way'!#REF!/'True_Odds_Calculator_3-way'!C652-1)</f>
        <v/>
      </c>
      <c r="K655" s="6" t="str">
        <f>IF('Log_working_3-way'!$D655="","",1/'True_Odds_Calculator_3-way'!A652+1/'True_Odds_Calculator_3-way'!B652+1/'True_Odds_Calculator_3-way'!C652-1)</f>
        <v/>
      </c>
    </row>
    <row r="656" spans="4:11" x14ac:dyDescent="0.25">
      <c r="D656" t="str">
        <f>solve_for_c('True_Odds_Calculator_3-way'!A653,'True_Odds_Calculator_3-way'!B653,'True_Odds_Calculator_3-way'!C653,'Log_working_3-way'!B$1,'Log_working_3-way'!B$2)</f>
        <v/>
      </c>
      <c r="F656" s="6" t="str">
        <f>IF('Log_working_3-way'!D656="","",1/'True_Odds_Calculator_3-way'!N653+1/'True_Odds_Calculator_3-way'!O653+1/'True_Odds_Calculator_3-way'!#REF!-1)</f>
        <v/>
      </c>
      <c r="H656" s="6" t="str">
        <f>IF('Log_working_3-way'!$D656="","",'True_Odds_Calculator_3-way'!N653/'True_Odds_Calculator_3-way'!A653-1)</f>
        <v/>
      </c>
      <c r="I656" s="6" t="str">
        <f>IF('Log_working_3-way'!$D656="","",'True_Odds_Calculator_3-way'!O653/'True_Odds_Calculator_3-way'!B653-1)</f>
        <v/>
      </c>
      <c r="J656" s="6" t="str">
        <f>IF('Log_working_3-way'!$D656="","",'True_Odds_Calculator_3-way'!#REF!/'True_Odds_Calculator_3-way'!C653-1)</f>
        <v/>
      </c>
      <c r="K656" s="6" t="str">
        <f>IF('Log_working_3-way'!$D656="","",1/'True_Odds_Calculator_3-way'!A653+1/'True_Odds_Calculator_3-way'!B653+1/'True_Odds_Calculator_3-way'!C653-1)</f>
        <v/>
      </c>
    </row>
    <row r="657" spans="4:11" x14ac:dyDescent="0.25">
      <c r="D657" t="str">
        <f>solve_for_c('True_Odds_Calculator_3-way'!A654,'True_Odds_Calculator_3-way'!B654,'True_Odds_Calculator_3-way'!C654,'Log_working_3-way'!B$1,'Log_working_3-way'!B$2)</f>
        <v/>
      </c>
      <c r="F657" s="6" t="str">
        <f>IF('Log_working_3-way'!D657="","",1/'True_Odds_Calculator_3-way'!N654+1/'True_Odds_Calculator_3-way'!O654+1/'True_Odds_Calculator_3-way'!#REF!-1)</f>
        <v/>
      </c>
      <c r="H657" s="6" t="str">
        <f>IF('Log_working_3-way'!$D657="","",'True_Odds_Calculator_3-way'!N654/'True_Odds_Calculator_3-way'!A654-1)</f>
        <v/>
      </c>
      <c r="I657" s="6" t="str">
        <f>IF('Log_working_3-way'!$D657="","",'True_Odds_Calculator_3-way'!O654/'True_Odds_Calculator_3-way'!B654-1)</f>
        <v/>
      </c>
      <c r="J657" s="6" t="str">
        <f>IF('Log_working_3-way'!$D657="","",'True_Odds_Calculator_3-way'!#REF!/'True_Odds_Calculator_3-way'!C654-1)</f>
        <v/>
      </c>
      <c r="K657" s="6" t="str">
        <f>IF('Log_working_3-way'!$D657="","",1/'True_Odds_Calculator_3-way'!A654+1/'True_Odds_Calculator_3-way'!B654+1/'True_Odds_Calculator_3-way'!C654-1)</f>
        <v/>
      </c>
    </row>
    <row r="658" spans="4:11" x14ac:dyDescent="0.25">
      <c r="D658" t="str">
        <f>solve_for_c('True_Odds_Calculator_3-way'!A655,'True_Odds_Calculator_3-way'!B655,'True_Odds_Calculator_3-way'!C655,'Log_working_3-way'!B$1,'Log_working_3-way'!B$2)</f>
        <v/>
      </c>
      <c r="F658" s="6" t="str">
        <f>IF('Log_working_3-way'!D658="","",1/'True_Odds_Calculator_3-way'!N655+1/'True_Odds_Calculator_3-way'!O655+1/'True_Odds_Calculator_3-way'!#REF!-1)</f>
        <v/>
      </c>
      <c r="H658" s="6" t="str">
        <f>IF('Log_working_3-way'!$D658="","",'True_Odds_Calculator_3-way'!N655/'True_Odds_Calculator_3-way'!A655-1)</f>
        <v/>
      </c>
      <c r="I658" s="6" t="str">
        <f>IF('Log_working_3-way'!$D658="","",'True_Odds_Calculator_3-way'!O655/'True_Odds_Calculator_3-way'!B655-1)</f>
        <v/>
      </c>
      <c r="J658" s="6" t="str">
        <f>IF('Log_working_3-way'!$D658="","",'True_Odds_Calculator_3-way'!#REF!/'True_Odds_Calculator_3-way'!C655-1)</f>
        <v/>
      </c>
      <c r="K658" s="6" t="str">
        <f>IF('Log_working_3-way'!$D658="","",1/'True_Odds_Calculator_3-way'!A655+1/'True_Odds_Calculator_3-way'!B655+1/'True_Odds_Calculator_3-way'!C655-1)</f>
        <v/>
      </c>
    </row>
    <row r="659" spans="4:11" x14ac:dyDescent="0.25">
      <c r="D659" t="str">
        <f>solve_for_c('True_Odds_Calculator_3-way'!A656,'True_Odds_Calculator_3-way'!B656,'True_Odds_Calculator_3-way'!C656,'Log_working_3-way'!B$1,'Log_working_3-way'!B$2)</f>
        <v/>
      </c>
      <c r="F659" s="6" t="str">
        <f>IF('Log_working_3-way'!D659="","",1/'True_Odds_Calculator_3-way'!N656+1/'True_Odds_Calculator_3-way'!O656+1/'True_Odds_Calculator_3-way'!#REF!-1)</f>
        <v/>
      </c>
      <c r="H659" s="6" t="str">
        <f>IF('Log_working_3-way'!$D659="","",'True_Odds_Calculator_3-way'!N656/'True_Odds_Calculator_3-way'!A656-1)</f>
        <v/>
      </c>
      <c r="I659" s="6" t="str">
        <f>IF('Log_working_3-way'!$D659="","",'True_Odds_Calculator_3-way'!O656/'True_Odds_Calculator_3-way'!B656-1)</f>
        <v/>
      </c>
      <c r="J659" s="6" t="str">
        <f>IF('Log_working_3-way'!$D659="","",'True_Odds_Calculator_3-way'!#REF!/'True_Odds_Calculator_3-way'!C656-1)</f>
        <v/>
      </c>
      <c r="K659" s="6" t="str">
        <f>IF('Log_working_3-way'!$D659="","",1/'True_Odds_Calculator_3-way'!A656+1/'True_Odds_Calculator_3-way'!B656+1/'True_Odds_Calculator_3-way'!C656-1)</f>
        <v/>
      </c>
    </row>
    <row r="660" spans="4:11" x14ac:dyDescent="0.25">
      <c r="D660" t="str">
        <f>solve_for_c('True_Odds_Calculator_3-way'!A657,'True_Odds_Calculator_3-way'!B657,'True_Odds_Calculator_3-way'!C657,'Log_working_3-way'!B$1,'Log_working_3-way'!B$2)</f>
        <v/>
      </c>
      <c r="F660" s="6" t="str">
        <f>IF('Log_working_3-way'!D660="","",1/'True_Odds_Calculator_3-way'!N657+1/'True_Odds_Calculator_3-way'!O657+1/'True_Odds_Calculator_3-way'!#REF!-1)</f>
        <v/>
      </c>
      <c r="H660" s="6" t="str">
        <f>IF('Log_working_3-way'!$D660="","",'True_Odds_Calculator_3-way'!N657/'True_Odds_Calculator_3-way'!A657-1)</f>
        <v/>
      </c>
      <c r="I660" s="6" t="str">
        <f>IF('Log_working_3-way'!$D660="","",'True_Odds_Calculator_3-way'!O657/'True_Odds_Calculator_3-way'!B657-1)</f>
        <v/>
      </c>
      <c r="J660" s="6" t="str">
        <f>IF('Log_working_3-way'!$D660="","",'True_Odds_Calculator_3-way'!#REF!/'True_Odds_Calculator_3-way'!C657-1)</f>
        <v/>
      </c>
      <c r="K660" s="6" t="str">
        <f>IF('Log_working_3-way'!$D660="","",1/'True_Odds_Calculator_3-way'!A657+1/'True_Odds_Calculator_3-way'!B657+1/'True_Odds_Calculator_3-way'!C657-1)</f>
        <v/>
      </c>
    </row>
    <row r="661" spans="4:11" x14ac:dyDescent="0.25">
      <c r="D661" t="str">
        <f>solve_for_c('True_Odds_Calculator_3-way'!A658,'True_Odds_Calculator_3-way'!B658,'True_Odds_Calculator_3-way'!C658,'Log_working_3-way'!B$1,'Log_working_3-way'!B$2)</f>
        <v/>
      </c>
      <c r="F661" s="6" t="str">
        <f>IF('Log_working_3-way'!D661="","",1/'True_Odds_Calculator_3-way'!N658+1/'True_Odds_Calculator_3-way'!O658+1/'True_Odds_Calculator_3-way'!#REF!-1)</f>
        <v/>
      </c>
      <c r="H661" s="6" t="str">
        <f>IF('Log_working_3-way'!$D661="","",'True_Odds_Calculator_3-way'!N658/'True_Odds_Calculator_3-way'!A658-1)</f>
        <v/>
      </c>
      <c r="I661" s="6" t="str">
        <f>IF('Log_working_3-way'!$D661="","",'True_Odds_Calculator_3-way'!O658/'True_Odds_Calculator_3-way'!B658-1)</f>
        <v/>
      </c>
      <c r="J661" s="6" t="str">
        <f>IF('Log_working_3-way'!$D661="","",'True_Odds_Calculator_3-way'!#REF!/'True_Odds_Calculator_3-way'!C658-1)</f>
        <v/>
      </c>
      <c r="K661" s="6" t="str">
        <f>IF('Log_working_3-way'!$D661="","",1/'True_Odds_Calculator_3-way'!A658+1/'True_Odds_Calculator_3-way'!B658+1/'True_Odds_Calculator_3-way'!C658-1)</f>
        <v/>
      </c>
    </row>
    <row r="662" spans="4:11" x14ac:dyDescent="0.25">
      <c r="D662" t="str">
        <f>solve_for_c('True_Odds_Calculator_3-way'!A659,'True_Odds_Calculator_3-way'!B659,'True_Odds_Calculator_3-way'!C659,'Log_working_3-way'!B$1,'Log_working_3-way'!B$2)</f>
        <v/>
      </c>
      <c r="F662" s="6" t="str">
        <f>IF('Log_working_3-way'!D662="","",1/'True_Odds_Calculator_3-way'!N659+1/'True_Odds_Calculator_3-way'!O659+1/'True_Odds_Calculator_3-way'!#REF!-1)</f>
        <v/>
      </c>
      <c r="H662" s="6" t="str">
        <f>IF('Log_working_3-way'!$D662="","",'True_Odds_Calculator_3-way'!N659/'True_Odds_Calculator_3-way'!A659-1)</f>
        <v/>
      </c>
      <c r="I662" s="6" t="str">
        <f>IF('Log_working_3-way'!$D662="","",'True_Odds_Calculator_3-way'!O659/'True_Odds_Calculator_3-way'!B659-1)</f>
        <v/>
      </c>
      <c r="J662" s="6" t="str">
        <f>IF('Log_working_3-way'!$D662="","",'True_Odds_Calculator_3-way'!#REF!/'True_Odds_Calculator_3-way'!C659-1)</f>
        <v/>
      </c>
      <c r="K662" s="6" t="str">
        <f>IF('Log_working_3-way'!$D662="","",1/'True_Odds_Calculator_3-way'!A659+1/'True_Odds_Calculator_3-way'!B659+1/'True_Odds_Calculator_3-way'!C659-1)</f>
        <v/>
      </c>
    </row>
    <row r="663" spans="4:11" x14ac:dyDescent="0.25">
      <c r="D663" t="str">
        <f>solve_for_c('True_Odds_Calculator_3-way'!A660,'True_Odds_Calculator_3-way'!B660,'True_Odds_Calculator_3-way'!C660,'Log_working_3-way'!B$1,'Log_working_3-way'!B$2)</f>
        <v/>
      </c>
      <c r="F663" s="6" t="str">
        <f>IF('Log_working_3-way'!D663="","",1/'True_Odds_Calculator_3-way'!N660+1/'True_Odds_Calculator_3-way'!O660+1/'True_Odds_Calculator_3-way'!#REF!-1)</f>
        <v/>
      </c>
      <c r="H663" s="6" t="str">
        <f>IF('Log_working_3-way'!$D663="","",'True_Odds_Calculator_3-way'!N660/'True_Odds_Calculator_3-way'!A660-1)</f>
        <v/>
      </c>
      <c r="I663" s="6" t="str">
        <f>IF('Log_working_3-way'!$D663="","",'True_Odds_Calculator_3-way'!O660/'True_Odds_Calculator_3-way'!B660-1)</f>
        <v/>
      </c>
      <c r="J663" s="6" t="str">
        <f>IF('Log_working_3-way'!$D663="","",'True_Odds_Calculator_3-way'!#REF!/'True_Odds_Calculator_3-way'!C660-1)</f>
        <v/>
      </c>
      <c r="K663" s="6" t="str">
        <f>IF('Log_working_3-way'!$D663="","",1/'True_Odds_Calculator_3-way'!A660+1/'True_Odds_Calculator_3-way'!B660+1/'True_Odds_Calculator_3-way'!C660-1)</f>
        <v/>
      </c>
    </row>
    <row r="664" spans="4:11" x14ac:dyDescent="0.25">
      <c r="D664" t="str">
        <f>solve_for_c('True_Odds_Calculator_3-way'!A661,'True_Odds_Calculator_3-way'!B661,'True_Odds_Calculator_3-way'!C661,'Log_working_3-way'!B$1,'Log_working_3-way'!B$2)</f>
        <v/>
      </c>
      <c r="F664" s="6" t="str">
        <f>IF('Log_working_3-way'!D664="","",1/'True_Odds_Calculator_3-way'!N661+1/'True_Odds_Calculator_3-way'!O661+1/'True_Odds_Calculator_3-way'!#REF!-1)</f>
        <v/>
      </c>
      <c r="H664" s="6" t="str">
        <f>IF('Log_working_3-way'!$D664="","",'True_Odds_Calculator_3-way'!N661/'True_Odds_Calculator_3-way'!A661-1)</f>
        <v/>
      </c>
      <c r="I664" s="6" t="str">
        <f>IF('Log_working_3-way'!$D664="","",'True_Odds_Calculator_3-way'!O661/'True_Odds_Calculator_3-way'!B661-1)</f>
        <v/>
      </c>
      <c r="J664" s="6" t="str">
        <f>IF('Log_working_3-way'!$D664="","",'True_Odds_Calculator_3-way'!#REF!/'True_Odds_Calculator_3-way'!C661-1)</f>
        <v/>
      </c>
      <c r="K664" s="6" t="str">
        <f>IF('Log_working_3-way'!$D664="","",1/'True_Odds_Calculator_3-way'!A661+1/'True_Odds_Calculator_3-way'!B661+1/'True_Odds_Calculator_3-way'!C661-1)</f>
        <v/>
      </c>
    </row>
    <row r="665" spans="4:11" x14ac:dyDescent="0.25">
      <c r="D665" t="str">
        <f>solve_for_c('True_Odds_Calculator_3-way'!A662,'True_Odds_Calculator_3-way'!B662,'True_Odds_Calculator_3-way'!C662,'Log_working_3-way'!B$1,'Log_working_3-way'!B$2)</f>
        <v/>
      </c>
      <c r="F665" s="6" t="str">
        <f>IF('Log_working_3-way'!D665="","",1/'True_Odds_Calculator_3-way'!N662+1/'True_Odds_Calculator_3-way'!O662+1/'True_Odds_Calculator_3-way'!#REF!-1)</f>
        <v/>
      </c>
      <c r="H665" s="6" t="str">
        <f>IF('Log_working_3-way'!$D665="","",'True_Odds_Calculator_3-way'!N662/'True_Odds_Calculator_3-way'!A662-1)</f>
        <v/>
      </c>
      <c r="I665" s="6" t="str">
        <f>IF('Log_working_3-way'!$D665="","",'True_Odds_Calculator_3-way'!O662/'True_Odds_Calculator_3-way'!B662-1)</f>
        <v/>
      </c>
      <c r="J665" s="6" t="str">
        <f>IF('Log_working_3-way'!$D665="","",'True_Odds_Calculator_3-way'!#REF!/'True_Odds_Calculator_3-way'!C662-1)</f>
        <v/>
      </c>
      <c r="K665" s="6" t="str">
        <f>IF('Log_working_3-way'!$D665="","",1/'True_Odds_Calculator_3-way'!A662+1/'True_Odds_Calculator_3-way'!B662+1/'True_Odds_Calculator_3-way'!C662-1)</f>
        <v/>
      </c>
    </row>
    <row r="666" spans="4:11" x14ac:dyDescent="0.25">
      <c r="D666" t="str">
        <f>solve_for_c('True_Odds_Calculator_3-way'!A663,'True_Odds_Calculator_3-way'!B663,'True_Odds_Calculator_3-way'!C663,'Log_working_3-way'!B$1,'Log_working_3-way'!B$2)</f>
        <v/>
      </c>
      <c r="F666" s="6" t="str">
        <f>IF('Log_working_3-way'!D666="","",1/'True_Odds_Calculator_3-way'!N663+1/'True_Odds_Calculator_3-way'!O663+1/'True_Odds_Calculator_3-way'!#REF!-1)</f>
        <v/>
      </c>
      <c r="H666" s="6" t="str">
        <f>IF('Log_working_3-way'!$D666="","",'True_Odds_Calculator_3-way'!N663/'True_Odds_Calculator_3-way'!A663-1)</f>
        <v/>
      </c>
      <c r="I666" s="6" t="str">
        <f>IF('Log_working_3-way'!$D666="","",'True_Odds_Calculator_3-way'!O663/'True_Odds_Calculator_3-way'!B663-1)</f>
        <v/>
      </c>
      <c r="J666" s="6" t="str">
        <f>IF('Log_working_3-way'!$D666="","",'True_Odds_Calculator_3-way'!#REF!/'True_Odds_Calculator_3-way'!C663-1)</f>
        <v/>
      </c>
      <c r="K666" s="6" t="str">
        <f>IF('Log_working_3-way'!$D666="","",1/'True_Odds_Calculator_3-way'!A663+1/'True_Odds_Calculator_3-way'!B663+1/'True_Odds_Calculator_3-way'!C663-1)</f>
        <v/>
      </c>
    </row>
    <row r="667" spans="4:11" x14ac:dyDescent="0.25">
      <c r="D667" t="str">
        <f>solve_for_c('True_Odds_Calculator_3-way'!A664,'True_Odds_Calculator_3-way'!B664,'True_Odds_Calculator_3-way'!C664,'Log_working_3-way'!B$1,'Log_working_3-way'!B$2)</f>
        <v/>
      </c>
      <c r="F667" s="6" t="str">
        <f>IF('Log_working_3-way'!D667="","",1/'True_Odds_Calculator_3-way'!N664+1/'True_Odds_Calculator_3-way'!O664+1/'True_Odds_Calculator_3-way'!#REF!-1)</f>
        <v/>
      </c>
      <c r="H667" s="6" t="str">
        <f>IF('Log_working_3-way'!$D667="","",'True_Odds_Calculator_3-way'!N664/'True_Odds_Calculator_3-way'!A664-1)</f>
        <v/>
      </c>
      <c r="I667" s="6" t="str">
        <f>IF('Log_working_3-way'!$D667="","",'True_Odds_Calculator_3-way'!O664/'True_Odds_Calculator_3-way'!B664-1)</f>
        <v/>
      </c>
      <c r="J667" s="6" t="str">
        <f>IF('Log_working_3-way'!$D667="","",'True_Odds_Calculator_3-way'!#REF!/'True_Odds_Calculator_3-way'!C664-1)</f>
        <v/>
      </c>
      <c r="K667" s="6" t="str">
        <f>IF('Log_working_3-way'!$D667="","",1/'True_Odds_Calculator_3-way'!A664+1/'True_Odds_Calculator_3-way'!B664+1/'True_Odds_Calculator_3-way'!C664-1)</f>
        <v/>
      </c>
    </row>
    <row r="668" spans="4:11" x14ac:dyDescent="0.25">
      <c r="D668" t="str">
        <f>solve_for_c('True_Odds_Calculator_3-way'!A665,'True_Odds_Calculator_3-way'!B665,'True_Odds_Calculator_3-way'!C665,'Log_working_3-way'!B$1,'Log_working_3-way'!B$2)</f>
        <v/>
      </c>
      <c r="F668" s="6" t="str">
        <f>IF('Log_working_3-way'!D668="","",1/'True_Odds_Calculator_3-way'!N665+1/'True_Odds_Calculator_3-way'!O665+1/'True_Odds_Calculator_3-way'!#REF!-1)</f>
        <v/>
      </c>
      <c r="H668" s="6" t="str">
        <f>IF('Log_working_3-way'!$D668="","",'True_Odds_Calculator_3-way'!N665/'True_Odds_Calculator_3-way'!A665-1)</f>
        <v/>
      </c>
      <c r="I668" s="6" t="str">
        <f>IF('Log_working_3-way'!$D668="","",'True_Odds_Calculator_3-way'!O665/'True_Odds_Calculator_3-way'!B665-1)</f>
        <v/>
      </c>
      <c r="J668" s="6" t="str">
        <f>IF('Log_working_3-way'!$D668="","",'True_Odds_Calculator_3-way'!#REF!/'True_Odds_Calculator_3-way'!C665-1)</f>
        <v/>
      </c>
      <c r="K668" s="6" t="str">
        <f>IF('Log_working_3-way'!$D668="","",1/'True_Odds_Calculator_3-way'!A665+1/'True_Odds_Calculator_3-way'!B665+1/'True_Odds_Calculator_3-way'!C665-1)</f>
        <v/>
      </c>
    </row>
    <row r="669" spans="4:11" x14ac:dyDescent="0.25">
      <c r="D669" t="str">
        <f>solve_for_c('True_Odds_Calculator_3-way'!A666,'True_Odds_Calculator_3-way'!B666,'True_Odds_Calculator_3-way'!C666,'Log_working_3-way'!B$1,'Log_working_3-way'!B$2)</f>
        <v/>
      </c>
      <c r="F669" s="6" t="str">
        <f>IF('Log_working_3-way'!D669="","",1/'True_Odds_Calculator_3-way'!N666+1/'True_Odds_Calculator_3-way'!O666+1/'True_Odds_Calculator_3-way'!#REF!-1)</f>
        <v/>
      </c>
      <c r="H669" s="6" t="str">
        <f>IF('Log_working_3-way'!$D669="","",'True_Odds_Calculator_3-way'!N666/'True_Odds_Calculator_3-way'!A666-1)</f>
        <v/>
      </c>
      <c r="I669" s="6" t="str">
        <f>IF('Log_working_3-way'!$D669="","",'True_Odds_Calculator_3-way'!O666/'True_Odds_Calculator_3-way'!B666-1)</f>
        <v/>
      </c>
      <c r="J669" s="6" t="str">
        <f>IF('Log_working_3-way'!$D669="","",'True_Odds_Calculator_3-way'!#REF!/'True_Odds_Calculator_3-way'!C666-1)</f>
        <v/>
      </c>
      <c r="K669" s="6" t="str">
        <f>IF('Log_working_3-way'!$D669="","",1/'True_Odds_Calculator_3-way'!A666+1/'True_Odds_Calculator_3-way'!B666+1/'True_Odds_Calculator_3-way'!C666-1)</f>
        <v/>
      </c>
    </row>
    <row r="670" spans="4:11" x14ac:dyDescent="0.25">
      <c r="D670" t="str">
        <f>solve_for_c('True_Odds_Calculator_3-way'!A667,'True_Odds_Calculator_3-way'!B667,'True_Odds_Calculator_3-way'!C667,'Log_working_3-way'!B$1,'Log_working_3-way'!B$2)</f>
        <v/>
      </c>
      <c r="F670" s="6" t="str">
        <f>IF('Log_working_3-way'!D670="","",1/'True_Odds_Calculator_3-way'!N667+1/'True_Odds_Calculator_3-way'!O667+1/'True_Odds_Calculator_3-way'!#REF!-1)</f>
        <v/>
      </c>
      <c r="H670" s="6" t="str">
        <f>IF('Log_working_3-way'!$D670="","",'True_Odds_Calculator_3-way'!N667/'True_Odds_Calculator_3-way'!A667-1)</f>
        <v/>
      </c>
      <c r="I670" s="6" t="str">
        <f>IF('Log_working_3-way'!$D670="","",'True_Odds_Calculator_3-way'!O667/'True_Odds_Calculator_3-way'!B667-1)</f>
        <v/>
      </c>
      <c r="J670" s="6" t="str">
        <f>IF('Log_working_3-way'!$D670="","",'True_Odds_Calculator_3-way'!#REF!/'True_Odds_Calculator_3-way'!C667-1)</f>
        <v/>
      </c>
      <c r="K670" s="6" t="str">
        <f>IF('Log_working_3-way'!$D670="","",1/'True_Odds_Calculator_3-way'!A667+1/'True_Odds_Calculator_3-way'!B667+1/'True_Odds_Calculator_3-way'!C667-1)</f>
        <v/>
      </c>
    </row>
    <row r="671" spans="4:11" x14ac:dyDescent="0.25">
      <c r="D671" t="str">
        <f>solve_for_c('True_Odds_Calculator_3-way'!A668,'True_Odds_Calculator_3-way'!B668,'True_Odds_Calculator_3-way'!C668,'Log_working_3-way'!B$1,'Log_working_3-way'!B$2)</f>
        <v/>
      </c>
      <c r="F671" s="6" t="str">
        <f>IF('Log_working_3-way'!D671="","",1/'True_Odds_Calculator_3-way'!N668+1/'True_Odds_Calculator_3-way'!O668+1/'True_Odds_Calculator_3-way'!#REF!-1)</f>
        <v/>
      </c>
      <c r="H671" s="6" t="str">
        <f>IF('Log_working_3-way'!$D671="","",'True_Odds_Calculator_3-way'!N668/'True_Odds_Calculator_3-way'!A668-1)</f>
        <v/>
      </c>
      <c r="I671" s="6" t="str">
        <f>IF('Log_working_3-way'!$D671="","",'True_Odds_Calculator_3-way'!O668/'True_Odds_Calculator_3-way'!B668-1)</f>
        <v/>
      </c>
      <c r="J671" s="6" t="str">
        <f>IF('Log_working_3-way'!$D671="","",'True_Odds_Calculator_3-way'!#REF!/'True_Odds_Calculator_3-way'!C668-1)</f>
        <v/>
      </c>
      <c r="K671" s="6" t="str">
        <f>IF('Log_working_3-way'!$D671="","",1/'True_Odds_Calculator_3-way'!A668+1/'True_Odds_Calculator_3-way'!B668+1/'True_Odds_Calculator_3-way'!C668-1)</f>
        <v/>
      </c>
    </row>
    <row r="672" spans="4:11" x14ac:dyDescent="0.25">
      <c r="D672" t="str">
        <f>solve_for_c('True_Odds_Calculator_3-way'!A669,'True_Odds_Calculator_3-way'!B669,'True_Odds_Calculator_3-way'!C669,'Log_working_3-way'!B$1,'Log_working_3-way'!B$2)</f>
        <v/>
      </c>
      <c r="F672" s="6" t="str">
        <f>IF('Log_working_3-way'!D672="","",1/'True_Odds_Calculator_3-way'!N669+1/'True_Odds_Calculator_3-way'!O669+1/'True_Odds_Calculator_3-way'!#REF!-1)</f>
        <v/>
      </c>
      <c r="H672" s="6" t="str">
        <f>IF('Log_working_3-way'!$D672="","",'True_Odds_Calculator_3-way'!N669/'True_Odds_Calculator_3-way'!A669-1)</f>
        <v/>
      </c>
      <c r="I672" s="6" t="str">
        <f>IF('Log_working_3-way'!$D672="","",'True_Odds_Calculator_3-way'!O669/'True_Odds_Calculator_3-way'!B669-1)</f>
        <v/>
      </c>
      <c r="J672" s="6" t="str">
        <f>IF('Log_working_3-way'!$D672="","",'True_Odds_Calculator_3-way'!#REF!/'True_Odds_Calculator_3-way'!C669-1)</f>
        <v/>
      </c>
      <c r="K672" s="6" t="str">
        <f>IF('Log_working_3-way'!$D672="","",1/'True_Odds_Calculator_3-way'!A669+1/'True_Odds_Calculator_3-way'!B669+1/'True_Odds_Calculator_3-way'!C669-1)</f>
        <v/>
      </c>
    </row>
    <row r="673" spans="4:11" x14ac:dyDescent="0.25">
      <c r="D673" t="str">
        <f>solve_for_c('True_Odds_Calculator_3-way'!A670,'True_Odds_Calculator_3-way'!B670,'True_Odds_Calculator_3-way'!C670,'Log_working_3-way'!B$1,'Log_working_3-way'!B$2)</f>
        <v/>
      </c>
      <c r="F673" s="6" t="str">
        <f>IF('Log_working_3-way'!D673="","",1/'True_Odds_Calculator_3-way'!N670+1/'True_Odds_Calculator_3-way'!O670+1/'True_Odds_Calculator_3-way'!#REF!-1)</f>
        <v/>
      </c>
      <c r="H673" s="6" t="str">
        <f>IF('Log_working_3-way'!$D673="","",'True_Odds_Calculator_3-way'!N670/'True_Odds_Calculator_3-way'!A670-1)</f>
        <v/>
      </c>
      <c r="I673" s="6" t="str">
        <f>IF('Log_working_3-way'!$D673="","",'True_Odds_Calculator_3-way'!O670/'True_Odds_Calculator_3-way'!B670-1)</f>
        <v/>
      </c>
      <c r="J673" s="6" t="str">
        <f>IF('Log_working_3-way'!$D673="","",'True_Odds_Calculator_3-way'!#REF!/'True_Odds_Calculator_3-way'!C670-1)</f>
        <v/>
      </c>
      <c r="K673" s="6" t="str">
        <f>IF('Log_working_3-way'!$D673="","",1/'True_Odds_Calculator_3-way'!A670+1/'True_Odds_Calculator_3-way'!B670+1/'True_Odds_Calculator_3-way'!C670-1)</f>
        <v/>
      </c>
    </row>
    <row r="674" spans="4:11" x14ac:dyDescent="0.25">
      <c r="D674" t="str">
        <f>solve_for_c('True_Odds_Calculator_3-way'!A671,'True_Odds_Calculator_3-way'!B671,'True_Odds_Calculator_3-way'!C671,'Log_working_3-way'!B$1,'Log_working_3-way'!B$2)</f>
        <v/>
      </c>
      <c r="F674" s="6" t="str">
        <f>IF('Log_working_3-way'!D674="","",1/'True_Odds_Calculator_3-way'!N671+1/'True_Odds_Calculator_3-way'!O671+1/'True_Odds_Calculator_3-way'!#REF!-1)</f>
        <v/>
      </c>
      <c r="H674" s="6" t="str">
        <f>IF('Log_working_3-way'!$D674="","",'True_Odds_Calculator_3-way'!N671/'True_Odds_Calculator_3-way'!A671-1)</f>
        <v/>
      </c>
      <c r="I674" s="6" t="str">
        <f>IF('Log_working_3-way'!$D674="","",'True_Odds_Calculator_3-way'!O671/'True_Odds_Calculator_3-way'!B671-1)</f>
        <v/>
      </c>
      <c r="J674" s="6" t="str">
        <f>IF('Log_working_3-way'!$D674="","",'True_Odds_Calculator_3-way'!#REF!/'True_Odds_Calculator_3-way'!C671-1)</f>
        <v/>
      </c>
      <c r="K674" s="6" t="str">
        <f>IF('Log_working_3-way'!$D674="","",1/'True_Odds_Calculator_3-way'!A671+1/'True_Odds_Calculator_3-way'!B671+1/'True_Odds_Calculator_3-way'!C671-1)</f>
        <v/>
      </c>
    </row>
    <row r="675" spans="4:11" x14ac:dyDescent="0.25">
      <c r="D675" t="str">
        <f>solve_for_c('True_Odds_Calculator_3-way'!A672,'True_Odds_Calculator_3-way'!B672,'True_Odds_Calculator_3-way'!C672,'Log_working_3-way'!B$1,'Log_working_3-way'!B$2)</f>
        <v/>
      </c>
      <c r="F675" s="6" t="str">
        <f>IF('Log_working_3-way'!D675="","",1/'True_Odds_Calculator_3-way'!N672+1/'True_Odds_Calculator_3-way'!O672+1/'True_Odds_Calculator_3-way'!#REF!-1)</f>
        <v/>
      </c>
      <c r="H675" s="6" t="str">
        <f>IF('Log_working_3-way'!$D675="","",'True_Odds_Calculator_3-way'!N672/'True_Odds_Calculator_3-way'!A672-1)</f>
        <v/>
      </c>
      <c r="I675" s="6" t="str">
        <f>IF('Log_working_3-way'!$D675="","",'True_Odds_Calculator_3-way'!O672/'True_Odds_Calculator_3-way'!B672-1)</f>
        <v/>
      </c>
      <c r="J675" s="6" t="str">
        <f>IF('Log_working_3-way'!$D675="","",'True_Odds_Calculator_3-way'!#REF!/'True_Odds_Calculator_3-way'!C672-1)</f>
        <v/>
      </c>
      <c r="K675" s="6" t="str">
        <f>IF('Log_working_3-way'!$D675="","",1/'True_Odds_Calculator_3-way'!A672+1/'True_Odds_Calculator_3-way'!B672+1/'True_Odds_Calculator_3-way'!C672-1)</f>
        <v/>
      </c>
    </row>
    <row r="676" spans="4:11" x14ac:dyDescent="0.25">
      <c r="D676" t="str">
        <f>solve_for_c('True_Odds_Calculator_3-way'!A673,'True_Odds_Calculator_3-way'!B673,'True_Odds_Calculator_3-way'!C673,'Log_working_3-way'!B$1,'Log_working_3-way'!B$2)</f>
        <v/>
      </c>
      <c r="F676" s="6" t="str">
        <f>IF('Log_working_3-way'!D676="","",1/'True_Odds_Calculator_3-way'!N673+1/'True_Odds_Calculator_3-way'!O673+1/'True_Odds_Calculator_3-way'!#REF!-1)</f>
        <v/>
      </c>
      <c r="H676" s="6" t="str">
        <f>IF('Log_working_3-way'!$D676="","",'True_Odds_Calculator_3-way'!N673/'True_Odds_Calculator_3-way'!A673-1)</f>
        <v/>
      </c>
      <c r="I676" s="6" t="str">
        <f>IF('Log_working_3-way'!$D676="","",'True_Odds_Calculator_3-way'!O673/'True_Odds_Calculator_3-way'!B673-1)</f>
        <v/>
      </c>
      <c r="J676" s="6" t="str">
        <f>IF('Log_working_3-way'!$D676="","",'True_Odds_Calculator_3-way'!#REF!/'True_Odds_Calculator_3-way'!C673-1)</f>
        <v/>
      </c>
      <c r="K676" s="6" t="str">
        <f>IF('Log_working_3-way'!$D676="","",1/'True_Odds_Calculator_3-way'!A673+1/'True_Odds_Calculator_3-way'!B673+1/'True_Odds_Calculator_3-way'!C673-1)</f>
        <v/>
      </c>
    </row>
    <row r="677" spans="4:11" x14ac:dyDescent="0.25">
      <c r="D677" t="str">
        <f>solve_for_c('True_Odds_Calculator_3-way'!A674,'True_Odds_Calculator_3-way'!B674,'True_Odds_Calculator_3-way'!C674,'Log_working_3-way'!B$1,'Log_working_3-way'!B$2)</f>
        <v/>
      </c>
      <c r="F677" s="6" t="str">
        <f>IF('Log_working_3-way'!D677="","",1/'True_Odds_Calculator_3-way'!N674+1/'True_Odds_Calculator_3-way'!O674+1/'True_Odds_Calculator_3-way'!#REF!-1)</f>
        <v/>
      </c>
      <c r="H677" s="6" t="str">
        <f>IF('Log_working_3-way'!$D677="","",'True_Odds_Calculator_3-way'!N674/'True_Odds_Calculator_3-way'!A674-1)</f>
        <v/>
      </c>
      <c r="I677" s="6" t="str">
        <f>IF('Log_working_3-way'!$D677="","",'True_Odds_Calculator_3-way'!O674/'True_Odds_Calculator_3-way'!B674-1)</f>
        <v/>
      </c>
      <c r="J677" s="6" t="str">
        <f>IF('Log_working_3-way'!$D677="","",'True_Odds_Calculator_3-way'!#REF!/'True_Odds_Calculator_3-way'!C674-1)</f>
        <v/>
      </c>
      <c r="K677" s="6" t="str">
        <f>IF('Log_working_3-way'!$D677="","",1/'True_Odds_Calculator_3-way'!A674+1/'True_Odds_Calculator_3-way'!B674+1/'True_Odds_Calculator_3-way'!C674-1)</f>
        <v/>
      </c>
    </row>
    <row r="678" spans="4:11" x14ac:dyDescent="0.25">
      <c r="D678" t="str">
        <f>solve_for_c('True_Odds_Calculator_3-way'!A675,'True_Odds_Calculator_3-way'!B675,'True_Odds_Calculator_3-way'!C675,'Log_working_3-way'!B$1,'Log_working_3-way'!B$2)</f>
        <v/>
      </c>
      <c r="F678" s="6" t="str">
        <f>IF('Log_working_3-way'!D678="","",1/'True_Odds_Calculator_3-way'!N675+1/'True_Odds_Calculator_3-way'!O675+1/'True_Odds_Calculator_3-way'!#REF!-1)</f>
        <v/>
      </c>
      <c r="H678" s="6" t="str">
        <f>IF('Log_working_3-way'!$D678="","",'True_Odds_Calculator_3-way'!N675/'True_Odds_Calculator_3-way'!A675-1)</f>
        <v/>
      </c>
      <c r="I678" s="6" t="str">
        <f>IF('Log_working_3-way'!$D678="","",'True_Odds_Calculator_3-way'!O675/'True_Odds_Calculator_3-way'!B675-1)</f>
        <v/>
      </c>
      <c r="J678" s="6" t="str">
        <f>IF('Log_working_3-way'!$D678="","",'True_Odds_Calculator_3-way'!#REF!/'True_Odds_Calculator_3-way'!C675-1)</f>
        <v/>
      </c>
      <c r="K678" s="6" t="str">
        <f>IF('Log_working_3-way'!$D678="","",1/'True_Odds_Calculator_3-way'!A675+1/'True_Odds_Calculator_3-way'!B675+1/'True_Odds_Calculator_3-way'!C675-1)</f>
        <v/>
      </c>
    </row>
    <row r="679" spans="4:11" x14ac:dyDescent="0.25">
      <c r="D679" t="str">
        <f>solve_for_c('True_Odds_Calculator_3-way'!A676,'True_Odds_Calculator_3-way'!B676,'True_Odds_Calculator_3-way'!C676,'Log_working_3-way'!B$1,'Log_working_3-way'!B$2)</f>
        <v/>
      </c>
      <c r="F679" s="6" t="str">
        <f>IF('Log_working_3-way'!D679="","",1/'True_Odds_Calculator_3-way'!N676+1/'True_Odds_Calculator_3-way'!O676+1/'True_Odds_Calculator_3-way'!#REF!-1)</f>
        <v/>
      </c>
      <c r="H679" s="6" t="str">
        <f>IF('Log_working_3-way'!$D679="","",'True_Odds_Calculator_3-way'!N676/'True_Odds_Calculator_3-way'!A676-1)</f>
        <v/>
      </c>
      <c r="I679" s="6" t="str">
        <f>IF('Log_working_3-way'!$D679="","",'True_Odds_Calculator_3-way'!O676/'True_Odds_Calculator_3-way'!B676-1)</f>
        <v/>
      </c>
      <c r="J679" s="6" t="str">
        <f>IF('Log_working_3-way'!$D679="","",'True_Odds_Calculator_3-way'!#REF!/'True_Odds_Calculator_3-way'!C676-1)</f>
        <v/>
      </c>
      <c r="K679" s="6" t="str">
        <f>IF('Log_working_3-way'!$D679="","",1/'True_Odds_Calculator_3-way'!A676+1/'True_Odds_Calculator_3-way'!B676+1/'True_Odds_Calculator_3-way'!C676-1)</f>
        <v/>
      </c>
    </row>
    <row r="680" spans="4:11" x14ac:dyDescent="0.25">
      <c r="D680" t="str">
        <f>solve_for_c('True_Odds_Calculator_3-way'!A677,'True_Odds_Calculator_3-way'!B677,'True_Odds_Calculator_3-way'!C677,'Log_working_3-way'!B$1,'Log_working_3-way'!B$2)</f>
        <v/>
      </c>
      <c r="F680" s="6" t="str">
        <f>IF('Log_working_3-way'!D680="","",1/'True_Odds_Calculator_3-way'!N677+1/'True_Odds_Calculator_3-way'!O677+1/'True_Odds_Calculator_3-way'!#REF!-1)</f>
        <v/>
      </c>
      <c r="H680" s="6" t="str">
        <f>IF('Log_working_3-way'!$D680="","",'True_Odds_Calculator_3-way'!N677/'True_Odds_Calculator_3-way'!A677-1)</f>
        <v/>
      </c>
      <c r="I680" s="6" t="str">
        <f>IF('Log_working_3-way'!$D680="","",'True_Odds_Calculator_3-way'!O677/'True_Odds_Calculator_3-way'!B677-1)</f>
        <v/>
      </c>
      <c r="J680" s="6" t="str">
        <f>IF('Log_working_3-way'!$D680="","",'True_Odds_Calculator_3-way'!#REF!/'True_Odds_Calculator_3-way'!C677-1)</f>
        <v/>
      </c>
      <c r="K680" s="6" t="str">
        <f>IF('Log_working_3-way'!$D680="","",1/'True_Odds_Calculator_3-way'!A677+1/'True_Odds_Calculator_3-way'!B677+1/'True_Odds_Calculator_3-way'!C677-1)</f>
        <v/>
      </c>
    </row>
    <row r="681" spans="4:11" x14ac:dyDescent="0.25">
      <c r="D681" t="str">
        <f>solve_for_c('True_Odds_Calculator_3-way'!A678,'True_Odds_Calculator_3-way'!B678,'True_Odds_Calculator_3-way'!C678,'Log_working_3-way'!B$1,'Log_working_3-way'!B$2)</f>
        <v/>
      </c>
      <c r="F681" s="6" t="str">
        <f>IF('Log_working_3-way'!D681="","",1/'True_Odds_Calculator_3-way'!N678+1/'True_Odds_Calculator_3-way'!O678+1/'True_Odds_Calculator_3-way'!#REF!-1)</f>
        <v/>
      </c>
      <c r="H681" s="6" t="str">
        <f>IF('Log_working_3-way'!$D681="","",'True_Odds_Calculator_3-way'!N678/'True_Odds_Calculator_3-way'!A678-1)</f>
        <v/>
      </c>
      <c r="I681" s="6" t="str">
        <f>IF('Log_working_3-way'!$D681="","",'True_Odds_Calculator_3-way'!O678/'True_Odds_Calculator_3-way'!B678-1)</f>
        <v/>
      </c>
      <c r="J681" s="6" t="str">
        <f>IF('Log_working_3-way'!$D681="","",'True_Odds_Calculator_3-way'!#REF!/'True_Odds_Calculator_3-way'!C678-1)</f>
        <v/>
      </c>
      <c r="K681" s="6" t="str">
        <f>IF('Log_working_3-way'!$D681="","",1/'True_Odds_Calculator_3-way'!A678+1/'True_Odds_Calculator_3-way'!B678+1/'True_Odds_Calculator_3-way'!C678-1)</f>
        <v/>
      </c>
    </row>
    <row r="682" spans="4:11" x14ac:dyDescent="0.25">
      <c r="D682" t="str">
        <f>solve_for_c('True_Odds_Calculator_3-way'!A679,'True_Odds_Calculator_3-way'!B679,'True_Odds_Calculator_3-way'!C679,'Log_working_3-way'!B$1,'Log_working_3-way'!B$2)</f>
        <v/>
      </c>
      <c r="F682" s="6" t="str">
        <f>IF('Log_working_3-way'!D682="","",1/'True_Odds_Calculator_3-way'!N679+1/'True_Odds_Calculator_3-way'!O679+1/'True_Odds_Calculator_3-way'!#REF!-1)</f>
        <v/>
      </c>
      <c r="H682" s="6" t="str">
        <f>IF('Log_working_3-way'!$D682="","",'True_Odds_Calculator_3-way'!N679/'True_Odds_Calculator_3-way'!A679-1)</f>
        <v/>
      </c>
      <c r="I682" s="6" t="str">
        <f>IF('Log_working_3-way'!$D682="","",'True_Odds_Calculator_3-way'!O679/'True_Odds_Calculator_3-way'!B679-1)</f>
        <v/>
      </c>
      <c r="J682" s="6" t="str">
        <f>IF('Log_working_3-way'!$D682="","",'True_Odds_Calculator_3-way'!#REF!/'True_Odds_Calculator_3-way'!C679-1)</f>
        <v/>
      </c>
      <c r="K682" s="6" t="str">
        <f>IF('Log_working_3-way'!$D682="","",1/'True_Odds_Calculator_3-way'!A679+1/'True_Odds_Calculator_3-way'!B679+1/'True_Odds_Calculator_3-way'!C679-1)</f>
        <v/>
      </c>
    </row>
    <row r="683" spans="4:11" x14ac:dyDescent="0.25">
      <c r="D683" t="str">
        <f>solve_for_c('True_Odds_Calculator_3-way'!A680,'True_Odds_Calculator_3-way'!B680,'True_Odds_Calculator_3-way'!C680,'Log_working_3-way'!B$1,'Log_working_3-way'!B$2)</f>
        <v/>
      </c>
      <c r="F683" s="6" t="str">
        <f>IF('Log_working_3-way'!D683="","",1/'True_Odds_Calculator_3-way'!N680+1/'True_Odds_Calculator_3-way'!O680+1/'True_Odds_Calculator_3-way'!#REF!-1)</f>
        <v/>
      </c>
      <c r="H683" s="6" t="str">
        <f>IF('Log_working_3-way'!$D683="","",'True_Odds_Calculator_3-way'!N680/'True_Odds_Calculator_3-way'!A680-1)</f>
        <v/>
      </c>
      <c r="I683" s="6" t="str">
        <f>IF('Log_working_3-way'!$D683="","",'True_Odds_Calculator_3-way'!O680/'True_Odds_Calculator_3-way'!B680-1)</f>
        <v/>
      </c>
      <c r="J683" s="6" t="str">
        <f>IF('Log_working_3-way'!$D683="","",'True_Odds_Calculator_3-way'!#REF!/'True_Odds_Calculator_3-way'!C680-1)</f>
        <v/>
      </c>
      <c r="K683" s="6" t="str">
        <f>IF('Log_working_3-way'!$D683="","",1/'True_Odds_Calculator_3-way'!A680+1/'True_Odds_Calculator_3-way'!B680+1/'True_Odds_Calculator_3-way'!C680-1)</f>
        <v/>
      </c>
    </row>
    <row r="684" spans="4:11" x14ac:dyDescent="0.25">
      <c r="D684" t="str">
        <f>solve_for_c('True_Odds_Calculator_3-way'!A681,'True_Odds_Calculator_3-way'!B681,'True_Odds_Calculator_3-way'!C681,'Log_working_3-way'!B$1,'Log_working_3-way'!B$2)</f>
        <v/>
      </c>
      <c r="F684" s="6" t="str">
        <f>IF('Log_working_3-way'!D684="","",1/'True_Odds_Calculator_3-way'!N681+1/'True_Odds_Calculator_3-way'!O681+1/'True_Odds_Calculator_3-way'!#REF!-1)</f>
        <v/>
      </c>
      <c r="H684" s="6" t="str">
        <f>IF('Log_working_3-way'!$D684="","",'True_Odds_Calculator_3-way'!N681/'True_Odds_Calculator_3-way'!A681-1)</f>
        <v/>
      </c>
      <c r="I684" s="6" t="str">
        <f>IF('Log_working_3-way'!$D684="","",'True_Odds_Calculator_3-way'!O681/'True_Odds_Calculator_3-way'!B681-1)</f>
        <v/>
      </c>
      <c r="J684" s="6" t="str">
        <f>IF('Log_working_3-way'!$D684="","",'True_Odds_Calculator_3-way'!#REF!/'True_Odds_Calculator_3-way'!C681-1)</f>
        <v/>
      </c>
      <c r="K684" s="6" t="str">
        <f>IF('Log_working_3-way'!$D684="","",1/'True_Odds_Calculator_3-way'!A681+1/'True_Odds_Calculator_3-way'!B681+1/'True_Odds_Calculator_3-way'!C681-1)</f>
        <v/>
      </c>
    </row>
    <row r="685" spans="4:11" x14ac:dyDescent="0.25">
      <c r="D685" t="str">
        <f>solve_for_c('True_Odds_Calculator_3-way'!A682,'True_Odds_Calculator_3-way'!B682,'True_Odds_Calculator_3-way'!C682,'Log_working_3-way'!B$1,'Log_working_3-way'!B$2)</f>
        <v/>
      </c>
      <c r="F685" s="6" t="str">
        <f>IF('Log_working_3-way'!D685="","",1/'True_Odds_Calculator_3-way'!N682+1/'True_Odds_Calculator_3-way'!O682+1/'True_Odds_Calculator_3-way'!#REF!-1)</f>
        <v/>
      </c>
      <c r="H685" s="6" t="str">
        <f>IF('Log_working_3-way'!$D685="","",'True_Odds_Calculator_3-way'!N682/'True_Odds_Calculator_3-way'!A682-1)</f>
        <v/>
      </c>
      <c r="I685" s="6" t="str">
        <f>IF('Log_working_3-way'!$D685="","",'True_Odds_Calculator_3-way'!O682/'True_Odds_Calculator_3-way'!B682-1)</f>
        <v/>
      </c>
      <c r="J685" s="6" t="str">
        <f>IF('Log_working_3-way'!$D685="","",'True_Odds_Calculator_3-way'!#REF!/'True_Odds_Calculator_3-way'!C682-1)</f>
        <v/>
      </c>
      <c r="K685" s="6" t="str">
        <f>IF('Log_working_3-way'!$D685="","",1/'True_Odds_Calculator_3-way'!A682+1/'True_Odds_Calculator_3-way'!B682+1/'True_Odds_Calculator_3-way'!C682-1)</f>
        <v/>
      </c>
    </row>
    <row r="686" spans="4:11" x14ac:dyDescent="0.25">
      <c r="D686" t="str">
        <f>solve_for_c('True_Odds_Calculator_3-way'!A683,'True_Odds_Calculator_3-way'!B683,'True_Odds_Calculator_3-way'!C683,'Log_working_3-way'!B$1,'Log_working_3-way'!B$2)</f>
        <v/>
      </c>
      <c r="F686" s="6" t="str">
        <f>IF('Log_working_3-way'!D686="","",1/'True_Odds_Calculator_3-way'!N683+1/'True_Odds_Calculator_3-way'!O683+1/'True_Odds_Calculator_3-way'!#REF!-1)</f>
        <v/>
      </c>
      <c r="H686" s="6" t="str">
        <f>IF('Log_working_3-way'!$D686="","",'True_Odds_Calculator_3-way'!N683/'True_Odds_Calculator_3-way'!A683-1)</f>
        <v/>
      </c>
      <c r="I686" s="6" t="str">
        <f>IF('Log_working_3-way'!$D686="","",'True_Odds_Calculator_3-way'!O683/'True_Odds_Calculator_3-way'!B683-1)</f>
        <v/>
      </c>
      <c r="J686" s="6" t="str">
        <f>IF('Log_working_3-way'!$D686="","",'True_Odds_Calculator_3-way'!#REF!/'True_Odds_Calculator_3-way'!C683-1)</f>
        <v/>
      </c>
      <c r="K686" s="6" t="str">
        <f>IF('Log_working_3-way'!$D686="","",1/'True_Odds_Calculator_3-way'!A683+1/'True_Odds_Calculator_3-way'!B683+1/'True_Odds_Calculator_3-way'!C683-1)</f>
        <v/>
      </c>
    </row>
    <row r="687" spans="4:11" x14ac:dyDescent="0.25">
      <c r="D687" t="str">
        <f>solve_for_c('True_Odds_Calculator_3-way'!A684,'True_Odds_Calculator_3-way'!B684,'True_Odds_Calculator_3-way'!C684,'Log_working_3-way'!B$1,'Log_working_3-way'!B$2)</f>
        <v/>
      </c>
      <c r="F687" s="6" t="str">
        <f>IF('Log_working_3-way'!D687="","",1/'True_Odds_Calculator_3-way'!N684+1/'True_Odds_Calculator_3-way'!O684+1/'True_Odds_Calculator_3-way'!#REF!-1)</f>
        <v/>
      </c>
      <c r="H687" s="6" t="str">
        <f>IF('Log_working_3-way'!$D687="","",'True_Odds_Calculator_3-way'!N684/'True_Odds_Calculator_3-way'!A684-1)</f>
        <v/>
      </c>
      <c r="I687" s="6" t="str">
        <f>IF('Log_working_3-way'!$D687="","",'True_Odds_Calculator_3-way'!O684/'True_Odds_Calculator_3-way'!B684-1)</f>
        <v/>
      </c>
      <c r="J687" s="6" t="str">
        <f>IF('Log_working_3-way'!$D687="","",'True_Odds_Calculator_3-way'!#REF!/'True_Odds_Calculator_3-way'!C684-1)</f>
        <v/>
      </c>
      <c r="K687" s="6" t="str">
        <f>IF('Log_working_3-way'!$D687="","",1/'True_Odds_Calculator_3-way'!A684+1/'True_Odds_Calculator_3-way'!B684+1/'True_Odds_Calculator_3-way'!C684-1)</f>
        <v/>
      </c>
    </row>
    <row r="688" spans="4:11" x14ac:dyDescent="0.25">
      <c r="D688" t="str">
        <f>solve_for_c('True_Odds_Calculator_3-way'!A685,'True_Odds_Calculator_3-way'!B685,'True_Odds_Calculator_3-way'!C685,'Log_working_3-way'!B$1,'Log_working_3-way'!B$2)</f>
        <v/>
      </c>
      <c r="F688" s="6" t="str">
        <f>IF('Log_working_3-way'!D688="","",1/'True_Odds_Calculator_3-way'!N685+1/'True_Odds_Calculator_3-way'!O685+1/'True_Odds_Calculator_3-way'!#REF!-1)</f>
        <v/>
      </c>
      <c r="H688" s="6" t="str">
        <f>IF('Log_working_3-way'!$D688="","",'True_Odds_Calculator_3-way'!N685/'True_Odds_Calculator_3-way'!A685-1)</f>
        <v/>
      </c>
      <c r="I688" s="6" t="str">
        <f>IF('Log_working_3-way'!$D688="","",'True_Odds_Calculator_3-way'!O685/'True_Odds_Calculator_3-way'!B685-1)</f>
        <v/>
      </c>
      <c r="J688" s="6" t="str">
        <f>IF('Log_working_3-way'!$D688="","",'True_Odds_Calculator_3-way'!#REF!/'True_Odds_Calculator_3-way'!C685-1)</f>
        <v/>
      </c>
      <c r="K688" s="6" t="str">
        <f>IF('Log_working_3-way'!$D688="","",1/'True_Odds_Calculator_3-way'!A685+1/'True_Odds_Calculator_3-way'!B685+1/'True_Odds_Calculator_3-way'!C685-1)</f>
        <v/>
      </c>
    </row>
    <row r="689" spans="4:11" x14ac:dyDescent="0.25">
      <c r="D689" t="str">
        <f>solve_for_c('True_Odds_Calculator_3-way'!A686,'True_Odds_Calculator_3-way'!B686,'True_Odds_Calculator_3-way'!C686,'Log_working_3-way'!B$1,'Log_working_3-way'!B$2)</f>
        <v/>
      </c>
      <c r="F689" s="6" t="str">
        <f>IF('Log_working_3-way'!D689="","",1/'True_Odds_Calculator_3-way'!N686+1/'True_Odds_Calculator_3-way'!O686+1/'True_Odds_Calculator_3-way'!#REF!-1)</f>
        <v/>
      </c>
      <c r="H689" s="6" t="str">
        <f>IF('Log_working_3-way'!$D689="","",'True_Odds_Calculator_3-way'!N686/'True_Odds_Calculator_3-way'!A686-1)</f>
        <v/>
      </c>
      <c r="I689" s="6" t="str">
        <f>IF('Log_working_3-way'!$D689="","",'True_Odds_Calculator_3-way'!O686/'True_Odds_Calculator_3-way'!B686-1)</f>
        <v/>
      </c>
      <c r="J689" s="6" t="str">
        <f>IF('Log_working_3-way'!$D689="","",'True_Odds_Calculator_3-way'!#REF!/'True_Odds_Calculator_3-way'!C686-1)</f>
        <v/>
      </c>
      <c r="K689" s="6" t="str">
        <f>IF('Log_working_3-way'!$D689="","",1/'True_Odds_Calculator_3-way'!A686+1/'True_Odds_Calculator_3-way'!B686+1/'True_Odds_Calculator_3-way'!C686-1)</f>
        <v/>
      </c>
    </row>
    <row r="690" spans="4:11" x14ac:dyDescent="0.25">
      <c r="D690" t="str">
        <f>solve_for_c('True_Odds_Calculator_3-way'!A687,'True_Odds_Calculator_3-way'!B687,'True_Odds_Calculator_3-way'!C687,'Log_working_3-way'!B$1,'Log_working_3-way'!B$2)</f>
        <v/>
      </c>
      <c r="F690" s="6" t="str">
        <f>IF('Log_working_3-way'!D690="","",1/'True_Odds_Calculator_3-way'!N687+1/'True_Odds_Calculator_3-way'!O687+1/'True_Odds_Calculator_3-way'!#REF!-1)</f>
        <v/>
      </c>
      <c r="H690" s="6" t="str">
        <f>IF('Log_working_3-way'!$D690="","",'True_Odds_Calculator_3-way'!N687/'True_Odds_Calculator_3-way'!A687-1)</f>
        <v/>
      </c>
      <c r="I690" s="6" t="str">
        <f>IF('Log_working_3-way'!$D690="","",'True_Odds_Calculator_3-way'!O687/'True_Odds_Calculator_3-way'!B687-1)</f>
        <v/>
      </c>
      <c r="J690" s="6" t="str">
        <f>IF('Log_working_3-way'!$D690="","",'True_Odds_Calculator_3-way'!#REF!/'True_Odds_Calculator_3-way'!C687-1)</f>
        <v/>
      </c>
      <c r="K690" s="6" t="str">
        <f>IF('Log_working_3-way'!$D690="","",1/'True_Odds_Calculator_3-way'!A687+1/'True_Odds_Calculator_3-way'!B687+1/'True_Odds_Calculator_3-way'!C687-1)</f>
        <v/>
      </c>
    </row>
    <row r="691" spans="4:11" x14ac:dyDescent="0.25">
      <c r="D691" t="str">
        <f>solve_for_c('True_Odds_Calculator_3-way'!A688,'True_Odds_Calculator_3-way'!B688,'True_Odds_Calculator_3-way'!C688,'Log_working_3-way'!B$1,'Log_working_3-way'!B$2)</f>
        <v/>
      </c>
      <c r="F691" s="6" t="str">
        <f>IF('Log_working_3-way'!D691="","",1/'True_Odds_Calculator_3-way'!N688+1/'True_Odds_Calculator_3-way'!O688+1/'True_Odds_Calculator_3-way'!#REF!-1)</f>
        <v/>
      </c>
      <c r="H691" s="6" t="str">
        <f>IF('Log_working_3-way'!$D691="","",'True_Odds_Calculator_3-way'!N688/'True_Odds_Calculator_3-way'!A688-1)</f>
        <v/>
      </c>
      <c r="I691" s="6" t="str">
        <f>IF('Log_working_3-way'!$D691="","",'True_Odds_Calculator_3-way'!O688/'True_Odds_Calculator_3-way'!B688-1)</f>
        <v/>
      </c>
      <c r="J691" s="6" t="str">
        <f>IF('Log_working_3-way'!$D691="","",'True_Odds_Calculator_3-way'!#REF!/'True_Odds_Calculator_3-way'!C688-1)</f>
        <v/>
      </c>
      <c r="K691" s="6" t="str">
        <f>IF('Log_working_3-way'!$D691="","",1/'True_Odds_Calculator_3-way'!A688+1/'True_Odds_Calculator_3-way'!B688+1/'True_Odds_Calculator_3-way'!C688-1)</f>
        <v/>
      </c>
    </row>
    <row r="692" spans="4:11" x14ac:dyDescent="0.25">
      <c r="D692" t="str">
        <f>solve_for_c('True_Odds_Calculator_3-way'!A689,'True_Odds_Calculator_3-way'!B689,'True_Odds_Calculator_3-way'!C689,'Log_working_3-way'!B$1,'Log_working_3-way'!B$2)</f>
        <v/>
      </c>
      <c r="F692" s="6" t="str">
        <f>IF('Log_working_3-way'!D692="","",1/'True_Odds_Calculator_3-way'!N689+1/'True_Odds_Calculator_3-way'!O689+1/'True_Odds_Calculator_3-way'!#REF!-1)</f>
        <v/>
      </c>
      <c r="H692" s="6" t="str">
        <f>IF('Log_working_3-way'!$D692="","",'True_Odds_Calculator_3-way'!N689/'True_Odds_Calculator_3-way'!A689-1)</f>
        <v/>
      </c>
      <c r="I692" s="6" t="str">
        <f>IF('Log_working_3-way'!$D692="","",'True_Odds_Calculator_3-way'!O689/'True_Odds_Calculator_3-way'!B689-1)</f>
        <v/>
      </c>
      <c r="J692" s="6" t="str">
        <f>IF('Log_working_3-way'!$D692="","",'True_Odds_Calculator_3-way'!#REF!/'True_Odds_Calculator_3-way'!C689-1)</f>
        <v/>
      </c>
      <c r="K692" s="6" t="str">
        <f>IF('Log_working_3-way'!$D692="","",1/'True_Odds_Calculator_3-way'!A689+1/'True_Odds_Calculator_3-way'!B689+1/'True_Odds_Calculator_3-way'!C689-1)</f>
        <v/>
      </c>
    </row>
    <row r="693" spans="4:11" x14ac:dyDescent="0.25">
      <c r="D693" t="str">
        <f>solve_for_c('True_Odds_Calculator_3-way'!A690,'True_Odds_Calculator_3-way'!B690,'True_Odds_Calculator_3-way'!C690,'Log_working_3-way'!B$1,'Log_working_3-way'!B$2)</f>
        <v/>
      </c>
      <c r="F693" s="6" t="str">
        <f>IF('Log_working_3-way'!D693="","",1/'True_Odds_Calculator_3-way'!N690+1/'True_Odds_Calculator_3-way'!O690+1/'True_Odds_Calculator_3-way'!#REF!-1)</f>
        <v/>
      </c>
      <c r="H693" s="6" t="str">
        <f>IF('Log_working_3-way'!$D693="","",'True_Odds_Calculator_3-way'!N690/'True_Odds_Calculator_3-way'!A690-1)</f>
        <v/>
      </c>
      <c r="I693" s="6" t="str">
        <f>IF('Log_working_3-way'!$D693="","",'True_Odds_Calculator_3-way'!O690/'True_Odds_Calculator_3-way'!B690-1)</f>
        <v/>
      </c>
      <c r="J693" s="6" t="str">
        <f>IF('Log_working_3-way'!$D693="","",'True_Odds_Calculator_3-way'!#REF!/'True_Odds_Calculator_3-way'!C690-1)</f>
        <v/>
      </c>
      <c r="K693" s="6" t="str">
        <f>IF('Log_working_3-way'!$D693="","",1/'True_Odds_Calculator_3-way'!A690+1/'True_Odds_Calculator_3-way'!B690+1/'True_Odds_Calculator_3-way'!C690-1)</f>
        <v/>
      </c>
    </row>
    <row r="694" spans="4:11" x14ac:dyDescent="0.25">
      <c r="D694" t="str">
        <f>solve_for_c('True_Odds_Calculator_3-way'!A691,'True_Odds_Calculator_3-way'!B691,'True_Odds_Calculator_3-way'!C691,'Log_working_3-way'!B$1,'Log_working_3-way'!B$2)</f>
        <v/>
      </c>
      <c r="F694" s="6" t="str">
        <f>IF('Log_working_3-way'!D694="","",1/'True_Odds_Calculator_3-way'!N691+1/'True_Odds_Calculator_3-way'!O691+1/'True_Odds_Calculator_3-way'!#REF!-1)</f>
        <v/>
      </c>
      <c r="H694" s="6" t="str">
        <f>IF('Log_working_3-way'!$D694="","",'True_Odds_Calculator_3-way'!N691/'True_Odds_Calculator_3-way'!A691-1)</f>
        <v/>
      </c>
      <c r="I694" s="6" t="str">
        <f>IF('Log_working_3-way'!$D694="","",'True_Odds_Calculator_3-way'!O691/'True_Odds_Calculator_3-way'!B691-1)</f>
        <v/>
      </c>
      <c r="J694" s="6" t="str">
        <f>IF('Log_working_3-way'!$D694="","",'True_Odds_Calculator_3-way'!#REF!/'True_Odds_Calculator_3-way'!C691-1)</f>
        <v/>
      </c>
      <c r="K694" s="6" t="str">
        <f>IF('Log_working_3-way'!$D694="","",1/'True_Odds_Calculator_3-way'!A691+1/'True_Odds_Calculator_3-way'!B691+1/'True_Odds_Calculator_3-way'!C691-1)</f>
        <v/>
      </c>
    </row>
    <row r="695" spans="4:11" x14ac:dyDescent="0.25">
      <c r="D695" t="str">
        <f>solve_for_c('True_Odds_Calculator_3-way'!A692,'True_Odds_Calculator_3-way'!B692,'True_Odds_Calculator_3-way'!C692,'Log_working_3-way'!B$1,'Log_working_3-way'!B$2)</f>
        <v/>
      </c>
      <c r="F695" s="6" t="str">
        <f>IF('Log_working_3-way'!D695="","",1/'True_Odds_Calculator_3-way'!N692+1/'True_Odds_Calculator_3-way'!O692+1/'True_Odds_Calculator_3-way'!#REF!-1)</f>
        <v/>
      </c>
      <c r="H695" s="6" t="str">
        <f>IF('Log_working_3-way'!$D695="","",'True_Odds_Calculator_3-way'!N692/'True_Odds_Calculator_3-way'!A692-1)</f>
        <v/>
      </c>
      <c r="I695" s="6" t="str">
        <f>IF('Log_working_3-way'!$D695="","",'True_Odds_Calculator_3-way'!O692/'True_Odds_Calculator_3-way'!B692-1)</f>
        <v/>
      </c>
      <c r="J695" s="6" t="str">
        <f>IF('Log_working_3-way'!$D695="","",'True_Odds_Calculator_3-way'!#REF!/'True_Odds_Calculator_3-way'!C692-1)</f>
        <v/>
      </c>
      <c r="K695" s="6" t="str">
        <f>IF('Log_working_3-way'!$D695="","",1/'True_Odds_Calculator_3-way'!A692+1/'True_Odds_Calculator_3-way'!B692+1/'True_Odds_Calculator_3-way'!C692-1)</f>
        <v/>
      </c>
    </row>
    <row r="696" spans="4:11" x14ac:dyDescent="0.25">
      <c r="D696" t="str">
        <f>solve_for_c('True_Odds_Calculator_3-way'!A693,'True_Odds_Calculator_3-way'!B693,'True_Odds_Calculator_3-way'!C693,'Log_working_3-way'!B$1,'Log_working_3-way'!B$2)</f>
        <v/>
      </c>
      <c r="F696" s="6" t="str">
        <f>IF('Log_working_3-way'!D696="","",1/'True_Odds_Calculator_3-way'!N693+1/'True_Odds_Calculator_3-way'!O693+1/'True_Odds_Calculator_3-way'!#REF!-1)</f>
        <v/>
      </c>
      <c r="H696" s="6" t="str">
        <f>IF('Log_working_3-way'!$D696="","",'True_Odds_Calculator_3-way'!N693/'True_Odds_Calculator_3-way'!A693-1)</f>
        <v/>
      </c>
      <c r="I696" s="6" t="str">
        <f>IF('Log_working_3-way'!$D696="","",'True_Odds_Calculator_3-way'!O693/'True_Odds_Calculator_3-way'!B693-1)</f>
        <v/>
      </c>
      <c r="J696" s="6" t="str">
        <f>IF('Log_working_3-way'!$D696="","",'True_Odds_Calculator_3-way'!#REF!/'True_Odds_Calculator_3-way'!C693-1)</f>
        <v/>
      </c>
      <c r="K696" s="6" t="str">
        <f>IF('Log_working_3-way'!$D696="","",1/'True_Odds_Calculator_3-way'!A693+1/'True_Odds_Calculator_3-way'!B693+1/'True_Odds_Calculator_3-way'!C693-1)</f>
        <v/>
      </c>
    </row>
    <row r="697" spans="4:11" x14ac:dyDescent="0.25">
      <c r="D697" t="str">
        <f>solve_for_c('True_Odds_Calculator_3-way'!A694,'True_Odds_Calculator_3-way'!B694,'True_Odds_Calculator_3-way'!C694,'Log_working_3-way'!B$1,'Log_working_3-way'!B$2)</f>
        <v/>
      </c>
      <c r="F697" s="6" t="str">
        <f>IF('Log_working_3-way'!D697="","",1/'True_Odds_Calculator_3-way'!N694+1/'True_Odds_Calculator_3-way'!O694+1/'True_Odds_Calculator_3-way'!#REF!-1)</f>
        <v/>
      </c>
      <c r="H697" s="6" t="str">
        <f>IF('Log_working_3-way'!$D697="","",'True_Odds_Calculator_3-way'!N694/'True_Odds_Calculator_3-way'!A694-1)</f>
        <v/>
      </c>
      <c r="I697" s="6" t="str">
        <f>IF('Log_working_3-way'!$D697="","",'True_Odds_Calculator_3-way'!O694/'True_Odds_Calculator_3-way'!B694-1)</f>
        <v/>
      </c>
      <c r="J697" s="6" t="str">
        <f>IF('Log_working_3-way'!$D697="","",'True_Odds_Calculator_3-way'!#REF!/'True_Odds_Calculator_3-way'!C694-1)</f>
        <v/>
      </c>
      <c r="K697" s="6" t="str">
        <f>IF('Log_working_3-way'!$D697="","",1/'True_Odds_Calculator_3-way'!A694+1/'True_Odds_Calculator_3-way'!B694+1/'True_Odds_Calculator_3-way'!C694-1)</f>
        <v/>
      </c>
    </row>
    <row r="698" spans="4:11" x14ac:dyDescent="0.25">
      <c r="D698" t="str">
        <f>solve_for_c('True_Odds_Calculator_3-way'!A695,'True_Odds_Calculator_3-way'!B695,'True_Odds_Calculator_3-way'!C695,'Log_working_3-way'!B$1,'Log_working_3-way'!B$2)</f>
        <v/>
      </c>
      <c r="F698" s="6" t="str">
        <f>IF('Log_working_3-way'!D698="","",1/'True_Odds_Calculator_3-way'!N695+1/'True_Odds_Calculator_3-way'!O695+1/'True_Odds_Calculator_3-way'!#REF!-1)</f>
        <v/>
      </c>
      <c r="H698" s="6" t="str">
        <f>IF('Log_working_3-way'!$D698="","",'True_Odds_Calculator_3-way'!N695/'True_Odds_Calculator_3-way'!A695-1)</f>
        <v/>
      </c>
      <c r="I698" s="6" t="str">
        <f>IF('Log_working_3-way'!$D698="","",'True_Odds_Calculator_3-way'!O695/'True_Odds_Calculator_3-way'!B695-1)</f>
        <v/>
      </c>
      <c r="J698" s="6" t="str">
        <f>IF('Log_working_3-way'!$D698="","",'True_Odds_Calculator_3-way'!#REF!/'True_Odds_Calculator_3-way'!C695-1)</f>
        <v/>
      </c>
      <c r="K698" s="6" t="str">
        <f>IF('Log_working_3-way'!$D698="","",1/'True_Odds_Calculator_3-way'!A695+1/'True_Odds_Calculator_3-way'!B695+1/'True_Odds_Calculator_3-way'!C695-1)</f>
        <v/>
      </c>
    </row>
    <row r="699" spans="4:11" x14ac:dyDescent="0.25">
      <c r="D699" t="str">
        <f>solve_for_c('True_Odds_Calculator_3-way'!A696,'True_Odds_Calculator_3-way'!B696,'True_Odds_Calculator_3-way'!C696,'Log_working_3-way'!B$1,'Log_working_3-way'!B$2)</f>
        <v/>
      </c>
      <c r="F699" s="6" t="str">
        <f>IF('Log_working_3-way'!D699="","",1/'True_Odds_Calculator_3-way'!N696+1/'True_Odds_Calculator_3-way'!O696+1/'True_Odds_Calculator_3-way'!#REF!-1)</f>
        <v/>
      </c>
      <c r="H699" s="6" t="str">
        <f>IF('Log_working_3-way'!$D699="","",'True_Odds_Calculator_3-way'!N696/'True_Odds_Calculator_3-way'!A696-1)</f>
        <v/>
      </c>
      <c r="I699" s="6" t="str">
        <f>IF('Log_working_3-way'!$D699="","",'True_Odds_Calculator_3-way'!O696/'True_Odds_Calculator_3-way'!B696-1)</f>
        <v/>
      </c>
      <c r="J699" s="6" t="str">
        <f>IF('Log_working_3-way'!$D699="","",'True_Odds_Calculator_3-way'!#REF!/'True_Odds_Calculator_3-way'!C696-1)</f>
        <v/>
      </c>
      <c r="K699" s="6" t="str">
        <f>IF('Log_working_3-way'!$D699="","",1/'True_Odds_Calculator_3-way'!A696+1/'True_Odds_Calculator_3-way'!B696+1/'True_Odds_Calculator_3-way'!C696-1)</f>
        <v/>
      </c>
    </row>
    <row r="700" spans="4:11" x14ac:dyDescent="0.25">
      <c r="D700" t="str">
        <f>solve_for_c('True_Odds_Calculator_3-way'!A697,'True_Odds_Calculator_3-way'!B697,'True_Odds_Calculator_3-way'!C697,'Log_working_3-way'!B$1,'Log_working_3-way'!B$2)</f>
        <v/>
      </c>
      <c r="F700" s="6" t="str">
        <f>IF('Log_working_3-way'!D700="","",1/'True_Odds_Calculator_3-way'!N697+1/'True_Odds_Calculator_3-way'!O697+1/'True_Odds_Calculator_3-way'!#REF!-1)</f>
        <v/>
      </c>
      <c r="H700" s="6" t="str">
        <f>IF('Log_working_3-way'!$D700="","",'True_Odds_Calculator_3-way'!N697/'True_Odds_Calculator_3-way'!A697-1)</f>
        <v/>
      </c>
      <c r="I700" s="6" t="str">
        <f>IF('Log_working_3-way'!$D700="","",'True_Odds_Calculator_3-way'!O697/'True_Odds_Calculator_3-way'!B697-1)</f>
        <v/>
      </c>
      <c r="J700" s="6" t="str">
        <f>IF('Log_working_3-way'!$D700="","",'True_Odds_Calculator_3-way'!#REF!/'True_Odds_Calculator_3-way'!C697-1)</f>
        <v/>
      </c>
      <c r="K700" s="6" t="str">
        <f>IF('Log_working_3-way'!$D700="","",1/'True_Odds_Calculator_3-way'!A697+1/'True_Odds_Calculator_3-way'!B697+1/'True_Odds_Calculator_3-way'!C697-1)</f>
        <v/>
      </c>
    </row>
    <row r="701" spans="4:11" x14ac:dyDescent="0.25">
      <c r="D701" t="str">
        <f>solve_for_c('True_Odds_Calculator_3-way'!A698,'True_Odds_Calculator_3-way'!B698,'True_Odds_Calculator_3-way'!C698,'Log_working_3-way'!B$1,'Log_working_3-way'!B$2)</f>
        <v/>
      </c>
      <c r="F701" s="6" t="str">
        <f>IF('Log_working_3-way'!D701="","",1/'True_Odds_Calculator_3-way'!N698+1/'True_Odds_Calculator_3-way'!O698+1/'True_Odds_Calculator_3-way'!#REF!-1)</f>
        <v/>
      </c>
      <c r="H701" s="6" t="str">
        <f>IF('Log_working_3-way'!$D701="","",'True_Odds_Calculator_3-way'!N698/'True_Odds_Calculator_3-way'!A698-1)</f>
        <v/>
      </c>
      <c r="I701" s="6" t="str">
        <f>IF('Log_working_3-way'!$D701="","",'True_Odds_Calculator_3-way'!O698/'True_Odds_Calculator_3-way'!B698-1)</f>
        <v/>
      </c>
      <c r="J701" s="6" t="str">
        <f>IF('Log_working_3-way'!$D701="","",'True_Odds_Calculator_3-way'!#REF!/'True_Odds_Calculator_3-way'!C698-1)</f>
        <v/>
      </c>
      <c r="K701" s="6" t="str">
        <f>IF('Log_working_3-way'!$D701="","",1/'True_Odds_Calculator_3-way'!A698+1/'True_Odds_Calculator_3-way'!B698+1/'True_Odds_Calculator_3-way'!C698-1)</f>
        <v/>
      </c>
    </row>
    <row r="702" spans="4:11" x14ac:dyDescent="0.25">
      <c r="D702" t="str">
        <f>solve_for_c('True_Odds_Calculator_3-way'!A699,'True_Odds_Calculator_3-way'!B699,'True_Odds_Calculator_3-way'!C699,'Log_working_3-way'!B$1,'Log_working_3-way'!B$2)</f>
        <v/>
      </c>
      <c r="F702" s="6" t="str">
        <f>IF('Log_working_3-way'!D702="","",1/'True_Odds_Calculator_3-way'!N699+1/'True_Odds_Calculator_3-way'!O699+1/'True_Odds_Calculator_3-way'!#REF!-1)</f>
        <v/>
      </c>
      <c r="H702" s="6" t="str">
        <f>IF('Log_working_3-way'!$D702="","",'True_Odds_Calculator_3-way'!N699/'True_Odds_Calculator_3-way'!A699-1)</f>
        <v/>
      </c>
      <c r="I702" s="6" t="str">
        <f>IF('Log_working_3-way'!$D702="","",'True_Odds_Calculator_3-way'!O699/'True_Odds_Calculator_3-way'!B699-1)</f>
        <v/>
      </c>
      <c r="J702" s="6" t="str">
        <f>IF('Log_working_3-way'!$D702="","",'True_Odds_Calculator_3-way'!#REF!/'True_Odds_Calculator_3-way'!C699-1)</f>
        <v/>
      </c>
      <c r="K702" s="6" t="str">
        <f>IF('Log_working_3-way'!$D702="","",1/'True_Odds_Calculator_3-way'!A699+1/'True_Odds_Calculator_3-way'!B699+1/'True_Odds_Calculator_3-way'!C699-1)</f>
        <v/>
      </c>
    </row>
    <row r="703" spans="4:11" x14ac:dyDescent="0.25">
      <c r="D703" t="str">
        <f>solve_for_c('True_Odds_Calculator_3-way'!A700,'True_Odds_Calculator_3-way'!B700,'True_Odds_Calculator_3-way'!C700,'Log_working_3-way'!B$1,'Log_working_3-way'!B$2)</f>
        <v/>
      </c>
      <c r="F703" s="6" t="str">
        <f>IF('Log_working_3-way'!D703="","",1/'True_Odds_Calculator_3-way'!N700+1/'True_Odds_Calculator_3-way'!O700+1/'True_Odds_Calculator_3-way'!#REF!-1)</f>
        <v/>
      </c>
      <c r="H703" s="6" t="str">
        <f>IF('Log_working_3-way'!$D703="","",'True_Odds_Calculator_3-way'!N700/'True_Odds_Calculator_3-way'!A700-1)</f>
        <v/>
      </c>
      <c r="I703" s="6" t="str">
        <f>IF('Log_working_3-way'!$D703="","",'True_Odds_Calculator_3-way'!O700/'True_Odds_Calculator_3-way'!B700-1)</f>
        <v/>
      </c>
      <c r="J703" s="6" t="str">
        <f>IF('Log_working_3-way'!$D703="","",'True_Odds_Calculator_3-way'!#REF!/'True_Odds_Calculator_3-way'!C700-1)</f>
        <v/>
      </c>
      <c r="K703" s="6" t="str">
        <f>IF('Log_working_3-way'!$D703="","",1/'True_Odds_Calculator_3-way'!A700+1/'True_Odds_Calculator_3-way'!B700+1/'True_Odds_Calculator_3-way'!C700-1)</f>
        <v/>
      </c>
    </row>
    <row r="704" spans="4:11" x14ac:dyDescent="0.25">
      <c r="D704" t="str">
        <f>solve_for_c('True_Odds_Calculator_3-way'!A701,'True_Odds_Calculator_3-way'!B701,'True_Odds_Calculator_3-way'!C701,'Log_working_3-way'!B$1,'Log_working_3-way'!B$2)</f>
        <v/>
      </c>
      <c r="F704" s="6" t="str">
        <f>IF('Log_working_3-way'!D704="","",1/'True_Odds_Calculator_3-way'!N701+1/'True_Odds_Calculator_3-way'!O701+1/'True_Odds_Calculator_3-way'!#REF!-1)</f>
        <v/>
      </c>
      <c r="H704" s="6" t="str">
        <f>IF('Log_working_3-way'!$D704="","",'True_Odds_Calculator_3-way'!N701/'True_Odds_Calculator_3-way'!A701-1)</f>
        <v/>
      </c>
      <c r="I704" s="6" t="str">
        <f>IF('Log_working_3-way'!$D704="","",'True_Odds_Calculator_3-way'!O701/'True_Odds_Calculator_3-way'!B701-1)</f>
        <v/>
      </c>
      <c r="J704" s="6" t="str">
        <f>IF('Log_working_3-way'!$D704="","",'True_Odds_Calculator_3-way'!#REF!/'True_Odds_Calculator_3-way'!C701-1)</f>
        <v/>
      </c>
      <c r="K704" s="6" t="str">
        <f>IF('Log_working_3-way'!$D704="","",1/'True_Odds_Calculator_3-way'!A701+1/'True_Odds_Calculator_3-way'!B701+1/'True_Odds_Calculator_3-way'!C701-1)</f>
        <v/>
      </c>
    </row>
    <row r="705" spans="4:11" x14ac:dyDescent="0.25">
      <c r="D705" t="str">
        <f>solve_for_c('True_Odds_Calculator_3-way'!A702,'True_Odds_Calculator_3-way'!B702,'True_Odds_Calculator_3-way'!C702,'Log_working_3-way'!B$1,'Log_working_3-way'!B$2)</f>
        <v/>
      </c>
      <c r="F705" s="6" t="str">
        <f>IF('Log_working_3-way'!D705="","",1/'True_Odds_Calculator_3-way'!N702+1/'True_Odds_Calculator_3-way'!O702+1/'True_Odds_Calculator_3-way'!#REF!-1)</f>
        <v/>
      </c>
      <c r="H705" s="6" t="str">
        <f>IF('Log_working_3-way'!$D705="","",'True_Odds_Calculator_3-way'!N702/'True_Odds_Calculator_3-way'!A702-1)</f>
        <v/>
      </c>
      <c r="I705" s="6" t="str">
        <f>IF('Log_working_3-way'!$D705="","",'True_Odds_Calculator_3-way'!O702/'True_Odds_Calculator_3-way'!B702-1)</f>
        <v/>
      </c>
      <c r="J705" s="6" t="str">
        <f>IF('Log_working_3-way'!$D705="","",'True_Odds_Calculator_3-way'!#REF!/'True_Odds_Calculator_3-way'!C702-1)</f>
        <v/>
      </c>
      <c r="K705" s="6" t="str">
        <f>IF('Log_working_3-way'!$D705="","",1/'True_Odds_Calculator_3-way'!A702+1/'True_Odds_Calculator_3-way'!B702+1/'True_Odds_Calculator_3-way'!C702-1)</f>
        <v/>
      </c>
    </row>
    <row r="706" spans="4:11" x14ac:dyDescent="0.25">
      <c r="D706" t="str">
        <f>solve_for_c('True_Odds_Calculator_3-way'!A703,'True_Odds_Calculator_3-way'!B703,'True_Odds_Calculator_3-way'!C703,'Log_working_3-way'!B$1,'Log_working_3-way'!B$2)</f>
        <v/>
      </c>
      <c r="F706" s="6" t="str">
        <f>IF('Log_working_3-way'!D706="","",1/'True_Odds_Calculator_3-way'!N703+1/'True_Odds_Calculator_3-way'!O703+1/'True_Odds_Calculator_3-way'!#REF!-1)</f>
        <v/>
      </c>
      <c r="H706" s="6" t="str">
        <f>IF('Log_working_3-way'!$D706="","",'True_Odds_Calculator_3-way'!N703/'True_Odds_Calculator_3-way'!A703-1)</f>
        <v/>
      </c>
      <c r="I706" s="6" t="str">
        <f>IF('Log_working_3-way'!$D706="","",'True_Odds_Calculator_3-way'!O703/'True_Odds_Calculator_3-way'!B703-1)</f>
        <v/>
      </c>
      <c r="J706" s="6" t="str">
        <f>IF('Log_working_3-way'!$D706="","",'True_Odds_Calculator_3-way'!#REF!/'True_Odds_Calculator_3-way'!C703-1)</f>
        <v/>
      </c>
      <c r="K706" s="6" t="str">
        <f>IF('Log_working_3-way'!$D706="","",1/'True_Odds_Calculator_3-way'!A703+1/'True_Odds_Calculator_3-way'!B703+1/'True_Odds_Calculator_3-way'!C703-1)</f>
        <v/>
      </c>
    </row>
    <row r="707" spans="4:11" x14ac:dyDescent="0.25">
      <c r="D707" t="str">
        <f>solve_for_c('True_Odds_Calculator_3-way'!A704,'True_Odds_Calculator_3-way'!B704,'True_Odds_Calculator_3-way'!C704,'Log_working_3-way'!B$1,'Log_working_3-way'!B$2)</f>
        <v/>
      </c>
      <c r="F707" s="6" t="str">
        <f>IF('Log_working_3-way'!D707="","",1/'True_Odds_Calculator_3-way'!N704+1/'True_Odds_Calculator_3-way'!O704+1/'True_Odds_Calculator_3-way'!#REF!-1)</f>
        <v/>
      </c>
      <c r="H707" s="6" t="str">
        <f>IF('Log_working_3-way'!$D707="","",'True_Odds_Calculator_3-way'!N704/'True_Odds_Calculator_3-way'!A704-1)</f>
        <v/>
      </c>
      <c r="I707" s="6" t="str">
        <f>IF('Log_working_3-way'!$D707="","",'True_Odds_Calculator_3-way'!O704/'True_Odds_Calculator_3-way'!B704-1)</f>
        <v/>
      </c>
      <c r="J707" s="6" t="str">
        <f>IF('Log_working_3-way'!$D707="","",'True_Odds_Calculator_3-way'!#REF!/'True_Odds_Calculator_3-way'!C704-1)</f>
        <v/>
      </c>
      <c r="K707" s="6" t="str">
        <f>IF('Log_working_3-way'!$D707="","",1/'True_Odds_Calculator_3-way'!A704+1/'True_Odds_Calculator_3-way'!B704+1/'True_Odds_Calculator_3-way'!C704-1)</f>
        <v/>
      </c>
    </row>
    <row r="708" spans="4:11" x14ac:dyDescent="0.25">
      <c r="D708" t="str">
        <f>solve_for_c('True_Odds_Calculator_3-way'!A705,'True_Odds_Calculator_3-way'!B705,'True_Odds_Calculator_3-way'!C705,'Log_working_3-way'!B$1,'Log_working_3-way'!B$2)</f>
        <v/>
      </c>
      <c r="F708" s="6" t="str">
        <f>IF('Log_working_3-way'!D708="","",1/'True_Odds_Calculator_3-way'!N705+1/'True_Odds_Calculator_3-way'!O705+1/'True_Odds_Calculator_3-way'!#REF!-1)</f>
        <v/>
      </c>
      <c r="H708" s="6" t="str">
        <f>IF('Log_working_3-way'!$D708="","",'True_Odds_Calculator_3-way'!N705/'True_Odds_Calculator_3-way'!A705-1)</f>
        <v/>
      </c>
      <c r="I708" s="6" t="str">
        <f>IF('Log_working_3-way'!$D708="","",'True_Odds_Calculator_3-way'!O705/'True_Odds_Calculator_3-way'!B705-1)</f>
        <v/>
      </c>
      <c r="J708" s="6" t="str">
        <f>IF('Log_working_3-way'!$D708="","",'True_Odds_Calculator_3-way'!#REF!/'True_Odds_Calculator_3-way'!C705-1)</f>
        <v/>
      </c>
      <c r="K708" s="6" t="str">
        <f>IF('Log_working_3-way'!$D708="","",1/'True_Odds_Calculator_3-way'!A705+1/'True_Odds_Calculator_3-way'!B705+1/'True_Odds_Calculator_3-way'!C705-1)</f>
        <v/>
      </c>
    </row>
    <row r="709" spans="4:11" x14ac:dyDescent="0.25">
      <c r="D709" t="str">
        <f>solve_for_c('True_Odds_Calculator_3-way'!A706,'True_Odds_Calculator_3-way'!B706,'True_Odds_Calculator_3-way'!C706,'Log_working_3-way'!B$1,'Log_working_3-way'!B$2)</f>
        <v/>
      </c>
      <c r="F709" s="6" t="str">
        <f>IF('Log_working_3-way'!D709="","",1/'True_Odds_Calculator_3-way'!N706+1/'True_Odds_Calculator_3-way'!O706+1/'True_Odds_Calculator_3-way'!#REF!-1)</f>
        <v/>
      </c>
      <c r="H709" s="6" t="str">
        <f>IF('Log_working_3-way'!$D709="","",'True_Odds_Calculator_3-way'!N706/'True_Odds_Calculator_3-way'!A706-1)</f>
        <v/>
      </c>
      <c r="I709" s="6" t="str">
        <f>IF('Log_working_3-way'!$D709="","",'True_Odds_Calculator_3-way'!O706/'True_Odds_Calculator_3-way'!B706-1)</f>
        <v/>
      </c>
      <c r="J709" s="6" t="str">
        <f>IF('Log_working_3-way'!$D709="","",'True_Odds_Calculator_3-way'!#REF!/'True_Odds_Calculator_3-way'!C706-1)</f>
        <v/>
      </c>
      <c r="K709" s="6" t="str">
        <f>IF('Log_working_3-way'!$D709="","",1/'True_Odds_Calculator_3-way'!A706+1/'True_Odds_Calculator_3-way'!B706+1/'True_Odds_Calculator_3-way'!C706-1)</f>
        <v/>
      </c>
    </row>
    <row r="710" spans="4:11" x14ac:dyDescent="0.25">
      <c r="D710" t="str">
        <f>solve_for_c('True_Odds_Calculator_3-way'!A707,'True_Odds_Calculator_3-way'!B707,'True_Odds_Calculator_3-way'!C707,'Log_working_3-way'!B$1,'Log_working_3-way'!B$2)</f>
        <v/>
      </c>
      <c r="F710" s="6" t="str">
        <f>IF('Log_working_3-way'!D710="","",1/'True_Odds_Calculator_3-way'!N707+1/'True_Odds_Calculator_3-way'!O707+1/'True_Odds_Calculator_3-way'!#REF!-1)</f>
        <v/>
      </c>
      <c r="H710" s="6" t="str">
        <f>IF('Log_working_3-way'!$D710="","",'True_Odds_Calculator_3-way'!N707/'True_Odds_Calculator_3-way'!A707-1)</f>
        <v/>
      </c>
      <c r="I710" s="6" t="str">
        <f>IF('Log_working_3-way'!$D710="","",'True_Odds_Calculator_3-way'!O707/'True_Odds_Calculator_3-way'!B707-1)</f>
        <v/>
      </c>
      <c r="J710" s="6" t="str">
        <f>IF('Log_working_3-way'!$D710="","",'True_Odds_Calculator_3-way'!#REF!/'True_Odds_Calculator_3-way'!C707-1)</f>
        <v/>
      </c>
      <c r="K710" s="6" t="str">
        <f>IF('Log_working_3-way'!$D710="","",1/'True_Odds_Calculator_3-way'!A707+1/'True_Odds_Calculator_3-way'!B707+1/'True_Odds_Calculator_3-way'!C707-1)</f>
        <v/>
      </c>
    </row>
    <row r="711" spans="4:11" x14ac:dyDescent="0.25">
      <c r="D711" t="str">
        <f>solve_for_c('True_Odds_Calculator_3-way'!A708,'True_Odds_Calculator_3-way'!B708,'True_Odds_Calculator_3-way'!C708,'Log_working_3-way'!B$1,'Log_working_3-way'!B$2)</f>
        <v/>
      </c>
      <c r="F711" s="6" t="str">
        <f>IF('Log_working_3-way'!D711="","",1/'True_Odds_Calculator_3-way'!N708+1/'True_Odds_Calculator_3-way'!O708+1/'True_Odds_Calculator_3-way'!#REF!-1)</f>
        <v/>
      </c>
      <c r="H711" s="6" t="str">
        <f>IF('Log_working_3-way'!$D711="","",'True_Odds_Calculator_3-way'!N708/'True_Odds_Calculator_3-way'!A708-1)</f>
        <v/>
      </c>
      <c r="I711" s="6" t="str">
        <f>IF('Log_working_3-way'!$D711="","",'True_Odds_Calculator_3-way'!O708/'True_Odds_Calculator_3-way'!B708-1)</f>
        <v/>
      </c>
      <c r="J711" s="6" t="str">
        <f>IF('Log_working_3-way'!$D711="","",'True_Odds_Calculator_3-way'!#REF!/'True_Odds_Calculator_3-way'!C708-1)</f>
        <v/>
      </c>
      <c r="K711" s="6" t="str">
        <f>IF('Log_working_3-way'!$D711="","",1/'True_Odds_Calculator_3-way'!A708+1/'True_Odds_Calculator_3-way'!B708+1/'True_Odds_Calculator_3-way'!C708-1)</f>
        <v/>
      </c>
    </row>
    <row r="712" spans="4:11" x14ac:dyDescent="0.25">
      <c r="D712" t="str">
        <f>solve_for_c('True_Odds_Calculator_3-way'!A709,'True_Odds_Calculator_3-way'!B709,'True_Odds_Calculator_3-way'!C709,'Log_working_3-way'!B$1,'Log_working_3-way'!B$2)</f>
        <v/>
      </c>
      <c r="F712" s="6" t="str">
        <f>IF('Log_working_3-way'!D712="","",1/'True_Odds_Calculator_3-way'!N709+1/'True_Odds_Calculator_3-way'!O709+1/'True_Odds_Calculator_3-way'!#REF!-1)</f>
        <v/>
      </c>
      <c r="H712" s="6" t="str">
        <f>IF('Log_working_3-way'!$D712="","",'True_Odds_Calculator_3-way'!N709/'True_Odds_Calculator_3-way'!A709-1)</f>
        <v/>
      </c>
      <c r="I712" s="6" t="str">
        <f>IF('Log_working_3-way'!$D712="","",'True_Odds_Calculator_3-way'!O709/'True_Odds_Calculator_3-way'!B709-1)</f>
        <v/>
      </c>
      <c r="J712" s="6" t="str">
        <f>IF('Log_working_3-way'!$D712="","",'True_Odds_Calculator_3-way'!#REF!/'True_Odds_Calculator_3-way'!C709-1)</f>
        <v/>
      </c>
      <c r="K712" s="6" t="str">
        <f>IF('Log_working_3-way'!$D712="","",1/'True_Odds_Calculator_3-way'!A709+1/'True_Odds_Calculator_3-way'!B709+1/'True_Odds_Calculator_3-way'!C709-1)</f>
        <v/>
      </c>
    </row>
    <row r="713" spans="4:11" x14ac:dyDescent="0.25">
      <c r="D713" t="str">
        <f>solve_for_c('True_Odds_Calculator_3-way'!A710,'True_Odds_Calculator_3-way'!B710,'True_Odds_Calculator_3-way'!C710,'Log_working_3-way'!B$1,'Log_working_3-way'!B$2)</f>
        <v/>
      </c>
      <c r="F713" s="6" t="str">
        <f>IF('Log_working_3-way'!D713="","",1/'True_Odds_Calculator_3-way'!N710+1/'True_Odds_Calculator_3-way'!O710+1/'True_Odds_Calculator_3-way'!#REF!-1)</f>
        <v/>
      </c>
      <c r="H713" s="6" t="str">
        <f>IF('Log_working_3-way'!$D713="","",'True_Odds_Calculator_3-way'!N710/'True_Odds_Calculator_3-way'!A710-1)</f>
        <v/>
      </c>
      <c r="I713" s="6" t="str">
        <f>IF('Log_working_3-way'!$D713="","",'True_Odds_Calculator_3-way'!O710/'True_Odds_Calculator_3-way'!B710-1)</f>
        <v/>
      </c>
      <c r="J713" s="6" t="str">
        <f>IF('Log_working_3-way'!$D713="","",'True_Odds_Calculator_3-way'!#REF!/'True_Odds_Calculator_3-way'!C710-1)</f>
        <v/>
      </c>
      <c r="K713" s="6" t="str">
        <f>IF('Log_working_3-way'!$D713="","",1/'True_Odds_Calculator_3-way'!A710+1/'True_Odds_Calculator_3-way'!B710+1/'True_Odds_Calculator_3-way'!C710-1)</f>
        <v/>
      </c>
    </row>
    <row r="714" spans="4:11" x14ac:dyDescent="0.25">
      <c r="D714" t="str">
        <f>solve_for_c('True_Odds_Calculator_3-way'!A711,'True_Odds_Calculator_3-way'!B711,'True_Odds_Calculator_3-way'!C711,'Log_working_3-way'!B$1,'Log_working_3-way'!B$2)</f>
        <v/>
      </c>
      <c r="F714" s="6" t="str">
        <f>IF('Log_working_3-way'!D714="","",1/'True_Odds_Calculator_3-way'!N711+1/'True_Odds_Calculator_3-way'!O711+1/'True_Odds_Calculator_3-way'!#REF!-1)</f>
        <v/>
      </c>
      <c r="H714" s="6" t="str">
        <f>IF('Log_working_3-way'!$D714="","",'True_Odds_Calculator_3-way'!N711/'True_Odds_Calculator_3-way'!A711-1)</f>
        <v/>
      </c>
      <c r="I714" s="6" t="str">
        <f>IF('Log_working_3-way'!$D714="","",'True_Odds_Calculator_3-way'!O711/'True_Odds_Calculator_3-way'!B711-1)</f>
        <v/>
      </c>
      <c r="J714" s="6" t="str">
        <f>IF('Log_working_3-way'!$D714="","",'True_Odds_Calculator_3-way'!#REF!/'True_Odds_Calculator_3-way'!C711-1)</f>
        <v/>
      </c>
      <c r="K714" s="6" t="str">
        <f>IF('Log_working_3-way'!$D714="","",1/'True_Odds_Calculator_3-way'!A711+1/'True_Odds_Calculator_3-way'!B711+1/'True_Odds_Calculator_3-way'!C711-1)</f>
        <v/>
      </c>
    </row>
    <row r="715" spans="4:11" x14ac:dyDescent="0.25">
      <c r="D715" t="str">
        <f>solve_for_c('True_Odds_Calculator_3-way'!A712,'True_Odds_Calculator_3-way'!B712,'True_Odds_Calculator_3-way'!C712,'Log_working_3-way'!B$1,'Log_working_3-way'!B$2)</f>
        <v/>
      </c>
      <c r="F715" s="6" t="str">
        <f>IF('Log_working_3-way'!D715="","",1/'True_Odds_Calculator_3-way'!N712+1/'True_Odds_Calculator_3-way'!O712+1/'True_Odds_Calculator_3-way'!#REF!-1)</f>
        <v/>
      </c>
      <c r="H715" s="6" t="str">
        <f>IF('Log_working_3-way'!$D715="","",'True_Odds_Calculator_3-way'!N712/'True_Odds_Calculator_3-way'!A712-1)</f>
        <v/>
      </c>
      <c r="I715" s="6" t="str">
        <f>IF('Log_working_3-way'!$D715="","",'True_Odds_Calculator_3-way'!O712/'True_Odds_Calculator_3-way'!B712-1)</f>
        <v/>
      </c>
      <c r="J715" s="6" t="str">
        <f>IF('Log_working_3-way'!$D715="","",'True_Odds_Calculator_3-way'!#REF!/'True_Odds_Calculator_3-way'!C712-1)</f>
        <v/>
      </c>
      <c r="K715" s="6" t="str">
        <f>IF('Log_working_3-way'!$D715="","",1/'True_Odds_Calculator_3-way'!A712+1/'True_Odds_Calculator_3-way'!B712+1/'True_Odds_Calculator_3-way'!C712-1)</f>
        <v/>
      </c>
    </row>
    <row r="716" spans="4:11" x14ac:dyDescent="0.25">
      <c r="D716" t="str">
        <f>solve_for_c('True_Odds_Calculator_3-way'!A713,'True_Odds_Calculator_3-way'!B713,'True_Odds_Calculator_3-way'!C713,'Log_working_3-way'!B$1,'Log_working_3-way'!B$2)</f>
        <v/>
      </c>
      <c r="F716" s="6" t="str">
        <f>IF('Log_working_3-way'!D716="","",1/'True_Odds_Calculator_3-way'!N713+1/'True_Odds_Calculator_3-way'!O713+1/'True_Odds_Calculator_3-way'!#REF!-1)</f>
        <v/>
      </c>
      <c r="H716" s="6" t="str">
        <f>IF('Log_working_3-way'!$D716="","",'True_Odds_Calculator_3-way'!N713/'True_Odds_Calculator_3-way'!A713-1)</f>
        <v/>
      </c>
      <c r="I716" s="6" t="str">
        <f>IF('Log_working_3-way'!$D716="","",'True_Odds_Calculator_3-way'!O713/'True_Odds_Calculator_3-way'!B713-1)</f>
        <v/>
      </c>
      <c r="J716" s="6" t="str">
        <f>IF('Log_working_3-way'!$D716="","",'True_Odds_Calculator_3-way'!#REF!/'True_Odds_Calculator_3-way'!C713-1)</f>
        <v/>
      </c>
      <c r="K716" s="6" t="str">
        <f>IF('Log_working_3-way'!$D716="","",1/'True_Odds_Calculator_3-way'!A713+1/'True_Odds_Calculator_3-way'!B713+1/'True_Odds_Calculator_3-way'!C713-1)</f>
        <v/>
      </c>
    </row>
    <row r="717" spans="4:11" x14ac:dyDescent="0.25">
      <c r="D717" t="str">
        <f>solve_for_c('True_Odds_Calculator_3-way'!A714,'True_Odds_Calculator_3-way'!B714,'True_Odds_Calculator_3-way'!C714,'Log_working_3-way'!B$1,'Log_working_3-way'!B$2)</f>
        <v/>
      </c>
      <c r="F717" s="6" t="str">
        <f>IF('Log_working_3-way'!D717="","",1/'True_Odds_Calculator_3-way'!N714+1/'True_Odds_Calculator_3-way'!O714+1/'True_Odds_Calculator_3-way'!#REF!-1)</f>
        <v/>
      </c>
      <c r="H717" s="6" t="str">
        <f>IF('Log_working_3-way'!$D717="","",'True_Odds_Calculator_3-way'!N714/'True_Odds_Calculator_3-way'!A714-1)</f>
        <v/>
      </c>
      <c r="I717" s="6" t="str">
        <f>IF('Log_working_3-way'!$D717="","",'True_Odds_Calculator_3-way'!O714/'True_Odds_Calculator_3-way'!B714-1)</f>
        <v/>
      </c>
      <c r="J717" s="6" t="str">
        <f>IF('Log_working_3-way'!$D717="","",'True_Odds_Calculator_3-way'!#REF!/'True_Odds_Calculator_3-way'!C714-1)</f>
        <v/>
      </c>
      <c r="K717" s="6" t="str">
        <f>IF('Log_working_3-way'!$D717="","",1/'True_Odds_Calculator_3-way'!A714+1/'True_Odds_Calculator_3-way'!B714+1/'True_Odds_Calculator_3-way'!C714-1)</f>
        <v/>
      </c>
    </row>
    <row r="718" spans="4:11" x14ac:dyDescent="0.25">
      <c r="D718" t="str">
        <f>solve_for_c('True_Odds_Calculator_3-way'!A715,'True_Odds_Calculator_3-way'!B715,'True_Odds_Calculator_3-way'!C715,'Log_working_3-way'!B$1,'Log_working_3-way'!B$2)</f>
        <v/>
      </c>
      <c r="F718" s="6" t="str">
        <f>IF('Log_working_3-way'!D718="","",1/'True_Odds_Calculator_3-way'!N715+1/'True_Odds_Calculator_3-way'!O715+1/'True_Odds_Calculator_3-way'!#REF!-1)</f>
        <v/>
      </c>
      <c r="H718" s="6" t="str">
        <f>IF('Log_working_3-way'!$D718="","",'True_Odds_Calculator_3-way'!N715/'True_Odds_Calculator_3-way'!A715-1)</f>
        <v/>
      </c>
      <c r="I718" s="6" t="str">
        <f>IF('Log_working_3-way'!$D718="","",'True_Odds_Calculator_3-way'!O715/'True_Odds_Calculator_3-way'!B715-1)</f>
        <v/>
      </c>
      <c r="J718" s="6" t="str">
        <f>IF('Log_working_3-way'!$D718="","",'True_Odds_Calculator_3-way'!#REF!/'True_Odds_Calculator_3-way'!C715-1)</f>
        <v/>
      </c>
      <c r="K718" s="6" t="str">
        <f>IF('Log_working_3-way'!$D718="","",1/'True_Odds_Calculator_3-way'!A715+1/'True_Odds_Calculator_3-way'!B715+1/'True_Odds_Calculator_3-way'!C715-1)</f>
        <v/>
      </c>
    </row>
    <row r="719" spans="4:11" x14ac:dyDescent="0.25">
      <c r="D719" t="str">
        <f>solve_for_c('True_Odds_Calculator_3-way'!A716,'True_Odds_Calculator_3-way'!B716,'True_Odds_Calculator_3-way'!C716,'Log_working_3-way'!B$1,'Log_working_3-way'!B$2)</f>
        <v/>
      </c>
      <c r="F719" s="6" t="str">
        <f>IF('Log_working_3-way'!D719="","",1/'True_Odds_Calculator_3-way'!N716+1/'True_Odds_Calculator_3-way'!O716+1/'True_Odds_Calculator_3-way'!#REF!-1)</f>
        <v/>
      </c>
      <c r="H719" s="6" t="str">
        <f>IF('Log_working_3-way'!$D719="","",'True_Odds_Calculator_3-way'!N716/'True_Odds_Calculator_3-way'!A716-1)</f>
        <v/>
      </c>
      <c r="I719" s="6" t="str">
        <f>IF('Log_working_3-way'!$D719="","",'True_Odds_Calculator_3-way'!O716/'True_Odds_Calculator_3-way'!B716-1)</f>
        <v/>
      </c>
      <c r="J719" s="6" t="str">
        <f>IF('Log_working_3-way'!$D719="","",'True_Odds_Calculator_3-way'!#REF!/'True_Odds_Calculator_3-way'!C716-1)</f>
        <v/>
      </c>
      <c r="K719" s="6" t="str">
        <f>IF('Log_working_3-way'!$D719="","",1/'True_Odds_Calculator_3-way'!A716+1/'True_Odds_Calculator_3-way'!B716+1/'True_Odds_Calculator_3-way'!C716-1)</f>
        <v/>
      </c>
    </row>
    <row r="720" spans="4:11" x14ac:dyDescent="0.25">
      <c r="D720" t="str">
        <f>solve_for_c('True_Odds_Calculator_3-way'!A717,'True_Odds_Calculator_3-way'!B717,'True_Odds_Calculator_3-way'!C717,'Log_working_3-way'!B$1,'Log_working_3-way'!B$2)</f>
        <v/>
      </c>
      <c r="F720" s="6" t="str">
        <f>IF('Log_working_3-way'!D720="","",1/'True_Odds_Calculator_3-way'!N717+1/'True_Odds_Calculator_3-way'!O717+1/'True_Odds_Calculator_3-way'!#REF!-1)</f>
        <v/>
      </c>
      <c r="H720" s="6" t="str">
        <f>IF('Log_working_3-way'!$D720="","",'True_Odds_Calculator_3-way'!N717/'True_Odds_Calculator_3-way'!A717-1)</f>
        <v/>
      </c>
      <c r="I720" s="6" t="str">
        <f>IF('Log_working_3-way'!$D720="","",'True_Odds_Calculator_3-way'!O717/'True_Odds_Calculator_3-way'!B717-1)</f>
        <v/>
      </c>
      <c r="J720" s="6" t="str">
        <f>IF('Log_working_3-way'!$D720="","",'True_Odds_Calculator_3-way'!#REF!/'True_Odds_Calculator_3-way'!C717-1)</f>
        <v/>
      </c>
      <c r="K720" s="6" t="str">
        <f>IF('Log_working_3-way'!$D720="","",1/'True_Odds_Calculator_3-way'!A717+1/'True_Odds_Calculator_3-way'!B717+1/'True_Odds_Calculator_3-way'!C717-1)</f>
        <v/>
      </c>
    </row>
    <row r="721" spans="4:11" x14ac:dyDescent="0.25">
      <c r="D721" t="str">
        <f>solve_for_c('True_Odds_Calculator_3-way'!A718,'True_Odds_Calculator_3-way'!B718,'True_Odds_Calculator_3-way'!C718,'Log_working_3-way'!B$1,'Log_working_3-way'!B$2)</f>
        <v/>
      </c>
      <c r="F721" s="6" t="str">
        <f>IF('Log_working_3-way'!D721="","",1/'True_Odds_Calculator_3-way'!N718+1/'True_Odds_Calculator_3-way'!O718+1/'True_Odds_Calculator_3-way'!#REF!-1)</f>
        <v/>
      </c>
      <c r="H721" s="6" t="str">
        <f>IF('Log_working_3-way'!$D721="","",'True_Odds_Calculator_3-way'!N718/'True_Odds_Calculator_3-way'!A718-1)</f>
        <v/>
      </c>
      <c r="I721" s="6" t="str">
        <f>IF('Log_working_3-way'!$D721="","",'True_Odds_Calculator_3-way'!O718/'True_Odds_Calculator_3-way'!B718-1)</f>
        <v/>
      </c>
      <c r="J721" s="6" t="str">
        <f>IF('Log_working_3-way'!$D721="","",'True_Odds_Calculator_3-way'!#REF!/'True_Odds_Calculator_3-way'!C718-1)</f>
        <v/>
      </c>
      <c r="K721" s="6" t="str">
        <f>IF('Log_working_3-way'!$D721="","",1/'True_Odds_Calculator_3-way'!A718+1/'True_Odds_Calculator_3-way'!B718+1/'True_Odds_Calculator_3-way'!C718-1)</f>
        <v/>
      </c>
    </row>
    <row r="722" spans="4:11" x14ac:dyDescent="0.25">
      <c r="D722" t="str">
        <f>solve_for_c('True_Odds_Calculator_3-way'!A719,'True_Odds_Calculator_3-way'!B719,'True_Odds_Calculator_3-way'!C719,'Log_working_3-way'!B$1,'Log_working_3-way'!B$2)</f>
        <v/>
      </c>
      <c r="F722" s="6" t="str">
        <f>IF('Log_working_3-way'!D722="","",1/'True_Odds_Calculator_3-way'!N719+1/'True_Odds_Calculator_3-way'!O719+1/'True_Odds_Calculator_3-way'!#REF!-1)</f>
        <v/>
      </c>
      <c r="H722" s="6" t="str">
        <f>IF('Log_working_3-way'!$D722="","",'True_Odds_Calculator_3-way'!N719/'True_Odds_Calculator_3-way'!A719-1)</f>
        <v/>
      </c>
      <c r="I722" s="6" t="str">
        <f>IF('Log_working_3-way'!$D722="","",'True_Odds_Calculator_3-way'!O719/'True_Odds_Calculator_3-way'!B719-1)</f>
        <v/>
      </c>
      <c r="J722" s="6" t="str">
        <f>IF('Log_working_3-way'!$D722="","",'True_Odds_Calculator_3-way'!#REF!/'True_Odds_Calculator_3-way'!C719-1)</f>
        <v/>
      </c>
      <c r="K722" s="6" t="str">
        <f>IF('Log_working_3-way'!$D722="","",1/'True_Odds_Calculator_3-way'!A719+1/'True_Odds_Calculator_3-way'!B719+1/'True_Odds_Calculator_3-way'!C719-1)</f>
        <v/>
      </c>
    </row>
    <row r="723" spans="4:11" x14ac:dyDescent="0.25">
      <c r="D723" t="str">
        <f>solve_for_c('True_Odds_Calculator_3-way'!A720,'True_Odds_Calculator_3-way'!B720,'True_Odds_Calculator_3-way'!C720,'Log_working_3-way'!B$1,'Log_working_3-way'!B$2)</f>
        <v/>
      </c>
      <c r="F723" s="6" t="str">
        <f>IF('Log_working_3-way'!D723="","",1/'True_Odds_Calculator_3-way'!N720+1/'True_Odds_Calculator_3-way'!O720+1/'True_Odds_Calculator_3-way'!#REF!-1)</f>
        <v/>
      </c>
      <c r="H723" s="6" t="str">
        <f>IF('Log_working_3-way'!$D723="","",'True_Odds_Calculator_3-way'!N720/'True_Odds_Calculator_3-way'!A720-1)</f>
        <v/>
      </c>
      <c r="I723" s="6" t="str">
        <f>IF('Log_working_3-way'!$D723="","",'True_Odds_Calculator_3-way'!O720/'True_Odds_Calculator_3-way'!B720-1)</f>
        <v/>
      </c>
      <c r="J723" s="6" t="str">
        <f>IF('Log_working_3-way'!$D723="","",'True_Odds_Calculator_3-way'!#REF!/'True_Odds_Calculator_3-way'!C720-1)</f>
        <v/>
      </c>
      <c r="K723" s="6" t="str">
        <f>IF('Log_working_3-way'!$D723="","",1/'True_Odds_Calculator_3-way'!A720+1/'True_Odds_Calculator_3-way'!B720+1/'True_Odds_Calculator_3-way'!C720-1)</f>
        <v/>
      </c>
    </row>
    <row r="724" spans="4:11" x14ac:dyDescent="0.25">
      <c r="D724" t="str">
        <f>solve_for_c('True_Odds_Calculator_3-way'!A721,'True_Odds_Calculator_3-way'!B721,'True_Odds_Calculator_3-way'!C721,'Log_working_3-way'!B$1,'Log_working_3-way'!B$2)</f>
        <v/>
      </c>
      <c r="F724" s="6" t="str">
        <f>IF('Log_working_3-way'!D724="","",1/'True_Odds_Calculator_3-way'!N721+1/'True_Odds_Calculator_3-way'!O721+1/'True_Odds_Calculator_3-way'!#REF!-1)</f>
        <v/>
      </c>
      <c r="H724" s="6" t="str">
        <f>IF('Log_working_3-way'!$D724="","",'True_Odds_Calculator_3-way'!N721/'True_Odds_Calculator_3-way'!A721-1)</f>
        <v/>
      </c>
      <c r="I724" s="6" t="str">
        <f>IF('Log_working_3-way'!$D724="","",'True_Odds_Calculator_3-way'!O721/'True_Odds_Calculator_3-way'!B721-1)</f>
        <v/>
      </c>
      <c r="J724" s="6" t="str">
        <f>IF('Log_working_3-way'!$D724="","",'True_Odds_Calculator_3-way'!#REF!/'True_Odds_Calculator_3-way'!C721-1)</f>
        <v/>
      </c>
      <c r="K724" s="6" t="str">
        <f>IF('Log_working_3-way'!$D724="","",1/'True_Odds_Calculator_3-way'!A721+1/'True_Odds_Calculator_3-way'!B721+1/'True_Odds_Calculator_3-way'!C721-1)</f>
        <v/>
      </c>
    </row>
    <row r="725" spans="4:11" x14ac:dyDescent="0.25">
      <c r="D725" t="str">
        <f>solve_for_c('True_Odds_Calculator_3-way'!A722,'True_Odds_Calculator_3-way'!B722,'True_Odds_Calculator_3-way'!C722,'Log_working_3-way'!B$1,'Log_working_3-way'!B$2)</f>
        <v/>
      </c>
      <c r="F725" s="6" t="str">
        <f>IF('Log_working_3-way'!D725="","",1/'True_Odds_Calculator_3-way'!N722+1/'True_Odds_Calculator_3-way'!O722+1/'True_Odds_Calculator_3-way'!#REF!-1)</f>
        <v/>
      </c>
      <c r="H725" s="6" t="str">
        <f>IF('Log_working_3-way'!$D725="","",'True_Odds_Calculator_3-way'!N722/'True_Odds_Calculator_3-way'!A722-1)</f>
        <v/>
      </c>
      <c r="I725" s="6" t="str">
        <f>IF('Log_working_3-way'!$D725="","",'True_Odds_Calculator_3-way'!O722/'True_Odds_Calculator_3-way'!B722-1)</f>
        <v/>
      </c>
      <c r="J725" s="6" t="str">
        <f>IF('Log_working_3-way'!$D725="","",'True_Odds_Calculator_3-way'!#REF!/'True_Odds_Calculator_3-way'!C722-1)</f>
        <v/>
      </c>
      <c r="K725" s="6" t="str">
        <f>IF('Log_working_3-way'!$D725="","",1/'True_Odds_Calculator_3-way'!A722+1/'True_Odds_Calculator_3-way'!B722+1/'True_Odds_Calculator_3-way'!C722-1)</f>
        <v/>
      </c>
    </row>
    <row r="726" spans="4:11" x14ac:dyDescent="0.25">
      <c r="D726" t="str">
        <f>solve_for_c('True_Odds_Calculator_3-way'!A723,'True_Odds_Calculator_3-way'!B723,'True_Odds_Calculator_3-way'!C723,'Log_working_3-way'!B$1,'Log_working_3-way'!B$2)</f>
        <v/>
      </c>
      <c r="F726" s="6" t="str">
        <f>IF('Log_working_3-way'!D726="","",1/'True_Odds_Calculator_3-way'!N723+1/'True_Odds_Calculator_3-way'!O723+1/'True_Odds_Calculator_3-way'!#REF!-1)</f>
        <v/>
      </c>
      <c r="H726" s="6" t="str">
        <f>IF('Log_working_3-way'!$D726="","",'True_Odds_Calculator_3-way'!N723/'True_Odds_Calculator_3-way'!A723-1)</f>
        <v/>
      </c>
      <c r="I726" s="6" t="str">
        <f>IF('Log_working_3-way'!$D726="","",'True_Odds_Calculator_3-way'!O723/'True_Odds_Calculator_3-way'!B723-1)</f>
        <v/>
      </c>
      <c r="J726" s="6" t="str">
        <f>IF('Log_working_3-way'!$D726="","",'True_Odds_Calculator_3-way'!#REF!/'True_Odds_Calculator_3-way'!C723-1)</f>
        <v/>
      </c>
      <c r="K726" s="6" t="str">
        <f>IF('Log_working_3-way'!$D726="","",1/'True_Odds_Calculator_3-way'!A723+1/'True_Odds_Calculator_3-way'!B723+1/'True_Odds_Calculator_3-way'!C723-1)</f>
        <v/>
      </c>
    </row>
    <row r="727" spans="4:11" x14ac:dyDescent="0.25">
      <c r="D727" t="str">
        <f>solve_for_c('True_Odds_Calculator_3-way'!A724,'True_Odds_Calculator_3-way'!B724,'True_Odds_Calculator_3-way'!C724,'Log_working_3-way'!B$1,'Log_working_3-way'!B$2)</f>
        <v/>
      </c>
      <c r="F727" s="6" t="str">
        <f>IF('Log_working_3-way'!D727="","",1/'True_Odds_Calculator_3-way'!N724+1/'True_Odds_Calculator_3-way'!O724+1/'True_Odds_Calculator_3-way'!#REF!-1)</f>
        <v/>
      </c>
      <c r="H727" s="6" t="str">
        <f>IF('Log_working_3-way'!$D727="","",'True_Odds_Calculator_3-way'!N724/'True_Odds_Calculator_3-way'!A724-1)</f>
        <v/>
      </c>
      <c r="I727" s="6" t="str">
        <f>IF('Log_working_3-way'!$D727="","",'True_Odds_Calculator_3-way'!O724/'True_Odds_Calculator_3-way'!B724-1)</f>
        <v/>
      </c>
      <c r="J727" s="6" t="str">
        <f>IF('Log_working_3-way'!$D727="","",'True_Odds_Calculator_3-way'!#REF!/'True_Odds_Calculator_3-way'!C724-1)</f>
        <v/>
      </c>
      <c r="K727" s="6" t="str">
        <f>IF('Log_working_3-way'!$D727="","",1/'True_Odds_Calculator_3-way'!A724+1/'True_Odds_Calculator_3-way'!B724+1/'True_Odds_Calculator_3-way'!C724-1)</f>
        <v/>
      </c>
    </row>
    <row r="728" spans="4:11" x14ac:dyDescent="0.25">
      <c r="D728" t="str">
        <f>solve_for_c('True_Odds_Calculator_3-way'!A725,'True_Odds_Calculator_3-way'!B725,'True_Odds_Calculator_3-way'!C725,'Log_working_3-way'!B$1,'Log_working_3-way'!B$2)</f>
        <v/>
      </c>
      <c r="F728" s="6" t="str">
        <f>IF('Log_working_3-way'!D728="","",1/'True_Odds_Calculator_3-way'!N725+1/'True_Odds_Calculator_3-way'!O725+1/'True_Odds_Calculator_3-way'!#REF!-1)</f>
        <v/>
      </c>
      <c r="H728" s="6" t="str">
        <f>IF('Log_working_3-way'!$D728="","",'True_Odds_Calculator_3-way'!N725/'True_Odds_Calculator_3-way'!A725-1)</f>
        <v/>
      </c>
      <c r="I728" s="6" t="str">
        <f>IF('Log_working_3-way'!$D728="","",'True_Odds_Calculator_3-way'!O725/'True_Odds_Calculator_3-way'!B725-1)</f>
        <v/>
      </c>
      <c r="J728" s="6" t="str">
        <f>IF('Log_working_3-way'!$D728="","",'True_Odds_Calculator_3-way'!#REF!/'True_Odds_Calculator_3-way'!C725-1)</f>
        <v/>
      </c>
      <c r="K728" s="6" t="str">
        <f>IF('Log_working_3-way'!$D728="","",1/'True_Odds_Calculator_3-way'!A725+1/'True_Odds_Calculator_3-way'!B725+1/'True_Odds_Calculator_3-way'!C725-1)</f>
        <v/>
      </c>
    </row>
    <row r="729" spans="4:11" x14ac:dyDescent="0.25">
      <c r="D729" t="str">
        <f>solve_for_c('True_Odds_Calculator_3-way'!A726,'True_Odds_Calculator_3-way'!B726,'True_Odds_Calculator_3-way'!C726,'Log_working_3-way'!B$1,'Log_working_3-way'!B$2)</f>
        <v/>
      </c>
      <c r="F729" s="6" t="str">
        <f>IF('Log_working_3-way'!D729="","",1/'True_Odds_Calculator_3-way'!N726+1/'True_Odds_Calculator_3-way'!O726+1/'True_Odds_Calculator_3-way'!#REF!-1)</f>
        <v/>
      </c>
      <c r="H729" s="6" t="str">
        <f>IF('Log_working_3-way'!$D729="","",'True_Odds_Calculator_3-way'!N726/'True_Odds_Calculator_3-way'!A726-1)</f>
        <v/>
      </c>
      <c r="I729" s="6" t="str">
        <f>IF('Log_working_3-way'!$D729="","",'True_Odds_Calculator_3-way'!O726/'True_Odds_Calculator_3-way'!B726-1)</f>
        <v/>
      </c>
      <c r="J729" s="6" t="str">
        <f>IF('Log_working_3-way'!$D729="","",'True_Odds_Calculator_3-way'!#REF!/'True_Odds_Calculator_3-way'!C726-1)</f>
        <v/>
      </c>
      <c r="K729" s="6" t="str">
        <f>IF('Log_working_3-way'!$D729="","",1/'True_Odds_Calculator_3-way'!A726+1/'True_Odds_Calculator_3-way'!B726+1/'True_Odds_Calculator_3-way'!C726-1)</f>
        <v/>
      </c>
    </row>
    <row r="730" spans="4:11" x14ac:dyDescent="0.25">
      <c r="D730" t="str">
        <f>solve_for_c('True_Odds_Calculator_3-way'!A727,'True_Odds_Calculator_3-way'!B727,'True_Odds_Calculator_3-way'!C727,'Log_working_3-way'!B$1,'Log_working_3-way'!B$2)</f>
        <v/>
      </c>
      <c r="F730" s="6" t="str">
        <f>IF('Log_working_3-way'!D730="","",1/'True_Odds_Calculator_3-way'!N727+1/'True_Odds_Calculator_3-way'!O727+1/'True_Odds_Calculator_3-way'!#REF!-1)</f>
        <v/>
      </c>
      <c r="H730" s="6" t="str">
        <f>IF('Log_working_3-way'!$D730="","",'True_Odds_Calculator_3-way'!N727/'True_Odds_Calculator_3-way'!A727-1)</f>
        <v/>
      </c>
      <c r="I730" s="6" t="str">
        <f>IF('Log_working_3-way'!$D730="","",'True_Odds_Calculator_3-way'!O727/'True_Odds_Calculator_3-way'!B727-1)</f>
        <v/>
      </c>
      <c r="J730" s="6" t="str">
        <f>IF('Log_working_3-way'!$D730="","",'True_Odds_Calculator_3-way'!#REF!/'True_Odds_Calculator_3-way'!C727-1)</f>
        <v/>
      </c>
      <c r="K730" s="6" t="str">
        <f>IF('Log_working_3-way'!$D730="","",1/'True_Odds_Calculator_3-way'!A727+1/'True_Odds_Calculator_3-way'!B727+1/'True_Odds_Calculator_3-way'!C727-1)</f>
        <v/>
      </c>
    </row>
    <row r="731" spans="4:11" x14ac:dyDescent="0.25">
      <c r="D731" t="str">
        <f>solve_for_c('True_Odds_Calculator_3-way'!A728,'True_Odds_Calculator_3-way'!B728,'True_Odds_Calculator_3-way'!C728,'Log_working_3-way'!B$1,'Log_working_3-way'!B$2)</f>
        <v/>
      </c>
      <c r="F731" s="6" t="str">
        <f>IF('Log_working_3-way'!D731="","",1/'True_Odds_Calculator_3-way'!N728+1/'True_Odds_Calculator_3-way'!O728+1/'True_Odds_Calculator_3-way'!#REF!-1)</f>
        <v/>
      </c>
      <c r="H731" s="6" t="str">
        <f>IF('Log_working_3-way'!$D731="","",'True_Odds_Calculator_3-way'!N728/'True_Odds_Calculator_3-way'!A728-1)</f>
        <v/>
      </c>
      <c r="I731" s="6" t="str">
        <f>IF('Log_working_3-way'!$D731="","",'True_Odds_Calculator_3-way'!O728/'True_Odds_Calculator_3-way'!B728-1)</f>
        <v/>
      </c>
      <c r="J731" s="6" t="str">
        <f>IF('Log_working_3-way'!$D731="","",'True_Odds_Calculator_3-way'!#REF!/'True_Odds_Calculator_3-way'!C728-1)</f>
        <v/>
      </c>
      <c r="K731" s="6" t="str">
        <f>IF('Log_working_3-way'!$D731="","",1/'True_Odds_Calculator_3-way'!A728+1/'True_Odds_Calculator_3-way'!B728+1/'True_Odds_Calculator_3-way'!C728-1)</f>
        <v/>
      </c>
    </row>
    <row r="732" spans="4:11" x14ac:dyDescent="0.25">
      <c r="D732" t="str">
        <f>solve_for_c('True_Odds_Calculator_3-way'!A729,'True_Odds_Calculator_3-way'!B729,'True_Odds_Calculator_3-way'!C729,'Log_working_3-way'!B$1,'Log_working_3-way'!B$2)</f>
        <v/>
      </c>
      <c r="F732" s="6" t="str">
        <f>IF('Log_working_3-way'!D732="","",1/'True_Odds_Calculator_3-way'!N729+1/'True_Odds_Calculator_3-way'!O729+1/'True_Odds_Calculator_3-way'!#REF!-1)</f>
        <v/>
      </c>
      <c r="H732" s="6" t="str">
        <f>IF('Log_working_3-way'!$D732="","",'True_Odds_Calculator_3-way'!N729/'True_Odds_Calculator_3-way'!A729-1)</f>
        <v/>
      </c>
      <c r="I732" s="6" t="str">
        <f>IF('Log_working_3-way'!$D732="","",'True_Odds_Calculator_3-way'!O729/'True_Odds_Calculator_3-way'!B729-1)</f>
        <v/>
      </c>
      <c r="J732" s="6" t="str">
        <f>IF('Log_working_3-way'!$D732="","",'True_Odds_Calculator_3-way'!#REF!/'True_Odds_Calculator_3-way'!C729-1)</f>
        <v/>
      </c>
      <c r="K732" s="6" t="str">
        <f>IF('Log_working_3-way'!$D732="","",1/'True_Odds_Calculator_3-way'!A729+1/'True_Odds_Calculator_3-way'!B729+1/'True_Odds_Calculator_3-way'!C729-1)</f>
        <v/>
      </c>
    </row>
    <row r="733" spans="4:11" x14ac:dyDescent="0.25">
      <c r="D733" t="str">
        <f>solve_for_c('True_Odds_Calculator_3-way'!A730,'True_Odds_Calculator_3-way'!B730,'True_Odds_Calculator_3-way'!C730,'Log_working_3-way'!B$1,'Log_working_3-way'!B$2)</f>
        <v/>
      </c>
      <c r="F733" s="6" t="str">
        <f>IF('Log_working_3-way'!D733="","",1/'True_Odds_Calculator_3-way'!N730+1/'True_Odds_Calculator_3-way'!O730+1/'True_Odds_Calculator_3-way'!#REF!-1)</f>
        <v/>
      </c>
      <c r="H733" s="6" t="str">
        <f>IF('Log_working_3-way'!$D733="","",'True_Odds_Calculator_3-way'!N730/'True_Odds_Calculator_3-way'!A730-1)</f>
        <v/>
      </c>
      <c r="I733" s="6" t="str">
        <f>IF('Log_working_3-way'!$D733="","",'True_Odds_Calculator_3-way'!O730/'True_Odds_Calculator_3-way'!B730-1)</f>
        <v/>
      </c>
      <c r="J733" s="6" t="str">
        <f>IF('Log_working_3-way'!$D733="","",'True_Odds_Calculator_3-way'!#REF!/'True_Odds_Calculator_3-way'!C730-1)</f>
        <v/>
      </c>
      <c r="K733" s="6" t="str">
        <f>IF('Log_working_3-way'!$D733="","",1/'True_Odds_Calculator_3-way'!A730+1/'True_Odds_Calculator_3-way'!B730+1/'True_Odds_Calculator_3-way'!C730-1)</f>
        <v/>
      </c>
    </row>
    <row r="734" spans="4:11" x14ac:dyDescent="0.25">
      <c r="D734" t="str">
        <f>solve_for_c('True_Odds_Calculator_3-way'!A731,'True_Odds_Calculator_3-way'!B731,'True_Odds_Calculator_3-way'!C731,'Log_working_3-way'!B$1,'Log_working_3-way'!B$2)</f>
        <v/>
      </c>
      <c r="F734" s="6" t="str">
        <f>IF('Log_working_3-way'!D734="","",1/'True_Odds_Calculator_3-way'!N731+1/'True_Odds_Calculator_3-way'!O731+1/'True_Odds_Calculator_3-way'!#REF!-1)</f>
        <v/>
      </c>
      <c r="H734" s="6" t="str">
        <f>IF('Log_working_3-way'!$D734="","",'True_Odds_Calculator_3-way'!N731/'True_Odds_Calculator_3-way'!A731-1)</f>
        <v/>
      </c>
      <c r="I734" s="6" t="str">
        <f>IF('Log_working_3-way'!$D734="","",'True_Odds_Calculator_3-way'!O731/'True_Odds_Calculator_3-way'!B731-1)</f>
        <v/>
      </c>
      <c r="J734" s="6" t="str">
        <f>IF('Log_working_3-way'!$D734="","",'True_Odds_Calculator_3-way'!#REF!/'True_Odds_Calculator_3-way'!C731-1)</f>
        <v/>
      </c>
      <c r="K734" s="6" t="str">
        <f>IF('Log_working_3-way'!$D734="","",1/'True_Odds_Calculator_3-way'!A731+1/'True_Odds_Calculator_3-way'!B731+1/'True_Odds_Calculator_3-way'!C731-1)</f>
        <v/>
      </c>
    </row>
    <row r="735" spans="4:11" x14ac:dyDescent="0.25">
      <c r="D735" t="str">
        <f>solve_for_c('True_Odds_Calculator_3-way'!A732,'True_Odds_Calculator_3-way'!B732,'True_Odds_Calculator_3-way'!C732,'Log_working_3-way'!B$1,'Log_working_3-way'!B$2)</f>
        <v/>
      </c>
      <c r="F735" s="6" t="str">
        <f>IF('Log_working_3-way'!D735="","",1/'True_Odds_Calculator_3-way'!N732+1/'True_Odds_Calculator_3-way'!O732+1/'True_Odds_Calculator_3-way'!#REF!-1)</f>
        <v/>
      </c>
      <c r="H735" s="6" t="str">
        <f>IF('Log_working_3-way'!$D735="","",'True_Odds_Calculator_3-way'!N732/'True_Odds_Calculator_3-way'!A732-1)</f>
        <v/>
      </c>
      <c r="I735" s="6" t="str">
        <f>IF('Log_working_3-way'!$D735="","",'True_Odds_Calculator_3-way'!O732/'True_Odds_Calculator_3-way'!B732-1)</f>
        <v/>
      </c>
      <c r="J735" s="6" t="str">
        <f>IF('Log_working_3-way'!$D735="","",'True_Odds_Calculator_3-way'!#REF!/'True_Odds_Calculator_3-way'!C732-1)</f>
        <v/>
      </c>
      <c r="K735" s="6" t="str">
        <f>IF('Log_working_3-way'!$D735="","",1/'True_Odds_Calculator_3-way'!A732+1/'True_Odds_Calculator_3-way'!B732+1/'True_Odds_Calculator_3-way'!C732-1)</f>
        <v/>
      </c>
    </row>
    <row r="736" spans="4:11" x14ac:dyDescent="0.25">
      <c r="D736" t="str">
        <f>solve_for_c('True_Odds_Calculator_3-way'!A733,'True_Odds_Calculator_3-way'!B733,'True_Odds_Calculator_3-way'!C733,'Log_working_3-way'!B$1,'Log_working_3-way'!B$2)</f>
        <v/>
      </c>
      <c r="F736" s="6" t="str">
        <f>IF('Log_working_3-way'!D736="","",1/'True_Odds_Calculator_3-way'!N733+1/'True_Odds_Calculator_3-way'!O733+1/'True_Odds_Calculator_3-way'!#REF!-1)</f>
        <v/>
      </c>
      <c r="H736" s="6" t="str">
        <f>IF('Log_working_3-way'!$D736="","",'True_Odds_Calculator_3-way'!N733/'True_Odds_Calculator_3-way'!A733-1)</f>
        <v/>
      </c>
      <c r="I736" s="6" t="str">
        <f>IF('Log_working_3-way'!$D736="","",'True_Odds_Calculator_3-way'!O733/'True_Odds_Calculator_3-way'!B733-1)</f>
        <v/>
      </c>
      <c r="J736" s="6" t="str">
        <f>IF('Log_working_3-way'!$D736="","",'True_Odds_Calculator_3-way'!#REF!/'True_Odds_Calculator_3-way'!C733-1)</f>
        <v/>
      </c>
      <c r="K736" s="6" t="str">
        <f>IF('Log_working_3-way'!$D736="","",1/'True_Odds_Calculator_3-way'!A733+1/'True_Odds_Calculator_3-way'!B733+1/'True_Odds_Calculator_3-way'!C733-1)</f>
        <v/>
      </c>
    </row>
    <row r="737" spans="4:11" x14ac:dyDescent="0.25">
      <c r="D737" t="str">
        <f>solve_for_c('True_Odds_Calculator_3-way'!A734,'True_Odds_Calculator_3-way'!B734,'True_Odds_Calculator_3-way'!C734,'Log_working_3-way'!B$1,'Log_working_3-way'!B$2)</f>
        <v/>
      </c>
      <c r="F737" s="6" t="str">
        <f>IF('Log_working_3-way'!D737="","",1/'True_Odds_Calculator_3-way'!N734+1/'True_Odds_Calculator_3-way'!O734+1/'True_Odds_Calculator_3-way'!#REF!-1)</f>
        <v/>
      </c>
      <c r="H737" s="6" t="str">
        <f>IF('Log_working_3-way'!$D737="","",'True_Odds_Calculator_3-way'!N734/'True_Odds_Calculator_3-way'!A734-1)</f>
        <v/>
      </c>
      <c r="I737" s="6" t="str">
        <f>IF('Log_working_3-way'!$D737="","",'True_Odds_Calculator_3-way'!O734/'True_Odds_Calculator_3-way'!B734-1)</f>
        <v/>
      </c>
      <c r="J737" s="6" t="str">
        <f>IF('Log_working_3-way'!$D737="","",'True_Odds_Calculator_3-way'!#REF!/'True_Odds_Calculator_3-way'!C734-1)</f>
        <v/>
      </c>
      <c r="K737" s="6" t="str">
        <f>IF('Log_working_3-way'!$D737="","",1/'True_Odds_Calculator_3-way'!A734+1/'True_Odds_Calculator_3-way'!B734+1/'True_Odds_Calculator_3-way'!C734-1)</f>
        <v/>
      </c>
    </row>
    <row r="738" spans="4:11" x14ac:dyDescent="0.25">
      <c r="D738" t="str">
        <f>solve_for_c('True_Odds_Calculator_3-way'!A735,'True_Odds_Calculator_3-way'!B735,'True_Odds_Calculator_3-way'!C735,'Log_working_3-way'!B$1,'Log_working_3-way'!B$2)</f>
        <v/>
      </c>
      <c r="F738" s="6" t="str">
        <f>IF('Log_working_3-way'!D738="","",1/'True_Odds_Calculator_3-way'!N735+1/'True_Odds_Calculator_3-way'!O735+1/'True_Odds_Calculator_3-way'!#REF!-1)</f>
        <v/>
      </c>
      <c r="H738" s="6" t="str">
        <f>IF('Log_working_3-way'!$D738="","",'True_Odds_Calculator_3-way'!N735/'True_Odds_Calculator_3-way'!A735-1)</f>
        <v/>
      </c>
      <c r="I738" s="6" t="str">
        <f>IF('Log_working_3-way'!$D738="","",'True_Odds_Calculator_3-way'!O735/'True_Odds_Calculator_3-way'!B735-1)</f>
        <v/>
      </c>
      <c r="J738" s="6" t="str">
        <f>IF('Log_working_3-way'!$D738="","",'True_Odds_Calculator_3-way'!#REF!/'True_Odds_Calculator_3-way'!C735-1)</f>
        <v/>
      </c>
      <c r="K738" s="6" t="str">
        <f>IF('Log_working_3-way'!$D738="","",1/'True_Odds_Calculator_3-way'!A735+1/'True_Odds_Calculator_3-way'!B735+1/'True_Odds_Calculator_3-way'!C735-1)</f>
        <v/>
      </c>
    </row>
    <row r="739" spans="4:11" x14ac:dyDescent="0.25">
      <c r="D739" t="str">
        <f>solve_for_c('True_Odds_Calculator_3-way'!A736,'True_Odds_Calculator_3-way'!B736,'True_Odds_Calculator_3-way'!C736,'Log_working_3-way'!B$1,'Log_working_3-way'!B$2)</f>
        <v/>
      </c>
      <c r="F739" s="6" t="str">
        <f>IF('Log_working_3-way'!D739="","",1/'True_Odds_Calculator_3-way'!N736+1/'True_Odds_Calculator_3-way'!O736+1/'True_Odds_Calculator_3-way'!#REF!-1)</f>
        <v/>
      </c>
      <c r="H739" s="6" t="str">
        <f>IF('Log_working_3-way'!$D739="","",'True_Odds_Calculator_3-way'!N736/'True_Odds_Calculator_3-way'!A736-1)</f>
        <v/>
      </c>
      <c r="I739" s="6" t="str">
        <f>IF('Log_working_3-way'!$D739="","",'True_Odds_Calculator_3-way'!O736/'True_Odds_Calculator_3-way'!B736-1)</f>
        <v/>
      </c>
      <c r="J739" s="6" t="str">
        <f>IF('Log_working_3-way'!$D739="","",'True_Odds_Calculator_3-way'!#REF!/'True_Odds_Calculator_3-way'!C736-1)</f>
        <v/>
      </c>
      <c r="K739" s="6" t="str">
        <f>IF('Log_working_3-way'!$D739="","",1/'True_Odds_Calculator_3-way'!A736+1/'True_Odds_Calculator_3-way'!B736+1/'True_Odds_Calculator_3-way'!C736-1)</f>
        <v/>
      </c>
    </row>
    <row r="740" spans="4:11" x14ac:dyDescent="0.25">
      <c r="D740" t="str">
        <f>solve_for_c('True_Odds_Calculator_3-way'!A737,'True_Odds_Calculator_3-way'!B737,'True_Odds_Calculator_3-way'!C737,'Log_working_3-way'!B$1,'Log_working_3-way'!B$2)</f>
        <v/>
      </c>
      <c r="F740" s="6" t="str">
        <f>IF('Log_working_3-way'!D740="","",1/'True_Odds_Calculator_3-way'!N737+1/'True_Odds_Calculator_3-way'!O737+1/'True_Odds_Calculator_3-way'!#REF!-1)</f>
        <v/>
      </c>
      <c r="H740" s="6" t="str">
        <f>IF('Log_working_3-way'!$D740="","",'True_Odds_Calculator_3-way'!N737/'True_Odds_Calculator_3-way'!A737-1)</f>
        <v/>
      </c>
      <c r="I740" s="6" t="str">
        <f>IF('Log_working_3-way'!$D740="","",'True_Odds_Calculator_3-way'!O737/'True_Odds_Calculator_3-way'!B737-1)</f>
        <v/>
      </c>
      <c r="J740" s="6" t="str">
        <f>IF('Log_working_3-way'!$D740="","",'True_Odds_Calculator_3-way'!#REF!/'True_Odds_Calculator_3-way'!C737-1)</f>
        <v/>
      </c>
      <c r="K740" s="6" t="str">
        <f>IF('Log_working_3-way'!$D740="","",1/'True_Odds_Calculator_3-way'!A737+1/'True_Odds_Calculator_3-way'!B737+1/'True_Odds_Calculator_3-way'!C737-1)</f>
        <v/>
      </c>
    </row>
    <row r="741" spans="4:11" x14ac:dyDescent="0.25">
      <c r="D741" t="str">
        <f>solve_for_c('True_Odds_Calculator_3-way'!A738,'True_Odds_Calculator_3-way'!B738,'True_Odds_Calculator_3-way'!C738,'Log_working_3-way'!B$1,'Log_working_3-way'!B$2)</f>
        <v/>
      </c>
      <c r="F741" s="6" t="str">
        <f>IF('Log_working_3-way'!D741="","",1/'True_Odds_Calculator_3-way'!N738+1/'True_Odds_Calculator_3-way'!O738+1/'True_Odds_Calculator_3-way'!#REF!-1)</f>
        <v/>
      </c>
      <c r="H741" s="6" t="str">
        <f>IF('Log_working_3-way'!$D741="","",'True_Odds_Calculator_3-way'!N738/'True_Odds_Calculator_3-way'!A738-1)</f>
        <v/>
      </c>
      <c r="I741" s="6" t="str">
        <f>IF('Log_working_3-way'!$D741="","",'True_Odds_Calculator_3-way'!O738/'True_Odds_Calculator_3-way'!B738-1)</f>
        <v/>
      </c>
      <c r="J741" s="6" t="str">
        <f>IF('Log_working_3-way'!$D741="","",'True_Odds_Calculator_3-way'!#REF!/'True_Odds_Calculator_3-way'!C738-1)</f>
        <v/>
      </c>
      <c r="K741" s="6" t="str">
        <f>IF('Log_working_3-way'!$D741="","",1/'True_Odds_Calculator_3-way'!A738+1/'True_Odds_Calculator_3-way'!B738+1/'True_Odds_Calculator_3-way'!C738-1)</f>
        <v/>
      </c>
    </row>
    <row r="742" spans="4:11" x14ac:dyDescent="0.25">
      <c r="D742" t="str">
        <f>solve_for_c('True_Odds_Calculator_3-way'!A739,'True_Odds_Calculator_3-way'!B739,'True_Odds_Calculator_3-way'!C739,'Log_working_3-way'!B$1,'Log_working_3-way'!B$2)</f>
        <v/>
      </c>
      <c r="F742" s="6" t="str">
        <f>IF('Log_working_3-way'!D742="","",1/'True_Odds_Calculator_3-way'!N739+1/'True_Odds_Calculator_3-way'!O739+1/'True_Odds_Calculator_3-way'!#REF!-1)</f>
        <v/>
      </c>
      <c r="H742" s="6" t="str">
        <f>IF('Log_working_3-way'!$D742="","",'True_Odds_Calculator_3-way'!N739/'True_Odds_Calculator_3-way'!A739-1)</f>
        <v/>
      </c>
      <c r="I742" s="6" t="str">
        <f>IF('Log_working_3-way'!$D742="","",'True_Odds_Calculator_3-way'!O739/'True_Odds_Calculator_3-way'!B739-1)</f>
        <v/>
      </c>
      <c r="J742" s="6" t="str">
        <f>IF('Log_working_3-way'!$D742="","",'True_Odds_Calculator_3-way'!#REF!/'True_Odds_Calculator_3-way'!C739-1)</f>
        <v/>
      </c>
      <c r="K742" s="6" t="str">
        <f>IF('Log_working_3-way'!$D742="","",1/'True_Odds_Calculator_3-way'!A739+1/'True_Odds_Calculator_3-way'!B739+1/'True_Odds_Calculator_3-way'!C739-1)</f>
        <v/>
      </c>
    </row>
    <row r="743" spans="4:11" x14ac:dyDescent="0.25">
      <c r="D743" t="str">
        <f>solve_for_c('True_Odds_Calculator_3-way'!A740,'True_Odds_Calculator_3-way'!B740,'True_Odds_Calculator_3-way'!C740,'Log_working_3-way'!B$1,'Log_working_3-way'!B$2)</f>
        <v/>
      </c>
      <c r="F743" s="6" t="str">
        <f>IF('Log_working_3-way'!D743="","",1/'True_Odds_Calculator_3-way'!N740+1/'True_Odds_Calculator_3-way'!O740+1/'True_Odds_Calculator_3-way'!#REF!-1)</f>
        <v/>
      </c>
      <c r="H743" s="6" t="str">
        <f>IF('Log_working_3-way'!$D743="","",'True_Odds_Calculator_3-way'!N740/'True_Odds_Calculator_3-way'!A740-1)</f>
        <v/>
      </c>
      <c r="I743" s="6" t="str">
        <f>IF('Log_working_3-way'!$D743="","",'True_Odds_Calculator_3-way'!O740/'True_Odds_Calculator_3-way'!B740-1)</f>
        <v/>
      </c>
      <c r="J743" s="6" t="str">
        <f>IF('Log_working_3-way'!$D743="","",'True_Odds_Calculator_3-way'!#REF!/'True_Odds_Calculator_3-way'!C740-1)</f>
        <v/>
      </c>
      <c r="K743" s="6" t="str">
        <f>IF('Log_working_3-way'!$D743="","",1/'True_Odds_Calculator_3-way'!A740+1/'True_Odds_Calculator_3-way'!B740+1/'True_Odds_Calculator_3-way'!C740-1)</f>
        <v/>
      </c>
    </row>
    <row r="744" spans="4:11" x14ac:dyDescent="0.25">
      <c r="D744" t="str">
        <f>solve_for_c('True_Odds_Calculator_3-way'!A741,'True_Odds_Calculator_3-way'!B741,'True_Odds_Calculator_3-way'!C741,'Log_working_3-way'!B$1,'Log_working_3-way'!B$2)</f>
        <v/>
      </c>
      <c r="F744" s="6" t="str">
        <f>IF('Log_working_3-way'!D744="","",1/'True_Odds_Calculator_3-way'!N741+1/'True_Odds_Calculator_3-way'!O741+1/'True_Odds_Calculator_3-way'!#REF!-1)</f>
        <v/>
      </c>
      <c r="H744" s="6" t="str">
        <f>IF('Log_working_3-way'!$D744="","",'True_Odds_Calculator_3-way'!N741/'True_Odds_Calculator_3-way'!A741-1)</f>
        <v/>
      </c>
      <c r="I744" s="6" t="str">
        <f>IF('Log_working_3-way'!$D744="","",'True_Odds_Calculator_3-way'!O741/'True_Odds_Calculator_3-way'!B741-1)</f>
        <v/>
      </c>
      <c r="J744" s="6" t="str">
        <f>IF('Log_working_3-way'!$D744="","",'True_Odds_Calculator_3-way'!#REF!/'True_Odds_Calculator_3-way'!C741-1)</f>
        <v/>
      </c>
      <c r="K744" s="6" t="str">
        <f>IF('Log_working_3-way'!$D744="","",1/'True_Odds_Calculator_3-way'!A741+1/'True_Odds_Calculator_3-way'!B741+1/'True_Odds_Calculator_3-way'!C741-1)</f>
        <v/>
      </c>
    </row>
    <row r="745" spans="4:11" x14ac:dyDescent="0.25">
      <c r="D745" t="str">
        <f>solve_for_c('True_Odds_Calculator_3-way'!A742,'True_Odds_Calculator_3-way'!B742,'True_Odds_Calculator_3-way'!C742,'Log_working_3-way'!B$1,'Log_working_3-way'!B$2)</f>
        <v/>
      </c>
      <c r="F745" s="6" t="str">
        <f>IF('Log_working_3-way'!D745="","",1/'True_Odds_Calculator_3-way'!N742+1/'True_Odds_Calculator_3-way'!O742+1/'True_Odds_Calculator_3-way'!#REF!-1)</f>
        <v/>
      </c>
      <c r="H745" s="6" t="str">
        <f>IF('Log_working_3-way'!$D745="","",'True_Odds_Calculator_3-way'!N742/'True_Odds_Calculator_3-way'!A742-1)</f>
        <v/>
      </c>
      <c r="I745" s="6" t="str">
        <f>IF('Log_working_3-way'!$D745="","",'True_Odds_Calculator_3-way'!O742/'True_Odds_Calculator_3-way'!B742-1)</f>
        <v/>
      </c>
      <c r="J745" s="6" t="str">
        <f>IF('Log_working_3-way'!$D745="","",'True_Odds_Calculator_3-way'!#REF!/'True_Odds_Calculator_3-way'!C742-1)</f>
        <v/>
      </c>
      <c r="K745" s="6" t="str">
        <f>IF('Log_working_3-way'!$D745="","",1/'True_Odds_Calculator_3-way'!A742+1/'True_Odds_Calculator_3-way'!B742+1/'True_Odds_Calculator_3-way'!C742-1)</f>
        <v/>
      </c>
    </row>
    <row r="746" spans="4:11" x14ac:dyDescent="0.25">
      <c r="D746" t="str">
        <f>solve_for_c('True_Odds_Calculator_3-way'!A743,'True_Odds_Calculator_3-way'!B743,'True_Odds_Calculator_3-way'!C743,'Log_working_3-way'!B$1,'Log_working_3-way'!B$2)</f>
        <v/>
      </c>
      <c r="F746" s="6" t="str">
        <f>IF('Log_working_3-way'!D746="","",1/'True_Odds_Calculator_3-way'!N743+1/'True_Odds_Calculator_3-way'!O743+1/'True_Odds_Calculator_3-way'!#REF!-1)</f>
        <v/>
      </c>
      <c r="H746" s="6" t="str">
        <f>IF('Log_working_3-way'!$D746="","",'True_Odds_Calculator_3-way'!N743/'True_Odds_Calculator_3-way'!A743-1)</f>
        <v/>
      </c>
      <c r="I746" s="6" t="str">
        <f>IF('Log_working_3-way'!$D746="","",'True_Odds_Calculator_3-way'!O743/'True_Odds_Calculator_3-way'!B743-1)</f>
        <v/>
      </c>
      <c r="J746" s="6" t="str">
        <f>IF('Log_working_3-way'!$D746="","",'True_Odds_Calculator_3-way'!#REF!/'True_Odds_Calculator_3-way'!C743-1)</f>
        <v/>
      </c>
      <c r="K746" s="6" t="str">
        <f>IF('Log_working_3-way'!$D746="","",1/'True_Odds_Calculator_3-way'!A743+1/'True_Odds_Calculator_3-way'!B743+1/'True_Odds_Calculator_3-way'!C743-1)</f>
        <v/>
      </c>
    </row>
    <row r="747" spans="4:11" x14ac:dyDescent="0.25">
      <c r="D747" t="str">
        <f>solve_for_c('True_Odds_Calculator_3-way'!A744,'True_Odds_Calculator_3-way'!B744,'True_Odds_Calculator_3-way'!C744,'Log_working_3-way'!B$1,'Log_working_3-way'!B$2)</f>
        <v/>
      </c>
      <c r="F747" s="6" t="str">
        <f>IF('Log_working_3-way'!D747="","",1/'True_Odds_Calculator_3-way'!N744+1/'True_Odds_Calculator_3-way'!O744+1/'True_Odds_Calculator_3-way'!#REF!-1)</f>
        <v/>
      </c>
      <c r="H747" s="6" t="str">
        <f>IF('Log_working_3-way'!$D747="","",'True_Odds_Calculator_3-way'!N744/'True_Odds_Calculator_3-way'!A744-1)</f>
        <v/>
      </c>
      <c r="I747" s="6" t="str">
        <f>IF('Log_working_3-way'!$D747="","",'True_Odds_Calculator_3-way'!O744/'True_Odds_Calculator_3-way'!B744-1)</f>
        <v/>
      </c>
      <c r="J747" s="6" t="str">
        <f>IF('Log_working_3-way'!$D747="","",'True_Odds_Calculator_3-way'!#REF!/'True_Odds_Calculator_3-way'!C744-1)</f>
        <v/>
      </c>
      <c r="K747" s="6" t="str">
        <f>IF('Log_working_3-way'!$D747="","",1/'True_Odds_Calculator_3-way'!A744+1/'True_Odds_Calculator_3-way'!B744+1/'True_Odds_Calculator_3-way'!C744-1)</f>
        <v/>
      </c>
    </row>
    <row r="748" spans="4:11" x14ac:dyDescent="0.25">
      <c r="D748" t="str">
        <f>solve_for_c('True_Odds_Calculator_3-way'!A745,'True_Odds_Calculator_3-way'!B745,'True_Odds_Calculator_3-way'!C745,'Log_working_3-way'!B$1,'Log_working_3-way'!B$2)</f>
        <v/>
      </c>
      <c r="F748" s="6" t="str">
        <f>IF('Log_working_3-way'!D748="","",1/'True_Odds_Calculator_3-way'!N745+1/'True_Odds_Calculator_3-way'!O745+1/'True_Odds_Calculator_3-way'!#REF!-1)</f>
        <v/>
      </c>
      <c r="H748" s="6" t="str">
        <f>IF('Log_working_3-way'!$D748="","",'True_Odds_Calculator_3-way'!N745/'True_Odds_Calculator_3-way'!A745-1)</f>
        <v/>
      </c>
      <c r="I748" s="6" t="str">
        <f>IF('Log_working_3-way'!$D748="","",'True_Odds_Calculator_3-way'!O745/'True_Odds_Calculator_3-way'!B745-1)</f>
        <v/>
      </c>
      <c r="J748" s="6" t="str">
        <f>IF('Log_working_3-way'!$D748="","",'True_Odds_Calculator_3-way'!#REF!/'True_Odds_Calculator_3-way'!C745-1)</f>
        <v/>
      </c>
      <c r="K748" s="6" t="str">
        <f>IF('Log_working_3-way'!$D748="","",1/'True_Odds_Calculator_3-way'!A745+1/'True_Odds_Calculator_3-way'!B745+1/'True_Odds_Calculator_3-way'!C745-1)</f>
        <v/>
      </c>
    </row>
    <row r="749" spans="4:11" x14ac:dyDescent="0.25">
      <c r="D749" t="str">
        <f>solve_for_c('True_Odds_Calculator_3-way'!A746,'True_Odds_Calculator_3-way'!B746,'True_Odds_Calculator_3-way'!C746,'Log_working_3-way'!B$1,'Log_working_3-way'!B$2)</f>
        <v/>
      </c>
      <c r="F749" s="6" t="str">
        <f>IF('Log_working_3-way'!D749="","",1/'True_Odds_Calculator_3-way'!N746+1/'True_Odds_Calculator_3-way'!O746+1/'True_Odds_Calculator_3-way'!#REF!-1)</f>
        <v/>
      </c>
      <c r="H749" s="6" t="str">
        <f>IF('Log_working_3-way'!$D749="","",'True_Odds_Calculator_3-way'!N746/'True_Odds_Calculator_3-way'!A746-1)</f>
        <v/>
      </c>
      <c r="I749" s="6" t="str">
        <f>IF('Log_working_3-way'!$D749="","",'True_Odds_Calculator_3-way'!O746/'True_Odds_Calculator_3-way'!B746-1)</f>
        <v/>
      </c>
      <c r="J749" s="6" t="str">
        <f>IF('Log_working_3-way'!$D749="","",'True_Odds_Calculator_3-way'!#REF!/'True_Odds_Calculator_3-way'!C746-1)</f>
        <v/>
      </c>
      <c r="K749" s="6" t="str">
        <f>IF('Log_working_3-way'!$D749="","",1/'True_Odds_Calculator_3-way'!A746+1/'True_Odds_Calculator_3-way'!B746+1/'True_Odds_Calculator_3-way'!C746-1)</f>
        <v/>
      </c>
    </row>
    <row r="750" spans="4:11" x14ac:dyDescent="0.25">
      <c r="D750" t="str">
        <f>solve_for_c('True_Odds_Calculator_3-way'!A747,'True_Odds_Calculator_3-way'!B747,'True_Odds_Calculator_3-way'!C747,'Log_working_3-way'!B$1,'Log_working_3-way'!B$2)</f>
        <v/>
      </c>
      <c r="F750" s="6" t="str">
        <f>IF('Log_working_3-way'!D750="","",1/'True_Odds_Calculator_3-way'!N747+1/'True_Odds_Calculator_3-way'!O747+1/'True_Odds_Calculator_3-way'!#REF!-1)</f>
        <v/>
      </c>
      <c r="H750" s="6" t="str">
        <f>IF('Log_working_3-way'!$D750="","",'True_Odds_Calculator_3-way'!N747/'True_Odds_Calculator_3-way'!A747-1)</f>
        <v/>
      </c>
      <c r="I750" s="6" t="str">
        <f>IF('Log_working_3-way'!$D750="","",'True_Odds_Calculator_3-way'!O747/'True_Odds_Calculator_3-way'!B747-1)</f>
        <v/>
      </c>
      <c r="J750" s="6" t="str">
        <f>IF('Log_working_3-way'!$D750="","",'True_Odds_Calculator_3-way'!#REF!/'True_Odds_Calculator_3-way'!C747-1)</f>
        <v/>
      </c>
      <c r="K750" s="6" t="str">
        <f>IF('Log_working_3-way'!$D750="","",1/'True_Odds_Calculator_3-way'!A747+1/'True_Odds_Calculator_3-way'!B747+1/'True_Odds_Calculator_3-way'!C747-1)</f>
        <v/>
      </c>
    </row>
    <row r="751" spans="4:11" x14ac:dyDescent="0.25">
      <c r="D751" t="str">
        <f>solve_for_c('True_Odds_Calculator_3-way'!A748,'True_Odds_Calculator_3-way'!B748,'True_Odds_Calculator_3-way'!C748,'Log_working_3-way'!B$1,'Log_working_3-way'!B$2)</f>
        <v/>
      </c>
      <c r="F751" s="6" t="str">
        <f>IF('Log_working_3-way'!D751="","",1/'True_Odds_Calculator_3-way'!N748+1/'True_Odds_Calculator_3-way'!O748+1/'True_Odds_Calculator_3-way'!#REF!-1)</f>
        <v/>
      </c>
      <c r="H751" s="6" t="str">
        <f>IF('Log_working_3-way'!$D751="","",'True_Odds_Calculator_3-way'!N748/'True_Odds_Calculator_3-way'!A748-1)</f>
        <v/>
      </c>
      <c r="I751" s="6" t="str">
        <f>IF('Log_working_3-way'!$D751="","",'True_Odds_Calculator_3-way'!O748/'True_Odds_Calculator_3-way'!B748-1)</f>
        <v/>
      </c>
      <c r="J751" s="6" t="str">
        <f>IF('Log_working_3-way'!$D751="","",'True_Odds_Calculator_3-way'!#REF!/'True_Odds_Calculator_3-way'!C748-1)</f>
        <v/>
      </c>
      <c r="K751" s="6" t="str">
        <f>IF('Log_working_3-way'!$D751="","",1/'True_Odds_Calculator_3-way'!A748+1/'True_Odds_Calculator_3-way'!B748+1/'True_Odds_Calculator_3-way'!C748-1)</f>
        <v/>
      </c>
    </row>
    <row r="752" spans="4:11" x14ac:dyDescent="0.25">
      <c r="D752" t="str">
        <f>solve_for_c('True_Odds_Calculator_3-way'!A749,'True_Odds_Calculator_3-way'!B749,'True_Odds_Calculator_3-way'!C749,'Log_working_3-way'!B$1,'Log_working_3-way'!B$2)</f>
        <v/>
      </c>
      <c r="F752" s="6" t="str">
        <f>IF('Log_working_3-way'!D752="","",1/'True_Odds_Calculator_3-way'!N749+1/'True_Odds_Calculator_3-way'!O749+1/'True_Odds_Calculator_3-way'!#REF!-1)</f>
        <v/>
      </c>
      <c r="H752" s="6" t="str">
        <f>IF('Log_working_3-way'!$D752="","",'True_Odds_Calculator_3-way'!N749/'True_Odds_Calculator_3-way'!A749-1)</f>
        <v/>
      </c>
      <c r="I752" s="6" t="str">
        <f>IF('Log_working_3-way'!$D752="","",'True_Odds_Calculator_3-way'!O749/'True_Odds_Calculator_3-way'!B749-1)</f>
        <v/>
      </c>
      <c r="J752" s="6" t="str">
        <f>IF('Log_working_3-way'!$D752="","",'True_Odds_Calculator_3-way'!#REF!/'True_Odds_Calculator_3-way'!C749-1)</f>
        <v/>
      </c>
      <c r="K752" s="6" t="str">
        <f>IF('Log_working_3-way'!$D752="","",1/'True_Odds_Calculator_3-way'!A749+1/'True_Odds_Calculator_3-way'!B749+1/'True_Odds_Calculator_3-way'!C749-1)</f>
        <v/>
      </c>
    </row>
    <row r="753" spans="4:11" x14ac:dyDescent="0.25">
      <c r="D753" t="str">
        <f>solve_for_c('True_Odds_Calculator_3-way'!A750,'True_Odds_Calculator_3-way'!B750,'True_Odds_Calculator_3-way'!C750,'Log_working_3-way'!B$1,'Log_working_3-way'!B$2)</f>
        <v/>
      </c>
      <c r="F753" s="6" t="str">
        <f>IF('Log_working_3-way'!D753="","",1/'True_Odds_Calculator_3-way'!N750+1/'True_Odds_Calculator_3-way'!O750+1/'True_Odds_Calculator_3-way'!#REF!-1)</f>
        <v/>
      </c>
      <c r="H753" s="6" t="str">
        <f>IF('Log_working_3-way'!$D753="","",'True_Odds_Calculator_3-way'!N750/'True_Odds_Calculator_3-way'!A750-1)</f>
        <v/>
      </c>
      <c r="I753" s="6" t="str">
        <f>IF('Log_working_3-way'!$D753="","",'True_Odds_Calculator_3-way'!O750/'True_Odds_Calculator_3-way'!B750-1)</f>
        <v/>
      </c>
      <c r="J753" s="6" t="str">
        <f>IF('Log_working_3-way'!$D753="","",'True_Odds_Calculator_3-way'!#REF!/'True_Odds_Calculator_3-way'!C750-1)</f>
        <v/>
      </c>
      <c r="K753" s="6" t="str">
        <f>IF('Log_working_3-way'!$D753="","",1/'True_Odds_Calculator_3-way'!A750+1/'True_Odds_Calculator_3-way'!B750+1/'True_Odds_Calculator_3-way'!C750-1)</f>
        <v/>
      </c>
    </row>
    <row r="754" spans="4:11" x14ac:dyDescent="0.25">
      <c r="D754" t="str">
        <f>solve_for_c('True_Odds_Calculator_3-way'!A751,'True_Odds_Calculator_3-way'!B751,'True_Odds_Calculator_3-way'!C751,'Log_working_3-way'!B$1,'Log_working_3-way'!B$2)</f>
        <v/>
      </c>
      <c r="F754" s="6" t="str">
        <f>IF('Log_working_3-way'!D754="","",1/'True_Odds_Calculator_3-way'!N751+1/'True_Odds_Calculator_3-way'!O751+1/'True_Odds_Calculator_3-way'!#REF!-1)</f>
        <v/>
      </c>
      <c r="H754" s="6" t="str">
        <f>IF('Log_working_3-way'!$D754="","",'True_Odds_Calculator_3-way'!N751/'True_Odds_Calculator_3-way'!A751-1)</f>
        <v/>
      </c>
      <c r="I754" s="6" t="str">
        <f>IF('Log_working_3-way'!$D754="","",'True_Odds_Calculator_3-way'!O751/'True_Odds_Calculator_3-way'!B751-1)</f>
        <v/>
      </c>
      <c r="J754" s="6" t="str">
        <f>IF('Log_working_3-way'!$D754="","",'True_Odds_Calculator_3-way'!#REF!/'True_Odds_Calculator_3-way'!C751-1)</f>
        <v/>
      </c>
      <c r="K754" s="6" t="str">
        <f>IF('Log_working_3-way'!$D754="","",1/'True_Odds_Calculator_3-way'!A751+1/'True_Odds_Calculator_3-way'!B751+1/'True_Odds_Calculator_3-way'!C751-1)</f>
        <v/>
      </c>
    </row>
    <row r="755" spans="4:11" x14ac:dyDescent="0.25">
      <c r="D755" t="str">
        <f>solve_for_c('True_Odds_Calculator_3-way'!A752,'True_Odds_Calculator_3-way'!B752,'True_Odds_Calculator_3-way'!C752,'Log_working_3-way'!B$1,'Log_working_3-way'!B$2)</f>
        <v/>
      </c>
      <c r="F755" s="6" t="str">
        <f>IF('Log_working_3-way'!D755="","",1/'True_Odds_Calculator_3-way'!N752+1/'True_Odds_Calculator_3-way'!O752+1/'True_Odds_Calculator_3-way'!#REF!-1)</f>
        <v/>
      </c>
      <c r="H755" s="6" t="str">
        <f>IF('Log_working_3-way'!$D755="","",'True_Odds_Calculator_3-way'!N752/'True_Odds_Calculator_3-way'!A752-1)</f>
        <v/>
      </c>
      <c r="I755" s="6" t="str">
        <f>IF('Log_working_3-way'!$D755="","",'True_Odds_Calculator_3-way'!O752/'True_Odds_Calculator_3-way'!B752-1)</f>
        <v/>
      </c>
      <c r="J755" s="6" t="str">
        <f>IF('Log_working_3-way'!$D755="","",'True_Odds_Calculator_3-way'!#REF!/'True_Odds_Calculator_3-way'!C752-1)</f>
        <v/>
      </c>
      <c r="K755" s="6" t="str">
        <f>IF('Log_working_3-way'!$D755="","",1/'True_Odds_Calculator_3-way'!A752+1/'True_Odds_Calculator_3-way'!B752+1/'True_Odds_Calculator_3-way'!C752-1)</f>
        <v/>
      </c>
    </row>
    <row r="756" spans="4:11" x14ac:dyDescent="0.25">
      <c r="D756" t="str">
        <f>solve_for_c('True_Odds_Calculator_3-way'!A753,'True_Odds_Calculator_3-way'!B753,'True_Odds_Calculator_3-way'!C753,'Log_working_3-way'!B$1,'Log_working_3-way'!B$2)</f>
        <v/>
      </c>
      <c r="F756" s="6" t="str">
        <f>IF('Log_working_3-way'!D756="","",1/'True_Odds_Calculator_3-way'!N753+1/'True_Odds_Calculator_3-way'!O753+1/'True_Odds_Calculator_3-way'!#REF!-1)</f>
        <v/>
      </c>
      <c r="H756" s="6" t="str">
        <f>IF('Log_working_3-way'!$D756="","",'True_Odds_Calculator_3-way'!N753/'True_Odds_Calculator_3-way'!A753-1)</f>
        <v/>
      </c>
      <c r="I756" s="6" t="str">
        <f>IF('Log_working_3-way'!$D756="","",'True_Odds_Calculator_3-way'!O753/'True_Odds_Calculator_3-way'!B753-1)</f>
        <v/>
      </c>
      <c r="J756" s="6" t="str">
        <f>IF('Log_working_3-way'!$D756="","",'True_Odds_Calculator_3-way'!#REF!/'True_Odds_Calculator_3-way'!C753-1)</f>
        <v/>
      </c>
      <c r="K756" s="6" t="str">
        <f>IF('Log_working_3-way'!$D756="","",1/'True_Odds_Calculator_3-way'!A753+1/'True_Odds_Calculator_3-way'!B753+1/'True_Odds_Calculator_3-way'!C753-1)</f>
        <v/>
      </c>
    </row>
    <row r="757" spans="4:11" x14ac:dyDescent="0.25">
      <c r="D757" t="str">
        <f>solve_for_c('True_Odds_Calculator_3-way'!A754,'True_Odds_Calculator_3-way'!B754,'True_Odds_Calculator_3-way'!C754,'Log_working_3-way'!B$1,'Log_working_3-way'!B$2)</f>
        <v/>
      </c>
      <c r="F757" s="6" t="str">
        <f>IF('Log_working_3-way'!D757="","",1/'True_Odds_Calculator_3-way'!N754+1/'True_Odds_Calculator_3-way'!O754+1/'True_Odds_Calculator_3-way'!#REF!-1)</f>
        <v/>
      </c>
      <c r="H757" s="6" t="str">
        <f>IF('Log_working_3-way'!$D757="","",'True_Odds_Calculator_3-way'!N754/'True_Odds_Calculator_3-way'!A754-1)</f>
        <v/>
      </c>
      <c r="I757" s="6" t="str">
        <f>IF('Log_working_3-way'!$D757="","",'True_Odds_Calculator_3-way'!O754/'True_Odds_Calculator_3-way'!B754-1)</f>
        <v/>
      </c>
      <c r="J757" s="6" t="str">
        <f>IF('Log_working_3-way'!$D757="","",'True_Odds_Calculator_3-way'!#REF!/'True_Odds_Calculator_3-way'!C754-1)</f>
        <v/>
      </c>
      <c r="K757" s="6" t="str">
        <f>IF('Log_working_3-way'!$D757="","",1/'True_Odds_Calculator_3-way'!A754+1/'True_Odds_Calculator_3-way'!B754+1/'True_Odds_Calculator_3-way'!C754-1)</f>
        <v/>
      </c>
    </row>
    <row r="758" spans="4:11" x14ac:dyDescent="0.25">
      <c r="D758" t="str">
        <f>solve_for_c('True_Odds_Calculator_3-way'!A755,'True_Odds_Calculator_3-way'!B755,'True_Odds_Calculator_3-way'!C755,'Log_working_3-way'!B$1,'Log_working_3-way'!B$2)</f>
        <v/>
      </c>
      <c r="F758" s="6" t="str">
        <f>IF('Log_working_3-way'!D758="","",1/'True_Odds_Calculator_3-way'!N755+1/'True_Odds_Calculator_3-way'!O755+1/'True_Odds_Calculator_3-way'!#REF!-1)</f>
        <v/>
      </c>
      <c r="H758" s="6" t="str">
        <f>IF('Log_working_3-way'!$D758="","",'True_Odds_Calculator_3-way'!N755/'True_Odds_Calculator_3-way'!A755-1)</f>
        <v/>
      </c>
      <c r="I758" s="6" t="str">
        <f>IF('Log_working_3-way'!$D758="","",'True_Odds_Calculator_3-way'!O755/'True_Odds_Calculator_3-way'!B755-1)</f>
        <v/>
      </c>
      <c r="J758" s="6" t="str">
        <f>IF('Log_working_3-way'!$D758="","",'True_Odds_Calculator_3-way'!#REF!/'True_Odds_Calculator_3-way'!C755-1)</f>
        <v/>
      </c>
      <c r="K758" s="6" t="str">
        <f>IF('Log_working_3-way'!$D758="","",1/'True_Odds_Calculator_3-way'!A755+1/'True_Odds_Calculator_3-way'!B755+1/'True_Odds_Calculator_3-way'!C755-1)</f>
        <v/>
      </c>
    </row>
    <row r="759" spans="4:11" x14ac:dyDescent="0.25">
      <c r="D759" t="str">
        <f>solve_for_c('True_Odds_Calculator_3-way'!A756,'True_Odds_Calculator_3-way'!B756,'True_Odds_Calculator_3-way'!C756,'Log_working_3-way'!B$1,'Log_working_3-way'!B$2)</f>
        <v/>
      </c>
      <c r="F759" s="6" t="str">
        <f>IF('Log_working_3-way'!D759="","",1/'True_Odds_Calculator_3-way'!N756+1/'True_Odds_Calculator_3-way'!O756+1/'True_Odds_Calculator_3-way'!#REF!-1)</f>
        <v/>
      </c>
      <c r="H759" s="6" t="str">
        <f>IF('Log_working_3-way'!$D759="","",'True_Odds_Calculator_3-way'!N756/'True_Odds_Calculator_3-way'!A756-1)</f>
        <v/>
      </c>
      <c r="I759" s="6" t="str">
        <f>IF('Log_working_3-way'!$D759="","",'True_Odds_Calculator_3-way'!O756/'True_Odds_Calculator_3-way'!B756-1)</f>
        <v/>
      </c>
      <c r="J759" s="6" t="str">
        <f>IF('Log_working_3-way'!$D759="","",'True_Odds_Calculator_3-way'!#REF!/'True_Odds_Calculator_3-way'!C756-1)</f>
        <v/>
      </c>
      <c r="K759" s="6" t="str">
        <f>IF('Log_working_3-way'!$D759="","",1/'True_Odds_Calculator_3-way'!A756+1/'True_Odds_Calculator_3-way'!B756+1/'True_Odds_Calculator_3-way'!C756-1)</f>
        <v/>
      </c>
    </row>
    <row r="760" spans="4:11" x14ac:dyDescent="0.25">
      <c r="D760" t="str">
        <f>solve_for_c('True_Odds_Calculator_3-way'!A757,'True_Odds_Calculator_3-way'!B757,'True_Odds_Calculator_3-way'!C757,'Log_working_3-way'!B$1,'Log_working_3-way'!B$2)</f>
        <v/>
      </c>
      <c r="F760" s="6" t="str">
        <f>IF('Log_working_3-way'!D760="","",1/'True_Odds_Calculator_3-way'!N757+1/'True_Odds_Calculator_3-way'!O757+1/'True_Odds_Calculator_3-way'!#REF!-1)</f>
        <v/>
      </c>
      <c r="H760" s="6" t="str">
        <f>IF('Log_working_3-way'!$D760="","",'True_Odds_Calculator_3-way'!N757/'True_Odds_Calculator_3-way'!A757-1)</f>
        <v/>
      </c>
      <c r="I760" s="6" t="str">
        <f>IF('Log_working_3-way'!$D760="","",'True_Odds_Calculator_3-way'!O757/'True_Odds_Calculator_3-way'!B757-1)</f>
        <v/>
      </c>
      <c r="J760" s="6" t="str">
        <f>IF('Log_working_3-way'!$D760="","",'True_Odds_Calculator_3-way'!#REF!/'True_Odds_Calculator_3-way'!C757-1)</f>
        <v/>
      </c>
      <c r="K760" s="6" t="str">
        <f>IF('Log_working_3-way'!$D760="","",1/'True_Odds_Calculator_3-way'!A757+1/'True_Odds_Calculator_3-way'!B757+1/'True_Odds_Calculator_3-way'!C757-1)</f>
        <v/>
      </c>
    </row>
    <row r="761" spans="4:11" x14ac:dyDescent="0.25">
      <c r="D761" t="str">
        <f>solve_for_c('True_Odds_Calculator_3-way'!A758,'True_Odds_Calculator_3-way'!B758,'True_Odds_Calculator_3-way'!C758,'Log_working_3-way'!B$1,'Log_working_3-way'!B$2)</f>
        <v/>
      </c>
      <c r="F761" s="6" t="str">
        <f>IF('Log_working_3-way'!D761="","",1/'True_Odds_Calculator_3-way'!N758+1/'True_Odds_Calculator_3-way'!O758+1/'True_Odds_Calculator_3-way'!#REF!-1)</f>
        <v/>
      </c>
      <c r="H761" s="6" t="str">
        <f>IF('Log_working_3-way'!$D761="","",'True_Odds_Calculator_3-way'!N758/'True_Odds_Calculator_3-way'!A758-1)</f>
        <v/>
      </c>
      <c r="I761" s="6" t="str">
        <f>IF('Log_working_3-way'!$D761="","",'True_Odds_Calculator_3-way'!O758/'True_Odds_Calculator_3-way'!B758-1)</f>
        <v/>
      </c>
      <c r="J761" s="6" t="str">
        <f>IF('Log_working_3-way'!$D761="","",'True_Odds_Calculator_3-way'!#REF!/'True_Odds_Calculator_3-way'!C758-1)</f>
        <v/>
      </c>
      <c r="K761" s="6" t="str">
        <f>IF('Log_working_3-way'!$D761="","",1/'True_Odds_Calculator_3-way'!A758+1/'True_Odds_Calculator_3-way'!B758+1/'True_Odds_Calculator_3-way'!C758-1)</f>
        <v/>
      </c>
    </row>
    <row r="762" spans="4:11" x14ac:dyDescent="0.25">
      <c r="D762" t="str">
        <f>solve_for_c('True_Odds_Calculator_3-way'!A759,'True_Odds_Calculator_3-way'!B759,'True_Odds_Calculator_3-way'!C759,'Log_working_3-way'!B$1,'Log_working_3-way'!B$2)</f>
        <v/>
      </c>
      <c r="F762" s="6" t="str">
        <f>IF('Log_working_3-way'!D762="","",1/'True_Odds_Calculator_3-way'!N759+1/'True_Odds_Calculator_3-way'!O759+1/'True_Odds_Calculator_3-way'!#REF!-1)</f>
        <v/>
      </c>
      <c r="H762" s="6" t="str">
        <f>IF('Log_working_3-way'!$D762="","",'True_Odds_Calculator_3-way'!N759/'True_Odds_Calculator_3-way'!A759-1)</f>
        <v/>
      </c>
      <c r="I762" s="6" t="str">
        <f>IF('Log_working_3-way'!$D762="","",'True_Odds_Calculator_3-way'!O759/'True_Odds_Calculator_3-way'!B759-1)</f>
        <v/>
      </c>
      <c r="J762" s="6" t="str">
        <f>IF('Log_working_3-way'!$D762="","",'True_Odds_Calculator_3-way'!#REF!/'True_Odds_Calculator_3-way'!C759-1)</f>
        <v/>
      </c>
      <c r="K762" s="6" t="str">
        <f>IF('Log_working_3-way'!$D762="","",1/'True_Odds_Calculator_3-way'!A759+1/'True_Odds_Calculator_3-way'!B759+1/'True_Odds_Calculator_3-way'!C759-1)</f>
        <v/>
      </c>
    </row>
    <row r="763" spans="4:11" x14ac:dyDescent="0.25">
      <c r="D763" t="str">
        <f>solve_for_c('True_Odds_Calculator_3-way'!A760,'True_Odds_Calculator_3-way'!B760,'True_Odds_Calculator_3-way'!C760,'Log_working_3-way'!B$1,'Log_working_3-way'!B$2)</f>
        <v/>
      </c>
      <c r="F763" s="6" t="str">
        <f>IF('Log_working_3-way'!D763="","",1/'True_Odds_Calculator_3-way'!N760+1/'True_Odds_Calculator_3-way'!O760+1/'True_Odds_Calculator_3-way'!#REF!-1)</f>
        <v/>
      </c>
      <c r="H763" s="6" t="str">
        <f>IF('Log_working_3-way'!$D763="","",'True_Odds_Calculator_3-way'!N760/'True_Odds_Calculator_3-way'!A760-1)</f>
        <v/>
      </c>
      <c r="I763" s="6" t="str">
        <f>IF('Log_working_3-way'!$D763="","",'True_Odds_Calculator_3-way'!O760/'True_Odds_Calculator_3-way'!B760-1)</f>
        <v/>
      </c>
      <c r="J763" s="6" t="str">
        <f>IF('Log_working_3-way'!$D763="","",'True_Odds_Calculator_3-way'!#REF!/'True_Odds_Calculator_3-way'!C760-1)</f>
        <v/>
      </c>
      <c r="K763" s="6" t="str">
        <f>IF('Log_working_3-way'!$D763="","",1/'True_Odds_Calculator_3-way'!A760+1/'True_Odds_Calculator_3-way'!B760+1/'True_Odds_Calculator_3-way'!C760-1)</f>
        <v/>
      </c>
    </row>
    <row r="764" spans="4:11" x14ac:dyDescent="0.25">
      <c r="D764" t="str">
        <f>solve_for_c('True_Odds_Calculator_3-way'!A761,'True_Odds_Calculator_3-way'!B761,'True_Odds_Calculator_3-way'!C761,'Log_working_3-way'!B$1,'Log_working_3-way'!B$2)</f>
        <v/>
      </c>
      <c r="F764" s="6" t="str">
        <f>IF('Log_working_3-way'!D764="","",1/'True_Odds_Calculator_3-way'!N761+1/'True_Odds_Calculator_3-way'!O761+1/'True_Odds_Calculator_3-way'!#REF!-1)</f>
        <v/>
      </c>
      <c r="H764" s="6" t="str">
        <f>IF('Log_working_3-way'!$D764="","",'True_Odds_Calculator_3-way'!N761/'True_Odds_Calculator_3-way'!A761-1)</f>
        <v/>
      </c>
      <c r="I764" s="6" t="str">
        <f>IF('Log_working_3-way'!$D764="","",'True_Odds_Calculator_3-way'!O761/'True_Odds_Calculator_3-way'!B761-1)</f>
        <v/>
      </c>
      <c r="J764" s="6" t="str">
        <f>IF('Log_working_3-way'!$D764="","",'True_Odds_Calculator_3-way'!#REF!/'True_Odds_Calculator_3-way'!C761-1)</f>
        <v/>
      </c>
      <c r="K764" s="6" t="str">
        <f>IF('Log_working_3-way'!$D764="","",1/'True_Odds_Calculator_3-way'!A761+1/'True_Odds_Calculator_3-way'!B761+1/'True_Odds_Calculator_3-way'!C761-1)</f>
        <v/>
      </c>
    </row>
    <row r="765" spans="4:11" x14ac:dyDescent="0.25">
      <c r="D765" t="str">
        <f>solve_for_c('True_Odds_Calculator_3-way'!A762,'True_Odds_Calculator_3-way'!B762,'True_Odds_Calculator_3-way'!C762,'Log_working_3-way'!B$1,'Log_working_3-way'!B$2)</f>
        <v/>
      </c>
      <c r="F765" s="6" t="str">
        <f>IF('Log_working_3-way'!D765="","",1/'True_Odds_Calculator_3-way'!N762+1/'True_Odds_Calculator_3-way'!O762+1/'True_Odds_Calculator_3-way'!#REF!-1)</f>
        <v/>
      </c>
      <c r="H765" s="6" t="str">
        <f>IF('Log_working_3-way'!$D765="","",'True_Odds_Calculator_3-way'!N762/'True_Odds_Calculator_3-way'!A762-1)</f>
        <v/>
      </c>
      <c r="I765" s="6" t="str">
        <f>IF('Log_working_3-way'!$D765="","",'True_Odds_Calculator_3-way'!O762/'True_Odds_Calculator_3-way'!B762-1)</f>
        <v/>
      </c>
      <c r="J765" s="6" t="str">
        <f>IF('Log_working_3-way'!$D765="","",'True_Odds_Calculator_3-way'!#REF!/'True_Odds_Calculator_3-way'!C762-1)</f>
        <v/>
      </c>
      <c r="K765" s="6" t="str">
        <f>IF('Log_working_3-way'!$D765="","",1/'True_Odds_Calculator_3-way'!A762+1/'True_Odds_Calculator_3-way'!B762+1/'True_Odds_Calculator_3-way'!C762-1)</f>
        <v/>
      </c>
    </row>
    <row r="766" spans="4:11" x14ac:dyDescent="0.25">
      <c r="D766" t="str">
        <f>solve_for_c('True_Odds_Calculator_3-way'!A763,'True_Odds_Calculator_3-way'!B763,'True_Odds_Calculator_3-way'!C763,'Log_working_3-way'!B$1,'Log_working_3-way'!B$2)</f>
        <v/>
      </c>
      <c r="F766" s="6" t="str">
        <f>IF('Log_working_3-way'!D766="","",1/'True_Odds_Calculator_3-way'!N763+1/'True_Odds_Calculator_3-way'!O763+1/'True_Odds_Calculator_3-way'!#REF!-1)</f>
        <v/>
      </c>
      <c r="H766" s="6" t="str">
        <f>IF('Log_working_3-way'!$D766="","",'True_Odds_Calculator_3-way'!N763/'True_Odds_Calculator_3-way'!A763-1)</f>
        <v/>
      </c>
      <c r="I766" s="6" t="str">
        <f>IF('Log_working_3-way'!$D766="","",'True_Odds_Calculator_3-way'!O763/'True_Odds_Calculator_3-way'!B763-1)</f>
        <v/>
      </c>
      <c r="J766" s="6" t="str">
        <f>IF('Log_working_3-way'!$D766="","",'True_Odds_Calculator_3-way'!#REF!/'True_Odds_Calculator_3-way'!C763-1)</f>
        <v/>
      </c>
      <c r="K766" s="6" t="str">
        <f>IF('Log_working_3-way'!$D766="","",1/'True_Odds_Calculator_3-way'!A763+1/'True_Odds_Calculator_3-way'!B763+1/'True_Odds_Calculator_3-way'!C763-1)</f>
        <v/>
      </c>
    </row>
    <row r="767" spans="4:11" x14ac:dyDescent="0.25">
      <c r="D767" t="str">
        <f>solve_for_c('True_Odds_Calculator_3-way'!A764,'True_Odds_Calculator_3-way'!B764,'True_Odds_Calculator_3-way'!C764,'Log_working_3-way'!B$1,'Log_working_3-way'!B$2)</f>
        <v/>
      </c>
      <c r="F767" s="6" t="str">
        <f>IF('Log_working_3-way'!D767="","",1/'True_Odds_Calculator_3-way'!N764+1/'True_Odds_Calculator_3-way'!O764+1/'True_Odds_Calculator_3-way'!#REF!-1)</f>
        <v/>
      </c>
      <c r="H767" s="6" t="str">
        <f>IF('Log_working_3-way'!$D767="","",'True_Odds_Calculator_3-way'!N764/'True_Odds_Calculator_3-way'!A764-1)</f>
        <v/>
      </c>
      <c r="I767" s="6" t="str">
        <f>IF('Log_working_3-way'!$D767="","",'True_Odds_Calculator_3-way'!O764/'True_Odds_Calculator_3-way'!B764-1)</f>
        <v/>
      </c>
      <c r="J767" s="6" t="str">
        <f>IF('Log_working_3-way'!$D767="","",'True_Odds_Calculator_3-way'!#REF!/'True_Odds_Calculator_3-way'!C764-1)</f>
        <v/>
      </c>
      <c r="K767" s="6" t="str">
        <f>IF('Log_working_3-way'!$D767="","",1/'True_Odds_Calculator_3-way'!A764+1/'True_Odds_Calculator_3-way'!B764+1/'True_Odds_Calculator_3-way'!C764-1)</f>
        <v/>
      </c>
    </row>
    <row r="768" spans="4:11" x14ac:dyDescent="0.25">
      <c r="D768" t="str">
        <f>solve_for_c('True_Odds_Calculator_3-way'!A765,'True_Odds_Calculator_3-way'!B765,'True_Odds_Calculator_3-way'!C765,'Log_working_3-way'!B$1,'Log_working_3-way'!B$2)</f>
        <v/>
      </c>
      <c r="F768" s="6" t="str">
        <f>IF('Log_working_3-way'!D768="","",1/'True_Odds_Calculator_3-way'!N765+1/'True_Odds_Calculator_3-way'!O765+1/'True_Odds_Calculator_3-way'!#REF!-1)</f>
        <v/>
      </c>
      <c r="H768" s="6" t="str">
        <f>IF('Log_working_3-way'!$D768="","",'True_Odds_Calculator_3-way'!N765/'True_Odds_Calculator_3-way'!A765-1)</f>
        <v/>
      </c>
      <c r="I768" s="6" t="str">
        <f>IF('Log_working_3-way'!$D768="","",'True_Odds_Calculator_3-way'!O765/'True_Odds_Calculator_3-way'!B765-1)</f>
        <v/>
      </c>
      <c r="J768" s="6" t="str">
        <f>IF('Log_working_3-way'!$D768="","",'True_Odds_Calculator_3-way'!#REF!/'True_Odds_Calculator_3-way'!C765-1)</f>
        <v/>
      </c>
      <c r="K768" s="6" t="str">
        <f>IF('Log_working_3-way'!$D768="","",1/'True_Odds_Calculator_3-way'!A765+1/'True_Odds_Calculator_3-way'!B765+1/'True_Odds_Calculator_3-way'!C765-1)</f>
        <v/>
      </c>
    </row>
    <row r="769" spans="4:11" x14ac:dyDescent="0.25">
      <c r="D769" t="str">
        <f>solve_for_c('True_Odds_Calculator_3-way'!A766,'True_Odds_Calculator_3-way'!B766,'True_Odds_Calculator_3-way'!C766,'Log_working_3-way'!B$1,'Log_working_3-way'!B$2)</f>
        <v/>
      </c>
      <c r="F769" s="6" t="str">
        <f>IF('Log_working_3-way'!D769="","",1/'True_Odds_Calculator_3-way'!N766+1/'True_Odds_Calculator_3-way'!O766+1/'True_Odds_Calculator_3-way'!#REF!-1)</f>
        <v/>
      </c>
      <c r="H769" s="6" t="str">
        <f>IF('Log_working_3-way'!$D769="","",'True_Odds_Calculator_3-way'!N766/'True_Odds_Calculator_3-way'!A766-1)</f>
        <v/>
      </c>
      <c r="I769" s="6" t="str">
        <f>IF('Log_working_3-way'!$D769="","",'True_Odds_Calculator_3-way'!O766/'True_Odds_Calculator_3-way'!B766-1)</f>
        <v/>
      </c>
      <c r="J769" s="6" t="str">
        <f>IF('Log_working_3-way'!$D769="","",'True_Odds_Calculator_3-way'!#REF!/'True_Odds_Calculator_3-way'!C766-1)</f>
        <v/>
      </c>
      <c r="K769" s="6" t="str">
        <f>IF('Log_working_3-way'!$D769="","",1/'True_Odds_Calculator_3-way'!A766+1/'True_Odds_Calculator_3-way'!B766+1/'True_Odds_Calculator_3-way'!C766-1)</f>
        <v/>
      </c>
    </row>
    <row r="770" spans="4:11" x14ac:dyDescent="0.25">
      <c r="D770" t="str">
        <f>solve_for_c('True_Odds_Calculator_3-way'!A767,'True_Odds_Calculator_3-way'!B767,'True_Odds_Calculator_3-way'!C767,'Log_working_3-way'!B$1,'Log_working_3-way'!B$2)</f>
        <v/>
      </c>
      <c r="F770" s="6" t="str">
        <f>IF('Log_working_3-way'!D770="","",1/'True_Odds_Calculator_3-way'!N767+1/'True_Odds_Calculator_3-way'!O767+1/'True_Odds_Calculator_3-way'!#REF!-1)</f>
        <v/>
      </c>
      <c r="H770" s="6" t="str">
        <f>IF('Log_working_3-way'!$D770="","",'True_Odds_Calculator_3-way'!N767/'True_Odds_Calculator_3-way'!A767-1)</f>
        <v/>
      </c>
      <c r="I770" s="6" t="str">
        <f>IF('Log_working_3-way'!$D770="","",'True_Odds_Calculator_3-way'!O767/'True_Odds_Calculator_3-way'!B767-1)</f>
        <v/>
      </c>
      <c r="J770" s="6" t="str">
        <f>IF('Log_working_3-way'!$D770="","",'True_Odds_Calculator_3-way'!#REF!/'True_Odds_Calculator_3-way'!C767-1)</f>
        <v/>
      </c>
      <c r="K770" s="6" t="str">
        <f>IF('Log_working_3-way'!$D770="","",1/'True_Odds_Calculator_3-way'!A767+1/'True_Odds_Calculator_3-way'!B767+1/'True_Odds_Calculator_3-way'!C767-1)</f>
        <v/>
      </c>
    </row>
    <row r="771" spans="4:11" x14ac:dyDescent="0.25">
      <c r="D771" t="str">
        <f>solve_for_c('True_Odds_Calculator_3-way'!A768,'True_Odds_Calculator_3-way'!B768,'True_Odds_Calculator_3-way'!C768,'Log_working_3-way'!B$1,'Log_working_3-way'!B$2)</f>
        <v/>
      </c>
      <c r="F771" s="6" t="str">
        <f>IF('Log_working_3-way'!D771="","",1/'True_Odds_Calculator_3-way'!N768+1/'True_Odds_Calculator_3-way'!O768+1/'True_Odds_Calculator_3-way'!#REF!-1)</f>
        <v/>
      </c>
      <c r="H771" s="6" t="str">
        <f>IF('Log_working_3-way'!$D771="","",'True_Odds_Calculator_3-way'!N768/'True_Odds_Calculator_3-way'!A768-1)</f>
        <v/>
      </c>
      <c r="I771" s="6" t="str">
        <f>IF('Log_working_3-way'!$D771="","",'True_Odds_Calculator_3-way'!O768/'True_Odds_Calculator_3-way'!B768-1)</f>
        <v/>
      </c>
      <c r="J771" s="6" t="str">
        <f>IF('Log_working_3-way'!$D771="","",'True_Odds_Calculator_3-way'!#REF!/'True_Odds_Calculator_3-way'!C768-1)</f>
        <v/>
      </c>
      <c r="K771" s="6" t="str">
        <f>IF('Log_working_3-way'!$D771="","",1/'True_Odds_Calculator_3-way'!A768+1/'True_Odds_Calculator_3-way'!B768+1/'True_Odds_Calculator_3-way'!C768-1)</f>
        <v/>
      </c>
    </row>
    <row r="772" spans="4:11" x14ac:dyDescent="0.25">
      <c r="D772" t="str">
        <f>solve_for_c('True_Odds_Calculator_3-way'!A769,'True_Odds_Calculator_3-way'!B769,'True_Odds_Calculator_3-way'!C769,'Log_working_3-way'!B$1,'Log_working_3-way'!B$2)</f>
        <v/>
      </c>
      <c r="F772" s="6" t="str">
        <f>IF('Log_working_3-way'!D772="","",1/'True_Odds_Calculator_3-way'!N769+1/'True_Odds_Calculator_3-way'!O769+1/'True_Odds_Calculator_3-way'!#REF!-1)</f>
        <v/>
      </c>
      <c r="H772" s="6" t="str">
        <f>IF('Log_working_3-way'!$D772="","",'True_Odds_Calculator_3-way'!N769/'True_Odds_Calculator_3-way'!A769-1)</f>
        <v/>
      </c>
      <c r="I772" s="6" t="str">
        <f>IF('Log_working_3-way'!$D772="","",'True_Odds_Calculator_3-way'!O769/'True_Odds_Calculator_3-way'!B769-1)</f>
        <v/>
      </c>
      <c r="J772" s="6" t="str">
        <f>IF('Log_working_3-way'!$D772="","",'True_Odds_Calculator_3-way'!#REF!/'True_Odds_Calculator_3-way'!C769-1)</f>
        <v/>
      </c>
      <c r="K772" s="6" t="str">
        <f>IF('Log_working_3-way'!$D772="","",1/'True_Odds_Calculator_3-way'!A769+1/'True_Odds_Calculator_3-way'!B769+1/'True_Odds_Calculator_3-way'!C769-1)</f>
        <v/>
      </c>
    </row>
    <row r="773" spans="4:11" x14ac:dyDescent="0.25">
      <c r="D773" t="str">
        <f>solve_for_c('True_Odds_Calculator_3-way'!A770,'True_Odds_Calculator_3-way'!B770,'True_Odds_Calculator_3-way'!C770,'Log_working_3-way'!B$1,'Log_working_3-way'!B$2)</f>
        <v/>
      </c>
      <c r="F773" s="6" t="str">
        <f>IF('Log_working_3-way'!D773="","",1/'True_Odds_Calculator_3-way'!N770+1/'True_Odds_Calculator_3-way'!O770+1/'True_Odds_Calculator_3-way'!#REF!-1)</f>
        <v/>
      </c>
      <c r="H773" s="6" t="str">
        <f>IF('Log_working_3-way'!$D773="","",'True_Odds_Calculator_3-way'!N770/'True_Odds_Calculator_3-way'!A770-1)</f>
        <v/>
      </c>
      <c r="I773" s="6" t="str">
        <f>IF('Log_working_3-way'!$D773="","",'True_Odds_Calculator_3-way'!O770/'True_Odds_Calculator_3-way'!B770-1)</f>
        <v/>
      </c>
      <c r="J773" s="6" t="str">
        <f>IF('Log_working_3-way'!$D773="","",'True_Odds_Calculator_3-way'!#REF!/'True_Odds_Calculator_3-way'!C770-1)</f>
        <v/>
      </c>
      <c r="K773" s="6" t="str">
        <f>IF('Log_working_3-way'!$D773="","",1/'True_Odds_Calculator_3-way'!A770+1/'True_Odds_Calculator_3-way'!B770+1/'True_Odds_Calculator_3-way'!C770-1)</f>
        <v/>
      </c>
    </row>
    <row r="774" spans="4:11" x14ac:dyDescent="0.25">
      <c r="D774" t="str">
        <f>solve_for_c('True_Odds_Calculator_3-way'!A771,'True_Odds_Calculator_3-way'!B771,'True_Odds_Calculator_3-way'!C771,'Log_working_3-way'!B$1,'Log_working_3-way'!B$2)</f>
        <v/>
      </c>
      <c r="F774" s="6" t="str">
        <f>IF('Log_working_3-way'!D774="","",1/'True_Odds_Calculator_3-way'!N771+1/'True_Odds_Calculator_3-way'!O771+1/'True_Odds_Calculator_3-way'!#REF!-1)</f>
        <v/>
      </c>
      <c r="H774" s="6" t="str">
        <f>IF('Log_working_3-way'!$D774="","",'True_Odds_Calculator_3-way'!N771/'True_Odds_Calculator_3-way'!A771-1)</f>
        <v/>
      </c>
      <c r="I774" s="6" t="str">
        <f>IF('Log_working_3-way'!$D774="","",'True_Odds_Calculator_3-way'!O771/'True_Odds_Calculator_3-way'!B771-1)</f>
        <v/>
      </c>
      <c r="J774" s="6" t="str">
        <f>IF('Log_working_3-way'!$D774="","",'True_Odds_Calculator_3-way'!#REF!/'True_Odds_Calculator_3-way'!C771-1)</f>
        <v/>
      </c>
      <c r="K774" s="6" t="str">
        <f>IF('Log_working_3-way'!$D774="","",1/'True_Odds_Calculator_3-way'!A771+1/'True_Odds_Calculator_3-way'!B771+1/'True_Odds_Calculator_3-way'!C771-1)</f>
        <v/>
      </c>
    </row>
    <row r="775" spans="4:11" x14ac:dyDescent="0.25">
      <c r="D775" t="str">
        <f>solve_for_c('True_Odds_Calculator_3-way'!A772,'True_Odds_Calculator_3-way'!B772,'True_Odds_Calculator_3-way'!C772,'Log_working_3-way'!B$1,'Log_working_3-way'!B$2)</f>
        <v/>
      </c>
      <c r="F775" s="6" t="str">
        <f>IF('Log_working_3-way'!D775="","",1/'True_Odds_Calculator_3-way'!N772+1/'True_Odds_Calculator_3-way'!O772+1/'True_Odds_Calculator_3-way'!#REF!-1)</f>
        <v/>
      </c>
      <c r="H775" s="6" t="str">
        <f>IF('Log_working_3-way'!$D775="","",'True_Odds_Calculator_3-way'!N772/'True_Odds_Calculator_3-way'!A772-1)</f>
        <v/>
      </c>
      <c r="I775" s="6" t="str">
        <f>IF('Log_working_3-way'!$D775="","",'True_Odds_Calculator_3-way'!O772/'True_Odds_Calculator_3-way'!B772-1)</f>
        <v/>
      </c>
      <c r="J775" s="6" t="str">
        <f>IF('Log_working_3-way'!$D775="","",'True_Odds_Calculator_3-way'!#REF!/'True_Odds_Calculator_3-way'!C772-1)</f>
        <v/>
      </c>
      <c r="K775" s="6" t="str">
        <f>IF('Log_working_3-way'!$D775="","",1/'True_Odds_Calculator_3-way'!A772+1/'True_Odds_Calculator_3-way'!B772+1/'True_Odds_Calculator_3-way'!C772-1)</f>
        <v/>
      </c>
    </row>
    <row r="776" spans="4:11" x14ac:dyDescent="0.25">
      <c r="D776" t="str">
        <f>solve_for_c('True_Odds_Calculator_3-way'!A773,'True_Odds_Calculator_3-way'!B773,'True_Odds_Calculator_3-way'!C773,'Log_working_3-way'!B$1,'Log_working_3-way'!B$2)</f>
        <v/>
      </c>
      <c r="F776" s="6" t="str">
        <f>IF('Log_working_3-way'!D776="","",1/'True_Odds_Calculator_3-way'!N773+1/'True_Odds_Calculator_3-way'!O773+1/'True_Odds_Calculator_3-way'!#REF!-1)</f>
        <v/>
      </c>
      <c r="H776" s="6" t="str">
        <f>IF('Log_working_3-way'!$D776="","",'True_Odds_Calculator_3-way'!N773/'True_Odds_Calculator_3-way'!A773-1)</f>
        <v/>
      </c>
      <c r="I776" s="6" t="str">
        <f>IF('Log_working_3-way'!$D776="","",'True_Odds_Calculator_3-way'!O773/'True_Odds_Calculator_3-way'!B773-1)</f>
        <v/>
      </c>
      <c r="J776" s="6" t="str">
        <f>IF('Log_working_3-way'!$D776="","",'True_Odds_Calculator_3-way'!#REF!/'True_Odds_Calculator_3-way'!C773-1)</f>
        <v/>
      </c>
      <c r="K776" s="6" t="str">
        <f>IF('Log_working_3-way'!$D776="","",1/'True_Odds_Calculator_3-way'!A773+1/'True_Odds_Calculator_3-way'!B773+1/'True_Odds_Calculator_3-way'!C773-1)</f>
        <v/>
      </c>
    </row>
    <row r="777" spans="4:11" x14ac:dyDescent="0.25">
      <c r="D777" t="str">
        <f>solve_for_c('True_Odds_Calculator_3-way'!A774,'True_Odds_Calculator_3-way'!B774,'True_Odds_Calculator_3-way'!C774,'Log_working_3-way'!B$1,'Log_working_3-way'!B$2)</f>
        <v/>
      </c>
      <c r="F777" s="6" t="str">
        <f>IF('Log_working_3-way'!D777="","",1/'True_Odds_Calculator_3-way'!N774+1/'True_Odds_Calculator_3-way'!O774+1/'True_Odds_Calculator_3-way'!#REF!-1)</f>
        <v/>
      </c>
      <c r="H777" s="6" t="str">
        <f>IF('Log_working_3-way'!$D777="","",'True_Odds_Calculator_3-way'!N774/'True_Odds_Calculator_3-way'!A774-1)</f>
        <v/>
      </c>
      <c r="I777" s="6" t="str">
        <f>IF('Log_working_3-way'!$D777="","",'True_Odds_Calculator_3-way'!O774/'True_Odds_Calculator_3-way'!B774-1)</f>
        <v/>
      </c>
      <c r="J777" s="6" t="str">
        <f>IF('Log_working_3-way'!$D777="","",'True_Odds_Calculator_3-way'!#REF!/'True_Odds_Calculator_3-way'!C774-1)</f>
        <v/>
      </c>
      <c r="K777" s="6" t="str">
        <f>IF('Log_working_3-way'!$D777="","",1/'True_Odds_Calculator_3-way'!A774+1/'True_Odds_Calculator_3-way'!B774+1/'True_Odds_Calculator_3-way'!C774-1)</f>
        <v/>
      </c>
    </row>
    <row r="778" spans="4:11" x14ac:dyDescent="0.25">
      <c r="D778" t="str">
        <f>solve_for_c('True_Odds_Calculator_3-way'!A775,'True_Odds_Calculator_3-way'!B775,'True_Odds_Calculator_3-way'!C775,'Log_working_3-way'!B$1,'Log_working_3-way'!B$2)</f>
        <v/>
      </c>
      <c r="F778" s="6" t="str">
        <f>IF('Log_working_3-way'!D778="","",1/'True_Odds_Calculator_3-way'!N775+1/'True_Odds_Calculator_3-way'!O775+1/'True_Odds_Calculator_3-way'!#REF!-1)</f>
        <v/>
      </c>
      <c r="H778" s="6" t="str">
        <f>IF('Log_working_3-way'!$D778="","",'True_Odds_Calculator_3-way'!N775/'True_Odds_Calculator_3-way'!A775-1)</f>
        <v/>
      </c>
      <c r="I778" s="6" t="str">
        <f>IF('Log_working_3-way'!$D778="","",'True_Odds_Calculator_3-way'!O775/'True_Odds_Calculator_3-way'!B775-1)</f>
        <v/>
      </c>
      <c r="J778" s="6" t="str">
        <f>IF('Log_working_3-way'!$D778="","",'True_Odds_Calculator_3-way'!#REF!/'True_Odds_Calculator_3-way'!C775-1)</f>
        <v/>
      </c>
      <c r="K778" s="6" t="str">
        <f>IF('Log_working_3-way'!$D778="","",1/'True_Odds_Calculator_3-way'!A775+1/'True_Odds_Calculator_3-way'!B775+1/'True_Odds_Calculator_3-way'!C775-1)</f>
        <v/>
      </c>
    </row>
    <row r="779" spans="4:11" x14ac:dyDescent="0.25">
      <c r="D779" t="str">
        <f>solve_for_c('True_Odds_Calculator_3-way'!A776,'True_Odds_Calculator_3-way'!B776,'True_Odds_Calculator_3-way'!C776,'Log_working_3-way'!B$1,'Log_working_3-way'!B$2)</f>
        <v/>
      </c>
      <c r="F779" s="6" t="str">
        <f>IF('Log_working_3-way'!D779="","",1/'True_Odds_Calculator_3-way'!N776+1/'True_Odds_Calculator_3-way'!O776+1/'True_Odds_Calculator_3-way'!#REF!-1)</f>
        <v/>
      </c>
      <c r="H779" s="6" t="str">
        <f>IF('Log_working_3-way'!$D779="","",'True_Odds_Calculator_3-way'!N776/'True_Odds_Calculator_3-way'!A776-1)</f>
        <v/>
      </c>
      <c r="I779" s="6" t="str">
        <f>IF('Log_working_3-way'!$D779="","",'True_Odds_Calculator_3-way'!O776/'True_Odds_Calculator_3-way'!B776-1)</f>
        <v/>
      </c>
      <c r="J779" s="6" t="str">
        <f>IF('Log_working_3-way'!$D779="","",'True_Odds_Calculator_3-way'!#REF!/'True_Odds_Calculator_3-way'!C776-1)</f>
        <v/>
      </c>
      <c r="K779" s="6" t="str">
        <f>IF('Log_working_3-way'!$D779="","",1/'True_Odds_Calculator_3-way'!A776+1/'True_Odds_Calculator_3-way'!B776+1/'True_Odds_Calculator_3-way'!C776-1)</f>
        <v/>
      </c>
    </row>
    <row r="780" spans="4:11" x14ac:dyDescent="0.25">
      <c r="D780" t="str">
        <f>solve_for_c('True_Odds_Calculator_3-way'!A777,'True_Odds_Calculator_3-way'!B777,'True_Odds_Calculator_3-way'!C777,'Log_working_3-way'!B$1,'Log_working_3-way'!B$2)</f>
        <v/>
      </c>
      <c r="F780" s="6" t="str">
        <f>IF('Log_working_3-way'!D780="","",1/'True_Odds_Calculator_3-way'!N777+1/'True_Odds_Calculator_3-way'!O777+1/'True_Odds_Calculator_3-way'!#REF!-1)</f>
        <v/>
      </c>
      <c r="H780" s="6" t="str">
        <f>IF('Log_working_3-way'!$D780="","",'True_Odds_Calculator_3-way'!N777/'True_Odds_Calculator_3-way'!A777-1)</f>
        <v/>
      </c>
      <c r="I780" s="6" t="str">
        <f>IF('Log_working_3-way'!$D780="","",'True_Odds_Calculator_3-way'!O777/'True_Odds_Calculator_3-way'!B777-1)</f>
        <v/>
      </c>
      <c r="J780" s="6" t="str">
        <f>IF('Log_working_3-way'!$D780="","",'True_Odds_Calculator_3-way'!#REF!/'True_Odds_Calculator_3-way'!C777-1)</f>
        <v/>
      </c>
      <c r="K780" s="6" t="str">
        <f>IF('Log_working_3-way'!$D780="","",1/'True_Odds_Calculator_3-way'!A777+1/'True_Odds_Calculator_3-way'!B777+1/'True_Odds_Calculator_3-way'!C777-1)</f>
        <v/>
      </c>
    </row>
    <row r="781" spans="4:11" x14ac:dyDescent="0.25">
      <c r="D781" t="str">
        <f>solve_for_c('True_Odds_Calculator_3-way'!A778,'True_Odds_Calculator_3-way'!B778,'True_Odds_Calculator_3-way'!C778,'Log_working_3-way'!B$1,'Log_working_3-way'!B$2)</f>
        <v/>
      </c>
      <c r="F781" s="6" t="str">
        <f>IF('Log_working_3-way'!D781="","",1/'True_Odds_Calculator_3-way'!N778+1/'True_Odds_Calculator_3-way'!O778+1/'True_Odds_Calculator_3-way'!#REF!-1)</f>
        <v/>
      </c>
      <c r="H781" s="6" t="str">
        <f>IF('Log_working_3-way'!$D781="","",'True_Odds_Calculator_3-way'!N778/'True_Odds_Calculator_3-way'!A778-1)</f>
        <v/>
      </c>
      <c r="I781" s="6" t="str">
        <f>IF('Log_working_3-way'!$D781="","",'True_Odds_Calculator_3-way'!O778/'True_Odds_Calculator_3-way'!B778-1)</f>
        <v/>
      </c>
      <c r="J781" s="6" t="str">
        <f>IF('Log_working_3-way'!$D781="","",'True_Odds_Calculator_3-way'!#REF!/'True_Odds_Calculator_3-way'!C778-1)</f>
        <v/>
      </c>
      <c r="K781" s="6" t="str">
        <f>IF('Log_working_3-way'!$D781="","",1/'True_Odds_Calculator_3-way'!A778+1/'True_Odds_Calculator_3-way'!B778+1/'True_Odds_Calculator_3-way'!C778-1)</f>
        <v/>
      </c>
    </row>
    <row r="782" spans="4:11" x14ac:dyDescent="0.25">
      <c r="D782" t="str">
        <f>solve_for_c('True_Odds_Calculator_3-way'!A779,'True_Odds_Calculator_3-way'!B779,'True_Odds_Calculator_3-way'!C779,'Log_working_3-way'!B$1,'Log_working_3-way'!B$2)</f>
        <v/>
      </c>
      <c r="F782" s="6" t="str">
        <f>IF('Log_working_3-way'!D782="","",1/'True_Odds_Calculator_3-way'!N779+1/'True_Odds_Calculator_3-way'!O779+1/'True_Odds_Calculator_3-way'!#REF!-1)</f>
        <v/>
      </c>
      <c r="H782" s="6" t="str">
        <f>IF('Log_working_3-way'!$D782="","",'True_Odds_Calculator_3-way'!N779/'True_Odds_Calculator_3-way'!A779-1)</f>
        <v/>
      </c>
      <c r="I782" s="6" t="str">
        <f>IF('Log_working_3-way'!$D782="","",'True_Odds_Calculator_3-way'!O779/'True_Odds_Calculator_3-way'!B779-1)</f>
        <v/>
      </c>
      <c r="J782" s="6" t="str">
        <f>IF('Log_working_3-way'!$D782="","",'True_Odds_Calculator_3-way'!#REF!/'True_Odds_Calculator_3-way'!C779-1)</f>
        <v/>
      </c>
      <c r="K782" s="6" t="str">
        <f>IF('Log_working_3-way'!$D782="","",1/'True_Odds_Calculator_3-way'!A779+1/'True_Odds_Calculator_3-way'!B779+1/'True_Odds_Calculator_3-way'!C779-1)</f>
        <v/>
      </c>
    </row>
    <row r="783" spans="4:11" x14ac:dyDescent="0.25">
      <c r="D783" t="str">
        <f>solve_for_c('True_Odds_Calculator_3-way'!A780,'True_Odds_Calculator_3-way'!B780,'True_Odds_Calculator_3-way'!C780,'Log_working_3-way'!B$1,'Log_working_3-way'!B$2)</f>
        <v/>
      </c>
      <c r="F783" s="6" t="str">
        <f>IF('Log_working_3-way'!D783="","",1/'True_Odds_Calculator_3-way'!N780+1/'True_Odds_Calculator_3-way'!O780+1/'True_Odds_Calculator_3-way'!#REF!-1)</f>
        <v/>
      </c>
      <c r="H783" s="6" t="str">
        <f>IF('Log_working_3-way'!$D783="","",'True_Odds_Calculator_3-way'!N780/'True_Odds_Calculator_3-way'!A780-1)</f>
        <v/>
      </c>
      <c r="I783" s="6" t="str">
        <f>IF('Log_working_3-way'!$D783="","",'True_Odds_Calculator_3-way'!O780/'True_Odds_Calculator_3-way'!B780-1)</f>
        <v/>
      </c>
      <c r="J783" s="6" t="str">
        <f>IF('Log_working_3-way'!$D783="","",'True_Odds_Calculator_3-way'!#REF!/'True_Odds_Calculator_3-way'!C780-1)</f>
        <v/>
      </c>
      <c r="K783" s="6" t="str">
        <f>IF('Log_working_3-way'!$D783="","",1/'True_Odds_Calculator_3-way'!A780+1/'True_Odds_Calculator_3-way'!B780+1/'True_Odds_Calculator_3-way'!C780-1)</f>
        <v/>
      </c>
    </row>
    <row r="784" spans="4:11" x14ac:dyDescent="0.25">
      <c r="D784" t="str">
        <f>solve_for_c('True_Odds_Calculator_3-way'!A781,'True_Odds_Calculator_3-way'!B781,'True_Odds_Calculator_3-way'!C781,'Log_working_3-way'!B$1,'Log_working_3-way'!B$2)</f>
        <v/>
      </c>
      <c r="F784" s="6" t="str">
        <f>IF('Log_working_3-way'!D784="","",1/'True_Odds_Calculator_3-way'!N781+1/'True_Odds_Calculator_3-way'!O781+1/'True_Odds_Calculator_3-way'!#REF!-1)</f>
        <v/>
      </c>
      <c r="H784" s="6" t="str">
        <f>IF('Log_working_3-way'!$D784="","",'True_Odds_Calculator_3-way'!N781/'True_Odds_Calculator_3-way'!A781-1)</f>
        <v/>
      </c>
      <c r="I784" s="6" t="str">
        <f>IF('Log_working_3-way'!$D784="","",'True_Odds_Calculator_3-way'!O781/'True_Odds_Calculator_3-way'!B781-1)</f>
        <v/>
      </c>
      <c r="J784" s="6" t="str">
        <f>IF('Log_working_3-way'!$D784="","",'True_Odds_Calculator_3-way'!#REF!/'True_Odds_Calculator_3-way'!C781-1)</f>
        <v/>
      </c>
      <c r="K784" s="6" t="str">
        <f>IF('Log_working_3-way'!$D784="","",1/'True_Odds_Calculator_3-way'!A781+1/'True_Odds_Calculator_3-way'!B781+1/'True_Odds_Calculator_3-way'!C781-1)</f>
        <v/>
      </c>
    </row>
    <row r="785" spans="4:11" x14ac:dyDescent="0.25">
      <c r="D785" t="str">
        <f>solve_for_c('True_Odds_Calculator_3-way'!A782,'True_Odds_Calculator_3-way'!B782,'True_Odds_Calculator_3-way'!C782,'Log_working_3-way'!B$1,'Log_working_3-way'!B$2)</f>
        <v/>
      </c>
      <c r="F785" s="6" t="str">
        <f>IF('Log_working_3-way'!D785="","",1/'True_Odds_Calculator_3-way'!N782+1/'True_Odds_Calculator_3-way'!O782+1/'True_Odds_Calculator_3-way'!#REF!-1)</f>
        <v/>
      </c>
      <c r="H785" s="6" t="str">
        <f>IF('Log_working_3-way'!$D785="","",'True_Odds_Calculator_3-way'!N782/'True_Odds_Calculator_3-way'!A782-1)</f>
        <v/>
      </c>
      <c r="I785" s="6" t="str">
        <f>IF('Log_working_3-way'!$D785="","",'True_Odds_Calculator_3-way'!O782/'True_Odds_Calculator_3-way'!B782-1)</f>
        <v/>
      </c>
      <c r="J785" s="6" t="str">
        <f>IF('Log_working_3-way'!$D785="","",'True_Odds_Calculator_3-way'!#REF!/'True_Odds_Calculator_3-way'!C782-1)</f>
        <v/>
      </c>
      <c r="K785" s="6" t="str">
        <f>IF('Log_working_3-way'!$D785="","",1/'True_Odds_Calculator_3-way'!A782+1/'True_Odds_Calculator_3-way'!B782+1/'True_Odds_Calculator_3-way'!C782-1)</f>
        <v/>
      </c>
    </row>
    <row r="786" spans="4:11" x14ac:dyDescent="0.25">
      <c r="D786" t="str">
        <f>solve_for_c('True_Odds_Calculator_3-way'!A783,'True_Odds_Calculator_3-way'!B783,'True_Odds_Calculator_3-way'!C783,'Log_working_3-way'!B$1,'Log_working_3-way'!B$2)</f>
        <v/>
      </c>
      <c r="F786" s="6" t="str">
        <f>IF('Log_working_3-way'!D786="","",1/'True_Odds_Calculator_3-way'!N783+1/'True_Odds_Calculator_3-way'!O783+1/'True_Odds_Calculator_3-way'!#REF!-1)</f>
        <v/>
      </c>
      <c r="H786" s="6" t="str">
        <f>IF('Log_working_3-way'!$D786="","",'True_Odds_Calculator_3-way'!N783/'True_Odds_Calculator_3-way'!A783-1)</f>
        <v/>
      </c>
      <c r="I786" s="6" t="str">
        <f>IF('Log_working_3-way'!$D786="","",'True_Odds_Calculator_3-way'!O783/'True_Odds_Calculator_3-way'!B783-1)</f>
        <v/>
      </c>
      <c r="J786" s="6" t="str">
        <f>IF('Log_working_3-way'!$D786="","",'True_Odds_Calculator_3-way'!#REF!/'True_Odds_Calculator_3-way'!C783-1)</f>
        <v/>
      </c>
      <c r="K786" s="6" t="str">
        <f>IF('Log_working_3-way'!$D786="","",1/'True_Odds_Calculator_3-way'!A783+1/'True_Odds_Calculator_3-way'!B783+1/'True_Odds_Calculator_3-way'!C783-1)</f>
        <v/>
      </c>
    </row>
    <row r="787" spans="4:11" x14ac:dyDescent="0.25">
      <c r="D787" t="str">
        <f>solve_for_c('True_Odds_Calculator_3-way'!A784,'True_Odds_Calculator_3-way'!B784,'True_Odds_Calculator_3-way'!C784,'Log_working_3-way'!B$1,'Log_working_3-way'!B$2)</f>
        <v/>
      </c>
      <c r="F787" s="6" t="str">
        <f>IF('Log_working_3-way'!D787="","",1/'True_Odds_Calculator_3-way'!N784+1/'True_Odds_Calculator_3-way'!O784+1/'True_Odds_Calculator_3-way'!#REF!-1)</f>
        <v/>
      </c>
      <c r="H787" s="6" t="str">
        <f>IF('Log_working_3-way'!$D787="","",'True_Odds_Calculator_3-way'!N784/'True_Odds_Calculator_3-way'!A784-1)</f>
        <v/>
      </c>
      <c r="I787" s="6" t="str">
        <f>IF('Log_working_3-way'!$D787="","",'True_Odds_Calculator_3-way'!O784/'True_Odds_Calculator_3-way'!B784-1)</f>
        <v/>
      </c>
      <c r="J787" s="6" t="str">
        <f>IF('Log_working_3-way'!$D787="","",'True_Odds_Calculator_3-way'!#REF!/'True_Odds_Calculator_3-way'!C784-1)</f>
        <v/>
      </c>
      <c r="K787" s="6" t="str">
        <f>IF('Log_working_3-way'!$D787="","",1/'True_Odds_Calculator_3-way'!A784+1/'True_Odds_Calculator_3-way'!B784+1/'True_Odds_Calculator_3-way'!C784-1)</f>
        <v/>
      </c>
    </row>
    <row r="788" spans="4:11" x14ac:dyDescent="0.25">
      <c r="D788" t="str">
        <f>solve_for_c('True_Odds_Calculator_3-way'!A785,'True_Odds_Calculator_3-way'!B785,'True_Odds_Calculator_3-way'!C785,'Log_working_3-way'!B$1,'Log_working_3-way'!B$2)</f>
        <v/>
      </c>
      <c r="F788" s="6" t="str">
        <f>IF('Log_working_3-way'!D788="","",1/'True_Odds_Calculator_3-way'!N785+1/'True_Odds_Calculator_3-way'!O785+1/'True_Odds_Calculator_3-way'!#REF!-1)</f>
        <v/>
      </c>
      <c r="H788" s="6" t="str">
        <f>IF('Log_working_3-way'!$D788="","",'True_Odds_Calculator_3-way'!N785/'True_Odds_Calculator_3-way'!A785-1)</f>
        <v/>
      </c>
      <c r="I788" s="6" t="str">
        <f>IF('Log_working_3-way'!$D788="","",'True_Odds_Calculator_3-way'!O785/'True_Odds_Calculator_3-way'!B785-1)</f>
        <v/>
      </c>
      <c r="J788" s="6" t="str">
        <f>IF('Log_working_3-way'!$D788="","",'True_Odds_Calculator_3-way'!#REF!/'True_Odds_Calculator_3-way'!C785-1)</f>
        <v/>
      </c>
      <c r="K788" s="6" t="str">
        <f>IF('Log_working_3-way'!$D788="","",1/'True_Odds_Calculator_3-way'!A785+1/'True_Odds_Calculator_3-way'!B785+1/'True_Odds_Calculator_3-way'!C785-1)</f>
        <v/>
      </c>
    </row>
    <row r="789" spans="4:11" x14ac:dyDescent="0.25">
      <c r="D789" t="str">
        <f>solve_for_c('True_Odds_Calculator_3-way'!A786,'True_Odds_Calculator_3-way'!B786,'True_Odds_Calculator_3-way'!C786,'Log_working_3-way'!B$1,'Log_working_3-way'!B$2)</f>
        <v/>
      </c>
      <c r="F789" s="6" t="str">
        <f>IF('Log_working_3-way'!D789="","",1/'True_Odds_Calculator_3-way'!N786+1/'True_Odds_Calculator_3-way'!O786+1/'True_Odds_Calculator_3-way'!#REF!-1)</f>
        <v/>
      </c>
      <c r="H789" s="6" t="str">
        <f>IF('Log_working_3-way'!$D789="","",'True_Odds_Calculator_3-way'!N786/'True_Odds_Calculator_3-way'!A786-1)</f>
        <v/>
      </c>
      <c r="I789" s="6" t="str">
        <f>IF('Log_working_3-way'!$D789="","",'True_Odds_Calculator_3-way'!O786/'True_Odds_Calculator_3-way'!B786-1)</f>
        <v/>
      </c>
      <c r="J789" s="6" t="str">
        <f>IF('Log_working_3-way'!$D789="","",'True_Odds_Calculator_3-way'!#REF!/'True_Odds_Calculator_3-way'!C786-1)</f>
        <v/>
      </c>
      <c r="K789" s="6" t="str">
        <f>IF('Log_working_3-way'!$D789="","",1/'True_Odds_Calculator_3-way'!A786+1/'True_Odds_Calculator_3-way'!B786+1/'True_Odds_Calculator_3-way'!C786-1)</f>
        <v/>
      </c>
    </row>
    <row r="790" spans="4:11" x14ac:dyDescent="0.25">
      <c r="D790" t="str">
        <f>solve_for_c('True_Odds_Calculator_3-way'!A787,'True_Odds_Calculator_3-way'!B787,'True_Odds_Calculator_3-way'!C787,'Log_working_3-way'!B$1,'Log_working_3-way'!B$2)</f>
        <v/>
      </c>
      <c r="F790" s="6" t="str">
        <f>IF('Log_working_3-way'!D790="","",1/'True_Odds_Calculator_3-way'!N787+1/'True_Odds_Calculator_3-way'!O787+1/'True_Odds_Calculator_3-way'!#REF!-1)</f>
        <v/>
      </c>
      <c r="H790" s="6" t="str">
        <f>IF('Log_working_3-way'!$D790="","",'True_Odds_Calculator_3-way'!N787/'True_Odds_Calculator_3-way'!A787-1)</f>
        <v/>
      </c>
      <c r="I790" s="6" t="str">
        <f>IF('Log_working_3-way'!$D790="","",'True_Odds_Calculator_3-way'!O787/'True_Odds_Calculator_3-way'!B787-1)</f>
        <v/>
      </c>
      <c r="J790" s="6" t="str">
        <f>IF('Log_working_3-way'!$D790="","",'True_Odds_Calculator_3-way'!#REF!/'True_Odds_Calculator_3-way'!C787-1)</f>
        <v/>
      </c>
      <c r="K790" s="6" t="str">
        <f>IF('Log_working_3-way'!$D790="","",1/'True_Odds_Calculator_3-way'!A787+1/'True_Odds_Calculator_3-way'!B787+1/'True_Odds_Calculator_3-way'!C787-1)</f>
        <v/>
      </c>
    </row>
    <row r="791" spans="4:11" x14ac:dyDescent="0.25">
      <c r="D791" t="str">
        <f>solve_for_c('True_Odds_Calculator_3-way'!A788,'True_Odds_Calculator_3-way'!B788,'True_Odds_Calculator_3-way'!C788,'Log_working_3-way'!B$1,'Log_working_3-way'!B$2)</f>
        <v/>
      </c>
      <c r="F791" s="6" t="str">
        <f>IF('Log_working_3-way'!D791="","",1/'True_Odds_Calculator_3-way'!N788+1/'True_Odds_Calculator_3-way'!O788+1/'True_Odds_Calculator_3-way'!#REF!-1)</f>
        <v/>
      </c>
      <c r="H791" s="6" t="str">
        <f>IF('Log_working_3-way'!$D791="","",'True_Odds_Calculator_3-way'!N788/'True_Odds_Calculator_3-way'!A788-1)</f>
        <v/>
      </c>
      <c r="I791" s="6" t="str">
        <f>IF('Log_working_3-way'!$D791="","",'True_Odds_Calculator_3-way'!O788/'True_Odds_Calculator_3-way'!B788-1)</f>
        <v/>
      </c>
      <c r="J791" s="6" t="str">
        <f>IF('Log_working_3-way'!$D791="","",'True_Odds_Calculator_3-way'!#REF!/'True_Odds_Calculator_3-way'!C788-1)</f>
        <v/>
      </c>
      <c r="K791" s="6" t="str">
        <f>IF('Log_working_3-way'!$D791="","",1/'True_Odds_Calculator_3-way'!A788+1/'True_Odds_Calculator_3-way'!B788+1/'True_Odds_Calculator_3-way'!C788-1)</f>
        <v/>
      </c>
    </row>
    <row r="792" spans="4:11" x14ac:dyDescent="0.25">
      <c r="D792" t="str">
        <f>solve_for_c('True_Odds_Calculator_3-way'!A789,'True_Odds_Calculator_3-way'!B789,'True_Odds_Calculator_3-way'!C789,'Log_working_3-way'!B$1,'Log_working_3-way'!B$2)</f>
        <v/>
      </c>
      <c r="F792" s="6" t="str">
        <f>IF('Log_working_3-way'!D792="","",1/'True_Odds_Calculator_3-way'!N789+1/'True_Odds_Calculator_3-way'!O789+1/'True_Odds_Calculator_3-way'!#REF!-1)</f>
        <v/>
      </c>
      <c r="H792" s="6" t="str">
        <f>IF('Log_working_3-way'!$D792="","",'True_Odds_Calculator_3-way'!N789/'True_Odds_Calculator_3-way'!A789-1)</f>
        <v/>
      </c>
      <c r="I792" s="6" t="str">
        <f>IF('Log_working_3-way'!$D792="","",'True_Odds_Calculator_3-way'!O789/'True_Odds_Calculator_3-way'!B789-1)</f>
        <v/>
      </c>
      <c r="J792" s="6" t="str">
        <f>IF('Log_working_3-way'!$D792="","",'True_Odds_Calculator_3-way'!#REF!/'True_Odds_Calculator_3-way'!C789-1)</f>
        <v/>
      </c>
      <c r="K792" s="6" t="str">
        <f>IF('Log_working_3-way'!$D792="","",1/'True_Odds_Calculator_3-way'!A789+1/'True_Odds_Calculator_3-way'!B789+1/'True_Odds_Calculator_3-way'!C789-1)</f>
        <v/>
      </c>
    </row>
    <row r="793" spans="4:11" x14ac:dyDescent="0.25">
      <c r="D793" t="str">
        <f>solve_for_c('True_Odds_Calculator_3-way'!A790,'True_Odds_Calculator_3-way'!B790,'True_Odds_Calculator_3-way'!C790,'Log_working_3-way'!B$1,'Log_working_3-way'!B$2)</f>
        <v/>
      </c>
      <c r="F793" s="6" t="str">
        <f>IF('Log_working_3-way'!D793="","",1/'True_Odds_Calculator_3-way'!N790+1/'True_Odds_Calculator_3-way'!O790+1/'True_Odds_Calculator_3-way'!#REF!-1)</f>
        <v/>
      </c>
      <c r="H793" s="6" t="str">
        <f>IF('Log_working_3-way'!$D793="","",'True_Odds_Calculator_3-way'!N790/'True_Odds_Calculator_3-way'!A790-1)</f>
        <v/>
      </c>
      <c r="I793" s="6" t="str">
        <f>IF('Log_working_3-way'!$D793="","",'True_Odds_Calculator_3-way'!O790/'True_Odds_Calculator_3-way'!B790-1)</f>
        <v/>
      </c>
      <c r="J793" s="6" t="str">
        <f>IF('Log_working_3-way'!$D793="","",'True_Odds_Calculator_3-way'!#REF!/'True_Odds_Calculator_3-way'!C790-1)</f>
        <v/>
      </c>
      <c r="K793" s="6" t="str">
        <f>IF('Log_working_3-way'!$D793="","",1/'True_Odds_Calculator_3-way'!A790+1/'True_Odds_Calculator_3-way'!B790+1/'True_Odds_Calculator_3-way'!C790-1)</f>
        <v/>
      </c>
    </row>
    <row r="794" spans="4:11" x14ac:dyDescent="0.25">
      <c r="D794" t="str">
        <f>solve_for_c('True_Odds_Calculator_3-way'!A791,'True_Odds_Calculator_3-way'!B791,'True_Odds_Calculator_3-way'!C791,'Log_working_3-way'!B$1,'Log_working_3-way'!B$2)</f>
        <v/>
      </c>
      <c r="F794" s="6" t="str">
        <f>IF('Log_working_3-way'!D794="","",1/'True_Odds_Calculator_3-way'!N791+1/'True_Odds_Calculator_3-way'!O791+1/'True_Odds_Calculator_3-way'!#REF!-1)</f>
        <v/>
      </c>
      <c r="H794" s="6" t="str">
        <f>IF('Log_working_3-way'!$D794="","",'True_Odds_Calculator_3-way'!N791/'True_Odds_Calculator_3-way'!A791-1)</f>
        <v/>
      </c>
      <c r="I794" s="6" t="str">
        <f>IF('Log_working_3-way'!$D794="","",'True_Odds_Calculator_3-way'!O791/'True_Odds_Calculator_3-way'!B791-1)</f>
        <v/>
      </c>
      <c r="J794" s="6" t="str">
        <f>IF('Log_working_3-way'!$D794="","",'True_Odds_Calculator_3-way'!#REF!/'True_Odds_Calculator_3-way'!C791-1)</f>
        <v/>
      </c>
      <c r="K794" s="6" t="str">
        <f>IF('Log_working_3-way'!$D794="","",1/'True_Odds_Calculator_3-way'!A791+1/'True_Odds_Calculator_3-way'!B791+1/'True_Odds_Calculator_3-way'!C791-1)</f>
        <v/>
      </c>
    </row>
    <row r="795" spans="4:11" x14ac:dyDescent="0.25">
      <c r="D795" t="str">
        <f>solve_for_c('True_Odds_Calculator_3-way'!A792,'True_Odds_Calculator_3-way'!B792,'True_Odds_Calculator_3-way'!C792,'Log_working_3-way'!B$1,'Log_working_3-way'!B$2)</f>
        <v/>
      </c>
      <c r="F795" s="6" t="str">
        <f>IF('Log_working_3-way'!D795="","",1/'True_Odds_Calculator_3-way'!N792+1/'True_Odds_Calculator_3-way'!O792+1/'True_Odds_Calculator_3-way'!#REF!-1)</f>
        <v/>
      </c>
      <c r="H795" s="6" t="str">
        <f>IF('Log_working_3-way'!$D795="","",'True_Odds_Calculator_3-way'!N792/'True_Odds_Calculator_3-way'!A792-1)</f>
        <v/>
      </c>
      <c r="I795" s="6" t="str">
        <f>IF('Log_working_3-way'!$D795="","",'True_Odds_Calculator_3-way'!O792/'True_Odds_Calculator_3-way'!B792-1)</f>
        <v/>
      </c>
      <c r="J795" s="6" t="str">
        <f>IF('Log_working_3-way'!$D795="","",'True_Odds_Calculator_3-way'!#REF!/'True_Odds_Calculator_3-way'!C792-1)</f>
        <v/>
      </c>
      <c r="K795" s="6" t="str">
        <f>IF('Log_working_3-way'!$D795="","",1/'True_Odds_Calculator_3-way'!A792+1/'True_Odds_Calculator_3-way'!B792+1/'True_Odds_Calculator_3-way'!C792-1)</f>
        <v/>
      </c>
    </row>
    <row r="796" spans="4:11" x14ac:dyDescent="0.25">
      <c r="D796" t="str">
        <f>solve_for_c('True_Odds_Calculator_3-way'!A793,'True_Odds_Calculator_3-way'!B793,'True_Odds_Calculator_3-way'!C793,'Log_working_3-way'!B$1,'Log_working_3-way'!B$2)</f>
        <v/>
      </c>
      <c r="F796" s="6" t="str">
        <f>IF('Log_working_3-way'!D796="","",1/'True_Odds_Calculator_3-way'!N793+1/'True_Odds_Calculator_3-way'!O793+1/'True_Odds_Calculator_3-way'!#REF!-1)</f>
        <v/>
      </c>
      <c r="H796" s="6" t="str">
        <f>IF('Log_working_3-way'!$D796="","",'True_Odds_Calculator_3-way'!N793/'True_Odds_Calculator_3-way'!A793-1)</f>
        <v/>
      </c>
      <c r="I796" s="6" t="str">
        <f>IF('Log_working_3-way'!$D796="","",'True_Odds_Calculator_3-way'!O793/'True_Odds_Calculator_3-way'!B793-1)</f>
        <v/>
      </c>
      <c r="J796" s="6" t="str">
        <f>IF('Log_working_3-way'!$D796="","",'True_Odds_Calculator_3-way'!#REF!/'True_Odds_Calculator_3-way'!C793-1)</f>
        <v/>
      </c>
      <c r="K796" s="6" t="str">
        <f>IF('Log_working_3-way'!$D796="","",1/'True_Odds_Calculator_3-way'!A793+1/'True_Odds_Calculator_3-way'!B793+1/'True_Odds_Calculator_3-way'!C793-1)</f>
        <v/>
      </c>
    </row>
    <row r="797" spans="4:11" x14ac:dyDescent="0.25">
      <c r="D797" t="str">
        <f>solve_for_c('True_Odds_Calculator_3-way'!A794,'True_Odds_Calculator_3-way'!B794,'True_Odds_Calculator_3-way'!C794,'Log_working_3-way'!B$1,'Log_working_3-way'!B$2)</f>
        <v/>
      </c>
      <c r="F797" s="6" t="str">
        <f>IF('Log_working_3-way'!D797="","",1/'True_Odds_Calculator_3-way'!N794+1/'True_Odds_Calculator_3-way'!O794+1/'True_Odds_Calculator_3-way'!#REF!-1)</f>
        <v/>
      </c>
      <c r="H797" s="6" t="str">
        <f>IF('Log_working_3-way'!$D797="","",'True_Odds_Calculator_3-way'!N794/'True_Odds_Calculator_3-way'!A794-1)</f>
        <v/>
      </c>
      <c r="I797" s="6" t="str">
        <f>IF('Log_working_3-way'!$D797="","",'True_Odds_Calculator_3-way'!O794/'True_Odds_Calculator_3-way'!B794-1)</f>
        <v/>
      </c>
      <c r="J797" s="6" t="str">
        <f>IF('Log_working_3-way'!$D797="","",'True_Odds_Calculator_3-way'!#REF!/'True_Odds_Calculator_3-way'!C794-1)</f>
        <v/>
      </c>
      <c r="K797" s="6" t="str">
        <f>IF('Log_working_3-way'!$D797="","",1/'True_Odds_Calculator_3-way'!A794+1/'True_Odds_Calculator_3-way'!B794+1/'True_Odds_Calculator_3-way'!C794-1)</f>
        <v/>
      </c>
    </row>
    <row r="798" spans="4:11" x14ac:dyDescent="0.25">
      <c r="D798" t="str">
        <f>solve_for_c('True_Odds_Calculator_3-way'!A795,'True_Odds_Calculator_3-way'!B795,'True_Odds_Calculator_3-way'!C795,'Log_working_3-way'!B$1,'Log_working_3-way'!B$2)</f>
        <v/>
      </c>
      <c r="F798" s="6" t="str">
        <f>IF('Log_working_3-way'!D798="","",1/'True_Odds_Calculator_3-way'!N795+1/'True_Odds_Calculator_3-way'!O795+1/'True_Odds_Calculator_3-way'!#REF!-1)</f>
        <v/>
      </c>
      <c r="H798" s="6" t="str">
        <f>IF('Log_working_3-way'!$D798="","",'True_Odds_Calculator_3-way'!N795/'True_Odds_Calculator_3-way'!A795-1)</f>
        <v/>
      </c>
      <c r="I798" s="6" t="str">
        <f>IF('Log_working_3-way'!$D798="","",'True_Odds_Calculator_3-way'!O795/'True_Odds_Calculator_3-way'!B795-1)</f>
        <v/>
      </c>
      <c r="J798" s="6" t="str">
        <f>IF('Log_working_3-way'!$D798="","",'True_Odds_Calculator_3-way'!#REF!/'True_Odds_Calculator_3-way'!C795-1)</f>
        <v/>
      </c>
      <c r="K798" s="6" t="str">
        <f>IF('Log_working_3-way'!$D798="","",1/'True_Odds_Calculator_3-way'!A795+1/'True_Odds_Calculator_3-way'!B795+1/'True_Odds_Calculator_3-way'!C795-1)</f>
        <v/>
      </c>
    </row>
    <row r="799" spans="4:11" x14ac:dyDescent="0.25">
      <c r="D799" t="str">
        <f>solve_for_c('True_Odds_Calculator_3-way'!A796,'True_Odds_Calculator_3-way'!B796,'True_Odds_Calculator_3-way'!C796,'Log_working_3-way'!B$1,'Log_working_3-way'!B$2)</f>
        <v/>
      </c>
      <c r="F799" s="6" t="str">
        <f>IF('Log_working_3-way'!D799="","",1/'True_Odds_Calculator_3-way'!N796+1/'True_Odds_Calculator_3-way'!O796+1/'True_Odds_Calculator_3-way'!#REF!-1)</f>
        <v/>
      </c>
      <c r="H799" s="6" t="str">
        <f>IF('Log_working_3-way'!$D799="","",'True_Odds_Calculator_3-way'!N796/'True_Odds_Calculator_3-way'!A796-1)</f>
        <v/>
      </c>
      <c r="I799" s="6" t="str">
        <f>IF('Log_working_3-way'!$D799="","",'True_Odds_Calculator_3-way'!O796/'True_Odds_Calculator_3-way'!B796-1)</f>
        <v/>
      </c>
      <c r="J799" s="6" t="str">
        <f>IF('Log_working_3-way'!$D799="","",'True_Odds_Calculator_3-way'!#REF!/'True_Odds_Calculator_3-way'!C796-1)</f>
        <v/>
      </c>
      <c r="K799" s="6" t="str">
        <f>IF('Log_working_3-way'!$D799="","",1/'True_Odds_Calculator_3-way'!A796+1/'True_Odds_Calculator_3-way'!B796+1/'True_Odds_Calculator_3-way'!C796-1)</f>
        <v/>
      </c>
    </row>
    <row r="800" spans="4:11" x14ac:dyDescent="0.25">
      <c r="D800" t="str">
        <f>solve_for_c('True_Odds_Calculator_3-way'!A797,'True_Odds_Calculator_3-way'!B797,'True_Odds_Calculator_3-way'!C797,'Log_working_3-way'!B$1,'Log_working_3-way'!B$2)</f>
        <v/>
      </c>
      <c r="F800" s="6" t="str">
        <f>IF('Log_working_3-way'!D800="","",1/'True_Odds_Calculator_3-way'!N797+1/'True_Odds_Calculator_3-way'!O797+1/'True_Odds_Calculator_3-way'!#REF!-1)</f>
        <v/>
      </c>
      <c r="H800" s="6" t="str">
        <f>IF('Log_working_3-way'!$D800="","",'True_Odds_Calculator_3-way'!N797/'True_Odds_Calculator_3-way'!A797-1)</f>
        <v/>
      </c>
      <c r="I800" s="6" t="str">
        <f>IF('Log_working_3-way'!$D800="","",'True_Odds_Calculator_3-way'!O797/'True_Odds_Calculator_3-way'!B797-1)</f>
        <v/>
      </c>
      <c r="J800" s="6" t="str">
        <f>IF('Log_working_3-way'!$D800="","",'True_Odds_Calculator_3-way'!#REF!/'True_Odds_Calculator_3-way'!C797-1)</f>
        <v/>
      </c>
      <c r="K800" s="6" t="str">
        <f>IF('Log_working_3-way'!$D800="","",1/'True_Odds_Calculator_3-way'!A797+1/'True_Odds_Calculator_3-way'!B797+1/'True_Odds_Calculator_3-way'!C797-1)</f>
        <v/>
      </c>
    </row>
    <row r="801" spans="4:11" x14ac:dyDescent="0.25">
      <c r="D801" t="str">
        <f>solve_for_c('True_Odds_Calculator_3-way'!A798,'True_Odds_Calculator_3-way'!B798,'True_Odds_Calculator_3-way'!C798,'Log_working_3-way'!B$1,'Log_working_3-way'!B$2)</f>
        <v/>
      </c>
      <c r="F801" s="6" t="str">
        <f>IF('Log_working_3-way'!D801="","",1/'True_Odds_Calculator_3-way'!N798+1/'True_Odds_Calculator_3-way'!O798+1/'True_Odds_Calculator_3-way'!#REF!-1)</f>
        <v/>
      </c>
      <c r="H801" s="6" t="str">
        <f>IF('Log_working_3-way'!$D801="","",'True_Odds_Calculator_3-way'!N798/'True_Odds_Calculator_3-way'!A798-1)</f>
        <v/>
      </c>
      <c r="I801" s="6" t="str">
        <f>IF('Log_working_3-way'!$D801="","",'True_Odds_Calculator_3-way'!O798/'True_Odds_Calculator_3-way'!B798-1)</f>
        <v/>
      </c>
      <c r="J801" s="6" t="str">
        <f>IF('Log_working_3-way'!$D801="","",'True_Odds_Calculator_3-way'!#REF!/'True_Odds_Calculator_3-way'!C798-1)</f>
        <v/>
      </c>
      <c r="K801" s="6" t="str">
        <f>IF('Log_working_3-way'!$D801="","",1/'True_Odds_Calculator_3-way'!A798+1/'True_Odds_Calculator_3-way'!B798+1/'True_Odds_Calculator_3-way'!C798-1)</f>
        <v/>
      </c>
    </row>
    <row r="802" spans="4:11" x14ac:dyDescent="0.25">
      <c r="D802" t="str">
        <f>solve_for_c('True_Odds_Calculator_3-way'!A799,'True_Odds_Calculator_3-way'!B799,'True_Odds_Calculator_3-way'!C799,'Log_working_3-way'!B$1,'Log_working_3-way'!B$2)</f>
        <v/>
      </c>
      <c r="F802" s="6" t="str">
        <f>IF('Log_working_3-way'!D802="","",1/'True_Odds_Calculator_3-way'!N799+1/'True_Odds_Calculator_3-way'!O799+1/'True_Odds_Calculator_3-way'!#REF!-1)</f>
        <v/>
      </c>
      <c r="H802" s="6" t="str">
        <f>IF('Log_working_3-way'!$D802="","",'True_Odds_Calculator_3-way'!N799/'True_Odds_Calculator_3-way'!A799-1)</f>
        <v/>
      </c>
      <c r="I802" s="6" t="str">
        <f>IF('Log_working_3-way'!$D802="","",'True_Odds_Calculator_3-way'!O799/'True_Odds_Calculator_3-way'!B799-1)</f>
        <v/>
      </c>
      <c r="J802" s="6" t="str">
        <f>IF('Log_working_3-way'!$D802="","",'True_Odds_Calculator_3-way'!#REF!/'True_Odds_Calculator_3-way'!C799-1)</f>
        <v/>
      </c>
      <c r="K802" s="6" t="str">
        <f>IF('Log_working_3-way'!$D802="","",1/'True_Odds_Calculator_3-way'!A799+1/'True_Odds_Calculator_3-way'!B799+1/'True_Odds_Calculator_3-way'!C799-1)</f>
        <v/>
      </c>
    </row>
    <row r="803" spans="4:11" x14ac:dyDescent="0.25">
      <c r="D803" t="str">
        <f>solve_for_c('True_Odds_Calculator_3-way'!A800,'True_Odds_Calculator_3-way'!B800,'True_Odds_Calculator_3-way'!C800,'Log_working_3-way'!B$1,'Log_working_3-way'!B$2)</f>
        <v/>
      </c>
      <c r="F803" s="6" t="str">
        <f>IF('Log_working_3-way'!D803="","",1/'True_Odds_Calculator_3-way'!N800+1/'True_Odds_Calculator_3-way'!O800+1/'True_Odds_Calculator_3-way'!#REF!-1)</f>
        <v/>
      </c>
      <c r="H803" s="6" t="str">
        <f>IF('Log_working_3-way'!$D803="","",'True_Odds_Calculator_3-way'!N800/'True_Odds_Calculator_3-way'!A800-1)</f>
        <v/>
      </c>
      <c r="I803" s="6" t="str">
        <f>IF('Log_working_3-way'!$D803="","",'True_Odds_Calculator_3-way'!O800/'True_Odds_Calculator_3-way'!B800-1)</f>
        <v/>
      </c>
      <c r="J803" s="6" t="str">
        <f>IF('Log_working_3-way'!$D803="","",'True_Odds_Calculator_3-way'!#REF!/'True_Odds_Calculator_3-way'!C800-1)</f>
        <v/>
      </c>
      <c r="K803" s="6" t="str">
        <f>IF('Log_working_3-way'!$D803="","",1/'True_Odds_Calculator_3-way'!A800+1/'True_Odds_Calculator_3-way'!B800+1/'True_Odds_Calculator_3-way'!C800-1)</f>
        <v/>
      </c>
    </row>
    <row r="804" spans="4:11" x14ac:dyDescent="0.25">
      <c r="D804" t="str">
        <f>solve_for_c('True_Odds_Calculator_3-way'!A801,'True_Odds_Calculator_3-way'!B801,'True_Odds_Calculator_3-way'!C801,'Log_working_3-way'!B$1,'Log_working_3-way'!B$2)</f>
        <v/>
      </c>
      <c r="F804" s="6" t="str">
        <f>IF('Log_working_3-way'!D804="","",1/'True_Odds_Calculator_3-way'!N801+1/'True_Odds_Calculator_3-way'!O801+1/'True_Odds_Calculator_3-way'!#REF!-1)</f>
        <v/>
      </c>
      <c r="H804" s="6" t="str">
        <f>IF('Log_working_3-way'!$D804="","",'True_Odds_Calculator_3-way'!N801/'True_Odds_Calculator_3-way'!A801-1)</f>
        <v/>
      </c>
      <c r="I804" s="6" t="str">
        <f>IF('Log_working_3-way'!$D804="","",'True_Odds_Calculator_3-way'!O801/'True_Odds_Calculator_3-way'!B801-1)</f>
        <v/>
      </c>
      <c r="J804" s="6" t="str">
        <f>IF('Log_working_3-way'!$D804="","",'True_Odds_Calculator_3-way'!#REF!/'True_Odds_Calculator_3-way'!C801-1)</f>
        <v/>
      </c>
      <c r="K804" s="6" t="str">
        <f>IF('Log_working_3-way'!$D804="","",1/'True_Odds_Calculator_3-way'!A801+1/'True_Odds_Calculator_3-way'!B801+1/'True_Odds_Calculator_3-way'!C801-1)</f>
        <v/>
      </c>
    </row>
    <row r="805" spans="4:11" x14ac:dyDescent="0.25">
      <c r="D805" t="str">
        <f>solve_for_c('True_Odds_Calculator_3-way'!A802,'True_Odds_Calculator_3-way'!B802,'True_Odds_Calculator_3-way'!C802,'Log_working_3-way'!B$1,'Log_working_3-way'!B$2)</f>
        <v/>
      </c>
      <c r="F805" s="6" t="str">
        <f>IF('Log_working_3-way'!D805="","",1/'True_Odds_Calculator_3-way'!N802+1/'True_Odds_Calculator_3-way'!O802+1/'True_Odds_Calculator_3-way'!#REF!-1)</f>
        <v/>
      </c>
      <c r="H805" s="6" t="str">
        <f>IF('Log_working_3-way'!$D805="","",'True_Odds_Calculator_3-way'!N802/'True_Odds_Calculator_3-way'!A802-1)</f>
        <v/>
      </c>
      <c r="I805" s="6" t="str">
        <f>IF('Log_working_3-way'!$D805="","",'True_Odds_Calculator_3-way'!O802/'True_Odds_Calculator_3-way'!B802-1)</f>
        <v/>
      </c>
      <c r="J805" s="6" t="str">
        <f>IF('Log_working_3-way'!$D805="","",'True_Odds_Calculator_3-way'!#REF!/'True_Odds_Calculator_3-way'!C802-1)</f>
        <v/>
      </c>
      <c r="K805" s="6" t="str">
        <f>IF('Log_working_3-way'!$D805="","",1/'True_Odds_Calculator_3-way'!A802+1/'True_Odds_Calculator_3-way'!B802+1/'True_Odds_Calculator_3-way'!C802-1)</f>
        <v/>
      </c>
    </row>
    <row r="806" spans="4:11" x14ac:dyDescent="0.25">
      <c r="D806" t="str">
        <f>solve_for_c('True_Odds_Calculator_3-way'!A803,'True_Odds_Calculator_3-way'!B803,'True_Odds_Calculator_3-way'!C803,'Log_working_3-way'!B$1,'Log_working_3-way'!B$2)</f>
        <v/>
      </c>
      <c r="F806" s="6" t="str">
        <f>IF('Log_working_3-way'!D806="","",1/'True_Odds_Calculator_3-way'!N803+1/'True_Odds_Calculator_3-way'!O803+1/'True_Odds_Calculator_3-way'!#REF!-1)</f>
        <v/>
      </c>
      <c r="H806" s="6" t="str">
        <f>IF('Log_working_3-way'!$D806="","",'True_Odds_Calculator_3-way'!N803/'True_Odds_Calculator_3-way'!A803-1)</f>
        <v/>
      </c>
      <c r="I806" s="6" t="str">
        <f>IF('Log_working_3-way'!$D806="","",'True_Odds_Calculator_3-way'!O803/'True_Odds_Calculator_3-way'!B803-1)</f>
        <v/>
      </c>
      <c r="J806" s="6" t="str">
        <f>IF('Log_working_3-way'!$D806="","",'True_Odds_Calculator_3-way'!#REF!/'True_Odds_Calculator_3-way'!C803-1)</f>
        <v/>
      </c>
      <c r="K806" s="6" t="str">
        <f>IF('Log_working_3-way'!$D806="","",1/'True_Odds_Calculator_3-way'!A803+1/'True_Odds_Calculator_3-way'!B803+1/'True_Odds_Calculator_3-way'!C803-1)</f>
        <v/>
      </c>
    </row>
    <row r="807" spans="4:11" x14ac:dyDescent="0.25">
      <c r="D807" t="str">
        <f>solve_for_c('True_Odds_Calculator_3-way'!A804,'True_Odds_Calculator_3-way'!B804,'True_Odds_Calculator_3-way'!C804,'Log_working_3-way'!B$1,'Log_working_3-way'!B$2)</f>
        <v/>
      </c>
      <c r="F807" s="6" t="str">
        <f>IF('Log_working_3-way'!D807="","",1/'True_Odds_Calculator_3-way'!N804+1/'True_Odds_Calculator_3-way'!O804+1/'True_Odds_Calculator_3-way'!#REF!-1)</f>
        <v/>
      </c>
      <c r="H807" s="6" t="str">
        <f>IF('Log_working_3-way'!$D807="","",'True_Odds_Calculator_3-way'!N804/'True_Odds_Calculator_3-way'!A804-1)</f>
        <v/>
      </c>
      <c r="I807" s="6" t="str">
        <f>IF('Log_working_3-way'!$D807="","",'True_Odds_Calculator_3-way'!O804/'True_Odds_Calculator_3-way'!B804-1)</f>
        <v/>
      </c>
      <c r="J807" s="6" t="str">
        <f>IF('Log_working_3-way'!$D807="","",'True_Odds_Calculator_3-way'!#REF!/'True_Odds_Calculator_3-way'!C804-1)</f>
        <v/>
      </c>
      <c r="K807" s="6" t="str">
        <f>IF('Log_working_3-way'!$D807="","",1/'True_Odds_Calculator_3-way'!A804+1/'True_Odds_Calculator_3-way'!B804+1/'True_Odds_Calculator_3-way'!C804-1)</f>
        <v/>
      </c>
    </row>
    <row r="808" spans="4:11" x14ac:dyDescent="0.25">
      <c r="D808" t="str">
        <f>solve_for_c('True_Odds_Calculator_3-way'!A805,'True_Odds_Calculator_3-way'!B805,'True_Odds_Calculator_3-way'!C805,'Log_working_3-way'!B$1,'Log_working_3-way'!B$2)</f>
        <v/>
      </c>
      <c r="F808" s="6" t="str">
        <f>IF('Log_working_3-way'!D808="","",1/'True_Odds_Calculator_3-way'!N805+1/'True_Odds_Calculator_3-way'!O805+1/'True_Odds_Calculator_3-way'!#REF!-1)</f>
        <v/>
      </c>
      <c r="H808" s="6" t="str">
        <f>IF('Log_working_3-way'!$D808="","",'True_Odds_Calculator_3-way'!N805/'True_Odds_Calculator_3-way'!A805-1)</f>
        <v/>
      </c>
      <c r="I808" s="6" t="str">
        <f>IF('Log_working_3-way'!$D808="","",'True_Odds_Calculator_3-way'!O805/'True_Odds_Calculator_3-way'!B805-1)</f>
        <v/>
      </c>
      <c r="J808" s="6" t="str">
        <f>IF('Log_working_3-way'!$D808="","",'True_Odds_Calculator_3-way'!#REF!/'True_Odds_Calculator_3-way'!C805-1)</f>
        <v/>
      </c>
      <c r="K808" s="6" t="str">
        <f>IF('Log_working_3-way'!$D808="","",1/'True_Odds_Calculator_3-way'!A805+1/'True_Odds_Calculator_3-way'!B805+1/'True_Odds_Calculator_3-way'!C805-1)</f>
        <v/>
      </c>
    </row>
    <row r="809" spans="4:11" x14ac:dyDescent="0.25">
      <c r="D809" t="str">
        <f>solve_for_c('True_Odds_Calculator_3-way'!A806,'True_Odds_Calculator_3-way'!B806,'True_Odds_Calculator_3-way'!C806,'Log_working_3-way'!B$1,'Log_working_3-way'!B$2)</f>
        <v/>
      </c>
      <c r="F809" s="6" t="str">
        <f>IF('Log_working_3-way'!D809="","",1/'True_Odds_Calculator_3-way'!N806+1/'True_Odds_Calculator_3-way'!O806+1/'True_Odds_Calculator_3-way'!#REF!-1)</f>
        <v/>
      </c>
      <c r="H809" s="6" t="str">
        <f>IF('Log_working_3-way'!$D809="","",'True_Odds_Calculator_3-way'!N806/'True_Odds_Calculator_3-way'!A806-1)</f>
        <v/>
      </c>
      <c r="I809" s="6" t="str">
        <f>IF('Log_working_3-way'!$D809="","",'True_Odds_Calculator_3-way'!O806/'True_Odds_Calculator_3-way'!B806-1)</f>
        <v/>
      </c>
      <c r="J809" s="6" t="str">
        <f>IF('Log_working_3-way'!$D809="","",'True_Odds_Calculator_3-way'!#REF!/'True_Odds_Calculator_3-way'!C806-1)</f>
        <v/>
      </c>
      <c r="K809" s="6" t="str">
        <f>IF('Log_working_3-way'!$D809="","",1/'True_Odds_Calculator_3-way'!A806+1/'True_Odds_Calculator_3-way'!B806+1/'True_Odds_Calculator_3-way'!C806-1)</f>
        <v/>
      </c>
    </row>
    <row r="810" spans="4:11" x14ac:dyDescent="0.25">
      <c r="D810" t="str">
        <f>solve_for_c('True_Odds_Calculator_3-way'!A807,'True_Odds_Calculator_3-way'!B807,'True_Odds_Calculator_3-way'!C807,'Log_working_3-way'!B$1,'Log_working_3-way'!B$2)</f>
        <v/>
      </c>
      <c r="F810" s="6" t="str">
        <f>IF('Log_working_3-way'!D810="","",1/'True_Odds_Calculator_3-way'!N807+1/'True_Odds_Calculator_3-way'!O807+1/'True_Odds_Calculator_3-way'!#REF!-1)</f>
        <v/>
      </c>
      <c r="H810" s="6" t="str">
        <f>IF('Log_working_3-way'!$D810="","",'True_Odds_Calculator_3-way'!N807/'True_Odds_Calculator_3-way'!A807-1)</f>
        <v/>
      </c>
      <c r="I810" s="6" t="str">
        <f>IF('Log_working_3-way'!$D810="","",'True_Odds_Calculator_3-way'!O807/'True_Odds_Calculator_3-way'!B807-1)</f>
        <v/>
      </c>
      <c r="J810" s="6" t="str">
        <f>IF('Log_working_3-way'!$D810="","",'True_Odds_Calculator_3-way'!#REF!/'True_Odds_Calculator_3-way'!C807-1)</f>
        <v/>
      </c>
      <c r="K810" s="6" t="str">
        <f>IF('Log_working_3-way'!$D810="","",1/'True_Odds_Calculator_3-way'!A807+1/'True_Odds_Calculator_3-way'!B807+1/'True_Odds_Calculator_3-way'!C807-1)</f>
        <v/>
      </c>
    </row>
    <row r="811" spans="4:11" x14ac:dyDescent="0.25">
      <c r="D811" t="str">
        <f>solve_for_c('True_Odds_Calculator_3-way'!A808,'True_Odds_Calculator_3-way'!B808,'True_Odds_Calculator_3-way'!C808,'Log_working_3-way'!B$1,'Log_working_3-way'!B$2)</f>
        <v/>
      </c>
      <c r="F811" s="6" t="str">
        <f>IF('Log_working_3-way'!D811="","",1/'True_Odds_Calculator_3-way'!N808+1/'True_Odds_Calculator_3-way'!O808+1/'True_Odds_Calculator_3-way'!#REF!-1)</f>
        <v/>
      </c>
      <c r="H811" s="6" t="str">
        <f>IF('Log_working_3-way'!$D811="","",'True_Odds_Calculator_3-way'!N808/'True_Odds_Calculator_3-way'!A808-1)</f>
        <v/>
      </c>
      <c r="I811" s="6" t="str">
        <f>IF('Log_working_3-way'!$D811="","",'True_Odds_Calculator_3-way'!O808/'True_Odds_Calculator_3-way'!B808-1)</f>
        <v/>
      </c>
      <c r="J811" s="6" t="str">
        <f>IF('Log_working_3-way'!$D811="","",'True_Odds_Calculator_3-way'!#REF!/'True_Odds_Calculator_3-way'!C808-1)</f>
        <v/>
      </c>
      <c r="K811" s="6" t="str">
        <f>IF('Log_working_3-way'!$D811="","",1/'True_Odds_Calculator_3-way'!A808+1/'True_Odds_Calculator_3-way'!B808+1/'True_Odds_Calculator_3-way'!C808-1)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solve_for_c('True_Odds_Calculator_3-way'!A809,'True_Odds_Calculator_3-way'!B809,'True_Odds_Calculator_3-way'!C809,'Log_working_3-way'!B$1,'Log_working_3-way'!B$2)</f>
        <v/>
      </c>
      <c r="F813" s="6" t="str">
        <f>IF('Log_working_3-way'!D813="","",1/'True_Odds_Calculator_3-way'!N809+1/'True_Odds_Calculator_3-way'!O809+1/'True_Odds_Calculator_3-way'!#REF!-1)</f>
        <v/>
      </c>
      <c r="H813" s="6" t="str">
        <f>IF('Log_working_3-way'!$D813="","",'True_Odds_Calculator_3-way'!N809/'True_Odds_Calculator_3-way'!A809-1)</f>
        <v/>
      </c>
      <c r="I813" s="6" t="str">
        <f>IF('Log_working_3-way'!$D813="","",'True_Odds_Calculator_3-way'!O809/'True_Odds_Calculator_3-way'!B809-1)</f>
        <v/>
      </c>
      <c r="J813" s="6" t="str">
        <f>IF('Log_working_3-way'!$D813="","",'True_Odds_Calculator_3-way'!#REF!/'True_Odds_Calculator_3-way'!C809-1)</f>
        <v/>
      </c>
      <c r="K813" s="6" t="str">
        <f>IF('Log_working_3-way'!$D813="","",1/'True_Odds_Calculator_3-way'!A809+1/'True_Odds_Calculator_3-way'!B809+1/'True_Odds_Calculator_3-way'!C809-1)</f>
        <v/>
      </c>
    </row>
    <row r="814" spans="4:11" x14ac:dyDescent="0.25">
      <c r="D814" t="str">
        <f>solve_for_c('True_Odds_Calculator_3-way'!A810,'True_Odds_Calculator_3-way'!B810,'True_Odds_Calculator_3-way'!C810,'Log_working_3-way'!B$1,'Log_working_3-way'!B$2)</f>
        <v/>
      </c>
      <c r="F814" s="6" t="str">
        <f>IF('Log_working_3-way'!D814="","",1/'True_Odds_Calculator_3-way'!N810+1/'True_Odds_Calculator_3-way'!O810+1/'True_Odds_Calculator_3-way'!#REF!-1)</f>
        <v/>
      </c>
      <c r="H814" s="6" t="str">
        <f>IF('Log_working_3-way'!$D814="","",'True_Odds_Calculator_3-way'!N810/'True_Odds_Calculator_3-way'!A810-1)</f>
        <v/>
      </c>
      <c r="I814" s="6" t="str">
        <f>IF('Log_working_3-way'!$D814="","",'True_Odds_Calculator_3-way'!O810/'True_Odds_Calculator_3-way'!B810-1)</f>
        <v/>
      </c>
      <c r="J814" s="6" t="str">
        <f>IF('Log_working_3-way'!$D814="","",'True_Odds_Calculator_3-way'!#REF!/'True_Odds_Calculator_3-way'!C810-1)</f>
        <v/>
      </c>
      <c r="K814" s="6" t="str">
        <f>IF('Log_working_3-way'!$D814="","",1/'True_Odds_Calculator_3-way'!A810+1/'True_Odds_Calculator_3-way'!B810+1/'True_Odds_Calculator_3-way'!C810-1)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solve_for_c('True_Odds_Calculator_3-way'!A811,'True_Odds_Calculator_3-way'!B811,'True_Odds_Calculator_3-way'!C811,'Log_working_3-way'!B$1,'Log_working_3-way'!B$2)</f>
        <v/>
      </c>
      <c r="F817" s="6" t="str">
        <f>IF('Log_working_3-way'!D817="","",1/'True_Odds_Calculator_3-way'!N811+1/'True_Odds_Calculator_3-way'!O811+1/'True_Odds_Calculator_3-way'!#REF!-1)</f>
        <v/>
      </c>
      <c r="H817" s="6" t="str">
        <f>IF('Log_working_3-way'!$D817="","",'True_Odds_Calculator_3-way'!N811/'True_Odds_Calculator_3-way'!A811-1)</f>
        <v/>
      </c>
      <c r="I817" s="6" t="str">
        <f>IF('Log_working_3-way'!$D817="","",'True_Odds_Calculator_3-way'!O811/'True_Odds_Calculator_3-way'!B811-1)</f>
        <v/>
      </c>
      <c r="J817" s="6" t="str">
        <f>IF('Log_working_3-way'!$D817="","",'True_Odds_Calculator_3-way'!#REF!/'True_Odds_Calculator_3-way'!C811-1)</f>
        <v/>
      </c>
      <c r="K817" s="6" t="str">
        <f>IF('Log_working_3-way'!$D817="","",1/'True_Odds_Calculator_3-way'!A811+1/'True_Odds_Calculator_3-way'!B811+1/'True_Odds_Calculator_3-way'!C811-1)</f>
        <v/>
      </c>
    </row>
    <row r="818" spans="4:11" x14ac:dyDescent="0.25">
      <c r="D818" t="str">
        <f>solve_for_c('True_Odds_Calculator_3-way'!A812,'True_Odds_Calculator_3-way'!B812,'True_Odds_Calculator_3-way'!C812,'Log_working_3-way'!B$1,'Log_working_3-way'!B$2)</f>
        <v/>
      </c>
      <c r="F818" s="6" t="str">
        <f>IF('Log_working_3-way'!D818="","",1/'True_Odds_Calculator_3-way'!N812+1/'True_Odds_Calculator_3-way'!O812+1/'True_Odds_Calculator_3-way'!#REF!-1)</f>
        <v/>
      </c>
      <c r="H818" s="6" t="str">
        <f>IF('Log_working_3-way'!$D818="","",'True_Odds_Calculator_3-way'!N812/'True_Odds_Calculator_3-way'!A812-1)</f>
        <v/>
      </c>
      <c r="I818" s="6" t="str">
        <f>IF('Log_working_3-way'!$D818="","",'True_Odds_Calculator_3-way'!O812/'True_Odds_Calculator_3-way'!B812-1)</f>
        <v/>
      </c>
      <c r="J818" s="6" t="str">
        <f>IF('Log_working_3-way'!$D818="","",'True_Odds_Calculator_3-way'!#REF!/'True_Odds_Calculator_3-way'!C812-1)</f>
        <v/>
      </c>
      <c r="K818" s="6" t="str">
        <f>IF('Log_working_3-way'!$D818="","",1/'True_Odds_Calculator_3-way'!A812+1/'True_Odds_Calculator_3-way'!B812+1/'True_Odds_Calculator_3-way'!C812-1)</f>
        <v/>
      </c>
    </row>
    <row r="819" spans="4:11" x14ac:dyDescent="0.25">
      <c r="D819" t="str">
        <f>solve_for_c('True_Odds_Calculator_3-way'!A813,'True_Odds_Calculator_3-way'!B813,'True_Odds_Calculator_3-way'!C813,'Log_working_3-way'!B$1,'Log_working_3-way'!B$2)</f>
        <v/>
      </c>
      <c r="F819" s="6" t="str">
        <f>IF('Log_working_3-way'!D819="","",1/'True_Odds_Calculator_3-way'!N813+1/'True_Odds_Calculator_3-way'!O813+1/'True_Odds_Calculator_3-way'!#REF!-1)</f>
        <v/>
      </c>
      <c r="H819" s="6" t="str">
        <f>IF('Log_working_3-way'!$D819="","",'True_Odds_Calculator_3-way'!N813/'True_Odds_Calculator_3-way'!A813-1)</f>
        <v/>
      </c>
      <c r="I819" s="6" t="str">
        <f>IF('Log_working_3-way'!$D819="","",'True_Odds_Calculator_3-way'!O813/'True_Odds_Calculator_3-way'!B813-1)</f>
        <v/>
      </c>
      <c r="J819" s="6" t="str">
        <f>IF('Log_working_3-way'!$D819="","",'True_Odds_Calculator_3-way'!#REF!/'True_Odds_Calculator_3-way'!C813-1)</f>
        <v/>
      </c>
      <c r="K819" s="6" t="str">
        <f>IF('Log_working_3-way'!$D819="","",1/'True_Odds_Calculator_3-way'!A813+1/'True_Odds_Calculator_3-way'!B813+1/'True_Odds_Calculator_3-way'!C813-1)</f>
        <v/>
      </c>
    </row>
    <row r="820" spans="4:11" x14ac:dyDescent="0.25">
      <c r="D820" t="str">
        <f>solve_for_c('True_Odds_Calculator_3-way'!A814,'True_Odds_Calculator_3-way'!B814,'True_Odds_Calculator_3-way'!C814,'Log_working_3-way'!B$1,'Log_working_3-way'!B$2)</f>
        <v/>
      </c>
      <c r="F820" s="6" t="str">
        <f>IF('Log_working_3-way'!D820="","",1/'True_Odds_Calculator_3-way'!N814+1/'True_Odds_Calculator_3-way'!O814+1/'True_Odds_Calculator_3-way'!#REF!-1)</f>
        <v/>
      </c>
      <c r="H820" s="6" t="str">
        <f>IF('Log_working_3-way'!$D820="","",'True_Odds_Calculator_3-way'!N814/'True_Odds_Calculator_3-way'!A814-1)</f>
        <v/>
      </c>
      <c r="I820" s="6" t="str">
        <f>IF('Log_working_3-way'!$D820="","",'True_Odds_Calculator_3-way'!O814/'True_Odds_Calculator_3-way'!B814-1)</f>
        <v/>
      </c>
      <c r="J820" s="6" t="str">
        <f>IF('Log_working_3-way'!$D820="","",'True_Odds_Calculator_3-way'!#REF!/'True_Odds_Calculator_3-way'!C814-1)</f>
        <v/>
      </c>
      <c r="K820" s="6" t="str">
        <f>IF('Log_working_3-way'!$D820="","",1/'True_Odds_Calculator_3-way'!A814+1/'True_Odds_Calculator_3-way'!B814+1/'True_Odds_Calculator_3-way'!C814-1)</f>
        <v/>
      </c>
    </row>
    <row r="821" spans="4:11" x14ac:dyDescent="0.25">
      <c r="D821" t="str">
        <f>solve_for_c('True_Odds_Calculator_3-way'!A815,'True_Odds_Calculator_3-way'!B815,'True_Odds_Calculator_3-way'!C815,'Log_working_3-way'!B$1,'Log_working_3-way'!B$2)</f>
        <v/>
      </c>
      <c r="F821" s="6" t="str">
        <f>IF('Log_working_3-way'!D821="","",1/'True_Odds_Calculator_3-way'!N815+1/'True_Odds_Calculator_3-way'!O815+1/'True_Odds_Calculator_3-way'!#REF!-1)</f>
        <v/>
      </c>
      <c r="H821" s="6" t="str">
        <f>IF('Log_working_3-way'!$D821="","",'True_Odds_Calculator_3-way'!N815/'True_Odds_Calculator_3-way'!A815-1)</f>
        <v/>
      </c>
      <c r="I821" s="6" t="str">
        <f>IF('Log_working_3-way'!$D821="","",'True_Odds_Calculator_3-way'!O815/'True_Odds_Calculator_3-way'!B815-1)</f>
        <v/>
      </c>
      <c r="J821" s="6" t="str">
        <f>IF('Log_working_3-way'!$D821="","",'True_Odds_Calculator_3-way'!#REF!/'True_Odds_Calculator_3-way'!C815-1)</f>
        <v/>
      </c>
      <c r="K821" s="6" t="str">
        <f>IF('Log_working_3-way'!$D821="","",1/'True_Odds_Calculator_3-way'!A815+1/'True_Odds_Calculator_3-way'!B815+1/'True_Odds_Calculator_3-way'!C815-1)</f>
        <v/>
      </c>
    </row>
    <row r="822" spans="4:11" x14ac:dyDescent="0.25">
      <c r="D822" t="str">
        <f>solve_for_c('True_Odds_Calculator_3-way'!A816,'True_Odds_Calculator_3-way'!B816,'True_Odds_Calculator_3-way'!C816,'Log_working_3-way'!B$1,'Log_working_3-way'!B$2)</f>
        <v/>
      </c>
      <c r="F822" s="6" t="str">
        <f>IF('Log_working_3-way'!D822="","",1/'True_Odds_Calculator_3-way'!N816+1/'True_Odds_Calculator_3-way'!O816+1/'True_Odds_Calculator_3-way'!#REF!-1)</f>
        <v/>
      </c>
      <c r="H822" s="6" t="str">
        <f>IF('Log_working_3-way'!$D822="","",'True_Odds_Calculator_3-way'!N816/'True_Odds_Calculator_3-way'!A816-1)</f>
        <v/>
      </c>
      <c r="I822" s="6" t="str">
        <f>IF('Log_working_3-way'!$D822="","",'True_Odds_Calculator_3-way'!O816/'True_Odds_Calculator_3-way'!B816-1)</f>
        <v/>
      </c>
      <c r="J822" s="6" t="str">
        <f>IF('Log_working_3-way'!$D822="","",'True_Odds_Calculator_3-way'!#REF!/'True_Odds_Calculator_3-way'!C816-1)</f>
        <v/>
      </c>
      <c r="K822" s="6" t="str">
        <f>IF('Log_working_3-way'!$D822="","",1/'True_Odds_Calculator_3-way'!A816+1/'True_Odds_Calculator_3-way'!B816+1/'True_Odds_Calculator_3-way'!C816-1)</f>
        <v/>
      </c>
    </row>
    <row r="823" spans="4:11" x14ac:dyDescent="0.25">
      <c r="D823" t="str">
        <f>solve_for_c('True_Odds_Calculator_3-way'!A817,'True_Odds_Calculator_3-way'!B817,'True_Odds_Calculator_3-way'!C817,'Log_working_3-way'!B$1,'Log_working_3-way'!B$2)</f>
        <v/>
      </c>
      <c r="F823" s="6" t="str">
        <f>IF('Log_working_3-way'!D823="","",1/'True_Odds_Calculator_3-way'!N817+1/'True_Odds_Calculator_3-way'!O817+1/'True_Odds_Calculator_3-way'!#REF!-1)</f>
        <v/>
      </c>
      <c r="H823" s="6" t="str">
        <f>IF('Log_working_3-way'!$D823="","",'True_Odds_Calculator_3-way'!N817/'True_Odds_Calculator_3-way'!A817-1)</f>
        <v/>
      </c>
      <c r="I823" s="6" t="str">
        <f>IF('Log_working_3-way'!$D823="","",'True_Odds_Calculator_3-way'!O817/'True_Odds_Calculator_3-way'!B817-1)</f>
        <v/>
      </c>
      <c r="J823" s="6" t="str">
        <f>IF('Log_working_3-way'!$D823="","",'True_Odds_Calculator_3-way'!#REF!/'True_Odds_Calculator_3-way'!C817-1)</f>
        <v/>
      </c>
      <c r="K823" s="6" t="str">
        <f>IF('Log_working_3-way'!$D823="","",1/'True_Odds_Calculator_3-way'!A817+1/'True_Odds_Calculator_3-way'!B817+1/'True_Odds_Calculator_3-way'!C817-1)</f>
        <v/>
      </c>
    </row>
    <row r="824" spans="4:11" x14ac:dyDescent="0.25">
      <c r="D824" t="str">
        <f>solve_for_c('True_Odds_Calculator_3-way'!A818,'True_Odds_Calculator_3-way'!B818,'True_Odds_Calculator_3-way'!C818,'Log_working_3-way'!B$1,'Log_working_3-way'!B$2)</f>
        <v/>
      </c>
      <c r="F824" s="6" t="str">
        <f>IF('Log_working_3-way'!D824="","",1/'True_Odds_Calculator_3-way'!N818+1/'True_Odds_Calculator_3-way'!O818+1/'True_Odds_Calculator_3-way'!#REF!-1)</f>
        <v/>
      </c>
      <c r="H824" s="6" t="str">
        <f>IF('Log_working_3-way'!$D824="","",'True_Odds_Calculator_3-way'!N818/'True_Odds_Calculator_3-way'!A818-1)</f>
        <v/>
      </c>
      <c r="I824" s="6" t="str">
        <f>IF('Log_working_3-way'!$D824="","",'True_Odds_Calculator_3-way'!O818/'True_Odds_Calculator_3-way'!B818-1)</f>
        <v/>
      </c>
      <c r="J824" s="6" t="str">
        <f>IF('Log_working_3-way'!$D824="","",'True_Odds_Calculator_3-way'!#REF!/'True_Odds_Calculator_3-way'!C818-1)</f>
        <v/>
      </c>
      <c r="K824" s="6" t="str">
        <f>IF('Log_working_3-way'!$D824="","",1/'True_Odds_Calculator_3-way'!A818+1/'True_Odds_Calculator_3-way'!B818+1/'True_Odds_Calculator_3-way'!C818-1)</f>
        <v/>
      </c>
    </row>
    <row r="825" spans="4:11" x14ac:dyDescent="0.25">
      <c r="D825" t="str">
        <f>solve_for_c('True_Odds_Calculator_3-way'!A819,'True_Odds_Calculator_3-way'!B819,'True_Odds_Calculator_3-way'!C819,'Log_working_3-way'!B$1,'Log_working_3-way'!B$2)</f>
        <v/>
      </c>
      <c r="F825" s="6" t="str">
        <f>IF('Log_working_3-way'!D825="","",1/'True_Odds_Calculator_3-way'!N819+1/'True_Odds_Calculator_3-way'!O819+1/'True_Odds_Calculator_3-way'!#REF!-1)</f>
        <v/>
      </c>
      <c r="H825" s="6" t="str">
        <f>IF('Log_working_3-way'!$D825="","",'True_Odds_Calculator_3-way'!N819/'True_Odds_Calculator_3-way'!A819-1)</f>
        <v/>
      </c>
      <c r="I825" s="6" t="str">
        <f>IF('Log_working_3-way'!$D825="","",'True_Odds_Calculator_3-way'!O819/'True_Odds_Calculator_3-way'!B819-1)</f>
        <v/>
      </c>
      <c r="J825" s="6" t="str">
        <f>IF('Log_working_3-way'!$D825="","",'True_Odds_Calculator_3-way'!#REF!/'True_Odds_Calculator_3-way'!C819-1)</f>
        <v/>
      </c>
      <c r="K825" s="6" t="str">
        <f>IF('Log_working_3-way'!$D825="","",1/'True_Odds_Calculator_3-way'!A819+1/'True_Odds_Calculator_3-way'!B819+1/'True_Odds_Calculator_3-way'!C819-1)</f>
        <v/>
      </c>
    </row>
    <row r="826" spans="4:11" x14ac:dyDescent="0.25">
      <c r="D826" t="str">
        <f>solve_for_c('True_Odds_Calculator_3-way'!A820,'True_Odds_Calculator_3-way'!B820,'True_Odds_Calculator_3-way'!C820,'Log_working_3-way'!B$1,'Log_working_3-way'!B$2)</f>
        <v/>
      </c>
      <c r="F826" s="6" t="str">
        <f>IF('Log_working_3-way'!D826="","",1/'True_Odds_Calculator_3-way'!N820+1/'True_Odds_Calculator_3-way'!O820+1/'True_Odds_Calculator_3-way'!#REF!-1)</f>
        <v/>
      </c>
      <c r="H826" s="6" t="str">
        <f>IF('Log_working_3-way'!$D826="","",'True_Odds_Calculator_3-way'!N820/'True_Odds_Calculator_3-way'!A820-1)</f>
        <v/>
      </c>
      <c r="I826" s="6" t="str">
        <f>IF('Log_working_3-way'!$D826="","",'True_Odds_Calculator_3-way'!O820/'True_Odds_Calculator_3-way'!B820-1)</f>
        <v/>
      </c>
      <c r="J826" s="6" t="str">
        <f>IF('Log_working_3-way'!$D826="","",'True_Odds_Calculator_3-way'!#REF!/'True_Odds_Calculator_3-way'!C820-1)</f>
        <v/>
      </c>
      <c r="K826" s="6" t="str">
        <f>IF('Log_working_3-way'!$D826="","",1/'True_Odds_Calculator_3-way'!A820+1/'True_Odds_Calculator_3-way'!B820+1/'True_Odds_Calculator_3-way'!C820-1)</f>
        <v/>
      </c>
    </row>
    <row r="827" spans="4:11" x14ac:dyDescent="0.25">
      <c r="D827" t="str">
        <f>solve_for_c('True_Odds_Calculator_3-way'!A821,'True_Odds_Calculator_3-way'!B821,'True_Odds_Calculator_3-way'!C821,'Log_working_3-way'!B$1,'Log_working_3-way'!B$2)</f>
        <v/>
      </c>
      <c r="F827" s="6" t="str">
        <f>IF('Log_working_3-way'!D827="","",1/'True_Odds_Calculator_3-way'!N821+1/'True_Odds_Calculator_3-way'!O821+1/'True_Odds_Calculator_3-way'!#REF!-1)</f>
        <v/>
      </c>
      <c r="H827" s="6" t="str">
        <f>IF('Log_working_3-way'!$D827="","",'True_Odds_Calculator_3-way'!N821/'True_Odds_Calculator_3-way'!A821-1)</f>
        <v/>
      </c>
      <c r="I827" s="6" t="str">
        <f>IF('Log_working_3-way'!$D827="","",'True_Odds_Calculator_3-way'!O821/'True_Odds_Calculator_3-way'!B821-1)</f>
        <v/>
      </c>
      <c r="J827" s="6" t="str">
        <f>IF('Log_working_3-way'!$D827="","",'True_Odds_Calculator_3-way'!#REF!/'True_Odds_Calculator_3-way'!C821-1)</f>
        <v/>
      </c>
      <c r="K827" s="6" t="str">
        <f>IF('Log_working_3-way'!$D827="","",1/'True_Odds_Calculator_3-way'!A821+1/'True_Odds_Calculator_3-way'!B821+1/'True_Odds_Calculator_3-way'!C821-1)</f>
        <v/>
      </c>
    </row>
    <row r="828" spans="4:11" x14ac:dyDescent="0.25">
      <c r="D828" t="str">
        <f>solve_for_c('True_Odds_Calculator_3-way'!A822,'True_Odds_Calculator_3-way'!B822,'True_Odds_Calculator_3-way'!C822,'Log_working_3-way'!B$1,'Log_working_3-way'!B$2)</f>
        <v/>
      </c>
      <c r="F828" s="6" t="str">
        <f>IF('Log_working_3-way'!D828="","",1/'True_Odds_Calculator_3-way'!N822+1/'True_Odds_Calculator_3-way'!O822+1/'True_Odds_Calculator_3-way'!#REF!-1)</f>
        <v/>
      </c>
      <c r="H828" s="6" t="str">
        <f>IF('Log_working_3-way'!$D828="","",'True_Odds_Calculator_3-way'!N822/'True_Odds_Calculator_3-way'!A822-1)</f>
        <v/>
      </c>
      <c r="I828" s="6" t="str">
        <f>IF('Log_working_3-way'!$D828="","",'True_Odds_Calculator_3-way'!O822/'True_Odds_Calculator_3-way'!B822-1)</f>
        <v/>
      </c>
      <c r="J828" s="6" t="str">
        <f>IF('Log_working_3-way'!$D828="","",'True_Odds_Calculator_3-way'!#REF!/'True_Odds_Calculator_3-way'!C822-1)</f>
        <v/>
      </c>
      <c r="K828" s="6" t="str">
        <f>IF('Log_working_3-way'!$D828="","",1/'True_Odds_Calculator_3-way'!A822+1/'True_Odds_Calculator_3-way'!B822+1/'True_Odds_Calculator_3-way'!C822-1)</f>
        <v/>
      </c>
    </row>
    <row r="829" spans="4:11" x14ac:dyDescent="0.25">
      <c r="D829" t="str">
        <f>solve_for_c('True_Odds_Calculator_3-way'!A823,'True_Odds_Calculator_3-way'!B823,'True_Odds_Calculator_3-way'!C823,'Log_working_3-way'!B$1,'Log_working_3-way'!B$2)</f>
        <v/>
      </c>
      <c r="F829" s="6" t="str">
        <f>IF('Log_working_3-way'!D829="","",1/'True_Odds_Calculator_3-way'!N823+1/'True_Odds_Calculator_3-way'!O823+1/'True_Odds_Calculator_3-way'!#REF!-1)</f>
        <v/>
      </c>
      <c r="H829" s="6" t="str">
        <f>IF('Log_working_3-way'!$D829="","",'True_Odds_Calculator_3-way'!N823/'True_Odds_Calculator_3-way'!A823-1)</f>
        <v/>
      </c>
      <c r="I829" s="6" t="str">
        <f>IF('Log_working_3-way'!$D829="","",'True_Odds_Calculator_3-way'!O823/'True_Odds_Calculator_3-way'!B823-1)</f>
        <v/>
      </c>
      <c r="J829" s="6" t="str">
        <f>IF('Log_working_3-way'!$D829="","",'True_Odds_Calculator_3-way'!#REF!/'True_Odds_Calculator_3-way'!C823-1)</f>
        <v/>
      </c>
      <c r="K829" s="6" t="str">
        <f>IF('Log_working_3-way'!$D829="","",1/'True_Odds_Calculator_3-way'!A823+1/'True_Odds_Calculator_3-way'!B823+1/'True_Odds_Calculator_3-way'!C823-1)</f>
        <v/>
      </c>
    </row>
    <row r="830" spans="4:11" x14ac:dyDescent="0.25">
      <c r="D830" t="str">
        <f>solve_for_c('True_Odds_Calculator_3-way'!A824,'True_Odds_Calculator_3-way'!B824,'True_Odds_Calculator_3-way'!C824,'Log_working_3-way'!B$1,'Log_working_3-way'!B$2)</f>
        <v/>
      </c>
      <c r="F830" s="6" t="str">
        <f>IF('Log_working_3-way'!D830="","",1/'True_Odds_Calculator_3-way'!N824+1/'True_Odds_Calculator_3-way'!O824+1/'True_Odds_Calculator_3-way'!#REF!-1)</f>
        <v/>
      </c>
      <c r="H830" s="6" t="str">
        <f>IF('Log_working_3-way'!$D830="","",'True_Odds_Calculator_3-way'!N824/'True_Odds_Calculator_3-way'!A824-1)</f>
        <v/>
      </c>
      <c r="I830" s="6" t="str">
        <f>IF('Log_working_3-way'!$D830="","",'True_Odds_Calculator_3-way'!O824/'True_Odds_Calculator_3-way'!B824-1)</f>
        <v/>
      </c>
      <c r="J830" s="6" t="str">
        <f>IF('Log_working_3-way'!$D830="","",'True_Odds_Calculator_3-way'!#REF!/'True_Odds_Calculator_3-way'!C824-1)</f>
        <v/>
      </c>
      <c r="K830" s="6" t="str">
        <f>IF('Log_working_3-way'!$D830="","",1/'True_Odds_Calculator_3-way'!A824+1/'True_Odds_Calculator_3-way'!B824+1/'True_Odds_Calculator_3-way'!C824-1)</f>
        <v/>
      </c>
    </row>
    <row r="831" spans="4:11" x14ac:dyDescent="0.25">
      <c r="D831" t="str">
        <f>solve_for_c('True_Odds_Calculator_3-way'!A825,'True_Odds_Calculator_3-way'!B825,'True_Odds_Calculator_3-way'!C825,'Log_working_3-way'!B$1,'Log_working_3-way'!B$2)</f>
        <v/>
      </c>
      <c r="F831" s="6" t="str">
        <f>IF('Log_working_3-way'!D831="","",1/'True_Odds_Calculator_3-way'!N825+1/'True_Odds_Calculator_3-way'!O825+1/'True_Odds_Calculator_3-way'!#REF!-1)</f>
        <v/>
      </c>
      <c r="H831" s="6" t="str">
        <f>IF('Log_working_3-way'!$D831="","",'True_Odds_Calculator_3-way'!N825/'True_Odds_Calculator_3-way'!A825-1)</f>
        <v/>
      </c>
      <c r="I831" s="6" t="str">
        <f>IF('Log_working_3-way'!$D831="","",'True_Odds_Calculator_3-way'!O825/'True_Odds_Calculator_3-way'!B825-1)</f>
        <v/>
      </c>
      <c r="J831" s="6" t="str">
        <f>IF('Log_working_3-way'!$D831="","",'True_Odds_Calculator_3-way'!#REF!/'True_Odds_Calculator_3-way'!C825-1)</f>
        <v/>
      </c>
      <c r="K831" s="6" t="str">
        <f>IF('Log_working_3-way'!$D831="","",1/'True_Odds_Calculator_3-way'!A825+1/'True_Odds_Calculator_3-way'!B825+1/'True_Odds_Calculator_3-way'!C825-1)</f>
        <v/>
      </c>
    </row>
    <row r="832" spans="4:11" x14ac:dyDescent="0.25">
      <c r="D832" t="str">
        <f>solve_for_c('True_Odds_Calculator_3-way'!A826,'True_Odds_Calculator_3-way'!B826,'True_Odds_Calculator_3-way'!C826,'Log_working_3-way'!B$1,'Log_working_3-way'!B$2)</f>
        <v/>
      </c>
      <c r="F832" s="6" t="str">
        <f>IF('Log_working_3-way'!D832="","",1/'True_Odds_Calculator_3-way'!N826+1/'True_Odds_Calculator_3-way'!O826+1/'True_Odds_Calculator_3-way'!#REF!-1)</f>
        <v/>
      </c>
      <c r="H832" s="6" t="str">
        <f>IF('Log_working_3-way'!$D832="","",'True_Odds_Calculator_3-way'!N826/'True_Odds_Calculator_3-way'!A826-1)</f>
        <v/>
      </c>
      <c r="I832" s="6" t="str">
        <f>IF('Log_working_3-way'!$D832="","",'True_Odds_Calculator_3-way'!O826/'True_Odds_Calculator_3-way'!B826-1)</f>
        <v/>
      </c>
      <c r="J832" s="6" t="str">
        <f>IF('Log_working_3-way'!$D832="","",'True_Odds_Calculator_3-way'!#REF!/'True_Odds_Calculator_3-way'!C826-1)</f>
        <v/>
      </c>
      <c r="K832" s="6" t="str">
        <f>IF('Log_working_3-way'!$D832="","",1/'True_Odds_Calculator_3-way'!A826+1/'True_Odds_Calculator_3-way'!B826+1/'True_Odds_Calculator_3-way'!C826-1)</f>
        <v/>
      </c>
    </row>
    <row r="833" spans="4:11" x14ac:dyDescent="0.25">
      <c r="D833" t="str">
        <f>solve_for_c('True_Odds_Calculator_3-way'!A827,'True_Odds_Calculator_3-way'!B827,'True_Odds_Calculator_3-way'!C827,'Log_working_3-way'!B$1,'Log_working_3-way'!B$2)</f>
        <v/>
      </c>
      <c r="F833" s="6" t="str">
        <f>IF('Log_working_3-way'!D833="","",1/'True_Odds_Calculator_3-way'!N827+1/'True_Odds_Calculator_3-way'!O827+1/'True_Odds_Calculator_3-way'!#REF!-1)</f>
        <v/>
      </c>
      <c r="H833" s="6" t="str">
        <f>IF('Log_working_3-way'!$D833="","",'True_Odds_Calculator_3-way'!N827/'True_Odds_Calculator_3-way'!A827-1)</f>
        <v/>
      </c>
      <c r="I833" s="6" t="str">
        <f>IF('Log_working_3-way'!$D833="","",'True_Odds_Calculator_3-way'!O827/'True_Odds_Calculator_3-way'!B827-1)</f>
        <v/>
      </c>
      <c r="J833" s="6" t="str">
        <f>IF('Log_working_3-way'!$D833="","",'True_Odds_Calculator_3-way'!#REF!/'True_Odds_Calculator_3-way'!C827-1)</f>
        <v/>
      </c>
      <c r="K833" s="6" t="str">
        <f>IF('Log_working_3-way'!$D833="","",1/'True_Odds_Calculator_3-way'!A827+1/'True_Odds_Calculator_3-way'!B827+1/'True_Odds_Calculator_3-way'!C827-1)</f>
        <v/>
      </c>
    </row>
    <row r="834" spans="4:11" x14ac:dyDescent="0.25">
      <c r="D834" t="str">
        <f>solve_for_c('True_Odds_Calculator_3-way'!A828,'True_Odds_Calculator_3-way'!B828,'True_Odds_Calculator_3-way'!C828,'Log_working_3-way'!B$1,'Log_working_3-way'!B$2)</f>
        <v/>
      </c>
      <c r="F834" s="6" t="str">
        <f>IF('Log_working_3-way'!D834="","",1/'True_Odds_Calculator_3-way'!N828+1/'True_Odds_Calculator_3-way'!O828+1/'True_Odds_Calculator_3-way'!#REF!-1)</f>
        <v/>
      </c>
      <c r="H834" s="6" t="str">
        <f>IF('Log_working_3-way'!$D834="","",'True_Odds_Calculator_3-way'!N828/'True_Odds_Calculator_3-way'!A828-1)</f>
        <v/>
      </c>
      <c r="I834" s="6" t="str">
        <f>IF('Log_working_3-way'!$D834="","",'True_Odds_Calculator_3-way'!O828/'True_Odds_Calculator_3-way'!B828-1)</f>
        <v/>
      </c>
      <c r="J834" s="6" t="str">
        <f>IF('Log_working_3-way'!$D834="","",'True_Odds_Calculator_3-way'!#REF!/'True_Odds_Calculator_3-way'!C828-1)</f>
        <v/>
      </c>
      <c r="K834" s="6" t="str">
        <f>IF('Log_working_3-way'!$D834="","",1/'True_Odds_Calculator_3-way'!A828+1/'True_Odds_Calculator_3-way'!B828+1/'True_Odds_Calculator_3-way'!C828-1)</f>
        <v/>
      </c>
    </row>
    <row r="835" spans="4:11" x14ac:dyDescent="0.25">
      <c r="D835" t="str">
        <f>solve_for_c('True_Odds_Calculator_3-way'!A829,'True_Odds_Calculator_3-way'!B829,'True_Odds_Calculator_3-way'!C829,'Log_working_3-way'!B$1,'Log_working_3-way'!B$2)</f>
        <v/>
      </c>
      <c r="F835" s="6" t="str">
        <f>IF('Log_working_3-way'!D835="","",1/'True_Odds_Calculator_3-way'!N829+1/'True_Odds_Calculator_3-way'!O829+1/'True_Odds_Calculator_3-way'!#REF!-1)</f>
        <v/>
      </c>
      <c r="H835" s="6" t="str">
        <f>IF('Log_working_3-way'!$D835="","",'True_Odds_Calculator_3-way'!N829/'True_Odds_Calculator_3-way'!A829-1)</f>
        <v/>
      </c>
      <c r="I835" s="6" t="str">
        <f>IF('Log_working_3-way'!$D835="","",'True_Odds_Calculator_3-way'!O829/'True_Odds_Calculator_3-way'!B829-1)</f>
        <v/>
      </c>
      <c r="J835" s="6" t="str">
        <f>IF('Log_working_3-way'!$D835="","",'True_Odds_Calculator_3-way'!#REF!/'True_Odds_Calculator_3-way'!C829-1)</f>
        <v/>
      </c>
      <c r="K835" s="6" t="str">
        <f>IF('Log_working_3-way'!$D835="","",1/'True_Odds_Calculator_3-way'!A829+1/'True_Odds_Calculator_3-way'!B829+1/'True_Odds_Calculator_3-way'!C829-1)</f>
        <v/>
      </c>
    </row>
    <row r="836" spans="4:11" x14ac:dyDescent="0.25">
      <c r="D836" t="str">
        <f>solve_for_c('True_Odds_Calculator_3-way'!A830,'True_Odds_Calculator_3-way'!B830,'True_Odds_Calculator_3-way'!C830,'Log_working_3-way'!B$1,'Log_working_3-way'!B$2)</f>
        <v/>
      </c>
      <c r="F836" s="6" t="str">
        <f>IF('Log_working_3-way'!D836="","",1/'True_Odds_Calculator_3-way'!N830+1/'True_Odds_Calculator_3-way'!O830+1/'True_Odds_Calculator_3-way'!#REF!-1)</f>
        <v/>
      </c>
      <c r="H836" s="6" t="str">
        <f>IF('Log_working_3-way'!$D836="","",'True_Odds_Calculator_3-way'!N830/'True_Odds_Calculator_3-way'!A830-1)</f>
        <v/>
      </c>
      <c r="I836" s="6" t="str">
        <f>IF('Log_working_3-way'!$D836="","",'True_Odds_Calculator_3-way'!O830/'True_Odds_Calculator_3-way'!B830-1)</f>
        <v/>
      </c>
      <c r="J836" s="6" t="str">
        <f>IF('Log_working_3-way'!$D836="","",'True_Odds_Calculator_3-way'!#REF!/'True_Odds_Calculator_3-way'!C830-1)</f>
        <v/>
      </c>
      <c r="K836" s="6" t="str">
        <f>IF('Log_working_3-way'!$D836="","",1/'True_Odds_Calculator_3-way'!A830+1/'True_Odds_Calculator_3-way'!B830+1/'True_Odds_Calculator_3-way'!C830-1)</f>
        <v/>
      </c>
    </row>
    <row r="837" spans="4:11" x14ac:dyDescent="0.25">
      <c r="D837" t="str">
        <f>solve_for_c('True_Odds_Calculator_3-way'!A831,'True_Odds_Calculator_3-way'!B831,'True_Odds_Calculator_3-way'!C831,'Log_working_3-way'!B$1,'Log_working_3-way'!B$2)</f>
        <v/>
      </c>
      <c r="F837" s="6" t="str">
        <f>IF('Log_working_3-way'!D837="","",1/'True_Odds_Calculator_3-way'!N831+1/'True_Odds_Calculator_3-way'!O831+1/'True_Odds_Calculator_3-way'!#REF!-1)</f>
        <v/>
      </c>
      <c r="H837" s="6" t="str">
        <f>IF('Log_working_3-way'!$D837="","",'True_Odds_Calculator_3-way'!N831/'True_Odds_Calculator_3-way'!A831-1)</f>
        <v/>
      </c>
      <c r="I837" s="6" t="str">
        <f>IF('Log_working_3-way'!$D837="","",'True_Odds_Calculator_3-way'!O831/'True_Odds_Calculator_3-way'!B831-1)</f>
        <v/>
      </c>
      <c r="J837" s="6" t="str">
        <f>IF('Log_working_3-way'!$D837="","",'True_Odds_Calculator_3-way'!#REF!/'True_Odds_Calculator_3-way'!C831-1)</f>
        <v/>
      </c>
      <c r="K837" s="6" t="str">
        <f>IF('Log_working_3-way'!$D837="","",1/'True_Odds_Calculator_3-way'!A831+1/'True_Odds_Calculator_3-way'!B831+1/'True_Odds_Calculator_3-way'!C831-1)</f>
        <v/>
      </c>
    </row>
    <row r="838" spans="4:11" x14ac:dyDescent="0.25">
      <c r="D838" t="str">
        <f>solve_for_c('True_Odds_Calculator_3-way'!A832,'True_Odds_Calculator_3-way'!B832,'True_Odds_Calculator_3-way'!C832,'Log_working_3-way'!B$1,'Log_working_3-way'!B$2)</f>
        <v/>
      </c>
      <c r="F838" s="6" t="str">
        <f>IF('Log_working_3-way'!D838="","",1/'True_Odds_Calculator_3-way'!N832+1/'True_Odds_Calculator_3-way'!O832+1/'True_Odds_Calculator_3-way'!#REF!-1)</f>
        <v/>
      </c>
      <c r="H838" s="6" t="str">
        <f>IF('Log_working_3-way'!$D838="","",'True_Odds_Calculator_3-way'!N832/'True_Odds_Calculator_3-way'!A832-1)</f>
        <v/>
      </c>
      <c r="I838" s="6" t="str">
        <f>IF('Log_working_3-way'!$D838="","",'True_Odds_Calculator_3-way'!O832/'True_Odds_Calculator_3-way'!B832-1)</f>
        <v/>
      </c>
      <c r="J838" s="6" t="str">
        <f>IF('Log_working_3-way'!$D838="","",'True_Odds_Calculator_3-way'!#REF!/'True_Odds_Calculator_3-way'!C832-1)</f>
        <v/>
      </c>
      <c r="K838" s="6" t="str">
        <f>IF('Log_working_3-way'!$D838="","",1/'True_Odds_Calculator_3-way'!A832+1/'True_Odds_Calculator_3-way'!B832+1/'True_Odds_Calculator_3-way'!C832-1)</f>
        <v/>
      </c>
    </row>
    <row r="839" spans="4:11" x14ac:dyDescent="0.25">
      <c r="D839" t="str">
        <f>solve_for_c('True_Odds_Calculator_3-way'!A833,'True_Odds_Calculator_3-way'!B833,'True_Odds_Calculator_3-way'!C833,'Log_working_3-way'!B$1,'Log_working_3-way'!B$2)</f>
        <v/>
      </c>
      <c r="F839" s="6" t="str">
        <f>IF('Log_working_3-way'!D839="","",1/'True_Odds_Calculator_3-way'!N833+1/'True_Odds_Calculator_3-way'!O833+1/'True_Odds_Calculator_3-way'!#REF!-1)</f>
        <v/>
      </c>
      <c r="H839" s="6" t="str">
        <f>IF('Log_working_3-way'!$D839="","",'True_Odds_Calculator_3-way'!N833/'True_Odds_Calculator_3-way'!A833-1)</f>
        <v/>
      </c>
      <c r="I839" s="6" t="str">
        <f>IF('Log_working_3-way'!$D839="","",'True_Odds_Calculator_3-way'!O833/'True_Odds_Calculator_3-way'!B833-1)</f>
        <v/>
      </c>
      <c r="J839" s="6" t="str">
        <f>IF('Log_working_3-way'!$D839="","",'True_Odds_Calculator_3-way'!#REF!/'True_Odds_Calculator_3-way'!C833-1)</f>
        <v/>
      </c>
      <c r="K839" s="6" t="str">
        <f>IF('Log_working_3-way'!$D839="","",1/'True_Odds_Calculator_3-way'!A833+1/'True_Odds_Calculator_3-way'!B833+1/'True_Odds_Calculator_3-way'!C833-1)</f>
        <v/>
      </c>
    </row>
    <row r="840" spans="4:11" x14ac:dyDescent="0.25">
      <c r="D840" t="str">
        <f>solve_for_c('True_Odds_Calculator_3-way'!A834,'True_Odds_Calculator_3-way'!B834,'True_Odds_Calculator_3-way'!C834,'Log_working_3-way'!B$1,'Log_working_3-way'!B$2)</f>
        <v/>
      </c>
      <c r="F840" s="6" t="str">
        <f>IF('Log_working_3-way'!D840="","",1/'True_Odds_Calculator_3-way'!N834+1/'True_Odds_Calculator_3-way'!O834+1/'True_Odds_Calculator_3-way'!#REF!-1)</f>
        <v/>
      </c>
      <c r="H840" s="6" t="str">
        <f>IF('Log_working_3-way'!$D840="","",'True_Odds_Calculator_3-way'!N834/'True_Odds_Calculator_3-way'!A834-1)</f>
        <v/>
      </c>
      <c r="I840" s="6" t="str">
        <f>IF('Log_working_3-way'!$D840="","",'True_Odds_Calculator_3-way'!O834/'True_Odds_Calculator_3-way'!B834-1)</f>
        <v/>
      </c>
      <c r="J840" s="6" t="str">
        <f>IF('Log_working_3-way'!$D840="","",'True_Odds_Calculator_3-way'!#REF!/'True_Odds_Calculator_3-way'!C834-1)</f>
        <v/>
      </c>
      <c r="K840" s="6" t="str">
        <f>IF('Log_working_3-way'!$D840="","",1/'True_Odds_Calculator_3-way'!A834+1/'True_Odds_Calculator_3-way'!B834+1/'True_Odds_Calculator_3-way'!C834-1)</f>
        <v/>
      </c>
    </row>
    <row r="841" spans="4:11" x14ac:dyDescent="0.25">
      <c r="D841" t="str">
        <f>solve_for_c('True_Odds_Calculator_3-way'!A835,'True_Odds_Calculator_3-way'!B835,'True_Odds_Calculator_3-way'!C835,'Log_working_3-way'!B$1,'Log_working_3-way'!B$2)</f>
        <v/>
      </c>
      <c r="F841" s="6" t="str">
        <f>IF('Log_working_3-way'!D841="","",1/'True_Odds_Calculator_3-way'!N835+1/'True_Odds_Calculator_3-way'!O835+1/'True_Odds_Calculator_3-way'!#REF!-1)</f>
        <v/>
      </c>
      <c r="H841" s="6" t="str">
        <f>IF('Log_working_3-way'!$D841="","",'True_Odds_Calculator_3-way'!N835/'True_Odds_Calculator_3-way'!A835-1)</f>
        <v/>
      </c>
      <c r="I841" s="6" t="str">
        <f>IF('Log_working_3-way'!$D841="","",'True_Odds_Calculator_3-way'!O835/'True_Odds_Calculator_3-way'!B835-1)</f>
        <v/>
      </c>
      <c r="J841" s="6" t="str">
        <f>IF('Log_working_3-way'!$D841="","",'True_Odds_Calculator_3-way'!#REF!/'True_Odds_Calculator_3-way'!C835-1)</f>
        <v/>
      </c>
      <c r="K841" s="6" t="str">
        <f>IF('Log_working_3-way'!$D841="","",1/'True_Odds_Calculator_3-way'!A835+1/'True_Odds_Calculator_3-way'!B835+1/'True_Odds_Calculator_3-way'!C835-1)</f>
        <v/>
      </c>
    </row>
    <row r="842" spans="4:11" x14ac:dyDescent="0.25">
      <c r="D842" t="str">
        <f>solve_for_c('True_Odds_Calculator_3-way'!A836,'True_Odds_Calculator_3-way'!B836,'True_Odds_Calculator_3-way'!C836,'Log_working_3-way'!B$1,'Log_working_3-way'!B$2)</f>
        <v/>
      </c>
      <c r="F842" s="6" t="str">
        <f>IF('Log_working_3-way'!D842="","",1/'True_Odds_Calculator_3-way'!N836+1/'True_Odds_Calculator_3-way'!O836+1/'True_Odds_Calculator_3-way'!#REF!-1)</f>
        <v/>
      </c>
      <c r="H842" s="6" t="str">
        <f>IF('Log_working_3-way'!$D842="","",'True_Odds_Calculator_3-way'!N836/'True_Odds_Calculator_3-way'!A836-1)</f>
        <v/>
      </c>
      <c r="I842" s="6" t="str">
        <f>IF('Log_working_3-way'!$D842="","",'True_Odds_Calculator_3-way'!O836/'True_Odds_Calculator_3-way'!B836-1)</f>
        <v/>
      </c>
      <c r="J842" s="6" t="str">
        <f>IF('Log_working_3-way'!$D842="","",'True_Odds_Calculator_3-way'!#REF!/'True_Odds_Calculator_3-way'!C836-1)</f>
        <v/>
      </c>
      <c r="K842" s="6" t="str">
        <f>IF('Log_working_3-way'!$D842="","",1/'True_Odds_Calculator_3-way'!A836+1/'True_Odds_Calculator_3-way'!B836+1/'True_Odds_Calculator_3-way'!C836-1)</f>
        <v/>
      </c>
    </row>
    <row r="843" spans="4:11" x14ac:dyDescent="0.25">
      <c r="D843" t="str">
        <f>solve_for_c('True_Odds_Calculator_3-way'!A837,'True_Odds_Calculator_3-way'!B837,'True_Odds_Calculator_3-way'!C837,'Log_working_3-way'!B$1,'Log_working_3-way'!B$2)</f>
        <v/>
      </c>
      <c r="F843" s="6" t="str">
        <f>IF('Log_working_3-way'!D843="","",1/'True_Odds_Calculator_3-way'!N837+1/'True_Odds_Calculator_3-way'!O837+1/'True_Odds_Calculator_3-way'!#REF!-1)</f>
        <v/>
      </c>
      <c r="H843" s="6" t="str">
        <f>IF('Log_working_3-way'!$D843="","",'True_Odds_Calculator_3-way'!N837/'True_Odds_Calculator_3-way'!A837-1)</f>
        <v/>
      </c>
      <c r="I843" s="6" t="str">
        <f>IF('Log_working_3-way'!$D843="","",'True_Odds_Calculator_3-way'!O837/'True_Odds_Calculator_3-way'!B837-1)</f>
        <v/>
      </c>
      <c r="J843" s="6" t="str">
        <f>IF('Log_working_3-way'!$D843="","",'True_Odds_Calculator_3-way'!#REF!/'True_Odds_Calculator_3-way'!C837-1)</f>
        <v/>
      </c>
      <c r="K843" s="6" t="str">
        <f>IF('Log_working_3-way'!$D843="","",1/'True_Odds_Calculator_3-way'!A837+1/'True_Odds_Calculator_3-way'!B837+1/'True_Odds_Calculator_3-way'!C837-1)</f>
        <v/>
      </c>
    </row>
    <row r="844" spans="4:11" x14ac:dyDescent="0.25">
      <c r="D844" t="str">
        <f>solve_for_c('True_Odds_Calculator_3-way'!A838,'True_Odds_Calculator_3-way'!B838,'True_Odds_Calculator_3-way'!C838,'Log_working_3-way'!B$1,'Log_working_3-way'!B$2)</f>
        <v/>
      </c>
      <c r="F844" s="6" t="str">
        <f>IF('Log_working_3-way'!D844="","",1/'True_Odds_Calculator_3-way'!N838+1/'True_Odds_Calculator_3-way'!O838+1/'True_Odds_Calculator_3-way'!#REF!-1)</f>
        <v/>
      </c>
      <c r="H844" s="6" t="str">
        <f>IF('Log_working_3-way'!$D844="","",'True_Odds_Calculator_3-way'!N838/'True_Odds_Calculator_3-way'!A838-1)</f>
        <v/>
      </c>
      <c r="I844" s="6" t="str">
        <f>IF('Log_working_3-way'!$D844="","",'True_Odds_Calculator_3-way'!O838/'True_Odds_Calculator_3-way'!B838-1)</f>
        <v/>
      </c>
      <c r="J844" s="6" t="str">
        <f>IF('Log_working_3-way'!$D844="","",'True_Odds_Calculator_3-way'!#REF!/'True_Odds_Calculator_3-way'!C838-1)</f>
        <v/>
      </c>
      <c r="K844" s="6" t="str">
        <f>IF('Log_working_3-way'!$D844="","",1/'True_Odds_Calculator_3-way'!A838+1/'True_Odds_Calculator_3-way'!B838+1/'True_Odds_Calculator_3-way'!C838-1)</f>
        <v/>
      </c>
    </row>
    <row r="845" spans="4:11" x14ac:dyDescent="0.25">
      <c r="D845" t="str">
        <f>solve_for_c('True_Odds_Calculator_3-way'!A839,'True_Odds_Calculator_3-way'!B839,'True_Odds_Calculator_3-way'!C839,'Log_working_3-way'!B$1,'Log_working_3-way'!B$2)</f>
        <v/>
      </c>
      <c r="F845" s="6" t="str">
        <f>IF('Log_working_3-way'!D845="","",1/'True_Odds_Calculator_3-way'!N839+1/'True_Odds_Calculator_3-way'!O839+1/'True_Odds_Calculator_3-way'!#REF!-1)</f>
        <v/>
      </c>
      <c r="H845" s="6" t="str">
        <f>IF('Log_working_3-way'!$D845="","",'True_Odds_Calculator_3-way'!N839/'True_Odds_Calculator_3-way'!A839-1)</f>
        <v/>
      </c>
      <c r="I845" s="6" t="str">
        <f>IF('Log_working_3-way'!$D845="","",'True_Odds_Calculator_3-way'!O839/'True_Odds_Calculator_3-way'!B839-1)</f>
        <v/>
      </c>
      <c r="J845" s="6" t="str">
        <f>IF('Log_working_3-way'!$D845="","",'True_Odds_Calculator_3-way'!#REF!/'True_Odds_Calculator_3-way'!C839-1)</f>
        <v/>
      </c>
      <c r="K845" s="6" t="str">
        <f>IF('Log_working_3-way'!$D845="","",1/'True_Odds_Calculator_3-way'!A839+1/'True_Odds_Calculator_3-way'!B839+1/'True_Odds_Calculator_3-way'!C839-1)</f>
        <v/>
      </c>
    </row>
    <row r="846" spans="4:11" x14ac:dyDescent="0.25">
      <c r="D846" t="str">
        <f>solve_for_c('True_Odds_Calculator_3-way'!A840,'True_Odds_Calculator_3-way'!B840,'True_Odds_Calculator_3-way'!C840,'Log_working_3-way'!B$1,'Log_working_3-way'!B$2)</f>
        <v/>
      </c>
      <c r="F846" s="6" t="str">
        <f>IF('Log_working_3-way'!D846="","",1/'True_Odds_Calculator_3-way'!N840+1/'True_Odds_Calculator_3-way'!O840+1/'True_Odds_Calculator_3-way'!#REF!-1)</f>
        <v/>
      </c>
      <c r="H846" s="6" t="str">
        <f>IF('Log_working_3-way'!$D846="","",'True_Odds_Calculator_3-way'!N840/'True_Odds_Calculator_3-way'!A840-1)</f>
        <v/>
      </c>
      <c r="I846" s="6" t="str">
        <f>IF('Log_working_3-way'!$D846="","",'True_Odds_Calculator_3-way'!O840/'True_Odds_Calculator_3-way'!B840-1)</f>
        <v/>
      </c>
      <c r="J846" s="6" t="str">
        <f>IF('Log_working_3-way'!$D846="","",'True_Odds_Calculator_3-way'!#REF!/'True_Odds_Calculator_3-way'!C840-1)</f>
        <v/>
      </c>
      <c r="K846" s="6" t="str">
        <f>IF('Log_working_3-way'!$D846="","",1/'True_Odds_Calculator_3-way'!A840+1/'True_Odds_Calculator_3-way'!B840+1/'True_Odds_Calculator_3-way'!C840-1)</f>
        <v/>
      </c>
    </row>
    <row r="847" spans="4:11" x14ac:dyDescent="0.25">
      <c r="D847" t="str">
        <f>solve_for_c('True_Odds_Calculator_3-way'!A841,'True_Odds_Calculator_3-way'!B841,'True_Odds_Calculator_3-way'!C841,'Log_working_3-way'!B$1,'Log_working_3-way'!B$2)</f>
        <v/>
      </c>
      <c r="F847" s="6" t="str">
        <f>IF('Log_working_3-way'!D847="","",1/'True_Odds_Calculator_3-way'!N841+1/'True_Odds_Calculator_3-way'!O841+1/'True_Odds_Calculator_3-way'!#REF!-1)</f>
        <v/>
      </c>
      <c r="H847" s="6" t="str">
        <f>IF('Log_working_3-way'!$D847="","",'True_Odds_Calculator_3-way'!N841/'True_Odds_Calculator_3-way'!A841-1)</f>
        <v/>
      </c>
      <c r="I847" s="6" t="str">
        <f>IF('Log_working_3-way'!$D847="","",'True_Odds_Calculator_3-way'!O841/'True_Odds_Calculator_3-way'!B841-1)</f>
        <v/>
      </c>
      <c r="J847" s="6" t="str">
        <f>IF('Log_working_3-way'!$D847="","",'True_Odds_Calculator_3-way'!#REF!/'True_Odds_Calculator_3-way'!C841-1)</f>
        <v/>
      </c>
      <c r="K847" s="6" t="str">
        <f>IF('Log_working_3-way'!$D847="","",1/'True_Odds_Calculator_3-way'!A841+1/'True_Odds_Calculator_3-way'!B841+1/'True_Odds_Calculator_3-way'!C841-1)</f>
        <v/>
      </c>
    </row>
    <row r="848" spans="4:11" x14ac:dyDescent="0.25">
      <c r="D848" t="str">
        <f>solve_for_c('True_Odds_Calculator_3-way'!A842,'True_Odds_Calculator_3-way'!B842,'True_Odds_Calculator_3-way'!C842,'Log_working_3-way'!B$1,'Log_working_3-way'!B$2)</f>
        <v/>
      </c>
      <c r="F848" s="6" t="str">
        <f>IF('Log_working_3-way'!D848="","",1/'True_Odds_Calculator_3-way'!N842+1/'True_Odds_Calculator_3-way'!O842+1/'True_Odds_Calculator_3-way'!#REF!-1)</f>
        <v/>
      </c>
      <c r="H848" s="6" t="str">
        <f>IF('Log_working_3-way'!$D848="","",'True_Odds_Calculator_3-way'!N842/'True_Odds_Calculator_3-way'!A842-1)</f>
        <v/>
      </c>
      <c r="I848" s="6" t="str">
        <f>IF('Log_working_3-way'!$D848="","",'True_Odds_Calculator_3-way'!O842/'True_Odds_Calculator_3-way'!B842-1)</f>
        <v/>
      </c>
      <c r="J848" s="6" t="str">
        <f>IF('Log_working_3-way'!$D848="","",'True_Odds_Calculator_3-way'!#REF!/'True_Odds_Calculator_3-way'!C842-1)</f>
        <v/>
      </c>
      <c r="K848" s="6" t="str">
        <f>IF('Log_working_3-way'!$D848="","",1/'True_Odds_Calculator_3-way'!A842+1/'True_Odds_Calculator_3-way'!B842+1/'True_Odds_Calculator_3-way'!C842-1)</f>
        <v/>
      </c>
    </row>
    <row r="849" spans="4:11" x14ac:dyDescent="0.25">
      <c r="D849" t="str">
        <f>solve_for_c('True_Odds_Calculator_3-way'!A843,'True_Odds_Calculator_3-way'!B843,'True_Odds_Calculator_3-way'!C843,'Log_working_3-way'!B$1,'Log_working_3-way'!B$2)</f>
        <v/>
      </c>
      <c r="F849" s="6" t="str">
        <f>IF('Log_working_3-way'!D849="","",1/'True_Odds_Calculator_3-way'!N843+1/'True_Odds_Calculator_3-way'!O843+1/'True_Odds_Calculator_3-way'!#REF!-1)</f>
        <v/>
      </c>
      <c r="H849" s="6" t="str">
        <f>IF('Log_working_3-way'!$D849="","",'True_Odds_Calculator_3-way'!N843/'True_Odds_Calculator_3-way'!A843-1)</f>
        <v/>
      </c>
      <c r="I849" s="6" t="str">
        <f>IF('Log_working_3-way'!$D849="","",'True_Odds_Calculator_3-way'!O843/'True_Odds_Calculator_3-way'!B843-1)</f>
        <v/>
      </c>
      <c r="J849" s="6" t="str">
        <f>IF('Log_working_3-way'!$D849="","",'True_Odds_Calculator_3-way'!#REF!/'True_Odds_Calculator_3-way'!C843-1)</f>
        <v/>
      </c>
      <c r="K849" s="6" t="str">
        <f>IF('Log_working_3-way'!$D849="","",1/'True_Odds_Calculator_3-way'!A843+1/'True_Odds_Calculator_3-way'!B843+1/'True_Odds_Calculator_3-way'!C843-1)</f>
        <v/>
      </c>
    </row>
    <row r="850" spans="4:11" x14ac:dyDescent="0.25">
      <c r="D850" t="str">
        <f>solve_for_c('True_Odds_Calculator_3-way'!A844,'True_Odds_Calculator_3-way'!B844,'True_Odds_Calculator_3-way'!C844,'Log_working_3-way'!B$1,'Log_working_3-way'!B$2)</f>
        <v/>
      </c>
      <c r="F850" s="6" t="str">
        <f>IF('Log_working_3-way'!D850="","",1/'True_Odds_Calculator_3-way'!N844+1/'True_Odds_Calculator_3-way'!O844+1/'True_Odds_Calculator_3-way'!#REF!-1)</f>
        <v/>
      </c>
      <c r="H850" s="6" t="str">
        <f>IF('Log_working_3-way'!$D850="","",'True_Odds_Calculator_3-way'!N844/'True_Odds_Calculator_3-way'!A844-1)</f>
        <v/>
      </c>
      <c r="I850" s="6" t="str">
        <f>IF('Log_working_3-way'!$D850="","",'True_Odds_Calculator_3-way'!O844/'True_Odds_Calculator_3-way'!B844-1)</f>
        <v/>
      </c>
      <c r="J850" s="6" t="str">
        <f>IF('Log_working_3-way'!$D850="","",'True_Odds_Calculator_3-way'!#REF!/'True_Odds_Calculator_3-way'!C844-1)</f>
        <v/>
      </c>
      <c r="K850" s="6" t="str">
        <f>IF('Log_working_3-way'!$D850="","",1/'True_Odds_Calculator_3-way'!A844+1/'True_Odds_Calculator_3-way'!B844+1/'True_Odds_Calculator_3-way'!C844-1)</f>
        <v/>
      </c>
    </row>
    <row r="851" spans="4:11" x14ac:dyDescent="0.25">
      <c r="D851" t="str">
        <f>solve_for_c('True_Odds_Calculator_3-way'!A845,'True_Odds_Calculator_3-way'!B845,'True_Odds_Calculator_3-way'!C845,'Log_working_3-way'!B$1,'Log_working_3-way'!B$2)</f>
        <v/>
      </c>
      <c r="F851" s="6" t="str">
        <f>IF('Log_working_3-way'!D851="","",1/'True_Odds_Calculator_3-way'!N845+1/'True_Odds_Calculator_3-way'!O845+1/'True_Odds_Calculator_3-way'!#REF!-1)</f>
        <v/>
      </c>
      <c r="H851" s="6" t="str">
        <f>IF('Log_working_3-way'!$D851="","",'True_Odds_Calculator_3-way'!N845/'True_Odds_Calculator_3-way'!A845-1)</f>
        <v/>
      </c>
      <c r="I851" s="6" t="str">
        <f>IF('Log_working_3-way'!$D851="","",'True_Odds_Calculator_3-way'!O845/'True_Odds_Calculator_3-way'!B845-1)</f>
        <v/>
      </c>
      <c r="J851" s="6" t="str">
        <f>IF('Log_working_3-way'!$D851="","",'True_Odds_Calculator_3-way'!#REF!/'True_Odds_Calculator_3-way'!C845-1)</f>
        <v/>
      </c>
      <c r="K851" s="6" t="str">
        <f>IF('Log_working_3-way'!$D851="","",1/'True_Odds_Calculator_3-way'!A845+1/'True_Odds_Calculator_3-way'!B845+1/'True_Odds_Calculator_3-way'!C845-1)</f>
        <v/>
      </c>
    </row>
    <row r="852" spans="4:11" x14ac:dyDescent="0.25">
      <c r="D852" t="str">
        <f>solve_for_c('True_Odds_Calculator_3-way'!A846,'True_Odds_Calculator_3-way'!B846,'True_Odds_Calculator_3-way'!C846,'Log_working_3-way'!B$1,'Log_working_3-way'!B$2)</f>
        <v/>
      </c>
      <c r="F852" s="6" t="str">
        <f>IF('Log_working_3-way'!D852="","",1/'True_Odds_Calculator_3-way'!N846+1/'True_Odds_Calculator_3-way'!O846+1/'True_Odds_Calculator_3-way'!#REF!-1)</f>
        <v/>
      </c>
      <c r="H852" s="6" t="str">
        <f>IF('Log_working_3-way'!$D852="","",'True_Odds_Calculator_3-way'!N846/'True_Odds_Calculator_3-way'!A846-1)</f>
        <v/>
      </c>
      <c r="I852" s="6" t="str">
        <f>IF('Log_working_3-way'!$D852="","",'True_Odds_Calculator_3-way'!O846/'True_Odds_Calculator_3-way'!B846-1)</f>
        <v/>
      </c>
      <c r="J852" s="6" t="str">
        <f>IF('Log_working_3-way'!$D852="","",'True_Odds_Calculator_3-way'!#REF!/'True_Odds_Calculator_3-way'!C846-1)</f>
        <v/>
      </c>
      <c r="K852" s="6" t="str">
        <f>IF('Log_working_3-way'!$D852="","",1/'True_Odds_Calculator_3-way'!A846+1/'True_Odds_Calculator_3-way'!B846+1/'True_Odds_Calculator_3-way'!C846-1)</f>
        <v/>
      </c>
    </row>
    <row r="853" spans="4:11" x14ac:dyDescent="0.25">
      <c r="D853" t="str">
        <f>solve_for_c('True_Odds_Calculator_3-way'!A847,'True_Odds_Calculator_3-way'!B847,'True_Odds_Calculator_3-way'!C847,'Log_working_3-way'!B$1,'Log_working_3-way'!B$2)</f>
        <v/>
      </c>
      <c r="F853" s="6" t="str">
        <f>IF('Log_working_3-way'!D853="","",1/'True_Odds_Calculator_3-way'!N847+1/'True_Odds_Calculator_3-way'!O847+1/'True_Odds_Calculator_3-way'!#REF!-1)</f>
        <v/>
      </c>
      <c r="H853" s="6" t="str">
        <f>IF('Log_working_3-way'!$D853="","",'True_Odds_Calculator_3-way'!N847/'True_Odds_Calculator_3-way'!A847-1)</f>
        <v/>
      </c>
      <c r="I853" s="6" t="str">
        <f>IF('Log_working_3-way'!$D853="","",'True_Odds_Calculator_3-way'!O847/'True_Odds_Calculator_3-way'!B847-1)</f>
        <v/>
      </c>
      <c r="J853" s="6" t="str">
        <f>IF('Log_working_3-way'!$D853="","",'True_Odds_Calculator_3-way'!#REF!/'True_Odds_Calculator_3-way'!C847-1)</f>
        <v/>
      </c>
      <c r="K853" s="6" t="str">
        <f>IF('Log_working_3-way'!$D853="","",1/'True_Odds_Calculator_3-way'!A847+1/'True_Odds_Calculator_3-way'!B847+1/'True_Odds_Calculator_3-way'!C847-1)</f>
        <v/>
      </c>
    </row>
    <row r="854" spans="4:11" x14ac:dyDescent="0.25">
      <c r="D854" t="str">
        <f>solve_for_c('True_Odds_Calculator_3-way'!A848,'True_Odds_Calculator_3-way'!B848,'True_Odds_Calculator_3-way'!C848,'Log_working_3-way'!B$1,'Log_working_3-way'!B$2)</f>
        <v/>
      </c>
      <c r="F854" s="6" t="str">
        <f>IF('Log_working_3-way'!D854="","",1/'True_Odds_Calculator_3-way'!N848+1/'True_Odds_Calculator_3-way'!O848+1/'True_Odds_Calculator_3-way'!#REF!-1)</f>
        <v/>
      </c>
      <c r="H854" s="6" t="str">
        <f>IF('Log_working_3-way'!$D854="","",'True_Odds_Calculator_3-way'!N848/'True_Odds_Calculator_3-way'!A848-1)</f>
        <v/>
      </c>
      <c r="I854" s="6" t="str">
        <f>IF('Log_working_3-way'!$D854="","",'True_Odds_Calculator_3-way'!O848/'True_Odds_Calculator_3-way'!B848-1)</f>
        <v/>
      </c>
      <c r="J854" s="6" t="str">
        <f>IF('Log_working_3-way'!$D854="","",'True_Odds_Calculator_3-way'!#REF!/'True_Odds_Calculator_3-way'!C848-1)</f>
        <v/>
      </c>
      <c r="K854" s="6" t="str">
        <f>IF('Log_working_3-way'!$D854="","",1/'True_Odds_Calculator_3-way'!A848+1/'True_Odds_Calculator_3-way'!B848+1/'True_Odds_Calculator_3-way'!C848-1)</f>
        <v/>
      </c>
    </row>
    <row r="855" spans="4:11" x14ac:dyDescent="0.25">
      <c r="D855" t="str">
        <f>solve_for_c('True_Odds_Calculator_3-way'!A849,'True_Odds_Calculator_3-way'!B849,'True_Odds_Calculator_3-way'!C849,'Log_working_3-way'!B$1,'Log_working_3-way'!B$2)</f>
        <v/>
      </c>
      <c r="F855" s="6" t="str">
        <f>IF('Log_working_3-way'!D855="","",1/'True_Odds_Calculator_3-way'!N849+1/'True_Odds_Calculator_3-way'!O849+1/'True_Odds_Calculator_3-way'!#REF!-1)</f>
        <v/>
      </c>
      <c r="H855" s="6" t="str">
        <f>IF('Log_working_3-way'!$D855="","",'True_Odds_Calculator_3-way'!N849/'True_Odds_Calculator_3-way'!A849-1)</f>
        <v/>
      </c>
      <c r="I855" s="6" t="str">
        <f>IF('Log_working_3-way'!$D855="","",'True_Odds_Calculator_3-way'!O849/'True_Odds_Calculator_3-way'!B849-1)</f>
        <v/>
      </c>
      <c r="J855" s="6" t="str">
        <f>IF('Log_working_3-way'!$D855="","",'True_Odds_Calculator_3-way'!#REF!/'True_Odds_Calculator_3-way'!C849-1)</f>
        <v/>
      </c>
      <c r="K855" s="6" t="str">
        <f>IF('Log_working_3-way'!$D855="","",1/'True_Odds_Calculator_3-way'!A849+1/'True_Odds_Calculator_3-way'!B849+1/'True_Odds_Calculator_3-way'!C849-1)</f>
        <v/>
      </c>
    </row>
    <row r="856" spans="4:11" x14ac:dyDescent="0.25">
      <c r="D856" t="str">
        <f>solve_for_c('True_Odds_Calculator_3-way'!A850,'True_Odds_Calculator_3-way'!B850,'True_Odds_Calculator_3-way'!C850,'Log_working_3-way'!B$1,'Log_working_3-way'!B$2)</f>
        <v/>
      </c>
      <c r="F856" s="6" t="str">
        <f>IF('Log_working_3-way'!D856="","",1/'True_Odds_Calculator_3-way'!N850+1/'True_Odds_Calculator_3-way'!O850+1/'True_Odds_Calculator_3-way'!#REF!-1)</f>
        <v/>
      </c>
      <c r="H856" s="6" t="str">
        <f>IF('Log_working_3-way'!$D856="","",'True_Odds_Calculator_3-way'!N850/'True_Odds_Calculator_3-way'!A850-1)</f>
        <v/>
      </c>
      <c r="I856" s="6" t="str">
        <f>IF('Log_working_3-way'!$D856="","",'True_Odds_Calculator_3-way'!O850/'True_Odds_Calculator_3-way'!B850-1)</f>
        <v/>
      </c>
      <c r="J856" s="6" t="str">
        <f>IF('Log_working_3-way'!$D856="","",'True_Odds_Calculator_3-way'!#REF!/'True_Odds_Calculator_3-way'!C850-1)</f>
        <v/>
      </c>
      <c r="K856" s="6" t="str">
        <f>IF('Log_working_3-way'!$D856="","",1/'True_Odds_Calculator_3-way'!A850+1/'True_Odds_Calculator_3-way'!B850+1/'True_Odds_Calculator_3-way'!C850-1)</f>
        <v/>
      </c>
    </row>
    <row r="857" spans="4:11" x14ac:dyDescent="0.25">
      <c r="D857" t="str">
        <f>solve_for_c('True_Odds_Calculator_3-way'!A851,'True_Odds_Calculator_3-way'!B851,'True_Odds_Calculator_3-way'!C851,'Log_working_3-way'!B$1,'Log_working_3-way'!B$2)</f>
        <v/>
      </c>
      <c r="F857" s="6" t="str">
        <f>IF('Log_working_3-way'!D857="","",1/'True_Odds_Calculator_3-way'!N851+1/'True_Odds_Calculator_3-way'!O851+1/'True_Odds_Calculator_3-way'!#REF!-1)</f>
        <v/>
      </c>
      <c r="H857" s="6" t="str">
        <f>IF('Log_working_3-way'!$D857="","",'True_Odds_Calculator_3-way'!N851/'True_Odds_Calculator_3-way'!A851-1)</f>
        <v/>
      </c>
      <c r="I857" s="6" t="str">
        <f>IF('Log_working_3-way'!$D857="","",'True_Odds_Calculator_3-way'!O851/'True_Odds_Calculator_3-way'!B851-1)</f>
        <v/>
      </c>
      <c r="J857" s="6" t="str">
        <f>IF('Log_working_3-way'!$D857="","",'True_Odds_Calculator_3-way'!#REF!/'True_Odds_Calculator_3-way'!C851-1)</f>
        <v/>
      </c>
      <c r="K857" s="6" t="str">
        <f>IF('Log_working_3-way'!$D857="","",1/'True_Odds_Calculator_3-way'!A851+1/'True_Odds_Calculator_3-way'!B851+1/'True_Odds_Calculator_3-way'!C851-1)</f>
        <v/>
      </c>
    </row>
    <row r="858" spans="4:11" x14ac:dyDescent="0.25">
      <c r="D858" t="str">
        <f>solve_for_c('True_Odds_Calculator_3-way'!A852,'True_Odds_Calculator_3-way'!B852,'True_Odds_Calculator_3-way'!C852,'Log_working_3-way'!B$1,'Log_working_3-way'!B$2)</f>
        <v/>
      </c>
      <c r="F858" s="6" t="str">
        <f>IF('Log_working_3-way'!D858="","",1/'True_Odds_Calculator_3-way'!N852+1/'True_Odds_Calculator_3-way'!O852+1/'True_Odds_Calculator_3-way'!#REF!-1)</f>
        <v/>
      </c>
      <c r="H858" s="6" t="str">
        <f>IF('Log_working_3-way'!$D858="","",'True_Odds_Calculator_3-way'!N852/'True_Odds_Calculator_3-way'!A852-1)</f>
        <v/>
      </c>
      <c r="I858" s="6" t="str">
        <f>IF('Log_working_3-way'!$D858="","",'True_Odds_Calculator_3-way'!O852/'True_Odds_Calculator_3-way'!B852-1)</f>
        <v/>
      </c>
      <c r="J858" s="6" t="str">
        <f>IF('Log_working_3-way'!$D858="","",'True_Odds_Calculator_3-way'!#REF!/'True_Odds_Calculator_3-way'!C852-1)</f>
        <v/>
      </c>
      <c r="K858" s="6" t="str">
        <f>IF('Log_working_3-way'!$D858="","",1/'True_Odds_Calculator_3-way'!A852+1/'True_Odds_Calculator_3-way'!B852+1/'True_Odds_Calculator_3-way'!C852-1)</f>
        <v/>
      </c>
    </row>
    <row r="859" spans="4:11" x14ac:dyDescent="0.25">
      <c r="D859" t="str">
        <f>solve_for_c('True_Odds_Calculator_3-way'!A853,'True_Odds_Calculator_3-way'!B853,'True_Odds_Calculator_3-way'!C853,'Log_working_3-way'!B$1,'Log_working_3-way'!B$2)</f>
        <v/>
      </c>
      <c r="F859" s="6" t="str">
        <f>IF('Log_working_3-way'!D859="","",1/'True_Odds_Calculator_3-way'!N853+1/'True_Odds_Calculator_3-way'!O853+1/'True_Odds_Calculator_3-way'!#REF!-1)</f>
        <v/>
      </c>
      <c r="H859" s="6" t="str">
        <f>IF('Log_working_3-way'!$D859="","",'True_Odds_Calculator_3-way'!N853/'True_Odds_Calculator_3-way'!A853-1)</f>
        <v/>
      </c>
      <c r="I859" s="6" t="str">
        <f>IF('Log_working_3-way'!$D859="","",'True_Odds_Calculator_3-way'!O853/'True_Odds_Calculator_3-way'!B853-1)</f>
        <v/>
      </c>
      <c r="J859" s="6" t="str">
        <f>IF('Log_working_3-way'!$D859="","",'True_Odds_Calculator_3-way'!#REF!/'True_Odds_Calculator_3-way'!C853-1)</f>
        <v/>
      </c>
      <c r="K859" s="6" t="str">
        <f>IF('Log_working_3-way'!$D859="","",1/'True_Odds_Calculator_3-way'!A853+1/'True_Odds_Calculator_3-way'!B853+1/'True_Odds_Calculator_3-way'!C853-1)</f>
        <v/>
      </c>
    </row>
    <row r="860" spans="4:11" x14ac:dyDescent="0.25">
      <c r="D860" t="str">
        <f>solve_for_c('True_Odds_Calculator_3-way'!A854,'True_Odds_Calculator_3-way'!B854,'True_Odds_Calculator_3-way'!C854,'Log_working_3-way'!B$1,'Log_working_3-way'!B$2)</f>
        <v/>
      </c>
      <c r="F860" s="6" t="str">
        <f>IF('Log_working_3-way'!D860="","",1/'True_Odds_Calculator_3-way'!N854+1/'True_Odds_Calculator_3-way'!O854+1/'True_Odds_Calculator_3-way'!#REF!-1)</f>
        <v/>
      </c>
      <c r="H860" s="6" t="str">
        <f>IF('Log_working_3-way'!$D860="","",'True_Odds_Calculator_3-way'!N854/'True_Odds_Calculator_3-way'!A854-1)</f>
        <v/>
      </c>
      <c r="I860" s="6" t="str">
        <f>IF('Log_working_3-way'!$D860="","",'True_Odds_Calculator_3-way'!O854/'True_Odds_Calculator_3-way'!B854-1)</f>
        <v/>
      </c>
      <c r="J860" s="6" t="str">
        <f>IF('Log_working_3-way'!$D860="","",'True_Odds_Calculator_3-way'!#REF!/'True_Odds_Calculator_3-way'!C854-1)</f>
        <v/>
      </c>
      <c r="K860" s="6" t="str">
        <f>IF('Log_working_3-way'!$D860="","",1/'True_Odds_Calculator_3-way'!A854+1/'True_Odds_Calculator_3-way'!B854+1/'True_Odds_Calculator_3-way'!C854-1)</f>
        <v/>
      </c>
    </row>
    <row r="861" spans="4:11" x14ac:dyDescent="0.25">
      <c r="D861" t="str">
        <f>solve_for_c('True_Odds_Calculator_3-way'!A855,'True_Odds_Calculator_3-way'!B855,'True_Odds_Calculator_3-way'!C855,'Log_working_3-way'!B$1,'Log_working_3-way'!B$2)</f>
        <v/>
      </c>
      <c r="F861" s="6" t="str">
        <f>IF('Log_working_3-way'!D861="","",1/'True_Odds_Calculator_3-way'!N855+1/'True_Odds_Calculator_3-way'!O855+1/'True_Odds_Calculator_3-way'!#REF!-1)</f>
        <v/>
      </c>
      <c r="H861" s="6" t="str">
        <f>IF('Log_working_3-way'!$D861="","",'True_Odds_Calculator_3-way'!N855/'True_Odds_Calculator_3-way'!A855-1)</f>
        <v/>
      </c>
      <c r="I861" s="6" t="str">
        <f>IF('Log_working_3-way'!$D861="","",'True_Odds_Calculator_3-way'!O855/'True_Odds_Calculator_3-way'!B855-1)</f>
        <v/>
      </c>
      <c r="J861" s="6" t="str">
        <f>IF('Log_working_3-way'!$D861="","",'True_Odds_Calculator_3-way'!#REF!/'True_Odds_Calculator_3-way'!C855-1)</f>
        <v/>
      </c>
      <c r="K861" s="6" t="str">
        <f>IF('Log_working_3-way'!$D861="","",1/'True_Odds_Calculator_3-way'!A855+1/'True_Odds_Calculator_3-way'!B855+1/'True_Odds_Calculator_3-way'!C855-1)</f>
        <v/>
      </c>
    </row>
    <row r="862" spans="4:11" x14ac:dyDescent="0.25">
      <c r="D862" t="str">
        <f>solve_for_c('True_Odds_Calculator_3-way'!A856,'True_Odds_Calculator_3-way'!B856,'True_Odds_Calculator_3-way'!C856,'Log_working_3-way'!B$1,'Log_working_3-way'!B$2)</f>
        <v/>
      </c>
      <c r="F862" s="6" t="str">
        <f>IF('Log_working_3-way'!D862="","",1/'True_Odds_Calculator_3-way'!N856+1/'True_Odds_Calculator_3-way'!O856+1/'True_Odds_Calculator_3-way'!#REF!-1)</f>
        <v/>
      </c>
      <c r="H862" s="6" t="str">
        <f>IF('Log_working_3-way'!$D862="","",'True_Odds_Calculator_3-way'!N856/'True_Odds_Calculator_3-way'!A856-1)</f>
        <v/>
      </c>
      <c r="I862" s="6" t="str">
        <f>IF('Log_working_3-way'!$D862="","",'True_Odds_Calculator_3-way'!O856/'True_Odds_Calculator_3-way'!B856-1)</f>
        <v/>
      </c>
      <c r="J862" s="6" t="str">
        <f>IF('Log_working_3-way'!$D862="","",'True_Odds_Calculator_3-way'!#REF!/'True_Odds_Calculator_3-way'!C856-1)</f>
        <v/>
      </c>
      <c r="K862" s="6" t="str">
        <f>IF('Log_working_3-way'!$D862="","",1/'True_Odds_Calculator_3-way'!A856+1/'True_Odds_Calculator_3-way'!B856+1/'True_Odds_Calculator_3-way'!C856-1)</f>
        <v/>
      </c>
    </row>
    <row r="863" spans="4:11" x14ac:dyDescent="0.25">
      <c r="D863" t="str">
        <f>solve_for_c('True_Odds_Calculator_3-way'!A857,'True_Odds_Calculator_3-way'!B857,'True_Odds_Calculator_3-way'!C857,'Log_working_3-way'!B$1,'Log_working_3-way'!B$2)</f>
        <v/>
      </c>
      <c r="F863" s="6" t="str">
        <f>IF('Log_working_3-way'!D863="","",1/'True_Odds_Calculator_3-way'!N857+1/'True_Odds_Calculator_3-way'!O857+1/'True_Odds_Calculator_3-way'!#REF!-1)</f>
        <v/>
      </c>
      <c r="H863" s="6" t="str">
        <f>IF('Log_working_3-way'!$D863="","",'True_Odds_Calculator_3-way'!N857/'True_Odds_Calculator_3-way'!A857-1)</f>
        <v/>
      </c>
      <c r="I863" s="6" t="str">
        <f>IF('Log_working_3-way'!$D863="","",'True_Odds_Calculator_3-way'!O857/'True_Odds_Calculator_3-way'!B857-1)</f>
        <v/>
      </c>
      <c r="J863" s="6" t="str">
        <f>IF('Log_working_3-way'!$D863="","",'True_Odds_Calculator_3-way'!#REF!/'True_Odds_Calculator_3-way'!C857-1)</f>
        <v/>
      </c>
      <c r="K863" s="6" t="str">
        <f>IF('Log_working_3-way'!$D863="","",1/'True_Odds_Calculator_3-way'!A857+1/'True_Odds_Calculator_3-way'!B857+1/'True_Odds_Calculator_3-way'!C857-1)</f>
        <v/>
      </c>
    </row>
    <row r="864" spans="4:11" x14ac:dyDescent="0.25">
      <c r="D864" t="str">
        <f>solve_for_c('True_Odds_Calculator_3-way'!A858,'True_Odds_Calculator_3-way'!B858,'True_Odds_Calculator_3-way'!C858,'Log_working_3-way'!B$1,'Log_working_3-way'!B$2)</f>
        <v/>
      </c>
      <c r="F864" s="6" t="str">
        <f>IF('Log_working_3-way'!D864="","",1/'True_Odds_Calculator_3-way'!N858+1/'True_Odds_Calculator_3-way'!O858+1/'True_Odds_Calculator_3-way'!#REF!-1)</f>
        <v/>
      </c>
      <c r="H864" s="6" t="str">
        <f>IF('Log_working_3-way'!$D864="","",'True_Odds_Calculator_3-way'!N858/'True_Odds_Calculator_3-way'!A858-1)</f>
        <v/>
      </c>
      <c r="I864" s="6" t="str">
        <f>IF('Log_working_3-way'!$D864="","",'True_Odds_Calculator_3-way'!O858/'True_Odds_Calculator_3-way'!B858-1)</f>
        <v/>
      </c>
      <c r="J864" s="6" t="str">
        <f>IF('Log_working_3-way'!$D864="","",'True_Odds_Calculator_3-way'!#REF!/'True_Odds_Calculator_3-way'!C858-1)</f>
        <v/>
      </c>
      <c r="K864" s="6" t="str">
        <f>IF('Log_working_3-way'!$D864="","",1/'True_Odds_Calculator_3-way'!A858+1/'True_Odds_Calculator_3-way'!B858+1/'True_Odds_Calculator_3-way'!C858-1)</f>
        <v/>
      </c>
    </row>
    <row r="865" spans="4:11" x14ac:dyDescent="0.25">
      <c r="D865" t="str">
        <f>solve_for_c('True_Odds_Calculator_3-way'!A859,'True_Odds_Calculator_3-way'!B859,'True_Odds_Calculator_3-way'!C859,'Log_working_3-way'!B$1,'Log_working_3-way'!B$2)</f>
        <v/>
      </c>
      <c r="F865" s="6" t="str">
        <f>IF('Log_working_3-way'!D865="","",1/'True_Odds_Calculator_3-way'!N859+1/'True_Odds_Calculator_3-way'!O859+1/'True_Odds_Calculator_3-way'!#REF!-1)</f>
        <v/>
      </c>
      <c r="H865" s="6" t="str">
        <f>IF('Log_working_3-way'!$D865="","",'True_Odds_Calculator_3-way'!N859/'True_Odds_Calculator_3-way'!A859-1)</f>
        <v/>
      </c>
      <c r="I865" s="6" t="str">
        <f>IF('Log_working_3-way'!$D865="","",'True_Odds_Calculator_3-way'!O859/'True_Odds_Calculator_3-way'!B859-1)</f>
        <v/>
      </c>
      <c r="J865" s="6" t="str">
        <f>IF('Log_working_3-way'!$D865="","",'True_Odds_Calculator_3-way'!#REF!/'True_Odds_Calculator_3-way'!C859-1)</f>
        <v/>
      </c>
      <c r="K865" s="6" t="str">
        <f>IF('Log_working_3-way'!$D865="","",1/'True_Odds_Calculator_3-way'!A859+1/'True_Odds_Calculator_3-way'!B859+1/'True_Odds_Calculator_3-way'!C859-1)</f>
        <v/>
      </c>
    </row>
    <row r="866" spans="4:11" x14ac:dyDescent="0.25">
      <c r="D866" t="str">
        <f>solve_for_c('True_Odds_Calculator_3-way'!A860,'True_Odds_Calculator_3-way'!B860,'True_Odds_Calculator_3-way'!C860,'Log_working_3-way'!B$1,'Log_working_3-way'!B$2)</f>
        <v/>
      </c>
      <c r="F866" s="6" t="str">
        <f>IF('Log_working_3-way'!D866="","",1/'True_Odds_Calculator_3-way'!N860+1/'True_Odds_Calculator_3-way'!O860+1/'True_Odds_Calculator_3-way'!#REF!-1)</f>
        <v/>
      </c>
      <c r="H866" s="6" t="str">
        <f>IF('Log_working_3-way'!$D866="","",'True_Odds_Calculator_3-way'!N860/'True_Odds_Calculator_3-way'!A860-1)</f>
        <v/>
      </c>
      <c r="I866" s="6" t="str">
        <f>IF('Log_working_3-way'!$D866="","",'True_Odds_Calculator_3-way'!O860/'True_Odds_Calculator_3-way'!B860-1)</f>
        <v/>
      </c>
      <c r="J866" s="6" t="str">
        <f>IF('Log_working_3-way'!$D866="","",'True_Odds_Calculator_3-way'!#REF!/'True_Odds_Calculator_3-way'!C860-1)</f>
        <v/>
      </c>
      <c r="K866" s="6" t="str">
        <f>IF('Log_working_3-way'!$D866="","",1/'True_Odds_Calculator_3-way'!A860+1/'True_Odds_Calculator_3-way'!B860+1/'True_Odds_Calculator_3-way'!C860-1)</f>
        <v/>
      </c>
    </row>
    <row r="867" spans="4:11" x14ac:dyDescent="0.25">
      <c r="D867" t="str">
        <f>solve_for_c('True_Odds_Calculator_3-way'!A861,'True_Odds_Calculator_3-way'!B861,'True_Odds_Calculator_3-way'!C861,'Log_working_3-way'!B$1,'Log_working_3-way'!B$2)</f>
        <v/>
      </c>
      <c r="F867" s="6" t="str">
        <f>IF('Log_working_3-way'!D867="","",1/'True_Odds_Calculator_3-way'!N861+1/'True_Odds_Calculator_3-way'!O861+1/'True_Odds_Calculator_3-way'!#REF!-1)</f>
        <v/>
      </c>
      <c r="H867" s="6" t="str">
        <f>IF('Log_working_3-way'!$D867="","",'True_Odds_Calculator_3-way'!N861/'True_Odds_Calculator_3-way'!A861-1)</f>
        <v/>
      </c>
      <c r="I867" s="6" t="str">
        <f>IF('Log_working_3-way'!$D867="","",'True_Odds_Calculator_3-way'!O861/'True_Odds_Calculator_3-way'!B861-1)</f>
        <v/>
      </c>
      <c r="J867" s="6" t="str">
        <f>IF('Log_working_3-way'!$D867="","",'True_Odds_Calculator_3-way'!#REF!/'True_Odds_Calculator_3-way'!C861-1)</f>
        <v/>
      </c>
      <c r="K867" s="6" t="str">
        <f>IF('Log_working_3-way'!$D867="","",1/'True_Odds_Calculator_3-way'!A861+1/'True_Odds_Calculator_3-way'!B861+1/'True_Odds_Calculator_3-way'!C861-1)</f>
        <v/>
      </c>
    </row>
    <row r="868" spans="4:11" x14ac:dyDescent="0.25">
      <c r="D868" t="str">
        <f>solve_for_c('True_Odds_Calculator_3-way'!A862,'True_Odds_Calculator_3-way'!B862,'True_Odds_Calculator_3-way'!C862,'Log_working_3-way'!B$1,'Log_working_3-way'!B$2)</f>
        <v/>
      </c>
      <c r="F868" s="6" t="str">
        <f>IF('Log_working_3-way'!D868="","",1/'True_Odds_Calculator_3-way'!N862+1/'True_Odds_Calculator_3-way'!O862+1/'True_Odds_Calculator_3-way'!#REF!-1)</f>
        <v/>
      </c>
      <c r="H868" s="6" t="str">
        <f>IF('Log_working_3-way'!$D868="","",'True_Odds_Calculator_3-way'!N862/'True_Odds_Calculator_3-way'!A862-1)</f>
        <v/>
      </c>
      <c r="I868" s="6" t="str">
        <f>IF('Log_working_3-way'!$D868="","",'True_Odds_Calculator_3-way'!O862/'True_Odds_Calculator_3-way'!B862-1)</f>
        <v/>
      </c>
      <c r="J868" s="6" t="str">
        <f>IF('Log_working_3-way'!$D868="","",'True_Odds_Calculator_3-way'!#REF!/'True_Odds_Calculator_3-way'!C862-1)</f>
        <v/>
      </c>
      <c r="K868" s="6" t="str">
        <f>IF('Log_working_3-way'!$D868="","",1/'True_Odds_Calculator_3-way'!A862+1/'True_Odds_Calculator_3-way'!B862+1/'True_Odds_Calculator_3-way'!C862-1)</f>
        <v/>
      </c>
    </row>
    <row r="869" spans="4:11" x14ac:dyDescent="0.25">
      <c r="D869" t="str">
        <f>solve_for_c('True_Odds_Calculator_3-way'!A863,'True_Odds_Calculator_3-way'!B863,'True_Odds_Calculator_3-way'!C863,'Log_working_3-way'!B$1,'Log_working_3-way'!B$2)</f>
        <v/>
      </c>
      <c r="F869" s="6" t="str">
        <f>IF('Log_working_3-way'!D869="","",1/'True_Odds_Calculator_3-way'!N863+1/'True_Odds_Calculator_3-way'!O863+1/'True_Odds_Calculator_3-way'!#REF!-1)</f>
        <v/>
      </c>
      <c r="H869" s="6" t="str">
        <f>IF('Log_working_3-way'!$D869="","",'True_Odds_Calculator_3-way'!N863/'True_Odds_Calculator_3-way'!A863-1)</f>
        <v/>
      </c>
      <c r="I869" s="6" t="str">
        <f>IF('Log_working_3-way'!$D869="","",'True_Odds_Calculator_3-way'!O863/'True_Odds_Calculator_3-way'!B863-1)</f>
        <v/>
      </c>
      <c r="J869" s="6" t="str">
        <f>IF('Log_working_3-way'!$D869="","",'True_Odds_Calculator_3-way'!#REF!/'True_Odds_Calculator_3-way'!C863-1)</f>
        <v/>
      </c>
      <c r="K869" s="6" t="str">
        <f>IF('Log_working_3-way'!$D869="","",1/'True_Odds_Calculator_3-way'!A863+1/'True_Odds_Calculator_3-way'!B863+1/'True_Odds_Calculator_3-way'!C863-1)</f>
        <v/>
      </c>
    </row>
    <row r="870" spans="4:11" x14ac:dyDescent="0.25">
      <c r="D870" t="str">
        <f>solve_for_c('True_Odds_Calculator_3-way'!A864,'True_Odds_Calculator_3-way'!B864,'True_Odds_Calculator_3-way'!C864,'Log_working_3-way'!B$1,'Log_working_3-way'!B$2)</f>
        <v/>
      </c>
      <c r="F870" s="6" t="str">
        <f>IF('Log_working_3-way'!D870="","",1/'True_Odds_Calculator_3-way'!N864+1/'True_Odds_Calculator_3-way'!O864+1/'True_Odds_Calculator_3-way'!#REF!-1)</f>
        <v/>
      </c>
      <c r="H870" s="6" t="str">
        <f>IF('Log_working_3-way'!$D870="","",'True_Odds_Calculator_3-way'!N864/'True_Odds_Calculator_3-way'!A864-1)</f>
        <v/>
      </c>
      <c r="I870" s="6" t="str">
        <f>IF('Log_working_3-way'!$D870="","",'True_Odds_Calculator_3-way'!O864/'True_Odds_Calculator_3-way'!B864-1)</f>
        <v/>
      </c>
      <c r="J870" s="6" t="str">
        <f>IF('Log_working_3-way'!$D870="","",'True_Odds_Calculator_3-way'!#REF!/'True_Odds_Calculator_3-way'!C864-1)</f>
        <v/>
      </c>
      <c r="K870" s="6" t="str">
        <f>IF('Log_working_3-way'!$D870="","",1/'True_Odds_Calculator_3-way'!A864+1/'True_Odds_Calculator_3-way'!B864+1/'True_Odds_Calculator_3-way'!C864-1)</f>
        <v/>
      </c>
    </row>
    <row r="871" spans="4:11" x14ac:dyDescent="0.25">
      <c r="D871" t="str">
        <f>solve_for_c('True_Odds_Calculator_3-way'!A865,'True_Odds_Calculator_3-way'!B865,'True_Odds_Calculator_3-way'!C865,'Log_working_3-way'!B$1,'Log_working_3-way'!B$2)</f>
        <v/>
      </c>
      <c r="F871" s="6" t="str">
        <f>IF('Log_working_3-way'!D871="","",1/'True_Odds_Calculator_3-way'!N865+1/'True_Odds_Calculator_3-way'!O865+1/'True_Odds_Calculator_3-way'!#REF!-1)</f>
        <v/>
      </c>
      <c r="H871" s="6" t="str">
        <f>IF('Log_working_3-way'!$D871="","",'True_Odds_Calculator_3-way'!N865/'True_Odds_Calculator_3-way'!A865-1)</f>
        <v/>
      </c>
      <c r="I871" s="6" t="str">
        <f>IF('Log_working_3-way'!$D871="","",'True_Odds_Calculator_3-way'!O865/'True_Odds_Calculator_3-way'!B865-1)</f>
        <v/>
      </c>
      <c r="J871" s="6" t="str">
        <f>IF('Log_working_3-way'!$D871="","",'True_Odds_Calculator_3-way'!#REF!/'True_Odds_Calculator_3-way'!C865-1)</f>
        <v/>
      </c>
      <c r="K871" s="6" t="str">
        <f>IF('Log_working_3-way'!$D871="","",1/'True_Odds_Calculator_3-way'!A865+1/'True_Odds_Calculator_3-way'!B865+1/'True_Odds_Calculator_3-way'!C865-1)</f>
        <v/>
      </c>
    </row>
    <row r="872" spans="4:11" x14ac:dyDescent="0.25">
      <c r="D872" t="str">
        <f>solve_for_c('True_Odds_Calculator_3-way'!A866,'True_Odds_Calculator_3-way'!B866,'True_Odds_Calculator_3-way'!C866,'Log_working_3-way'!B$1,'Log_working_3-way'!B$2)</f>
        <v/>
      </c>
      <c r="F872" s="6" t="str">
        <f>IF('Log_working_3-way'!D872="","",1/'True_Odds_Calculator_3-way'!N866+1/'True_Odds_Calculator_3-way'!O866+1/'True_Odds_Calculator_3-way'!#REF!-1)</f>
        <v/>
      </c>
      <c r="H872" s="6" t="str">
        <f>IF('Log_working_3-way'!$D872="","",'True_Odds_Calculator_3-way'!N866/'True_Odds_Calculator_3-way'!A866-1)</f>
        <v/>
      </c>
      <c r="I872" s="6" t="str">
        <f>IF('Log_working_3-way'!$D872="","",'True_Odds_Calculator_3-way'!O866/'True_Odds_Calculator_3-way'!B866-1)</f>
        <v/>
      </c>
      <c r="J872" s="6" t="str">
        <f>IF('Log_working_3-way'!$D872="","",'True_Odds_Calculator_3-way'!#REF!/'True_Odds_Calculator_3-way'!C866-1)</f>
        <v/>
      </c>
      <c r="K872" s="6" t="str">
        <f>IF('Log_working_3-way'!$D872="","",1/'True_Odds_Calculator_3-way'!A866+1/'True_Odds_Calculator_3-way'!B866+1/'True_Odds_Calculator_3-way'!C866-1)</f>
        <v/>
      </c>
    </row>
    <row r="873" spans="4:11" x14ac:dyDescent="0.25">
      <c r="D873" t="str">
        <f>solve_for_c('True_Odds_Calculator_3-way'!A867,'True_Odds_Calculator_3-way'!B867,'True_Odds_Calculator_3-way'!C867,'Log_working_3-way'!B$1,'Log_working_3-way'!B$2)</f>
        <v/>
      </c>
      <c r="F873" s="6" t="str">
        <f>IF('Log_working_3-way'!D873="","",1/'True_Odds_Calculator_3-way'!N867+1/'True_Odds_Calculator_3-way'!O867+1/'True_Odds_Calculator_3-way'!#REF!-1)</f>
        <v/>
      </c>
      <c r="H873" s="6" t="str">
        <f>IF('Log_working_3-way'!$D873="","",'True_Odds_Calculator_3-way'!N867/'True_Odds_Calculator_3-way'!A867-1)</f>
        <v/>
      </c>
      <c r="I873" s="6" t="str">
        <f>IF('Log_working_3-way'!$D873="","",'True_Odds_Calculator_3-way'!O867/'True_Odds_Calculator_3-way'!B867-1)</f>
        <v/>
      </c>
      <c r="J873" s="6" t="str">
        <f>IF('Log_working_3-way'!$D873="","",'True_Odds_Calculator_3-way'!#REF!/'True_Odds_Calculator_3-way'!C867-1)</f>
        <v/>
      </c>
      <c r="K873" s="6" t="str">
        <f>IF('Log_working_3-way'!$D873="","",1/'True_Odds_Calculator_3-way'!A867+1/'True_Odds_Calculator_3-way'!B867+1/'True_Odds_Calculator_3-way'!C867-1)</f>
        <v/>
      </c>
    </row>
    <row r="874" spans="4:11" x14ac:dyDescent="0.25">
      <c r="D874" t="str">
        <f>solve_for_c('True_Odds_Calculator_3-way'!A868,'True_Odds_Calculator_3-way'!B868,'True_Odds_Calculator_3-way'!C868,'Log_working_3-way'!B$1,'Log_working_3-way'!B$2)</f>
        <v/>
      </c>
      <c r="F874" s="6" t="str">
        <f>IF('Log_working_3-way'!D874="","",1/'True_Odds_Calculator_3-way'!N868+1/'True_Odds_Calculator_3-way'!O868+1/'True_Odds_Calculator_3-way'!#REF!-1)</f>
        <v/>
      </c>
      <c r="H874" s="6" t="str">
        <f>IF('Log_working_3-way'!$D874="","",'True_Odds_Calculator_3-way'!N868/'True_Odds_Calculator_3-way'!A868-1)</f>
        <v/>
      </c>
      <c r="I874" s="6" t="str">
        <f>IF('Log_working_3-way'!$D874="","",'True_Odds_Calculator_3-way'!O868/'True_Odds_Calculator_3-way'!B868-1)</f>
        <v/>
      </c>
      <c r="J874" s="6" t="str">
        <f>IF('Log_working_3-way'!$D874="","",'True_Odds_Calculator_3-way'!#REF!/'True_Odds_Calculator_3-way'!C868-1)</f>
        <v/>
      </c>
      <c r="K874" s="6" t="str">
        <f>IF('Log_working_3-way'!$D874="","",1/'True_Odds_Calculator_3-way'!A868+1/'True_Odds_Calculator_3-way'!B868+1/'True_Odds_Calculator_3-way'!C868-1)</f>
        <v/>
      </c>
    </row>
    <row r="875" spans="4:11" x14ac:dyDescent="0.25">
      <c r="D875" t="str">
        <f>solve_for_c('True_Odds_Calculator_3-way'!A869,'True_Odds_Calculator_3-way'!B869,'True_Odds_Calculator_3-way'!C869,'Log_working_3-way'!B$1,'Log_working_3-way'!B$2)</f>
        <v/>
      </c>
      <c r="F875" s="6" t="str">
        <f>IF('Log_working_3-way'!D875="","",1/'True_Odds_Calculator_3-way'!N869+1/'True_Odds_Calculator_3-way'!O869+1/'True_Odds_Calculator_3-way'!#REF!-1)</f>
        <v/>
      </c>
      <c r="H875" s="6" t="str">
        <f>IF('Log_working_3-way'!$D875="","",'True_Odds_Calculator_3-way'!N869/'True_Odds_Calculator_3-way'!A869-1)</f>
        <v/>
      </c>
      <c r="I875" s="6" t="str">
        <f>IF('Log_working_3-way'!$D875="","",'True_Odds_Calculator_3-way'!O869/'True_Odds_Calculator_3-way'!B869-1)</f>
        <v/>
      </c>
      <c r="J875" s="6" t="str">
        <f>IF('Log_working_3-way'!$D875="","",'True_Odds_Calculator_3-way'!#REF!/'True_Odds_Calculator_3-way'!C869-1)</f>
        <v/>
      </c>
      <c r="K875" s="6" t="str">
        <f>IF('Log_working_3-way'!$D875="","",1/'True_Odds_Calculator_3-way'!A869+1/'True_Odds_Calculator_3-way'!B869+1/'True_Odds_Calculator_3-way'!C869-1)</f>
        <v/>
      </c>
    </row>
    <row r="876" spans="4:11" x14ac:dyDescent="0.25">
      <c r="D876" t="str">
        <f>solve_for_c('True_Odds_Calculator_3-way'!A870,'True_Odds_Calculator_3-way'!B870,'True_Odds_Calculator_3-way'!C870,'Log_working_3-way'!B$1,'Log_working_3-way'!B$2)</f>
        <v/>
      </c>
      <c r="F876" s="6" t="str">
        <f>IF('Log_working_3-way'!D876="","",1/'True_Odds_Calculator_3-way'!N870+1/'True_Odds_Calculator_3-way'!O870+1/'True_Odds_Calculator_3-way'!#REF!-1)</f>
        <v/>
      </c>
      <c r="H876" s="6" t="str">
        <f>IF('Log_working_3-way'!$D876="","",'True_Odds_Calculator_3-way'!N870/'True_Odds_Calculator_3-way'!A870-1)</f>
        <v/>
      </c>
      <c r="I876" s="6" t="str">
        <f>IF('Log_working_3-way'!$D876="","",'True_Odds_Calculator_3-way'!O870/'True_Odds_Calculator_3-way'!B870-1)</f>
        <v/>
      </c>
      <c r="J876" s="6" t="str">
        <f>IF('Log_working_3-way'!$D876="","",'True_Odds_Calculator_3-way'!#REF!/'True_Odds_Calculator_3-way'!C870-1)</f>
        <v/>
      </c>
      <c r="K876" s="6" t="str">
        <f>IF('Log_working_3-way'!$D876="","",1/'True_Odds_Calculator_3-way'!A870+1/'True_Odds_Calculator_3-way'!B870+1/'True_Odds_Calculator_3-way'!C870-1)</f>
        <v/>
      </c>
    </row>
    <row r="877" spans="4:11" x14ac:dyDescent="0.25">
      <c r="D877" t="str">
        <f>solve_for_c('True_Odds_Calculator_3-way'!A871,'True_Odds_Calculator_3-way'!B871,'True_Odds_Calculator_3-way'!C871,'Log_working_3-way'!B$1,'Log_working_3-way'!B$2)</f>
        <v/>
      </c>
      <c r="F877" s="6" t="str">
        <f>IF('Log_working_3-way'!D877="","",1/'True_Odds_Calculator_3-way'!N871+1/'True_Odds_Calculator_3-way'!O871+1/'True_Odds_Calculator_3-way'!#REF!-1)</f>
        <v/>
      </c>
      <c r="H877" s="6" t="str">
        <f>IF('Log_working_3-way'!$D877="","",'True_Odds_Calculator_3-way'!N871/'True_Odds_Calculator_3-way'!A871-1)</f>
        <v/>
      </c>
      <c r="I877" s="6" t="str">
        <f>IF('Log_working_3-way'!$D877="","",'True_Odds_Calculator_3-way'!O871/'True_Odds_Calculator_3-way'!B871-1)</f>
        <v/>
      </c>
      <c r="J877" s="6" t="str">
        <f>IF('Log_working_3-way'!$D877="","",'True_Odds_Calculator_3-way'!#REF!/'True_Odds_Calculator_3-way'!C871-1)</f>
        <v/>
      </c>
      <c r="K877" s="6" t="str">
        <f>IF('Log_working_3-way'!$D877="","",1/'True_Odds_Calculator_3-way'!A871+1/'True_Odds_Calculator_3-way'!B871+1/'True_Odds_Calculator_3-way'!C871-1)</f>
        <v/>
      </c>
    </row>
    <row r="878" spans="4:11" x14ac:dyDescent="0.25">
      <c r="D878" t="str">
        <f>solve_for_c('True_Odds_Calculator_3-way'!A872,'True_Odds_Calculator_3-way'!B872,'True_Odds_Calculator_3-way'!C872,'Log_working_3-way'!B$1,'Log_working_3-way'!B$2)</f>
        <v/>
      </c>
      <c r="F878" s="6" t="str">
        <f>IF('Log_working_3-way'!D878="","",1/'True_Odds_Calculator_3-way'!N872+1/'True_Odds_Calculator_3-way'!O872+1/'True_Odds_Calculator_3-way'!#REF!-1)</f>
        <v/>
      </c>
      <c r="H878" s="6" t="str">
        <f>IF('Log_working_3-way'!$D878="","",'True_Odds_Calculator_3-way'!N872/'True_Odds_Calculator_3-way'!A872-1)</f>
        <v/>
      </c>
      <c r="I878" s="6" t="str">
        <f>IF('Log_working_3-way'!$D878="","",'True_Odds_Calculator_3-way'!O872/'True_Odds_Calculator_3-way'!B872-1)</f>
        <v/>
      </c>
      <c r="J878" s="6" t="str">
        <f>IF('Log_working_3-way'!$D878="","",'True_Odds_Calculator_3-way'!#REF!/'True_Odds_Calculator_3-way'!C872-1)</f>
        <v/>
      </c>
      <c r="K878" s="6" t="str">
        <f>IF('Log_working_3-way'!$D878="","",1/'True_Odds_Calculator_3-way'!A872+1/'True_Odds_Calculator_3-way'!B872+1/'True_Odds_Calculator_3-way'!C872-1)</f>
        <v/>
      </c>
    </row>
    <row r="879" spans="4:11" x14ac:dyDescent="0.25">
      <c r="D879" t="str">
        <f>solve_for_c('True_Odds_Calculator_3-way'!A873,'True_Odds_Calculator_3-way'!B873,'True_Odds_Calculator_3-way'!C873,'Log_working_3-way'!B$1,'Log_working_3-way'!B$2)</f>
        <v/>
      </c>
      <c r="F879" s="6" t="str">
        <f>IF('Log_working_3-way'!D879="","",1/'True_Odds_Calculator_3-way'!N873+1/'True_Odds_Calculator_3-way'!O873+1/'True_Odds_Calculator_3-way'!#REF!-1)</f>
        <v/>
      </c>
      <c r="H879" s="6" t="str">
        <f>IF('Log_working_3-way'!$D879="","",'True_Odds_Calculator_3-way'!N873/'True_Odds_Calculator_3-way'!A873-1)</f>
        <v/>
      </c>
      <c r="I879" s="6" t="str">
        <f>IF('Log_working_3-way'!$D879="","",'True_Odds_Calculator_3-way'!O873/'True_Odds_Calculator_3-way'!B873-1)</f>
        <v/>
      </c>
      <c r="J879" s="6" t="str">
        <f>IF('Log_working_3-way'!$D879="","",'True_Odds_Calculator_3-way'!#REF!/'True_Odds_Calculator_3-way'!C873-1)</f>
        <v/>
      </c>
      <c r="K879" s="6" t="str">
        <f>IF('Log_working_3-way'!$D879="","",1/'True_Odds_Calculator_3-way'!A873+1/'True_Odds_Calculator_3-way'!B873+1/'True_Odds_Calculator_3-way'!C873-1)</f>
        <v/>
      </c>
    </row>
    <row r="880" spans="4:11" x14ac:dyDescent="0.25">
      <c r="D880" t="str">
        <f>solve_for_c('True_Odds_Calculator_3-way'!A874,'True_Odds_Calculator_3-way'!B874,'True_Odds_Calculator_3-way'!C874,'Log_working_3-way'!B$1,'Log_working_3-way'!B$2)</f>
        <v/>
      </c>
      <c r="F880" s="6" t="str">
        <f>IF('Log_working_3-way'!D880="","",1/'True_Odds_Calculator_3-way'!N874+1/'True_Odds_Calculator_3-way'!O874+1/'True_Odds_Calculator_3-way'!#REF!-1)</f>
        <v/>
      </c>
      <c r="H880" s="6" t="str">
        <f>IF('Log_working_3-way'!$D880="","",'True_Odds_Calculator_3-way'!N874/'True_Odds_Calculator_3-way'!A874-1)</f>
        <v/>
      </c>
      <c r="I880" s="6" t="str">
        <f>IF('Log_working_3-way'!$D880="","",'True_Odds_Calculator_3-way'!O874/'True_Odds_Calculator_3-way'!B874-1)</f>
        <v/>
      </c>
      <c r="J880" s="6" t="str">
        <f>IF('Log_working_3-way'!$D880="","",'True_Odds_Calculator_3-way'!#REF!/'True_Odds_Calculator_3-way'!C874-1)</f>
        <v/>
      </c>
      <c r="K880" s="6" t="str">
        <f>IF('Log_working_3-way'!$D880="","",1/'True_Odds_Calculator_3-way'!A874+1/'True_Odds_Calculator_3-way'!B874+1/'True_Odds_Calculator_3-way'!C874-1)</f>
        <v/>
      </c>
    </row>
    <row r="881" spans="4:11" x14ac:dyDescent="0.25">
      <c r="D881" t="str">
        <f>solve_for_c('True_Odds_Calculator_3-way'!A875,'True_Odds_Calculator_3-way'!B875,'True_Odds_Calculator_3-way'!C875,'Log_working_3-way'!B$1,'Log_working_3-way'!B$2)</f>
        <v/>
      </c>
      <c r="F881" s="6" t="str">
        <f>IF('Log_working_3-way'!D881="","",1/'True_Odds_Calculator_3-way'!N875+1/'True_Odds_Calculator_3-way'!O875+1/'True_Odds_Calculator_3-way'!#REF!-1)</f>
        <v/>
      </c>
      <c r="H881" s="6" t="str">
        <f>IF('Log_working_3-way'!$D881="","",'True_Odds_Calculator_3-way'!N875/'True_Odds_Calculator_3-way'!A875-1)</f>
        <v/>
      </c>
      <c r="I881" s="6" t="str">
        <f>IF('Log_working_3-way'!$D881="","",'True_Odds_Calculator_3-way'!O875/'True_Odds_Calculator_3-way'!B875-1)</f>
        <v/>
      </c>
      <c r="J881" s="6" t="str">
        <f>IF('Log_working_3-way'!$D881="","",'True_Odds_Calculator_3-way'!#REF!/'True_Odds_Calculator_3-way'!C875-1)</f>
        <v/>
      </c>
      <c r="K881" s="6" t="str">
        <f>IF('Log_working_3-way'!$D881="","",1/'True_Odds_Calculator_3-way'!A875+1/'True_Odds_Calculator_3-way'!B875+1/'True_Odds_Calculator_3-way'!C875-1)</f>
        <v/>
      </c>
    </row>
    <row r="882" spans="4:11" x14ac:dyDescent="0.25">
      <c r="D882" t="str">
        <f>solve_for_c('True_Odds_Calculator_3-way'!A876,'True_Odds_Calculator_3-way'!B876,'True_Odds_Calculator_3-way'!C876,'Log_working_3-way'!B$1,'Log_working_3-way'!B$2)</f>
        <v/>
      </c>
      <c r="F882" s="6" t="str">
        <f>IF('Log_working_3-way'!D882="","",1/'True_Odds_Calculator_3-way'!N876+1/'True_Odds_Calculator_3-way'!O876+1/'True_Odds_Calculator_3-way'!#REF!-1)</f>
        <v/>
      </c>
      <c r="H882" s="6" t="str">
        <f>IF('Log_working_3-way'!$D882="","",'True_Odds_Calculator_3-way'!N876/'True_Odds_Calculator_3-way'!A876-1)</f>
        <v/>
      </c>
      <c r="I882" s="6" t="str">
        <f>IF('Log_working_3-way'!$D882="","",'True_Odds_Calculator_3-way'!O876/'True_Odds_Calculator_3-way'!B876-1)</f>
        <v/>
      </c>
      <c r="J882" s="6" t="str">
        <f>IF('Log_working_3-way'!$D882="","",'True_Odds_Calculator_3-way'!#REF!/'True_Odds_Calculator_3-way'!C876-1)</f>
        <v/>
      </c>
      <c r="K882" s="6" t="str">
        <f>IF('Log_working_3-way'!$D882="","",1/'True_Odds_Calculator_3-way'!A876+1/'True_Odds_Calculator_3-way'!B876+1/'True_Odds_Calculator_3-way'!C876-1)</f>
        <v/>
      </c>
    </row>
    <row r="883" spans="4:11" x14ac:dyDescent="0.25">
      <c r="D883" t="str">
        <f>solve_for_c('True_Odds_Calculator_3-way'!A877,'True_Odds_Calculator_3-way'!B877,'True_Odds_Calculator_3-way'!C877,'Log_working_3-way'!B$1,'Log_working_3-way'!B$2)</f>
        <v/>
      </c>
      <c r="F883" s="6" t="str">
        <f>IF('Log_working_3-way'!D883="","",1/'True_Odds_Calculator_3-way'!N877+1/'True_Odds_Calculator_3-way'!O877+1/'True_Odds_Calculator_3-way'!#REF!-1)</f>
        <v/>
      </c>
      <c r="H883" s="6" t="str">
        <f>IF('Log_working_3-way'!$D883="","",'True_Odds_Calculator_3-way'!N877/'True_Odds_Calculator_3-way'!A877-1)</f>
        <v/>
      </c>
      <c r="I883" s="6" t="str">
        <f>IF('Log_working_3-way'!$D883="","",'True_Odds_Calculator_3-way'!O877/'True_Odds_Calculator_3-way'!B877-1)</f>
        <v/>
      </c>
      <c r="J883" s="6" t="str">
        <f>IF('Log_working_3-way'!$D883="","",'True_Odds_Calculator_3-way'!#REF!/'True_Odds_Calculator_3-way'!C877-1)</f>
        <v/>
      </c>
      <c r="K883" s="6" t="str">
        <f>IF('Log_working_3-way'!$D883="","",1/'True_Odds_Calculator_3-way'!A877+1/'True_Odds_Calculator_3-way'!B877+1/'True_Odds_Calculator_3-way'!C877-1)</f>
        <v/>
      </c>
    </row>
    <row r="884" spans="4:11" x14ac:dyDescent="0.25">
      <c r="D884" t="str">
        <f>solve_for_c('True_Odds_Calculator_3-way'!A878,'True_Odds_Calculator_3-way'!B878,'True_Odds_Calculator_3-way'!C878,'Log_working_3-way'!B$1,'Log_working_3-way'!B$2)</f>
        <v/>
      </c>
      <c r="F884" s="6" t="str">
        <f>IF('Log_working_3-way'!D884="","",1/'True_Odds_Calculator_3-way'!N878+1/'True_Odds_Calculator_3-way'!O878+1/'True_Odds_Calculator_3-way'!#REF!-1)</f>
        <v/>
      </c>
      <c r="H884" s="6" t="str">
        <f>IF('Log_working_3-way'!$D884="","",'True_Odds_Calculator_3-way'!N878/'True_Odds_Calculator_3-way'!A878-1)</f>
        <v/>
      </c>
      <c r="I884" s="6" t="str">
        <f>IF('Log_working_3-way'!$D884="","",'True_Odds_Calculator_3-way'!O878/'True_Odds_Calculator_3-way'!B878-1)</f>
        <v/>
      </c>
      <c r="J884" s="6" t="str">
        <f>IF('Log_working_3-way'!$D884="","",'True_Odds_Calculator_3-way'!#REF!/'True_Odds_Calculator_3-way'!C878-1)</f>
        <v/>
      </c>
      <c r="K884" s="6" t="str">
        <f>IF('Log_working_3-way'!$D884="","",1/'True_Odds_Calculator_3-way'!A878+1/'True_Odds_Calculator_3-way'!B878+1/'True_Odds_Calculator_3-way'!C878-1)</f>
        <v/>
      </c>
    </row>
    <row r="885" spans="4:11" x14ac:dyDescent="0.25">
      <c r="D885" t="str">
        <f>solve_for_c('True_Odds_Calculator_3-way'!A879,'True_Odds_Calculator_3-way'!B879,'True_Odds_Calculator_3-way'!C879,'Log_working_3-way'!B$1,'Log_working_3-way'!B$2)</f>
        <v/>
      </c>
      <c r="F885" s="6" t="str">
        <f>IF('Log_working_3-way'!D885="","",1/'True_Odds_Calculator_3-way'!N879+1/'True_Odds_Calculator_3-way'!O879+1/'True_Odds_Calculator_3-way'!#REF!-1)</f>
        <v/>
      </c>
      <c r="H885" s="6" t="str">
        <f>IF('Log_working_3-way'!$D885="","",'True_Odds_Calculator_3-way'!N879/'True_Odds_Calculator_3-way'!A879-1)</f>
        <v/>
      </c>
      <c r="I885" s="6" t="str">
        <f>IF('Log_working_3-way'!$D885="","",'True_Odds_Calculator_3-way'!O879/'True_Odds_Calculator_3-way'!B879-1)</f>
        <v/>
      </c>
      <c r="J885" s="6" t="str">
        <f>IF('Log_working_3-way'!$D885="","",'True_Odds_Calculator_3-way'!#REF!/'True_Odds_Calculator_3-way'!C879-1)</f>
        <v/>
      </c>
      <c r="K885" s="6" t="str">
        <f>IF('Log_working_3-way'!$D885="","",1/'True_Odds_Calculator_3-way'!A879+1/'True_Odds_Calculator_3-way'!B879+1/'True_Odds_Calculator_3-way'!C879-1)</f>
        <v/>
      </c>
    </row>
    <row r="886" spans="4:11" x14ac:dyDescent="0.25">
      <c r="D886" t="str">
        <f>solve_for_c('True_Odds_Calculator_3-way'!A880,'True_Odds_Calculator_3-way'!B880,'True_Odds_Calculator_3-way'!C880,'Log_working_3-way'!B$1,'Log_working_3-way'!B$2)</f>
        <v/>
      </c>
      <c r="F886" s="6" t="str">
        <f>IF('Log_working_3-way'!D886="","",1/'True_Odds_Calculator_3-way'!N880+1/'True_Odds_Calculator_3-way'!O880+1/'True_Odds_Calculator_3-way'!#REF!-1)</f>
        <v/>
      </c>
      <c r="H886" s="6" t="str">
        <f>IF('Log_working_3-way'!$D886="","",'True_Odds_Calculator_3-way'!N880/'True_Odds_Calculator_3-way'!A880-1)</f>
        <v/>
      </c>
      <c r="I886" s="6" t="str">
        <f>IF('Log_working_3-way'!$D886="","",'True_Odds_Calculator_3-way'!O880/'True_Odds_Calculator_3-way'!B880-1)</f>
        <v/>
      </c>
      <c r="J886" s="6" t="str">
        <f>IF('Log_working_3-way'!$D886="","",'True_Odds_Calculator_3-way'!#REF!/'True_Odds_Calculator_3-way'!C880-1)</f>
        <v/>
      </c>
      <c r="K886" s="6" t="str">
        <f>IF('Log_working_3-way'!$D886="","",1/'True_Odds_Calculator_3-way'!A880+1/'True_Odds_Calculator_3-way'!B880+1/'True_Odds_Calculator_3-way'!C880-1)</f>
        <v/>
      </c>
    </row>
    <row r="887" spans="4:11" x14ac:dyDescent="0.25">
      <c r="D887" t="str">
        <f>solve_for_c('True_Odds_Calculator_3-way'!A881,'True_Odds_Calculator_3-way'!B881,'True_Odds_Calculator_3-way'!C881,'Log_working_3-way'!B$1,'Log_working_3-way'!B$2)</f>
        <v/>
      </c>
      <c r="F887" s="6" t="str">
        <f>IF('Log_working_3-way'!D887="","",1/'True_Odds_Calculator_3-way'!N881+1/'True_Odds_Calculator_3-way'!O881+1/'True_Odds_Calculator_3-way'!#REF!-1)</f>
        <v/>
      </c>
      <c r="H887" s="6" t="str">
        <f>IF('Log_working_3-way'!$D887="","",'True_Odds_Calculator_3-way'!N881/'True_Odds_Calculator_3-way'!A881-1)</f>
        <v/>
      </c>
      <c r="I887" s="6" t="str">
        <f>IF('Log_working_3-way'!$D887="","",'True_Odds_Calculator_3-way'!O881/'True_Odds_Calculator_3-way'!B881-1)</f>
        <v/>
      </c>
      <c r="J887" s="6" t="str">
        <f>IF('Log_working_3-way'!$D887="","",'True_Odds_Calculator_3-way'!#REF!/'True_Odds_Calculator_3-way'!C881-1)</f>
        <v/>
      </c>
      <c r="K887" s="6" t="str">
        <f>IF('Log_working_3-way'!$D887="","",1/'True_Odds_Calculator_3-way'!A881+1/'True_Odds_Calculator_3-way'!B881+1/'True_Odds_Calculator_3-way'!C881-1)</f>
        <v/>
      </c>
    </row>
    <row r="888" spans="4:11" x14ac:dyDescent="0.25">
      <c r="D888" t="str">
        <f>solve_for_c('True_Odds_Calculator_3-way'!A882,'True_Odds_Calculator_3-way'!B882,'True_Odds_Calculator_3-way'!C882,'Log_working_3-way'!B$1,'Log_working_3-way'!B$2)</f>
        <v/>
      </c>
      <c r="F888" s="6" t="str">
        <f>IF('Log_working_3-way'!D888="","",1/'True_Odds_Calculator_3-way'!N882+1/'True_Odds_Calculator_3-way'!O882+1/'True_Odds_Calculator_3-way'!#REF!-1)</f>
        <v/>
      </c>
      <c r="H888" s="6" t="str">
        <f>IF('Log_working_3-way'!$D888="","",'True_Odds_Calculator_3-way'!N882/'True_Odds_Calculator_3-way'!A882-1)</f>
        <v/>
      </c>
      <c r="I888" s="6" t="str">
        <f>IF('Log_working_3-way'!$D888="","",'True_Odds_Calculator_3-way'!O882/'True_Odds_Calculator_3-way'!B882-1)</f>
        <v/>
      </c>
      <c r="J888" s="6" t="str">
        <f>IF('Log_working_3-way'!$D888="","",'True_Odds_Calculator_3-way'!#REF!/'True_Odds_Calculator_3-way'!C882-1)</f>
        <v/>
      </c>
      <c r="K888" s="6" t="str">
        <f>IF('Log_working_3-way'!$D888="","",1/'True_Odds_Calculator_3-way'!A882+1/'True_Odds_Calculator_3-way'!B882+1/'True_Odds_Calculator_3-way'!C882-1)</f>
        <v/>
      </c>
    </row>
    <row r="889" spans="4:11" x14ac:dyDescent="0.25">
      <c r="D889" t="str">
        <f>solve_for_c('True_Odds_Calculator_3-way'!A883,'True_Odds_Calculator_3-way'!B883,'True_Odds_Calculator_3-way'!C883,'Log_working_3-way'!B$1,'Log_working_3-way'!B$2)</f>
        <v/>
      </c>
      <c r="F889" s="6" t="str">
        <f>IF('Log_working_3-way'!D889="","",1/'True_Odds_Calculator_3-way'!N883+1/'True_Odds_Calculator_3-way'!O883+1/'True_Odds_Calculator_3-way'!#REF!-1)</f>
        <v/>
      </c>
      <c r="H889" s="6" t="str">
        <f>IF('Log_working_3-way'!$D889="","",'True_Odds_Calculator_3-way'!N883/'True_Odds_Calculator_3-way'!A883-1)</f>
        <v/>
      </c>
      <c r="I889" s="6" t="str">
        <f>IF('Log_working_3-way'!$D889="","",'True_Odds_Calculator_3-way'!O883/'True_Odds_Calculator_3-way'!B883-1)</f>
        <v/>
      </c>
      <c r="J889" s="6" t="str">
        <f>IF('Log_working_3-way'!$D889="","",'True_Odds_Calculator_3-way'!#REF!/'True_Odds_Calculator_3-way'!C883-1)</f>
        <v/>
      </c>
      <c r="K889" s="6" t="str">
        <f>IF('Log_working_3-way'!$D889="","",1/'True_Odds_Calculator_3-way'!A883+1/'True_Odds_Calculator_3-way'!B883+1/'True_Odds_Calculator_3-way'!C883-1)</f>
        <v/>
      </c>
    </row>
    <row r="890" spans="4:11" x14ac:dyDescent="0.25">
      <c r="D890" t="str">
        <f>solve_for_c('True_Odds_Calculator_3-way'!A884,'True_Odds_Calculator_3-way'!B884,'True_Odds_Calculator_3-way'!C884,'Log_working_3-way'!B$1,'Log_working_3-way'!B$2)</f>
        <v/>
      </c>
      <c r="F890" s="6" t="str">
        <f>IF('Log_working_3-way'!D890="","",1/'True_Odds_Calculator_3-way'!N884+1/'True_Odds_Calculator_3-way'!O884+1/'True_Odds_Calculator_3-way'!#REF!-1)</f>
        <v/>
      </c>
      <c r="H890" s="6" t="str">
        <f>IF('Log_working_3-way'!$D890="","",'True_Odds_Calculator_3-way'!N884/'True_Odds_Calculator_3-way'!A884-1)</f>
        <v/>
      </c>
      <c r="I890" s="6" t="str">
        <f>IF('Log_working_3-way'!$D890="","",'True_Odds_Calculator_3-way'!O884/'True_Odds_Calculator_3-way'!B884-1)</f>
        <v/>
      </c>
      <c r="J890" s="6" t="str">
        <f>IF('Log_working_3-way'!$D890="","",'True_Odds_Calculator_3-way'!#REF!/'True_Odds_Calculator_3-way'!C884-1)</f>
        <v/>
      </c>
      <c r="K890" s="6" t="str">
        <f>IF('Log_working_3-way'!$D890="","",1/'True_Odds_Calculator_3-way'!A884+1/'True_Odds_Calculator_3-way'!B884+1/'True_Odds_Calculator_3-way'!C884-1)</f>
        <v/>
      </c>
    </row>
    <row r="891" spans="4:11" x14ac:dyDescent="0.25">
      <c r="D891" t="str">
        <f>solve_for_c('True_Odds_Calculator_3-way'!A885,'True_Odds_Calculator_3-way'!B885,'True_Odds_Calculator_3-way'!C885,'Log_working_3-way'!B$1,'Log_working_3-way'!B$2)</f>
        <v/>
      </c>
      <c r="F891" s="6" t="str">
        <f>IF('Log_working_3-way'!D891="","",1/'True_Odds_Calculator_3-way'!N885+1/'True_Odds_Calculator_3-way'!O885+1/'True_Odds_Calculator_3-way'!#REF!-1)</f>
        <v/>
      </c>
      <c r="H891" s="6" t="str">
        <f>IF('Log_working_3-way'!$D891="","",'True_Odds_Calculator_3-way'!N885/'True_Odds_Calculator_3-way'!A885-1)</f>
        <v/>
      </c>
      <c r="I891" s="6" t="str">
        <f>IF('Log_working_3-way'!$D891="","",'True_Odds_Calculator_3-way'!O885/'True_Odds_Calculator_3-way'!B885-1)</f>
        <v/>
      </c>
      <c r="J891" s="6" t="str">
        <f>IF('Log_working_3-way'!$D891="","",'True_Odds_Calculator_3-way'!#REF!/'True_Odds_Calculator_3-way'!C885-1)</f>
        <v/>
      </c>
      <c r="K891" s="6" t="str">
        <f>IF('Log_working_3-way'!$D891="","",1/'True_Odds_Calculator_3-way'!A885+1/'True_Odds_Calculator_3-way'!B885+1/'True_Odds_Calculator_3-way'!C885-1)</f>
        <v/>
      </c>
    </row>
    <row r="892" spans="4:11" x14ac:dyDescent="0.25">
      <c r="D892" t="str">
        <f>solve_for_c('True_Odds_Calculator_3-way'!A886,'True_Odds_Calculator_3-way'!B886,'True_Odds_Calculator_3-way'!C886,'Log_working_3-way'!B$1,'Log_working_3-way'!B$2)</f>
        <v/>
      </c>
      <c r="F892" s="6" t="str">
        <f>IF('Log_working_3-way'!D892="","",1/'True_Odds_Calculator_3-way'!N886+1/'True_Odds_Calculator_3-way'!O886+1/'True_Odds_Calculator_3-way'!#REF!-1)</f>
        <v/>
      </c>
      <c r="H892" s="6" t="str">
        <f>IF('Log_working_3-way'!$D892="","",'True_Odds_Calculator_3-way'!N886/'True_Odds_Calculator_3-way'!A886-1)</f>
        <v/>
      </c>
      <c r="I892" s="6" t="str">
        <f>IF('Log_working_3-way'!$D892="","",'True_Odds_Calculator_3-way'!O886/'True_Odds_Calculator_3-way'!B886-1)</f>
        <v/>
      </c>
      <c r="J892" s="6" t="str">
        <f>IF('Log_working_3-way'!$D892="","",'True_Odds_Calculator_3-way'!#REF!/'True_Odds_Calculator_3-way'!C886-1)</f>
        <v/>
      </c>
      <c r="K892" s="6" t="str">
        <f>IF('Log_working_3-way'!$D892="","",1/'True_Odds_Calculator_3-way'!A886+1/'True_Odds_Calculator_3-way'!B886+1/'True_Odds_Calculator_3-way'!C886-1)</f>
        <v/>
      </c>
    </row>
    <row r="893" spans="4:11" x14ac:dyDescent="0.25">
      <c r="D893" t="str">
        <f>solve_for_c('True_Odds_Calculator_3-way'!A887,'True_Odds_Calculator_3-way'!B887,'True_Odds_Calculator_3-way'!C887,'Log_working_3-way'!B$1,'Log_working_3-way'!B$2)</f>
        <v/>
      </c>
      <c r="F893" s="6" t="str">
        <f>IF('Log_working_3-way'!D893="","",1/'True_Odds_Calculator_3-way'!N887+1/'True_Odds_Calculator_3-way'!O887+1/'True_Odds_Calculator_3-way'!#REF!-1)</f>
        <v/>
      </c>
      <c r="H893" s="6" t="str">
        <f>IF('Log_working_3-way'!$D893="","",'True_Odds_Calculator_3-way'!N887/'True_Odds_Calculator_3-way'!A887-1)</f>
        <v/>
      </c>
      <c r="I893" s="6" t="str">
        <f>IF('Log_working_3-way'!$D893="","",'True_Odds_Calculator_3-way'!O887/'True_Odds_Calculator_3-way'!B887-1)</f>
        <v/>
      </c>
      <c r="J893" s="6" t="str">
        <f>IF('Log_working_3-way'!$D893="","",'True_Odds_Calculator_3-way'!#REF!/'True_Odds_Calculator_3-way'!C887-1)</f>
        <v/>
      </c>
      <c r="K893" s="6" t="str">
        <f>IF('Log_working_3-way'!$D893="","",1/'True_Odds_Calculator_3-way'!A887+1/'True_Odds_Calculator_3-way'!B887+1/'True_Odds_Calculator_3-way'!C887-1)</f>
        <v/>
      </c>
    </row>
    <row r="894" spans="4:11" x14ac:dyDescent="0.25">
      <c r="D894" t="str">
        <f>solve_for_c('True_Odds_Calculator_3-way'!A888,'True_Odds_Calculator_3-way'!B888,'True_Odds_Calculator_3-way'!C888,'Log_working_3-way'!B$1,'Log_working_3-way'!B$2)</f>
        <v/>
      </c>
      <c r="F894" s="6" t="str">
        <f>IF('Log_working_3-way'!D894="","",1/'True_Odds_Calculator_3-way'!N888+1/'True_Odds_Calculator_3-way'!O888+1/'True_Odds_Calculator_3-way'!#REF!-1)</f>
        <v/>
      </c>
      <c r="H894" s="6" t="str">
        <f>IF('Log_working_3-way'!$D894="","",'True_Odds_Calculator_3-way'!N888/'True_Odds_Calculator_3-way'!A888-1)</f>
        <v/>
      </c>
      <c r="I894" s="6" t="str">
        <f>IF('Log_working_3-way'!$D894="","",'True_Odds_Calculator_3-way'!O888/'True_Odds_Calculator_3-way'!B888-1)</f>
        <v/>
      </c>
      <c r="J894" s="6" t="str">
        <f>IF('Log_working_3-way'!$D894="","",'True_Odds_Calculator_3-way'!#REF!/'True_Odds_Calculator_3-way'!C888-1)</f>
        <v/>
      </c>
      <c r="K894" s="6" t="str">
        <f>IF('Log_working_3-way'!$D894="","",1/'True_Odds_Calculator_3-way'!A888+1/'True_Odds_Calculator_3-way'!B888+1/'True_Odds_Calculator_3-way'!C888-1)</f>
        <v/>
      </c>
    </row>
    <row r="895" spans="4:11" x14ac:dyDescent="0.25">
      <c r="D895" t="str">
        <f>solve_for_c('True_Odds_Calculator_3-way'!A889,'True_Odds_Calculator_3-way'!B889,'True_Odds_Calculator_3-way'!C889,'Log_working_3-way'!B$1,'Log_working_3-way'!B$2)</f>
        <v/>
      </c>
      <c r="F895" s="6" t="str">
        <f>IF('Log_working_3-way'!D895="","",1/'True_Odds_Calculator_3-way'!N889+1/'True_Odds_Calculator_3-way'!O889+1/'True_Odds_Calculator_3-way'!#REF!-1)</f>
        <v/>
      </c>
      <c r="H895" s="6" t="str">
        <f>IF('Log_working_3-way'!$D895="","",'True_Odds_Calculator_3-way'!N889/'True_Odds_Calculator_3-way'!A889-1)</f>
        <v/>
      </c>
      <c r="I895" s="6" t="str">
        <f>IF('Log_working_3-way'!$D895="","",'True_Odds_Calculator_3-way'!O889/'True_Odds_Calculator_3-way'!B889-1)</f>
        <v/>
      </c>
      <c r="J895" s="6" t="str">
        <f>IF('Log_working_3-way'!$D895="","",'True_Odds_Calculator_3-way'!#REF!/'True_Odds_Calculator_3-way'!C889-1)</f>
        <v/>
      </c>
      <c r="K895" s="6" t="str">
        <f>IF('Log_working_3-way'!$D895="","",1/'True_Odds_Calculator_3-way'!A889+1/'True_Odds_Calculator_3-way'!B889+1/'True_Odds_Calculator_3-way'!C889-1)</f>
        <v/>
      </c>
    </row>
    <row r="896" spans="4:11" x14ac:dyDescent="0.25">
      <c r="D896" t="str">
        <f>solve_for_c('True_Odds_Calculator_3-way'!A890,'True_Odds_Calculator_3-way'!B890,'True_Odds_Calculator_3-way'!C890,'Log_working_3-way'!B$1,'Log_working_3-way'!B$2)</f>
        <v/>
      </c>
      <c r="F896" s="6" t="str">
        <f>IF('Log_working_3-way'!D896="","",1/'True_Odds_Calculator_3-way'!N890+1/'True_Odds_Calculator_3-way'!O890+1/'True_Odds_Calculator_3-way'!#REF!-1)</f>
        <v/>
      </c>
      <c r="H896" s="6" t="str">
        <f>IF('Log_working_3-way'!$D896="","",'True_Odds_Calculator_3-way'!N890/'True_Odds_Calculator_3-way'!A890-1)</f>
        <v/>
      </c>
      <c r="I896" s="6" t="str">
        <f>IF('Log_working_3-way'!$D896="","",'True_Odds_Calculator_3-way'!O890/'True_Odds_Calculator_3-way'!B890-1)</f>
        <v/>
      </c>
      <c r="J896" s="6" t="str">
        <f>IF('Log_working_3-way'!$D896="","",'True_Odds_Calculator_3-way'!#REF!/'True_Odds_Calculator_3-way'!C890-1)</f>
        <v/>
      </c>
      <c r="K896" s="6" t="str">
        <f>IF('Log_working_3-way'!$D896="","",1/'True_Odds_Calculator_3-way'!A890+1/'True_Odds_Calculator_3-way'!B890+1/'True_Odds_Calculator_3-way'!C890-1)</f>
        <v/>
      </c>
    </row>
    <row r="897" spans="4:11" x14ac:dyDescent="0.25">
      <c r="D897" t="str">
        <f>solve_for_c('True_Odds_Calculator_3-way'!A891,'True_Odds_Calculator_3-way'!B891,'True_Odds_Calculator_3-way'!C891,'Log_working_3-way'!B$1,'Log_working_3-way'!B$2)</f>
        <v/>
      </c>
      <c r="F897" s="6" t="str">
        <f>IF('Log_working_3-way'!D897="","",1/'True_Odds_Calculator_3-way'!N891+1/'True_Odds_Calculator_3-way'!O891+1/'True_Odds_Calculator_3-way'!#REF!-1)</f>
        <v/>
      </c>
      <c r="H897" s="6" t="str">
        <f>IF('Log_working_3-way'!$D897="","",'True_Odds_Calculator_3-way'!N891/'True_Odds_Calculator_3-way'!A891-1)</f>
        <v/>
      </c>
      <c r="I897" s="6" t="str">
        <f>IF('Log_working_3-way'!$D897="","",'True_Odds_Calculator_3-way'!O891/'True_Odds_Calculator_3-way'!B891-1)</f>
        <v/>
      </c>
      <c r="J897" s="6" t="str">
        <f>IF('Log_working_3-way'!$D897="","",'True_Odds_Calculator_3-way'!#REF!/'True_Odds_Calculator_3-way'!C891-1)</f>
        <v/>
      </c>
      <c r="K897" s="6" t="str">
        <f>IF('Log_working_3-way'!$D897="","",1/'True_Odds_Calculator_3-way'!A891+1/'True_Odds_Calculator_3-way'!B891+1/'True_Odds_Calculator_3-way'!C891-1)</f>
        <v/>
      </c>
    </row>
    <row r="898" spans="4:11" x14ac:dyDescent="0.25">
      <c r="D898" t="str">
        <f>solve_for_c('True_Odds_Calculator_3-way'!A892,'True_Odds_Calculator_3-way'!B892,'True_Odds_Calculator_3-way'!C892,'Log_working_3-way'!B$1,'Log_working_3-way'!B$2)</f>
        <v/>
      </c>
      <c r="F898" s="6" t="str">
        <f>IF('Log_working_3-way'!D898="","",1/'True_Odds_Calculator_3-way'!N892+1/'True_Odds_Calculator_3-way'!O892+1/'True_Odds_Calculator_3-way'!#REF!-1)</f>
        <v/>
      </c>
      <c r="H898" s="6" t="str">
        <f>IF('Log_working_3-way'!$D898="","",'True_Odds_Calculator_3-way'!N892/'True_Odds_Calculator_3-way'!A892-1)</f>
        <v/>
      </c>
      <c r="I898" s="6" t="str">
        <f>IF('Log_working_3-way'!$D898="","",'True_Odds_Calculator_3-way'!O892/'True_Odds_Calculator_3-way'!B892-1)</f>
        <v/>
      </c>
      <c r="J898" s="6" t="str">
        <f>IF('Log_working_3-way'!$D898="","",'True_Odds_Calculator_3-way'!#REF!/'True_Odds_Calculator_3-way'!C892-1)</f>
        <v/>
      </c>
      <c r="K898" s="6" t="str">
        <f>IF('Log_working_3-way'!$D898="","",1/'True_Odds_Calculator_3-way'!A892+1/'True_Odds_Calculator_3-way'!B892+1/'True_Odds_Calculator_3-way'!C892-1)</f>
        <v/>
      </c>
    </row>
    <row r="899" spans="4:11" x14ac:dyDescent="0.25">
      <c r="D899" t="str">
        <f>solve_for_c('True_Odds_Calculator_3-way'!A893,'True_Odds_Calculator_3-way'!B893,'True_Odds_Calculator_3-way'!C893,'Log_working_3-way'!B$1,'Log_working_3-way'!B$2)</f>
        <v/>
      </c>
      <c r="F899" s="6" t="str">
        <f>IF('Log_working_3-way'!D899="","",1/'True_Odds_Calculator_3-way'!N893+1/'True_Odds_Calculator_3-way'!O893+1/'True_Odds_Calculator_3-way'!#REF!-1)</f>
        <v/>
      </c>
      <c r="H899" s="6" t="str">
        <f>IF('Log_working_3-way'!$D899="","",'True_Odds_Calculator_3-way'!N893/'True_Odds_Calculator_3-way'!A893-1)</f>
        <v/>
      </c>
      <c r="I899" s="6" t="str">
        <f>IF('Log_working_3-way'!$D899="","",'True_Odds_Calculator_3-way'!O893/'True_Odds_Calculator_3-way'!B893-1)</f>
        <v/>
      </c>
      <c r="J899" s="6" t="str">
        <f>IF('Log_working_3-way'!$D899="","",'True_Odds_Calculator_3-way'!#REF!/'True_Odds_Calculator_3-way'!C893-1)</f>
        <v/>
      </c>
      <c r="K899" s="6" t="str">
        <f>IF('Log_working_3-way'!$D899="","",1/'True_Odds_Calculator_3-way'!A893+1/'True_Odds_Calculator_3-way'!B893+1/'True_Odds_Calculator_3-way'!C893-1)</f>
        <v/>
      </c>
    </row>
    <row r="900" spans="4:11" x14ac:dyDescent="0.25">
      <c r="D900" t="str">
        <f>solve_for_c('True_Odds_Calculator_3-way'!A894,'True_Odds_Calculator_3-way'!B894,'True_Odds_Calculator_3-way'!C894,'Log_working_3-way'!B$1,'Log_working_3-way'!B$2)</f>
        <v/>
      </c>
      <c r="F900" s="6" t="str">
        <f>IF('Log_working_3-way'!D900="","",1/'True_Odds_Calculator_3-way'!N894+1/'True_Odds_Calculator_3-way'!O894+1/'True_Odds_Calculator_3-way'!#REF!-1)</f>
        <v/>
      </c>
      <c r="H900" s="6" t="str">
        <f>IF('Log_working_3-way'!$D900="","",'True_Odds_Calculator_3-way'!N894/'True_Odds_Calculator_3-way'!A894-1)</f>
        <v/>
      </c>
      <c r="I900" s="6" t="str">
        <f>IF('Log_working_3-way'!$D900="","",'True_Odds_Calculator_3-way'!O894/'True_Odds_Calculator_3-way'!B894-1)</f>
        <v/>
      </c>
      <c r="J900" s="6" t="str">
        <f>IF('Log_working_3-way'!$D900="","",'True_Odds_Calculator_3-way'!#REF!/'True_Odds_Calculator_3-way'!C894-1)</f>
        <v/>
      </c>
      <c r="K900" s="6" t="str">
        <f>IF('Log_working_3-way'!$D900="","",1/'True_Odds_Calculator_3-way'!A894+1/'True_Odds_Calculator_3-way'!B894+1/'True_Odds_Calculator_3-way'!C894-1)</f>
        <v/>
      </c>
    </row>
    <row r="901" spans="4:11" x14ac:dyDescent="0.25">
      <c r="D901" t="str">
        <f>solve_for_c('True_Odds_Calculator_3-way'!A895,'True_Odds_Calculator_3-way'!B895,'True_Odds_Calculator_3-way'!C895,'Log_working_3-way'!B$1,'Log_working_3-way'!B$2)</f>
        <v/>
      </c>
      <c r="F901" s="6" t="str">
        <f>IF('Log_working_3-way'!D901="","",1/'True_Odds_Calculator_3-way'!N895+1/'True_Odds_Calculator_3-way'!O895+1/'True_Odds_Calculator_3-way'!#REF!-1)</f>
        <v/>
      </c>
      <c r="H901" s="6" t="str">
        <f>IF('Log_working_3-way'!$D901="","",'True_Odds_Calculator_3-way'!N895/'True_Odds_Calculator_3-way'!A895-1)</f>
        <v/>
      </c>
      <c r="I901" s="6" t="str">
        <f>IF('Log_working_3-way'!$D901="","",'True_Odds_Calculator_3-way'!O895/'True_Odds_Calculator_3-way'!B895-1)</f>
        <v/>
      </c>
      <c r="J901" s="6" t="str">
        <f>IF('Log_working_3-way'!$D901="","",'True_Odds_Calculator_3-way'!#REF!/'True_Odds_Calculator_3-way'!C895-1)</f>
        <v/>
      </c>
      <c r="K901" s="6" t="str">
        <f>IF('Log_working_3-way'!$D901="","",1/'True_Odds_Calculator_3-way'!A895+1/'True_Odds_Calculator_3-way'!B895+1/'True_Odds_Calculator_3-way'!C895-1)</f>
        <v/>
      </c>
    </row>
    <row r="902" spans="4:11" x14ac:dyDescent="0.25">
      <c r="D902" t="str">
        <f>solve_for_c('True_Odds_Calculator_3-way'!A896,'True_Odds_Calculator_3-way'!B896,'True_Odds_Calculator_3-way'!C896,'Log_working_3-way'!B$1,'Log_working_3-way'!B$2)</f>
        <v/>
      </c>
      <c r="F902" s="6" t="str">
        <f>IF('Log_working_3-way'!D902="","",1/'True_Odds_Calculator_3-way'!N896+1/'True_Odds_Calculator_3-way'!O896+1/'True_Odds_Calculator_3-way'!#REF!-1)</f>
        <v/>
      </c>
      <c r="H902" s="6" t="str">
        <f>IF('Log_working_3-way'!$D902="","",'True_Odds_Calculator_3-way'!N896/'True_Odds_Calculator_3-way'!A896-1)</f>
        <v/>
      </c>
      <c r="I902" s="6" t="str">
        <f>IF('Log_working_3-way'!$D902="","",'True_Odds_Calculator_3-way'!O896/'True_Odds_Calculator_3-way'!B896-1)</f>
        <v/>
      </c>
      <c r="J902" s="6" t="str">
        <f>IF('Log_working_3-way'!$D902="","",'True_Odds_Calculator_3-way'!#REF!/'True_Odds_Calculator_3-way'!C896-1)</f>
        <v/>
      </c>
      <c r="K902" s="6" t="str">
        <f>IF('Log_working_3-way'!$D902="","",1/'True_Odds_Calculator_3-way'!A896+1/'True_Odds_Calculator_3-way'!B896+1/'True_Odds_Calculator_3-way'!C896-1)</f>
        <v/>
      </c>
    </row>
    <row r="903" spans="4:11" x14ac:dyDescent="0.25">
      <c r="D903" t="str">
        <f>solve_for_c('True_Odds_Calculator_3-way'!A897,'True_Odds_Calculator_3-way'!B897,'True_Odds_Calculator_3-way'!C897,'Log_working_3-way'!B$1,'Log_working_3-way'!B$2)</f>
        <v/>
      </c>
      <c r="F903" s="6" t="str">
        <f>IF('Log_working_3-way'!D903="","",1/'True_Odds_Calculator_3-way'!N897+1/'True_Odds_Calculator_3-way'!O897+1/'True_Odds_Calculator_3-way'!#REF!-1)</f>
        <v/>
      </c>
      <c r="H903" s="6" t="str">
        <f>IF('Log_working_3-way'!$D903="","",'True_Odds_Calculator_3-way'!N897/'True_Odds_Calculator_3-way'!A897-1)</f>
        <v/>
      </c>
      <c r="I903" s="6" t="str">
        <f>IF('Log_working_3-way'!$D903="","",'True_Odds_Calculator_3-way'!O897/'True_Odds_Calculator_3-way'!B897-1)</f>
        <v/>
      </c>
      <c r="J903" s="6" t="str">
        <f>IF('Log_working_3-way'!$D903="","",'True_Odds_Calculator_3-way'!#REF!/'True_Odds_Calculator_3-way'!C897-1)</f>
        <v/>
      </c>
      <c r="K903" s="6" t="str">
        <f>IF('Log_working_3-way'!$D903="","",1/'True_Odds_Calculator_3-way'!A897+1/'True_Odds_Calculator_3-way'!B897+1/'True_Odds_Calculator_3-way'!C897-1)</f>
        <v/>
      </c>
    </row>
    <row r="904" spans="4:11" x14ac:dyDescent="0.25">
      <c r="D904" t="str">
        <f>solve_for_c('True_Odds_Calculator_3-way'!A898,'True_Odds_Calculator_3-way'!B898,'True_Odds_Calculator_3-way'!C898,'Log_working_3-way'!B$1,'Log_working_3-way'!B$2)</f>
        <v/>
      </c>
      <c r="F904" s="6" t="str">
        <f>IF('Log_working_3-way'!D904="","",1/'True_Odds_Calculator_3-way'!N898+1/'True_Odds_Calculator_3-way'!O898+1/'True_Odds_Calculator_3-way'!#REF!-1)</f>
        <v/>
      </c>
      <c r="H904" s="6" t="str">
        <f>IF('Log_working_3-way'!$D904="","",'True_Odds_Calculator_3-way'!N898/'True_Odds_Calculator_3-way'!A898-1)</f>
        <v/>
      </c>
      <c r="I904" s="6" t="str">
        <f>IF('Log_working_3-way'!$D904="","",'True_Odds_Calculator_3-way'!O898/'True_Odds_Calculator_3-way'!B898-1)</f>
        <v/>
      </c>
      <c r="J904" s="6" t="str">
        <f>IF('Log_working_3-way'!$D904="","",'True_Odds_Calculator_3-way'!#REF!/'True_Odds_Calculator_3-way'!C898-1)</f>
        <v/>
      </c>
      <c r="K904" s="6" t="str">
        <f>IF('Log_working_3-way'!$D904="","",1/'True_Odds_Calculator_3-way'!A898+1/'True_Odds_Calculator_3-way'!B898+1/'True_Odds_Calculator_3-way'!C898-1)</f>
        <v/>
      </c>
    </row>
    <row r="905" spans="4:11" x14ac:dyDescent="0.25">
      <c r="D905" t="str">
        <f>solve_for_c('True_Odds_Calculator_3-way'!A899,'True_Odds_Calculator_3-way'!B899,'True_Odds_Calculator_3-way'!C899,'Log_working_3-way'!B$1,'Log_working_3-way'!B$2)</f>
        <v/>
      </c>
      <c r="F905" s="6" t="str">
        <f>IF('Log_working_3-way'!D905="","",1/'True_Odds_Calculator_3-way'!N899+1/'True_Odds_Calculator_3-way'!O899+1/'True_Odds_Calculator_3-way'!#REF!-1)</f>
        <v/>
      </c>
      <c r="H905" s="6" t="str">
        <f>IF('Log_working_3-way'!$D905="","",'True_Odds_Calculator_3-way'!N899/'True_Odds_Calculator_3-way'!A899-1)</f>
        <v/>
      </c>
      <c r="I905" s="6" t="str">
        <f>IF('Log_working_3-way'!$D905="","",'True_Odds_Calculator_3-way'!O899/'True_Odds_Calculator_3-way'!B899-1)</f>
        <v/>
      </c>
      <c r="J905" s="6" t="str">
        <f>IF('Log_working_3-way'!$D905="","",'True_Odds_Calculator_3-way'!#REF!/'True_Odds_Calculator_3-way'!C899-1)</f>
        <v/>
      </c>
      <c r="K905" s="6" t="str">
        <f>IF('Log_working_3-way'!$D905="","",1/'True_Odds_Calculator_3-way'!A899+1/'True_Odds_Calculator_3-way'!B899+1/'True_Odds_Calculator_3-way'!C899-1)</f>
        <v/>
      </c>
    </row>
    <row r="906" spans="4:11" x14ac:dyDescent="0.25">
      <c r="D906" t="str">
        <f>solve_for_c('True_Odds_Calculator_3-way'!A900,'True_Odds_Calculator_3-way'!B900,'True_Odds_Calculator_3-way'!C900,'Log_working_3-way'!B$1,'Log_working_3-way'!B$2)</f>
        <v/>
      </c>
      <c r="F906" s="6" t="str">
        <f>IF('Log_working_3-way'!D906="","",1/'True_Odds_Calculator_3-way'!N900+1/'True_Odds_Calculator_3-way'!O900+1/'True_Odds_Calculator_3-way'!#REF!-1)</f>
        <v/>
      </c>
      <c r="H906" s="6" t="str">
        <f>IF('Log_working_3-way'!$D906="","",'True_Odds_Calculator_3-way'!N900/'True_Odds_Calculator_3-way'!A900-1)</f>
        <v/>
      </c>
      <c r="I906" s="6" t="str">
        <f>IF('Log_working_3-way'!$D906="","",'True_Odds_Calculator_3-way'!O900/'True_Odds_Calculator_3-way'!B900-1)</f>
        <v/>
      </c>
      <c r="J906" s="6" t="str">
        <f>IF('Log_working_3-way'!$D906="","",'True_Odds_Calculator_3-way'!#REF!/'True_Odds_Calculator_3-way'!C900-1)</f>
        <v/>
      </c>
      <c r="K906" s="6" t="str">
        <f>IF('Log_working_3-way'!$D906="","",1/'True_Odds_Calculator_3-way'!A900+1/'True_Odds_Calculator_3-way'!B900+1/'True_Odds_Calculator_3-way'!C900-1)</f>
        <v/>
      </c>
    </row>
    <row r="907" spans="4:11" x14ac:dyDescent="0.25">
      <c r="D907" t="str">
        <f>solve_for_c('True_Odds_Calculator_3-way'!A901,'True_Odds_Calculator_3-way'!B901,'True_Odds_Calculator_3-way'!C901,'Log_working_3-way'!B$1,'Log_working_3-way'!B$2)</f>
        <v/>
      </c>
      <c r="F907" s="6" t="str">
        <f>IF('Log_working_3-way'!D907="","",1/'True_Odds_Calculator_3-way'!N901+1/'True_Odds_Calculator_3-way'!O901+1/'True_Odds_Calculator_3-way'!#REF!-1)</f>
        <v/>
      </c>
      <c r="H907" s="6" t="str">
        <f>IF('Log_working_3-way'!$D907="","",'True_Odds_Calculator_3-way'!N901/'True_Odds_Calculator_3-way'!A901-1)</f>
        <v/>
      </c>
      <c r="I907" s="6" t="str">
        <f>IF('Log_working_3-way'!$D907="","",'True_Odds_Calculator_3-way'!O901/'True_Odds_Calculator_3-way'!B901-1)</f>
        <v/>
      </c>
      <c r="J907" s="6" t="str">
        <f>IF('Log_working_3-way'!$D907="","",'True_Odds_Calculator_3-way'!#REF!/'True_Odds_Calculator_3-way'!C901-1)</f>
        <v/>
      </c>
      <c r="K907" s="6" t="str">
        <f>IF('Log_working_3-way'!$D907="","",1/'True_Odds_Calculator_3-way'!A901+1/'True_Odds_Calculator_3-way'!B901+1/'True_Odds_Calculator_3-way'!C901-1)</f>
        <v/>
      </c>
    </row>
    <row r="908" spans="4:11" x14ac:dyDescent="0.25">
      <c r="D908" t="str">
        <f>solve_for_c('True_Odds_Calculator_3-way'!A902,'True_Odds_Calculator_3-way'!B902,'True_Odds_Calculator_3-way'!C902,'Log_working_3-way'!B$1,'Log_working_3-way'!B$2)</f>
        <v/>
      </c>
      <c r="F908" s="6" t="str">
        <f>IF('Log_working_3-way'!D908="","",1/'True_Odds_Calculator_3-way'!N902+1/'True_Odds_Calculator_3-way'!O902+1/'True_Odds_Calculator_3-way'!#REF!-1)</f>
        <v/>
      </c>
      <c r="H908" s="6" t="str">
        <f>IF('Log_working_3-way'!$D908="","",'True_Odds_Calculator_3-way'!N902/'True_Odds_Calculator_3-way'!A902-1)</f>
        <v/>
      </c>
      <c r="I908" s="6" t="str">
        <f>IF('Log_working_3-way'!$D908="","",'True_Odds_Calculator_3-way'!O902/'True_Odds_Calculator_3-way'!B902-1)</f>
        <v/>
      </c>
      <c r="J908" s="6" t="str">
        <f>IF('Log_working_3-way'!$D908="","",'True_Odds_Calculator_3-way'!#REF!/'True_Odds_Calculator_3-way'!C902-1)</f>
        <v/>
      </c>
      <c r="K908" s="6" t="str">
        <f>IF('Log_working_3-way'!$D908="","",1/'True_Odds_Calculator_3-way'!A902+1/'True_Odds_Calculator_3-way'!B902+1/'True_Odds_Calculator_3-way'!C902-1)</f>
        <v/>
      </c>
    </row>
    <row r="909" spans="4:11" x14ac:dyDescent="0.25">
      <c r="D909" t="str">
        <f>solve_for_c('True_Odds_Calculator_3-way'!A903,'True_Odds_Calculator_3-way'!B903,'True_Odds_Calculator_3-way'!C903,'Log_working_3-way'!B$1,'Log_working_3-way'!B$2)</f>
        <v/>
      </c>
      <c r="F909" s="6" t="str">
        <f>IF('Log_working_3-way'!D909="","",1/'True_Odds_Calculator_3-way'!N903+1/'True_Odds_Calculator_3-way'!O903+1/'True_Odds_Calculator_3-way'!#REF!-1)</f>
        <v/>
      </c>
      <c r="H909" s="6" t="str">
        <f>IF('Log_working_3-way'!$D909="","",'True_Odds_Calculator_3-way'!N903/'True_Odds_Calculator_3-way'!A903-1)</f>
        <v/>
      </c>
      <c r="I909" s="6" t="str">
        <f>IF('Log_working_3-way'!$D909="","",'True_Odds_Calculator_3-way'!O903/'True_Odds_Calculator_3-way'!B903-1)</f>
        <v/>
      </c>
      <c r="J909" s="6" t="str">
        <f>IF('Log_working_3-way'!$D909="","",'True_Odds_Calculator_3-way'!#REF!/'True_Odds_Calculator_3-way'!C903-1)</f>
        <v/>
      </c>
      <c r="K909" s="6" t="str">
        <f>IF('Log_working_3-way'!$D909="","",1/'True_Odds_Calculator_3-way'!A903+1/'True_Odds_Calculator_3-way'!B903+1/'True_Odds_Calculator_3-way'!C903-1)</f>
        <v/>
      </c>
    </row>
    <row r="910" spans="4:11" x14ac:dyDescent="0.25">
      <c r="D910" t="str">
        <f>solve_for_c('True_Odds_Calculator_3-way'!A904,'True_Odds_Calculator_3-way'!B904,'True_Odds_Calculator_3-way'!C904,'Log_working_3-way'!B$1,'Log_working_3-way'!B$2)</f>
        <v/>
      </c>
      <c r="F910" s="6" t="str">
        <f>IF('Log_working_3-way'!D910="","",1/'True_Odds_Calculator_3-way'!N904+1/'True_Odds_Calculator_3-way'!O904+1/'True_Odds_Calculator_3-way'!#REF!-1)</f>
        <v/>
      </c>
      <c r="H910" s="6" t="str">
        <f>IF('Log_working_3-way'!$D910="","",'True_Odds_Calculator_3-way'!N904/'True_Odds_Calculator_3-way'!A904-1)</f>
        <v/>
      </c>
      <c r="I910" s="6" t="str">
        <f>IF('Log_working_3-way'!$D910="","",'True_Odds_Calculator_3-way'!O904/'True_Odds_Calculator_3-way'!B904-1)</f>
        <v/>
      </c>
      <c r="J910" s="6" t="str">
        <f>IF('Log_working_3-way'!$D910="","",'True_Odds_Calculator_3-way'!#REF!/'True_Odds_Calculator_3-way'!C904-1)</f>
        <v/>
      </c>
      <c r="K910" s="6" t="str">
        <f>IF('Log_working_3-way'!$D910="","",1/'True_Odds_Calculator_3-way'!A904+1/'True_Odds_Calculator_3-way'!B904+1/'True_Odds_Calculator_3-way'!C904-1)</f>
        <v/>
      </c>
    </row>
    <row r="911" spans="4:11" x14ac:dyDescent="0.25">
      <c r="D911" t="str">
        <f>solve_for_c('True_Odds_Calculator_3-way'!A905,'True_Odds_Calculator_3-way'!B905,'True_Odds_Calculator_3-way'!C905,'Log_working_3-way'!B$1,'Log_working_3-way'!B$2)</f>
        <v/>
      </c>
      <c r="F911" s="6" t="str">
        <f>IF('Log_working_3-way'!D911="","",1/'True_Odds_Calculator_3-way'!N905+1/'True_Odds_Calculator_3-way'!O905+1/'True_Odds_Calculator_3-way'!#REF!-1)</f>
        <v/>
      </c>
      <c r="H911" s="6" t="str">
        <f>IF('Log_working_3-way'!$D911="","",'True_Odds_Calculator_3-way'!N905/'True_Odds_Calculator_3-way'!A905-1)</f>
        <v/>
      </c>
      <c r="I911" s="6" t="str">
        <f>IF('Log_working_3-way'!$D911="","",'True_Odds_Calculator_3-way'!O905/'True_Odds_Calculator_3-way'!B905-1)</f>
        <v/>
      </c>
      <c r="J911" s="6" t="str">
        <f>IF('Log_working_3-way'!$D911="","",'True_Odds_Calculator_3-way'!#REF!/'True_Odds_Calculator_3-way'!C905-1)</f>
        <v/>
      </c>
      <c r="K911" s="6" t="str">
        <f>IF('Log_working_3-way'!$D911="","",1/'True_Odds_Calculator_3-way'!A905+1/'True_Odds_Calculator_3-way'!B905+1/'True_Odds_Calculator_3-way'!C905-1)</f>
        <v/>
      </c>
    </row>
    <row r="912" spans="4:11" x14ac:dyDescent="0.25">
      <c r="D912" t="str">
        <f>solve_for_c('True_Odds_Calculator_3-way'!A906,'True_Odds_Calculator_3-way'!B906,'True_Odds_Calculator_3-way'!C906,'Log_working_3-way'!B$1,'Log_working_3-way'!B$2)</f>
        <v/>
      </c>
      <c r="F912" s="6" t="str">
        <f>IF('Log_working_3-way'!D912="","",1/'True_Odds_Calculator_3-way'!N906+1/'True_Odds_Calculator_3-way'!O906+1/'True_Odds_Calculator_3-way'!#REF!-1)</f>
        <v/>
      </c>
      <c r="H912" s="6" t="str">
        <f>IF('Log_working_3-way'!$D912="","",'True_Odds_Calculator_3-way'!N906/'True_Odds_Calculator_3-way'!A906-1)</f>
        <v/>
      </c>
      <c r="I912" s="6" t="str">
        <f>IF('Log_working_3-way'!$D912="","",'True_Odds_Calculator_3-way'!O906/'True_Odds_Calculator_3-way'!B906-1)</f>
        <v/>
      </c>
      <c r="J912" s="6" t="str">
        <f>IF('Log_working_3-way'!$D912="","",'True_Odds_Calculator_3-way'!#REF!/'True_Odds_Calculator_3-way'!C906-1)</f>
        <v/>
      </c>
      <c r="K912" s="6" t="str">
        <f>IF('Log_working_3-way'!$D912="","",1/'True_Odds_Calculator_3-way'!A906+1/'True_Odds_Calculator_3-way'!B906+1/'True_Odds_Calculator_3-way'!C906-1)</f>
        <v/>
      </c>
    </row>
    <row r="913" spans="4:11" x14ac:dyDescent="0.25">
      <c r="D913" t="str">
        <f>solve_for_c('True_Odds_Calculator_3-way'!A907,'True_Odds_Calculator_3-way'!B907,'True_Odds_Calculator_3-way'!C907,'Log_working_3-way'!B$1,'Log_working_3-way'!B$2)</f>
        <v/>
      </c>
      <c r="F913" s="6" t="str">
        <f>IF('Log_working_3-way'!D913="","",1/'True_Odds_Calculator_3-way'!N907+1/'True_Odds_Calculator_3-way'!O907+1/'True_Odds_Calculator_3-way'!#REF!-1)</f>
        <v/>
      </c>
      <c r="H913" s="6" t="str">
        <f>IF('Log_working_3-way'!$D913="","",'True_Odds_Calculator_3-way'!N907/'True_Odds_Calculator_3-way'!A907-1)</f>
        <v/>
      </c>
      <c r="I913" s="6" t="str">
        <f>IF('Log_working_3-way'!$D913="","",'True_Odds_Calculator_3-way'!O907/'True_Odds_Calculator_3-way'!B907-1)</f>
        <v/>
      </c>
      <c r="J913" s="6" t="str">
        <f>IF('Log_working_3-way'!$D913="","",'True_Odds_Calculator_3-way'!#REF!/'True_Odds_Calculator_3-way'!C907-1)</f>
        <v/>
      </c>
      <c r="K913" s="6" t="str">
        <f>IF('Log_working_3-way'!$D913="","",1/'True_Odds_Calculator_3-way'!A907+1/'True_Odds_Calculator_3-way'!B907+1/'True_Odds_Calculator_3-way'!C907-1)</f>
        <v/>
      </c>
    </row>
    <row r="914" spans="4:11" x14ac:dyDescent="0.25">
      <c r="D914" t="str">
        <f>solve_for_c('True_Odds_Calculator_3-way'!A908,'True_Odds_Calculator_3-way'!B908,'True_Odds_Calculator_3-way'!C908,'Log_working_3-way'!B$1,'Log_working_3-way'!B$2)</f>
        <v/>
      </c>
      <c r="F914" s="6" t="str">
        <f>IF('Log_working_3-way'!D914="","",1/'True_Odds_Calculator_3-way'!N908+1/'True_Odds_Calculator_3-way'!O908+1/'True_Odds_Calculator_3-way'!#REF!-1)</f>
        <v/>
      </c>
      <c r="H914" s="6" t="str">
        <f>IF('Log_working_3-way'!$D914="","",'True_Odds_Calculator_3-way'!N908/'True_Odds_Calculator_3-way'!A908-1)</f>
        <v/>
      </c>
      <c r="I914" s="6" t="str">
        <f>IF('Log_working_3-way'!$D914="","",'True_Odds_Calculator_3-way'!O908/'True_Odds_Calculator_3-way'!B908-1)</f>
        <v/>
      </c>
      <c r="J914" s="6" t="str">
        <f>IF('Log_working_3-way'!$D914="","",'True_Odds_Calculator_3-way'!#REF!/'True_Odds_Calculator_3-way'!C908-1)</f>
        <v/>
      </c>
      <c r="K914" s="6" t="str">
        <f>IF('Log_working_3-way'!$D914="","",1/'True_Odds_Calculator_3-way'!A908+1/'True_Odds_Calculator_3-way'!B908+1/'True_Odds_Calculator_3-way'!C908-1)</f>
        <v/>
      </c>
    </row>
    <row r="915" spans="4:11" x14ac:dyDescent="0.25">
      <c r="D915" t="str">
        <f>solve_for_c('True_Odds_Calculator_3-way'!A909,'True_Odds_Calculator_3-way'!B909,'True_Odds_Calculator_3-way'!C909,'Log_working_3-way'!B$1,'Log_working_3-way'!B$2)</f>
        <v/>
      </c>
      <c r="F915" s="6" t="str">
        <f>IF('Log_working_3-way'!D915="","",1/'True_Odds_Calculator_3-way'!N909+1/'True_Odds_Calculator_3-way'!O909+1/'True_Odds_Calculator_3-way'!#REF!-1)</f>
        <v/>
      </c>
      <c r="H915" s="6" t="str">
        <f>IF('Log_working_3-way'!$D915="","",'True_Odds_Calculator_3-way'!N909/'True_Odds_Calculator_3-way'!A909-1)</f>
        <v/>
      </c>
      <c r="I915" s="6" t="str">
        <f>IF('Log_working_3-way'!$D915="","",'True_Odds_Calculator_3-way'!O909/'True_Odds_Calculator_3-way'!B909-1)</f>
        <v/>
      </c>
      <c r="J915" s="6" t="str">
        <f>IF('Log_working_3-way'!$D915="","",'True_Odds_Calculator_3-way'!#REF!/'True_Odds_Calculator_3-way'!C909-1)</f>
        <v/>
      </c>
      <c r="K915" s="6" t="str">
        <f>IF('Log_working_3-way'!$D915="","",1/'True_Odds_Calculator_3-way'!A909+1/'True_Odds_Calculator_3-way'!B909+1/'True_Odds_Calculator_3-way'!C909-1)</f>
        <v/>
      </c>
    </row>
    <row r="916" spans="4:11" x14ac:dyDescent="0.25">
      <c r="D916" t="str">
        <f>solve_for_c('True_Odds_Calculator_3-way'!A910,'True_Odds_Calculator_3-way'!B910,'True_Odds_Calculator_3-way'!C910,'Log_working_3-way'!B$1,'Log_working_3-way'!B$2)</f>
        <v/>
      </c>
      <c r="F916" s="6" t="str">
        <f>IF('Log_working_3-way'!D916="","",1/'True_Odds_Calculator_3-way'!N910+1/'True_Odds_Calculator_3-way'!O910+1/'True_Odds_Calculator_3-way'!#REF!-1)</f>
        <v/>
      </c>
      <c r="H916" s="6" t="str">
        <f>IF('Log_working_3-way'!$D916="","",'True_Odds_Calculator_3-way'!N910/'True_Odds_Calculator_3-way'!A910-1)</f>
        <v/>
      </c>
      <c r="I916" s="6" t="str">
        <f>IF('Log_working_3-way'!$D916="","",'True_Odds_Calculator_3-way'!O910/'True_Odds_Calculator_3-way'!B910-1)</f>
        <v/>
      </c>
      <c r="J916" s="6" t="str">
        <f>IF('Log_working_3-way'!$D916="","",'True_Odds_Calculator_3-way'!#REF!/'True_Odds_Calculator_3-way'!C910-1)</f>
        <v/>
      </c>
      <c r="K916" s="6" t="str">
        <f>IF('Log_working_3-way'!$D916="","",1/'True_Odds_Calculator_3-way'!A910+1/'True_Odds_Calculator_3-way'!B910+1/'True_Odds_Calculator_3-way'!C910-1)</f>
        <v/>
      </c>
    </row>
    <row r="917" spans="4:11" x14ac:dyDescent="0.25">
      <c r="D917" t="str">
        <f>solve_for_c('True_Odds_Calculator_3-way'!A911,'True_Odds_Calculator_3-way'!B911,'True_Odds_Calculator_3-way'!C911,'Log_working_3-way'!B$1,'Log_working_3-way'!B$2)</f>
        <v/>
      </c>
      <c r="F917" s="6" t="str">
        <f>IF('Log_working_3-way'!D917="","",1/'True_Odds_Calculator_3-way'!N911+1/'True_Odds_Calculator_3-way'!O911+1/'True_Odds_Calculator_3-way'!#REF!-1)</f>
        <v/>
      </c>
      <c r="H917" s="6" t="str">
        <f>IF('Log_working_3-way'!$D917="","",'True_Odds_Calculator_3-way'!N911/'True_Odds_Calculator_3-way'!A911-1)</f>
        <v/>
      </c>
      <c r="I917" s="6" t="str">
        <f>IF('Log_working_3-way'!$D917="","",'True_Odds_Calculator_3-way'!O911/'True_Odds_Calculator_3-way'!B911-1)</f>
        <v/>
      </c>
      <c r="J917" s="6" t="str">
        <f>IF('Log_working_3-way'!$D917="","",'True_Odds_Calculator_3-way'!#REF!/'True_Odds_Calculator_3-way'!C911-1)</f>
        <v/>
      </c>
      <c r="K917" s="6" t="str">
        <f>IF('Log_working_3-way'!$D917="","",1/'True_Odds_Calculator_3-way'!A911+1/'True_Odds_Calculator_3-way'!B911+1/'True_Odds_Calculator_3-way'!C911-1)</f>
        <v/>
      </c>
    </row>
    <row r="918" spans="4:11" x14ac:dyDescent="0.25">
      <c r="D918" t="str">
        <f>solve_for_c('True_Odds_Calculator_3-way'!A912,'True_Odds_Calculator_3-way'!B912,'True_Odds_Calculator_3-way'!C912,'Log_working_3-way'!B$1,'Log_working_3-way'!B$2)</f>
        <v/>
      </c>
      <c r="F918" s="6" t="str">
        <f>IF('Log_working_3-way'!D918="","",1/'True_Odds_Calculator_3-way'!N912+1/'True_Odds_Calculator_3-way'!O912+1/'True_Odds_Calculator_3-way'!#REF!-1)</f>
        <v/>
      </c>
      <c r="H918" s="6" t="str">
        <f>IF('Log_working_3-way'!$D918="","",'True_Odds_Calculator_3-way'!N912/'True_Odds_Calculator_3-way'!A912-1)</f>
        <v/>
      </c>
      <c r="I918" s="6" t="str">
        <f>IF('Log_working_3-way'!$D918="","",'True_Odds_Calculator_3-way'!O912/'True_Odds_Calculator_3-way'!B912-1)</f>
        <v/>
      </c>
      <c r="J918" s="6" t="str">
        <f>IF('Log_working_3-way'!$D918="","",'True_Odds_Calculator_3-way'!#REF!/'True_Odds_Calculator_3-way'!C912-1)</f>
        <v/>
      </c>
      <c r="K918" s="6" t="str">
        <f>IF('Log_working_3-way'!$D918="","",1/'True_Odds_Calculator_3-way'!A912+1/'True_Odds_Calculator_3-way'!B912+1/'True_Odds_Calculator_3-way'!C912-1)</f>
        <v/>
      </c>
    </row>
    <row r="919" spans="4:11" x14ac:dyDescent="0.25">
      <c r="D919" t="str">
        <f>solve_for_c('True_Odds_Calculator_3-way'!A913,'True_Odds_Calculator_3-way'!B913,'True_Odds_Calculator_3-way'!C913,'Log_working_3-way'!B$1,'Log_working_3-way'!B$2)</f>
        <v/>
      </c>
      <c r="F919" s="6" t="str">
        <f>IF('Log_working_3-way'!D919="","",1/'True_Odds_Calculator_3-way'!N913+1/'True_Odds_Calculator_3-way'!O913+1/'True_Odds_Calculator_3-way'!#REF!-1)</f>
        <v/>
      </c>
      <c r="H919" s="6" t="str">
        <f>IF('Log_working_3-way'!$D919="","",'True_Odds_Calculator_3-way'!N913/'True_Odds_Calculator_3-way'!A913-1)</f>
        <v/>
      </c>
      <c r="I919" s="6" t="str">
        <f>IF('Log_working_3-way'!$D919="","",'True_Odds_Calculator_3-way'!O913/'True_Odds_Calculator_3-way'!B913-1)</f>
        <v/>
      </c>
      <c r="J919" s="6" t="str">
        <f>IF('Log_working_3-way'!$D919="","",'True_Odds_Calculator_3-way'!#REF!/'True_Odds_Calculator_3-way'!C913-1)</f>
        <v/>
      </c>
      <c r="K919" s="6" t="str">
        <f>IF('Log_working_3-way'!$D919="","",1/'True_Odds_Calculator_3-way'!A913+1/'True_Odds_Calculator_3-way'!B913+1/'True_Odds_Calculator_3-way'!C913-1)</f>
        <v/>
      </c>
    </row>
    <row r="920" spans="4:11" x14ac:dyDescent="0.25">
      <c r="D920" t="str">
        <f>solve_for_c('True_Odds_Calculator_3-way'!A914,'True_Odds_Calculator_3-way'!B914,'True_Odds_Calculator_3-way'!C914,'Log_working_3-way'!B$1,'Log_working_3-way'!B$2)</f>
        <v/>
      </c>
      <c r="F920" s="6" t="str">
        <f>IF('Log_working_3-way'!D920="","",1/'True_Odds_Calculator_3-way'!N914+1/'True_Odds_Calculator_3-way'!O914+1/'True_Odds_Calculator_3-way'!#REF!-1)</f>
        <v/>
      </c>
      <c r="H920" s="6" t="str">
        <f>IF('Log_working_3-way'!$D920="","",'True_Odds_Calculator_3-way'!N914/'True_Odds_Calculator_3-way'!A914-1)</f>
        <v/>
      </c>
      <c r="I920" s="6" t="str">
        <f>IF('Log_working_3-way'!$D920="","",'True_Odds_Calculator_3-way'!O914/'True_Odds_Calculator_3-way'!B914-1)</f>
        <v/>
      </c>
      <c r="J920" s="6" t="str">
        <f>IF('Log_working_3-way'!$D920="","",'True_Odds_Calculator_3-way'!#REF!/'True_Odds_Calculator_3-way'!C914-1)</f>
        <v/>
      </c>
      <c r="K920" s="6" t="str">
        <f>IF('Log_working_3-way'!$D920="","",1/'True_Odds_Calculator_3-way'!A914+1/'True_Odds_Calculator_3-way'!B914+1/'True_Odds_Calculator_3-way'!C914-1)</f>
        <v/>
      </c>
    </row>
    <row r="921" spans="4:11" x14ac:dyDescent="0.25">
      <c r="D921" t="str">
        <f>solve_for_c('True_Odds_Calculator_3-way'!A915,'True_Odds_Calculator_3-way'!B915,'True_Odds_Calculator_3-way'!C915,'Log_working_3-way'!B$1,'Log_working_3-way'!B$2)</f>
        <v/>
      </c>
      <c r="F921" s="6" t="str">
        <f>IF('Log_working_3-way'!D921="","",1/'True_Odds_Calculator_3-way'!N915+1/'True_Odds_Calculator_3-way'!O915+1/'True_Odds_Calculator_3-way'!#REF!-1)</f>
        <v/>
      </c>
      <c r="H921" s="6" t="str">
        <f>IF('Log_working_3-way'!$D921="","",'True_Odds_Calculator_3-way'!N915/'True_Odds_Calculator_3-way'!A915-1)</f>
        <v/>
      </c>
      <c r="I921" s="6" t="str">
        <f>IF('Log_working_3-way'!$D921="","",'True_Odds_Calculator_3-way'!O915/'True_Odds_Calculator_3-way'!B915-1)</f>
        <v/>
      </c>
      <c r="J921" s="6" t="str">
        <f>IF('Log_working_3-way'!$D921="","",'True_Odds_Calculator_3-way'!#REF!/'True_Odds_Calculator_3-way'!C915-1)</f>
        <v/>
      </c>
      <c r="K921" s="6" t="str">
        <f>IF('Log_working_3-way'!$D921="","",1/'True_Odds_Calculator_3-way'!A915+1/'True_Odds_Calculator_3-way'!B915+1/'True_Odds_Calculator_3-way'!C915-1)</f>
        <v/>
      </c>
    </row>
    <row r="922" spans="4:11" x14ac:dyDescent="0.25">
      <c r="D922" t="str">
        <f>solve_for_c('True_Odds_Calculator_3-way'!A916,'True_Odds_Calculator_3-way'!B916,'True_Odds_Calculator_3-way'!C916,'Log_working_3-way'!B$1,'Log_working_3-way'!B$2)</f>
        <v/>
      </c>
      <c r="F922" s="6" t="str">
        <f>IF('Log_working_3-way'!D922="","",1/'True_Odds_Calculator_3-way'!N916+1/'True_Odds_Calculator_3-way'!O916+1/'True_Odds_Calculator_3-way'!#REF!-1)</f>
        <v/>
      </c>
      <c r="H922" s="6" t="str">
        <f>IF('Log_working_3-way'!$D922="","",'True_Odds_Calculator_3-way'!N916/'True_Odds_Calculator_3-way'!A916-1)</f>
        <v/>
      </c>
      <c r="I922" s="6" t="str">
        <f>IF('Log_working_3-way'!$D922="","",'True_Odds_Calculator_3-way'!O916/'True_Odds_Calculator_3-way'!B916-1)</f>
        <v/>
      </c>
      <c r="J922" s="6" t="str">
        <f>IF('Log_working_3-way'!$D922="","",'True_Odds_Calculator_3-way'!#REF!/'True_Odds_Calculator_3-way'!C916-1)</f>
        <v/>
      </c>
      <c r="K922" s="6" t="str">
        <f>IF('Log_working_3-way'!$D922="","",1/'True_Odds_Calculator_3-way'!A916+1/'True_Odds_Calculator_3-way'!B916+1/'True_Odds_Calculator_3-way'!C916-1)</f>
        <v/>
      </c>
    </row>
    <row r="923" spans="4:11" x14ac:dyDescent="0.25">
      <c r="D923" t="str">
        <f>solve_for_c('True_Odds_Calculator_3-way'!A917,'True_Odds_Calculator_3-way'!B917,'True_Odds_Calculator_3-way'!C917,'Log_working_3-way'!B$1,'Log_working_3-way'!B$2)</f>
        <v/>
      </c>
      <c r="F923" s="6" t="str">
        <f>IF('Log_working_3-way'!D923="","",1/'True_Odds_Calculator_3-way'!N917+1/'True_Odds_Calculator_3-way'!O917+1/'True_Odds_Calculator_3-way'!#REF!-1)</f>
        <v/>
      </c>
      <c r="H923" s="6" t="str">
        <f>IF('Log_working_3-way'!$D923="","",'True_Odds_Calculator_3-way'!N917/'True_Odds_Calculator_3-way'!A917-1)</f>
        <v/>
      </c>
      <c r="I923" s="6" t="str">
        <f>IF('Log_working_3-way'!$D923="","",'True_Odds_Calculator_3-way'!O917/'True_Odds_Calculator_3-way'!B917-1)</f>
        <v/>
      </c>
      <c r="J923" s="6" t="str">
        <f>IF('Log_working_3-way'!$D923="","",'True_Odds_Calculator_3-way'!#REF!/'True_Odds_Calculator_3-way'!C917-1)</f>
        <v/>
      </c>
      <c r="K923" s="6" t="str">
        <f>IF('Log_working_3-way'!$D923="","",1/'True_Odds_Calculator_3-way'!A917+1/'True_Odds_Calculator_3-way'!B917+1/'True_Odds_Calculator_3-way'!C917-1)</f>
        <v/>
      </c>
    </row>
    <row r="924" spans="4:11" x14ac:dyDescent="0.25">
      <c r="D924" t="str">
        <f>solve_for_c('True_Odds_Calculator_3-way'!A918,'True_Odds_Calculator_3-way'!B918,'True_Odds_Calculator_3-way'!C918,'Log_working_3-way'!B$1,'Log_working_3-way'!B$2)</f>
        <v/>
      </c>
      <c r="F924" s="6" t="str">
        <f>IF('Log_working_3-way'!D924="","",1/'True_Odds_Calculator_3-way'!N918+1/'True_Odds_Calculator_3-way'!O918+1/'True_Odds_Calculator_3-way'!#REF!-1)</f>
        <v/>
      </c>
      <c r="H924" s="6" t="str">
        <f>IF('Log_working_3-way'!$D924="","",'True_Odds_Calculator_3-way'!N918/'True_Odds_Calculator_3-way'!A918-1)</f>
        <v/>
      </c>
      <c r="I924" s="6" t="str">
        <f>IF('Log_working_3-way'!$D924="","",'True_Odds_Calculator_3-way'!O918/'True_Odds_Calculator_3-way'!B918-1)</f>
        <v/>
      </c>
      <c r="J924" s="6" t="str">
        <f>IF('Log_working_3-way'!$D924="","",'True_Odds_Calculator_3-way'!#REF!/'True_Odds_Calculator_3-way'!C918-1)</f>
        <v/>
      </c>
      <c r="K924" s="6" t="str">
        <f>IF('Log_working_3-way'!$D924="","",1/'True_Odds_Calculator_3-way'!A918+1/'True_Odds_Calculator_3-way'!B918+1/'True_Odds_Calculator_3-way'!C918-1)</f>
        <v/>
      </c>
    </row>
    <row r="925" spans="4:11" x14ac:dyDescent="0.25">
      <c r="D925" t="str">
        <f>solve_for_c('True_Odds_Calculator_3-way'!A919,'True_Odds_Calculator_3-way'!B919,'True_Odds_Calculator_3-way'!C919,'Log_working_3-way'!B$1,'Log_working_3-way'!B$2)</f>
        <v/>
      </c>
      <c r="F925" s="6" t="str">
        <f>IF('Log_working_3-way'!D925="","",1/'True_Odds_Calculator_3-way'!N919+1/'True_Odds_Calculator_3-way'!O919+1/'True_Odds_Calculator_3-way'!#REF!-1)</f>
        <v/>
      </c>
      <c r="H925" s="6" t="str">
        <f>IF('Log_working_3-way'!$D925="","",'True_Odds_Calculator_3-way'!N919/'True_Odds_Calculator_3-way'!A919-1)</f>
        <v/>
      </c>
      <c r="I925" s="6" t="str">
        <f>IF('Log_working_3-way'!$D925="","",'True_Odds_Calculator_3-way'!O919/'True_Odds_Calculator_3-way'!B919-1)</f>
        <v/>
      </c>
      <c r="J925" s="6" t="str">
        <f>IF('Log_working_3-way'!$D925="","",'True_Odds_Calculator_3-way'!#REF!/'True_Odds_Calculator_3-way'!C919-1)</f>
        <v/>
      </c>
      <c r="K925" s="6" t="str">
        <f>IF('Log_working_3-way'!$D925="","",1/'True_Odds_Calculator_3-way'!A919+1/'True_Odds_Calculator_3-way'!B919+1/'True_Odds_Calculator_3-way'!C919-1)</f>
        <v/>
      </c>
    </row>
    <row r="926" spans="4:11" x14ac:dyDescent="0.25">
      <c r="D926" t="str">
        <f>solve_for_c('True_Odds_Calculator_3-way'!A920,'True_Odds_Calculator_3-way'!B920,'True_Odds_Calculator_3-way'!C920,'Log_working_3-way'!B$1,'Log_working_3-way'!B$2)</f>
        <v/>
      </c>
      <c r="F926" s="6" t="str">
        <f>IF('Log_working_3-way'!D926="","",1/'True_Odds_Calculator_3-way'!N920+1/'True_Odds_Calculator_3-way'!O920+1/'True_Odds_Calculator_3-way'!#REF!-1)</f>
        <v/>
      </c>
      <c r="H926" s="6" t="str">
        <f>IF('Log_working_3-way'!$D926="","",'True_Odds_Calculator_3-way'!N920/'True_Odds_Calculator_3-way'!A920-1)</f>
        <v/>
      </c>
      <c r="I926" s="6" t="str">
        <f>IF('Log_working_3-way'!$D926="","",'True_Odds_Calculator_3-way'!O920/'True_Odds_Calculator_3-way'!B920-1)</f>
        <v/>
      </c>
      <c r="J926" s="6" t="str">
        <f>IF('Log_working_3-way'!$D926="","",'True_Odds_Calculator_3-way'!#REF!/'True_Odds_Calculator_3-way'!C920-1)</f>
        <v/>
      </c>
      <c r="K926" s="6" t="str">
        <f>IF('Log_working_3-way'!$D926="","",1/'True_Odds_Calculator_3-way'!A920+1/'True_Odds_Calculator_3-way'!B920+1/'True_Odds_Calculator_3-way'!C920-1)</f>
        <v/>
      </c>
    </row>
    <row r="927" spans="4:11" x14ac:dyDescent="0.25">
      <c r="D927" t="str">
        <f>solve_for_c('True_Odds_Calculator_3-way'!A921,'True_Odds_Calculator_3-way'!B921,'True_Odds_Calculator_3-way'!C921,'Log_working_3-way'!B$1,'Log_working_3-way'!B$2)</f>
        <v/>
      </c>
      <c r="F927" s="6" t="str">
        <f>IF('Log_working_3-way'!D927="","",1/'True_Odds_Calculator_3-way'!N921+1/'True_Odds_Calculator_3-way'!O921+1/'True_Odds_Calculator_3-way'!#REF!-1)</f>
        <v/>
      </c>
      <c r="H927" s="6" t="str">
        <f>IF('Log_working_3-way'!$D927="","",'True_Odds_Calculator_3-way'!N921/'True_Odds_Calculator_3-way'!A921-1)</f>
        <v/>
      </c>
      <c r="I927" s="6" t="str">
        <f>IF('Log_working_3-way'!$D927="","",'True_Odds_Calculator_3-way'!O921/'True_Odds_Calculator_3-way'!B921-1)</f>
        <v/>
      </c>
      <c r="J927" s="6" t="str">
        <f>IF('Log_working_3-way'!$D927="","",'True_Odds_Calculator_3-way'!#REF!/'True_Odds_Calculator_3-way'!C921-1)</f>
        <v/>
      </c>
      <c r="K927" s="6" t="str">
        <f>IF('Log_working_3-way'!$D927="","",1/'True_Odds_Calculator_3-way'!A921+1/'True_Odds_Calculator_3-way'!B921+1/'True_Odds_Calculator_3-way'!C921-1)</f>
        <v/>
      </c>
    </row>
    <row r="928" spans="4:11" x14ac:dyDescent="0.25">
      <c r="D928" t="str">
        <f>solve_for_c('True_Odds_Calculator_3-way'!A922,'True_Odds_Calculator_3-way'!B922,'True_Odds_Calculator_3-way'!C922,'Log_working_3-way'!B$1,'Log_working_3-way'!B$2)</f>
        <v/>
      </c>
      <c r="F928" s="6" t="str">
        <f>IF('Log_working_3-way'!D928="","",1/'True_Odds_Calculator_3-way'!N922+1/'True_Odds_Calculator_3-way'!O922+1/'True_Odds_Calculator_3-way'!#REF!-1)</f>
        <v/>
      </c>
      <c r="H928" s="6" t="str">
        <f>IF('Log_working_3-way'!$D928="","",'True_Odds_Calculator_3-way'!N922/'True_Odds_Calculator_3-way'!A922-1)</f>
        <v/>
      </c>
      <c r="I928" s="6" t="str">
        <f>IF('Log_working_3-way'!$D928="","",'True_Odds_Calculator_3-way'!O922/'True_Odds_Calculator_3-way'!B922-1)</f>
        <v/>
      </c>
      <c r="J928" s="6" t="str">
        <f>IF('Log_working_3-way'!$D928="","",'True_Odds_Calculator_3-way'!#REF!/'True_Odds_Calculator_3-way'!C922-1)</f>
        <v/>
      </c>
      <c r="K928" s="6" t="str">
        <f>IF('Log_working_3-way'!$D928="","",1/'True_Odds_Calculator_3-way'!A922+1/'True_Odds_Calculator_3-way'!B922+1/'True_Odds_Calculator_3-way'!C922-1)</f>
        <v/>
      </c>
    </row>
    <row r="929" spans="4:11" x14ac:dyDescent="0.25">
      <c r="D929" t="str">
        <f>solve_for_c('True_Odds_Calculator_3-way'!A923,'True_Odds_Calculator_3-way'!B923,'True_Odds_Calculator_3-way'!C923,'Log_working_3-way'!B$1,'Log_working_3-way'!B$2)</f>
        <v/>
      </c>
      <c r="F929" s="6" t="str">
        <f>IF('Log_working_3-way'!D929="","",1/'True_Odds_Calculator_3-way'!N923+1/'True_Odds_Calculator_3-way'!O923+1/'True_Odds_Calculator_3-way'!#REF!-1)</f>
        <v/>
      </c>
      <c r="H929" s="6" t="str">
        <f>IF('Log_working_3-way'!$D929="","",'True_Odds_Calculator_3-way'!N923/'True_Odds_Calculator_3-way'!A923-1)</f>
        <v/>
      </c>
      <c r="I929" s="6" t="str">
        <f>IF('Log_working_3-way'!$D929="","",'True_Odds_Calculator_3-way'!O923/'True_Odds_Calculator_3-way'!B923-1)</f>
        <v/>
      </c>
      <c r="J929" s="6" t="str">
        <f>IF('Log_working_3-way'!$D929="","",'True_Odds_Calculator_3-way'!#REF!/'True_Odds_Calculator_3-way'!C923-1)</f>
        <v/>
      </c>
      <c r="K929" s="6" t="str">
        <f>IF('Log_working_3-way'!$D929="","",1/'True_Odds_Calculator_3-way'!A923+1/'True_Odds_Calculator_3-way'!B923+1/'True_Odds_Calculator_3-way'!C923-1)</f>
        <v/>
      </c>
    </row>
    <row r="930" spans="4:11" x14ac:dyDescent="0.25">
      <c r="D930" t="str">
        <f>solve_for_c('True_Odds_Calculator_3-way'!A924,'True_Odds_Calculator_3-way'!B924,'True_Odds_Calculator_3-way'!C924,'Log_working_3-way'!B$1,'Log_working_3-way'!B$2)</f>
        <v/>
      </c>
      <c r="F930" s="6" t="str">
        <f>IF('Log_working_3-way'!D930="","",1/'True_Odds_Calculator_3-way'!N924+1/'True_Odds_Calculator_3-way'!O924+1/'True_Odds_Calculator_3-way'!#REF!-1)</f>
        <v/>
      </c>
      <c r="H930" s="6" t="str">
        <f>IF('Log_working_3-way'!$D930="","",'True_Odds_Calculator_3-way'!N924/'True_Odds_Calculator_3-way'!A924-1)</f>
        <v/>
      </c>
      <c r="I930" s="6" t="str">
        <f>IF('Log_working_3-way'!$D930="","",'True_Odds_Calculator_3-way'!O924/'True_Odds_Calculator_3-way'!B924-1)</f>
        <v/>
      </c>
      <c r="J930" s="6" t="str">
        <f>IF('Log_working_3-way'!$D930="","",'True_Odds_Calculator_3-way'!#REF!/'True_Odds_Calculator_3-way'!C924-1)</f>
        <v/>
      </c>
      <c r="K930" s="6" t="str">
        <f>IF('Log_working_3-way'!$D930="","",1/'True_Odds_Calculator_3-way'!A924+1/'True_Odds_Calculator_3-way'!B924+1/'True_Odds_Calculator_3-way'!C924-1)</f>
        <v/>
      </c>
    </row>
    <row r="931" spans="4:11" x14ac:dyDescent="0.25">
      <c r="D931" t="str">
        <f>solve_for_c('True_Odds_Calculator_3-way'!A925,'True_Odds_Calculator_3-way'!B925,'True_Odds_Calculator_3-way'!C925,'Log_working_3-way'!B$1,'Log_working_3-way'!B$2)</f>
        <v/>
      </c>
      <c r="F931" s="6" t="str">
        <f>IF('Log_working_3-way'!D931="","",1/'True_Odds_Calculator_3-way'!N925+1/'True_Odds_Calculator_3-way'!O925+1/'True_Odds_Calculator_3-way'!#REF!-1)</f>
        <v/>
      </c>
      <c r="H931" s="6" t="str">
        <f>IF('Log_working_3-way'!$D931="","",'True_Odds_Calculator_3-way'!N925/'True_Odds_Calculator_3-way'!A925-1)</f>
        <v/>
      </c>
      <c r="I931" s="6" t="str">
        <f>IF('Log_working_3-way'!$D931="","",'True_Odds_Calculator_3-way'!O925/'True_Odds_Calculator_3-way'!B925-1)</f>
        <v/>
      </c>
      <c r="J931" s="6" t="str">
        <f>IF('Log_working_3-way'!$D931="","",'True_Odds_Calculator_3-way'!#REF!/'True_Odds_Calculator_3-way'!C925-1)</f>
        <v/>
      </c>
      <c r="K931" s="6" t="str">
        <f>IF('Log_working_3-way'!$D931="","",1/'True_Odds_Calculator_3-way'!A925+1/'True_Odds_Calculator_3-way'!B925+1/'True_Odds_Calculator_3-way'!C925-1)</f>
        <v/>
      </c>
    </row>
    <row r="932" spans="4:11" x14ac:dyDescent="0.25">
      <c r="D932" t="str">
        <f>solve_for_c('True_Odds_Calculator_3-way'!A926,'True_Odds_Calculator_3-way'!B926,'True_Odds_Calculator_3-way'!C926,'Log_working_3-way'!B$1,'Log_working_3-way'!B$2)</f>
        <v/>
      </c>
      <c r="F932" s="6" t="str">
        <f>IF('Log_working_3-way'!D932="","",1/'True_Odds_Calculator_3-way'!N926+1/'True_Odds_Calculator_3-way'!O926+1/'True_Odds_Calculator_3-way'!#REF!-1)</f>
        <v/>
      </c>
      <c r="H932" s="6" t="str">
        <f>IF('Log_working_3-way'!$D932="","",'True_Odds_Calculator_3-way'!N926/'True_Odds_Calculator_3-way'!A926-1)</f>
        <v/>
      </c>
      <c r="I932" s="6" t="str">
        <f>IF('Log_working_3-way'!$D932="","",'True_Odds_Calculator_3-way'!O926/'True_Odds_Calculator_3-way'!B926-1)</f>
        <v/>
      </c>
      <c r="J932" s="6" t="str">
        <f>IF('Log_working_3-way'!$D932="","",'True_Odds_Calculator_3-way'!#REF!/'True_Odds_Calculator_3-way'!C926-1)</f>
        <v/>
      </c>
      <c r="K932" s="6" t="str">
        <f>IF('Log_working_3-way'!$D932="","",1/'True_Odds_Calculator_3-way'!A926+1/'True_Odds_Calculator_3-way'!B926+1/'True_Odds_Calculator_3-way'!C926-1)</f>
        <v/>
      </c>
    </row>
    <row r="933" spans="4:11" x14ac:dyDescent="0.25">
      <c r="D933" t="str">
        <f>solve_for_c('True_Odds_Calculator_3-way'!A927,'True_Odds_Calculator_3-way'!B927,'True_Odds_Calculator_3-way'!C927,'Log_working_3-way'!B$1,'Log_working_3-way'!B$2)</f>
        <v/>
      </c>
      <c r="F933" s="6" t="str">
        <f>IF('Log_working_3-way'!D933="","",1/'True_Odds_Calculator_3-way'!N927+1/'True_Odds_Calculator_3-way'!O927+1/'True_Odds_Calculator_3-way'!#REF!-1)</f>
        <v/>
      </c>
      <c r="H933" s="6" t="str">
        <f>IF('Log_working_3-way'!$D933="","",'True_Odds_Calculator_3-way'!N927/'True_Odds_Calculator_3-way'!A927-1)</f>
        <v/>
      </c>
      <c r="I933" s="6" t="str">
        <f>IF('Log_working_3-way'!$D933="","",'True_Odds_Calculator_3-way'!O927/'True_Odds_Calculator_3-way'!B927-1)</f>
        <v/>
      </c>
      <c r="J933" s="6" t="str">
        <f>IF('Log_working_3-way'!$D933="","",'True_Odds_Calculator_3-way'!#REF!/'True_Odds_Calculator_3-way'!C927-1)</f>
        <v/>
      </c>
      <c r="K933" s="6" t="str">
        <f>IF('Log_working_3-way'!$D933="","",1/'True_Odds_Calculator_3-way'!A927+1/'True_Odds_Calculator_3-way'!B927+1/'True_Odds_Calculator_3-way'!C927-1)</f>
        <v/>
      </c>
    </row>
    <row r="934" spans="4:11" x14ac:dyDescent="0.25">
      <c r="D934" t="str">
        <f>solve_for_c('True_Odds_Calculator_3-way'!A928,'True_Odds_Calculator_3-way'!B928,'True_Odds_Calculator_3-way'!C928,'Log_working_3-way'!B$1,'Log_working_3-way'!B$2)</f>
        <v/>
      </c>
      <c r="F934" s="6" t="str">
        <f>IF('Log_working_3-way'!D934="","",1/'True_Odds_Calculator_3-way'!N928+1/'True_Odds_Calculator_3-way'!O928+1/'True_Odds_Calculator_3-way'!#REF!-1)</f>
        <v/>
      </c>
      <c r="H934" s="6" t="str">
        <f>IF('Log_working_3-way'!$D934="","",'True_Odds_Calculator_3-way'!N928/'True_Odds_Calculator_3-way'!A928-1)</f>
        <v/>
      </c>
      <c r="I934" s="6" t="str">
        <f>IF('Log_working_3-way'!$D934="","",'True_Odds_Calculator_3-way'!O928/'True_Odds_Calculator_3-way'!B928-1)</f>
        <v/>
      </c>
      <c r="J934" s="6" t="str">
        <f>IF('Log_working_3-way'!$D934="","",'True_Odds_Calculator_3-way'!#REF!/'True_Odds_Calculator_3-way'!C928-1)</f>
        <v/>
      </c>
      <c r="K934" s="6" t="str">
        <f>IF('Log_working_3-way'!$D934="","",1/'True_Odds_Calculator_3-way'!A928+1/'True_Odds_Calculator_3-way'!B928+1/'True_Odds_Calculator_3-way'!C928-1)</f>
        <v/>
      </c>
    </row>
    <row r="935" spans="4:11" x14ac:dyDescent="0.25">
      <c r="D935" t="str">
        <f>solve_for_c('True_Odds_Calculator_3-way'!A929,'True_Odds_Calculator_3-way'!B929,'True_Odds_Calculator_3-way'!C929,'Log_working_3-way'!B$1,'Log_working_3-way'!B$2)</f>
        <v/>
      </c>
      <c r="F935" s="6" t="str">
        <f>IF('Log_working_3-way'!D935="","",1/'True_Odds_Calculator_3-way'!N929+1/'True_Odds_Calculator_3-way'!O929+1/'True_Odds_Calculator_3-way'!#REF!-1)</f>
        <v/>
      </c>
      <c r="H935" s="6" t="str">
        <f>IF('Log_working_3-way'!$D935="","",'True_Odds_Calculator_3-way'!N929/'True_Odds_Calculator_3-way'!A929-1)</f>
        <v/>
      </c>
      <c r="I935" s="6" t="str">
        <f>IF('Log_working_3-way'!$D935="","",'True_Odds_Calculator_3-way'!O929/'True_Odds_Calculator_3-way'!B929-1)</f>
        <v/>
      </c>
      <c r="J935" s="6" t="str">
        <f>IF('Log_working_3-way'!$D935="","",'True_Odds_Calculator_3-way'!#REF!/'True_Odds_Calculator_3-way'!C929-1)</f>
        <v/>
      </c>
      <c r="K935" s="6" t="str">
        <f>IF('Log_working_3-way'!$D935="","",1/'True_Odds_Calculator_3-way'!A929+1/'True_Odds_Calculator_3-way'!B929+1/'True_Odds_Calculator_3-way'!C929-1)</f>
        <v/>
      </c>
    </row>
    <row r="936" spans="4:11" x14ac:dyDescent="0.25">
      <c r="D936" t="str">
        <f>solve_for_c('True_Odds_Calculator_3-way'!A930,'True_Odds_Calculator_3-way'!B930,'True_Odds_Calculator_3-way'!C930,'Log_working_3-way'!B$1,'Log_working_3-way'!B$2)</f>
        <v/>
      </c>
      <c r="F936" s="6" t="str">
        <f>IF('Log_working_3-way'!D936="","",1/'True_Odds_Calculator_3-way'!N930+1/'True_Odds_Calculator_3-way'!O930+1/'True_Odds_Calculator_3-way'!#REF!-1)</f>
        <v/>
      </c>
      <c r="H936" s="6" t="str">
        <f>IF('Log_working_3-way'!$D936="","",'True_Odds_Calculator_3-way'!N930/'True_Odds_Calculator_3-way'!A930-1)</f>
        <v/>
      </c>
      <c r="I936" s="6" t="str">
        <f>IF('Log_working_3-way'!$D936="","",'True_Odds_Calculator_3-way'!O930/'True_Odds_Calculator_3-way'!B930-1)</f>
        <v/>
      </c>
      <c r="J936" s="6" t="str">
        <f>IF('Log_working_3-way'!$D936="","",'True_Odds_Calculator_3-way'!#REF!/'True_Odds_Calculator_3-way'!C930-1)</f>
        <v/>
      </c>
      <c r="K936" s="6" t="str">
        <f>IF('Log_working_3-way'!$D936="","",1/'True_Odds_Calculator_3-way'!A930+1/'True_Odds_Calculator_3-way'!B930+1/'True_Odds_Calculator_3-way'!C930-1)</f>
        <v/>
      </c>
    </row>
    <row r="937" spans="4:11" x14ac:dyDescent="0.25">
      <c r="D937" t="str">
        <f>solve_for_c('True_Odds_Calculator_3-way'!A931,'True_Odds_Calculator_3-way'!B931,'True_Odds_Calculator_3-way'!C931,'Log_working_3-way'!B$1,'Log_working_3-way'!B$2)</f>
        <v/>
      </c>
      <c r="F937" s="6" t="str">
        <f>IF('Log_working_3-way'!D937="","",1/'True_Odds_Calculator_3-way'!N931+1/'True_Odds_Calculator_3-way'!O931+1/'True_Odds_Calculator_3-way'!#REF!-1)</f>
        <v/>
      </c>
      <c r="H937" s="6" t="str">
        <f>IF('Log_working_3-way'!$D937="","",'True_Odds_Calculator_3-way'!N931/'True_Odds_Calculator_3-way'!A931-1)</f>
        <v/>
      </c>
      <c r="I937" s="6" t="str">
        <f>IF('Log_working_3-way'!$D937="","",'True_Odds_Calculator_3-way'!O931/'True_Odds_Calculator_3-way'!B931-1)</f>
        <v/>
      </c>
      <c r="J937" s="6" t="str">
        <f>IF('Log_working_3-way'!$D937="","",'True_Odds_Calculator_3-way'!#REF!/'True_Odds_Calculator_3-way'!C931-1)</f>
        <v/>
      </c>
      <c r="K937" s="6" t="str">
        <f>IF('Log_working_3-way'!$D937="","",1/'True_Odds_Calculator_3-way'!A931+1/'True_Odds_Calculator_3-way'!B931+1/'True_Odds_Calculator_3-way'!C931-1)</f>
        <v/>
      </c>
    </row>
    <row r="938" spans="4:11" x14ac:dyDescent="0.25">
      <c r="D938" t="str">
        <f>solve_for_c('True_Odds_Calculator_3-way'!A932,'True_Odds_Calculator_3-way'!B932,'True_Odds_Calculator_3-way'!C932,'Log_working_3-way'!B$1,'Log_working_3-way'!B$2)</f>
        <v/>
      </c>
      <c r="F938" s="6" t="str">
        <f>IF('Log_working_3-way'!D938="","",1/'True_Odds_Calculator_3-way'!N932+1/'True_Odds_Calculator_3-way'!O932+1/'True_Odds_Calculator_3-way'!#REF!-1)</f>
        <v/>
      </c>
      <c r="H938" s="6" t="str">
        <f>IF('Log_working_3-way'!$D938="","",'True_Odds_Calculator_3-way'!N932/'True_Odds_Calculator_3-way'!A932-1)</f>
        <v/>
      </c>
      <c r="I938" s="6" t="str">
        <f>IF('Log_working_3-way'!$D938="","",'True_Odds_Calculator_3-way'!O932/'True_Odds_Calculator_3-way'!B932-1)</f>
        <v/>
      </c>
      <c r="J938" s="6" t="str">
        <f>IF('Log_working_3-way'!$D938="","",'True_Odds_Calculator_3-way'!#REF!/'True_Odds_Calculator_3-way'!C932-1)</f>
        <v/>
      </c>
      <c r="K938" s="6" t="str">
        <f>IF('Log_working_3-way'!$D938="","",1/'True_Odds_Calculator_3-way'!A932+1/'True_Odds_Calculator_3-way'!B932+1/'True_Odds_Calculator_3-way'!C932-1)</f>
        <v/>
      </c>
    </row>
    <row r="939" spans="4:11" x14ac:dyDescent="0.25">
      <c r="D939" t="str">
        <f>solve_for_c('True_Odds_Calculator_3-way'!A933,'True_Odds_Calculator_3-way'!B933,'True_Odds_Calculator_3-way'!C933,'Log_working_3-way'!B$1,'Log_working_3-way'!B$2)</f>
        <v/>
      </c>
      <c r="F939" s="6" t="str">
        <f>IF('Log_working_3-way'!D939="","",1/'True_Odds_Calculator_3-way'!N933+1/'True_Odds_Calculator_3-way'!O933+1/'True_Odds_Calculator_3-way'!#REF!-1)</f>
        <v/>
      </c>
      <c r="H939" s="6" t="str">
        <f>IF('Log_working_3-way'!$D939="","",'True_Odds_Calculator_3-way'!N933/'True_Odds_Calculator_3-way'!A933-1)</f>
        <v/>
      </c>
      <c r="I939" s="6" t="str">
        <f>IF('Log_working_3-way'!$D939="","",'True_Odds_Calculator_3-way'!O933/'True_Odds_Calculator_3-way'!B933-1)</f>
        <v/>
      </c>
      <c r="J939" s="6" t="str">
        <f>IF('Log_working_3-way'!$D939="","",'True_Odds_Calculator_3-way'!#REF!/'True_Odds_Calculator_3-way'!C933-1)</f>
        <v/>
      </c>
      <c r="K939" s="6" t="str">
        <f>IF('Log_working_3-way'!$D939="","",1/'True_Odds_Calculator_3-way'!A933+1/'True_Odds_Calculator_3-way'!B933+1/'True_Odds_Calculator_3-way'!C933-1)</f>
        <v/>
      </c>
    </row>
    <row r="940" spans="4:11" x14ac:dyDescent="0.25">
      <c r="D940" t="str">
        <f>solve_for_c('True_Odds_Calculator_3-way'!A934,'True_Odds_Calculator_3-way'!B934,'True_Odds_Calculator_3-way'!C934,'Log_working_3-way'!B$1,'Log_working_3-way'!B$2)</f>
        <v/>
      </c>
      <c r="F940" s="6" t="str">
        <f>IF('Log_working_3-way'!D940="","",1/'True_Odds_Calculator_3-way'!N934+1/'True_Odds_Calculator_3-way'!O934+1/'True_Odds_Calculator_3-way'!#REF!-1)</f>
        <v/>
      </c>
      <c r="H940" s="6" t="str">
        <f>IF('Log_working_3-way'!$D940="","",'True_Odds_Calculator_3-way'!N934/'True_Odds_Calculator_3-way'!A934-1)</f>
        <v/>
      </c>
      <c r="I940" s="6" t="str">
        <f>IF('Log_working_3-way'!$D940="","",'True_Odds_Calculator_3-way'!O934/'True_Odds_Calculator_3-way'!B934-1)</f>
        <v/>
      </c>
      <c r="J940" s="6" t="str">
        <f>IF('Log_working_3-way'!$D940="","",'True_Odds_Calculator_3-way'!#REF!/'True_Odds_Calculator_3-way'!C934-1)</f>
        <v/>
      </c>
      <c r="K940" s="6" t="str">
        <f>IF('Log_working_3-way'!$D940="","",1/'True_Odds_Calculator_3-way'!A934+1/'True_Odds_Calculator_3-way'!B934+1/'True_Odds_Calculator_3-way'!C934-1)</f>
        <v/>
      </c>
    </row>
    <row r="941" spans="4:11" x14ac:dyDescent="0.25">
      <c r="D941" t="str">
        <f>solve_for_c('True_Odds_Calculator_3-way'!A935,'True_Odds_Calculator_3-way'!B935,'True_Odds_Calculator_3-way'!C935,'Log_working_3-way'!B$1,'Log_working_3-way'!B$2)</f>
        <v/>
      </c>
      <c r="F941" s="6" t="str">
        <f>IF('Log_working_3-way'!D941="","",1/'True_Odds_Calculator_3-way'!N935+1/'True_Odds_Calculator_3-way'!O935+1/'True_Odds_Calculator_3-way'!#REF!-1)</f>
        <v/>
      </c>
      <c r="H941" s="6" t="str">
        <f>IF('Log_working_3-way'!$D941="","",'True_Odds_Calculator_3-way'!N935/'True_Odds_Calculator_3-way'!A935-1)</f>
        <v/>
      </c>
      <c r="I941" s="6" t="str">
        <f>IF('Log_working_3-way'!$D941="","",'True_Odds_Calculator_3-way'!O935/'True_Odds_Calculator_3-way'!B935-1)</f>
        <v/>
      </c>
      <c r="J941" s="6" t="str">
        <f>IF('Log_working_3-way'!$D941="","",'True_Odds_Calculator_3-way'!#REF!/'True_Odds_Calculator_3-way'!C935-1)</f>
        <v/>
      </c>
      <c r="K941" s="6" t="str">
        <f>IF('Log_working_3-way'!$D941="","",1/'True_Odds_Calculator_3-way'!A935+1/'True_Odds_Calculator_3-way'!B935+1/'True_Odds_Calculator_3-way'!C935-1)</f>
        <v/>
      </c>
    </row>
    <row r="942" spans="4:11" x14ac:dyDescent="0.25">
      <c r="D942" t="str">
        <f>solve_for_c('True_Odds_Calculator_3-way'!A936,'True_Odds_Calculator_3-way'!B936,'True_Odds_Calculator_3-way'!C936,'Log_working_3-way'!B$1,'Log_working_3-way'!B$2)</f>
        <v/>
      </c>
      <c r="F942" s="6" t="str">
        <f>IF('Log_working_3-way'!D942="","",1/'True_Odds_Calculator_3-way'!N936+1/'True_Odds_Calculator_3-way'!O936+1/'True_Odds_Calculator_3-way'!#REF!-1)</f>
        <v/>
      </c>
      <c r="H942" s="6" t="str">
        <f>IF('Log_working_3-way'!$D942="","",'True_Odds_Calculator_3-way'!N936/'True_Odds_Calculator_3-way'!A936-1)</f>
        <v/>
      </c>
      <c r="I942" s="6" t="str">
        <f>IF('Log_working_3-way'!$D942="","",'True_Odds_Calculator_3-way'!O936/'True_Odds_Calculator_3-way'!B936-1)</f>
        <v/>
      </c>
      <c r="J942" s="6" t="str">
        <f>IF('Log_working_3-way'!$D942="","",'True_Odds_Calculator_3-way'!#REF!/'True_Odds_Calculator_3-way'!C936-1)</f>
        <v/>
      </c>
      <c r="K942" s="6" t="str">
        <f>IF('Log_working_3-way'!$D942="","",1/'True_Odds_Calculator_3-way'!A936+1/'True_Odds_Calculator_3-way'!B936+1/'True_Odds_Calculator_3-way'!C936-1)</f>
        <v/>
      </c>
    </row>
    <row r="943" spans="4:11" x14ac:dyDescent="0.25">
      <c r="D943" t="str">
        <f>solve_for_c('True_Odds_Calculator_3-way'!A937,'True_Odds_Calculator_3-way'!B937,'True_Odds_Calculator_3-way'!C937,'Log_working_3-way'!B$1,'Log_working_3-way'!B$2)</f>
        <v/>
      </c>
      <c r="F943" s="6" t="str">
        <f>IF('Log_working_3-way'!D943="","",1/'True_Odds_Calculator_3-way'!N937+1/'True_Odds_Calculator_3-way'!O937+1/'True_Odds_Calculator_3-way'!#REF!-1)</f>
        <v/>
      </c>
      <c r="H943" s="6" t="str">
        <f>IF('Log_working_3-way'!$D943="","",'True_Odds_Calculator_3-way'!N937/'True_Odds_Calculator_3-way'!A937-1)</f>
        <v/>
      </c>
      <c r="I943" s="6" t="str">
        <f>IF('Log_working_3-way'!$D943="","",'True_Odds_Calculator_3-way'!O937/'True_Odds_Calculator_3-way'!B937-1)</f>
        <v/>
      </c>
      <c r="J943" s="6" t="str">
        <f>IF('Log_working_3-way'!$D943="","",'True_Odds_Calculator_3-way'!#REF!/'True_Odds_Calculator_3-way'!C937-1)</f>
        <v/>
      </c>
      <c r="K943" s="6" t="str">
        <f>IF('Log_working_3-way'!$D943="","",1/'True_Odds_Calculator_3-way'!A937+1/'True_Odds_Calculator_3-way'!B937+1/'True_Odds_Calculator_3-way'!C937-1)</f>
        <v/>
      </c>
    </row>
    <row r="944" spans="4:11" x14ac:dyDescent="0.25">
      <c r="D944" t="str">
        <f>solve_for_c('True_Odds_Calculator_3-way'!A938,'True_Odds_Calculator_3-way'!B938,'True_Odds_Calculator_3-way'!C938,'Log_working_3-way'!B$1,'Log_working_3-way'!B$2)</f>
        <v/>
      </c>
      <c r="F944" s="6" t="str">
        <f>IF('Log_working_3-way'!D944="","",1/'True_Odds_Calculator_3-way'!N938+1/'True_Odds_Calculator_3-way'!O938+1/'True_Odds_Calculator_3-way'!#REF!-1)</f>
        <v/>
      </c>
      <c r="H944" s="6" t="str">
        <f>IF('Log_working_3-way'!$D944="","",'True_Odds_Calculator_3-way'!N938/'True_Odds_Calculator_3-way'!A938-1)</f>
        <v/>
      </c>
      <c r="I944" s="6" t="str">
        <f>IF('Log_working_3-way'!$D944="","",'True_Odds_Calculator_3-way'!O938/'True_Odds_Calculator_3-way'!B938-1)</f>
        <v/>
      </c>
      <c r="J944" s="6" t="str">
        <f>IF('Log_working_3-way'!$D944="","",'True_Odds_Calculator_3-way'!#REF!/'True_Odds_Calculator_3-way'!C938-1)</f>
        <v/>
      </c>
      <c r="K944" s="6" t="str">
        <f>IF('Log_working_3-way'!$D944="","",1/'True_Odds_Calculator_3-way'!A938+1/'True_Odds_Calculator_3-way'!B938+1/'True_Odds_Calculator_3-way'!C938-1)</f>
        <v/>
      </c>
    </row>
    <row r="945" spans="4:11" x14ac:dyDescent="0.25">
      <c r="D945" t="str">
        <f>solve_for_c('True_Odds_Calculator_3-way'!A939,'True_Odds_Calculator_3-way'!B939,'True_Odds_Calculator_3-way'!C939,'Log_working_3-way'!B$1,'Log_working_3-way'!B$2)</f>
        <v/>
      </c>
      <c r="F945" s="6" t="str">
        <f>IF('Log_working_3-way'!D945="","",1/'True_Odds_Calculator_3-way'!N939+1/'True_Odds_Calculator_3-way'!O939+1/'True_Odds_Calculator_3-way'!#REF!-1)</f>
        <v/>
      </c>
      <c r="H945" s="6" t="str">
        <f>IF('Log_working_3-way'!$D945="","",'True_Odds_Calculator_3-way'!N939/'True_Odds_Calculator_3-way'!A939-1)</f>
        <v/>
      </c>
      <c r="I945" s="6" t="str">
        <f>IF('Log_working_3-way'!$D945="","",'True_Odds_Calculator_3-way'!O939/'True_Odds_Calculator_3-way'!B939-1)</f>
        <v/>
      </c>
      <c r="J945" s="6" t="str">
        <f>IF('Log_working_3-way'!$D945="","",'True_Odds_Calculator_3-way'!#REF!/'True_Odds_Calculator_3-way'!C939-1)</f>
        <v/>
      </c>
      <c r="K945" s="6" t="str">
        <f>IF('Log_working_3-way'!$D945="","",1/'True_Odds_Calculator_3-way'!A939+1/'True_Odds_Calculator_3-way'!B939+1/'True_Odds_Calculator_3-way'!C939-1)</f>
        <v/>
      </c>
    </row>
    <row r="946" spans="4:11" x14ac:dyDescent="0.25">
      <c r="D946" t="str">
        <f>solve_for_c('True_Odds_Calculator_3-way'!A940,'True_Odds_Calculator_3-way'!B940,'True_Odds_Calculator_3-way'!C940,'Log_working_3-way'!B$1,'Log_working_3-way'!B$2)</f>
        <v/>
      </c>
      <c r="F946" s="6" t="str">
        <f>IF('Log_working_3-way'!D946="","",1/'True_Odds_Calculator_3-way'!N940+1/'True_Odds_Calculator_3-way'!O940+1/'True_Odds_Calculator_3-way'!#REF!-1)</f>
        <v/>
      </c>
      <c r="H946" s="6" t="str">
        <f>IF('Log_working_3-way'!$D946="","",'True_Odds_Calculator_3-way'!N940/'True_Odds_Calculator_3-way'!A940-1)</f>
        <v/>
      </c>
      <c r="I946" s="6" t="str">
        <f>IF('Log_working_3-way'!$D946="","",'True_Odds_Calculator_3-way'!O940/'True_Odds_Calculator_3-way'!B940-1)</f>
        <v/>
      </c>
      <c r="J946" s="6" t="str">
        <f>IF('Log_working_3-way'!$D946="","",'True_Odds_Calculator_3-way'!#REF!/'True_Odds_Calculator_3-way'!C940-1)</f>
        <v/>
      </c>
      <c r="K946" s="6" t="str">
        <f>IF('Log_working_3-way'!$D946="","",1/'True_Odds_Calculator_3-way'!A940+1/'True_Odds_Calculator_3-way'!B940+1/'True_Odds_Calculator_3-way'!C940-1)</f>
        <v/>
      </c>
    </row>
    <row r="947" spans="4:11" x14ac:dyDescent="0.25">
      <c r="D947" t="str">
        <f>solve_for_c('True_Odds_Calculator_3-way'!A941,'True_Odds_Calculator_3-way'!B941,'True_Odds_Calculator_3-way'!C941,'Log_working_3-way'!B$1,'Log_working_3-way'!B$2)</f>
        <v/>
      </c>
      <c r="F947" s="6" t="str">
        <f>IF('Log_working_3-way'!D947="","",1/'True_Odds_Calculator_3-way'!N941+1/'True_Odds_Calculator_3-way'!O941+1/'True_Odds_Calculator_3-way'!#REF!-1)</f>
        <v/>
      </c>
      <c r="H947" s="6" t="str">
        <f>IF('Log_working_3-way'!$D947="","",'True_Odds_Calculator_3-way'!N941/'True_Odds_Calculator_3-way'!A941-1)</f>
        <v/>
      </c>
      <c r="I947" s="6" t="str">
        <f>IF('Log_working_3-way'!$D947="","",'True_Odds_Calculator_3-way'!O941/'True_Odds_Calculator_3-way'!B941-1)</f>
        <v/>
      </c>
      <c r="J947" s="6" t="str">
        <f>IF('Log_working_3-way'!$D947="","",'True_Odds_Calculator_3-way'!#REF!/'True_Odds_Calculator_3-way'!C941-1)</f>
        <v/>
      </c>
      <c r="K947" s="6" t="str">
        <f>IF('Log_working_3-way'!$D947="","",1/'True_Odds_Calculator_3-way'!A941+1/'True_Odds_Calculator_3-way'!B941+1/'True_Odds_Calculator_3-way'!C941-1)</f>
        <v/>
      </c>
    </row>
    <row r="948" spans="4:11" x14ac:dyDescent="0.25">
      <c r="D948" t="str">
        <f>solve_for_c('True_Odds_Calculator_3-way'!A942,'True_Odds_Calculator_3-way'!B942,'True_Odds_Calculator_3-way'!C942,'Log_working_3-way'!B$1,'Log_working_3-way'!B$2)</f>
        <v/>
      </c>
      <c r="F948" s="6" t="str">
        <f>IF('Log_working_3-way'!D948="","",1/'True_Odds_Calculator_3-way'!N942+1/'True_Odds_Calculator_3-way'!O942+1/'True_Odds_Calculator_3-way'!#REF!-1)</f>
        <v/>
      </c>
      <c r="H948" s="6" t="str">
        <f>IF('Log_working_3-way'!$D948="","",'True_Odds_Calculator_3-way'!N942/'True_Odds_Calculator_3-way'!A942-1)</f>
        <v/>
      </c>
      <c r="I948" s="6" t="str">
        <f>IF('Log_working_3-way'!$D948="","",'True_Odds_Calculator_3-way'!O942/'True_Odds_Calculator_3-way'!B942-1)</f>
        <v/>
      </c>
      <c r="J948" s="6" t="str">
        <f>IF('Log_working_3-way'!$D948="","",'True_Odds_Calculator_3-way'!#REF!/'True_Odds_Calculator_3-way'!C942-1)</f>
        <v/>
      </c>
      <c r="K948" s="6" t="str">
        <f>IF('Log_working_3-way'!$D948="","",1/'True_Odds_Calculator_3-way'!A942+1/'True_Odds_Calculator_3-way'!B942+1/'True_Odds_Calculator_3-way'!C942-1)</f>
        <v/>
      </c>
    </row>
    <row r="949" spans="4:11" x14ac:dyDescent="0.25">
      <c r="D949" t="str">
        <f>solve_for_c('True_Odds_Calculator_3-way'!A943,'True_Odds_Calculator_3-way'!B943,'True_Odds_Calculator_3-way'!C943,'Log_working_3-way'!B$1,'Log_working_3-way'!B$2)</f>
        <v/>
      </c>
      <c r="F949" s="6" t="str">
        <f>IF('Log_working_3-way'!D949="","",1/'True_Odds_Calculator_3-way'!N943+1/'True_Odds_Calculator_3-way'!O943+1/'True_Odds_Calculator_3-way'!#REF!-1)</f>
        <v/>
      </c>
      <c r="H949" s="6" t="str">
        <f>IF('Log_working_3-way'!$D949="","",'True_Odds_Calculator_3-way'!N943/'True_Odds_Calculator_3-way'!A943-1)</f>
        <v/>
      </c>
      <c r="I949" s="6" t="str">
        <f>IF('Log_working_3-way'!$D949="","",'True_Odds_Calculator_3-way'!O943/'True_Odds_Calculator_3-way'!B943-1)</f>
        <v/>
      </c>
      <c r="J949" s="6" t="str">
        <f>IF('Log_working_3-way'!$D949="","",'True_Odds_Calculator_3-way'!#REF!/'True_Odds_Calculator_3-way'!C943-1)</f>
        <v/>
      </c>
      <c r="K949" s="6" t="str">
        <f>IF('Log_working_3-way'!$D949="","",1/'True_Odds_Calculator_3-way'!A943+1/'True_Odds_Calculator_3-way'!B943+1/'True_Odds_Calculator_3-way'!C943-1)</f>
        <v/>
      </c>
    </row>
    <row r="950" spans="4:11" x14ac:dyDescent="0.25">
      <c r="D950" t="str">
        <f>solve_for_c('True_Odds_Calculator_3-way'!A944,'True_Odds_Calculator_3-way'!B944,'True_Odds_Calculator_3-way'!C944,'Log_working_3-way'!B$1,'Log_working_3-way'!B$2)</f>
        <v/>
      </c>
      <c r="F950" s="6" t="str">
        <f>IF('Log_working_3-way'!D950="","",1/'True_Odds_Calculator_3-way'!N944+1/'True_Odds_Calculator_3-way'!O944+1/'True_Odds_Calculator_3-way'!#REF!-1)</f>
        <v/>
      </c>
      <c r="H950" s="6" t="str">
        <f>IF('Log_working_3-way'!$D950="","",'True_Odds_Calculator_3-way'!N944/'True_Odds_Calculator_3-way'!A944-1)</f>
        <v/>
      </c>
      <c r="I950" s="6" t="str">
        <f>IF('Log_working_3-way'!$D950="","",'True_Odds_Calculator_3-way'!O944/'True_Odds_Calculator_3-way'!B944-1)</f>
        <v/>
      </c>
      <c r="J950" s="6" t="str">
        <f>IF('Log_working_3-way'!$D950="","",'True_Odds_Calculator_3-way'!#REF!/'True_Odds_Calculator_3-way'!C944-1)</f>
        <v/>
      </c>
      <c r="K950" s="6" t="str">
        <f>IF('Log_working_3-way'!$D950="","",1/'True_Odds_Calculator_3-way'!A944+1/'True_Odds_Calculator_3-way'!B944+1/'True_Odds_Calculator_3-way'!C944-1)</f>
        <v/>
      </c>
    </row>
    <row r="951" spans="4:11" x14ac:dyDescent="0.25">
      <c r="D951" t="str">
        <f>solve_for_c('True_Odds_Calculator_3-way'!A945,'True_Odds_Calculator_3-way'!B945,'True_Odds_Calculator_3-way'!C945,'Log_working_3-way'!B$1,'Log_working_3-way'!B$2)</f>
        <v/>
      </c>
      <c r="F951" s="6" t="str">
        <f>IF('Log_working_3-way'!D951="","",1/'True_Odds_Calculator_3-way'!N945+1/'True_Odds_Calculator_3-way'!O945+1/'True_Odds_Calculator_3-way'!#REF!-1)</f>
        <v/>
      </c>
      <c r="H951" s="6" t="str">
        <f>IF('Log_working_3-way'!$D951="","",'True_Odds_Calculator_3-way'!N945/'True_Odds_Calculator_3-way'!A945-1)</f>
        <v/>
      </c>
      <c r="I951" s="6" t="str">
        <f>IF('Log_working_3-way'!$D951="","",'True_Odds_Calculator_3-way'!O945/'True_Odds_Calculator_3-way'!B945-1)</f>
        <v/>
      </c>
      <c r="J951" s="6" t="str">
        <f>IF('Log_working_3-way'!$D951="","",'True_Odds_Calculator_3-way'!#REF!/'True_Odds_Calculator_3-way'!C945-1)</f>
        <v/>
      </c>
      <c r="K951" s="6" t="str">
        <f>IF('Log_working_3-way'!$D951="","",1/'True_Odds_Calculator_3-way'!A945+1/'True_Odds_Calculator_3-way'!B945+1/'True_Odds_Calculator_3-way'!C945-1)</f>
        <v/>
      </c>
    </row>
    <row r="952" spans="4:11" x14ac:dyDescent="0.25">
      <c r="D952" t="str">
        <f>solve_for_c('True_Odds_Calculator_3-way'!A946,'True_Odds_Calculator_3-way'!B946,'True_Odds_Calculator_3-way'!C946,'Log_working_3-way'!B$1,'Log_working_3-way'!B$2)</f>
        <v/>
      </c>
      <c r="F952" s="6" t="str">
        <f>IF('Log_working_3-way'!D952="","",1/'True_Odds_Calculator_3-way'!N946+1/'True_Odds_Calculator_3-way'!O946+1/'True_Odds_Calculator_3-way'!#REF!-1)</f>
        <v/>
      </c>
      <c r="H952" s="6" t="str">
        <f>IF('Log_working_3-way'!$D952="","",'True_Odds_Calculator_3-way'!N946/'True_Odds_Calculator_3-way'!A946-1)</f>
        <v/>
      </c>
      <c r="I952" s="6" t="str">
        <f>IF('Log_working_3-way'!$D952="","",'True_Odds_Calculator_3-way'!O946/'True_Odds_Calculator_3-way'!B946-1)</f>
        <v/>
      </c>
      <c r="J952" s="6" t="str">
        <f>IF('Log_working_3-way'!$D952="","",'True_Odds_Calculator_3-way'!#REF!/'True_Odds_Calculator_3-way'!C946-1)</f>
        <v/>
      </c>
      <c r="K952" s="6" t="str">
        <f>IF('Log_working_3-way'!$D952="","",1/'True_Odds_Calculator_3-way'!A946+1/'True_Odds_Calculator_3-way'!B946+1/'True_Odds_Calculator_3-way'!C946-1)</f>
        <v/>
      </c>
    </row>
    <row r="953" spans="4:11" x14ac:dyDescent="0.25">
      <c r="D953" t="str">
        <f>solve_for_c('True_Odds_Calculator_3-way'!A947,'True_Odds_Calculator_3-way'!B947,'True_Odds_Calculator_3-way'!C947,'Log_working_3-way'!B$1,'Log_working_3-way'!B$2)</f>
        <v/>
      </c>
      <c r="F953" s="6" t="str">
        <f>IF('Log_working_3-way'!D953="","",1/'True_Odds_Calculator_3-way'!N947+1/'True_Odds_Calculator_3-way'!O947+1/'True_Odds_Calculator_3-way'!#REF!-1)</f>
        <v/>
      </c>
      <c r="H953" s="6" t="str">
        <f>IF('Log_working_3-way'!$D953="","",'True_Odds_Calculator_3-way'!N947/'True_Odds_Calculator_3-way'!A947-1)</f>
        <v/>
      </c>
      <c r="I953" s="6" t="str">
        <f>IF('Log_working_3-way'!$D953="","",'True_Odds_Calculator_3-way'!O947/'True_Odds_Calculator_3-way'!B947-1)</f>
        <v/>
      </c>
      <c r="J953" s="6" t="str">
        <f>IF('Log_working_3-way'!$D953="","",'True_Odds_Calculator_3-way'!#REF!/'True_Odds_Calculator_3-way'!C947-1)</f>
        <v/>
      </c>
      <c r="K953" s="6" t="str">
        <f>IF('Log_working_3-way'!$D953="","",1/'True_Odds_Calculator_3-way'!A947+1/'True_Odds_Calculator_3-way'!B947+1/'True_Odds_Calculator_3-way'!C947-1)</f>
        <v/>
      </c>
    </row>
    <row r="954" spans="4:11" x14ac:dyDescent="0.25">
      <c r="D954" t="str">
        <f>solve_for_c('True_Odds_Calculator_3-way'!A948,'True_Odds_Calculator_3-way'!B948,'True_Odds_Calculator_3-way'!C948,'Log_working_3-way'!B$1,'Log_working_3-way'!B$2)</f>
        <v/>
      </c>
      <c r="F954" s="6" t="str">
        <f>IF('Log_working_3-way'!D954="","",1/'True_Odds_Calculator_3-way'!N948+1/'True_Odds_Calculator_3-way'!O948+1/'True_Odds_Calculator_3-way'!#REF!-1)</f>
        <v/>
      </c>
      <c r="H954" s="6" t="str">
        <f>IF('Log_working_3-way'!$D954="","",'True_Odds_Calculator_3-way'!N948/'True_Odds_Calculator_3-way'!A948-1)</f>
        <v/>
      </c>
      <c r="I954" s="6" t="str">
        <f>IF('Log_working_3-way'!$D954="","",'True_Odds_Calculator_3-way'!O948/'True_Odds_Calculator_3-way'!B948-1)</f>
        <v/>
      </c>
      <c r="J954" s="6" t="str">
        <f>IF('Log_working_3-way'!$D954="","",'True_Odds_Calculator_3-way'!#REF!/'True_Odds_Calculator_3-way'!C948-1)</f>
        <v/>
      </c>
      <c r="K954" s="6" t="str">
        <f>IF('Log_working_3-way'!$D954="","",1/'True_Odds_Calculator_3-way'!A948+1/'True_Odds_Calculator_3-way'!B948+1/'True_Odds_Calculator_3-way'!C948-1)</f>
        <v/>
      </c>
    </row>
    <row r="955" spans="4:11" x14ac:dyDescent="0.25">
      <c r="D955" t="str">
        <f>solve_for_c('True_Odds_Calculator_3-way'!A949,'True_Odds_Calculator_3-way'!B949,'True_Odds_Calculator_3-way'!C949,'Log_working_3-way'!B$1,'Log_working_3-way'!B$2)</f>
        <v/>
      </c>
      <c r="F955" s="6" t="str">
        <f>IF('Log_working_3-way'!D955="","",1/'True_Odds_Calculator_3-way'!N949+1/'True_Odds_Calculator_3-way'!O949+1/'True_Odds_Calculator_3-way'!#REF!-1)</f>
        <v/>
      </c>
      <c r="H955" s="6" t="str">
        <f>IF('Log_working_3-way'!$D955="","",'True_Odds_Calculator_3-way'!N949/'True_Odds_Calculator_3-way'!A949-1)</f>
        <v/>
      </c>
      <c r="I955" s="6" t="str">
        <f>IF('Log_working_3-way'!$D955="","",'True_Odds_Calculator_3-way'!O949/'True_Odds_Calculator_3-way'!B949-1)</f>
        <v/>
      </c>
      <c r="J955" s="6" t="str">
        <f>IF('Log_working_3-way'!$D955="","",'True_Odds_Calculator_3-way'!#REF!/'True_Odds_Calculator_3-way'!C949-1)</f>
        <v/>
      </c>
      <c r="K955" s="6" t="str">
        <f>IF('Log_working_3-way'!$D955="","",1/'True_Odds_Calculator_3-way'!A949+1/'True_Odds_Calculator_3-way'!B949+1/'True_Odds_Calculator_3-way'!C949-1)</f>
        <v/>
      </c>
    </row>
    <row r="956" spans="4:11" x14ac:dyDescent="0.25">
      <c r="D956" t="str">
        <f>solve_for_c('True_Odds_Calculator_3-way'!A950,'True_Odds_Calculator_3-way'!B950,'True_Odds_Calculator_3-way'!C950,'Log_working_3-way'!B$1,'Log_working_3-way'!B$2)</f>
        <v/>
      </c>
      <c r="F956" s="6" t="str">
        <f>IF('Log_working_3-way'!D956="","",1/'True_Odds_Calculator_3-way'!N950+1/'True_Odds_Calculator_3-way'!O950+1/'True_Odds_Calculator_3-way'!#REF!-1)</f>
        <v/>
      </c>
      <c r="H956" s="6" t="str">
        <f>IF('Log_working_3-way'!$D956="","",'True_Odds_Calculator_3-way'!N950/'True_Odds_Calculator_3-way'!A950-1)</f>
        <v/>
      </c>
      <c r="I956" s="6" t="str">
        <f>IF('Log_working_3-way'!$D956="","",'True_Odds_Calculator_3-way'!O950/'True_Odds_Calculator_3-way'!B950-1)</f>
        <v/>
      </c>
      <c r="J956" s="6" t="str">
        <f>IF('Log_working_3-way'!$D956="","",'True_Odds_Calculator_3-way'!#REF!/'True_Odds_Calculator_3-way'!C950-1)</f>
        <v/>
      </c>
      <c r="K956" s="6" t="str">
        <f>IF('Log_working_3-way'!$D956="","",1/'True_Odds_Calculator_3-way'!A950+1/'True_Odds_Calculator_3-way'!B950+1/'True_Odds_Calculator_3-way'!C950-1)</f>
        <v/>
      </c>
    </row>
    <row r="957" spans="4:11" x14ac:dyDescent="0.25">
      <c r="D957" t="str">
        <f>solve_for_c('True_Odds_Calculator_3-way'!A951,'True_Odds_Calculator_3-way'!B951,'True_Odds_Calculator_3-way'!C951,'Log_working_3-way'!B$1,'Log_working_3-way'!B$2)</f>
        <v/>
      </c>
      <c r="F957" s="6" t="str">
        <f>IF('Log_working_3-way'!D957="","",1/'True_Odds_Calculator_3-way'!N951+1/'True_Odds_Calculator_3-way'!O951+1/'True_Odds_Calculator_3-way'!#REF!-1)</f>
        <v/>
      </c>
      <c r="H957" s="6" t="str">
        <f>IF('Log_working_3-way'!$D957="","",'True_Odds_Calculator_3-way'!N951/'True_Odds_Calculator_3-way'!A951-1)</f>
        <v/>
      </c>
      <c r="I957" s="6" t="str">
        <f>IF('Log_working_3-way'!$D957="","",'True_Odds_Calculator_3-way'!O951/'True_Odds_Calculator_3-way'!B951-1)</f>
        <v/>
      </c>
      <c r="J957" s="6" t="str">
        <f>IF('Log_working_3-way'!$D957="","",'True_Odds_Calculator_3-way'!#REF!/'True_Odds_Calculator_3-way'!C951-1)</f>
        <v/>
      </c>
      <c r="K957" s="6" t="str">
        <f>IF('Log_working_3-way'!$D957="","",1/'True_Odds_Calculator_3-way'!A951+1/'True_Odds_Calculator_3-way'!B951+1/'True_Odds_Calculator_3-way'!C951-1)</f>
        <v/>
      </c>
    </row>
    <row r="958" spans="4:11" x14ac:dyDescent="0.25">
      <c r="D958" t="str">
        <f>solve_for_c('True_Odds_Calculator_3-way'!A952,'True_Odds_Calculator_3-way'!B952,'True_Odds_Calculator_3-way'!C952,'Log_working_3-way'!B$1,'Log_working_3-way'!B$2)</f>
        <v/>
      </c>
      <c r="F958" s="6" t="str">
        <f>IF('Log_working_3-way'!D958="","",1/'True_Odds_Calculator_3-way'!N952+1/'True_Odds_Calculator_3-way'!O952+1/'True_Odds_Calculator_3-way'!#REF!-1)</f>
        <v/>
      </c>
      <c r="H958" s="6" t="str">
        <f>IF('Log_working_3-way'!$D958="","",'True_Odds_Calculator_3-way'!N952/'True_Odds_Calculator_3-way'!A952-1)</f>
        <v/>
      </c>
      <c r="I958" s="6" t="str">
        <f>IF('Log_working_3-way'!$D958="","",'True_Odds_Calculator_3-way'!O952/'True_Odds_Calculator_3-way'!B952-1)</f>
        <v/>
      </c>
      <c r="J958" s="6" t="str">
        <f>IF('Log_working_3-way'!$D958="","",'True_Odds_Calculator_3-way'!#REF!/'True_Odds_Calculator_3-way'!C952-1)</f>
        <v/>
      </c>
      <c r="K958" s="6" t="str">
        <f>IF('Log_working_3-way'!$D958="","",1/'True_Odds_Calculator_3-way'!A952+1/'True_Odds_Calculator_3-way'!B952+1/'True_Odds_Calculator_3-way'!C952-1)</f>
        <v/>
      </c>
    </row>
    <row r="959" spans="4:11" x14ac:dyDescent="0.25">
      <c r="D959" t="str">
        <f>solve_for_c('True_Odds_Calculator_3-way'!A953,'True_Odds_Calculator_3-way'!B953,'True_Odds_Calculator_3-way'!C953,'Log_working_3-way'!B$1,'Log_working_3-way'!B$2)</f>
        <v/>
      </c>
      <c r="F959" s="6" t="str">
        <f>IF('Log_working_3-way'!D959="","",1/'True_Odds_Calculator_3-way'!N953+1/'True_Odds_Calculator_3-way'!O953+1/'True_Odds_Calculator_3-way'!#REF!-1)</f>
        <v/>
      </c>
      <c r="H959" s="6" t="str">
        <f>IF('Log_working_3-way'!$D959="","",'True_Odds_Calculator_3-way'!N953/'True_Odds_Calculator_3-way'!A953-1)</f>
        <v/>
      </c>
      <c r="I959" s="6" t="str">
        <f>IF('Log_working_3-way'!$D959="","",'True_Odds_Calculator_3-way'!O953/'True_Odds_Calculator_3-way'!B953-1)</f>
        <v/>
      </c>
      <c r="J959" s="6" t="str">
        <f>IF('Log_working_3-way'!$D959="","",'True_Odds_Calculator_3-way'!#REF!/'True_Odds_Calculator_3-way'!C953-1)</f>
        <v/>
      </c>
      <c r="K959" s="6" t="str">
        <f>IF('Log_working_3-way'!$D959="","",1/'True_Odds_Calculator_3-way'!A953+1/'True_Odds_Calculator_3-way'!B953+1/'True_Odds_Calculator_3-way'!C953-1)</f>
        <v/>
      </c>
    </row>
    <row r="960" spans="4:11" x14ac:dyDescent="0.25">
      <c r="D960" t="str">
        <f>solve_for_c('True_Odds_Calculator_3-way'!A954,'True_Odds_Calculator_3-way'!B954,'True_Odds_Calculator_3-way'!C954,'Log_working_3-way'!B$1,'Log_working_3-way'!B$2)</f>
        <v/>
      </c>
      <c r="F960" s="6" t="str">
        <f>IF('Log_working_3-way'!D960="","",1/'True_Odds_Calculator_3-way'!N954+1/'True_Odds_Calculator_3-way'!O954+1/'True_Odds_Calculator_3-way'!#REF!-1)</f>
        <v/>
      </c>
      <c r="H960" s="6" t="str">
        <f>IF('Log_working_3-way'!$D960="","",'True_Odds_Calculator_3-way'!N954/'True_Odds_Calculator_3-way'!A954-1)</f>
        <v/>
      </c>
      <c r="I960" s="6" t="str">
        <f>IF('Log_working_3-way'!$D960="","",'True_Odds_Calculator_3-way'!O954/'True_Odds_Calculator_3-way'!B954-1)</f>
        <v/>
      </c>
      <c r="J960" s="6" t="str">
        <f>IF('Log_working_3-way'!$D960="","",'True_Odds_Calculator_3-way'!#REF!/'True_Odds_Calculator_3-way'!C954-1)</f>
        <v/>
      </c>
      <c r="K960" s="6" t="str">
        <f>IF('Log_working_3-way'!$D960="","",1/'True_Odds_Calculator_3-way'!A954+1/'True_Odds_Calculator_3-way'!B954+1/'True_Odds_Calculator_3-way'!C954-1)</f>
        <v/>
      </c>
    </row>
    <row r="961" spans="4:11" x14ac:dyDescent="0.25">
      <c r="D961" t="str">
        <f>solve_for_c('True_Odds_Calculator_3-way'!A955,'True_Odds_Calculator_3-way'!B955,'True_Odds_Calculator_3-way'!C955,'Log_working_3-way'!B$1,'Log_working_3-way'!B$2)</f>
        <v/>
      </c>
      <c r="F961" s="6" t="str">
        <f>IF('Log_working_3-way'!D961="","",1/'True_Odds_Calculator_3-way'!N955+1/'True_Odds_Calculator_3-way'!O955+1/'True_Odds_Calculator_3-way'!#REF!-1)</f>
        <v/>
      </c>
      <c r="H961" s="6" t="str">
        <f>IF('Log_working_3-way'!$D961="","",'True_Odds_Calculator_3-way'!N955/'True_Odds_Calculator_3-way'!A955-1)</f>
        <v/>
      </c>
      <c r="I961" s="6" t="str">
        <f>IF('Log_working_3-way'!$D961="","",'True_Odds_Calculator_3-way'!O955/'True_Odds_Calculator_3-way'!B955-1)</f>
        <v/>
      </c>
      <c r="J961" s="6" t="str">
        <f>IF('Log_working_3-way'!$D961="","",'True_Odds_Calculator_3-way'!#REF!/'True_Odds_Calculator_3-way'!C955-1)</f>
        <v/>
      </c>
      <c r="K961" s="6" t="str">
        <f>IF('Log_working_3-way'!$D961="","",1/'True_Odds_Calculator_3-way'!A955+1/'True_Odds_Calculator_3-way'!B955+1/'True_Odds_Calculator_3-way'!C955-1)</f>
        <v/>
      </c>
    </row>
    <row r="962" spans="4:11" x14ac:dyDescent="0.25">
      <c r="D962" t="str">
        <f>solve_for_c('True_Odds_Calculator_3-way'!A956,'True_Odds_Calculator_3-way'!B956,'True_Odds_Calculator_3-way'!C956,'Log_working_3-way'!B$1,'Log_working_3-way'!B$2)</f>
        <v/>
      </c>
      <c r="F962" s="6" t="str">
        <f>IF('Log_working_3-way'!D962="","",1/'True_Odds_Calculator_3-way'!N956+1/'True_Odds_Calculator_3-way'!O956+1/'True_Odds_Calculator_3-way'!#REF!-1)</f>
        <v/>
      </c>
      <c r="H962" s="6" t="str">
        <f>IF('Log_working_3-way'!$D962="","",'True_Odds_Calculator_3-way'!N956/'True_Odds_Calculator_3-way'!A956-1)</f>
        <v/>
      </c>
      <c r="I962" s="6" t="str">
        <f>IF('Log_working_3-way'!$D962="","",'True_Odds_Calculator_3-way'!O956/'True_Odds_Calculator_3-way'!B956-1)</f>
        <v/>
      </c>
      <c r="J962" s="6" t="str">
        <f>IF('Log_working_3-way'!$D962="","",'True_Odds_Calculator_3-way'!#REF!/'True_Odds_Calculator_3-way'!C956-1)</f>
        <v/>
      </c>
      <c r="K962" s="6" t="str">
        <f>IF('Log_working_3-way'!$D962="","",1/'True_Odds_Calculator_3-way'!A956+1/'True_Odds_Calculator_3-way'!B956+1/'True_Odds_Calculator_3-way'!C956-1)</f>
        <v/>
      </c>
    </row>
    <row r="963" spans="4:11" x14ac:dyDescent="0.25">
      <c r="D963" t="str">
        <f>solve_for_c('True_Odds_Calculator_3-way'!A957,'True_Odds_Calculator_3-way'!B957,'True_Odds_Calculator_3-way'!C957,'Log_working_3-way'!B$1,'Log_working_3-way'!B$2)</f>
        <v/>
      </c>
      <c r="F963" s="6" t="str">
        <f>IF('Log_working_3-way'!D963="","",1/'True_Odds_Calculator_3-way'!N957+1/'True_Odds_Calculator_3-way'!O957+1/'True_Odds_Calculator_3-way'!#REF!-1)</f>
        <v/>
      </c>
      <c r="H963" s="6" t="str">
        <f>IF('Log_working_3-way'!$D963="","",'True_Odds_Calculator_3-way'!N957/'True_Odds_Calculator_3-way'!A957-1)</f>
        <v/>
      </c>
      <c r="I963" s="6" t="str">
        <f>IF('Log_working_3-way'!$D963="","",'True_Odds_Calculator_3-way'!O957/'True_Odds_Calculator_3-way'!B957-1)</f>
        <v/>
      </c>
      <c r="J963" s="6" t="str">
        <f>IF('Log_working_3-way'!$D963="","",'True_Odds_Calculator_3-way'!#REF!/'True_Odds_Calculator_3-way'!C957-1)</f>
        <v/>
      </c>
      <c r="K963" s="6" t="str">
        <f>IF('Log_working_3-way'!$D963="","",1/'True_Odds_Calculator_3-way'!A957+1/'True_Odds_Calculator_3-way'!B957+1/'True_Odds_Calculator_3-way'!C957-1)</f>
        <v/>
      </c>
    </row>
    <row r="964" spans="4:11" x14ac:dyDescent="0.25">
      <c r="D964" t="str">
        <f>solve_for_c('True_Odds_Calculator_3-way'!A958,'True_Odds_Calculator_3-way'!B958,'True_Odds_Calculator_3-way'!C958,'Log_working_3-way'!B$1,'Log_working_3-way'!B$2)</f>
        <v/>
      </c>
      <c r="F964" s="6" t="str">
        <f>IF('Log_working_3-way'!D964="","",1/'True_Odds_Calculator_3-way'!N958+1/'True_Odds_Calculator_3-way'!O958+1/'True_Odds_Calculator_3-way'!#REF!-1)</f>
        <v/>
      </c>
      <c r="H964" s="6" t="str">
        <f>IF('Log_working_3-way'!$D964="","",'True_Odds_Calculator_3-way'!N958/'True_Odds_Calculator_3-way'!A958-1)</f>
        <v/>
      </c>
      <c r="I964" s="6" t="str">
        <f>IF('Log_working_3-way'!$D964="","",'True_Odds_Calculator_3-way'!O958/'True_Odds_Calculator_3-way'!B958-1)</f>
        <v/>
      </c>
      <c r="J964" s="6" t="str">
        <f>IF('Log_working_3-way'!$D964="","",'True_Odds_Calculator_3-way'!#REF!/'True_Odds_Calculator_3-way'!C958-1)</f>
        <v/>
      </c>
      <c r="K964" s="6" t="str">
        <f>IF('Log_working_3-way'!$D964="","",1/'True_Odds_Calculator_3-way'!A958+1/'True_Odds_Calculator_3-way'!B958+1/'True_Odds_Calculator_3-way'!C958-1)</f>
        <v/>
      </c>
    </row>
    <row r="965" spans="4:11" x14ac:dyDescent="0.25">
      <c r="D965" t="str">
        <f>solve_for_c('True_Odds_Calculator_3-way'!A959,'True_Odds_Calculator_3-way'!B959,'True_Odds_Calculator_3-way'!C959,'Log_working_3-way'!B$1,'Log_working_3-way'!B$2)</f>
        <v/>
      </c>
      <c r="F965" s="6" t="str">
        <f>IF('Log_working_3-way'!D965="","",1/'True_Odds_Calculator_3-way'!N959+1/'True_Odds_Calculator_3-way'!O959+1/'True_Odds_Calculator_3-way'!#REF!-1)</f>
        <v/>
      </c>
      <c r="H965" s="6" t="str">
        <f>IF('Log_working_3-way'!$D965="","",'True_Odds_Calculator_3-way'!N959/'True_Odds_Calculator_3-way'!A959-1)</f>
        <v/>
      </c>
      <c r="I965" s="6" t="str">
        <f>IF('Log_working_3-way'!$D965="","",'True_Odds_Calculator_3-way'!O959/'True_Odds_Calculator_3-way'!B959-1)</f>
        <v/>
      </c>
      <c r="J965" s="6" t="str">
        <f>IF('Log_working_3-way'!$D965="","",'True_Odds_Calculator_3-way'!#REF!/'True_Odds_Calculator_3-way'!C959-1)</f>
        <v/>
      </c>
      <c r="K965" s="6" t="str">
        <f>IF('Log_working_3-way'!$D965="","",1/'True_Odds_Calculator_3-way'!A959+1/'True_Odds_Calculator_3-way'!B959+1/'True_Odds_Calculator_3-way'!C959-1)</f>
        <v/>
      </c>
    </row>
    <row r="966" spans="4:11" x14ac:dyDescent="0.25">
      <c r="D966" t="str">
        <f>solve_for_c('True_Odds_Calculator_3-way'!A960,'True_Odds_Calculator_3-way'!B960,'True_Odds_Calculator_3-way'!C960,'Log_working_3-way'!B$1,'Log_working_3-way'!B$2)</f>
        <v/>
      </c>
      <c r="F966" s="6" t="str">
        <f>IF('Log_working_3-way'!D966="","",1/'True_Odds_Calculator_3-way'!N960+1/'True_Odds_Calculator_3-way'!O960+1/'True_Odds_Calculator_3-way'!#REF!-1)</f>
        <v/>
      </c>
      <c r="H966" s="6" t="str">
        <f>IF('Log_working_3-way'!$D966="","",'True_Odds_Calculator_3-way'!N960/'True_Odds_Calculator_3-way'!A960-1)</f>
        <v/>
      </c>
      <c r="I966" s="6" t="str">
        <f>IF('Log_working_3-way'!$D966="","",'True_Odds_Calculator_3-way'!O960/'True_Odds_Calculator_3-way'!B960-1)</f>
        <v/>
      </c>
      <c r="J966" s="6" t="str">
        <f>IF('Log_working_3-way'!$D966="","",'True_Odds_Calculator_3-way'!#REF!/'True_Odds_Calculator_3-way'!C960-1)</f>
        <v/>
      </c>
      <c r="K966" s="6" t="str">
        <f>IF('Log_working_3-way'!$D966="","",1/'True_Odds_Calculator_3-way'!A960+1/'True_Odds_Calculator_3-way'!B960+1/'True_Odds_Calculator_3-way'!C960-1)</f>
        <v/>
      </c>
    </row>
    <row r="967" spans="4:11" x14ac:dyDescent="0.25">
      <c r="D967" t="str">
        <f>solve_for_c('True_Odds_Calculator_3-way'!A961,'True_Odds_Calculator_3-way'!B961,'True_Odds_Calculator_3-way'!C961,'Log_working_3-way'!B$1,'Log_working_3-way'!B$2)</f>
        <v/>
      </c>
      <c r="F967" s="6" t="str">
        <f>IF('Log_working_3-way'!D967="","",1/'True_Odds_Calculator_3-way'!N961+1/'True_Odds_Calculator_3-way'!O961+1/'True_Odds_Calculator_3-way'!#REF!-1)</f>
        <v/>
      </c>
      <c r="H967" s="6" t="str">
        <f>IF('Log_working_3-way'!$D967="","",'True_Odds_Calculator_3-way'!N961/'True_Odds_Calculator_3-way'!A961-1)</f>
        <v/>
      </c>
      <c r="I967" s="6" t="str">
        <f>IF('Log_working_3-way'!$D967="","",'True_Odds_Calculator_3-way'!O961/'True_Odds_Calculator_3-way'!B961-1)</f>
        <v/>
      </c>
      <c r="J967" s="6" t="str">
        <f>IF('Log_working_3-way'!$D967="","",'True_Odds_Calculator_3-way'!#REF!/'True_Odds_Calculator_3-way'!C961-1)</f>
        <v/>
      </c>
      <c r="K967" s="6" t="str">
        <f>IF('Log_working_3-way'!$D967="","",1/'True_Odds_Calculator_3-way'!A961+1/'True_Odds_Calculator_3-way'!B961+1/'True_Odds_Calculator_3-way'!C961-1)</f>
        <v/>
      </c>
    </row>
    <row r="968" spans="4:11" x14ac:dyDescent="0.25">
      <c r="D968" t="str">
        <f>solve_for_c('True_Odds_Calculator_3-way'!A962,'True_Odds_Calculator_3-way'!B962,'True_Odds_Calculator_3-way'!C962,'Log_working_3-way'!B$1,'Log_working_3-way'!B$2)</f>
        <v/>
      </c>
      <c r="F968" s="6" t="str">
        <f>IF('Log_working_3-way'!D968="","",1/'True_Odds_Calculator_3-way'!N962+1/'True_Odds_Calculator_3-way'!O962+1/'True_Odds_Calculator_3-way'!#REF!-1)</f>
        <v/>
      </c>
      <c r="H968" s="6" t="str">
        <f>IF('Log_working_3-way'!$D968="","",'True_Odds_Calculator_3-way'!N962/'True_Odds_Calculator_3-way'!A962-1)</f>
        <v/>
      </c>
      <c r="I968" s="6" t="str">
        <f>IF('Log_working_3-way'!$D968="","",'True_Odds_Calculator_3-way'!O962/'True_Odds_Calculator_3-way'!B962-1)</f>
        <v/>
      </c>
      <c r="J968" s="6" t="str">
        <f>IF('Log_working_3-way'!$D968="","",'True_Odds_Calculator_3-way'!#REF!/'True_Odds_Calculator_3-way'!C962-1)</f>
        <v/>
      </c>
      <c r="K968" s="6" t="str">
        <f>IF('Log_working_3-way'!$D968="","",1/'True_Odds_Calculator_3-way'!A962+1/'True_Odds_Calculator_3-way'!B962+1/'True_Odds_Calculator_3-way'!C962-1)</f>
        <v/>
      </c>
    </row>
    <row r="969" spans="4:11" x14ac:dyDescent="0.25">
      <c r="D969" t="str">
        <f>solve_for_c('True_Odds_Calculator_3-way'!A963,'True_Odds_Calculator_3-way'!B963,'True_Odds_Calculator_3-way'!C963,'Log_working_3-way'!B$1,'Log_working_3-way'!B$2)</f>
        <v/>
      </c>
      <c r="F969" s="6" t="str">
        <f>IF('Log_working_3-way'!D969="","",1/'True_Odds_Calculator_3-way'!N963+1/'True_Odds_Calculator_3-way'!O963+1/'True_Odds_Calculator_3-way'!#REF!-1)</f>
        <v/>
      </c>
      <c r="H969" s="6" t="str">
        <f>IF('Log_working_3-way'!$D969="","",'True_Odds_Calculator_3-way'!N963/'True_Odds_Calculator_3-way'!A963-1)</f>
        <v/>
      </c>
      <c r="I969" s="6" t="str">
        <f>IF('Log_working_3-way'!$D969="","",'True_Odds_Calculator_3-way'!O963/'True_Odds_Calculator_3-way'!B963-1)</f>
        <v/>
      </c>
      <c r="J969" s="6" t="str">
        <f>IF('Log_working_3-way'!$D969="","",'True_Odds_Calculator_3-way'!#REF!/'True_Odds_Calculator_3-way'!C963-1)</f>
        <v/>
      </c>
      <c r="K969" s="6" t="str">
        <f>IF('Log_working_3-way'!$D969="","",1/'True_Odds_Calculator_3-way'!A963+1/'True_Odds_Calculator_3-way'!B963+1/'True_Odds_Calculator_3-way'!C963-1)</f>
        <v/>
      </c>
    </row>
    <row r="970" spans="4:11" x14ac:dyDescent="0.25">
      <c r="D970" t="str">
        <f>solve_for_c('True_Odds_Calculator_3-way'!A964,'True_Odds_Calculator_3-way'!B964,'True_Odds_Calculator_3-way'!C964,'Log_working_3-way'!B$1,'Log_working_3-way'!B$2)</f>
        <v/>
      </c>
      <c r="F970" s="6" t="str">
        <f>IF('Log_working_3-way'!D970="","",1/'True_Odds_Calculator_3-way'!N964+1/'True_Odds_Calculator_3-way'!O964+1/'True_Odds_Calculator_3-way'!#REF!-1)</f>
        <v/>
      </c>
      <c r="H970" s="6" t="str">
        <f>IF('Log_working_3-way'!$D970="","",'True_Odds_Calculator_3-way'!N964/'True_Odds_Calculator_3-way'!A964-1)</f>
        <v/>
      </c>
      <c r="I970" s="6" t="str">
        <f>IF('Log_working_3-way'!$D970="","",'True_Odds_Calculator_3-way'!O964/'True_Odds_Calculator_3-way'!B964-1)</f>
        <v/>
      </c>
      <c r="J970" s="6" t="str">
        <f>IF('Log_working_3-way'!$D970="","",'True_Odds_Calculator_3-way'!#REF!/'True_Odds_Calculator_3-way'!C964-1)</f>
        <v/>
      </c>
      <c r="K970" s="6" t="str">
        <f>IF('Log_working_3-way'!$D970="","",1/'True_Odds_Calculator_3-way'!A964+1/'True_Odds_Calculator_3-way'!B964+1/'True_Odds_Calculator_3-way'!C964-1)</f>
        <v/>
      </c>
    </row>
    <row r="971" spans="4:11" x14ac:dyDescent="0.25">
      <c r="D971" t="str">
        <f>solve_for_c('True_Odds_Calculator_3-way'!A965,'True_Odds_Calculator_3-way'!B965,'True_Odds_Calculator_3-way'!C965,'Log_working_3-way'!B$1,'Log_working_3-way'!B$2)</f>
        <v/>
      </c>
      <c r="F971" s="6" t="str">
        <f>IF('Log_working_3-way'!D971="","",1/'True_Odds_Calculator_3-way'!N965+1/'True_Odds_Calculator_3-way'!O965+1/'True_Odds_Calculator_3-way'!#REF!-1)</f>
        <v/>
      </c>
      <c r="H971" s="6" t="str">
        <f>IF('Log_working_3-way'!$D971="","",'True_Odds_Calculator_3-way'!N965/'True_Odds_Calculator_3-way'!A965-1)</f>
        <v/>
      </c>
      <c r="I971" s="6" t="str">
        <f>IF('Log_working_3-way'!$D971="","",'True_Odds_Calculator_3-way'!O965/'True_Odds_Calculator_3-way'!B965-1)</f>
        <v/>
      </c>
      <c r="J971" s="6" t="str">
        <f>IF('Log_working_3-way'!$D971="","",'True_Odds_Calculator_3-way'!#REF!/'True_Odds_Calculator_3-way'!C965-1)</f>
        <v/>
      </c>
      <c r="K971" s="6" t="str">
        <f>IF('Log_working_3-way'!$D971="","",1/'True_Odds_Calculator_3-way'!A965+1/'True_Odds_Calculator_3-way'!B965+1/'True_Odds_Calculator_3-way'!C965-1)</f>
        <v/>
      </c>
    </row>
    <row r="972" spans="4:11" x14ac:dyDescent="0.25">
      <c r="D972" t="str">
        <f>solve_for_c('True_Odds_Calculator_3-way'!A966,'True_Odds_Calculator_3-way'!B966,'True_Odds_Calculator_3-way'!C966,'Log_working_3-way'!B$1,'Log_working_3-way'!B$2)</f>
        <v/>
      </c>
      <c r="F972" s="6" t="str">
        <f>IF('Log_working_3-way'!D972="","",1/'True_Odds_Calculator_3-way'!N966+1/'True_Odds_Calculator_3-way'!O966+1/'True_Odds_Calculator_3-way'!#REF!-1)</f>
        <v/>
      </c>
      <c r="H972" s="6" t="str">
        <f>IF('Log_working_3-way'!$D972="","",'True_Odds_Calculator_3-way'!N966/'True_Odds_Calculator_3-way'!A966-1)</f>
        <v/>
      </c>
      <c r="I972" s="6" t="str">
        <f>IF('Log_working_3-way'!$D972="","",'True_Odds_Calculator_3-way'!O966/'True_Odds_Calculator_3-way'!B966-1)</f>
        <v/>
      </c>
      <c r="J972" s="6" t="str">
        <f>IF('Log_working_3-way'!$D972="","",'True_Odds_Calculator_3-way'!#REF!/'True_Odds_Calculator_3-way'!C966-1)</f>
        <v/>
      </c>
      <c r="K972" s="6" t="str">
        <f>IF('Log_working_3-way'!$D972="","",1/'True_Odds_Calculator_3-way'!A966+1/'True_Odds_Calculator_3-way'!B966+1/'True_Odds_Calculator_3-way'!C966-1)</f>
        <v/>
      </c>
    </row>
    <row r="973" spans="4:11" x14ac:dyDescent="0.25">
      <c r="D973" t="str">
        <f>solve_for_c('True_Odds_Calculator_3-way'!A967,'True_Odds_Calculator_3-way'!B967,'True_Odds_Calculator_3-way'!C967,'Log_working_3-way'!B$1,'Log_working_3-way'!B$2)</f>
        <v/>
      </c>
      <c r="F973" s="6" t="str">
        <f>IF('Log_working_3-way'!D973="","",1/'True_Odds_Calculator_3-way'!N967+1/'True_Odds_Calculator_3-way'!O967+1/'True_Odds_Calculator_3-way'!#REF!-1)</f>
        <v/>
      </c>
      <c r="H973" s="6" t="str">
        <f>IF('Log_working_3-way'!$D973="","",'True_Odds_Calculator_3-way'!N967/'True_Odds_Calculator_3-way'!A967-1)</f>
        <v/>
      </c>
      <c r="I973" s="6" t="str">
        <f>IF('Log_working_3-way'!$D973="","",'True_Odds_Calculator_3-way'!O967/'True_Odds_Calculator_3-way'!B967-1)</f>
        <v/>
      </c>
      <c r="J973" s="6" t="str">
        <f>IF('Log_working_3-way'!$D973="","",'True_Odds_Calculator_3-way'!#REF!/'True_Odds_Calculator_3-way'!C967-1)</f>
        <v/>
      </c>
      <c r="K973" s="6" t="str">
        <f>IF('Log_working_3-way'!$D973="","",1/'True_Odds_Calculator_3-way'!A967+1/'True_Odds_Calculator_3-way'!B967+1/'True_Odds_Calculator_3-way'!C967-1)</f>
        <v/>
      </c>
    </row>
    <row r="974" spans="4:11" x14ac:dyDescent="0.25">
      <c r="D974" t="str">
        <f>solve_for_c('True_Odds_Calculator_3-way'!A968,'True_Odds_Calculator_3-way'!B968,'True_Odds_Calculator_3-way'!C968,'Log_working_3-way'!B$1,'Log_working_3-way'!B$2)</f>
        <v/>
      </c>
      <c r="F974" s="6" t="str">
        <f>IF('Log_working_3-way'!D974="","",1/'True_Odds_Calculator_3-way'!N968+1/'True_Odds_Calculator_3-way'!O968+1/'True_Odds_Calculator_3-way'!#REF!-1)</f>
        <v/>
      </c>
      <c r="H974" s="6" t="str">
        <f>IF('Log_working_3-way'!$D974="","",'True_Odds_Calculator_3-way'!N968/'True_Odds_Calculator_3-way'!A968-1)</f>
        <v/>
      </c>
      <c r="I974" s="6" t="str">
        <f>IF('Log_working_3-way'!$D974="","",'True_Odds_Calculator_3-way'!O968/'True_Odds_Calculator_3-way'!B968-1)</f>
        <v/>
      </c>
      <c r="J974" s="6" t="str">
        <f>IF('Log_working_3-way'!$D974="","",'True_Odds_Calculator_3-way'!#REF!/'True_Odds_Calculator_3-way'!C968-1)</f>
        <v/>
      </c>
      <c r="K974" s="6" t="str">
        <f>IF('Log_working_3-way'!$D974="","",1/'True_Odds_Calculator_3-way'!A968+1/'True_Odds_Calculator_3-way'!B968+1/'True_Odds_Calculator_3-way'!C968-1)</f>
        <v/>
      </c>
    </row>
    <row r="975" spans="4:11" x14ac:dyDescent="0.25">
      <c r="D975" t="str">
        <f>solve_for_c('True_Odds_Calculator_3-way'!A969,'True_Odds_Calculator_3-way'!B969,'True_Odds_Calculator_3-way'!C969,'Log_working_3-way'!B$1,'Log_working_3-way'!B$2)</f>
        <v/>
      </c>
      <c r="F975" s="6" t="str">
        <f>IF('Log_working_3-way'!D975="","",1/'True_Odds_Calculator_3-way'!N969+1/'True_Odds_Calculator_3-way'!O969+1/'True_Odds_Calculator_3-way'!#REF!-1)</f>
        <v/>
      </c>
      <c r="H975" s="6" t="str">
        <f>IF('Log_working_3-way'!$D975="","",'True_Odds_Calculator_3-way'!N969/'True_Odds_Calculator_3-way'!A969-1)</f>
        <v/>
      </c>
      <c r="I975" s="6" t="str">
        <f>IF('Log_working_3-way'!$D975="","",'True_Odds_Calculator_3-way'!O969/'True_Odds_Calculator_3-way'!B969-1)</f>
        <v/>
      </c>
      <c r="J975" s="6" t="str">
        <f>IF('Log_working_3-way'!$D975="","",'True_Odds_Calculator_3-way'!#REF!/'True_Odds_Calculator_3-way'!C969-1)</f>
        <v/>
      </c>
      <c r="K975" s="6" t="str">
        <f>IF('Log_working_3-way'!$D975="","",1/'True_Odds_Calculator_3-way'!A969+1/'True_Odds_Calculator_3-way'!B969+1/'True_Odds_Calculator_3-way'!C969-1)</f>
        <v/>
      </c>
    </row>
    <row r="976" spans="4:11" x14ac:dyDescent="0.25">
      <c r="D976" t="str">
        <f>solve_for_c('True_Odds_Calculator_3-way'!A970,'True_Odds_Calculator_3-way'!B970,'True_Odds_Calculator_3-way'!C970,'Log_working_3-way'!B$1,'Log_working_3-way'!B$2)</f>
        <v/>
      </c>
      <c r="F976" s="6" t="str">
        <f>IF('Log_working_3-way'!D976="","",1/'True_Odds_Calculator_3-way'!N970+1/'True_Odds_Calculator_3-way'!O970+1/'True_Odds_Calculator_3-way'!#REF!-1)</f>
        <v/>
      </c>
      <c r="H976" s="6" t="str">
        <f>IF('Log_working_3-way'!$D976="","",'True_Odds_Calculator_3-way'!N970/'True_Odds_Calculator_3-way'!A970-1)</f>
        <v/>
      </c>
      <c r="I976" s="6" t="str">
        <f>IF('Log_working_3-way'!$D976="","",'True_Odds_Calculator_3-way'!O970/'True_Odds_Calculator_3-way'!B970-1)</f>
        <v/>
      </c>
      <c r="J976" s="6" t="str">
        <f>IF('Log_working_3-way'!$D976="","",'True_Odds_Calculator_3-way'!#REF!/'True_Odds_Calculator_3-way'!C970-1)</f>
        <v/>
      </c>
      <c r="K976" s="6" t="str">
        <f>IF('Log_working_3-way'!$D976="","",1/'True_Odds_Calculator_3-way'!A970+1/'True_Odds_Calculator_3-way'!B970+1/'True_Odds_Calculator_3-way'!C970-1)</f>
        <v/>
      </c>
    </row>
    <row r="977" spans="4:11" x14ac:dyDescent="0.25">
      <c r="D977" t="str">
        <f>solve_for_c('True_Odds_Calculator_3-way'!A971,'True_Odds_Calculator_3-way'!B971,'True_Odds_Calculator_3-way'!C971,'Log_working_3-way'!B$1,'Log_working_3-way'!B$2)</f>
        <v/>
      </c>
      <c r="F977" s="6" t="str">
        <f>IF('Log_working_3-way'!D977="","",1/'True_Odds_Calculator_3-way'!N971+1/'True_Odds_Calculator_3-way'!O971+1/'True_Odds_Calculator_3-way'!#REF!-1)</f>
        <v/>
      </c>
      <c r="H977" s="6" t="str">
        <f>IF('Log_working_3-way'!$D977="","",'True_Odds_Calculator_3-way'!N971/'True_Odds_Calculator_3-way'!A971-1)</f>
        <v/>
      </c>
      <c r="I977" s="6" t="str">
        <f>IF('Log_working_3-way'!$D977="","",'True_Odds_Calculator_3-way'!O971/'True_Odds_Calculator_3-way'!B971-1)</f>
        <v/>
      </c>
      <c r="J977" s="6" t="str">
        <f>IF('Log_working_3-way'!$D977="","",'True_Odds_Calculator_3-way'!#REF!/'True_Odds_Calculator_3-way'!C971-1)</f>
        <v/>
      </c>
      <c r="K977" s="6" t="str">
        <f>IF('Log_working_3-way'!$D977="","",1/'True_Odds_Calculator_3-way'!A971+1/'True_Odds_Calculator_3-way'!B971+1/'True_Odds_Calculator_3-way'!C971-1)</f>
        <v/>
      </c>
    </row>
    <row r="978" spans="4:11" x14ac:dyDescent="0.25">
      <c r="D978" t="str">
        <f>solve_for_c('True_Odds_Calculator_3-way'!A972,'True_Odds_Calculator_3-way'!B972,'True_Odds_Calculator_3-way'!C972,'Log_working_3-way'!B$1,'Log_working_3-way'!B$2)</f>
        <v/>
      </c>
      <c r="F978" s="6" t="str">
        <f>IF('Log_working_3-way'!D978="","",1/'True_Odds_Calculator_3-way'!N972+1/'True_Odds_Calculator_3-way'!O972+1/'True_Odds_Calculator_3-way'!#REF!-1)</f>
        <v/>
      </c>
      <c r="H978" s="6" t="str">
        <f>IF('Log_working_3-way'!$D978="","",'True_Odds_Calculator_3-way'!N972/'True_Odds_Calculator_3-way'!A972-1)</f>
        <v/>
      </c>
      <c r="I978" s="6" t="str">
        <f>IF('Log_working_3-way'!$D978="","",'True_Odds_Calculator_3-way'!O972/'True_Odds_Calculator_3-way'!B972-1)</f>
        <v/>
      </c>
      <c r="J978" s="6" t="str">
        <f>IF('Log_working_3-way'!$D978="","",'True_Odds_Calculator_3-way'!#REF!/'True_Odds_Calculator_3-way'!C972-1)</f>
        <v/>
      </c>
      <c r="K978" s="6" t="str">
        <f>IF('Log_working_3-way'!$D978="","",1/'True_Odds_Calculator_3-way'!A972+1/'True_Odds_Calculator_3-way'!B972+1/'True_Odds_Calculator_3-way'!C972-1)</f>
        <v/>
      </c>
    </row>
    <row r="979" spans="4:11" x14ac:dyDescent="0.25">
      <c r="D979" t="str">
        <f>solve_for_c('True_Odds_Calculator_3-way'!A973,'True_Odds_Calculator_3-way'!B973,'True_Odds_Calculator_3-way'!C973,'Log_working_3-way'!B$1,'Log_working_3-way'!B$2)</f>
        <v/>
      </c>
      <c r="F979" s="6" t="str">
        <f>IF('Log_working_3-way'!D979="","",1/'True_Odds_Calculator_3-way'!N973+1/'True_Odds_Calculator_3-way'!O973+1/'True_Odds_Calculator_3-way'!#REF!-1)</f>
        <v/>
      </c>
      <c r="H979" s="6" t="str">
        <f>IF('Log_working_3-way'!$D979="","",'True_Odds_Calculator_3-way'!N973/'True_Odds_Calculator_3-way'!A973-1)</f>
        <v/>
      </c>
      <c r="I979" s="6" t="str">
        <f>IF('Log_working_3-way'!$D979="","",'True_Odds_Calculator_3-way'!O973/'True_Odds_Calculator_3-way'!B973-1)</f>
        <v/>
      </c>
      <c r="J979" s="6" t="str">
        <f>IF('Log_working_3-way'!$D979="","",'True_Odds_Calculator_3-way'!#REF!/'True_Odds_Calculator_3-way'!C973-1)</f>
        <v/>
      </c>
      <c r="K979" s="6" t="str">
        <f>IF('Log_working_3-way'!$D979="","",1/'True_Odds_Calculator_3-way'!A973+1/'True_Odds_Calculator_3-way'!B973+1/'True_Odds_Calculator_3-way'!C973-1)</f>
        <v/>
      </c>
    </row>
    <row r="980" spans="4:11" x14ac:dyDescent="0.25">
      <c r="D980" t="str">
        <f>solve_for_c('True_Odds_Calculator_3-way'!A974,'True_Odds_Calculator_3-way'!B974,'True_Odds_Calculator_3-way'!C974,'Log_working_3-way'!B$1,'Log_working_3-way'!B$2)</f>
        <v/>
      </c>
      <c r="F980" s="6" t="str">
        <f>IF('Log_working_3-way'!D980="","",1/'True_Odds_Calculator_3-way'!N974+1/'True_Odds_Calculator_3-way'!O974+1/'True_Odds_Calculator_3-way'!#REF!-1)</f>
        <v/>
      </c>
      <c r="H980" s="6" t="str">
        <f>IF('Log_working_3-way'!$D980="","",'True_Odds_Calculator_3-way'!N974/'True_Odds_Calculator_3-way'!A974-1)</f>
        <v/>
      </c>
      <c r="I980" s="6" t="str">
        <f>IF('Log_working_3-way'!$D980="","",'True_Odds_Calculator_3-way'!O974/'True_Odds_Calculator_3-way'!B974-1)</f>
        <v/>
      </c>
      <c r="J980" s="6" t="str">
        <f>IF('Log_working_3-way'!$D980="","",'True_Odds_Calculator_3-way'!#REF!/'True_Odds_Calculator_3-way'!C974-1)</f>
        <v/>
      </c>
      <c r="K980" s="6" t="str">
        <f>IF('Log_working_3-way'!$D980="","",1/'True_Odds_Calculator_3-way'!A974+1/'True_Odds_Calculator_3-way'!B974+1/'True_Odds_Calculator_3-way'!C974-1)</f>
        <v/>
      </c>
    </row>
    <row r="981" spans="4:11" x14ac:dyDescent="0.25">
      <c r="D981" t="str">
        <f>solve_for_c('True_Odds_Calculator_3-way'!A975,'True_Odds_Calculator_3-way'!B975,'True_Odds_Calculator_3-way'!C975,'Log_working_3-way'!B$1,'Log_working_3-way'!B$2)</f>
        <v/>
      </c>
      <c r="F981" s="6" t="str">
        <f>IF('Log_working_3-way'!D981="","",1/'True_Odds_Calculator_3-way'!N975+1/'True_Odds_Calculator_3-way'!O975+1/'True_Odds_Calculator_3-way'!#REF!-1)</f>
        <v/>
      </c>
      <c r="H981" s="6" t="str">
        <f>IF('Log_working_3-way'!$D981="","",'True_Odds_Calculator_3-way'!N975/'True_Odds_Calculator_3-way'!A975-1)</f>
        <v/>
      </c>
      <c r="I981" s="6" t="str">
        <f>IF('Log_working_3-way'!$D981="","",'True_Odds_Calculator_3-way'!O975/'True_Odds_Calculator_3-way'!B975-1)</f>
        <v/>
      </c>
      <c r="J981" s="6" t="str">
        <f>IF('Log_working_3-way'!$D981="","",'True_Odds_Calculator_3-way'!#REF!/'True_Odds_Calculator_3-way'!C975-1)</f>
        <v/>
      </c>
      <c r="K981" s="6" t="str">
        <f>IF('Log_working_3-way'!$D981="","",1/'True_Odds_Calculator_3-way'!A975+1/'True_Odds_Calculator_3-way'!B975+1/'True_Odds_Calculator_3-way'!C975-1)</f>
        <v/>
      </c>
    </row>
    <row r="982" spans="4:11" x14ac:dyDescent="0.25">
      <c r="D982" t="str">
        <f>solve_for_c('True_Odds_Calculator_3-way'!A976,'True_Odds_Calculator_3-way'!B976,'True_Odds_Calculator_3-way'!C976,'Log_working_3-way'!B$1,'Log_working_3-way'!B$2)</f>
        <v/>
      </c>
      <c r="F982" s="6" t="str">
        <f>IF('Log_working_3-way'!D982="","",1/'True_Odds_Calculator_3-way'!N976+1/'True_Odds_Calculator_3-way'!O976+1/'True_Odds_Calculator_3-way'!#REF!-1)</f>
        <v/>
      </c>
      <c r="H982" s="6" t="str">
        <f>IF('Log_working_3-way'!$D982="","",'True_Odds_Calculator_3-way'!N976/'True_Odds_Calculator_3-way'!A976-1)</f>
        <v/>
      </c>
      <c r="I982" s="6" t="str">
        <f>IF('Log_working_3-way'!$D982="","",'True_Odds_Calculator_3-way'!O976/'True_Odds_Calculator_3-way'!B976-1)</f>
        <v/>
      </c>
      <c r="J982" s="6" t="str">
        <f>IF('Log_working_3-way'!$D982="","",'True_Odds_Calculator_3-way'!#REF!/'True_Odds_Calculator_3-way'!C976-1)</f>
        <v/>
      </c>
      <c r="K982" s="6" t="str">
        <f>IF('Log_working_3-way'!$D982="","",1/'True_Odds_Calculator_3-way'!A976+1/'True_Odds_Calculator_3-way'!B976+1/'True_Odds_Calculator_3-way'!C976-1)</f>
        <v/>
      </c>
    </row>
    <row r="983" spans="4:11" x14ac:dyDescent="0.25">
      <c r="D983" t="str">
        <f>solve_for_c('True_Odds_Calculator_3-way'!A977,'True_Odds_Calculator_3-way'!B977,'True_Odds_Calculator_3-way'!C977,'Log_working_3-way'!B$1,'Log_working_3-way'!B$2)</f>
        <v/>
      </c>
      <c r="F983" s="6" t="str">
        <f>IF('Log_working_3-way'!D983="","",1/'True_Odds_Calculator_3-way'!N977+1/'True_Odds_Calculator_3-way'!O977+1/'True_Odds_Calculator_3-way'!#REF!-1)</f>
        <v/>
      </c>
      <c r="H983" s="6" t="str">
        <f>IF('Log_working_3-way'!$D983="","",'True_Odds_Calculator_3-way'!N977/'True_Odds_Calculator_3-way'!A977-1)</f>
        <v/>
      </c>
      <c r="I983" s="6" t="str">
        <f>IF('Log_working_3-way'!$D983="","",'True_Odds_Calculator_3-way'!O977/'True_Odds_Calculator_3-way'!B977-1)</f>
        <v/>
      </c>
      <c r="J983" s="6" t="str">
        <f>IF('Log_working_3-way'!$D983="","",'True_Odds_Calculator_3-way'!#REF!/'True_Odds_Calculator_3-way'!C977-1)</f>
        <v/>
      </c>
      <c r="K983" s="6" t="str">
        <f>IF('Log_working_3-way'!$D983="","",1/'True_Odds_Calculator_3-way'!A977+1/'True_Odds_Calculator_3-way'!B977+1/'True_Odds_Calculator_3-way'!C977-1)</f>
        <v/>
      </c>
    </row>
    <row r="984" spans="4:11" x14ac:dyDescent="0.25">
      <c r="D984" t="str">
        <f>solve_for_c('True_Odds_Calculator_3-way'!A978,'True_Odds_Calculator_3-way'!B978,'True_Odds_Calculator_3-way'!C978,'Log_working_3-way'!B$1,'Log_working_3-way'!B$2)</f>
        <v/>
      </c>
      <c r="F984" s="6" t="str">
        <f>IF('Log_working_3-way'!D984="","",1/'True_Odds_Calculator_3-way'!N978+1/'True_Odds_Calculator_3-way'!O978+1/'True_Odds_Calculator_3-way'!#REF!-1)</f>
        <v/>
      </c>
      <c r="H984" s="6" t="str">
        <f>IF('Log_working_3-way'!$D984="","",'True_Odds_Calculator_3-way'!N978/'True_Odds_Calculator_3-way'!A978-1)</f>
        <v/>
      </c>
      <c r="I984" s="6" t="str">
        <f>IF('Log_working_3-way'!$D984="","",'True_Odds_Calculator_3-way'!O978/'True_Odds_Calculator_3-way'!B978-1)</f>
        <v/>
      </c>
      <c r="J984" s="6" t="str">
        <f>IF('Log_working_3-way'!$D984="","",'True_Odds_Calculator_3-way'!#REF!/'True_Odds_Calculator_3-way'!C978-1)</f>
        <v/>
      </c>
      <c r="K984" s="6" t="str">
        <f>IF('Log_working_3-way'!$D984="","",1/'True_Odds_Calculator_3-way'!A978+1/'True_Odds_Calculator_3-way'!B978+1/'True_Odds_Calculator_3-way'!C978-1)</f>
        <v/>
      </c>
    </row>
    <row r="985" spans="4:11" x14ac:dyDescent="0.25">
      <c r="D985" t="str">
        <f>solve_for_c('True_Odds_Calculator_3-way'!A979,'True_Odds_Calculator_3-way'!B979,'True_Odds_Calculator_3-way'!C979,'Log_working_3-way'!B$1,'Log_working_3-way'!B$2)</f>
        <v/>
      </c>
      <c r="F985" s="6" t="str">
        <f>IF('Log_working_3-way'!D985="","",1/'True_Odds_Calculator_3-way'!N979+1/'True_Odds_Calculator_3-way'!O979+1/'True_Odds_Calculator_3-way'!#REF!-1)</f>
        <v/>
      </c>
      <c r="H985" s="6" t="str">
        <f>IF('Log_working_3-way'!$D985="","",'True_Odds_Calculator_3-way'!N979/'True_Odds_Calculator_3-way'!A979-1)</f>
        <v/>
      </c>
      <c r="I985" s="6" t="str">
        <f>IF('Log_working_3-way'!$D985="","",'True_Odds_Calculator_3-way'!O979/'True_Odds_Calculator_3-way'!B979-1)</f>
        <v/>
      </c>
      <c r="J985" s="6" t="str">
        <f>IF('Log_working_3-way'!$D985="","",'True_Odds_Calculator_3-way'!#REF!/'True_Odds_Calculator_3-way'!C979-1)</f>
        <v/>
      </c>
      <c r="K985" s="6" t="str">
        <f>IF('Log_working_3-way'!$D985="","",1/'True_Odds_Calculator_3-way'!A979+1/'True_Odds_Calculator_3-way'!B979+1/'True_Odds_Calculator_3-way'!C979-1)</f>
        <v/>
      </c>
    </row>
    <row r="986" spans="4:11" x14ac:dyDescent="0.25">
      <c r="D986" t="str">
        <f>solve_for_c('True_Odds_Calculator_3-way'!A980,'True_Odds_Calculator_3-way'!B980,'True_Odds_Calculator_3-way'!C980,'Log_working_3-way'!B$1,'Log_working_3-way'!B$2)</f>
        <v/>
      </c>
      <c r="F986" s="6" t="str">
        <f>IF('Log_working_3-way'!D986="","",1/'True_Odds_Calculator_3-way'!N980+1/'True_Odds_Calculator_3-way'!O980+1/'True_Odds_Calculator_3-way'!#REF!-1)</f>
        <v/>
      </c>
      <c r="H986" s="6" t="str">
        <f>IF('Log_working_3-way'!$D986="","",'True_Odds_Calculator_3-way'!N980/'True_Odds_Calculator_3-way'!A980-1)</f>
        <v/>
      </c>
      <c r="I986" s="6" t="str">
        <f>IF('Log_working_3-way'!$D986="","",'True_Odds_Calculator_3-way'!O980/'True_Odds_Calculator_3-way'!B980-1)</f>
        <v/>
      </c>
      <c r="J986" s="6" t="str">
        <f>IF('Log_working_3-way'!$D986="","",'True_Odds_Calculator_3-way'!#REF!/'True_Odds_Calculator_3-way'!C980-1)</f>
        <v/>
      </c>
      <c r="K986" s="6" t="str">
        <f>IF('Log_working_3-way'!$D986="","",1/'True_Odds_Calculator_3-way'!A980+1/'True_Odds_Calculator_3-way'!B980+1/'True_Odds_Calculator_3-way'!C980-1)</f>
        <v/>
      </c>
    </row>
    <row r="987" spans="4:11" x14ac:dyDescent="0.25">
      <c r="D987" t="str">
        <f>solve_for_c('True_Odds_Calculator_3-way'!A981,'True_Odds_Calculator_3-way'!B981,'True_Odds_Calculator_3-way'!C981,'Log_working_3-way'!B$1,'Log_working_3-way'!B$2)</f>
        <v/>
      </c>
      <c r="F987" s="6" t="str">
        <f>IF('Log_working_3-way'!D987="","",1/'True_Odds_Calculator_3-way'!N981+1/'True_Odds_Calculator_3-way'!O981+1/'True_Odds_Calculator_3-way'!#REF!-1)</f>
        <v/>
      </c>
      <c r="H987" s="6" t="str">
        <f>IF('Log_working_3-way'!$D987="","",'True_Odds_Calculator_3-way'!N981/'True_Odds_Calculator_3-way'!A981-1)</f>
        <v/>
      </c>
      <c r="I987" s="6" t="str">
        <f>IF('Log_working_3-way'!$D987="","",'True_Odds_Calculator_3-way'!O981/'True_Odds_Calculator_3-way'!B981-1)</f>
        <v/>
      </c>
      <c r="J987" s="6" t="str">
        <f>IF('Log_working_3-way'!$D987="","",'True_Odds_Calculator_3-way'!#REF!/'True_Odds_Calculator_3-way'!C981-1)</f>
        <v/>
      </c>
      <c r="K987" s="6" t="str">
        <f>IF('Log_working_3-way'!$D987="","",1/'True_Odds_Calculator_3-way'!A981+1/'True_Odds_Calculator_3-way'!B981+1/'True_Odds_Calculator_3-way'!C981-1)</f>
        <v/>
      </c>
    </row>
    <row r="988" spans="4:11" x14ac:dyDescent="0.25">
      <c r="D988" t="str">
        <f>solve_for_c('True_Odds_Calculator_3-way'!A982,'True_Odds_Calculator_3-way'!B982,'True_Odds_Calculator_3-way'!C982,'Log_working_3-way'!B$1,'Log_working_3-way'!B$2)</f>
        <v/>
      </c>
      <c r="F988" s="6" t="str">
        <f>IF('Log_working_3-way'!D988="","",1/'True_Odds_Calculator_3-way'!N982+1/'True_Odds_Calculator_3-way'!O982+1/'True_Odds_Calculator_3-way'!#REF!-1)</f>
        <v/>
      </c>
      <c r="H988" s="6" t="str">
        <f>IF('Log_working_3-way'!$D988="","",'True_Odds_Calculator_3-way'!N982/'True_Odds_Calculator_3-way'!A982-1)</f>
        <v/>
      </c>
      <c r="I988" s="6" t="str">
        <f>IF('Log_working_3-way'!$D988="","",'True_Odds_Calculator_3-way'!O982/'True_Odds_Calculator_3-way'!B982-1)</f>
        <v/>
      </c>
      <c r="J988" s="6" t="str">
        <f>IF('Log_working_3-way'!$D988="","",'True_Odds_Calculator_3-way'!#REF!/'True_Odds_Calculator_3-way'!C982-1)</f>
        <v/>
      </c>
      <c r="K988" s="6" t="str">
        <f>IF('Log_working_3-way'!$D988="","",1/'True_Odds_Calculator_3-way'!A982+1/'True_Odds_Calculator_3-way'!B982+1/'True_Odds_Calculator_3-way'!C982-1)</f>
        <v/>
      </c>
    </row>
    <row r="989" spans="4:11" x14ac:dyDescent="0.25">
      <c r="D989" t="str">
        <f>solve_for_c('True_Odds_Calculator_3-way'!A983,'True_Odds_Calculator_3-way'!B983,'True_Odds_Calculator_3-way'!C983,'Log_working_3-way'!B$1,'Log_working_3-way'!B$2)</f>
        <v/>
      </c>
      <c r="F989" s="6" t="str">
        <f>IF('Log_working_3-way'!D989="","",1/'True_Odds_Calculator_3-way'!N983+1/'True_Odds_Calculator_3-way'!O983+1/'True_Odds_Calculator_3-way'!#REF!-1)</f>
        <v/>
      </c>
      <c r="H989" s="6" t="str">
        <f>IF('Log_working_3-way'!$D989="","",'True_Odds_Calculator_3-way'!N983/'True_Odds_Calculator_3-way'!A983-1)</f>
        <v/>
      </c>
      <c r="I989" s="6" t="str">
        <f>IF('Log_working_3-way'!$D989="","",'True_Odds_Calculator_3-way'!O983/'True_Odds_Calculator_3-way'!B983-1)</f>
        <v/>
      </c>
      <c r="J989" s="6" t="str">
        <f>IF('Log_working_3-way'!$D989="","",'True_Odds_Calculator_3-way'!#REF!/'True_Odds_Calculator_3-way'!C983-1)</f>
        <v/>
      </c>
      <c r="K989" s="6" t="str">
        <f>IF('Log_working_3-way'!$D989="","",1/'True_Odds_Calculator_3-way'!A983+1/'True_Odds_Calculator_3-way'!B983+1/'True_Odds_Calculator_3-way'!C983-1)</f>
        <v/>
      </c>
    </row>
    <row r="990" spans="4:11" x14ac:dyDescent="0.25">
      <c r="D990" t="str">
        <f>solve_for_c('True_Odds_Calculator_3-way'!A984,'True_Odds_Calculator_3-way'!B984,'True_Odds_Calculator_3-way'!C984,'Log_working_3-way'!B$1,'Log_working_3-way'!B$2)</f>
        <v/>
      </c>
      <c r="F990" s="6" t="str">
        <f>IF('Log_working_3-way'!D990="","",1/'True_Odds_Calculator_3-way'!N984+1/'True_Odds_Calculator_3-way'!O984+1/'True_Odds_Calculator_3-way'!#REF!-1)</f>
        <v/>
      </c>
      <c r="H990" s="6" t="str">
        <f>IF('Log_working_3-way'!$D990="","",'True_Odds_Calculator_3-way'!N984/'True_Odds_Calculator_3-way'!A984-1)</f>
        <v/>
      </c>
      <c r="I990" s="6" t="str">
        <f>IF('Log_working_3-way'!$D990="","",'True_Odds_Calculator_3-way'!O984/'True_Odds_Calculator_3-way'!B984-1)</f>
        <v/>
      </c>
      <c r="J990" s="6" t="str">
        <f>IF('Log_working_3-way'!$D990="","",'True_Odds_Calculator_3-way'!#REF!/'True_Odds_Calculator_3-way'!C984-1)</f>
        <v/>
      </c>
      <c r="K990" s="6" t="str">
        <f>IF('Log_working_3-way'!$D990="","",1/'True_Odds_Calculator_3-way'!A984+1/'True_Odds_Calculator_3-way'!B984+1/'True_Odds_Calculator_3-way'!C984-1)</f>
        <v/>
      </c>
    </row>
    <row r="991" spans="4:11" x14ac:dyDescent="0.25">
      <c r="D991" t="str">
        <f>solve_for_c('True_Odds_Calculator_3-way'!A985,'True_Odds_Calculator_3-way'!B985,'True_Odds_Calculator_3-way'!C985,'Log_working_3-way'!B$1,'Log_working_3-way'!B$2)</f>
        <v/>
      </c>
      <c r="F991" s="6" t="str">
        <f>IF('Log_working_3-way'!D991="","",1/'True_Odds_Calculator_3-way'!N985+1/'True_Odds_Calculator_3-way'!O985+1/'True_Odds_Calculator_3-way'!#REF!-1)</f>
        <v/>
      </c>
      <c r="H991" s="6" t="str">
        <f>IF('Log_working_3-way'!$D991="","",'True_Odds_Calculator_3-way'!N985/'True_Odds_Calculator_3-way'!A985-1)</f>
        <v/>
      </c>
      <c r="I991" s="6" t="str">
        <f>IF('Log_working_3-way'!$D991="","",'True_Odds_Calculator_3-way'!O985/'True_Odds_Calculator_3-way'!B985-1)</f>
        <v/>
      </c>
      <c r="J991" s="6" t="str">
        <f>IF('Log_working_3-way'!$D991="","",'True_Odds_Calculator_3-way'!#REF!/'True_Odds_Calculator_3-way'!C985-1)</f>
        <v/>
      </c>
      <c r="K991" s="6" t="str">
        <f>IF('Log_working_3-way'!$D991="","",1/'True_Odds_Calculator_3-way'!A985+1/'True_Odds_Calculator_3-way'!B985+1/'True_Odds_Calculator_3-way'!C985-1)</f>
        <v/>
      </c>
    </row>
    <row r="992" spans="4:11" x14ac:dyDescent="0.25">
      <c r="D992" t="str">
        <f>solve_for_c('True_Odds_Calculator_3-way'!A986,'True_Odds_Calculator_3-way'!B986,'True_Odds_Calculator_3-way'!C986,'Log_working_3-way'!B$1,'Log_working_3-way'!B$2)</f>
        <v/>
      </c>
      <c r="F992" s="6" t="str">
        <f>IF('Log_working_3-way'!D992="","",1/'True_Odds_Calculator_3-way'!N986+1/'True_Odds_Calculator_3-way'!O986+1/'True_Odds_Calculator_3-way'!#REF!-1)</f>
        <v/>
      </c>
      <c r="H992" s="6" t="str">
        <f>IF('Log_working_3-way'!$D992="","",'True_Odds_Calculator_3-way'!N986/'True_Odds_Calculator_3-way'!A986-1)</f>
        <v/>
      </c>
      <c r="I992" s="6" t="str">
        <f>IF('Log_working_3-way'!$D992="","",'True_Odds_Calculator_3-way'!O986/'True_Odds_Calculator_3-way'!B986-1)</f>
        <v/>
      </c>
      <c r="J992" s="6" t="str">
        <f>IF('Log_working_3-way'!$D992="","",'True_Odds_Calculator_3-way'!#REF!/'True_Odds_Calculator_3-way'!C986-1)</f>
        <v/>
      </c>
      <c r="K992" s="6" t="str">
        <f>IF('Log_working_3-way'!$D992="","",1/'True_Odds_Calculator_3-way'!A986+1/'True_Odds_Calculator_3-way'!B986+1/'True_Odds_Calculator_3-way'!C986-1)</f>
        <v/>
      </c>
    </row>
    <row r="993" spans="4:11" x14ac:dyDescent="0.25">
      <c r="D993" t="str">
        <f>solve_for_c('True_Odds_Calculator_3-way'!A987,'True_Odds_Calculator_3-way'!B987,'True_Odds_Calculator_3-way'!C987,'Log_working_3-way'!B$1,'Log_working_3-way'!B$2)</f>
        <v/>
      </c>
      <c r="F993" s="6" t="str">
        <f>IF('Log_working_3-way'!D993="","",1/'True_Odds_Calculator_3-way'!N987+1/'True_Odds_Calculator_3-way'!O987+1/'True_Odds_Calculator_3-way'!#REF!-1)</f>
        <v/>
      </c>
      <c r="H993" s="6" t="str">
        <f>IF('Log_working_3-way'!$D993="","",'True_Odds_Calculator_3-way'!N987/'True_Odds_Calculator_3-way'!A987-1)</f>
        <v/>
      </c>
      <c r="I993" s="6" t="str">
        <f>IF('Log_working_3-way'!$D993="","",'True_Odds_Calculator_3-way'!O987/'True_Odds_Calculator_3-way'!B987-1)</f>
        <v/>
      </c>
      <c r="J993" s="6" t="str">
        <f>IF('Log_working_3-way'!$D993="","",'True_Odds_Calculator_3-way'!#REF!/'True_Odds_Calculator_3-way'!C987-1)</f>
        <v/>
      </c>
      <c r="K993" s="6" t="str">
        <f>IF('Log_working_3-way'!$D993="","",1/'True_Odds_Calculator_3-way'!A987+1/'True_Odds_Calculator_3-way'!B987+1/'True_Odds_Calculator_3-way'!C987-1)</f>
        <v/>
      </c>
    </row>
    <row r="994" spans="4:11" x14ac:dyDescent="0.25">
      <c r="D994" t="str">
        <f>solve_for_c('True_Odds_Calculator_3-way'!A988,'True_Odds_Calculator_3-way'!B988,'True_Odds_Calculator_3-way'!C988,'Log_working_3-way'!B$1,'Log_working_3-way'!B$2)</f>
        <v/>
      </c>
      <c r="F994" s="6" t="str">
        <f>IF('Log_working_3-way'!D994="","",1/'True_Odds_Calculator_3-way'!N988+1/'True_Odds_Calculator_3-way'!O988+1/'True_Odds_Calculator_3-way'!#REF!-1)</f>
        <v/>
      </c>
      <c r="H994" s="6" t="str">
        <f>IF('Log_working_3-way'!$D994="","",'True_Odds_Calculator_3-way'!N988/'True_Odds_Calculator_3-way'!A988-1)</f>
        <v/>
      </c>
      <c r="I994" s="6" t="str">
        <f>IF('Log_working_3-way'!$D994="","",'True_Odds_Calculator_3-way'!O988/'True_Odds_Calculator_3-way'!B988-1)</f>
        <v/>
      </c>
      <c r="J994" s="6" t="str">
        <f>IF('Log_working_3-way'!$D994="","",'True_Odds_Calculator_3-way'!#REF!/'True_Odds_Calculator_3-way'!C988-1)</f>
        <v/>
      </c>
      <c r="K994" s="6" t="str">
        <f>IF('Log_working_3-way'!$D994="","",1/'True_Odds_Calculator_3-way'!A988+1/'True_Odds_Calculator_3-way'!B988+1/'True_Odds_Calculator_3-way'!C988-1)</f>
        <v/>
      </c>
    </row>
    <row r="995" spans="4:11" x14ac:dyDescent="0.25">
      <c r="D995" t="str">
        <f>solve_for_c('True_Odds_Calculator_3-way'!A989,'True_Odds_Calculator_3-way'!B989,'True_Odds_Calculator_3-way'!C989,'Log_working_3-way'!B$1,'Log_working_3-way'!B$2)</f>
        <v/>
      </c>
      <c r="F995" s="6" t="str">
        <f>IF('Log_working_3-way'!D995="","",1/'True_Odds_Calculator_3-way'!N989+1/'True_Odds_Calculator_3-way'!O989+1/'True_Odds_Calculator_3-way'!#REF!-1)</f>
        <v/>
      </c>
      <c r="H995" s="6" t="str">
        <f>IF('Log_working_3-way'!$D995="","",'True_Odds_Calculator_3-way'!N989/'True_Odds_Calculator_3-way'!A989-1)</f>
        <v/>
      </c>
      <c r="I995" s="6" t="str">
        <f>IF('Log_working_3-way'!$D995="","",'True_Odds_Calculator_3-way'!O989/'True_Odds_Calculator_3-way'!B989-1)</f>
        <v/>
      </c>
      <c r="J995" s="6" t="str">
        <f>IF('Log_working_3-way'!$D995="","",'True_Odds_Calculator_3-way'!#REF!/'True_Odds_Calculator_3-way'!C989-1)</f>
        <v/>
      </c>
      <c r="K995" s="6" t="str">
        <f>IF('Log_working_3-way'!$D995="","",1/'True_Odds_Calculator_3-way'!A989+1/'True_Odds_Calculator_3-way'!B989+1/'True_Odds_Calculator_3-way'!C989-1)</f>
        <v/>
      </c>
    </row>
    <row r="996" spans="4:11" x14ac:dyDescent="0.25">
      <c r="D996" t="str">
        <f>solve_for_c('True_Odds_Calculator_3-way'!A990,'True_Odds_Calculator_3-way'!B990,'True_Odds_Calculator_3-way'!C990,'Log_working_3-way'!B$1,'Log_working_3-way'!B$2)</f>
        <v/>
      </c>
      <c r="F996" s="6" t="str">
        <f>IF('Log_working_3-way'!D996="","",1/'True_Odds_Calculator_3-way'!N990+1/'True_Odds_Calculator_3-way'!O990+1/'True_Odds_Calculator_3-way'!#REF!-1)</f>
        <v/>
      </c>
      <c r="H996" s="6" t="str">
        <f>IF('Log_working_3-way'!$D996="","",'True_Odds_Calculator_3-way'!N990/'True_Odds_Calculator_3-way'!A990-1)</f>
        <v/>
      </c>
      <c r="I996" s="6" t="str">
        <f>IF('Log_working_3-way'!$D996="","",'True_Odds_Calculator_3-way'!O990/'True_Odds_Calculator_3-way'!B990-1)</f>
        <v/>
      </c>
      <c r="J996" s="6" t="str">
        <f>IF('Log_working_3-way'!$D996="","",'True_Odds_Calculator_3-way'!#REF!/'True_Odds_Calculator_3-way'!C990-1)</f>
        <v/>
      </c>
      <c r="K996" s="6" t="str">
        <f>IF('Log_working_3-way'!$D996="","",1/'True_Odds_Calculator_3-way'!A990+1/'True_Odds_Calculator_3-way'!B990+1/'True_Odds_Calculator_3-way'!C990-1)</f>
        <v/>
      </c>
    </row>
    <row r="997" spans="4:11" x14ac:dyDescent="0.25">
      <c r="D997" t="str">
        <f>solve_for_c('True_Odds_Calculator_3-way'!A991,'True_Odds_Calculator_3-way'!B991,'True_Odds_Calculator_3-way'!C991,'Log_working_3-way'!B$1,'Log_working_3-way'!B$2)</f>
        <v/>
      </c>
      <c r="F997" s="6" t="str">
        <f>IF('Log_working_3-way'!D997="","",1/'True_Odds_Calculator_3-way'!N991+1/'True_Odds_Calculator_3-way'!O991+1/'True_Odds_Calculator_3-way'!#REF!-1)</f>
        <v/>
      </c>
      <c r="H997" s="6" t="str">
        <f>IF('Log_working_3-way'!$D997="","",'True_Odds_Calculator_3-way'!N991/'True_Odds_Calculator_3-way'!A991-1)</f>
        <v/>
      </c>
      <c r="I997" s="6" t="str">
        <f>IF('Log_working_3-way'!$D997="","",'True_Odds_Calculator_3-way'!O991/'True_Odds_Calculator_3-way'!B991-1)</f>
        <v/>
      </c>
      <c r="J997" s="6" t="str">
        <f>IF('Log_working_3-way'!$D997="","",'True_Odds_Calculator_3-way'!#REF!/'True_Odds_Calculator_3-way'!C991-1)</f>
        <v/>
      </c>
      <c r="K997" s="6" t="str">
        <f>IF('Log_working_3-way'!$D997="","",1/'True_Odds_Calculator_3-way'!A991+1/'True_Odds_Calculator_3-way'!B991+1/'True_Odds_Calculator_3-way'!C991-1)</f>
        <v/>
      </c>
    </row>
    <row r="998" spans="4:11" x14ac:dyDescent="0.25">
      <c r="D998" t="str">
        <f>solve_for_c('True_Odds_Calculator_3-way'!A992,'True_Odds_Calculator_3-way'!B992,'True_Odds_Calculator_3-way'!C992,'Log_working_3-way'!B$1,'Log_working_3-way'!B$2)</f>
        <v/>
      </c>
      <c r="F998" s="6" t="str">
        <f>IF('Log_working_3-way'!D998="","",1/'True_Odds_Calculator_3-way'!N992+1/'True_Odds_Calculator_3-way'!O992+1/'True_Odds_Calculator_3-way'!#REF!-1)</f>
        <v/>
      </c>
      <c r="H998" s="6" t="str">
        <f>IF('Log_working_3-way'!$D998="","",'True_Odds_Calculator_3-way'!N992/'True_Odds_Calculator_3-way'!A992-1)</f>
        <v/>
      </c>
      <c r="I998" s="6" t="str">
        <f>IF('Log_working_3-way'!$D998="","",'True_Odds_Calculator_3-way'!O992/'True_Odds_Calculator_3-way'!B992-1)</f>
        <v/>
      </c>
      <c r="J998" s="6" t="str">
        <f>IF('Log_working_3-way'!$D998="","",'True_Odds_Calculator_3-way'!#REF!/'True_Odds_Calculator_3-way'!C992-1)</f>
        <v/>
      </c>
      <c r="K998" s="6" t="str">
        <f>IF('Log_working_3-way'!$D998="","",1/'True_Odds_Calculator_3-way'!A992+1/'True_Odds_Calculator_3-way'!B992+1/'True_Odds_Calculator_3-way'!C992-1)</f>
        <v/>
      </c>
    </row>
    <row r="999" spans="4:11" x14ac:dyDescent="0.25">
      <c r="D999" t="str">
        <f>solve_for_c('True_Odds_Calculator_3-way'!A993,'True_Odds_Calculator_3-way'!B993,'True_Odds_Calculator_3-way'!C993,'Log_working_3-way'!B$1,'Log_working_3-way'!B$2)</f>
        <v/>
      </c>
      <c r="F999" s="6" t="str">
        <f>IF('Log_working_3-way'!D999="","",1/'True_Odds_Calculator_3-way'!N993+1/'True_Odds_Calculator_3-way'!O993+1/'True_Odds_Calculator_3-way'!#REF!-1)</f>
        <v/>
      </c>
      <c r="H999" s="6" t="str">
        <f>IF('Log_working_3-way'!$D999="","",'True_Odds_Calculator_3-way'!N993/'True_Odds_Calculator_3-way'!A993-1)</f>
        <v/>
      </c>
      <c r="I999" s="6" t="str">
        <f>IF('Log_working_3-way'!$D999="","",'True_Odds_Calculator_3-way'!O993/'True_Odds_Calculator_3-way'!B993-1)</f>
        <v/>
      </c>
      <c r="J999" s="6" t="str">
        <f>IF('Log_working_3-way'!$D999="","",'True_Odds_Calculator_3-way'!#REF!/'True_Odds_Calculator_3-way'!C993-1)</f>
        <v/>
      </c>
      <c r="K999" s="6" t="str">
        <f>IF('Log_working_3-way'!$D999="","",1/'True_Odds_Calculator_3-way'!A993+1/'True_Odds_Calculator_3-way'!B993+1/'True_Odds_Calculator_3-way'!C993-1)</f>
        <v/>
      </c>
    </row>
    <row r="1000" spans="4:11" x14ac:dyDescent="0.25">
      <c r="D1000" t="str">
        <f>solve_for_c('True_Odds_Calculator_3-way'!A994,'True_Odds_Calculator_3-way'!B994,'True_Odds_Calculator_3-way'!C994,'Log_working_3-way'!B$1,'Log_working_3-way'!B$2)</f>
        <v/>
      </c>
      <c r="F1000" s="6" t="str">
        <f>IF('Log_working_3-way'!D1000="","",1/'True_Odds_Calculator_3-way'!N994+1/'True_Odds_Calculator_3-way'!O994+1/'True_Odds_Calculator_3-way'!#REF!-1)</f>
        <v/>
      </c>
      <c r="H1000" s="6" t="str">
        <f>IF('Log_working_3-way'!$D1000="","",'True_Odds_Calculator_3-way'!N994/'True_Odds_Calculator_3-way'!A994-1)</f>
        <v/>
      </c>
      <c r="I1000" s="6" t="str">
        <f>IF('Log_working_3-way'!$D1000="","",'True_Odds_Calculator_3-way'!O994/'True_Odds_Calculator_3-way'!B994-1)</f>
        <v/>
      </c>
      <c r="J1000" s="6" t="str">
        <f>IF('Log_working_3-way'!$D1000="","",'True_Odds_Calculator_3-way'!#REF!/'True_Odds_Calculator_3-way'!C994-1)</f>
        <v/>
      </c>
      <c r="K1000" s="6" t="str">
        <f>IF('Log_working_3-way'!$D1000="","",1/'True_Odds_Calculator_3-way'!A994+1/'True_Odds_Calculator_3-way'!B994+1/'True_Odds_Calculator_3-way'!C994-1)</f>
        <v/>
      </c>
    </row>
    <row r="1001" spans="4:11" x14ac:dyDescent="0.25">
      <c r="D1001" t="str">
        <f>solve_for_c('True_Odds_Calculator_3-way'!A995,'True_Odds_Calculator_3-way'!B995,'True_Odds_Calculator_3-way'!C995,'Log_working_3-way'!B$1,'Log_working_3-way'!B$2)</f>
        <v/>
      </c>
      <c r="F1001" s="6" t="str">
        <f>IF('Log_working_3-way'!D1001="","",1/'True_Odds_Calculator_3-way'!N995+1/'True_Odds_Calculator_3-way'!O995+1/'True_Odds_Calculator_3-way'!#REF!-1)</f>
        <v/>
      </c>
      <c r="H1001" s="6" t="str">
        <f>IF('Log_working_3-way'!$D1001="","",'True_Odds_Calculator_3-way'!N995/'True_Odds_Calculator_3-way'!A995-1)</f>
        <v/>
      </c>
      <c r="I1001" s="6" t="str">
        <f>IF('Log_working_3-way'!$D1001="","",'True_Odds_Calculator_3-way'!O995/'True_Odds_Calculator_3-way'!B995-1)</f>
        <v/>
      </c>
      <c r="J1001" s="6" t="str">
        <f>IF('Log_working_3-way'!$D1001="","",'True_Odds_Calculator_3-way'!#REF!/'True_Odds_Calculator_3-way'!C995-1)</f>
        <v/>
      </c>
      <c r="K1001" s="6" t="str">
        <f>IF('Log_working_3-way'!$D1001="","",1/'True_Odds_Calculator_3-way'!A995+1/'True_Odds_Calculator_3-way'!B995+1/'True_Odds_Calculator_3-way'!C995-1)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1.59</v>
      </c>
      <c r="B2" s="4">
        <f>IF('True_Odds_Calculator_3-way'!B3="","",'True_Odds_Calculator_3-way'!B3)</f>
        <v>4.32</v>
      </c>
      <c r="C2" s="4">
        <f>IF('True_Odds_Calculator_3-way'!C3="","",'True_Odds_Calculator_3-way'!C3)</f>
        <v>5.63</v>
      </c>
      <c r="D2" s="9">
        <f>(K2/(AR2+K2-(AR2*K2)))</f>
        <v>0.61273807023833471</v>
      </c>
      <c r="E2" s="9">
        <f>(L2/(AR2+L2-(AR2*L2)))</f>
        <v>0.21946937817358031</v>
      </c>
      <c r="F2" s="9">
        <f>(M2/(AR2+M2-(AR2*M2)))</f>
        <v>0.16779255158808479</v>
      </c>
      <c r="G2" s="9">
        <f>AR2</f>
        <v>1.0712181664885085</v>
      </c>
      <c r="H2" s="9">
        <f>IF(A2="","",1/D2)</f>
        <v>1.63201871822822</v>
      </c>
      <c r="I2" s="9">
        <f>IF(B2="","",1/E2)</f>
        <v>4.5564443127418484</v>
      </c>
      <c r="J2" s="9">
        <f>IF(C2="","",1/F2)</f>
        <v>5.9597401108417944</v>
      </c>
      <c r="K2" s="11">
        <f>1/A2</f>
        <v>0.62893081761006286</v>
      </c>
      <c r="L2" s="11">
        <f>1/B2</f>
        <v>0.23148148148148145</v>
      </c>
      <c r="M2" s="11">
        <f>1/C2</f>
        <v>0.17761989342806395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-0.23452104483361103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0.22083535550251371</v>
      </c>
      <c r="Q2" s="11">
        <f>2*'OddsRatio_working_3-way'!K2*'OddsRatio_working_3-way'!L2*'OddsRatio_working_3-way'!M2</f>
        <v>5.1717881850705777E-2</v>
      </c>
      <c r="R2" s="11">
        <f>O2/N2</f>
        <v>0</v>
      </c>
      <c r="S2" s="11">
        <f>P2/N2</f>
        <v>-0.94164408852601222</v>
      </c>
      <c r="T2" s="11">
        <f>Q2/N2</f>
        <v>-0.22052554766417146</v>
      </c>
      <c r="U2" s="11">
        <f>'OddsRatio_working_3-way'!S2-'OddsRatio_working_3-way'!R2^2/3</f>
        <v>-0.94164408852601222</v>
      </c>
      <c r="V2" s="11">
        <f>'OddsRatio_working_3-way'!S2*'OddsRatio_working_3-way'!R2/3-2*'OddsRatio_working_3-way'!R2^3/27-'OddsRatio_working_3-way'!T2</f>
        <v>0.22052554766417146</v>
      </c>
      <c r="W2" s="11">
        <f>'OddsRatio_working_3-way'!V2^2+4*'OddsRatio_working_3-way'!U2^3/27</f>
        <v>-7.5064746063734034E-2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0.17585239779166845</v>
      </c>
      <c r="Y2" s="11">
        <f>IF('OddsRatio_working_3-way'!W2&gt;=0,IF('OddsRatio_working_3-way'!V2+SQRT('OddsRatio_working_3-way'!W2)&gt;0,0,PI()),ACOS('OddsRatio_working_3-way'!V2/(2*'OddsRatio_working_3-way'!X2)))</f>
        <v>0.89307586923425897</v>
      </c>
      <c r="Z2" s="11">
        <f>'OddsRatio_working_3-way'!X2^(1/3)*COS('OddsRatio_working_3-way'!Y2/3)</f>
        <v>0.53560908324425427</v>
      </c>
      <c r="AA2" s="11">
        <f>'OddsRatio_working_3-way'!X2^(1/3)*COS(('OddsRatio_working_3-way'!Y2+2*PI())/3)</f>
        <v>-0.41011829566997104</v>
      </c>
      <c r="AB2" s="11">
        <f>'OddsRatio_working_3-way'!X2^(1/3)*COS(('OddsRatio_working_3-way'!Y2+4*PI())/3)</f>
        <v>-0.12549078757428331</v>
      </c>
      <c r="AC2" s="11">
        <f>'OddsRatio_working_3-way'!X2^(1/3)*SIN('OddsRatio_working_3-way'!Y2/3)</f>
        <v>0.16432976841781785</v>
      </c>
      <c r="AD2" s="11">
        <f>'OddsRatio_working_3-way'!X2^(1/3)*SIN(('OddsRatio_working_3-way'!Y2+2*PI())/3)</f>
        <v>0.38168618837830937</v>
      </c>
      <c r="AE2" s="11">
        <f>'OddsRatio_working_3-way'!X2^(1/3)*SIN(('OddsRatio_working_3-way'!Y2+4*PI())/3)</f>
        <v>-0.54601595679612713</v>
      </c>
      <c r="AF2" s="11">
        <f>-'OddsRatio_working_3-way'!U2/(3*'OddsRatio_working_3-way'!X2^(1/3))*COS(('OddsRatio_working_3-way'!Y2)/3)</f>
        <v>0.53560908324425427</v>
      </c>
      <c r="AG2" s="11">
        <f>-'OddsRatio_working_3-way'!U2/(3*'OddsRatio_working_3-way'!X2^(1/3))*COS(('OddsRatio_working_3-way'!Y2+2*PI())/3)</f>
        <v>-0.41011829566997104</v>
      </c>
      <c r="AH2" s="11">
        <f>-'OddsRatio_working_3-way'!U2/(3*'OddsRatio_working_3-way'!X2^(1/3))*COS(('OddsRatio_working_3-way'!Y2+4*PI())/3)</f>
        <v>-0.12549078757428331</v>
      </c>
      <c r="AI2" s="11">
        <f>'OddsRatio_working_3-way'!U2/(3*'OddsRatio_working_3-way'!X2^(1/3))*SIN(('OddsRatio_working_3-way'!Y2)/3)</f>
        <v>-0.16432976841781785</v>
      </c>
      <c r="AJ2" s="11">
        <f>'OddsRatio_working_3-way'!U2/(3*'OddsRatio_working_3-way'!X2^(1/3))*SIN(('OddsRatio_working_3-way'!Y2+2*PI())/3)</f>
        <v>-0.38168618837830937</v>
      </c>
      <c r="AK2" s="11">
        <f>'OddsRatio_working_3-way'!U2/(3*'OddsRatio_working_3-way'!X2^(1/3))*SIN(('OddsRatio_working_3-way'!Y2+4*PI())/3)</f>
        <v>0.54601595679612713</v>
      </c>
      <c r="AL2" s="11">
        <f>'OddsRatio_working_3-way'!Z2+'OddsRatio_working_3-way'!AF2</f>
        <v>1.0712181664885085</v>
      </c>
      <c r="AM2" s="11">
        <f>'OddsRatio_working_3-way'!AA2+'OddsRatio_working_3-way'!AG2</f>
        <v>-0.82023659133994209</v>
      </c>
      <c r="AN2" s="11">
        <f>'OddsRatio_working_3-way'!AB2+'OddsRatio_working_3-way'!AH2</f>
        <v>-0.25098157514856662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1.0712181664885085</v>
      </c>
      <c r="AS2" s="11">
        <f>IF(('OddsRatio_working_3-way'!X2=0),IF(Q2&gt;0,-Q2^(1/3),(-Q2)^(1/3)),'OddsRatio_working_3-way'!AM2-'OddsRatio_working_3-way'!R2/3)</f>
        <v>-0.82023659133994209</v>
      </c>
      <c r="AT2" s="11">
        <f>IF(('OddsRatio_working_3-way'!X2=0),IF(Q2&gt;0,-Q2^(1/3),(-Q2)^(1/3)),'OddsRatio_working_3-way'!AN2-'OddsRatio_working_3-way'!R2/3)</f>
        <v>-0.25098157514856662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3.33</v>
      </c>
      <c r="B3" s="4">
        <f>IF('True_Odds_Calculator_3-way'!B4="","",'True_Odds_Calculator_3-way'!B4)</f>
        <v>3.9</v>
      </c>
      <c r="C3" s="4">
        <f>IF('True_Odds_Calculator_3-way'!C4="","",'True_Odds_Calculator_3-way'!C4)</f>
        <v>2.15</v>
      </c>
      <c r="D3" s="9">
        <f t="shared" ref="D3" si="0">(K3/(AR3+K3-(AR3*K3)))</f>
        <v>0.29325178822546333</v>
      </c>
      <c r="E3" s="9">
        <f t="shared" ref="E3" si="1">(L3/(AR3+L3-(AR3*L3)))</f>
        <v>0.25002380169830879</v>
      </c>
      <c r="F3" s="9">
        <f t="shared" ref="F3" si="2">(M3/(AR3+M3-(AR3*M3)))</f>
        <v>0.45672441007622833</v>
      </c>
      <c r="G3" s="9">
        <f t="shared" ref="G3" si="3">AR3</f>
        <v>1.0343514514072214</v>
      </c>
      <c r="H3" s="9">
        <f t="shared" ref="H3" si="4">IF(A3="","",1/D3)</f>
        <v>3.4100388817788256</v>
      </c>
      <c r="I3" s="9">
        <f t="shared" ref="I3" si="5">IF(B3="","",1/E3)</f>
        <v>3.9996192090809415</v>
      </c>
      <c r="J3" s="9">
        <f t="shared" ref="J3" si="6">IF(C3="","",1/F3)</f>
        <v>2.1895041691183041</v>
      </c>
      <c r="K3" s="11">
        <f t="shared" ref="K3" si="7">1/A3</f>
        <v>0.3003003003003003</v>
      </c>
      <c r="L3" s="11">
        <f t="shared" ref="L3" si="8">1/B3</f>
        <v>0.25641025641025644</v>
      </c>
      <c r="M3" s="11">
        <f t="shared" ref="M3" si="9">1/C3</f>
        <v>0.46511627906976744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-0.2782943945734645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0.22849325174906571</v>
      </c>
      <c r="Q3" s="11">
        <f>2*'OddsRatio_working_3-way'!K3*'OddsRatio_working_3-way'!L3*'OddsRatio_working_3-way'!M3</f>
        <v>7.1627978604722795E-2</v>
      </c>
      <c r="R3" s="11">
        <f t="shared" ref="R3" si="10">O3/N3</f>
        <v>0</v>
      </c>
      <c r="S3" s="11">
        <f t="shared" ref="S3" si="11">P3/N3</f>
        <v>-0.82104870311625255</v>
      </c>
      <c r="T3" s="11">
        <f t="shared" ref="T3" si="12">Q3/N3</f>
        <v>-0.25738203859443654</v>
      </c>
      <c r="U3" s="11">
        <f>'OddsRatio_working_3-way'!S3-'OddsRatio_working_3-way'!R3^2/3</f>
        <v>-0.82104870311625255</v>
      </c>
      <c r="V3" s="11">
        <f>'OddsRatio_working_3-way'!S3*'OddsRatio_working_3-way'!R3/3-2*'OddsRatio_working_3-way'!R3^3/27-'OddsRatio_working_3-way'!T3</f>
        <v>0.25738203859443654</v>
      </c>
      <c r="W3" s="11">
        <f>'OddsRatio_working_3-way'!V3^2+4*'OddsRatio_working_3-way'!U3^3/27</f>
        <v>-1.5752434436213686E-2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0.1431764193462402</v>
      </c>
      <c r="Y3" s="11">
        <f>IF('OddsRatio_working_3-way'!W3&gt;=0,IF('OddsRatio_working_3-way'!V3+SQRT('OddsRatio_working_3-way'!W3)&gt;0,0,PI()),ACOS('OddsRatio_working_3-way'!V3/(2*'OddsRatio_working_3-way'!X3)))</f>
        <v>0.45370743364547428</v>
      </c>
      <c r="Z3" s="11">
        <f>'OddsRatio_working_3-way'!X3^(1/3)*COS('OddsRatio_working_3-way'!Y3/3)</f>
        <v>0.51717572570361081</v>
      </c>
      <c r="AA3" s="11">
        <f>'OddsRatio_working_3-way'!X3^(1/3)*COS(('OddsRatio_working_3-way'!Y3+2*PI())/3)</f>
        <v>-0.32684566340434851</v>
      </c>
      <c r="AB3" s="11">
        <f>'OddsRatio_working_3-way'!X3^(1/3)*COS(('OddsRatio_working_3-way'!Y3+4*PI())/3)</f>
        <v>-0.19033006229926228</v>
      </c>
      <c r="AC3" s="11">
        <f>'OddsRatio_working_3-way'!X3^(1/3)*SIN('OddsRatio_working_3-way'!Y3/3)</f>
        <v>7.8817319046604981E-2</v>
      </c>
      <c r="AD3" s="11">
        <f>'OddsRatio_working_3-way'!X3^(1/3)*SIN(('OddsRatio_working_3-way'!Y3+2*PI())/3)</f>
        <v>0.40847865715667719</v>
      </c>
      <c r="AE3" s="11">
        <f>'OddsRatio_working_3-way'!X3^(1/3)*SIN(('OddsRatio_working_3-way'!Y3+4*PI())/3)</f>
        <v>-0.48729597620328224</v>
      </c>
      <c r="AF3" s="11">
        <f>-'OddsRatio_working_3-way'!U3/(3*'OddsRatio_working_3-way'!X3^(1/3))*COS(('OddsRatio_working_3-way'!Y3)/3)</f>
        <v>0.5171757257036107</v>
      </c>
      <c r="AG3" s="11">
        <f>-'OddsRatio_working_3-way'!U3/(3*'OddsRatio_working_3-way'!X3^(1/3))*COS(('OddsRatio_working_3-way'!Y3+2*PI())/3)</f>
        <v>-0.3268456634043484</v>
      </c>
      <c r="AH3" s="11">
        <f>-'OddsRatio_working_3-way'!U3/(3*'OddsRatio_working_3-way'!X3^(1/3))*COS(('OddsRatio_working_3-way'!Y3+4*PI())/3)</f>
        <v>-0.19033006229926225</v>
      </c>
      <c r="AI3" s="11">
        <f>'OddsRatio_working_3-way'!U3/(3*'OddsRatio_working_3-way'!X3^(1/3))*SIN(('OddsRatio_working_3-way'!Y3)/3)</f>
        <v>-7.8817319046604953E-2</v>
      </c>
      <c r="AJ3" s="11">
        <f>'OddsRatio_working_3-way'!U3/(3*'OddsRatio_working_3-way'!X3^(1/3))*SIN(('OddsRatio_working_3-way'!Y3+2*PI())/3)</f>
        <v>-0.40847865715667714</v>
      </c>
      <c r="AK3" s="11">
        <f>'OddsRatio_working_3-way'!U3/(3*'OddsRatio_working_3-way'!X3^(1/3))*SIN(('OddsRatio_working_3-way'!Y3+4*PI())/3)</f>
        <v>0.48729597620328213</v>
      </c>
      <c r="AL3" s="11">
        <f>'OddsRatio_working_3-way'!Z3+'OddsRatio_working_3-way'!AF3</f>
        <v>1.0343514514072214</v>
      </c>
      <c r="AM3" s="11">
        <f>'OddsRatio_working_3-way'!AA3+'OddsRatio_working_3-way'!AG3</f>
        <v>-0.6536913268086969</v>
      </c>
      <c r="AN3" s="11">
        <f>'OddsRatio_working_3-way'!AB3+'OddsRatio_working_3-way'!AH3</f>
        <v>-0.3806601245985245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1.0343514514072214</v>
      </c>
      <c r="AS3" s="11">
        <f>IF(('OddsRatio_working_3-way'!X3=0),IF(Q3&gt;0,-Q3^(1/3),(-Q3)^(1/3)),'OddsRatio_working_3-way'!AM3-'OddsRatio_working_3-way'!R3/3)</f>
        <v>-0.6536913268086969</v>
      </c>
      <c r="AT3" s="11">
        <f>IF(('OddsRatio_working_3-way'!X3=0),IF(Q3&gt;0,-Q3^(1/3),(-Q3)^(1/3)),'OddsRatio_working_3-way'!AN3-'OddsRatio_working_3-way'!R3/3)</f>
        <v>-0.3806601245985245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3.59</v>
      </c>
      <c r="C4" s="4">
        <f>IF('True_Odds_Calculator_3-way'!C5="","",'True_Odds_Calculator_3-way'!C5)</f>
        <v>4.18</v>
      </c>
      <c r="D4" s="9">
        <f t="shared" ref="D4:D67" si="13">(K4/(AR4+K4-(AR4*K4)))</f>
        <v>0.50064702954315277</v>
      </c>
      <c r="E4" s="9">
        <f t="shared" ref="E4:E67" si="14">(L4/(AR4+L4-(AR4*L4)))</f>
        <v>0.26887004730098646</v>
      </c>
      <c r="F4" s="9">
        <f t="shared" ref="F4:F67" si="15">(M4/(AR4+M4-(AR4*M4)))</f>
        <v>0.23048292315586066</v>
      </c>
      <c r="G4" s="9">
        <f t="shared" ref="G4:G67" si="16">AR4</f>
        <v>1.0499107649229413</v>
      </c>
      <c r="H4" s="9">
        <f t="shared" ref="H4:H67" si="17">IF(A4="","",1/D4)</f>
        <v>1.9974152266767939</v>
      </c>
      <c r="I4" s="9">
        <f t="shared" ref="I4:I67" si="18">IF(B4="","",1/E4)</f>
        <v>3.7192688811504184</v>
      </c>
      <c r="J4" s="9">
        <f t="shared" ref="J4:J67" si="19">IF(C4="","",1/F4)</f>
        <v>4.338716232454952</v>
      </c>
      <c r="K4" s="11">
        <f t="shared" ref="K4:K67" si="20">1/A4</f>
        <v>0.51282051282051289</v>
      </c>
      <c r="L4" s="11">
        <f t="shared" ref="L4:L67" si="21">1/B4</f>
        <v>0.2785515320334262</v>
      </c>
      <c r="M4" s="11">
        <f t="shared" ref="M4:M67" si="22">1/C4</f>
        <v>0.23923444976076558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-0.26738999162397481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0.22964866829402825</v>
      </c>
      <c r="Q4" s="11">
        <f>2*'OddsRatio_working_3-way'!K4*'OddsRatio_working_3-way'!L4*'OddsRatio_working_3-way'!M4</f>
        <v>6.8347817944651279E-2</v>
      </c>
      <c r="R4" s="11">
        <f t="shared" ref="R4:R67" si="23">O4/N4</f>
        <v>0</v>
      </c>
      <c r="S4" s="11">
        <f t="shared" ref="S4:S67" si="24">P4/N4</f>
        <v>-0.8588528946026468</v>
      </c>
      <c r="T4" s="11">
        <f t="shared" ref="T4:T67" si="25">Q4/N4</f>
        <v>-0.25561098053650205</v>
      </c>
      <c r="U4" s="11">
        <f>'OddsRatio_working_3-way'!S4-'OddsRatio_working_3-way'!R4^2/3</f>
        <v>-0.8588528946026468</v>
      </c>
      <c r="V4" s="11">
        <f>'OddsRatio_working_3-way'!S4*'OddsRatio_working_3-way'!R4/3-2*'OddsRatio_working_3-way'!R4^3/27-'OddsRatio_working_3-way'!T4</f>
        <v>0.25561098053650205</v>
      </c>
      <c r="W4" s="11">
        <f>'OddsRatio_working_3-way'!V4^2+4*'OddsRatio_working_3-way'!U4^3/27</f>
        <v>-2.8516981581757334E-2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0.1531779642708028</v>
      </c>
      <c r="Y4" s="11">
        <f>IF('OddsRatio_working_3-way'!W4&gt;=0,IF('OddsRatio_working_3-way'!V4+SQRT('OddsRatio_working_3-way'!W4)&gt;0,0,PI()),ACOS('OddsRatio_working_3-way'!V4/(2*'OddsRatio_working_3-way'!X4)))</f>
        <v>0.58382652507138599</v>
      </c>
      <c r="Z4" s="11">
        <f>'OddsRatio_working_3-way'!X4^(1/3)*COS('OddsRatio_working_3-way'!Y4/3)</f>
        <v>0.52495538246147067</v>
      </c>
      <c r="AA4" s="11">
        <f>'OddsRatio_working_3-way'!X4^(1/3)*COS(('OddsRatio_working_3-way'!Y4+2*PI())/3)</f>
        <v>-0.35208577384168077</v>
      </c>
      <c r="AB4" s="11">
        <f>'OddsRatio_working_3-way'!X4^(1/3)*COS(('OddsRatio_working_3-way'!Y4+4*PI())/3)</f>
        <v>-0.17286960861978998</v>
      </c>
      <c r="AC4" s="11">
        <f>'OddsRatio_working_3-way'!X4^(1/3)*SIN('OddsRatio_working_3-way'!Y4/3)</f>
        <v>0.10347050123399135</v>
      </c>
      <c r="AD4" s="11">
        <f>'OddsRatio_working_3-way'!X4^(1/3)*SIN(('OddsRatio_working_3-way'!Y4+2*PI())/3)</f>
        <v>0.40288944644801394</v>
      </c>
      <c r="AE4" s="11">
        <f>'OddsRatio_working_3-way'!X4^(1/3)*SIN(('OddsRatio_working_3-way'!Y4+4*PI())/3)</f>
        <v>-0.5063599476820051</v>
      </c>
      <c r="AF4" s="11">
        <f>-'OddsRatio_working_3-way'!U4/(3*'OddsRatio_working_3-way'!X4^(1/3))*COS(('OddsRatio_working_3-way'!Y4)/3)</f>
        <v>0.52495538246147067</v>
      </c>
      <c r="AG4" s="11">
        <f>-'OddsRatio_working_3-way'!U4/(3*'OddsRatio_working_3-way'!X4^(1/3))*COS(('OddsRatio_working_3-way'!Y4+2*PI())/3)</f>
        <v>-0.35208577384168077</v>
      </c>
      <c r="AH4" s="11">
        <f>-'OddsRatio_working_3-way'!U4/(3*'OddsRatio_working_3-way'!X4^(1/3))*COS(('OddsRatio_working_3-way'!Y4+4*PI())/3)</f>
        <v>-0.17286960861978998</v>
      </c>
      <c r="AI4" s="11">
        <f>'OddsRatio_working_3-way'!U4/(3*'OddsRatio_working_3-way'!X4^(1/3))*SIN(('OddsRatio_working_3-way'!Y4)/3)</f>
        <v>-0.10347050123399135</v>
      </c>
      <c r="AJ4" s="11">
        <f>'OddsRatio_working_3-way'!U4/(3*'OddsRatio_working_3-way'!X4^(1/3))*SIN(('OddsRatio_working_3-way'!Y4+2*PI())/3)</f>
        <v>-0.40288944644801394</v>
      </c>
      <c r="AK4" s="11">
        <f>'OddsRatio_working_3-way'!U4/(3*'OddsRatio_working_3-way'!X4^(1/3))*SIN(('OddsRatio_working_3-way'!Y4+4*PI())/3)</f>
        <v>0.5063599476820051</v>
      </c>
      <c r="AL4" s="11">
        <f>'OddsRatio_working_3-way'!Z4+'OddsRatio_working_3-way'!AF4</f>
        <v>1.0499107649229413</v>
      </c>
      <c r="AM4" s="11">
        <f>'OddsRatio_working_3-way'!AA4+'OddsRatio_working_3-way'!AG4</f>
        <v>-0.70417154768336154</v>
      </c>
      <c r="AN4" s="11">
        <f>'OddsRatio_working_3-way'!AB4+'OddsRatio_working_3-way'!AH4</f>
        <v>-0.34573921723957995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1.0499107649229413</v>
      </c>
      <c r="AS4" s="11">
        <f>IF(('OddsRatio_working_3-way'!X4=0),IF(Q4&gt;0,-Q4^(1/3),(-Q4)^(1/3)),'OddsRatio_working_3-way'!AM4-'OddsRatio_working_3-way'!R4/3)</f>
        <v>-0.70417154768336154</v>
      </c>
      <c r="AT4" s="11">
        <f>IF(('OddsRatio_working_3-way'!X4=0),IF(Q4&gt;0,-Q4^(1/3),(-Q4)^(1/3)),'OddsRatio_working_3-way'!AN4-'OddsRatio_working_3-way'!R4/3)</f>
        <v>-0.34573921723957995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1.98</v>
      </c>
      <c r="B5" s="4">
        <f>IF('True_Odds_Calculator_3-way'!B6="","",'True_Odds_Calculator_3-way'!B6)</f>
        <v>3.89</v>
      </c>
      <c r="C5" s="4">
        <f>IF('True_Odds_Calculator_3-way'!C6="","",'True_Odds_Calculator_3-way'!C6)</f>
        <v>3.75</v>
      </c>
      <c r="D5" s="9">
        <f t="shared" si="13"/>
        <v>0.49366966653135513</v>
      </c>
      <c r="E5" s="9">
        <f t="shared" si="14"/>
        <v>0.2484713292152391</v>
      </c>
      <c r="F5" s="9">
        <f t="shared" si="15"/>
        <v>0.25785900425340602</v>
      </c>
      <c r="G5" s="9">
        <f t="shared" si="16"/>
        <v>1.0465775813419043</v>
      </c>
      <c r="H5" s="9">
        <f t="shared" si="17"/>
        <v>2.0256460297150656</v>
      </c>
      <c r="I5" s="9">
        <f t="shared" si="18"/>
        <v>4.0246092100781041</v>
      </c>
      <c r="J5" s="9">
        <f t="shared" si="19"/>
        <v>3.8780883486902362</v>
      </c>
      <c r="K5" s="11">
        <f t="shared" si="20"/>
        <v>0.50505050505050508</v>
      </c>
      <c r="L5" s="11">
        <f t="shared" si="21"/>
        <v>0.25706940874035988</v>
      </c>
      <c r="M5" s="11">
        <f t="shared" si="22"/>
        <v>0.26666666666666666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-0.26965628867942504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0.22919858395436798</v>
      </c>
      <c r="Q5" s="11">
        <f>2*'OddsRatio_working_3-way'!K5*'OddsRatio_working_3-way'!L5*'OddsRatio_working_3-way'!M5</f>
        <v>6.924428518258853E-2</v>
      </c>
      <c r="R5" s="11">
        <f t="shared" si="23"/>
        <v>0</v>
      </c>
      <c r="S5" s="11">
        <f t="shared" si="24"/>
        <v>-0.84996565471108187</v>
      </c>
      <c r="T5" s="11">
        <f t="shared" si="25"/>
        <v>-0.25678720686135409</v>
      </c>
      <c r="U5" s="11">
        <f>'OddsRatio_working_3-way'!S5-'OddsRatio_working_3-way'!R5^2/3</f>
        <v>-0.84996565471108187</v>
      </c>
      <c r="V5" s="11">
        <f>'OddsRatio_working_3-way'!S5*'OddsRatio_working_3-way'!R5/3-2*'OddsRatio_working_3-way'!R5^3/27-'OddsRatio_working_3-way'!T5</f>
        <v>0.25678720686135409</v>
      </c>
      <c r="W5" s="11">
        <f>'OddsRatio_working_3-way'!V5^2+4*'OddsRatio_working_3-way'!U5^3/27</f>
        <v>-2.5030783665559928E-2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0.15080654269064039</v>
      </c>
      <c r="Y5" s="11">
        <f>IF('OddsRatio_working_3-way'!W5&gt;=0,IF('OddsRatio_working_3-way'!V5+SQRT('OddsRatio_working_3-way'!W5)&gt;0,0,PI()),ACOS('OddsRatio_working_3-way'!V5/(2*'OddsRatio_working_3-way'!X5)))</f>
        <v>0.55218668972254492</v>
      </c>
      <c r="Z5" s="11">
        <f>'OddsRatio_working_3-way'!X5^(1/3)*COS('OddsRatio_working_3-way'!Y5/3)</f>
        <v>0.52328879067095213</v>
      </c>
      <c r="AA5" s="11">
        <f>'OddsRatio_working_3-way'!X5^(1/3)*COS(('OddsRatio_working_3-way'!Y5+2*PI())/3)</f>
        <v>-0.34601290158259274</v>
      </c>
      <c r="AB5" s="11">
        <f>'OddsRatio_working_3-way'!X5^(1/3)*COS(('OddsRatio_working_3-way'!Y5+4*PI())/3)</f>
        <v>-0.17727588908835956</v>
      </c>
      <c r="AC5" s="11">
        <f>'OddsRatio_working_3-way'!X5^(1/3)*SIN('OddsRatio_working_3-way'!Y5/3)</f>
        <v>9.7420359585798838E-2</v>
      </c>
      <c r="AD5" s="11">
        <f>'OddsRatio_working_3-way'!X5^(1/3)*SIN(('OddsRatio_working_3-way'!Y5+2*PI())/3)</f>
        <v>0.40447120644378254</v>
      </c>
      <c r="AE5" s="11">
        <f>'OddsRatio_working_3-way'!X5^(1/3)*SIN(('OddsRatio_working_3-way'!Y5+4*PI())/3)</f>
        <v>-0.50189156602958129</v>
      </c>
      <c r="AF5" s="11">
        <f>-'OddsRatio_working_3-way'!U5/(3*'OddsRatio_working_3-way'!X5^(1/3))*COS(('OddsRatio_working_3-way'!Y5)/3)</f>
        <v>0.52328879067095213</v>
      </c>
      <c r="AG5" s="11">
        <f>-'OddsRatio_working_3-way'!U5/(3*'OddsRatio_working_3-way'!X5^(1/3))*COS(('OddsRatio_working_3-way'!Y5+2*PI())/3)</f>
        <v>-0.34601290158259274</v>
      </c>
      <c r="AH5" s="11">
        <f>-'OddsRatio_working_3-way'!U5/(3*'OddsRatio_working_3-way'!X5^(1/3))*COS(('OddsRatio_working_3-way'!Y5+4*PI())/3)</f>
        <v>-0.17727588908835956</v>
      </c>
      <c r="AI5" s="11">
        <f>'OddsRatio_working_3-way'!U5/(3*'OddsRatio_working_3-way'!X5^(1/3))*SIN(('OddsRatio_working_3-way'!Y5)/3)</f>
        <v>-9.7420359585798838E-2</v>
      </c>
      <c r="AJ5" s="11">
        <f>'OddsRatio_working_3-way'!U5/(3*'OddsRatio_working_3-way'!X5^(1/3))*SIN(('OddsRatio_working_3-way'!Y5+2*PI())/3)</f>
        <v>-0.40447120644378254</v>
      </c>
      <c r="AK5" s="11">
        <f>'OddsRatio_working_3-way'!U5/(3*'OddsRatio_working_3-way'!X5^(1/3))*SIN(('OddsRatio_working_3-way'!Y5+4*PI())/3)</f>
        <v>0.50189156602958129</v>
      </c>
      <c r="AL5" s="11">
        <f>'OddsRatio_working_3-way'!Z5+'OddsRatio_working_3-way'!AF5</f>
        <v>1.0465775813419043</v>
      </c>
      <c r="AM5" s="11">
        <f>'OddsRatio_working_3-way'!AA5+'OddsRatio_working_3-way'!AG5</f>
        <v>-0.69202580316518547</v>
      </c>
      <c r="AN5" s="11">
        <f>'OddsRatio_working_3-way'!AB5+'OddsRatio_working_3-way'!AH5</f>
        <v>-0.35455177817671912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1.0465775813419043</v>
      </c>
      <c r="AS5" s="11">
        <f>IF(('OddsRatio_working_3-way'!X5=0),IF(Q5&gt;0,-Q5^(1/3),(-Q5)^(1/3)),'OddsRatio_working_3-way'!AM5-'OddsRatio_working_3-way'!R5/3)</f>
        <v>-0.69202580316518547</v>
      </c>
      <c r="AT5" s="11">
        <f>IF(('OddsRatio_working_3-way'!X5=0),IF(Q5&gt;0,-Q5^(1/3),(-Q5)^(1/3)),'OddsRatio_working_3-way'!AN5-'OddsRatio_working_3-way'!R5/3)</f>
        <v>-0.35455177817671912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3.27</v>
      </c>
      <c r="C6" s="4">
        <f>IF('True_Odds_Calculator_3-way'!C7="","",'True_Odds_Calculator_3-way'!C7)</f>
        <v>3.47</v>
      </c>
      <c r="D6" s="9">
        <f t="shared" si="13"/>
        <v>0.42290581347082173</v>
      </c>
      <c r="E6" s="9">
        <f t="shared" si="14"/>
        <v>0.29721218829011431</v>
      </c>
      <c r="F6" s="9">
        <f t="shared" si="15"/>
        <v>0.2798819982390639</v>
      </c>
      <c r="G6" s="9">
        <f t="shared" si="16"/>
        <v>1.0416738180201117</v>
      </c>
      <c r="H6" s="9">
        <f t="shared" si="17"/>
        <v>2.3645927016063464</v>
      </c>
      <c r="I6" s="9">
        <f t="shared" si="18"/>
        <v>3.3645995669056532</v>
      </c>
      <c r="J6" s="9">
        <f t="shared" si="19"/>
        <v>3.5729343305096757</v>
      </c>
      <c r="K6" s="11">
        <f t="shared" si="20"/>
        <v>0.4329004329004329</v>
      </c>
      <c r="L6" s="11">
        <f t="shared" si="21"/>
        <v>0.3058103975535168</v>
      </c>
      <c r="M6" s="11">
        <f t="shared" si="22"/>
        <v>0.28818443804034583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-0.28022372302307774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0.23081613648200114</v>
      </c>
      <c r="Q6" s="11">
        <f>2*'OddsRatio_working_3-way'!K6*'OddsRatio_working_3-way'!L6*'OddsRatio_working_3-way'!M6</f>
        <v>7.6302855035372277E-2</v>
      </c>
      <c r="R6" s="11">
        <f t="shared" si="23"/>
        <v>0</v>
      </c>
      <c r="S6" s="11">
        <f t="shared" si="24"/>
        <v>-0.8236852112017381</v>
      </c>
      <c r="T6" s="11">
        <f t="shared" si="25"/>
        <v>-0.27229263180222746</v>
      </c>
      <c r="U6" s="11">
        <f>'OddsRatio_working_3-way'!S6-'OddsRatio_working_3-way'!R6^2/3</f>
        <v>-0.8236852112017381</v>
      </c>
      <c r="V6" s="11">
        <f>'OddsRatio_working_3-way'!S6*'OddsRatio_working_3-way'!R6/3-2*'OddsRatio_working_3-way'!R6^3/27-'OddsRatio_working_3-way'!T6</f>
        <v>0.27229263180222746</v>
      </c>
      <c r="W6" s="11">
        <f>'OddsRatio_working_3-way'!V6^2+4*'OddsRatio_working_3-way'!U6^3/27</f>
        <v>-8.6471325635401608E-3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0.143866613480442</v>
      </c>
      <c r="Y6" s="11">
        <f>IF('OddsRatio_working_3-way'!W6&gt;=0,IF('OddsRatio_working_3-way'!V6+SQRT('OddsRatio_working_3-way'!W6)&gt;0,0,PI()),ACOS('OddsRatio_working_3-way'!V6/(2*'OddsRatio_working_3-way'!X6)))</f>
        <v>0.32908912199834583</v>
      </c>
      <c r="Z6" s="11">
        <f>'OddsRatio_working_3-way'!X6^(1/3)*COS('OddsRatio_working_3-way'!Y6/3)</f>
        <v>0.52083690901005597</v>
      </c>
      <c r="AA6" s="11">
        <f>'OddsRatio_working_3-way'!X6^(1/3)*COS(('OddsRatio_working_3-way'!Y6+2*PI())/3)</f>
        <v>-0.31009730775339306</v>
      </c>
      <c r="AB6" s="11">
        <f>'OddsRatio_working_3-way'!X6^(1/3)*COS(('OddsRatio_working_3-way'!Y6+4*PI())/3)</f>
        <v>-0.21073960125666308</v>
      </c>
      <c r="AC6" s="11">
        <f>'OddsRatio_working_3-way'!X6^(1/3)*SIN('OddsRatio_working_3-way'!Y6/3)</f>
        <v>5.7364198591950979E-2</v>
      </c>
      <c r="AD6" s="11">
        <f>'OddsRatio_working_3-way'!X6^(1/3)*SIN(('OddsRatio_working_3-way'!Y6+2*PI())/3)</f>
        <v>0.42237589513529722</v>
      </c>
      <c r="AE6" s="11">
        <f>'OddsRatio_working_3-way'!X6^(1/3)*SIN(('OddsRatio_working_3-way'!Y6+4*PI())/3)</f>
        <v>-0.47974009372724807</v>
      </c>
      <c r="AF6" s="11">
        <f>-'OddsRatio_working_3-way'!U6/(3*'OddsRatio_working_3-way'!X6^(1/3))*COS(('OddsRatio_working_3-way'!Y6)/3)</f>
        <v>0.52083690901005575</v>
      </c>
      <c r="AG6" s="11">
        <f>-'OddsRatio_working_3-way'!U6/(3*'OddsRatio_working_3-way'!X6^(1/3))*COS(('OddsRatio_working_3-way'!Y6+2*PI())/3)</f>
        <v>-0.31009730775339295</v>
      </c>
      <c r="AH6" s="11">
        <f>-'OddsRatio_working_3-way'!U6/(3*'OddsRatio_working_3-way'!X6^(1/3))*COS(('OddsRatio_working_3-way'!Y6+4*PI())/3)</f>
        <v>-0.21073960125666297</v>
      </c>
      <c r="AI6" s="11">
        <f>'OddsRatio_working_3-way'!U6/(3*'OddsRatio_working_3-way'!X6^(1/3))*SIN(('OddsRatio_working_3-way'!Y6)/3)</f>
        <v>-5.7364198591950959E-2</v>
      </c>
      <c r="AJ6" s="11">
        <f>'OddsRatio_working_3-way'!U6/(3*'OddsRatio_working_3-way'!X6^(1/3))*SIN(('OddsRatio_working_3-way'!Y6+2*PI())/3)</f>
        <v>-0.422375895135297</v>
      </c>
      <c r="AK6" s="11">
        <f>'OddsRatio_working_3-way'!U6/(3*'OddsRatio_working_3-way'!X6^(1/3))*SIN(('OddsRatio_working_3-way'!Y6+4*PI())/3)</f>
        <v>0.47974009372724791</v>
      </c>
      <c r="AL6" s="11">
        <f>'OddsRatio_working_3-way'!Z6+'OddsRatio_working_3-way'!AF6</f>
        <v>1.0416738180201117</v>
      </c>
      <c r="AM6" s="11">
        <f>'OddsRatio_working_3-way'!AA6+'OddsRatio_working_3-way'!AG6</f>
        <v>-0.62019461550678601</v>
      </c>
      <c r="AN6" s="11">
        <f>'OddsRatio_working_3-way'!AB6+'OddsRatio_working_3-way'!AH6</f>
        <v>-0.42147920251332605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1.0416738180201117</v>
      </c>
      <c r="AS6" s="11">
        <f>IF(('OddsRatio_working_3-way'!X6=0),IF(Q6&gt;0,-Q6^(1/3),(-Q6)^(1/3)),'OddsRatio_working_3-way'!AM6-'OddsRatio_working_3-way'!R6/3)</f>
        <v>-0.62019461550678601</v>
      </c>
      <c r="AT6" s="11">
        <f>IF(('OddsRatio_working_3-way'!X6=0),IF(Q6&gt;0,-Q6^(1/3),(-Q6)^(1/3)),'OddsRatio_working_3-way'!AN6-'OddsRatio_working_3-way'!R6/3)</f>
        <v>-0.42147920251332605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1.79</v>
      </c>
      <c r="B7" s="4">
        <f>IF('True_Odds_Calculator_3-way'!B8="","",'True_Odds_Calculator_3-way'!B8)</f>
        <v>4.01</v>
      </c>
      <c r="C7" s="4">
        <f>IF('True_Odds_Calculator_3-way'!C8="","",'True_Odds_Calculator_3-way'!C8)</f>
        <v>4.5999999999999996</v>
      </c>
      <c r="D7" s="9">
        <f t="shared" si="13"/>
        <v>0.54819340302963859</v>
      </c>
      <c r="E7" s="9">
        <f t="shared" si="14"/>
        <v>0.24153386346860503</v>
      </c>
      <c r="F7" s="9">
        <f t="shared" si="15"/>
        <v>0.21027273350175651</v>
      </c>
      <c r="G7" s="9">
        <f t="shared" si="16"/>
        <v>1.043257875070942</v>
      </c>
      <c r="H7" s="9">
        <f t="shared" si="17"/>
        <v>1.8241737213060443</v>
      </c>
      <c r="I7" s="9">
        <f t="shared" si="18"/>
        <v>4.140206203963535</v>
      </c>
      <c r="J7" s="9">
        <f t="shared" si="19"/>
        <v>4.7557283502553913</v>
      </c>
      <c r="K7" s="11">
        <f t="shared" si="20"/>
        <v>0.55865921787709494</v>
      </c>
      <c r="L7" s="11">
        <f t="shared" si="21"/>
        <v>0.24937655860349128</v>
      </c>
      <c r="M7" s="11">
        <f t="shared" si="22"/>
        <v>0.21739130434782611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-0.25926318524795622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0.22411786903884326</v>
      </c>
      <c r="Q7" s="11">
        <f>2*'OddsRatio_working_3-way'!K7*'OddsRatio_working_3-way'!L7*'OddsRatio_working_3-way'!M7</f>
        <v>6.0572397037525212E-2</v>
      </c>
      <c r="R7" s="11">
        <f t="shared" si="23"/>
        <v>0</v>
      </c>
      <c r="S7" s="11">
        <f t="shared" si="24"/>
        <v>-0.86444154739709611</v>
      </c>
      <c r="T7" s="11">
        <f t="shared" si="25"/>
        <v>-0.23363285064786385</v>
      </c>
      <c r="U7" s="11">
        <f>'OddsRatio_working_3-way'!S7-'OddsRatio_working_3-way'!R7^2/3</f>
        <v>-0.86444154739709611</v>
      </c>
      <c r="V7" s="11">
        <f>'OddsRatio_working_3-way'!S7*'OddsRatio_working_3-way'!R7/3-2*'OddsRatio_working_3-way'!R7^3/27-'OddsRatio_working_3-way'!T7</f>
        <v>0.23363285064786385</v>
      </c>
      <c r="W7" s="11">
        <f>'OddsRatio_working_3-way'!V7^2+4*'OddsRatio_working_3-way'!U7^3/27</f>
        <v>-4.1113748806341263E-2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0.15467551334017637</v>
      </c>
      <c r="Y7" s="11">
        <f>IF('OddsRatio_working_3-way'!W7&gt;=0,IF('OddsRatio_working_3-way'!V7+SQRT('OddsRatio_working_3-way'!W7)&gt;0,0,PI()),ACOS('OddsRatio_working_3-way'!V7/(2*'OddsRatio_working_3-way'!X7)))</f>
        <v>0.71478311991747667</v>
      </c>
      <c r="Z7" s="11">
        <f>'OddsRatio_working_3-way'!X7^(1/3)*COS('OddsRatio_working_3-way'!Y7/3)</f>
        <v>0.52162893753547113</v>
      </c>
      <c r="AA7" s="11">
        <f>'OddsRatio_working_3-way'!X7^(1/3)*COS(('OddsRatio_working_3-way'!Y7+2*PI())/3)</f>
        <v>-0.37053149339694136</v>
      </c>
      <c r="AB7" s="11">
        <f>'OddsRatio_working_3-way'!X7^(1/3)*COS(('OddsRatio_working_3-way'!Y7+4*PI())/3)</f>
        <v>-0.15109744413852988</v>
      </c>
      <c r="AC7" s="11">
        <f>'OddsRatio_working_3-way'!X7^(1/3)*SIN('OddsRatio_working_3-way'!Y7/3)</f>
        <v>0.12669030740871351</v>
      </c>
      <c r="AD7" s="11">
        <f>'OddsRatio_working_3-way'!X7^(1/3)*SIN(('OddsRatio_working_3-way'!Y7+2*PI())/3)</f>
        <v>0.38839875755044734</v>
      </c>
      <c r="AE7" s="11">
        <f>'OddsRatio_working_3-way'!X7^(1/3)*SIN(('OddsRatio_working_3-way'!Y7+4*PI())/3)</f>
        <v>-0.51508906495916085</v>
      </c>
      <c r="AF7" s="11">
        <f>-'OddsRatio_working_3-way'!U7/(3*'OddsRatio_working_3-way'!X7^(1/3))*COS(('OddsRatio_working_3-way'!Y7)/3)</f>
        <v>0.52162893753547102</v>
      </c>
      <c r="AG7" s="11">
        <f>-'OddsRatio_working_3-way'!U7/(3*'OddsRatio_working_3-way'!X7^(1/3))*COS(('OddsRatio_working_3-way'!Y7+2*PI())/3)</f>
        <v>-0.3705314933969413</v>
      </c>
      <c r="AH7" s="11">
        <f>-'OddsRatio_working_3-way'!U7/(3*'OddsRatio_working_3-way'!X7^(1/3))*COS(('OddsRatio_working_3-way'!Y7+4*PI())/3)</f>
        <v>-0.15109744413852985</v>
      </c>
      <c r="AI7" s="11">
        <f>'OddsRatio_working_3-way'!U7/(3*'OddsRatio_working_3-way'!X7^(1/3))*SIN(('OddsRatio_working_3-way'!Y7)/3)</f>
        <v>-0.12669030740871348</v>
      </c>
      <c r="AJ7" s="11">
        <f>'OddsRatio_working_3-way'!U7/(3*'OddsRatio_working_3-way'!X7^(1/3))*SIN(('OddsRatio_working_3-way'!Y7+2*PI())/3)</f>
        <v>-0.38839875755044728</v>
      </c>
      <c r="AK7" s="11">
        <f>'OddsRatio_working_3-way'!U7/(3*'OddsRatio_working_3-way'!X7^(1/3))*SIN(('OddsRatio_working_3-way'!Y7+4*PI())/3)</f>
        <v>0.51508906495916074</v>
      </c>
      <c r="AL7" s="11">
        <f>'OddsRatio_working_3-way'!Z7+'OddsRatio_working_3-way'!AF7</f>
        <v>1.043257875070942</v>
      </c>
      <c r="AM7" s="11">
        <f>'OddsRatio_working_3-way'!AA7+'OddsRatio_working_3-way'!AG7</f>
        <v>-0.74106298679388272</v>
      </c>
      <c r="AN7" s="11">
        <f>'OddsRatio_working_3-way'!AB7+'OddsRatio_working_3-way'!AH7</f>
        <v>-0.30219488827705976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1.043257875070942</v>
      </c>
      <c r="AS7" s="11">
        <f>IF(('OddsRatio_working_3-way'!X7=0),IF(Q7&gt;0,-Q7^(1/3),(-Q7)^(1/3)),'OddsRatio_working_3-way'!AM7-'OddsRatio_working_3-way'!R7/3)</f>
        <v>-0.74106298679388272</v>
      </c>
      <c r="AT7" s="11">
        <f>IF(('OddsRatio_working_3-way'!X7=0),IF(Q7&gt;0,-Q7^(1/3),(-Q7)^(1/3)),'OddsRatio_working_3-way'!AN7-'OddsRatio_working_3-way'!R7/3)</f>
        <v>-0.30219488827705976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2.6</v>
      </c>
      <c r="B8" s="4">
        <f>IF('True_Odds_Calculator_3-way'!B9="","",'True_Odds_Calculator_3-way'!B9)</f>
        <v>3.41</v>
      </c>
      <c r="C8" s="4">
        <f>IF('True_Odds_Calculator_3-way'!C9="","",'True_Odds_Calculator_3-way'!C9)</f>
        <v>2.91</v>
      </c>
      <c r="D8" s="9">
        <f t="shared" si="13"/>
        <v>0.37699956909377874</v>
      </c>
      <c r="E8" s="9">
        <f t="shared" si="14"/>
        <v>0.28660582169543264</v>
      </c>
      <c r="F8" s="9">
        <f t="shared" si="15"/>
        <v>0.33639460921078884</v>
      </c>
      <c r="G8" s="9">
        <f t="shared" si="16"/>
        <v>1.0328268285620534</v>
      </c>
      <c r="H8" s="9">
        <f t="shared" si="17"/>
        <v>2.6525229256992855</v>
      </c>
      <c r="I8" s="9">
        <f t="shared" si="18"/>
        <v>3.489112656834549</v>
      </c>
      <c r="J8" s="9">
        <f t="shared" si="19"/>
        <v>2.9726992425535221</v>
      </c>
      <c r="K8" s="11">
        <f t="shared" si="20"/>
        <v>0.38461538461538458</v>
      </c>
      <c r="L8" s="11">
        <f t="shared" si="21"/>
        <v>0.29325513196480935</v>
      </c>
      <c r="M8" s="11">
        <f t="shared" si="22"/>
        <v>0.3436426116838488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-0.28546290202425895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0.22945683072054868</v>
      </c>
      <c r="Q8" s="11">
        <f>2*'OddsRatio_working_3-way'!K8*'OddsRatio_working_3-way'!L8*'OddsRatio_working_3-way'!M8</f>
        <v>7.7519199567752925E-2</v>
      </c>
      <c r="R8" s="11">
        <f t="shared" si="23"/>
        <v>0</v>
      </c>
      <c r="S8" s="11">
        <f t="shared" si="24"/>
        <v>-0.80380613065108264</v>
      </c>
      <c r="T8" s="11">
        <f t="shared" si="25"/>
        <v>-0.27155612521996031</v>
      </c>
      <c r="U8" s="11">
        <f>'OddsRatio_working_3-way'!S8-'OddsRatio_working_3-way'!R8^2/3</f>
        <v>-0.80380613065108264</v>
      </c>
      <c r="V8" s="11">
        <f>'OddsRatio_working_3-way'!S8*'OddsRatio_working_3-way'!R8/3-2*'OddsRatio_working_3-way'!R8^3/27-'OddsRatio_working_3-way'!T8</f>
        <v>0.27155612521996031</v>
      </c>
      <c r="W8" s="11">
        <f>'OddsRatio_working_3-way'!V8^2+4*'OddsRatio_working_3-way'!U8^3/27</f>
        <v>-3.1969143964644259E-3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0.1386899811999259</v>
      </c>
      <c r="Y8" s="11">
        <f>IF('OddsRatio_working_3-way'!W8&gt;=0,IF('OddsRatio_working_3-way'!V8+SQRT('OddsRatio_working_3-way'!W8)&gt;0,0,PI()),ACOS('OddsRatio_working_3-way'!V8/(2*'OddsRatio_working_3-way'!X8)))</f>
        <v>0.20527916665425994</v>
      </c>
      <c r="Z8" s="11">
        <f>'OddsRatio_working_3-way'!X8^(1/3)*COS('OddsRatio_working_3-way'!Y8/3)</f>
        <v>0.51641341428102672</v>
      </c>
      <c r="AA8" s="11">
        <f>'OddsRatio_working_3-way'!X8^(1/3)*COS(('OddsRatio_working_3-way'!Y8+2*PI())/3)</f>
        <v>-0.28885669614100212</v>
      </c>
      <c r="AB8" s="11">
        <f>'OddsRatio_working_3-way'!X8^(1/3)*COS(('OddsRatio_working_3-way'!Y8+4*PI())/3)</f>
        <v>-0.22755671814002476</v>
      </c>
      <c r="AC8" s="11">
        <f>'OddsRatio_working_3-way'!X8^(1/3)*SIN('OddsRatio_working_3-way'!Y8/3)</f>
        <v>3.5391558800182542E-2</v>
      </c>
      <c r="AD8" s="11">
        <f>'OddsRatio_working_3-way'!X8^(1/3)*SIN(('OddsRatio_working_3-way'!Y8+2*PI())/3)</f>
        <v>0.42953135622233557</v>
      </c>
      <c r="AE8" s="11">
        <f>'OddsRatio_working_3-way'!X8^(1/3)*SIN(('OddsRatio_working_3-way'!Y8+4*PI())/3)</f>
        <v>-0.46492291502251804</v>
      </c>
      <c r="AF8" s="11">
        <f>-'OddsRatio_working_3-way'!U8/(3*'OddsRatio_working_3-way'!X8^(1/3))*COS(('OddsRatio_working_3-way'!Y8)/3)</f>
        <v>0.51641341428102672</v>
      </c>
      <c r="AG8" s="11">
        <f>-'OddsRatio_working_3-way'!U8/(3*'OddsRatio_working_3-way'!X8^(1/3))*COS(('OddsRatio_working_3-way'!Y8+2*PI())/3)</f>
        <v>-0.28885669614100212</v>
      </c>
      <c r="AH8" s="11">
        <f>-'OddsRatio_working_3-way'!U8/(3*'OddsRatio_working_3-way'!X8^(1/3))*COS(('OddsRatio_working_3-way'!Y8+4*PI())/3)</f>
        <v>-0.22755671814002476</v>
      </c>
      <c r="AI8" s="11">
        <f>'OddsRatio_working_3-way'!U8/(3*'OddsRatio_working_3-way'!X8^(1/3))*SIN(('OddsRatio_working_3-way'!Y8)/3)</f>
        <v>-3.5391558800182542E-2</v>
      </c>
      <c r="AJ8" s="11">
        <f>'OddsRatio_working_3-way'!U8/(3*'OddsRatio_working_3-way'!X8^(1/3))*SIN(('OddsRatio_working_3-way'!Y8+2*PI())/3)</f>
        <v>-0.42953135622233557</v>
      </c>
      <c r="AK8" s="11">
        <f>'OddsRatio_working_3-way'!U8/(3*'OddsRatio_working_3-way'!X8^(1/3))*SIN(('OddsRatio_working_3-way'!Y8+4*PI())/3)</f>
        <v>0.46492291502251804</v>
      </c>
      <c r="AL8" s="11">
        <f>'OddsRatio_working_3-way'!Z8+'OddsRatio_working_3-way'!AF8</f>
        <v>1.0328268285620534</v>
      </c>
      <c r="AM8" s="11">
        <f>'OddsRatio_working_3-way'!AA8+'OddsRatio_working_3-way'!AG8</f>
        <v>-0.57771339228200425</v>
      </c>
      <c r="AN8" s="11">
        <f>'OddsRatio_working_3-way'!AB8+'OddsRatio_working_3-way'!AH8</f>
        <v>-0.45511343628004952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1.0328268285620534</v>
      </c>
      <c r="AS8" s="11">
        <f>IF(('OddsRatio_working_3-way'!X8=0),IF(Q8&gt;0,-Q8^(1/3),(-Q8)^(1/3)),'OddsRatio_working_3-way'!AM8-'OddsRatio_working_3-way'!R8/3)</f>
        <v>-0.57771339228200425</v>
      </c>
      <c r="AT8" s="11">
        <f>IF(('OddsRatio_working_3-way'!X8=0),IF(Q8&gt;0,-Q8^(1/3),(-Q8)^(1/3)),'OddsRatio_working_3-way'!AN8-'OddsRatio_working_3-way'!R8/3)</f>
        <v>-0.45511343628004952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3.23</v>
      </c>
      <c r="B9" s="4">
        <f>IF('True_Odds_Calculator_3-way'!B10="","",'True_Odds_Calculator_3-way'!B10)</f>
        <v>3.13</v>
      </c>
      <c r="C9" s="4">
        <f>IF('True_Odds_Calculator_3-way'!C10="","",'True_Odds_Calculator_3-way'!C10)</f>
        <v>2.5099999999999998</v>
      </c>
      <c r="D9" s="9">
        <f t="shared" si="13"/>
        <v>0.30085020153901848</v>
      </c>
      <c r="E9" s="9">
        <f t="shared" si="14"/>
        <v>0.31058775148776835</v>
      </c>
      <c r="F9" s="9">
        <f t="shared" si="15"/>
        <v>0.38856204697321312</v>
      </c>
      <c r="G9" s="9">
        <f t="shared" si="16"/>
        <v>1.0421136080086493</v>
      </c>
      <c r="H9" s="9">
        <f t="shared" si="17"/>
        <v>3.323913345859288</v>
      </c>
      <c r="I9" s="9">
        <f t="shared" si="18"/>
        <v>3.2197019850584234</v>
      </c>
      <c r="J9" s="9">
        <f t="shared" si="19"/>
        <v>2.5735915480930602</v>
      </c>
      <c r="K9" s="11">
        <f t="shared" si="20"/>
        <v>0.30959752321981426</v>
      </c>
      <c r="L9" s="11">
        <f t="shared" si="21"/>
        <v>0.31948881789137379</v>
      </c>
      <c r="M9" s="11">
        <f t="shared" si="22"/>
        <v>0.39840637450199207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-0.28264469102097833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0.23132230964962003</v>
      </c>
      <c r="Q9" s="11">
        <f>2*'OddsRatio_working_3-way'!K9*'OddsRatio_working_3-way'!L9*'OddsRatio_working_3-way'!M9</f>
        <v>7.8815096984538341E-2</v>
      </c>
      <c r="R9" s="11">
        <f t="shared" si="23"/>
        <v>0</v>
      </c>
      <c r="S9" s="11">
        <f t="shared" si="24"/>
        <v>-0.81842085486916483</v>
      </c>
      <c r="T9" s="11">
        <f t="shared" si="25"/>
        <v>-0.27884867286853998</v>
      </c>
      <c r="U9" s="11">
        <f>'OddsRatio_working_3-way'!S9-'OddsRatio_working_3-way'!R9^2/3</f>
        <v>-0.81842085486916483</v>
      </c>
      <c r="V9" s="11">
        <f>'OddsRatio_working_3-way'!S9*'OddsRatio_working_3-way'!R9/3-2*'OddsRatio_working_3-way'!R9^3/27-'OddsRatio_working_3-way'!T9</f>
        <v>0.27884867286853998</v>
      </c>
      <c r="W9" s="11">
        <f>'OddsRatio_working_3-way'!V9^2+4*'OddsRatio_working_3-way'!U9^3/27</f>
        <v>-3.4565552697581048E-3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0.14248959403260308</v>
      </c>
      <c r="Y9" s="11">
        <f>IF('OddsRatio_working_3-way'!W9&gt;=0,IF('OddsRatio_working_3-way'!V9+SQRT('OddsRatio_working_3-way'!W9)&gt;0,0,PI()),ACOS('OddsRatio_working_3-way'!V9/(2*'OddsRatio_working_3-way'!X9)))</f>
        <v>0.20779665471762843</v>
      </c>
      <c r="Z9" s="11">
        <f>'OddsRatio_working_3-way'!X9^(1/3)*COS('OddsRatio_working_3-way'!Y9/3)</f>
        <v>0.52105680400432464</v>
      </c>
      <c r="AA9" s="11">
        <f>'OddsRatio_working_3-way'!X9^(1/3)*COS(('OddsRatio_working_3-way'!Y9+2*PI())/3)</f>
        <v>-0.29183445521700152</v>
      </c>
      <c r="AB9" s="11">
        <f>'OddsRatio_working_3-way'!X9^(1/3)*COS(('OddsRatio_working_3-way'!Y9+4*PI())/3)</f>
        <v>-0.22922234878732314</v>
      </c>
      <c r="AC9" s="11">
        <f>'OddsRatio_working_3-way'!X9^(1/3)*SIN('OddsRatio_working_3-way'!Y9/3)</f>
        <v>3.6149116501704472E-2</v>
      </c>
      <c r="AD9" s="11">
        <f>'OddsRatio_working_3-way'!X9^(1/3)*SIN(('OddsRatio_working_3-way'!Y9+2*PI())/3)</f>
        <v>0.43317387083162212</v>
      </c>
      <c r="AE9" s="11">
        <f>'OddsRatio_working_3-way'!X9^(1/3)*SIN(('OddsRatio_working_3-way'!Y9+4*PI())/3)</f>
        <v>-0.46932298733332645</v>
      </c>
      <c r="AF9" s="11">
        <f>-'OddsRatio_working_3-way'!U9/(3*'OddsRatio_working_3-way'!X9^(1/3))*COS(('OddsRatio_working_3-way'!Y9)/3)</f>
        <v>0.52105680400432464</v>
      </c>
      <c r="AG9" s="11">
        <f>-'OddsRatio_working_3-way'!U9/(3*'OddsRatio_working_3-way'!X9^(1/3))*COS(('OddsRatio_working_3-way'!Y9+2*PI())/3)</f>
        <v>-0.29183445521700152</v>
      </c>
      <c r="AH9" s="11">
        <f>-'OddsRatio_working_3-way'!U9/(3*'OddsRatio_working_3-way'!X9^(1/3))*COS(('OddsRatio_working_3-way'!Y9+4*PI())/3)</f>
        <v>-0.22922234878732314</v>
      </c>
      <c r="AI9" s="11">
        <f>'OddsRatio_working_3-way'!U9/(3*'OddsRatio_working_3-way'!X9^(1/3))*SIN(('OddsRatio_working_3-way'!Y9)/3)</f>
        <v>-3.6149116501704472E-2</v>
      </c>
      <c r="AJ9" s="11">
        <f>'OddsRatio_working_3-way'!U9/(3*'OddsRatio_working_3-way'!X9^(1/3))*SIN(('OddsRatio_working_3-way'!Y9+2*PI())/3)</f>
        <v>-0.43317387083162212</v>
      </c>
      <c r="AK9" s="11">
        <f>'OddsRatio_working_3-way'!U9/(3*'OddsRatio_working_3-way'!X9^(1/3))*SIN(('OddsRatio_working_3-way'!Y9+4*PI())/3)</f>
        <v>0.46932298733332645</v>
      </c>
      <c r="AL9" s="11">
        <f>'OddsRatio_working_3-way'!Z9+'OddsRatio_working_3-way'!AF9</f>
        <v>1.0421136080086493</v>
      </c>
      <c r="AM9" s="11">
        <f>'OddsRatio_working_3-way'!AA9+'OddsRatio_working_3-way'!AG9</f>
        <v>-0.58366891043400304</v>
      </c>
      <c r="AN9" s="11">
        <f>'OddsRatio_working_3-way'!AB9+'OddsRatio_working_3-way'!AH9</f>
        <v>-0.45844469757464629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1.0421136080086493</v>
      </c>
      <c r="AS9" s="11">
        <f>IF(('OddsRatio_working_3-way'!X9=0),IF(Q9&gt;0,-Q9^(1/3),(-Q9)^(1/3)),'OddsRatio_working_3-way'!AM9-'OddsRatio_working_3-way'!R9/3)</f>
        <v>-0.58366891043400304</v>
      </c>
      <c r="AT9" s="11">
        <f>IF(('OddsRatio_working_3-way'!X9=0),IF(Q9&gt;0,-Q9^(1/3),(-Q9)^(1/3)),'OddsRatio_working_3-way'!AN9-'OddsRatio_working_3-way'!R9/3)</f>
        <v>-0.45844469757464629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3.05</v>
      </c>
      <c r="B10" s="4">
        <f>IF('True_Odds_Calculator_3-way'!B11="","",'True_Odds_Calculator_3-way'!B11)</f>
        <v>3.53</v>
      </c>
      <c r="C10" s="4">
        <f>IF('True_Odds_Calculator_3-way'!C11="","",'True_Odds_Calculator_3-way'!C11)</f>
        <v>2.4</v>
      </c>
      <c r="D10" s="9">
        <f t="shared" si="13"/>
        <v>0.31867666886765766</v>
      </c>
      <c r="E10" s="9">
        <f t="shared" si="14"/>
        <v>0.27483277128965194</v>
      </c>
      <c r="F10" s="9">
        <f t="shared" si="15"/>
        <v>0.40649055984269034</v>
      </c>
      <c r="G10" s="9">
        <f t="shared" si="16"/>
        <v>1.0429155219794994</v>
      </c>
      <c r="H10" s="9">
        <f t="shared" si="17"/>
        <v>3.1379768200579727</v>
      </c>
      <c r="I10" s="9">
        <f t="shared" si="18"/>
        <v>3.6385762706081342</v>
      </c>
      <c r="J10" s="9">
        <f t="shared" si="19"/>
        <v>2.4600817307712992</v>
      </c>
      <c r="K10" s="11">
        <f t="shared" si="20"/>
        <v>0.32786885245901642</v>
      </c>
      <c r="L10" s="11">
        <f t="shared" si="21"/>
        <v>0.28328611898016998</v>
      </c>
      <c r="M10" s="11">
        <f t="shared" si="22"/>
        <v>0.41666666666666669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-0.28100667192990603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0.23142773107942849</v>
      </c>
      <c r="Q10" s="11">
        <f>2*'OddsRatio_working_3-way'!K10*'OddsRatio_working_3-way'!L10*'OddsRatio_working_3-way'!M10</f>
        <v>7.740057895633061E-2</v>
      </c>
      <c r="R10" s="11">
        <f t="shared" si="23"/>
        <v>0</v>
      </c>
      <c r="S10" s="11">
        <f t="shared" si="24"/>
        <v>-0.82356667722521393</v>
      </c>
      <c r="T10" s="11">
        <f t="shared" si="25"/>
        <v>-0.27544036027599128</v>
      </c>
      <c r="U10" s="11">
        <f>'OddsRatio_working_3-way'!S10-'OddsRatio_working_3-way'!R10^2/3</f>
        <v>-0.82356667722521393</v>
      </c>
      <c r="V10" s="11">
        <f>'OddsRatio_working_3-way'!S10*'OddsRatio_working_3-way'!R10/3-2*'OddsRatio_working_3-way'!R10^3/27-'OddsRatio_working_3-way'!T10</f>
        <v>0.27544036027599128</v>
      </c>
      <c r="W10" s="11">
        <f>'OddsRatio_working_3-way'!V10^2+4*'OddsRatio_working_3-way'!U10^3/27</f>
        <v>-6.8872806406147097E-3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0.14383555950249455</v>
      </c>
      <c r="Y10" s="11">
        <f>IF('OddsRatio_working_3-way'!W10&gt;=0,IF('OddsRatio_working_3-way'!V10+SQRT('OddsRatio_working_3-way'!W10)&gt;0,0,PI()),ACOS('OddsRatio_working_3-way'!V10/(2*'OddsRatio_working_3-way'!X10)))</f>
        <v>0.29264723459799136</v>
      </c>
      <c r="Z10" s="11">
        <f>'OddsRatio_working_3-way'!X10^(1/3)*COS('OddsRatio_working_3-way'!Y10/3)</f>
        <v>0.52145776098974972</v>
      </c>
      <c r="AA10" s="11">
        <f>'OddsRatio_working_3-way'!X10^(1/3)*COS(('OddsRatio_working_3-way'!Y10+2*PI())/3)</f>
        <v>-0.30492188824464589</v>
      </c>
      <c r="AB10" s="11">
        <f>'OddsRatio_working_3-way'!X10^(1/3)*COS(('OddsRatio_working_3-way'!Y10+4*PI())/3)</f>
        <v>-0.21653587274510391</v>
      </c>
      <c r="AC10" s="11">
        <f>'OddsRatio_working_3-way'!X10^(1/3)*SIN('OddsRatio_working_3-way'!Y10/3)</f>
        <v>5.102968984125919E-2</v>
      </c>
      <c r="AD10" s="11">
        <f>'OddsRatio_working_3-way'!X10^(1/3)*SIN(('OddsRatio_working_3-way'!Y10+2*PI())/3)</f>
        <v>0.42608082309704776</v>
      </c>
      <c r="AE10" s="11">
        <f>'OddsRatio_working_3-way'!X10^(1/3)*SIN(('OddsRatio_working_3-way'!Y10+4*PI())/3)</f>
        <v>-0.47711051293830675</v>
      </c>
      <c r="AF10" s="11">
        <f>-'OddsRatio_working_3-way'!U10/(3*'OddsRatio_working_3-way'!X10^(1/3))*COS(('OddsRatio_working_3-way'!Y10)/3)</f>
        <v>0.52145776098974972</v>
      </c>
      <c r="AG10" s="11">
        <f>-'OddsRatio_working_3-way'!U10/(3*'OddsRatio_working_3-way'!X10^(1/3))*COS(('OddsRatio_working_3-way'!Y10+2*PI())/3)</f>
        <v>-0.30492188824464589</v>
      </c>
      <c r="AH10" s="11">
        <f>-'OddsRatio_working_3-way'!U10/(3*'OddsRatio_working_3-way'!X10^(1/3))*COS(('OddsRatio_working_3-way'!Y10+4*PI())/3)</f>
        <v>-0.21653587274510391</v>
      </c>
      <c r="AI10" s="11">
        <f>'OddsRatio_working_3-way'!U10/(3*'OddsRatio_working_3-way'!X10^(1/3))*SIN(('OddsRatio_working_3-way'!Y10)/3)</f>
        <v>-5.102968984125919E-2</v>
      </c>
      <c r="AJ10" s="11">
        <f>'OddsRatio_working_3-way'!U10/(3*'OddsRatio_working_3-way'!X10^(1/3))*SIN(('OddsRatio_working_3-way'!Y10+2*PI())/3)</f>
        <v>-0.42608082309704776</v>
      </c>
      <c r="AK10" s="11">
        <f>'OddsRatio_working_3-way'!U10/(3*'OddsRatio_working_3-way'!X10^(1/3))*SIN(('OddsRatio_working_3-way'!Y10+4*PI())/3)</f>
        <v>0.47711051293830675</v>
      </c>
      <c r="AL10" s="11">
        <f>'OddsRatio_working_3-way'!Z10+'OddsRatio_working_3-way'!AF10</f>
        <v>1.0429155219794994</v>
      </c>
      <c r="AM10" s="11">
        <f>'OddsRatio_working_3-way'!AA10+'OddsRatio_working_3-way'!AG10</f>
        <v>-0.60984377648929178</v>
      </c>
      <c r="AN10" s="11">
        <f>'OddsRatio_working_3-way'!AB10+'OddsRatio_working_3-way'!AH10</f>
        <v>-0.43307174549020783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1.0429155219794994</v>
      </c>
      <c r="AS10" s="11">
        <f>IF(('OddsRatio_working_3-way'!X10=0),IF(Q10&gt;0,-Q10^(1/3),(-Q10)^(1/3)),'OddsRatio_working_3-way'!AM10-'OddsRatio_working_3-way'!R10/3)</f>
        <v>-0.60984377648929178</v>
      </c>
      <c r="AT10" s="11">
        <f>IF(('OddsRatio_working_3-way'!X10=0),IF(Q10&gt;0,-Q10^(1/3),(-Q10)^(1/3)),'OddsRatio_working_3-way'!AN10-'OddsRatio_working_3-way'!R10/3)</f>
        <v>-0.43307174549020783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3.42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2.06</v>
      </c>
      <c r="D11" s="9">
        <f t="shared" si="13"/>
        <v>0.27791106003289789</v>
      </c>
      <c r="E11" s="9">
        <f t="shared" si="14"/>
        <v>0.25438106665357935</v>
      </c>
      <c r="F11" s="9">
        <f t="shared" si="15"/>
        <v>0.46770787331352259</v>
      </c>
      <c r="G11" s="9">
        <f t="shared" si="16"/>
        <v>1.0736667315623087</v>
      </c>
      <c r="H11" s="9">
        <f t="shared" si="17"/>
        <v>3.5982734903807874</v>
      </c>
      <c r="I11" s="9">
        <f t="shared" si="18"/>
        <v>3.9311101771651025</v>
      </c>
      <c r="J11" s="9">
        <f t="shared" si="19"/>
        <v>2.1380867354560471</v>
      </c>
      <c r="K11" s="11">
        <f t="shared" si="20"/>
        <v>0.29239766081871343</v>
      </c>
      <c r="L11" s="11">
        <f t="shared" si="21"/>
        <v>0.26809651474530832</v>
      </c>
      <c r="M11" s="11">
        <f t="shared" si="22"/>
        <v>0.4854368932038835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-0.26649049287108018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0.23631399485725949</v>
      </c>
      <c r="Q11" s="11">
        <f>2*'OddsRatio_working_3-way'!K11*'OddsRatio_working_3-way'!L11*'OddsRatio_working_3-way'!M11</f>
        <v>7.6107566781726088E-2</v>
      </c>
      <c r="R11" s="11">
        <f t="shared" si="23"/>
        <v>0</v>
      </c>
      <c r="S11" s="11">
        <f t="shared" si="24"/>
        <v>-0.88676332244085287</v>
      </c>
      <c r="T11" s="11">
        <f t="shared" si="25"/>
        <v>-0.28559205231589468</v>
      </c>
      <c r="U11" s="11">
        <f>'OddsRatio_working_3-way'!S11-'OddsRatio_working_3-way'!R11^2/3</f>
        <v>-0.88676332244085287</v>
      </c>
      <c r="V11" s="11">
        <f>'OddsRatio_working_3-way'!S11*'OddsRatio_working_3-way'!R11/3-2*'OddsRatio_working_3-way'!R11^3/27-'OddsRatio_working_3-way'!T11</f>
        <v>0.28559205231589468</v>
      </c>
      <c r="W11" s="11">
        <f>'OddsRatio_working_3-way'!V11^2+4*'OddsRatio_working_3-way'!U11^3/27</f>
        <v>-2.1741716001614647E-2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0.16070511531032497</v>
      </c>
      <c r="Y11" s="11">
        <f>IF('OddsRatio_working_3-way'!W11&gt;=0,IF('OddsRatio_working_3-way'!V11+SQRT('OddsRatio_working_3-way'!W11)&gt;0,0,PI()),ACOS('OddsRatio_working_3-way'!V11/(2*'OddsRatio_working_3-way'!X11)))</f>
        <v>0.47660116284330933</v>
      </c>
      <c r="Z11" s="11">
        <f>'OddsRatio_working_3-way'!X11^(1/3)*COS('OddsRatio_working_3-way'!Y11/3)</f>
        <v>0.53683336578115437</v>
      </c>
      <c r="AA11" s="11">
        <f>'OddsRatio_working_3-way'!X11^(1/3)*COS(('OddsRatio_working_3-way'!Y11+2*PI())/3)</f>
        <v>-0.3429034847300389</v>
      </c>
      <c r="AB11" s="11">
        <f>'OddsRatio_working_3-way'!X11^(1/3)*COS(('OddsRatio_working_3-way'!Y11+4*PI())/3)</f>
        <v>-0.19392988105111555</v>
      </c>
      <c r="AC11" s="11">
        <f>'OddsRatio_working_3-way'!X11^(1/3)*SIN('OddsRatio_working_3-way'!Y11/3)</f>
        <v>8.6009950186175257E-2</v>
      </c>
      <c r="AD11" s="11">
        <f>'OddsRatio_working_3-way'!X11^(1/3)*SIN(('OddsRatio_working_3-way'!Y11+2*PI())/3)</f>
        <v>0.42190635727249592</v>
      </c>
      <c r="AE11" s="11">
        <f>'OddsRatio_working_3-way'!X11^(1/3)*SIN(('OddsRatio_working_3-way'!Y11+4*PI())/3)</f>
        <v>-0.507916307458671</v>
      </c>
      <c r="AF11" s="11">
        <f>-'OddsRatio_working_3-way'!U11/(3*'OddsRatio_working_3-way'!X11^(1/3))*COS(('OddsRatio_working_3-way'!Y11)/3)</f>
        <v>0.53683336578115437</v>
      </c>
      <c r="AG11" s="11">
        <f>-'OddsRatio_working_3-way'!U11/(3*'OddsRatio_working_3-way'!X11^(1/3))*COS(('OddsRatio_working_3-way'!Y11+2*PI())/3)</f>
        <v>-0.3429034847300389</v>
      </c>
      <c r="AH11" s="11">
        <f>-'OddsRatio_working_3-way'!U11/(3*'OddsRatio_working_3-way'!X11^(1/3))*COS(('OddsRatio_working_3-way'!Y11+4*PI())/3)</f>
        <v>-0.19392988105111555</v>
      </c>
      <c r="AI11" s="11">
        <f>'OddsRatio_working_3-way'!U11/(3*'OddsRatio_working_3-way'!X11^(1/3))*SIN(('OddsRatio_working_3-way'!Y11)/3)</f>
        <v>-8.6009950186175257E-2</v>
      </c>
      <c r="AJ11" s="11">
        <f>'OddsRatio_working_3-way'!U11/(3*'OddsRatio_working_3-way'!X11^(1/3))*SIN(('OddsRatio_working_3-way'!Y11+2*PI())/3)</f>
        <v>-0.42190635727249592</v>
      </c>
      <c r="AK11" s="11">
        <f>'OddsRatio_working_3-way'!U11/(3*'OddsRatio_working_3-way'!X11^(1/3))*SIN(('OddsRatio_working_3-way'!Y11+4*PI())/3)</f>
        <v>0.507916307458671</v>
      </c>
      <c r="AL11" s="11">
        <f>'OddsRatio_working_3-way'!Z11+'OddsRatio_working_3-way'!AF11</f>
        <v>1.0736667315623087</v>
      </c>
      <c r="AM11" s="11">
        <f>'OddsRatio_working_3-way'!AA11+'OddsRatio_working_3-way'!AG11</f>
        <v>-0.6858069694600778</v>
      </c>
      <c r="AN11" s="11">
        <f>'OddsRatio_working_3-way'!AB11+'OddsRatio_working_3-way'!AH11</f>
        <v>-0.38785976210223111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1.0736667315623087</v>
      </c>
      <c r="AS11" s="11">
        <f>IF(('OddsRatio_working_3-way'!X11=0),IF(Q11&gt;0,-Q11^(1/3),(-Q11)^(1/3)),'OddsRatio_working_3-way'!AM11-'OddsRatio_working_3-way'!R11/3)</f>
        <v>-0.6858069694600778</v>
      </c>
      <c r="AT11" s="11">
        <f>IF(('OddsRatio_working_3-way'!X11=0),IF(Q11&gt;0,-Q11^(1/3),(-Q11)^(1/3)),'OddsRatio_working_3-way'!AN11-'OddsRatio_working_3-way'!R11/3)</f>
        <v>-0.38785976210223111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3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2.33</v>
      </c>
      <c r="D12" s="9">
        <f t="shared" si="13"/>
        <v>0.32401897539031266</v>
      </c>
      <c r="E12" s="9">
        <f t="shared" si="14"/>
        <v>0.25710635399622217</v>
      </c>
      <c r="F12" s="9">
        <f t="shared" si="15"/>
        <v>0.41887467061346501</v>
      </c>
      <c r="G12" s="9">
        <f t="shared" si="16"/>
        <v>1.0431195021763802</v>
      </c>
      <c r="H12" s="9">
        <f t="shared" si="17"/>
        <v>3.0862390043527599</v>
      </c>
      <c r="I12" s="9">
        <f t="shared" si="18"/>
        <v>3.8894410210285728</v>
      </c>
      <c r="J12" s="9">
        <f t="shared" si="19"/>
        <v>2.3873489378945854</v>
      </c>
      <c r="K12" s="11">
        <f t="shared" si="20"/>
        <v>0.33333333333333331</v>
      </c>
      <c r="L12" s="11">
        <f t="shared" si="21"/>
        <v>0.26525198938992045</v>
      </c>
      <c r="M12" s="11">
        <f t="shared" si="22"/>
        <v>0.42918454935622319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-0.27960367785734053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0.23147884624871451</v>
      </c>
      <c r="Q12" s="11">
        <f>2*'OddsRatio_working_3-way'!K12*'OddsRatio_working_3-way'!L12*'OddsRatio_working_3-way'!M12</f>
        <v>7.5894703688103138E-2</v>
      </c>
      <c r="R12" s="11">
        <f t="shared" si="23"/>
        <v>0</v>
      </c>
      <c r="S12" s="11">
        <f t="shared" si="24"/>
        <v>-0.82788197931652285</v>
      </c>
      <c r="T12" s="11">
        <f t="shared" si="25"/>
        <v>-0.27143671453000756</v>
      </c>
      <c r="U12" s="11">
        <f>'OddsRatio_working_3-way'!S12-'OddsRatio_working_3-way'!R12^2/3</f>
        <v>-0.82788197931652285</v>
      </c>
      <c r="V12" s="11">
        <f>'OddsRatio_working_3-way'!S12*'OddsRatio_working_3-way'!R12/3-2*'OddsRatio_working_3-way'!R12^3/27-'OddsRatio_working_3-way'!T12</f>
        <v>0.27143671453000756</v>
      </c>
      <c r="W12" s="11">
        <f>'OddsRatio_working_3-way'!V12^2+4*'OddsRatio_working_3-way'!U12^3/27</f>
        <v>-1.0384457756401899E-2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0.14496753753103375</v>
      </c>
      <c r="Y12" s="11">
        <f>IF('OddsRatio_working_3-way'!W12&gt;=0,IF('OddsRatio_working_3-way'!V12+SQRT('OddsRatio_working_3-way'!W12)&gt;0,0,PI()),ACOS('OddsRatio_working_3-way'!V12/(2*'OddsRatio_working_3-way'!X12)))</f>
        <v>0.35914332139036098</v>
      </c>
      <c r="Z12" s="11">
        <f>'OddsRatio_working_3-way'!X12^(1/3)*COS('OddsRatio_working_3-way'!Y12/3)</f>
        <v>0.52155975108819008</v>
      </c>
      <c r="AA12" s="11">
        <f>'OddsRatio_working_3-way'!X12^(1/3)*COS(('OddsRatio_working_3-way'!Y12+2*PI())/3)</f>
        <v>-0.3151127786760799</v>
      </c>
      <c r="AB12" s="11">
        <f>'OddsRatio_working_3-way'!X12^(1/3)*COS(('OddsRatio_working_3-way'!Y12+4*PI())/3)</f>
        <v>-0.20644697241211005</v>
      </c>
      <c r="AC12" s="11">
        <f>'OddsRatio_working_3-way'!X12^(1/3)*SIN('OddsRatio_working_3-way'!Y12/3)</f>
        <v>6.2738232498210672E-2</v>
      </c>
      <c r="AD12" s="11">
        <f>'OddsRatio_working_3-way'!X12^(1/3)*SIN(('OddsRatio_working_3-way'!Y12+2*PI())/3)</f>
        <v>0.42031487778475579</v>
      </c>
      <c r="AE12" s="11">
        <f>'OddsRatio_working_3-way'!X12^(1/3)*SIN(('OddsRatio_working_3-way'!Y12+4*PI())/3)</f>
        <v>-0.48305311028296644</v>
      </c>
      <c r="AF12" s="11">
        <f>-'OddsRatio_working_3-way'!U12/(3*'OddsRatio_working_3-way'!X12^(1/3))*COS(('OddsRatio_working_3-way'!Y12)/3)</f>
        <v>0.52155975108819008</v>
      </c>
      <c r="AG12" s="11">
        <f>-'OddsRatio_working_3-way'!U12/(3*'OddsRatio_working_3-way'!X12^(1/3))*COS(('OddsRatio_working_3-way'!Y12+2*PI())/3)</f>
        <v>-0.3151127786760799</v>
      </c>
      <c r="AH12" s="11">
        <f>-'OddsRatio_working_3-way'!U12/(3*'OddsRatio_working_3-way'!X12^(1/3))*COS(('OddsRatio_working_3-way'!Y12+4*PI())/3)</f>
        <v>-0.20644697241211005</v>
      </c>
      <c r="AI12" s="11">
        <f>'OddsRatio_working_3-way'!U12/(3*'OddsRatio_working_3-way'!X12^(1/3))*SIN(('OddsRatio_working_3-way'!Y12)/3)</f>
        <v>-6.2738232498210672E-2</v>
      </c>
      <c r="AJ12" s="11">
        <f>'OddsRatio_working_3-way'!U12/(3*'OddsRatio_working_3-way'!X12^(1/3))*SIN(('OddsRatio_working_3-way'!Y12+2*PI())/3)</f>
        <v>-0.42031487778475579</v>
      </c>
      <c r="AK12" s="11">
        <f>'OddsRatio_working_3-way'!U12/(3*'OddsRatio_working_3-way'!X12^(1/3))*SIN(('OddsRatio_working_3-way'!Y12+4*PI())/3)</f>
        <v>0.48305311028296644</v>
      </c>
      <c r="AL12" s="11">
        <f>'OddsRatio_working_3-way'!Z12+'OddsRatio_working_3-way'!AF12</f>
        <v>1.0431195021763802</v>
      </c>
      <c r="AM12" s="11">
        <f>'OddsRatio_working_3-way'!AA12+'OddsRatio_working_3-way'!AG12</f>
        <v>-0.63022555735215979</v>
      </c>
      <c r="AN12" s="11">
        <f>'OddsRatio_working_3-way'!AB12+'OddsRatio_working_3-way'!AH12</f>
        <v>-0.41289394482422009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1.0431195021763802</v>
      </c>
      <c r="AS12" s="11">
        <f>IF(('OddsRatio_working_3-way'!X12=0),IF(Q12&gt;0,-Q12^(1/3),(-Q12)^(1/3)),'OddsRatio_working_3-way'!AM12-'OddsRatio_working_3-way'!R12/3)</f>
        <v>-0.63022555735215979</v>
      </c>
      <c r="AT12" s="11">
        <f>IF(('OddsRatio_working_3-way'!X12=0),IF(Q12&gt;0,-Q12^(1/3),(-Q12)^(1/3)),'OddsRatio_working_3-way'!AN12-'OddsRatio_working_3-way'!R12/3)</f>
        <v>-0.41289394482422009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3.16</v>
      </c>
      <c r="B13" s="4">
        <f>IF('True_Odds_Calculator_3-way'!B14="","",'True_Odds_Calculator_3-way'!B14)</f>
        <v>3.42</v>
      </c>
      <c r="C13" s="4">
        <f>IF('True_Odds_Calculator_3-way'!C14="","",'True_Odds_Calculator_3-way'!C14)</f>
        <v>2.39</v>
      </c>
      <c r="D13" s="9">
        <f t="shared" si="13"/>
        <v>0.30761894550055552</v>
      </c>
      <c r="E13" s="9">
        <f t="shared" si="14"/>
        <v>0.28395363508603993</v>
      </c>
      <c r="F13" s="9">
        <f t="shared" si="15"/>
        <v>0.40842741941340449</v>
      </c>
      <c r="G13" s="9">
        <f t="shared" si="16"/>
        <v>1.0420254967355533</v>
      </c>
      <c r="H13" s="9">
        <f t="shared" si="17"/>
        <v>3.2507750729487959</v>
      </c>
      <c r="I13" s="9">
        <f t="shared" si="18"/>
        <v>3.5217017021000383</v>
      </c>
      <c r="J13" s="9">
        <f t="shared" si="19"/>
        <v>2.4484154404624192</v>
      </c>
      <c r="K13" s="11">
        <f t="shared" si="20"/>
        <v>0.31645569620253161</v>
      </c>
      <c r="L13" s="11">
        <f t="shared" si="21"/>
        <v>0.29239766081871343</v>
      </c>
      <c r="M13" s="11">
        <f t="shared" si="22"/>
        <v>0.41841004184100417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-0.28130200507890135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0.23113368400610657</v>
      </c>
      <c r="Q13" s="11">
        <f>2*'OddsRatio_working_3-way'!K13*'OddsRatio_working_3-way'!L13*'OddsRatio_working_3-way'!M13</f>
        <v>7.7431719935044066E-2</v>
      </c>
      <c r="R13" s="11">
        <f t="shared" si="23"/>
        <v>0</v>
      </c>
      <c r="S13" s="11">
        <f t="shared" si="24"/>
        <v>-0.82165672420741098</v>
      </c>
      <c r="T13" s="11">
        <f t="shared" si="25"/>
        <v>-0.27526188415658653</v>
      </c>
      <c r="U13" s="11">
        <f>'OddsRatio_working_3-way'!S13-'OddsRatio_working_3-way'!R13^2/3</f>
        <v>-0.82165672420741098</v>
      </c>
      <c r="V13" s="11">
        <f>'OddsRatio_working_3-way'!S13*'OddsRatio_working_3-way'!R13/3-2*'OddsRatio_working_3-way'!R13^3/27-'OddsRatio_working_3-way'!T13</f>
        <v>0.27526188415658653</v>
      </c>
      <c r="W13" s="11">
        <f>'OddsRatio_working_3-way'!V13^2+4*'OddsRatio_working_3-way'!U13^3/27</f>
        <v>-6.4111470812034249E-3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0.14333549102598203</v>
      </c>
      <c r="Y13" s="11">
        <f>IF('OddsRatio_working_3-way'!W13&gt;=0,IF('OddsRatio_working_3-way'!V13+SQRT('OddsRatio_working_3-way'!W13)&gt;0,0,PI()),ACOS('OddsRatio_working_3-way'!V13/(2*'OddsRatio_working_3-way'!X13)))</f>
        <v>0.28307386124149314</v>
      </c>
      <c r="Z13" s="11">
        <f>'OddsRatio_working_3-way'!X13^(1/3)*COS('OddsRatio_working_3-way'!Y13/3)</f>
        <v>0.52101274836777667</v>
      </c>
      <c r="AA13" s="11">
        <f>'OddsRatio_working_3-way'!X13^(1/3)*COS(('OddsRatio_working_3-way'!Y13+2*PI())/3)</f>
        <v>-0.30320845938525337</v>
      </c>
      <c r="AB13" s="11">
        <f>'OddsRatio_working_3-way'!X13^(1/3)*COS(('OddsRatio_working_3-way'!Y13+4*PI())/3)</f>
        <v>-0.21780428898252299</v>
      </c>
      <c r="AC13" s="11">
        <f>'OddsRatio_working_3-way'!X13^(1/3)*SIN('OddsRatio_working_3-way'!Y13/3)</f>
        <v>4.9308120771932959E-2</v>
      </c>
      <c r="AD13" s="11">
        <f>'OddsRatio_working_3-way'!X13^(1/3)*SIN(('OddsRatio_working_3-way'!Y13+2*PI())/3)</f>
        <v>0.42655621539607746</v>
      </c>
      <c r="AE13" s="11">
        <f>'OddsRatio_working_3-way'!X13^(1/3)*SIN(('OddsRatio_working_3-way'!Y13+4*PI())/3)</f>
        <v>-0.47586433616801044</v>
      </c>
      <c r="AF13" s="11">
        <f>-'OddsRatio_working_3-way'!U13/(3*'OddsRatio_working_3-way'!X13^(1/3))*COS(('OddsRatio_working_3-way'!Y13)/3)</f>
        <v>0.52101274836777667</v>
      </c>
      <c r="AG13" s="11">
        <f>-'OddsRatio_working_3-way'!U13/(3*'OddsRatio_working_3-way'!X13^(1/3))*COS(('OddsRatio_working_3-way'!Y13+2*PI())/3)</f>
        <v>-0.30320845938525337</v>
      </c>
      <c r="AH13" s="11">
        <f>-'OddsRatio_working_3-way'!U13/(3*'OddsRatio_working_3-way'!X13^(1/3))*COS(('OddsRatio_working_3-way'!Y13+4*PI())/3)</f>
        <v>-0.21780428898252299</v>
      </c>
      <c r="AI13" s="11">
        <f>'OddsRatio_working_3-way'!U13/(3*'OddsRatio_working_3-way'!X13^(1/3))*SIN(('OddsRatio_working_3-way'!Y13)/3)</f>
        <v>-4.9308120771932959E-2</v>
      </c>
      <c r="AJ13" s="11">
        <f>'OddsRatio_working_3-way'!U13/(3*'OddsRatio_working_3-way'!X13^(1/3))*SIN(('OddsRatio_working_3-way'!Y13+2*PI())/3)</f>
        <v>-0.42655621539607746</v>
      </c>
      <c r="AK13" s="11">
        <f>'OddsRatio_working_3-way'!U13/(3*'OddsRatio_working_3-way'!X13^(1/3))*SIN(('OddsRatio_working_3-way'!Y13+4*PI())/3)</f>
        <v>0.47586433616801044</v>
      </c>
      <c r="AL13" s="11">
        <f>'OddsRatio_working_3-way'!Z13+'OddsRatio_working_3-way'!AF13</f>
        <v>1.0420254967355533</v>
      </c>
      <c r="AM13" s="11">
        <f>'OddsRatio_working_3-way'!AA13+'OddsRatio_working_3-way'!AG13</f>
        <v>-0.60641691877050674</v>
      </c>
      <c r="AN13" s="11">
        <f>'OddsRatio_working_3-way'!AB13+'OddsRatio_working_3-way'!AH13</f>
        <v>-0.43560857796504598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1.0420254967355533</v>
      </c>
      <c r="AS13" s="11">
        <f>IF(('OddsRatio_working_3-way'!X13=0),IF(Q13&gt;0,-Q13^(1/3),(-Q13)^(1/3)),'OddsRatio_working_3-way'!AM13-'OddsRatio_working_3-way'!R13/3)</f>
        <v>-0.60641691877050674</v>
      </c>
      <c r="AT13" s="11">
        <f>IF(('OddsRatio_working_3-way'!X13=0),IF(Q13&gt;0,-Q13^(1/3),(-Q13)^(1/3)),'OddsRatio_working_3-way'!AN13-'OddsRatio_working_3-way'!R13/3)</f>
        <v>-0.43560857796504598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1.78</v>
      </c>
      <c r="B14" s="4">
        <f>IF('True_Odds_Calculator_3-way'!B15="","",'True_Odds_Calculator_3-way'!B15)</f>
        <v>4.1100000000000003</v>
      </c>
      <c r="C14" s="4">
        <f>IF('True_Odds_Calculator_3-way'!C15="","",'True_Odds_Calculator_3-way'!C15)</f>
        <v>4.3099999999999996</v>
      </c>
      <c r="D14" s="9">
        <f t="shared" si="13"/>
        <v>0.54659990699078354</v>
      </c>
      <c r="E14" s="9">
        <f t="shared" si="14"/>
        <v>0.23216225744441416</v>
      </c>
      <c r="F14" s="9">
        <f t="shared" si="15"/>
        <v>0.22123783556480248</v>
      </c>
      <c r="G14" s="9">
        <f t="shared" si="16"/>
        <v>1.0634509137127204</v>
      </c>
      <c r="H14" s="9">
        <f t="shared" si="17"/>
        <v>1.8294917126959216</v>
      </c>
      <c r="I14" s="9">
        <f t="shared" si="18"/>
        <v>4.3073323416465605</v>
      </c>
      <c r="J14" s="9">
        <f t="shared" si="19"/>
        <v>4.5200225243891037</v>
      </c>
      <c r="K14" s="11">
        <f t="shared" si="20"/>
        <v>0.5617977528089888</v>
      </c>
      <c r="L14" s="11">
        <f t="shared" si="21"/>
        <v>0.24330900243309</v>
      </c>
      <c r="M14" s="11">
        <f t="shared" si="22"/>
        <v>0.23201856148491881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-0.25465012350664096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0.22834599670458669</v>
      </c>
      <c r="Q14" s="11">
        <f>2*'OddsRatio_working_3-way'!K14*'OddsRatio_working_3-way'!L14*'OddsRatio_working_3-way'!M14</f>
        <v>6.342944352905186E-2</v>
      </c>
      <c r="R14" s="11">
        <f t="shared" si="23"/>
        <v>0</v>
      </c>
      <c r="S14" s="11">
        <f t="shared" si="24"/>
        <v>-0.8967048339115834</v>
      </c>
      <c r="T14" s="11">
        <f t="shared" si="25"/>
        <v>-0.24908467608655097</v>
      </c>
      <c r="U14" s="11">
        <f>'OddsRatio_working_3-way'!S14-'OddsRatio_working_3-way'!R14^2/3</f>
        <v>-0.8967048339115834</v>
      </c>
      <c r="V14" s="11">
        <f>'OddsRatio_working_3-way'!S14*'OddsRatio_working_3-way'!R14/3-2*'OddsRatio_working_3-way'!R14^3/27-'OddsRatio_working_3-way'!T14</f>
        <v>0.24908467608655097</v>
      </c>
      <c r="W14" s="11">
        <f>'OddsRatio_working_3-way'!V14^2+4*'OddsRatio_working_3-way'!U14^3/27</f>
        <v>-4.4774902294210002E-2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0.16341517536274899</v>
      </c>
      <c r="Y14" s="11">
        <f>IF('OddsRatio_working_3-way'!W14&gt;=0,IF('OddsRatio_working_3-way'!V14+SQRT('OddsRatio_working_3-way'!W14)&gt;0,0,PI()),ACOS('OddsRatio_working_3-way'!V14/(2*'OddsRatio_working_3-way'!X14)))</f>
        <v>0.7042115903925622</v>
      </c>
      <c r="Z14" s="11">
        <f>'OddsRatio_working_3-way'!X14^(1/3)*COS('OddsRatio_working_3-way'!Y14/3)</f>
        <v>0.5317254568563603</v>
      </c>
      <c r="AA14" s="11">
        <f>'OddsRatio_working_3-way'!X14^(1/3)*COS(('OddsRatio_working_3-way'!Y14+2*PI())/3)</f>
        <v>-0.37598646508866174</v>
      </c>
      <c r="AB14" s="11">
        <f>'OddsRatio_working_3-way'!X14^(1/3)*COS(('OddsRatio_working_3-way'!Y14+4*PI())/3)</f>
        <v>-0.15573899176769845</v>
      </c>
      <c r="AC14" s="11">
        <f>'OddsRatio_working_3-way'!X14^(1/3)*SIN('OddsRatio_working_3-way'!Y14/3)</f>
        <v>0.12715993801019304</v>
      </c>
      <c r="AD14" s="11">
        <f>'OddsRatio_working_3-way'!X14^(1/3)*SIN(('OddsRatio_working_3-way'!Y14+2*PI())/3)</f>
        <v>0.39690778447139807</v>
      </c>
      <c r="AE14" s="11">
        <f>'OddsRatio_working_3-way'!X14^(1/3)*SIN(('OddsRatio_working_3-way'!Y14+4*PI())/3)</f>
        <v>-0.52406772248159106</v>
      </c>
      <c r="AF14" s="11">
        <f>-'OddsRatio_working_3-way'!U14/(3*'OddsRatio_working_3-way'!X14^(1/3))*COS(('OddsRatio_working_3-way'!Y14)/3)</f>
        <v>0.53172545685636008</v>
      </c>
      <c r="AG14" s="11">
        <f>-'OddsRatio_working_3-way'!U14/(3*'OddsRatio_working_3-way'!X14^(1/3))*COS(('OddsRatio_working_3-way'!Y14+2*PI())/3)</f>
        <v>-0.37598646508866163</v>
      </c>
      <c r="AH14" s="11">
        <f>-'OddsRatio_working_3-way'!U14/(3*'OddsRatio_working_3-way'!X14^(1/3))*COS(('OddsRatio_working_3-way'!Y14+4*PI())/3)</f>
        <v>-0.1557389917676984</v>
      </c>
      <c r="AI14" s="11">
        <f>'OddsRatio_working_3-way'!U14/(3*'OddsRatio_working_3-way'!X14^(1/3))*SIN(('OddsRatio_working_3-way'!Y14)/3)</f>
        <v>-0.12715993801019299</v>
      </c>
      <c r="AJ14" s="11">
        <f>'OddsRatio_working_3-way'!U14/(3*'OddsRatio_working_3-way'!X14^(1/3))*SIN(('OddsRatio_working_3-way'!Y14+2*PI())/3)</f>
        <v>-0.39690778447139791</v>
      </c>
      <c r="AK14" s="11">
        <f>'OddsRatio_working_3-way'!U14/(3*'OddsRatio_working_3-way'!X14^(1/3))*SIN(('OddsRatio_working_3-way'!Y14+4*PI())/3)</f>
        <v>0.52406772248159084</v>
      </c>
      <c r="AL14" s="11">
        <f>'OddsRatio_working_3-way'!Z14+'OddsRatio_working_3-way'!AF14</f>
        <v>1.0634509137127204</v>
      </c>
      <c r="AM14" s="11">
        <f>'OddsRatio_working_3-way'!AA14+'OddsRatio_working_3-way'!AG14</f>
        <v>-0.75197293017732336</v>
      </c>
      <c r="AN14" s="11">
        <f>'OddsRatio_working_3-way'!AB14+'OddsRatio_working_3-way'!AH14</f>
        <v>-0.31147798353539685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1.0634509137127204</v>
      </c>
      <c r="AS14" s="11">
        <f>IF(('OddsRatio_working_3-way'!X14=0),IF(Q14&gt;0,-Q14^(1/3),(-Q14)^(1/3)),'OddsRatio_working_3-way'!AM14-'OddsRatio_working_3-way'!R14/3)</f>
        <v>-0.75197293017732336</v>
      </c>
      <c r="AT14" s="11">
        <f>IF(('OddsRatio_working_3-way'!X14=0),IF(Q14&gt;0,-Q14^(1/3),(-Q14)^(1/3)),'OddsRatio_working_3-way'!AN14-'OddsRatio_working_3-way'!R14/3)</f>
        <v>-0.31147798353539685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2.54</v>
      </c>
      <c r="B15" s="4">
        <f>IF('True_Odds_Calculator_3-way'!B16="","",'True_Odds_Calculator_3-way'!B16)</f>
        <v>3.34</v>
      </c>
      <c r="C15" s="4">
        <f>IF('True_Odds_Calculator_3-way'!C16="","",'True_Odds_Calculator_3-way'!C16)</f>
        <v>2.94</v>
      </c>
      <c r="D15" s="9">
        <f t="shared" si="13"/>
        <v>0.3818826522699883</v>
      </c>
      <c r="E15" s="9">
        <f t="shared" si="14"/>
        <v>0.28906417011228364</v>
      </c>
      <c r="F15" s="9">
        <f t="shared" si="15"/>
        <v>0.32905317761772795</v>
      </c>
      <c r="G15" s="9">
        <f t="shared" si="16"/>
        <v>1.0510425093612656</v>
      </c>
      <c r="H15" s="9">
        <f t="shared" si="17"/>
        <v>2.6186054644163494</v>
      </c>
      <c r="I15" s="9">
        <f t="shared" si="18"/>
        <v>3.4594394719053612</v>
      </c>
      <c r="J15" s="9">
        <f t="shared" si="19"/>
        <v>3.0390224681608555</v>
      </c>
      <c r="K15" s="11">
        <f t="shared" si="20"/>
        <v>0.39370078740157477</v>
      </c>
      <c r="L15" s="11">
        <f t="shared" si="21"/>
        <v>0.29940119760479045</v>
      </c>
      <c r="M15" s="11">
        <f t="shared" si="22"/>
        <v>0.3401360544217687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-0.28029205930097056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0.23334337271143077</v>
      </c>
      <c r="Q15" s="11">
        <f>2*'OddsRatio_working_3-way'!K15*'OddsRatio_working_3-way'!L15*'OddsRatio_working_3-way'!M15</f>
        <v>8.0186726017673793E-2</v>
      </c>
      <c r="R15" s="11">
        <f t="shared" si="23"/>
        <v>0</v>
      </c>
      <c r="S15" s="11">
        <f t="shared" si="24"/>
        <v>-0.83250083250083273</v>
      </c>
      <c r="T15" s="11">
        <f t="shared" si="25"/>
        <v>-0.28608276030956448</v>
      </c>
      <c r="U15" s="11">
        <f>'OddsRatio_working_3-way'!S15-'OddsRatio_working_3-way'!R15^2/3</f>
        <v>-0.83250083250083273</v>
      </c>
      <c r="V15" s="11">
        <f>'OddsRatio_working_3-way'!S15*'OddsRatio_working_3-way'!R15/3-2*'OddsRatio_working_3-way'!R15^3/27-'OddsRatio_working_3-way'!T15</f>
        <v>0.28608276030956448</v>
      </c>
      <c r="W15" s="11">
        <f>'OddsRatio_working_3-way'!V15^2+4*'OddsRatio_working_3-way'!U15^3/27</f>
        <v>-3.6338481849857163E-3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0.14618241509439964</v>
      </c>
      <c r="Y15" s="11">
        <f>IF('OddsRatio_working_3-way'!W15&gt;=0,IF('OddsRatio_working_3-way'!V15+SQRT('OddsRatio_working_3-way'!W15)&gt;0,0,PI()),ACOS('OddsRatio_working_3-way'!V15/(2*'OddsRatio_working_3-way'!X15)))</f>
        <v>0.20767515372311318</v>
      </c>
      <c r="Z15" s="11">
        <f>'OddsRatio_working_3-way'!X15^(1/3)*COS('OddsRatio_working_3-way'!Y15/3)</f>
        <v>0.52552125468063282</v>
      </c>
      <c r="AA15" s="11">
        <f>'OddsRatio_working_3-way'!X15^(1/3)*COS(('OddsRatio_working_3-way'!Y15+2*PI())/3)</f>
        <v>-0.29431639201776122</v>
      </c>
      <c r="AB15" s="11">
        <f>'OddsRatio_working_3-way'!X15^(1/3)*COS(('OddsRatio_working_3-way'!Y15+4*PI())/3)</f>
        <v>-0.23120486266287196</v>
      </c>
      <c r="AC15" s="11">
        <f>'OddsRatio_working_3-way'!X15^(1/3)*SIN('OddsRatio_working_3-way'!Y15/3)</f>
        <v>3.643745846201446E-2</v>
      </c>
      <c r="AD15" s="11">
        <f>'OddsRatio_working_3-way'!X15^(1/3)*SIN(('OddsRatio_working_3-way'!Y15+2*PI())/3)</f>
        <v>0.43689602755109264</v>
      </c>
      <c r="AE15" s="11">
        <f>'OddsRatio_working_3-way'!X15^(1/3)*SIN(('OddsRatio_working_3-way'!Y15+4*PI())/3)</f>
        <v>-0.47333348601310693</v>
      </c>
      <c r="AF15" s="11">
        <f>-'OddsRatio_working_3-way'!U15/(3*'OddsRatio_working_3-way'!X15^(1/3))*COS(('OddsRatio_working_3-way'!Y15)/3)</f>
        <v>0.52552125468063282</v>
      </c>
      <c r="AG15" s="11">
        <f>-'OddsRatio_working_3-way'!U15/(3*'OddsRatio_working_3-way'!X15^(1/3))*COS(('OddsRatio_working_3-way'!Y15+2*PI())/3)</f>
        <v>-0.29431639201776122</v>
      </c>
      <c r="AH15" s="11">
        <f>-'OddsRatio_working_3-way'!U15/(3*'OddsRatio_working_3-way'!X15^(1/3))*COS(('OddsRatio_working_3-way'!Y15+4*PI())/3)</f>
        <v>-0.23120486266287196</v>
      </c>
      <c r="AI15" s="11">
        <f>'OddsRatio_working_3-way'!U15/(3*'OddsRatio_working_3-way'!X15^(1/3))*SIN(('OddsRatio_working_3-way'!Y15)/3)</f>
        <v>-3.643745846201446E-2</v>
      </c>
      <c r="AJ15" s="11">
        <f>'OddsRatio_working_3-way'!U15/(3*'OddsRatio_working_3-way'!X15^(1/3))*SIN(('OddsRatio_working_3-way'!Y15+2*PI())/3)</f>
        <v>-0.43689602755109264</v>
      </c>
      <c r="AK15" s="11">
        <f>'OddsRatio_working_3-way'!U15/(3*'OddsRatio_working_3-way'!X15^(1/3))*SIN(('OddsRatio_working_3-way'!Y15+4*PI())/3)</f>
        <v>0.47333348601310693</v>
      </c>
      <c r="AL15" s="11">
        <f>'OddsRatio_working_3-way'!Z15+'OddsRatio_working_3-way'!AF15</f>
        <v>1.0510425093612656</v>
      </c>
      <c r="AM15" s="11">
        <f>'OddsRatio_working_3-way'!AA15+'OddsRatio_working_3-way'!AG15</f>
        <v>-0.58863278403552244</v>
      </c>
      <c r="AN15" s="11">
        <f>'OddsRatio_working_3-way'!AB15+'OddsRatio_working_3-way'!AH15</f>
        <v>-0.46240972532574393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1.0510425093612656</v>
      </c>
      <c r="AS15" s="11">
        <f>IF(('OddsRatio_working_3-way'!X15=0),IF(Q15&gt;0,-Q15^(1/3),(-Q15)^(1/3)),'OddsRatio_working_3-way'!AM15-'OddsRatio_working_3-way'!R15/3)</f>
        <v>-0.58863278403552244</v>
      </c>
      <c r="AT15" s="11">
        <f>IF(('OddsRatio_working_3-way'!X15=0),IF(Q15&gt;0,-Q15^(1/3),(-Q15)^(1/3)),'OddsRatio_working_3-way'!AN15-'OddsRatio_working_3-way'!R15/3)</f>
        <v>-0.46240972532574393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2.31</v>
      </c>
      <c r="B16" s="4">
        <f>IF('True_Odds_Calculator_3-way'!B17="","",'True_Odds_Calculator_3-way'!B17)</f>
        <v>3.9</v>
      </c>
      <c r="C16" s="4">
        <f>IF('True_Odds_Calculator_3-way'!C17="","",'True_Odds_Calculator_3-way'!C17)</f>
        <v>2.91</v>
      </c>
      <c r="D16" s="9">
        <f t="shared" si="13"/>
        <v>0.42062514076735619</v>
      </c>
      <c r="E16" s="9">
        <f t="shared" si="14"/>
        <v>0.24696013184790838</v>
      </c>
      <c r="F16" s="9">
        <f t="shared" si="15"/>
        <v>0.33241472738473538</v>
      </c>
      <c r="G16" s="9">
        <f t="shared" si="16"/>
        <v>1.0514608901017426</v>
      </c>
      <c r="H16" s="9">
        <f t="shared" si="17"/>
        <v>2.3774137660332828</v>
      </c>
      <c r="I16" s="9">
        <f t="shared" si="18"/>
        <v>4.0492365812950526</v>
      </c>
      <c r="J16" s="9">
        <f t="shared" si="19"/>
        <v>3.0082903000943286</v>
      </c>
      <c r="K16" s="11">
        <f t="shared" si="20"/>
        <v>0.4329004329004329</v>
      </c>
      <c r="L16" s="11">
        <f t="shared" si="21"/>
        <v>0.25641025641025644</v>
      </c>
      <c r="M16" s="11">
        <f t="shared" si="22"/>
        <v>0.3436426116838488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-0.27677896750061692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0.23344353241260463</v>
      </c>
      <c r="Q16" s="11">
        <f>2*'OddsRatio_working_3-way'!K16*'OddsRatio_working_3-way'!L16*'OddsRatio_working_3-way'!M16</f>
        <v>7.6288736082550518E-2</v>
      </c>
      <c r="R16" s="11">
        <f t="shared" si="23"/>
        <v>0</v>
      </c>
      <c r="S16" s="11">
        <f t="shared" si="24"/>
        <v>-0.84342945029623428</v>
      </c>
      <c r="T16" s="11">
        <f t="shared" si="25"/>
        <v>-0.27563053931249482</v>
      </c>
      <c r="U16" s="11">
        <f>'OddsRatio_working_3-way'!S16-'OddsRatio_working_3-way'!R16^2/3</f>
        <v>-0.84342945029623428</v>
      </c>
      <c r="V16" s="11">
        <f>'OddsRatio_working_3-way'!S16*'OddsRatio_working_3-way'!R16/3-2*'OddsRatio_working_3-way'!R16^3/27-'OddsRatio_working_3-way'!T16</f>
        <v>0.27563053931249482</v>
      </c>
      <c r="W16" s="11">
        <f>'OddsRatio_working_3-way'!V16^2+4*'OddsRatio_working_3-way'!U16^3/27</f>
        <v>-1.2915678208258785E-2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0.14907034615405199</v>
      </c>
      <c r="Y16" s="11">
        <f>IF('OddsRatio_working_3-way'!W16&gt;=0,IF('OddsRatio_working_3-way'!V16+SQRT('OddsRatio_working_3-way'!W16)&gt;0,0,PI()),ACOS('OddsRatio_working_3-way'!V16/(2*'OddsRatio_working_3-way'!X16)))</f>
        <v>0.39107920553989772</v>
      </c>
      <c r="Z16" s="11">
        <f>'OddsRatio_working_3-way'!X16^(1/3)*COS('OddsRatio_working_3-way'!Y16/3)</f>
        <v>0.5257304450508713</v>
      </c>
      <c r="AA16" s="11">
        <f>'OddsRatio_working_3-way'!X16^(1/3)*COS(('OddsRatio_working_3-way'!Y16+2*PI())/3)</f>
        <v>-0.32255598340195785</v>
      </c>
      <c r="AB16" s="11">
        <f>'OddsRatio_working_3-way'!X16^(1/3)*COS(('OddsRatio_working_3-way'!Y16+4*PI())/3)</f>
        <v>-0.20317446164891365</v>
      </c>
      <c r="AC16" s="11">
        <f>'OddsRatio_working_3-way'!X16^(1/3)*SIN('OddsRatio_working_3-way'!Y16/3)</f>
        <v>6.8924953720387275E-2</v>
      </c>
      <c r="AD16" s="11">
        <f>'OddsRatio_working_3-way'!X16^(1/3)*SIN(('OddsRatio_working_3-way'!Y16+2*PI())/3)</f>
        <v>0.42083344409675982</v>
      </c>
      <c r="AE16" s="11">
        <f>'OddsRatio_working_3-way'!X16^(1/3)*SIN(('OddsRatio_working_3-way'!Y16+4*PI())/3)</f>
        <v>-0.48975839781714708</v>
      </c>
      <c r="AF16" s="11">
        <f>-'OddsRatio_working_3-way'!U16/(3*'OddsRatio_working_3-way'!X16^(1/3))*COS(('OddsRatio_working_3-way'!Y16)/3)</f>
        <v>0.52573044505087119</v>
      </c>
      <c r="AG16" s="11">
        <f>-'OddsRatio_working_3-way'!U16/(3*'OddsRatio_working_3-way'!X16^(1/3))*COS(('OddsRatio_working_3-way'!Y16+2*PI())/3)</f>
        <v>-0.32255598340195774</v>
      </c>
      <c r="AH16" s="11">
        <f>-'OddsRatio_working_3-way'!U16/(3*'OddsRatio_working_3-way'!X16^(1/3))*COS(('OddsRatio_working_3-way'!Y16+4*PI())/3)</f>
        <v>-0.20317446164891362</v>
      </c>
      <c r="AI16" s="11">
        <f>'OddsRatio_working_3-way'!U16/(3*'OddsRatio_working_3-way'!X16^(1/3))*SIN(('OddsRatio_working_3-way'!Y16)/3)</f>
        <v>-6.8924953720387261E-2</v>
      </c>
      <c r="AJ16" s="11">
        <f>'OddsRatio_working_3-way'!U16/(3*'OddsRatio_working_3-way'!X16^(1/3))*SIN(('OddsRatio_working_3-way'!Y16+2*PI())/3)</f>
        <v>-0.42083344409675977</v>
      </c>
      <c r="AK16" s="11">
        <f>'OddsRatio_working_3-way'!U16/(3*'OddsRatio_working_3-way'!X16^(1/3))*SIN(('OddsRatio_working_3-way'!Y16+4*PI())/3)</f>
        <v>0.48975839781714697</v>
      </c>
      <c r="AL16" s="11">
        <f>'OddsRatio_working_3-way'!Z16+'OddsRatio_working_3-way'!AF16</f>
        <v>1.0514608901017426</v>
      </c>
      <c r="AM16" s="11">
        <f>'OddsRatio_working_3-way'!AA16+'OddsRatio_working_3-way'!AG16</f>
        <v>-0.64511196680391558</v>
      </c>
      <c r="AN16" s="11">
        <f>'OddsRatio_working_3-way'!AB16+'OddsRatio_working_3-way'!AH16</f>
        <v>-0.40634892329782724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1.0514608901017426</v>
      </c>
      <c r="AS16" s="11">
        <f>IF(('OddsRatio_working_3-way'!X16=0),IF(Q16&gt;0,-Q16^(1/3),(-Q16)^(1/3)),'OddsRatio_working_3-way'!AM16-'OddsRatio_working_3-way'!R16/3)</f>
        <v>-0.64511196680391558</v>
      </c>
      <c r="AT16" s="11">
        <f>IF(('OddsRatio_working_3-way'!X16=0),IF(Q16&gt;0,-Q16^(1/3),(-Q16)^(1/3)),'OddsRatio_working_3-way'!AN16-'OddsRatio_working_3-way'!R16/3)</f>
        <v>-0.40634892329782724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2.2599999999999998</v>
      </c>
      <c r="B17" s="4">
        <f>IF('True_Odds_Calculator_3-way'!B18="","",'True_Odds_Calculator_3-way'!B18)</f>
        <v>3.74</v>
      </c>
      <c r="C17" s="4">
        <f>IF('True_Odds_Calculator_3-way'!C18="","",'True_Odds_Calculator_3-way'!C18)</f>
        <v>3.09</v>
      </c>
      <c r="D17" s="9">
        <f t="shared" si="13"/>
        <v>0.42993320006260538</v>
      </c>
      <c r="E17" s="9">
        <f t="shared" si="14"/>
        <v>0.25750635766980301</v>
      </c>
      <c r="F17" s="9">
        <f t="shared" si="15"/>
        <v>0.31256044226759166</v>
      </c>
      <c r="G17" s="9">
        <f t="shared" si="16"/>
        <v>1.0523354980224826</v>
      </c>
      <c r="H17" s="9">
        <f t="shared" si="17"/>
        <v>2.3259427275083278</v>
      </c>
      <c r="I17" s="9">
        <f t="shared" si="18"/>
        <v>3.8833992645816022</v>
      </c>
      <c r="J17" s="9">
        <f t="shared" si="19"/>
        <v>3.1993811908669882</v>
      </c>
      <c r="K17" s="11">
        <f t="shared" si="20"/>
        <v>0.44247787610619471</v>
      </c>
      <c r="L17" s="11">
        <f t="shared" si="21"/>
        <v>0.26737967914438499</v>
      </c>
      <c r="M17" s="11">
        <f t="shared" si="22"/>
        <v>0.3236245954692557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-0.27626691195423092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0.23317327462114515</v>
      </c>
      <c r="Q17" s="11">
        <f>2*'OddsRatio_working_3-way'!K17*'OddsRatio_working_3-way'!L17*'OddsRatio_working_3-way'!M17</f>
        <v>7.6575788052921229E-2</v>
      </c>
      <c r="R17" s="11">
        <f t="shared" si="23"/>
        <v>0</v>
      </c>
      <c r="S17" s="11">
        <f t="shared" si="24"/>
        <v>-0.84401448212435559</v>
      </c>
      <c r="T17" s="11">
        <f t="shared" si="25"/>
        <v>-0.27718045389962415</v>
      </c>
      <c r="U17" s="11">
        <f>'OddsRatio_working_3-way'!S17-'OddsRatio_working_3-way'!R17^2/3</f>
        <v>-0.84401448212435559</v>
      </c>
      <c r="V17" s="11">
        <f>'OddsRatio_working_3-way'!S17*'OddsRatio_working_3-way'!R17/3-2*'OddsRatio_working_3-way'!R17^3/27-'OddsRatio_working_3-way'!T17</f>
        <v>0.27718045389962415</v>
      </c>
      <c r="W17" s="11">
        <f>'OddsRatio_working_3-way'!V17^2+4*'OddsRatio_working_3-way'!U17^3/27</f>
        <v>-1.2243963819946357E-2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0.14922547356596663</v>
      </c>
      <c r="Y17" s="11">
        <f>IF('OddsRatio_working_3-way'!W17&gt;=0,IF('OddsRatio_working_3-way'!V17+SQRT('OddsRatio_working_3-way'!W17)&gt;0,0,PI()),ACOS('OddsRatio_working_3-way'!V17/(2*'OddsRatio_working_3-way'!X17)))</f>
        <v>0.3798227830279528</v>
      </c>
      <c r="Z17" s="11">
        <f>'OddsRatio_working_3-way'!X17^(1/3)*COS('OddsRatio_working_3-way'!Y17/3)</f>
        <v>0.52616774901124141</v>
      </c>
      <c r="AA17" s="11">
        <f>'OddsRatio_working_3-way'!X17^(1/3)*COS(('OddsRatio_working_3-way'!Y17+2*PI())/3)</f>
        <v>-0.32108599047065572</v>
      </c>
      <c r="AB17" s="11">
        <f>'OddsRatio_working_3-way'!X17^(1/3)*COS(('OddsRatio_working_3-way'!Y17+4*PI())/3)</f>
        <v>-0.20508175854058552</v>
      </c>
      <c r="AC17" s="11">
        <f>'OddsRatio_working_3-way'!X17^(1/3)*SIN('OddsRatio_working_3-way'!Y17/3)</f>
        <v>6.6975074531961845E-2</v>
      </c>
      <c r="AD17" s="11">
        <f>'OddsRatio_working_3-way'!X17^(1/3)*SIN(('OddsRatio_working_3-way'!Y17+2*PI())/3)</f>
        <v>0.42218710002982862</v>
      </c>
      <c r="AE17" s="11">
        <f>'OddsRatio_working_3-way'!X17^(1/3)*SIN(('OddsRatio_working_3-way'!Y17+4*PI())/3)</f>
        <v>-0.48916217456179045</v>
      </c>
      <c r="AF17" s="11">
        <f>-'OddsRatio_working_3-way'!U17/(3*'OddsRatio_working_3-way'!X17^(1/3))*COS(('OddsRatio_working_3-way'!Y17)/3)</f>
        <v>0.5261677490112413</v>
      </c>
      <c r="AG17" s="11">
        <f>-'OddsRatio_working_3-way'!U17/(3*'OddsRatio_working_3-way'!X17^(1/3))*COS(('OddsRatio_working_3-way'!Y17+2*PI())/3)</f>
        <v>-0.32108599047065567</v>
      </c>
      <c r="AH17" s="11">
        <f>-'OddsRatio_working_3-way'!U17/(3*'OddsRatio_working_3-way'!X17^(1/3))*COS(('OddsRatio_working_3-way'!Y17+4*PI())/3)</f>
        <v>-0.2050817585405855</v>
      </c>
      <c r="AI17" s="11">
        <f>'OddsRatio_working_3-way'!U17/(3*'OddsRatio_working_3-way'!X17^(1/3))*SIN(('OddsRatio_working_3-way'!Y17)/3)</f>
        <v>-6.6975074531961831E-2</v>
      </c>
      <c r="AJ17" s="11">
        <f>'OddsRatio_working_3-way'!U17/(3*'OddsRatio_working_3-way'!X17^(1/3))*SIN(('OddsRatio_working_3-way'!Y17+2*PI())/3)</f>
        <v>-0.42218710002982851</v>
      </c>
      <c r="AK17" s="11">
        <f>'OddsRatio_working_3-way'!U17/(3*'OddsRatio_working_3-way'!X17^(1/3))*SIN(('OddsRatio_working_3-way'!Y17+4*PI())/3)</f>
        <v>0.48916217456179034</v>
      </c>
      <c r="AL17" s="11">
        <f>'OddsRatio_working_3-way'!Z17+'OddsRatio_working_3-way'!AF17</f>
        <v>1.0523354980224826</v>
      </c>
      <c r="AM17" s="11">
        <f>'OddsRatio_working_3-way'!AA17+'OddsRatio_working_3-way'!AG17</f>
        <v>-0.64217198094131134</v>
      </c>
      <c r="AN17" s="11">
        <f>'OddsRatio_working_3-way'!AB17+'OddsRatio_working_3-way'!AH17</f>
        <v>-0.41016351708117105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1.0523354980224826</v>
      </c>
      <c r="AS17" s="11">
        <f>IF(('OddsRatio_working_3-way'!X17=0),IF(Q17&gt;0,-Q17^(1/3),(-Q17)^(1/3)),'OddsRatio_working_3-way'!AM17-'OddsRatio_working_3-way'!R17/3)</f>
        <v>-0.64217198094131134</v>
      </c>
      <c r="AT17" s="11">
        <f>IF(('OddsRatio_working_3-way'!X17=0),IF(Q17&gt;0,-Q17^(1/3),(-Q17)^(1/3)),'OddsRatio_working_3-way'!AN17-'OddsRatio_working_3-way'!R17/3)</f>
        <v>-0.41016351708117105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3.62</v>
      </c>
      <c r="C18" s="4">
        <f>IF('True_Odds_Calculator_3-way'!C19="","",'True_Odds_Calculator_3-way'!C19)</f>
        <v>3.36</v>
      </c>
      <c r="D18" s="9">
        <f t="shared" si="13"/>
        <v>0.44000052446705312</v>
      </c>
      <c r="E18" s="9">
        <f t="shared" si="14"/>
        <v>0.26946865242959728</v>
      </c>
      <c r="F18" s="9">
        <f t="shared" si="15"/>
        <v>0.29053082310334966</v>
      </c>
      <c r="G18" s="9">
        <f t="shared" si="16"/>
        <v>1.0347354176475341</v>
      </c>
      <c r="H18" s="9">
        <f t="shared" si="17"/>
        <v>2.272724563706467</v>
      </c>
      <c r="I18" s="9">
        <f t="shared" si="18"/>
        <v>3.711006794236539</v>
      </c>
      <c r="J18" s="9">
        <f t="shared" si="19"/>
        <v>3.4419755856481808</v>
      </c>
      <c r="K18" s="11">
        <f t="shared" si="20"/>
        <v>0.44843049327354262</v>
      </c>
      <c r="L18" s="11">
        <f t="shared" si="21"/>
        <v>0.27624309392265195</v>
      </c>
      <c r="M18" s="11">
        <f t="shared" si="22"/>
        <v>0.29761904761904762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-0.28039204929550055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0.22894907287791863</v>
      </c>
      <c r="Q18" s="11">
        <f>2*'OddsRatio_working_3-way'!K18*'OddsRatio_working_3-way'!L18*'OddsRatio_working_3-way'!M18</f>
        <v>7.373561123282403E-2</v>
      </c>
      <c r="R18" s="11">
        <f t="shared" si="23"/>
        <v>0</v>
      </c>
      <c r="S18" s="11">
        <f t="shared" si="24"/>
        <v>-0.8165319717629832</v>
      </c>
      <c r="T18" s="11">
        <f t="shared" si="25"/>
        <v>-0.26297325982704767</v>
      </c>
      <c r="U18" s="11">
        <f>'OddsRatio_working_3-way'!S18-'OddsRatio_working_3-way'!R18^2/3</f>
        <v>-0.8165319717629832</v>
      </c>
      <c r="V18" s="11">
        <f>'OddsRatio_working_3-way'!S18*'OddsRatio_working_3-way'!R18/3-2*'OddsRatio_working_3-way'!R18^3/27-'OddsRatio_working_3-way'!T18</f>
        <v>0.26297325982704767</v>
      </c>
      <c r="W18" s="11">
        <f>'OddsRatio_working_3-way'!V18^2+4*'OddsRatio_working_3-way'!U18^3/27</f>
        <v>-1.1497188866364139E-2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0.14199658820762917</v>
      </c>
      <c r="Y18" s="11">
        <f>IF('OddsRatio_working_3-way'!W18&gt;=0,IF('OddsRatio_working_3-way'!V18+SQRT('OddsRatio_working_3-way'!W18)&gt;0,0,PI()),ACOS('OddsRatio_working_3-way'!V18/(2*'OddsRatio_working_3-way'!X18)))</f>
        <v>0.38716167572428528</v>
      </c>
      <c r="Z18" s="11">
        <f>'OddsRatio_working_3-way'!X18^(1/3)*COS('OddsRatio_working_3-way'!Y18/3)</f>
        <v>0.51736770882376704</v>
      </c>
      <c r="AA18" s="11">
        <f>'OddsRatio_working_3-way'!X18^(1/3)*COS(('OddsRatio_working_3-way'!Y18+2*PI())/3)</f>
        <v>-0.31683007819795661</v>
      </c>
      <c r="AB18" s="11">
        <f>'OddsRatio_working_3-way'!X18^(1/3)*COS(('OddsRatio_working_3-way'!Y18+4*PI())/3)</f>
        <v>-0.20053763062581037</v>
      </c>
      <c r="AC18" s="11">
        <f>'OddsRatio_working_3-way'!X18^(1/3)*SIN('OddsRatio_working_3-way'!Y18/3)</f>
        <v>6.7141475910499043E-2</v>
      </c>
      <c r="AD18" s="11">
        <f>'OddsRatio_working_3-way'!X18^(1/3)*SIN(('OddsRatio_working_3-way'!Y18+2*PI())/3)</f>
        <v>0.41448284098388327</v>
      </c>
      <c r="AE18" s="11">
        <f>'OddsRatio_working_3-way'!X18^(1/3)*SIN(('OddsRatio_working_3-way'!Y18+4*PI())/3)</f>
        <v>-0.48162431689438234</v>
      </c>
      <c r="AF18" s="11">
        <f>-'OddsRatio_working_3-way'!U18/(3*'OddsRatio_working_3-way'!X18^(1/3))*COS(('OddsRatio_working_3-way'!Y18)/3)</f>
        <v>0.51736770882376704</v>
      </c>
      <c r="AG18" s="11">
        <f>-'OddsRatio_working_3-way'!U18/(3*'OddsRatio_working_3-way'!X18^(1/3))*COS(('OddsRatio_working_3-way'!Y18+2*PI())/3)</f>
        <v>-0.31683007819795661</v>
      </c>
      <c r="AH18" s="11">
        <f>-'OddsRatio_working_3-way'!U18/(3*'OddsRatio_working_3-way'!X18^(1/3))*COS(('OddsRatio_working_3-way'!Y18+4*PI())/3)</f>
        <v>-0.20053763062581037</v>
      </c>
      <c r="AI18" s="11">
        <f>'OddsRatio_working_3-way'!U18/(3*'OddsRatio_working_3-way'!X18^(1/3))*SIN(('OddsRatio_working_3-way'!Y18)/3)</f>
        <v>-6.7141475910499043E-2</v>
      </c>
      <c r="AJ18" s="11">
        <f>'OddsRatio_working_3-way'!U18/(3*'OddsRatio_working_3-way'!X18^(1/3))*SIN(('OddsRatio_working_3-way'!Y18+2*PI())/3)</f>
        <v>-0.41448284098388327</v>
      </c>
      <c r="AK18" s="11">
        <f>'OddsRatio_working_3-way'!U18/(3*'OddsRatio_working_3-way'!X18^(1/3))*SIN(('OddsRatio_working_3-way'!Y18+4*PI())/3)</f>
        <v>0.48162431689438234</v>
      </c>
      <c r="AL18" s="11">
        <f>'OddsRatio_working_3-way'!Z18+'OddsRatio_working_3-way'!AF18</f>
        <v>1.0347354176475341</v>
      </c>
      <c r="AM18" s="11">
        <f>'OddsRatio_working_3-way'!AA18+'OddsRatio_working_3-way'!AG18</f>
        <v>-0.63366015639591322</v>
      </c>
      <c r="AN18" s="11">
        <f>'OddsRatio_working_3-way'!AB18+'OddsRatio_working_3-way'!AH18</f>
        <v>-0.40107526125162074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1.0347354176475341</v>
      </c>
      <c r="AS18" s="11">
        <f>IF(('OddsRatio_working_3-way'!X18=0),IF(Q18&gt;0,-Q18^(1/3),(-Q18)^(1/3)),'OddsRatio_working_3-way'!AM18-'OddsRatio_working_3-way'!R18/3)</f>
        <v>-0.63366015639591322</v>
      </c>
      <c r="AT18" s="11">
        <f>IF(('OddsRatio_working_3-way'!X18=0),IF(Q18&gt;0,-Q18^(1/3),(-Q18)^(1/3)),'OddsRatio_working_3-way'!AN18-'OddsRatio_working_3-way'!R18/3)</f>
        <v>-0.40107526125162074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2.2999999999999998</v>
      </c>
      <c r="B19" s="4">
        <f>IF('True_Odds_Calculator_3-way'!B20="","",'True_Odds_Calculator_3-way'!B20)</f>
        <v>3.68</v>
      </c>
      <c r="C19" s="4">
        <f>IF('True_Odds_Calculator_3-way'!C20="","",'True_Odds_Calculator_3-way'!C20)</f>
        <v>3.17</v>
      </c>
      <c r="D19" s="9">
        <f t="shared" si="13"/>
        <v>0.42656966465971674</v>
      </c>
      <c r="E19" s="9">
        <f t="shared" si="14"/>
        <v>0.26516118441425879</v>
      </c>
      <c r="F19" s="9">
        <f t="shared" si="15"/>
        <v>0.30826915092602442</v>
      </c>
      <c r="G19" s="9">
        <f t="shared" si="16"/>
        <v>1.0340638223909773</v>
      </c>
      <c r="H19" s="9">
        <f t="shared" si="17"/>
        <v>2.3442829691082703</v>
      </c>
      <c r="I19" s="9">
        <f t="shared" si="18"/>
        <v>3.7712910440078198</v>
      </c>
      <c r="J19" s="9">
        <f t="shared" si="19"/>
        <v>3.2439184945884216</v>
      </c>
      <c r="K19" s="11">
        <f t="shared" si="20"/>
        <v>0.43478260869565222</v>
      </c>
      <c r="L19" s="11">
        <f t="shared" si="21"/>
        <v>0.27173913043478259</v>
      </c>
      <c r="M19" s="11">
        <f t="shared" si="22"/>
        <v>0.31545741324921134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-0.28177532753305146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0.22921350324700496</v>
      </c>
      <c r="Q19" s="11">
        <f>2*'OddsRatio_working_3-way'!K19*'OddsRatio_working_3-way'!L19*'OddsRatio_working_3-way'!M19</f>
        <v>7.4540976665692663E-2</v>
      </c>
      <c r="R19" s="11">
        <f t="shared" si="23"/>
        <v>0</v>
      </c>
      <c r="S19" s="11">
        <f t="shared" si="24"/>
        <v>-0.81346193527223865</v>
      </c>
      <c r="T19" s="11">
        <f t="shared" si="25"/>
        <v>-0.26454046675519954</v>
      </c>
      <c r="U19" s="11">
        <f>'OddsRatio_working_3-way'!S19-'OddsRatio_working_3-way'!R19^2/3</f>
        <v>-0.81346193527223865</v>
      </c>
      <c r="V19" s="11">
        <f>'OddsRatio_working_3-way'!S19*'OddsRatio_working_3-way'!R19/3-2*'OddsRatio_working_3-way'!R19^3/27-'OddsRatio_working_3-way'!T19</f>
        <v>0.26454046675519954</v>
      </c>
      <c r="W19" s="11">
        <f>'OddsRatio_working_3-way'!V19^2+4*'OddsRatio_working_3-way'!U19^3/27</f>
        <v>-9.764162519680708E-3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0.14119651294449478</v>
      </c>
      <c r="Y19" s="11">
        <f>IF('OddsRatio_working_3-way'!W19&gt;=0,IF('OddsRatio_working_3-way'!V19+SQRT('OddsRatio_working_3-way'!W19)&gt;0,0,PI()),ACOS('OddsRatio_working_3-way'!V19/(2*'OddsRatio_working_3-way'!X19)))</f>
        <v>0.35748120251343796</v>
      </c>
      <c r="Z19" s="11">
        <f>'OddsRatio_working_3-way'!X19^(1/3)*COS('OddsRatio_working_3-way'!Y19/3)</f>
        <v>0.51703191119548864</v>
      </c>
      <c r="AA19" s="11">
        <f>'OddsRatio_working_3-way'!X19^(1/3)*COS(('OddsRatio_working_3-way'!Y19+2*PI())/3)</f>
        <v>-0.31212552491344464</v>
      </c>
      <c r="AB19" s="11">
        <f>'OddsRatio_working_3-way'!X19^(1/3)*COS(('OddsRatio_working_3-way'!Y19+4*PI())/3)</f>
        <v>-0.20490638628204416</v>
      </c>
      <c r="AC19" s="11">
        <f>'OddsRatio_working_3-way'!X19^(1/3)*SIN('OddsRatio_working_3-way'!Y19/3)</f>
        <v>6.190299855111904E-2</v>
      </c>
      <c r="AD19" s="11">
        <f>'OddsRatio_working_3-way'!X19^(1/3)*SIN(('OddsRatio_working_3-way'!Y19+2*PI())/3)</f>
        <v>0.41681127038695365</v>
      </c>
      <c r="AE19" s="11">
        <f>'OddsRatio_working_3-way'!X19^(1/3)*SIN(('OddsRatio_working_3-way'!Y19+4*PI())/3)</f>
        <v>-0.47871426893807251</v>
      </c>
      <c r="AF19" s="11">
        <f>-'OddsRatio_working_3-way'!U19/(3*'OddsRatio_working_3-way'!X19^(1/3))*COS(('OddsRatio_working_3-way'!Y19)/3)</f>
        <v>0.51703191119548875</v>
      </c>
      <c r="AG19" s="11">
        <f>-'OddsRatio_working_3-way'!U19/(3*'OddsRatio_working_3-way'!X19^(1/3))*COS(('OddsRatio_working_3-way'!Y19+2*PI())/3)</f>
        <v>-0.3121255249134447</v>
      </c>
      <c r="AH19" s="11">
        <f>-'OddsRatio_working_3-way'!U19/(3*'OddsRatio_working_3-way'!X19^(1/3))*COS(('OddsRatio_working_3-way'!Y19+4*PI())/3)</f>
        <v>-0.20490638628204422</v>
      </c>
      <c r="AI19" s="11">
        <f>'OddsRatio_working_3-way'!U19/(3*'OddsRatio_working_3-way'!X19^(1/3))*SIN(('OddsRatio_working_3-way'!Y19)/3)</f>
        <v>-6.1902998551119054E-2</v>
      </c>
      <c r="AJ19" s="11">
        <f>'OddsRatio_working_3-way'!U19/(3*'OddsRatio_working_3-way'!X19^(1/3))*SIN(('OddsRatio_working_3-way'!Y19+2*PI())/3)</f>
        <v>-0.41681127038695376</v>
      </c>
      <c r="AK19" s="11">
        <f>'OddsRatio_working_3-way'!U19/(3*'OddsRatio_working_3-way'!X19^(1/3))*SIN(('OddsRatio_working_3-way'!Y19+4*PI())/3)</f>
        <v>0.47871426893807262</v>
      </c>
      <c r="AL19" s="11">
        <f>'OddsRatio_working_3-way'!Z19+'OddsRatio_working_3-way'!AF19</f>
        <v>1.0340638223909773</v>
      </c>
      <c r="AM19" s="11">
        <f>'OddsRatio_working_3-way'!AA19+'OddsRatio_working_3-way'!AG19</f>
        <v>-0.62425104982688939</v>
      </c>
      <c r="AN19" s="11">
        <f>'OddsRatio_working_3-way'!AB19+'OddsRatio_working_3-way'!AH19</f>
        <v>-0.40981277256408838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1.0340638223909773</v>
      </c>
      <c r="AS19" s="11">
        <f>IF(('OddsRatio_working_3-way'!X19=0),IF(Q19&gt;0,-Q19^(1/3),(-Q19)^(1/3)),'OddsRatio_working_3-way'!AM19-'OddsRatio_working_3-way'!R19/3)</f>
        <v>-0.62425104982688939</v>
      </c>
      <c r="AT19" s="11">
        <f>IF(('OddsRatio_working_3-way'!X19=0),IF(Q19&gt;0,-Q19^(1/3),(-Q19)^(1/3)),'OddsRatio_working_3-way'!AN19-'OddsRatio_working_3-way'!R19/3)</f>
        <v>-0.40981277256408838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2.2799999999999998</v>
      </c>
      <c r="B20" s="4">
        <f>IF('True_Odds_Calculator_3-way'!B21="","",'True_Odds_Calculator_3-way'!B21)</f>
        <v>3.77</v>
      </c>
      <c r="C20" s="4">
        <f>IF('True_Odds_Calculator_3-way'!C21="","",'True_Odds_Calculator_3-way'!C21)</f>
        <v>3.14</v>
      </c>
      <c r="D20" s="9">
        <f t="shared" si="13"/>
        <v>0.4302205928481378</v>
      </c>
      <c r="E20" s="9">
        <f t="shared" si="14"/>
        <v>0.25866123913332412</v>
      </c>
      <c r="F20" s="9">
        <f t="shared" si="15"/>
        <v>0.3111181680185382</v>
      </c>
      <c r="G20" s="9">
        <f t="shared" si="16"/>
        <v>1.0346788815720891</v>
      </c>
      <c r="H20" s="9">
        <f t="shared" si="17"/>
        <v>2.3243889684122743</v>
      </c>
      <c r="I20" s="9">
        <f t="shared" si="18"/>
        <v>3.8660605019546854</v>
      </c>
      <c r="J20" s="9">
        <f t="shared" si="19"/>
        <v>3.2142128065642708</v>
      </c>
      <c r="K20" s="11">
        <f t="shared" si="20"/>
        <v>0.43859649122807021</v>
      </c>
      <c r="L20" s="11">
        <f t="shared" si="21"/>
        <v>0.26525198938992045</v>
      </c>
      <c r="M20" s="11">
        <f t="shared" si="22"/>
        <v>0.31847133757961782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-0.28112383376119254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0.22934263804944788</v>
      </c>
      <c r="Q20" s="11">
        <f>2*'OddsRatio_working_3-way'!K20*'OddsRatio_working_3-way'!L20*'OddsRatio_working_3-way'!M20</f>
        <v>7.4101013909353128E-2</v>
      </c>
      <c r="R20" s="11">
        <f t="shared" si="23"/>
        <v>0</v>
      </c>
      <c r="S20" s="11">
        <f t="shared" si="24"/>
        <v>-0.81580645433381693</v>
      </c>
      <c r="T20" s="11">
        <f t="shared" si="25"/>
        <v>-0.26358851513208953</v>
      </c>
      <c r="U20" s="11">
        <f>'OddsRatio_working_3-way'!S20-'OddsRatio_working_3-way'!R20^2/3</f>
        <v>-0.81580645433381693</v>
      </c>
      <c r="V20" s="11">
        <f>'OddsRatio_working_3-way'!S20*'OddsRatio_working_3-way'!R20/3-2*'OddsRatio_working_3-way'!R20^3/27-'OddsRatio_working_3-way'!T20</f>
        <v>0.26358851513208953</v>
      </c>
      <c r="W20" s="11">
        <f>'OddsRatio_working_3-way'!V20^2+4*'OddsRatio_working_3-way'!U20^3/27</f>
        <v>-1.0958423144584659E-2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0.14180737679518338</v>
      </c>
      <c r="Y20" s="11">
        <f>IF('OddsRatio_working_3-way'!W20&gt;=0,IF('OddsRatio_working_3-way'!V20+SQRT('OddsRatio_working_3-way'!W20)&gt;0,0,PI()),ACOS('OddsRatio_working_3-way'!V20/(2*'OddsRatio_working_3-way'!X20)))</f>
        <v>0.37804152567830052</v>
      </c>
      <c r="Z20" s="11">
        <f>'OddsRatio_working_3-way'!X20^(1/3)*COS('OddsRatio_working_3-way'!Y20/3)</f>
        <v>0.51733944078604455</v>
      </c>
      <c r="AA20" s="11">
        <f>'OddsRatio_working_3-way'!X20^(1/3)*COS(('OddsRatio_working_3-way'!Y20+2*PI())/3)</f>
        <v>-0.31542833946397247</v>
      </c>
      <c r="AB20" s="11">
        <f>'OddsRatio_working_3-way'!X20^(1/3)*COS(('OddsRatio_working_3-way'!Y20+4*PI())/3)</f>
        <v>-0.20191110132207207</v>
      </c>
      <c r="AC20" s="11">
        <f>'OddsRatio_working_3-way'!X20^(1/3)*SIN('OddsRatio_working_3-way'!Y20/3)</f>
        <v>6.5539207998889015E-2</v>
      </c>
      <c r="AD20" s="11">
        <f>'OddsRatio_working_3-way'!X20^(1/3)*SIN(('OddsRatio_working_3-way'!Y20+2*PI())/3)</f>
        <v>0.41525949410090546</v>
      </c>
      <c r="AE20" s="11">
        <f>'OddsRatio_working_3-way'!X20^(1/3)*SIN(('OddsRatio_working_3-way'!Y20+4*PI())/3)</f>
        <v>-0.48079870209979447</v>
      </c>
      <c r="AF20" s="11">
        <f>-'OddsRatio_working_3-way'!U20/(3*'OddsRatio_working_3-way'!X20^(1/3))*COS(('OddsRatio_working_3-way'!Y20)/3)</f>
        <v>0.51733944078604455</v>
      </c>
      <c r="AG20" s="11">
        <f>-'OddsRatio_working_3-way'!U20/(3*'OddsRatio_working_3-way'!X20^(1/3))*COS(('OddsRatio_working_3-way'!Y20+2*PI())/3)</f>
        <v>-0.31542833946397247</v>
      </c>
      <c r="AH20" s="11">
        <f>-'OddsRatio_working_3-way'!U20/(3*'OddsRatio_working_3-way'!X20^(1/3))*COS(('OddsRatio_working_3-way'!Y20+4*PI())/3)</f>
        <v>-0.20191110132207207</v>
      </c>
      <c r="AI20" s="11">
        <f>'OddsRatio_working_3-way'!U20/(3*'OddsRatio_working_3-way'!X20^(1/3))*SIN(('OddsRatio_working_3-way'!Y20)/3)</f>
        <v>-6.5539207998889015E-2</v>
      </c>
      <c r="AJ20" s="11">
        <f>'OddsRatio_working_3-way'!U20/(3*'OddsRatio_working_3-way'!X20^(1/3))*SIN(('OddsRatio_working_3-way'!Y20+2*PI())/3)</f>
        <v>-0.41525949410090546</v>
      </c>
      <c r="AK20" s="11">
        <f>'OddsRatio_working_3-way'!U20/(3*'OddsRatio_working_3-way'!X20^(1/3))*SIN(('OddsRatio_working_3-way'!Y20+4*PI())/3)</f>
        <v>0.48079870209979447</v>
      </c>
      <c r="AL20" s="11">
        <f>'OddsRatio_working_3-way'!Z20+'OddsRatio_working_3-way'!AF20</f>
        <v>1.0346788815720891</v>
      </c>
      <c r="AM20" s="11">
        <f>'OddsRatio_working_3-way'!AA20+'OddsRatio_working_3-way'!AG20</f>
        <v>-0.63085667892794495</v>
      </c>
      <c r="AN20" s="11">
        <f>'OddsRatio_working_3-way'!AB20+'OddsRatio_working_3-way'!AH20</f>
        <v>-0.40382220264414415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1.0346788815720891</v>
      </c>
      <c r="AS20" s="11">
        <f>IF(('OddsRatio_working_3-way'!X20=0),IF(Q20&gt;0,-Q20^(1/3),(-Q20)^(1/3)),'OddsRatio_working_3-way'!AM20-'OddsRatio_working_3-way'!R20/3)</f>
        <v>-0.63085667892794495</v>
      </c>
      <c r="AT20" s="11">
        <f>IF(('OddsRatio_working_3-way'!X20=0),IF(Q20&gt;0,-Q20^(1/3),(-Q20)^(1/3)),'OddsRatio_working_3-way'!AN20-'OddsRatio_working_3-way'!R20/3)</f>
        <v>-0.40382220264414415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1.73</v>
      </c>
      <c r="B21" s="4">
        <f>IF('True_Odds_Calculator_3-way'!B22="","",'True_Odds_Calculator_3-way'!B22)</f>
        <v>4.21</v>
      </c>
      <c r="C21" s="4">
        <f>IF('True_Odds_Calculator_3-way'!C22="","",'True_Odds_Calculator_3-way'!C22)</f>
        <v>4.78</v>
      </c>
      <c r="D21" s="9">
        <f t="shared" si="13"/>
        <v>0.56771335900925823</v>
      </c>
      <c r="E21" s="9">
        <f t="shared" si="14"/>
        <v>0.2299747246653128</v>
      </c>
      <c r="F21" s="9">
        <f t="shared" si="15"/>
        <v>0.20231191632542908</v>
      </c>
      <c r="G21" s="9">
        <f t="shared" si="16"/>
        <v>1.043085337718076</v>
      </c>
      <c r="H21" s="9">
        <f t="shared" si="17"/>
        <v>1.7614522965341952</v>
      </c>
      <c r="I21" s="9">
        <f t="shared" si="18"/>
        <v>4.348303934075024</v>
      </c>
      <c r="J21" s="9">
        <f t="shared" si="19"/>
        <v>4.9428625765743268</v>
      </c>
      <c r="K21" s="11">
        <f t="shared" si="20"/>
        <v>0.5780346820809249</v>
      </c>
      <c r="L21" s="11">
        <f t="shared" si="21"/>
        <v>0.23752969121140144</v>
      </c>
      <c r="M21" s="11">
        <f t="shared" si="22"/>
        <v>0.20920502092050208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-0.25442723414894175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0.22174876244371045</v>
      </c>
      <c r="Q21" s="11">
        <f>2*'OddsRatio_working_3-way'!K21*'OddsRatio_working_3-way'!L21*'OddsRatio_working_3-way'!M21</f>
        <v>5.7447865918059705E-2</v>
      </c>
      <c r="R21" s="11">
        <f t="shared" si="23"/>
        <v>0</v>
      </c>
      <c r="S21" s="11">
        <f t="shared" si="24"/>
        <v>-0.87156063770240366</v>
      </c>
      <c r="T21" s="11">
        <f t="shared" si="25"/>
        <v>-0.22579291132186624</v>
      </c>
      <c r="U21" s="11">
        <f>'OddsRatio_working_3-way'!S21-'OddsRatio_working_3-way'!R21^2/3</f>
        <v>-0.87156063770240366</v>
      </c>
      <c r="V21" s="11">
        <f>'OddsRatio_working_3-way'!S21*'OddsRatio_working_3-way'!R21/3-2*'OddsRatio_working_3-way'!R21^3/27-'OddsRatio_working_3-way'!T21</f>
        <v>0.22579291132186624</v>
      </c>
      <c r="W21" s="11">
        <f>'OddsRatio_working_3-way'!V21^2+4*'OddsRatio_working_3-way'!U21^3/27</f>
        <v>-4.709950204448788E-2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0.15659018236122918</v>
      </c>
      <c r="Y21" s="11">
        <f>IF('OddsRatio_working_3-way'!W21&gt;=0,IF('OddsRatio_working_3-way'!V21+SQRT('OddsRatio_working_3-way'!W21)&gt;0,0,PI()),ACOS('OddsRatio_working_3-way'!V21/(2*'OddsRatio_working_3-way'!X21)))</f>
        <v>0.76559863808972828</v>
      </c>
      <c r="Z21" s="11">
        <f>'OddsRatio_working_3-way'!X21^(1/3)*COS('OddsRatio_working_3-way'!Y21/3)</f>
        <v>0.52154266885903811</v>
      </c>
      <c r="AA21" s="11">
        <f>'OddsRatio_working_3-way'!X21^(1/3)*COS(('OddsRatio_working_3-way'!Y21+2*PI())/3)</f>
        <v>-0.37860635827703543</v>
      </c>
      <c r="AB21" s="11">
        <f>'OddsRatio_working_3-way'!X21^(1/3)*COS(('OddsRatio_working_3-way'!Y21+4*PI())/3)</f>
        <v>-0.14293631058200285</v>
      </c>
      <c r="AC21" s="11">
        <f>'OddsRatio_working_3-way'!X21^(1/3)*SIN('OddsRatio_working_3-way'!Y21/3)</f>
        <v>0.13606416547665917</v>
      </c>
      <c r="AD21" s="11">
        <f>'OddsRatio_working_3-way'!X21^(1/3)*SIN(('OddsRatio_working_3-way'!Y21+2*PI())/3)</f>
        <v>0.38363711765113279</v>
      </c>
      <c r="AE21" s="11">
        <f>'OddsRatio_working_3-way'!X21^(1/3)*SIN(('OddsRatio_working_3-way'!Y21+4*PI())/3)</f>
        <v>-0.51970128312779185</v>
      </c>
      <c r="AF21" s="11">
        <f>-'OddsRatio_working_3-way'!U21/(3*'OddsRatio_working_3-way'!X21^(1/3))*COS(('OddsRatio_working_3-way'!Y21)/3)</f>
        <v>0.52154266885903788</v>
      </c>
      <c r="AG21" s="11">
        <f>-'OddsRatio_working_3-way'!U21/(3*'OddsRatio_working_3-way'!X21^(1/3))*COS(('OddsRatio_working_3-way'!Y21+2*PI())/3)</f>
        <v>-0.37860635827703526</v>
      </c>
      <c r="AH21" s="11">
        <f>-'OddsRatio_working_3-way'!U21/(3*'OddsRatio_working_3-way'!X21^(1/3))*COS(('OddsRatio_working_3-way'!Y21+4*PI())/3)</f>
        <v>-0.14293631058200279</v>
      </c>
      <c r="AI21" s="11">
        <f>'OddsRatio_working_3-way'!U21/(3*'OddsRatio_working_3-way'!X21^(1/3))*SIN(('OddsRatio_working_3-way'!Y21)/3)</f>
        <v>-0.13606416547665912</v>
      </c>
      <c r="AJ21" s="11">
        <f>'OddsRatio_working_3-way'!U21/(3*'OddsRatio_working_3-way'!X21^(1/3))*SIN(('OddsRatio_working_3-way'!Y21+2*PI())/3)</f>
        <v>-0.38363711765113262</v>
      </c>
      <c r="AK21" s="11">
        <f>'OddsRatio_working_3-way'!U21/(3*'OddsRatio_working_3-way'!X21^(1/3))*SIN(('OddsRatio_working_3-way'!Y21+4*PI())/3)</f>
        <v>0.51970128312779162</v>
      </c>
      <c r="AL21" s="11">
        <f>'OddsRatio_working_3-way'!Z21+'OddsRatio_working_3-way'!AF21</f>
        <v>1.043085337718076</v>
      </c>
      <c r="AM21" s="11">
        <f>'OddsRatio_working_3-way'!AA21+'OddsRatio_working_3-way'!AG21</f>
        <v>-0.75721271655407074</v>
      </c>
      <c r="AN21" s="11">
        <f>'OddsRatio_working_3-way'!AB21+'OddsRatio_working_3-way'!AH21</f>
        <v>-0.28587262116400564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1.043085337718076</v>
      </c>
      <c r="AS21" s="11">
        <f>IF(('OddsRatio_working_3-way'!X21=0),IF(Q21&gt;0,-Q21^(1/3),(-Q21)^(1/3)),'OddsRatio_working_3-way'!AM21-'OddsRatio_working_3-way'!R21/3)</f>
        <v>-0.75721271655407074</v>
      </c>
      <c r="AT21" s="11">
        <f>IF(('OddsRatio_working_3-way'!X21=0),IF(Q21&gt;0,-Q21^(1/3),(-Q21)^(1/3)),'OddsRatio_working_3-way'!AN21-'OddsRatio_working_3-way'!R21/3)</f>
        <v>-0.28587262116400564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3.7</v>
      </c>
      <c r="B22" s="4">
        <f>IF('True_Odds_Calculator_3-way'!B23="","",'True_Odds_Calculator_3-way'!B23)</f>
        <v>4.12</v>
      </c>
      <c r="C22" s="4">
        <f>IF('True_Odds_Calculator_3-way'!C23="","",'True_Odds_Calculator_3-way'!C23)</f>
        <v>1.96</v>
      </c>
      <c r="D22" s="9">
        <f t="shared" si="13"/>
        <v>0.2630435879547367</v>
      </c>
      <c r="E22" s="9">
        <f t="shared" si="14"/>
        <v>0.23599022034491227</v>
      </c>
      <c r="F22" s="9">
        <f t="shared" si="15"/>
        <v>0.50096619170035084</v>
      </c>
      <c r="G22" s="9">
        <f t="shared" si="16"/>
        <v>1.0376486322981222</v>
      </c>
      <c r="H22" s="9">
        <f t="shared" si="17"/>
        <v>3.8016513072049309</v>
      </c>
      <c r="I22" s="9">
        <f t="shared" si="18"/>
        <v>4.2374637327701414</v>
      </c>
      <c r="J22" s="9">
        <f t="shared" si="19"/>
        <v>1.9961426870061971</v>
      </c>
      <c r="K22" s="11">
        <f t="shared" si="20"/>
        <v>0.27027027027027023</v>
      </c>
      <c r="L22" s="11">
        <f t="shared" si="21"/>
        <v>0.24271844660194175</v>
      </c>
      <c r="M22" s="11">
        <f t="shared" si="22"/>
        <v>0.51020408163265307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-0.27066654528513046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0.22692099668521309</v>
      </c>
      <c r="Q22" s="11">
        <f>2*'OddsRatio_working_3-way'!K22*'OddsRatio_working_3-way'!L22*'OddsRatio_working_3-way'!M22</f>
        <v>6.6938347104782608E-2</v>
      </c>
      <c r="R22" s="11">
        <f t="shared" si="23"/>
        <v>0</v>
      </c>
      <c r="S22" s="11">
        <f t="shared" si="24"/>
        <v>-0.83837844254510974</v>
      </c>
      <c r="T22" s="11">
        <f t="shared" si="25"/>
        <v>-0.24730927508705297</v>
      </c>
      <c r="U22" s="11">
        <f>'OddsRatio_working_3-way'!S22-'OddsRatio_working_3-way'!R22^2/3</f>
        <v>-0.83837844254510974</v>
      </c>
      <c r="V22" s="11">
        <f>'OddsRatio_working_3-way'!S22*'OddsRatio_working_3-way'!R22/3-2*'OddsRatio_working_3-way'!R22^3/27-'OddsRatio_working_3-way'!T22</f>
        <v>0.24730927508705297</v>
      </c>
      <c r="W22" s="11">
        <f>'OddsRatio_working_3-way'!V22^2+4*'OddsRatio_working_3-way'!U22^3/27</f>
        <v>-2.6138583067191426E-2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0.14773325675967064</v>
      </c>
      <c r="Y22" s="11">
        <f>IF('OddsRatio_working_3-way'!W22&gt;=0,IF('OddsRatio_working_3-way'!V22+SQRT('OddsRatio_working_3-way'!W22)&gt;0,0,PI()),ACOS('OddsRatio_working_3-way'!V22/(2*'OddsRatio_working_3-way'!X22)))</f>
        <v>0.57899521814549937</v>
      </c>
      <c r="Z22" s="11">
        <f>'OddsRatio_working_3-way'!X22^(1/3)*COS('OddsRatio_working_3-way'!Y22/3)</f>
        <v>0.5188243161490611</v>
      </c>
      <c r="AA22" s="11">
        <f>'OddsRatio_working_3-way'!X22^(1/3)*COS(('OddsRatio_working_3-way'!Y22+2*PI())/3)</f>
        <v>-0.34722222222222238</v>
      </c>
      <c r="AB22" s="11">
        <f>'OddsRatio_working_3-way'!X22^(1/3)*COS(('OddsRatio_working_3-way'!Y22+4*PI())/3)</f>
        <v>-0.17160209392683881</v>
      </c>
      <c r="AC22" s="11">
        <f>'OddsRatio_working_3-way'!X22^(1/3)*SIN('OddsRatio_working_3-way'!Y22/3)</f>
        <v>0.10139432834645644</v>
      </c>
      <c r="AD22" s="11">
        <f>'OddsRatio_working_3-way'!X22^(1/3)*SIN(('OddsRatio_working_3-way'!Y22+2*PI())/3)</f>
        <v>0.39861787371294771</v>
      </c>
      <c r="AE22" s="11">
        <f>'OddsRatio_working_3-way'!X22^(1/3)*SIN(('OddsRatio_working_3-way'!Y22+4*PI())/3)</f>
        <v>-0.500012202059404</v>
      </c>
      <c r="AF22" s="11">
        <f>-'OddsRatio_working_3-way'!U22/(3*'OddsRatio_working_3-way'!X22^(1/3))*COS(('OddsRatio_working_3-way'!Y22)/3)</f>
        <v>0.5188243161490611</v>
      </c>
      <c r="AG22" s="11">
        <f>-'OddsRatio_working_3-way'!U22/(3*'OddsRatio_working_3-way'!X22^(1/3))*COS(('OddsRatio_working_3-way'!Y22+2*PI())/3)</f>
        <v>-0.34722222222222238</v>
      </c>
      <c r="AH22" s="11">
        <f>-'OddsRatio_working_3-way'!U22/(3*'OddsRatio_working_3-way'!X22^(1/3))*COS(('OddsRatio_working_3-way'!Y22+4*PI())/3)</f>
        <v>-0.17160209392683881</v>
      </c>
      <c r="AI22" s="11">
        <f>'OddsRatio_working_3-way'!U22/(3*'OddsRatio_working_3-way'!X22^(1/3))*SIN(('OddsRatio_working_3-way'!Y22)/3)</f>
        <v>-0.10139432834645644</v>
      </c>
      <c r="AJ22" s="11">
        <f>'OddsRatio_working_3-way'!U22/(3*'OddsRatio_working_3-way'!X22^(1/3))*SIN(('OddsRatio_working_3-way'!Y22+2*PI())/3)</f>
        <v>-0.39861787371294771</v>
      </c>
      <c r="AK22" s="11">
        <f>'OddsRatio_working_3-way'!U22/(3*'OddsRatio_working_3-way'!X22^(1/3))*SIN(('OddsRatio_working_3-way'!Y22+4*PI())/3)</f>
        <v>0.500012202059404</v>
      </c>
      <c r="AL22" s="11">
        <f>'OddsRatio_working_3-way'!Z22+'OddsRatio_working_3-way'!AF22</f>
        <v>1.0376486322981222</v>
      </c>
      <c r="AM22" s="11">
        <f>'OddsRatio_working_3-way'!AA22+'OddsRatio_working_3-way'!AG22</f>
        <v>-0.69444444444444475</v>
      </c>
      <c r="AN22" s="11">
        <f>'OddsRatio_working_3-way'!AB22+'OddsRatio_working_3-way'!AH22</f>
        <v>-0.34320418785367762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1.0376486322981222</v>
      </c>
      <c r="AS22" s="11">
        <f>IF(('OddsRatio_working_3-way'!X22=0),IF(Q22&gt;0,-Q22^(1/3),(-Q22)^(1/3)),'OddsRatio_working_3-way'!AM22-'OddsRatio_working_3-way'!R22/3)</f>
        <v>-0.69444444444444475</v>
      </c>
      <c r="AT22" s="11">
        <f>IF(('OddsRatio_working_3-way'!X22=0),IF(Q22&gt;0,-Q22^(1/3),(-Q22)^(1/3)),'OddsRatio_working_3-way'!AN22-'OddsRatio_working_3-way'!R22/3)</f>
        <v>-0.34320418785367762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17.47</v>
      </c>
      <c r="B23" s="4">
        <f>IF('True_Odds_Calculator_3-way'!B24="","",'True_Odds_Calculator_3-way'!B24)</f>
        <v>8.34</v>
      </c>
      <c r="C23" s="4">
        <f>IF('True_Odds_Calculator_3-way'!C24="","",'True_Odds_Calculator_3-way'!C24)</f>
        <v>1.17</v>
      </c>
      <c r="D23" s="9">
        <f t="shared" si="13"/>
        <v>5.143601746136333E-2</v>
      </c>
      <c r="E23" s="9">
        <f t="shared" si="14"/>
        <v>0.10847547016200952</v>
      </c>
      <c r="F23" s="9">
        <f t="shared" si="15"/>
        <v>0.84008851237662718</v>
      </c>
      <c r="G23" s="9">
        <f t="shared" si="16"/>
        <v>1.1197103587193669</v>
      </c>
      <c r="H23" s="9">
        <f t="shared" si="17"/>
        <v>19.441629608107974</v>
      </c>
      <c r="I23" s="9">
        <f t="shared" si="18"/>
        <v>9.218674033000152</v>
      </c>
      <c r="J23" s="9">
        <f t="shared" si="19"/>
        <v>1.1903507609822923</v>
      </c>
      <c r="K23" s="11">
        <f t="shared" si="20"/>
        <v>5.7240984544934176E-2</v>
      </c>
      <c r="L23" s="11">
        <f t="shared" si="21"/>
        <v>0.11990407673860912</v>
      </c>
      <c r="M23" s="11">
        <f t="shared" si="22"/>
        <v>0.85470085470085477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-0.12055736943622852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0.14067093088478158</v>
      </c>
      <c r="Q23" s="11">
        <f>2*'OddsRatio_working_3-way'!K23*'OddsRatio_working_3-way'!L23*'OddsRatio_working_3-way'!M23</f>
        <v>1.1732354535845002E-2</v>
      </c>
      <c r="R23" s="11">
        <f t="shared" si="23"/>
        <v>0</v>
      </c>
      <c r="S23" s="11">
        <f t="shared" si="24"/>
        <v>-1.1668380916290029</v>
      </c>
      <c r="T23" s="11">
        <f t="shared" si="25"/>
        <v>-9.7317605640450625E-2</v>
      </c>
      <c r="U23" s="11">
        <f>'OddsRatio_working_3-way'!S23-'OddsRatio_working_3-way'!R23^2/3</f>
        <v>-1.1668380916290029</v>
      </c>
      <c r="V23" s="11">
        <f>'OddsRatio_working_3-way'!S23*'OddsRatio_working_3-way'!R23/3-2*'OddsRatio_working_3-way'!R23^3/27-'OddsRatio_working_3-way'!T23</f>
        <v>9.7317605640450625E-2</v>
      </c>
      <c r="W23" s="11">
        <f>'OddsRatio_working_3-way'!V23^2+4*'OddsRatio_working_3-way'!U23^3/27</f>
        <v>-0.22588677268184459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0.2425682837107084</v>
      </c>
      <c r="Y23" s="11">
        <f>IF('OddsRatio_working_3-way'!W23&gt;=0,IF('OddsRatio_working_3-way'!V23+SQRT('OddsRatio_working_3-way'!W23)&gt;0,0,PI()),ACOS('OddsRatio_working_3-way'!V23/(2*'OddsRatio_working_3-way'!X23)))</f>
        <v>1.3688276569928601</v>
      </c>
      <c r="Z23" s="11">
        <f>'OddsRatio_working_3-way'!X23^(1/3)*COS('OddsRatio_working_3-way'!Y23/3)</f>
        <v>0.55985517935968354</v>
      </c>
      <c r="AA23" s="11">
        <f>'OddsRatio_working_3-way'!X23^(1/3)*COS(('OddsRatio_working_3-way'!Y23+2*PI())/3)</f>
        <v>-0.51790060603958199</v>
      </c>
      <c r="AB23" s="11">
        <f>'OddsRatio_working_3-way'!X23^(1/3)*COS(('OddsRatio_working_3-way'!Y23+4*PI())/3)</f>
        <v>-4.1954573320101829E-2</v>
      </c>
      <c r="AC23" s="11">
        <f>'OddsRatio_working_3-way'!X23^(1/3)*SIN('OddsRatio_working_3-way'!Y23/3)</f>
        <v>0.27478757011032662</v>
      </c>
      <c r="AD23" s="11">
        <f>'OddsRatio_working_3-way'!X23^(1/3)*SIN(('OddsRatio_working_3-way'!Y23+2*PI())/3)</f>
        <v>0.34745502271061618</v>
      </c>
      <c r="AE23" s="11">
        <f>'OddsRatio_working_3-way'!X23^(1/3)*SIN(('OddsRatio_working_3-way'!Y23+4*PI())/3)</f>
        <v>-0.62224259282094252</v>
      </c>
      <c r="AF23" s="11">
        <f>-'OddsRatio_working_3-way'!U23/(3*'OddsRatio_working_3-way'!X23^(1/3))*COS(('OddsRatio_working_3-way'!Y23)/3)</f>
        <v>0.55985517935968332</v>
      </c>
      <c r="AG23" s="11">
        <f>-'OddsRatio_working_3-way'!U23/(3*'OddsRatio_working_3-way'!X23^(1/3))*COS(('OddsRatio_working_3-way'!Y23+2*PI())/3)</f>
        <v>-0.51790060603958177</v>
      </c>
      <c r="AH23" s="11">
        <f>-'OddsRatio_working_3-way'!U23/(3*'OddsRatio_working_3-way'!X23^(1/3))*COS(('OddsRatio_working_3-way'!Y23+4*PI())/3)</f>
        <v>-4.1954573320101808E-2</v>
      </c>
      <c r="AI23" s="11">
        <f>'OddsRatio_working_3-way'!U23/(3*'OddsRatio_working_3-way'!X23^(1/3))*SIN(('OddsRatio_working_3-way'!Y23)/3)</f>
        <v>-0.27478757011032651</v>
      </c>
      <c r="AJ23" s="11">
        <f>'OddsRatio_working_3-way'!U23/(3*'OddsRatio_working_3-way'!X23^(1/3))*SIN(('OddsRatio_working_3-way'!Y23+2*PI())/3)</f>
        <v>-0.34745502271061607</v>
      </c>
      <c r="AK23" s="11">
        <f>'OddsRatio_working_3-way'!U23/(3*'OddsRatio_working_3-way'!X23^(1/3))*SIN(('OddsRatio_working_3-way'!Y23+4*PI())/3)</f>
        <v>0.6222425928209423</v>
      </c>
      <c r="AL23" s="11">
        <f>'OddsRatio_working_3-way'!Z23+'OddsRatio_working_3-way'!AF23</f>
        <v>1.1197103587193669</v>
      </c>
      <c r="AM23" s="11">
        <f>'OddsRatio_working_3-way'!AA23+'OddsRatio_working_3-way'!AG23</f>
        <v>-1.0358012120791638</v>
      </c>
      <c r="AN23" s="11">
        <f>'OddsRatio_working_3-way'!AB23+'OddsRatio_working_3-way'!AH23</f>
        <v>-8.390914664020363E-2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1.1197103587193669</v>
      </c>
      <c r="AS23" s="11">
        <f>IF(('OddsRatio_working_3-way'!X23=0),IF(Q23&gt;0,-Q23^(1/3),(-Q23)^(1/3)),'OddsRatio_working_3-way'!AM23-'OddsRatio_working_3-way'!R23/3)</f>
        <v>-1.0358012120791638</v>
      </c>
      <c r="AT23" s="11">
        <f>IF(('OddsRatio_working_3-way'!X23=0),IF(Q23&gt;0,-Q23^(1/3),(-Q23)^(1/3)),'OddsRatio_working_3-way'!AN23-'OddsRatio_working_3-way'!R23/3)</f>
        <v>-8.390914664020363E-2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1.44</v>
      </c>
      <c r="B24" s="4">
        <f>IF('True_Odds_Calculator_3-way'!B25="","",'True_Odds_Calculator_3-way'!B25)</f>
        <v>4.9800000000000004</v>
      </c>
      <c r="C24" s="4">
        <f>IF('True_Odds_Calculator_3-way'!C25="","",'True_Odds_Calculator_3-way'!C25)</f>
        <v>7.2</v>
      </c>
      <c r="D24" s="9">
        <f t="shared" si="13"/>
        <v>0.67942673777245288</v>
      </c>
      <c r="E24" s="9">
        <f t="shared" si="14"/>
        <v>0.18982867251320737</v>
      </c>
      <c r="F24" s="9">
        <f t="shared" si="15"/>
        <v>0.13074458971433972</v>
      </c>
      <c r="G24" s="9">
        <f t="shared" si="16"/>
        <v>1.072338716548576</v>
      </c>
      <c r="H24" s="9">
        <f t="shared" si="17"/>
        <v>1.4718290352813734</v>
      </c>
      <c r="I24" s="9">
        <f t="shared" si="18"/>
        <v>5.2679080918633341</v>
      </c>
      <c r="J24" s="9">
        <f t="shared" si="19"/>
        <v>7.6485000426011709</v>
      </c>
      <c r="K24" s="11">
        <f t="shared" si="20"/>
        <v>0.69444444444444442</v>
      </c>
      <c r="L24" s="11">
        <f t="shared" si="21"/>
        <v>0.20080321285140559</v>
      </c>
      <c r="M24" s="11">
        <f t="shared" si="22"/>
        <v>0.1388888888888889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-0.21028248797659777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0.20568384649709948</v>
      </c>
      <c r="Q24" s="11">
        <f>2*'OddsRatio_working_3-way'!K24*'OddsRatio_working_3-way'!L24*'OddsRatio_working_3-way'!M24</f>
        <v>3.873518766423719E-2</v>
      </c>
      <c r="R24" s="11">
        <f t="shared" si="23"/>
        <v>0</v>
      </c>
      <c r="S24" s="11">
        <f t="shared" si="24"/>
        <v>-0.97813112483237274</v>
      </c>
      <c r="T24" s="11">
        <f t="shared" si="25"/>
        <v>-0.18420548490251842</v>
      </c>
      <c r="U24" s="11">
        <f>'OddsRatio_working_3-way'!S24-'OddsRatio_working_3-way'!R24^2/3</f>
        <v>-0.97813112483237274</v>
      </c>
      <c r="V24" s="11">
        <f>'OddsRatio_working_3-way'!S24*'OddsRatio_working_3-way'!R24/3-2*'OddsRatio_working_3-way'!R24^3/27-'OddsRatio_working_3-way'!T24</f>
        <v>0.18420548490251842</v>
      </c>
      <c r="W24" s="11">
        <f>'OddsRatio_working_3-way'!V24^2+4*'OddsRatio_working_3-way'!U24^3/27</f>
        <v>-0.10470799249644075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0.18617173064445947</v>
      </c>
      <c r="Y24" s="11">
        <f>IF('OddsRatio_working_3-way'!W24&gt;=0,IF('OddsRatio_working_3-way'!V24+SQRT('OddsRatio_working_3-way'!W24)&gt;0,0,PI()),ACOS('OddsRatio_working_3-way'!V24/(2*'OddsRatio_working_3-way'!X24)))</f>
        <v>1.0532845561214415</v>
      </c>
      <c r="Z24" s="11">
        <f>'OddsRatio_working_3-way'!X24^(1/3)*COS('OddsRatio_working_3-way'!Y24/3)</f>
        <v>0.53616935827428802</v>
      </c>
      <c r="AA24" s="11">
        <f>'OddsRatio_working_3-way'!X24^(1/3)*COS(('OddsRatio_working_3-way'!Y24+2*PI())/3)</f>
        <v>-0.43815700388134465</v>
      </c>
      <c r="AB24" s="11">
        <f>'OddsRatio_working_3-way'!X24^(1/3)*COS(('OddsRatio_working_3-way'!Y24+4*PI())/3)</f>
        <v>-9.8012354392943479E-2</v>
      </c>
      <c r="AC24" s="11">
        <f>'OddsRatio_working_3-way'!X24^(1/3)*SIN('OddsRatio_working_3-way'!Y24/3)</f>
        <v>0.19638260494553944</v>
      </c>
      <c r="AD24" s="11">
        <f>'OddsRatio_working_3-way'!X24^(1/3)*SIN(('OddsRatio_working_3-way'!Y24+2*PI())/3)</f>
        <v>0.36614498252356392</v>
      </c>
      <c r="AE24" s="11">
        <f>'OddsRatio_working_3-way'!X24^(1/3)*SIN(('OddsRatio_working_3-way'!Y24+4*PI())/3)</f>
        <v>-0.56252758746910325</v>
      </c>
      <c r="AF24" s="11">
        <f>-'OddsRatio_working_3-way'!U24/(3*'OddsRatio_working_3-way'!X24^(1/3))*COS(('OddsRatio_working_3-way'!Y24)/3)</f>
        <v>0.53616935827428802</v>
      </c>
      <c r="AG24" s="11">
        <f>-'OddsRatio_working_3-way'!U24/(3*'OddsRatio_working_3-way'!X24^(1/3))*COS(('OddsRatio_working_3-way'!Y24+2*PI())/3)</f>
        <v>-0.43815700388134465</v>
      </c>
      <c r="AH24" s="11">
        <f>-'OddsRatio_working_3-way'!U24/(3*'OddsRatio_working_3-way'!X24^(1/3))*COS(('OddsRatio_working_3-way'!Y24+4*PI())/3)</f>
        <v>-9.8012354392943479E-2</v>
      </c>
      <c r="AI24" s="11">
        <f>'OddsRatio_working_3-way'!U24/(3*'OddsRatio_working_3-way'!X24^(1/3))*SIN(('OddsRatio_working_3-way'!Y24)/3)</f>
        <v>-0.19638260494553944</v>
      </c>
      <c r="AJ24" s="11">
        <f>'OddsRatio_working_3-way'!U24/(3*'OddsRatio_working_3-way'!X24^(1/3))*SIN(('OddsRatio_working_3-way'!Y24+2*PI())/3)</f>
        <v>-0.36614498252356392</v>
      </c>
      <c r="AK24" s="11">
        <f>'OddsRatio_working_3-way'!U24/(3*'OddsRatio_working_3-way'!X24^(1/3))*SIN(('OddsRatio_working_3-way'!Y24+4*PI())/3)</f>
        <v>0.56252758746910325</v>
      </c>
      <c r="AL24" s="11">
        <f>'OddsRatio_working_3-way'!Z24+'OddsRatio_working_3-way'!AF24</f>
        <v>1.072338716548576</v>
      </c>
      <c r="AM24" s="11">
        <f>'OddsRatio_working_3-way'!AA24+'OddsRatio_working_3-way'!AG24</f>
        <v>-0.87631400776268931</v>
      </c>
      <c r="AN24" s="11">
        <f>'OddsRatio_working_3-way'!AB24+'OddsRatio_working_3-way'!AH24</f>
        <v>-0.19602470878588696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1.072338716548576</v>
      </c>
      <c r="AS24" s="11">
        <f>IF(('OddsRatio_working_3-way'!X24=0),IF(Q24&gt;0,-Q24^(1/3),(-Q24)^(1/3)),'OddsRatio_working_3-way'!AM24-'OddsRatio_working_3-way'!R24/3)</f>
        <v>-0.87631400776268931</v>
      </c>
      <c r="AT24" s="11">
        <f>IF(('OddsRatio_working_3-way'!X24=0),IF(Q24&gt;0,-Q24^(1/3),(-Q24)^(1/3)),'OddsRatio_working_3-way'!AN24-'OddsRatio_working_3-way'!R24/3)</f>
        <v>-0.19602470878588696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1.76</v>
      </c>
      <c r="B25" s="4">
        <f>IF('True_Odds_Calculator_3-way'!B26="","",'True_Odds_Calculator_3-way'!B26)</f>
        <v>3.98</v>
      </c>
      <c r="C25" s="4">
        <f>IF('True_Odds_Calculator_3-way'!C26="","",'True_Odds_Calculator_3-way'!C26)</f>
        <v>4.78</v>
      </c>
      <c r="D25" s="9">
        <f t="shared" si="13"/>
        <v>0.55633608998088002</v>
      </c>
      <c r="E25" s="9">
        <f t="shared" si="14"/>
        <v>0.24231028646582375</v>
      </c>
      <c r="F25" s="9">
        <f t="shared" si="15"/>
        <v>0.20135362355329614</v>
      </c>
      <c r="G25" s="9">
        <f t="shared" si="16"/>
        <v>1.0493087059600967</v>
      </c>
      <c r="H25" s="9">
        <f t="shared" si="17"/>
        <v>1.7974746165296731</v>
      </c>
      <c r="I25" s="9">
        <f t="shared" si="18"/>
        <v>4.126939943761089</v>
      </c>
      <c r="J25" s="9">
        <f t="shared" si="19"/>
        <v>4.9663869085291665</v>
      </c>
      <c r="K25" s="11">
        <f t="shared" si="20"/>
        <v>0.56818181818181823</v>
      </c>
      <c r="L25" s="11">
        <f t="shared" si="21"/>
        <v>0.25125628140703515</v>
      </c>
      <c r="M25" s="11">
        <f t="shared" si="22"/>
        <v>0.20920502092050208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-0.25568074300754418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0.22459195941671078</v>
      </c>
      <c r="Q25" s="11">
        <f>2*'OddsRatio_working_3-way'!K25*'OddsRatio_working_3-way'!L25*'OddsRatio_working_3-way'!M25</f>
        <v>5.973190410018904E-2</v>
      </c>
      <c r="R25" s="11">
        <f t="shared" si="23"/>
        <v>0</v>
      </c>
      <c r="S25" s="11">
        <f t="shared" si="24"/>
        <v>-0.87840780175644251</v>
      </c>
      <c r="T25" s="11">
        <f t="shared" si="25"/>
        <v>-0.23361909621181981</v>
      </c>
      <c r="U25" s="11">
        <f>'OddsRatio_working_3-way'!S25-'OddsRatio_working_3-way'!R25^2/3</f>
        <v>-0.87840780175644251</v>
      </c>
      <c r="V25" s="11">
        <f>'OddsRatio_working_3-way'!S25*'OddsRatio_working_3-way'!R25/3-2*'OddsRatio_working_3-way'!R25^3/27-'OddsRatio_working_3-way'!T25</f>
        <v>0.23361909621181981</v>
      </c>
      <c r="W25" s="11">
        <f>'OddsRatio_working_3-way'!V25^2+4*'OddsRatio_working_3-way'!U25^3/27</f>
        <v>-4.583392435267538E-2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0.15843911012397074</v>
      </c>
      <c r="Y25" s="11">
        <f>IF('OddsRatio_working_3-way'!W25&gt;=0,IF('OddsRatio_working_3-way'!V25+SQRT('OddsRatio_working_3-way'!W25)&gt;0,0,PI()),ACOS('OddsRatio_working_3-way'!V25/(2*'OddsRatio_working_3-way'!X25)))</f>
        <v>0.74180245988094629</v>
      </c>
      <c r="Z25" s="11">
        <f>'OddsRatio_working_3-way'!X25^(1/3)*COS('OddsRatio_working_3-way'!Y25/3)</f>
        <v>0.52465435298004837</v>
      </c>
      <c r="AA25" s="11">
        <f>'OddsRatio_working_3-way'!X25^(1/3)*COS(('OddsRatio_working_3-way'!Y25+2*PI())/3)</f>
        <v>-0.37702376695123052</v>
      </c>
      <c r="AB25" s="11">
        <f>'OddsRatio_working_3-way'!X25^(1/3)*COS(('OddsRatio_working_3-way'!Y25+4*PI())/3)</f>
        <v>-0.14763058602881801</v>
      </c>
      <c r="AC25" s="11">
        <f>'OddsRatio_working_3-way'!X25^(1/3)*SIN('OddsRatio_working_3-way'!Y25/3)</f>
        <v>0.13244021475581952</v>
      </c>
      <c r="AD25" s="11">
        <f>'OddsRatio_working_3-way'!X25^(1/3)*SIN(('OddsRatio_working_3-way'!Y25+2*PI())/3)</f>
        <v>0.38814389050890008</v>
      </c>
      <c r="AE25" s="11">
        <f>'OddsRatio_working_3-way'!X25^(1/3)*SIN(('OddsRatio_working_3-way'!Y25+4*PI())/3)</f>
        <v>-0.52058410526471954</v>
      </c>
      <c r="AF25" s="11">
        <f>-'OddsRatio_working_3-way'!U25/(3*'OddsRatio_working_3-way'!X25^(1/3))*COS(('OddsRatio_working_3-way'!Y25)/3)</f>
        <v>0.52465435298004837</v>
      </c>
      <c r="AG25" s="11">
        <f>-'OddsRatio_working_3-way'!U25/(3*'OddsRatio_working_3-way'!X25^(1/3))*COS(('OddsRatio_working_3-way'!Y25+2*PI())/3)</f>
        <v>-0.37702376695123052</v>
      </c>
      <c r="AH25" s="11">
        <f>-'OddsRatio_working_3-way'!U25/(3*'OddsRatio_working_3-way'!X25^(1/3))*COS(('OddsRatio_working_3-way'!Y25+4*PI())/3)</f>
        <v>-0.14763058602881801</v>
      </c>
      <c r="AI25" s="11">
        <f>'OddsRatio_working_3-way'!U25/(3*'OddsRatio_working_3-way'!X25^(1/3))*SIN(('OddsRatio_working_3-way'!Y25)/3)</f>
        <v>-0.13244021475581952</v>
      </c>
      <c r="AJ25" s="11">
        <f>'OddsRatio_working_3-way'!U25/(3*'OddsRatio_working_3-way'!X25^(1/3))*SIN(('OddsRatio_working_3-way'!Y25+2*PI())/3)</f>
        <v>-0.38814389050890008</v>
      </c>
      <c r="AK25" s="11">
        <f>'OddsRatio_working_3-way'!U25/(3*'OddsRatio_working_3-way'!X25^(1/3))*SIN(('OddsRatio_working_3-way'!Y25+4*PI())/3)</f>
        <v>0.52058410526471954</v>
      </c>
      <c r="AL25" s="11">
        <f>'OddsRatio_working_3-way'!Z25+'OddsRatio_working_3-way'!AF25</f>
        <v>1.0493087059600967</v>
      </c>
      <c r="AM25" s="11">
        <f>'OddsRatio_working_3-way'!AA25+'OddsRatio_working_3-way'!AG25</f>
        <v>-0.75404753390246104</v>
      </c>
      <c r="AN25" s="11">
        <f>'OddsRatio_working_3-way'!AB25+'OddsRatio_working_3-way'!AH25</f>
        <v>-0.29526117205763602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1.0493087059600967</v>
      </c>
      <c r="AS25" s="11">
        <f>IF(('OddsRatio_working_3-way'!X25=0),IF(Q25&gt;0,-Q25^(1/3),(-Q25)^(1/3)),'OddsRatio_working_3-way'!AM25-'OddsRatio_working_3-way'!R25/3)</f>
        <v>-0.75404753390246104</v>
      </c>
      <c r="AT25" s="11">
        <f>IF(('OddsRatio_working_3-way'!X25=0),IF(Q25&gt;0,-Q25^(1/3),(-Q25)^(1/3)),'OddsRatio_working_3-way'!AN25-'OddsRatio_working_3-way'!R25/3)</f>
        <v>-0.29526117205763602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2.5299999999999998</v>
      </c>
      <c r="B26" s="4">
        <f>IF('True_Odds_Calculator_3-way'!B27="","",'True_Odds_Calculator_3-way'!B27)</f>
        <v>3.48</v>
      </c>
      <c r="C26" s="4">
        <f>IF('True_Odds_Calculator_3-way'!C27="","",'True_Odds_Calculator_3-way'!C27)</f>
        <v>2.9</v>
      </c>
      <c r="D26" s="9">
        <f t="shared" si="13"/>
        <v>0.38544316451895266</v>
      </c>
      <c r="E26" s="9">
        <f t="shared" si="14"/>
        <v>0.27898569064463397</v>
      </c>
      <c r="F26" s="9">
        <f t="shared" si="15"/>
        <v>0.33557114483641359</v>
      </c>
      <c r="G26" s="9">
        <f t="shared" si="16"/>
        <v>1.0421021081088273</v>
      </c>
      <c r="H26" s="9">
        <f t="shared" si="17"/>
        <v>2.5944162254065057</v>
      </c>
      <c r="I26" s="9">
        <f t="shared" si="18"/>
        <v>3.5844132281098915</v>
      </c>
      <c r="J26" s="9">
        <f t="shared" si="19"/>
        <v>2.9799940054067715</v>
      </c>
      <c r="K26" s="11">
        <f t="shared" si="20"/>
        <v>0.39525691699604748</v>
      </c>
      <c r="L26" s="11">
        <f t="shared" si="21"/>
        <v>0.28735632183908044</v>
      </c>
      <c r="M26" s="11">
        <f t="shared" si="22"/>
        <v>0.34482758620689657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-0.28235725397489353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0.23146733843109793</v>
      </c>
      <c r="Q26" s="11">
        <f>2*'OddsRatio_working_3-way'!K26*'OddsRatio_working_3-way'!L26*'OddsRatio_working_3-way'!M26</f>
        <v>7.8330740585819958E-2</v>
      </c>
      <c r="R26" s="11">
        <f t="shared" si="23"/>
        <v>0</v>
      </c>
      <c r="S26" s="11">
        <f t="shared" si="24"/>
        <v>-0.81976763540730357</v>
      </c>
      <c r="T26" s="11">
        <f t="shared" si="25"/>
        <v>-0.27741713550162561</v>
      </c>
      <c r="U26" s="11">
        <f>'OddsRatio_working_3-way'!S26-'OddsRatio_working_3-way'!R26^2/3</f>
        <v>-0.81976763540730357</v>
      </c>
      <c r="V26" s="11">
        <f>'OddsRatio_working_3-way'!S26*'OddsRatio_working_3-way'!R26/3-2*'OddsRatio_working_3-way'!R26^3/27-'OddsRatio_working_3-way'!T26</f>
        <v>0.27741713550162561</v>
      </c>
      <c r="W26" s="11">
        <f>'OddsRatio_working_3-way'!V26^2+4*'OddsRatio_working_3-way'!U26^3/27</f>
        <v>-4.654459886308901E-3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0.14284145665407871</v>
      </c>
      <c r="Y26" s="11">
        <f>IF('OddsRatio_working_3-way'!W26&gt;=0,IF('OddsRatio_working_3-way'!V26+SQRT('OddsRatio_working_3-way'!W26)&gt;0,0,PI()),ACOS('OddsRatio_working_3-way'!V26/(2*'OddsRatio_working_3-way'!X26)))</f>
        <v>0.24113900359978557</v>
      </c>
      <c r="Z26" s="11">
        <f>'OddsRatio_working_3-way'!X26^(1/3)*COS('OddsRatio_working_3-way'!Y26/3)</f>
        <v>0.52105105405441365</v>
      </c>
      <c r="AA26" s="11">
        <f>'OddsRatio_working_3-way'!X26^(1/3)*COS(('OddsRatio_working_3-way'!Y26+2*PI())/3)</f>
        <v>-0.29687464191896479</v>
      </c>
      <c r="AB26" s="11">
        <f>'OddsRatio_working_3-way'!X26^(1/3)*COS(('OddsRatio_working_3-way'!Y26+4*PI())/3)</f>
        <v>-0.22417641213544903</v>
      </c>
      <c r="AC26" s="11">
        <f>'OddsRatio_working_3-way'!X26^(1/3)*SIN('OddsRatio_working_3-way'!Y26/3)</f>
        <v>4.1972342535122067E-2</v>
      </c>
      <c r="AD26" s="11">
        <f>'OddsRatio_working_3-way'!X26^(1/3)*SIN(('OddsRatio_working_3-way'!Y26+2*PI())/3)</f>
        <v>0.43025727821221993</v>
      </c>
      <c r="AE26" s="11">
        <f>'OddsRatio_working_3-way'!X26^(1/3)*SIN(('OddsRatio_working_3-way'!Y26+4*PI())/3)</f>
        <v>-0.47222962074734204</v>
      </c>
      <c r="AF26" s="11">
        <f>-'OddsRatio_working_3-way'!U26/(3*'OddsRatio_working_3-way'!X26^(1/3))*COS(('OddsRatio_working_3-way'!Y26)/3)</f>
        <v>0.52105105405441365</v>
      </c>
      <c r="AG26" s="11">
        <f>-'OddsRatio_working_3-way'!U26/(3*'OddsRatio_working_3-way'!X26^(1/3))*COS(('OddsRatio_working_3-way'!Y26+2*PI())/3)</f>
        <v>-0.29687464191896479</v>
      </c>
      <c r="AH26" s="11">
        <f>-'OddsRatio_working_3-way'!U26/(3*'OddsRatio_working_3-way'!X26^(1/3))*COS(('OddsRatio_working_3-way'!Y26+4*PI())/3)</f>
        <v>-0.22417641213544903</v>
      </c>
      <c r="AI26" s="11">
        <f>'OddsRatio_working_3-way'!U26/(3*'OddsRatio_working_3-way'!X26^(1/3))*SIN(('OddsRatio_working_3-way'!Y26)/3)</f>
        <v>-4.1972342535122067E-2</v>
      </c>
      <c r="AJ26" s="11">
        <f>'OddsRatio_working_3-way'!U26/(3*'OddsRatio_working_3-way'!X26^(1/3))*SIN(('OddsRatio_working_3-way'!Y26+2*PI())/3)</f>
        <v>-0.43025727821221993</v>
      </c>
      <c r="AK26" s="11">
        <f>'OddsRatio_working_3-way'!U26/(3*'OddsRatio_working_3-way'!X26^(1/3))*SIN(('OddsRatio_working_3-way'!Y26+4*PI())/3)</f>
        <v>0.47222962074734204</v>
      </c>
      <c r="AL26" s="11">
        <f>'OddsRatio_working_3-way'!Z26+'OddsRatio_working_3-way'!AF26</f>
        <v>1.0421021081088273</v>
      </c>
      <c r="AM26" s="11">
        <f>'OddsRatio_working_3-way'!AA26+'OddsRatio_working_3-way'!AG26</f>
        <v>-0.59374928383792958</v>
      </c>
      <c r="AN26" s="11">
        <f>'OddsRatio_working_3-way'!AB26+'OddsRatio_working_3-way'!AH26</f>
        <v>-0.44835282427089806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1.0421021081088273</v>
      </c>
      <c r="AS26" s="11">
        <f>IF(('OddsRatio_working_3-way'!X26=0),IF(Q26&gt;0,-Q26^(1/3),(-Q26)^(1/3)),'OddsRatio_working_3-way'!AM26-'OddsRatio_working_3-way'!R26/3)</f>
        <v>-0.59374928383792958</v>
      </c>
      <c r="AT26" s="11">
        <f>IF(('OddsRatio_working_3-way'!X26=0),IF(Q26&gt;0,-Q26^(1/3),(-Q26)^(1/3)),'OddsRatio_working_3-way'!AN26-'OddsRatio_working_3-way'!R26/3)</f>
        <v>-0.44835282427089806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2.56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2.99</v>
      </c>
      <c r="D27" s="9">
        <f t="shared" si="13"/>
        <v>0.38064842168818952</v>
      </c>
      <c r="E27" s="9">
        <f t="shared" si="14"/>
        <v>0.29421077352484171</v>
      </c>
      <c r="F27" s="9">
        <f t="shared" si="15"/>
        <v>0.325140804786969</v>
      </c>
      <c r="G27" s="9">
        <f t="shared" si="16"/>
        <v>1.0430103473088677</v>
      </c>
      <c r="H27" s="9">
        <f t="shared" si="17"/>
        <v>2.6270961418018333</v>
      </c>
      <c r="I27" s="9">
        <f t="shared" si="18"/>
        <v>3.398923798810396</v>
      </c>
      <c r="J27" s="9">
        <f t="shared" si="19"/>
        <v>3.0755905911446462</v>
      </c>
      <c r="K27" s="11">
        <f t="shared" si="20"/>
        <v>0.390625</v>
      </c>
      <c r="L27" s="11">
        <f t="shared" si="21"/>
        <v>0.30303030303030304</v>
      </c>
      <c r="M27" s="11">
        <f t="shared" si="22"/>
        <v>0.33444816053511706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-0.2826704545454547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0.23159584980237158</v>
      </c>
      <c r="Q27" s="11">
        <f>2*'OddsRatio_working_3-way'!K27*'OddsRatio_working_3-way'!L27*'OddsRatio_working_3-way'!M27</f>
        <v>7.9178068308503088E-2</v>
      </c>
      <c r="R27" s="11">
        <f t="shared" si="23"/>
        <v>0</v>
      </c>
      <c r="S27" s="11">
        <f t="shared" si="24"/>
        <v>-0.81931396110989696</v>
      </c>
      <c r="T27" s="11">
        <f t="shared" si="25"/>
        <v>-0.28010733713158864</v>
      </c>
      <c r="U27" s="11">
        <f>'OddsRatio_working_3-way'!S27-'OddsRatio_working_3-way'!R27^2/3</f>
        <v>-0.81931396110989696</v>
      </c>
      <c r="V27" s="11">
        <f>'OddsRatio_working_3-way'!S27*'OddsRatio_working_3-way'!R27/3-2*'OddsRatio_working_3-way'!R27^3/27-'OddsRatio_working_3-way'!T27</f>
        <v>0.28010733713158864</v>
      </c>
      <c r="W27" s="11">
        <f>'OddsRatio_working_3-way'!V27^2+4*'OddsRatio_working_3-way'!U27^3/27</f>
        <v>-3.0191803999280176E-3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0.14272289647677197</v>
      </c>
      <c r="Y27" s="11">
        <f>IF('OddsRatio_working_3-way'!W27&gt;=0,IF('OddsRatio_working_3-way'!V27+SQRT('OddsRatio_working_3-way'!W27)&gt;0,0,PI()),ACOS('OddsRatio_working_3-way'!V27/(2*'OddsRatio_working_3-way'!X27)))</f>
        <v>0.19370471318376881</v>
      </c>
      <c r="Z27" s="11">
        <f>'OddsRatio_working_3-way'!X27^(1/3)*COS('OddsRatio_working_3-way'!Y27/3)</f>
        <v>0.52150517365443394</v>
      </c>
      <c r="AA27" s="11">
        <f>'OddsRatio_working_3-way'!X27^(1/3)*COS(('OddsRatio_working_3-way'!Y27+2*PI())/3)</f>
        <v>-0.28995456734598202</v>
      </c>
      <c r="AB27" s="11">
        <f>'OddsRatio_working_3-way'!X27^(1/3)*COS(('OddsRatio_working_3-way'!Y27+4*PI())/3)</f>
        <v>-0.23155060630845198</v>
      </c>
      <c r="AC27" s="11">
        <f>'OddsRatio_working_3-way'!X27^(1/3)*SIN('OddsRatio_working_3-way'!Y27/3)</f>
        <v>3.3719542626758491E-2</v>
      </c>
      <c r="AD27" s="11">
        <f>'OddsRatio_working_3-way'!X27^(1/3)*SIN(('OddsRatio_working_3-way'!Y27+2*PI())/3)</f>
        <v>0.43477695727637572</v>
      </c>
      <c r="AE27" s="11">
        <f>'OddsRatio_working_3-way'!X27^(1/3)*SIN(('OddsRatio_working_3-way'!Y27+4*PI())/3)</f>
        <v>-0.46849649990313408</v>
      </c>
      <c r="AF27" s="11">
        <f>-'OddsRatio_working_3-way'!U27/(3*'OddsRatio_working_3-way'!X27^(1/3))*COS(('OddsRatio_working_3-way'!Y27)/3)</f>
        <v>0.52150517365443383</v>
      </c>
      <c r="AG27" s="11">
        <f>-'OddsRatio_working_3-way'!U27/(3*'OddsRatio_working_3-way'!X27^(1/3))*COS(('OddsRatio_working_3-way'!Y27+2*PI())/3)</f>
        <v>-0.28995456734598196</v>
      </c>
      <c r="AH27" s="11">
        <f>-'OddsRatio_working_3-way'!U27/(3*'OddsRatio_working_3-way'!X27^(1/3))*COS(('OddsRatio_working_3-way'!Y27+4*PI())/3)</f>
        <v>-0.23155060630845195</v>
      </c>
      <c r="AI27" s="11">
        <f>'OddsRatio_working_3-way'!U27/(3*'OddsRatio_working_3-way'!X27^(1/3))*SIN(('OddsRatio_working_3-way'!Y27)/3)</f>
        <v>-3.3719542626758484E-2</v>
      </c>
      <c r="AJ27" s="11">
        <f>'OddsRatio_working_3-way'!U27/(3*'OddsRatio_working_3-way'!X27^(1/3))*SIN(('OddsRatio_working_3-way'!Y27+2*PI())/3)</f>
        <v>-0.43477695727637561</v>
      </c>
      <c r="AK27" s="11">
        <f>'OddsRatio_working_3-way'!U27/(3*'OddsRatio_working_3-way'!X27^(1/3))*SIN(('OddsRatio_working_3-way'!Y27+4*PI())/3)</f>
        <v>0.46849649990313397</v>
      </c>
      <c r="AL27" s="11">
        <f>'OddsRatio_working_3-way'!Z27+'OddsRatio_working_3-way'!AF27</f>
        <v>1.0430103473088677</v>
      </c>
      <c r="AM27" s="11">
        <f>'OddsRatio_working_3-way'!AA27+'OddsRatio_working_3-way'!AG27</f>
        <v>-0.57990913469196403</v>
      </c>
      <c r="AN27" s="11">
        <f>'OddsRatio_working_3-way'!AB27+'OddsRatio_working_3-way'!AH27</f>
        <v>-0.46310121261690396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1.0430103473088677</v>
      </c>
      <c r="AS27" s="11">
        <f>IF(('OddsRatio_working_3-way'!X27=0),IF(Q27&gt;0,-Q27^(1/3),(-Q27)^(1/3)),'OddsRatio_working_3-way'!AM27-'OddsRatio_working_3-way'!R27/3)</f>
        <v>-0.57990913469196403</v>
      </c>
      <c r="AT27" s="11">
        <f>IF(('OddsRatio_working_3-way'!X27=0),IF(Q27&gt;0,-Q27^(1/3),(-Q27)^(1/3)),'OddsRatio_working_3-way'!AN27-'OddsRatio_working_3-way'!R27/3)</f>
        <v>-0.46310121261690396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1.1499999999999999</v>
      </c>
      <c r="B28" s="4">
        <f>IF('True_Odds_Calculator_3-way'!B29="","",'True_Odds_Calculator_3-way'!B29)</f>
        <v>9.2799999999999994</v>
      </c>
      <c r="C28" s="4">
        <f>IF('True_Odds_Calculator_3-way'!C29="","",'True_Odds_Calculator_3-way'!C29)</f>
        <v>20.239999999999998</v>
      </c>
      <c r="D28" s="9">
        <f t="shared" si="13"/>
        <v>0.85720597803368748</v>
      </c>
      <c r="E28" s="9">
        <f t="shared" si="14"/>
        <v>9.8084816795754454E-2</v>
      </c>
      <c r="F28" s="9">
        <f t="shared" si="15"/>
        <v>4.4709205170557959E-2</v>
      </c>
      <c r="G28" s="9">
        <f t="shared" si="16"/>
        <v>1.1105383896478993</v>
      </c>
      <c r="H28" s="9">
        <f t="shared" si="17"/>
        <v>1.1665807584471848</v>
      </c>
      <c r="I28" s="9">
        <f t="shared" si="18"/>
        <v>10.195257866284607</v>
      </c>
      <c r="J28" s="9">
        <f t="shared" si="19"/>
        <v>22.366758616825582</v>
      </c>
      <c r="K28" s="11">
        <f t="shared" si="20"/>
        <v>0.86956521739130443</v>
      </c>
      <c r="L28" s="11">
        <f t="shared" si="21"/>
        <v>0.10775862068965518</v>
      </c>
      <c r="M28" s="11">
        <f t="shared" si="22"/>
        <v>4.9407114624505935E-2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-0.11062934441869965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0.12810109273426529</v>
      </c>
      <c r="Q28" s="11">
        <f>2*'OddsRatio_working_3-way'!K28*'OddsRatio_working_3-way'!L28*'OddsRatio_working_3-way'!M28</f>
        <v>9.2592043898999145E-3</v>
      </c>
      <c r="R28" s="11">
        <f t="shared" si="23"/>
        <v>0</v>
      </c>
      <c r="S28" s="11">
        <f t="shared" si="24"/>
        <v>-1.1579305057565938</v>
      </c>
      <c r="T28" s="11">
        <f t="shared" si="25"/>
        <v>-8.3695735869649013E-2</v>
      </c>
      <c r="U28" s="11">
        <f>'OddsRatio_working_3-way'!S28-'OddsRatio_working_3-way'!R28^2/3</f>
        <v>-1.1579305057565938</v>
      </c>
      <c r="V28" s="11">
        <f>'OddsRatio_working_3-way'!S28*'OddsRatio_working_3-way'!R28/3-2*'OddsRatio_working_3-way'!R28^3/27-'OddsRatio_working_3-way'!T28</f>
        <v>8.3695735869649013E-2</v>
      </c>
      <c r="W28" s="11">
        <f>'OddsRatio_working_3-way'!V28^2+4*'OddsRatio_working_3-way'!U28^3/27</f>
        <v>-0.22300343282558294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0.23979595963461572</v>
      </c>
      <c r="Y28" s="11">
        <f>IF('OddsRatio_working_3-way'!W28&gt;=0,IF('OddsRatio_working_3-way'!V28+SQRT('OddsRatio_working_3-way'!W28)&gt;0,0,PI()),ACOS('OddsRatio_working_3-way'!V28/(2*'OddsRatio_working_3-way'!X28)))</f>
        <v>1.3953836637016146</v>
      </c>
      <c r="Z28" s="11">
        <f>'OddsRatio_working_3-way'!X28^(1/3)*COS('OddsRatio_working_3-way'!Y28/3)</f>
        <v>0.55526919482394965</v>
      </c>
      <c r="AA28" s="11">
        <f>'OddsRatio_working_3-way'!X28^(1/3)*COS(('OddsRatio_working_3-way'!Y28+2*PI())/3)</f>
        <v>-0.5189636619666208</v>
      </c>
      <c r="AB28" s="11">
        <f>'OddsRatio_working_3-way'!X28^(1/3)*COS(('OddsRatio_working_3-way'!Y28+4*PI())/3)</f>
        <v>-3.6305532857328703E-2</v>
      </c>
      <c r="AC28" s="11">
        <f>'OddsRatio_working_3-way'!X28^(1/3)*SIN('OddsRatio_working_3-way'!Y28/3)</f>
        <v>0.27866280076781097</v>
      </c>
      <c r="AD28" s="11">
        <f>'OddsRatio_working_3-way'!X28^(1/3)*SIN(('OddsRatio_working_3-way'!Y28+2*PI())/3)</f>
        <v>0.34154582827256574</v>
      </c>
      <c r="AE28" s="11">
        <f>'OddsRatio_working_3-way'!X28^(1/3)*SIN(('OddsRatio_working_3-way'!Y28+4*PI())/3)</f>
        <v>-0.62020862904037666</v>
      </c>
      <c r="AF28" s="11">
        <f>-'OddsRatio_working_3-way'!U28/(3*'OddsRatio_working_3-way'!X28^(1/3))*COS(('OddsRatio_working_3-way'!Y28)/3)</f>
        <v>0.55526919482394954</v>
      </c>
      <c r="AG28" s="11">
        <f>-'OddsRatio_working_3-way'!U28/(3*'OddsRatio_working_3-way'!X28^(1/3))*COS(('OddsRatio_working_3-way'!Y28+2*PI())/3)</f>
        <v>-0.51896366196662069</v>
      </c>
      <c r="AH28" s="11">
        <f>-'OddsRatio_working_3-way'!U28/(3*'OddsRatio_working_3-way'!X28^(1/3))*COS(('OddsRatio_working_3-way'!Y28+4*PI())/3)</f>
        <v>-3.6305532857328696E-2</v>
      </c>
      <c r="AI28" s="11">
        <f>'OddsRatio_working_3-way'!U28/(3*'OddsRatio_working_3-way'!X28^(1/3))*SIN(('OddsRatio_working_3-way'!Y28)/3)</f>
        <v>-0.27866280076781091</v>
      </c>
      <c r="AJ28" s="11">
        <f>'OddsRatio_working_3-way'!U28/(3*'OddsRatio_working_3-way'!X28^(1/3))*SIN(('OddsRatio_working_3-way'!Y28+2*PI())/3)</f>
        <v>-0.34154582827256563</v>
      </c>
      <c r="AK28" s="11">
        <f>'OddsRatio_working_3-way'!U28/(3*'OddsRatio_working_3-way'!X28^(1/3))*SIN(('OddsRatio_working_3-way'!Y28+4*PI())/3)</f>
        <v>0.62020862904037655</v>
      </c>
      <c r="AL28" s="11">
        <f>'OddsRatio_working_3-way'!Z28+'OddsRatio_working_3-way'!AF28</f>
        <v>1.1105383896478993</v>
      </c>
      <c r="AM28" s="11">
        <f>'OddsRatio_working_3-way'!AA28+'OddsRatio_working_3-way'!AG28</f>
        <v>-1.0379273239332414</v>
      </c>
      <c r="AN28" s="11">
        <f>'OddsRatio_working_3-way'!AB28+'OddsRatio_working_3-way'!AH28</f>
        <v>-7.2611065714657391E-2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1.1105383896478993</v>
      </c>
      <c r="AS28" s="11">
        <f>IF(('OddsRatio_working_3-way'!X28=0),IF(Q28&gt;0,-Q28^(1/3),(-Q28)^(1/3)),'OddsRatio_working_3-way'!AM28-'OddsRatio_working_3-way'!R28/3)</f>
        <v>-1.0379273239332414</v>
      </c>
      <c r="AT28" s="11">
        <f>IF(('OddsRatio_working_3-way'!X28=0),IF(Q28&gt;0,-Q28^(1/3),(-Q28)^(1/3)),'OddsRatio_working_3-way'!AN28-'OddsRatio_working_3-way'!R28/3)</f>
        <v>-7.2611065714657391E-2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2.94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2.63</v>
      </c>
      <c r="D29" s="9">
        <f t="shared" si="13"/>
        <v>0.33291732171626154</v>
      </c>
      <c r="E29" s="9">
        <f t="shared" si="14"/>
        <v>0.2944436430905607</v>
      </c>
      <c r="F29" s="9">
        <f t="shared" si="15"/>
        <v>0.3726390351931777</v>
      </c>
      <c r="G29" s="9">
        <f t="shared" si="16"/>
        <v>1.032860197508086</v>
      </c>
      <c r="H29" s="9">
        <f t="shared" si="17"/>
        <v>3.0037487831656864</v>
      </c>
      <c r="I29" s="9">
        <f t="shared" si="18"/>
        <v>3.3962356582187598</v>
      </c>
      <c r="J29" s="9">
        <f t="shared" si="19"/>
        <v>2.6835621219381798</v>
      </c>
      <c r="K29" s="11">
        <f t="shared" si="20"/>
        <v>0.3401360544217687</v>
      </c>
      <c r="L29" s="11">
        <f t="shared" si="21"/>
        <v>0.30120481927710846</v>
      </c>
      <c r="M29" s="11">
        <f t="shared" si="22"/>
        <v>0.38022813688212931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-0.28578284582420621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0.22944264058640085</v>
      </c>
      <c r="Q29" s="11">
        <f>2*'OddsRatio_working_3-way'!K29*'OddsRatio_working_3-way'!L29*'OddsRatio_working_3-way'!M29</f>
        <v>7.7909215818811842E-2</v>
      </c>
      <c r="R29" s="11">
        <f t="shared" si="23"/>
        <v>0</v>
      </c>
      <c r="S29" s="11">
        <f t="shared" si="24"/>
        <v>-0.80285658827660378</v>
      </c>
      <c r="T29" s="11">
        <f t="shared" si="25"/>
        <v>-0.27261683812448345</v>
      </c>
      <c r="U29" s="11">
        <f>'OddsRatio_working_3-way'!S29-'OddsRatio_working_3-way'!R29^2/3</f>
        <v>-0.80285658827660378</v>
      </c>
      <c r="V29" s="11">
        <f>'OddsRatio_working_3-way'!S29*'OddsRatio_working_3-way'!R29/3-2*'OddsRatio_working_3-way'!R29^3/27-'OddsRatio_working_3-way'!T29</f>
        <v>0.27261683812448345</v>
      </c>
      <c r="W29" s="11">
        <f>'OddsRatio_working_3-way'!V29^2+4*'OddsRatio_working_3-way'!U29^3/27</f>
        <v>-2.3473569092184177E-3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0.13844430047695105</v>
      </c>
      <c r="Y29" s="11">
        <f>IF('OddsRatio_working_3-way'!W29&gt;=0,IF('OddsRatio_working_3-way'!V29+SQRT('OddsRatio_working_3-way'!W29)&gt;0,0,PI()),ACOS('OddsRatio_working_3-way'!V29/(2*'OddsRatio_working_3-way'!X29)))</f>
        <v>0.17588384848333227</v>
      </c>
      <c r="Z29" s="11">
        <f>'OddsRatio_working_3-way'!X29^(1/3)*COS('OddsRatio_working_3-way'!Y29/3)</f>
        <v>0.516430098754043</v>
      </c>
      <c r="AA29" s="11">
        <f>'OddsRatio_working_3-way'!X29^(1/3)*COS(('OddsRatio_working_3-way'!Y29+2*PI())/3)</f>
        <v>-0.28446599021383773</v>
      </c>
      <c r="AB29" s="11">
        <f>'OddsRatio_working_3-way'!X29^(1/3)*COS(('OddsRatio_working_3-way'!Y29+4*PI())/3)</f>
        <v>-0.23196410854020533</v>
      </c>
      <c r="AC29" s="11">
        <f>'OddsRatio_working_3-way'!X29^(1/3)*SIN('OddsRatio_working_3-way'!Y29/3)</f>
        <v>3.0311975517233573E-2</v>
      </c>
      <c r="AD29" s="11">
        <f>'OddsRatio_working_3-way'!X29^(1/3)*SIN(('OddsRatio_working_3-way'!Y29+2*PI())/3)</f>
        <v>0.43208559704129074</v>
      </c>
      <c r="AE29" s="11">
        <f>'OddsRatio_working_3-way'!X29^(1/3)*SIN(('OddsRatio_working_3-way'!Y29+4*PI())/3)</f>
        <v>-0.46239757255852432</v>
      </c>
      <c r="AF29" s="11">
        <f>-'OddsRatio_working_3-way'!U29/(3*'OddsRatio_working_3-way'!X29^(1/3))*COS(('OddsRatio_working_3-way'!Y29)/3)</f>
        <v>0.516430098754043</v>
      </c>
      <c r="AG29" s="11">
        <f>-'OddsRatio_working_3-way'!U29/(3*'OddsRatio_working_3-way'!X29^(1/3))*COS(('OddsRatio_working_3-way'!Y29+2*PI())/3)</f>
        <v>-0.28446599021383773</v>
      </c>
      <c r="AH29" s="11">
        <f>-'OddsRatio_working_3-way'!U29/(3*'OddsRatio_working_3-way'!X29^(1/3))*COS(('OddsRatio_working_3-way'!Y29+4*PI())/3)</f>
        <v>-0.23196410854020533</v>
      </c>
      <c r="AI29" s="11">
        <f>'OddsRatio_working_3-way'!U29/(3*'OddsRatio_working_3-way'!X29^(1/3))*SIN(('OddsRatio_working_3-way'!Y29)/3)</f>
        <v>-3.0311975517233573E-2</v>
      </c>
      <c r="AJ29" s="11">
        <f>'OddsRatio_working_3-way'!U29/(3*'OddsRatio_working_3-way'!X29^(1/3))*SIN(('OddsRatio_working_3-way'!Y29+2*PI())/3)</f>
        <v>-0.43208559704129074</v>
      </c>
      <c r="AK29" s="11">
        <f>'OddsRatio_working_3-way'!U29/(3*'OddsRatio_working_3-way'!X29^(1/3))*SIN(('OddsRatio_working_3-way'!Y29+4*PI())/3)</f>
        <v>0.46239757255852432</v>
      </c>
      <c r="AL29" s="11">
        <f>'OddsRatio_working_3-way'!Z29+'OddsRatio_working_3-way'!AF29</f>
        <v>1.032860197508086</v>
      </c>
      <c r="AM29" s="11">
        <f>'OddsRatio_working_3-way'!AA29+'OddsRatio_working_3-way'!AG29</f>
        <v>-0.56893198042767545</v>
      </c>
      <c r="AN29" s="11">
        <f>'OddsRatio_working_3-way'!AB29+'OddsRatio_working_3-way'!AH29</f>
        <v>-0.46392821708041065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1.032860197508086</v>
      </c>
      <c r="AS29" s="11">
        <f>IF(('OddsRatio_working_3-way'!X29=0),IF(Q29&gt;0,-Q29^(1/3),(-Q29)^(1/3)),'OddsRatio_working_3-way'!AM29-'OddsRatio_working_3-way'!R29/3)</f>
        <v>-0.56893198042767545</v>
      </c>
      <c r="AT29" s="11">
        <f>IF(('OddsRatio_working_3-way'!X29=0),IF(Q29&gt;0,-Q29^(1/3),(-Q29)^(1/3)),'OddsRatio_working_3-way'!AN29-'OddsRatio_working_3-way'!R29/3)</f>
        <v>-0.46392821708041065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1.26</v>
      </c>
      <c r="B30" s="4">
        <f>IF('True_Odds_Calculator_3-way'!B31="","",'True_Odds_Calculator_3-way'!B31)</f>
        <v>6.49</v>
      </c>
      <c r="C30" s="4">
        <f>IF('True_Odds_Calculator_3-way'!C31="","",'True_Odds_Calculator_3-way'!C31)</f>
        <v>11.55</v>
      </c>
      <c r="D30" s="9">
        <f t="shared" si="13"/>
        <v>0.77807267001883496</v>
      </c>
      <c r="E30" s="9">
        <f t="shared" si="14"/>
        <v>0.14239582689028946</v>
      </c>
      <c r="F30" s="9">
        <f t="shared" si="15"/>
        <v>7.9531503090875894E-2</v>
      </c>
      <c r="G30" s="9">
        <f t="shared" si="16"/>
        <v>1.0970269059226174</v>
      </c>
      <c r="H30" s="9">
        <f t="shared" si="17"/>
        <v>1.2852269955398803</v>
      </c>
      <c r="I30" s="9">
        <f t="shared" si="18"/>
        <v>7.0226777135151703</v>
      </c>
      <c r="J30" s="9">
        <f t="shared" si="19"/>
        <v>12.573633857483616</v>
      </c>
      <c r="K30" s="11">
        <f t="shared" si="20"/>
        <v>0.79365079365079361</v>
      </c>
      <c r="L30" s="11">
        <f t="shared" si="21"/>
        <v>0.15408320493066255</v>
      </c>
      <c r="M30" s="11">
        <f t="shared" si="22"/>
        <v>8.6580086580086577E-2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-0.15944133641690339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0.1725799656682333</v>
      </c>
      <c r="Q30" s="11">
        <f>2*'OddsRatio_working_3-way'!K30*'OddsRatio_working_3-way'!L30*'OddsRatio_working_3-way'!M30</f>
        <v>2.1175455910212675E-2</v>
      </c>
      <c r="R30" s="11">
        <f t="shared" si="23"/>
        <v>0</v>
      </c>
      <c r="S30" s="11">
        <f t="shared" si="24"/>
        <v>-1.0824041590881761</v>
      </c>
      <c r="T30" s="11">
        <f t="shared" si="25"/>
        <v>-0.13281032626848788</v>
      </c>
      <c r="U30" s="11">
        <f>'OddsRatio_working_3-way'!S30-'OddsRatio_working_3-way'!R30^2/3</f>
        <v>-1.0824041590881761</v>
      </c>
      <c r="V30" s="11">
        <f>'OddsRatio_working_3-way'!S30*'OddsRatio_working_3-way'!R30/3-2*'OddsRatio_working_3-way'!R30^3/27-'OddsRatio_working_3-way'!T30</f>
        <v>0.13281032626848788</v>
      </c>
      <c r="W30" s="11">
        <f>'OddsRatio_working_3-way'!V30^2+4*'OddsRatio_working_3-way'!U30^3/27</f>
        <v>-0.17023450975727622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0.21672164896522131</v>
      </c>
      <c r="Y30" s="11">
        <f>IF('OddsRatio_working_3-way'!W30&gt;=0,IF('OddsRatio_working_3-way'!V30+SQRT('OddsRatio_working_3-way'!W30)&gt;0,0,PI()),ACOS('OddsRatio_working_3-way'!V30/(2*'OddsRatio_working_3-way'!X30)))</f>
        <v>1.2593795090066773</v>
      </c>
      <c r="Z30" s="11">
        <f>'OddsRatio_working_3-way'!X30^(1/3)*COS('OddsRatio_working_3-way'!Y30/3)</f>
        <v>0.54851345296130871</v>
      </c>
      <c r="AA30" s="11">
        <f>'OddsRatio_working_3-way'!X30^(1/3)*COS(('OddsRatio_working_3-way'!Y30+2*PI())/3)</f>
        <v>-0.4862727251986535</v>
      </c>
      <c r="AB30" s="11">
        <f>'OddsRatio_working_3-way'!X30^(1/3)*COS(('OddsRatio_working_3-way'!Y30+4*PI())/3)</f>
        <v>-6.2240727762655379E-2</v>
      </c>
      <c r="AC30" s="11">
        <f>'OddsRatio_working_3-way'!X30^(1/3)*SIN('OddsRatio_working_3-way'!Y30/3)</f>
        <v>0.24481498786468833</v>
      </c>
      <c r="AD30" s="11">
        <f>'OddsRatio_working_3-way'!X30^(1/3)*SIN(('OddsRatio_working_3-way'!Y30+2*PI())/3)</f>
        <v>0.35261909064966995</v>
      </c>
      <c r="AE30" s="11">
        <f>'OddsRatio_working_3-way'!X30^(1/3)*SIN(('OddsRatio_working_3-way'!Y30+4*PI())/3)</f>
        <v>-0.59743407851435826</v>
      </c>
      <c r="AF30" s="11">
        <f>-'OddsRatio_working_3-way'!U30/(3*'OddsRatio_working_3-way'!X30^(1/3))*COS(('OddsRatio_working_3-way'!Y30)/3)</f>
        <v>0.54851345296130882</v>
      </c>
      <c r="AG30" s="11">
        <f>-'OddsRatio_working_3-way'!U30/(3*'OddsRatio_working_3-way'!X30^(1/3))*COS(('OddsRatio_working_3-way'!Y30+2*PI())/3)</f>
        <v>-0.48627272519865361</v>
      </c>
      <c r="AH30" s="11">
        <f>-'OddsRatio_working_3-way'!U30/(3*'OddsRatio_working_3-way'!X30^(1/3))*COS(('OddsRatio_working_3-way'!Y30+4*PI())/3)</f>
        <v>-6.2240727762655393E-2</v>
      </c>
      <c r="AI30" s="11">
        <f>'OddsRatio_working_3-way'!U30/(3*'OddsRatio_working_3-way'!X30^(1/3))*SIN(('OddsRatio_working_3-way'!Y30)/3)</f>
        <v>-0.24481498786468839</v>
      </c>
      <c r="AJ30" s="11">
        <f>'OddsRatio_working_3-way'!U30/(3*'OddsRatio_working_3-way'!X30^(1/3))*SIN(('OddsRatio_working_3-way'!Y30+2*PI())/3)</f>
        <v>-0.35261909064967001</v>
      </c>
      <c r="AK30" s="11">
        <f>'OddsRatio_working_3-way'!U30/(3*'OddsRatio_working_3-way'!X30^(1/3))*SIN(('OddsRatio_working_3-way'!Y30+4*PI())/3)</f>
        <v>0.59743407851435826</v>
      </c>
      <c r="AL30" s="11">
        <f>'OddsRatio_working_3-way'!Z30+'OddsRatio_working_3-way'!AF30</f>
        <v>1.0970269059226174</v>
      </c>
      <c r="AM30" s="11">
        <f>'OddsRatio_working_3-way'!AA30+'OddsRatio_working_3-way'!AG30</f>
        <v>-0.97254545039730711</v>
      </c>
      <c r="AN30" s="11">
        <f>'OddsRatio_working_3-way'!AB30+'OddsRatio_working_3-way'!AH30</f>
        <v>-0.12448145552531077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1.0970269059226174</v>
      </c>
      <c r="AS30" s="11">
        <f>IF(('OddsRatio_working_3-way'!X30=0),IF(Q30&gt;0,-Q30^(1/3),(-Q30)^(1/3)),'OddsRatio_working_3-way'!AM30-'OddsRatio_working_3-way'!R30/3)</f>
        <v>-0.97254545039730711</v>
      </c>
      <c r="AT30" s="11">
        <f>IF(('OddsRatio_working_3-way'!X30=0),IF(Q30&gt;0,-Q30^(1/3),(-Q30)^(1/3)),'OddsRatio_working_3-way'!AN30-'OddsRatio_working_3-way'!R30/3)</f>
        <v>-0.12448145552531077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3.25</v>
      </c>
      <c r="B31" s="4">
        <f>IF('True_Odds_Calculator_3-way'!B32="","",'True_Odds_Calculator_3-way'!B32)</f>
        <v>3.31</v>
      </c>
      <c r="C31" s="4">
        <f>IF('True_Odds_Calculator_3-way'!C32="","",'True_Odds_Calculator_3-way'!C32)</f>
        <v>2.4300000000000002</v>
      </c>
      <c r="D31" s="9">
        <f t="shared" si="13"/>
        <v>0.30087825270633312</v>
      </c>
      <c r="E31" s="9">
        <f t="shared" si="14"/>
        <v>0.29537156773210016</v>
      </c>
      <c r="F31" s="9">
        <f t="shared" si="15"/>
        <v>0.40375017956156684</v>
      </c>
      <c r="G31" s="9">
        <f t="shared" si="16"/>
        <v>1.0327126463282028</v>
      </c>
      <c r="H31" s="9">
        <f t="shared" si="17"/>
        <v>3.3236034542384565</v>
      </c>
      <c r="I31" s="9">
        <f t="shared" si="18"/>
        <v>3.3855662130181488</v>
      </c>
      <c r="J31" s="9">
        <f t="shared" si="19"/>
        <v>2.4767790842493298</v>
      </c>
      <c r="K31" s="11">
        <f t="shared" si="20"/>
        <v>0.30769230769230771</v>
      </c>
      <c r="L31" s="11">
        <f t="shared" si="21"/>
        <v>0.30211480362537763</v>
      </c>
      <c r="M31" s="11">
        <f t="shared" si="22"/>
        <v>0.41152263374485593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-0.28432359852299438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0.22914437147401229</v>
      </c>
      <c r="Q31" s="11">
        <f>2*'OddsRatio_working_3-way'!K31*'OddsRatio_working_3-way'!L31*'OddsRatio_working_3-way'!M31</f>
        <v>7.6508972111523299E-2</v>
      </c>
      <c r="R31" s="11">
        <f t="shared" si="23"/>
        <v>0</v>
      </c>
      <c r="S31" s="11">
        <f t="shared" si="24"/>
        <v>-0.8059280786553511</v>
      </c>
      <c r="T31" s="11">
        <f t="shared" si="25"/>
        <v>-0.26909117818208717</v>
      </c>
      <c r="U31" s="11">
        <f>'OddsRatio_working_3-way'!S31-'OddsRatio_working_3-way'!R31^2/3</f>
        <v>-0.8059280786553511</v>
      </c>
      <c r="V31" s="11">
        <f>'OddsRatio_working_3-way'!S31*'OddsRatio_working_3-way'!R31/3-2*'OddsRatio_working_3-way'!R31^3/27-'OddsRatio_working_3-way'!T31</f>
        <v>0.26909117818208717</v>
      </c>
      <c r="W31" s="11">
        <f>'OddsRatio_working_3-way'!V31^2+4*'OddsRatio_working_3-way'!U31^3/27</f>
        <v>-5.1405245539407757E-3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0.1392395298840855</v>
      </c>
      <c r="Y31" s="11">
        <f>IF('OddsRatio_working_3-way'!W31&gt;=0,IF('OddsRatio_working_3-way'!V31+SQRT('OddsRatio_working_3-way'!W31)&gt;0,0,PI()),ACOS('OddsRatio_working_3-way'!V31/(2*'OddsRatio_working_3-way'!X31)))</f>
        <v>0.26039353052166292</v>
      </c>
      <c r="Z31" s="11">
        <f>'OddsRatio_working_3-way'!X31^(1/3)*COS('OddsRatio_working_3-way'!Y31/3)</f>
        <v>0.51635632316410141</v>
      </c>
      <c r="AA31" s="11">
        <f>'OddsRatio_working_3-way'!X31^(1/3)*COS(('OddsRatio_working_3-way'!Y31+2*PI())/3)</f>
        <v>-0.29708998896364908</v>
      </c>
      <c r="AB31" s="11">
        <f>'OddsRatio_working_3-way'!X31^(1/3)*COS(('OddsRatio_working_3-way'!Y31+4*PI())/3)</f>
        <v>-0.21926633420045247</v>
      </c>
      <c r="AC31" s="11">
        <f>'OddsRatio_working_3-way'!X31^(1/3)*SIN('OddsRatio_working_3-way'!Y31/3)</f>
        <v>4.4931508026852141E-2</v>
      </c>
      <c r="AD31" s="11">
        <f>'OddsRatio_working_3-way'!X31^(1/3)*SIN(('OddsRatio_working_3-way'!Y31+2*PI())/3)</f>
        <v>0.42471193925141298</v>
      </c>
      <c r="AE31" s="11">
        <f>'OddsRatio_working_3-way'!X31^(1/3)*SIN(('OddsRatio_working_3-way'!Y31+4*PI())/3)</f>
        <v>-0.46964344727826507</v>
      </c>
      <c r="AF31" s="11">
        <f>-'OddsRatio_working_3-way'!U31/(3*'OddsRatio_working_3-way'!X31^(1/3))*COS(('OddsRatio_working_3-way'!Y31)/3)</f>
        <v>0.51635632316410141</v>
      </c>
      <c r="AG31" s="11">
        <f>-'OddsRatio_working_3-way'!U31/(3*'OddsRatio_working_3-way'!X31^(1/3))*COS(('OddsRatio_working_3-way'!Y31+2*PI())/3)</f>
        <v>-0.29708998896364908</v>
      </c>
      <c r="AH31" s="11">
        <f>-'OddsRatio_working_3-way'!U31/(3*'OddsRatio_working_3-way'!X31^(1/3))*COS(('OddsRatio_working_3-way'!Y31+4*PI())/3)</f>
        <v>-0.21926633420045247</v>
      </c>
      <c r="AI31" s="11">
        <f>'OddsRatio_working_3-way'!U31/(3*'OddsRatio_working_3-way'!X31^(1/3))*SIN(('OddsRatio_working_3-way'!Y31)/3)</f>
        <v>-4.4931508026852141E-2</v>
      </c>
      <c r="AJ31" s="11">
        <f>'OddsRatio_working_3-way'!U31/(3*'OddsRatio_working_3-way'!X31^(1/3))*SIN(('OddsRatio_working_3-way'!Y31+2*PI())/3)</f>
        <v>-0.42471193925141298</v>
      </c>
      <c r="AK31" s="11">
        <f>'OddsRatio_working_3-way'!U31/(3*'OddsRatio_working_3-way'!X31^(1/3))*SIN(('OddsRatio_working_3-way'!Y31+4*PI())/3)</f>
        <v>0.46964344727826507</v>
      </c>
      <c r="AL31" s="11">
        <f>'OddsRatio_working_3-way'!Z31+'OddsRatio_working_3-way'!AF31</f>
        <v>1.0327126463282028</v>
      </c>
      <c r="AM31" s="11">
        <f>'OddsRatio_working_3-way'!AA31+'OddsRatio_working_3-way'!AG31</f>
        <v>-0.59417997792729815</v>
      </c>
      <c r="AN31" s="11">
        <f>'OddsRatio_working_3-way'!AB31+'OddsRatio_working_3-way'!AH31</f>
        <v>-0.43853266840090493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1.0327126463282028</v>
      </c>
      <c r="AS31" s="11">
        <f>IF(('OddsRatio_working_3-way'!X31=0),IF(Q31&gt;0,-Q31^(1/3),(-Q31)^(1/3)),'OddsRatio_working_3-way'!AM31-'OddsRatio_working_3-way'!R31/3)</f>
        <v>-0.59417997792729815</v>
      </c>
      <c r="AT31" s="11">
        <f>IF(('OddsRatio_working_3-way'!X31=0),IF(Q31&gt;0,-Q31^(1/3),(-Q31)^(1/3)),'OddsRatio_working_3-way'!AN31-'OddsRatio_working_3-way'!R31/3)</f>
        <v>-0.43853266840090493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4.3499999999999996</v>
      </c>
      <c r="C32" s="4">
        <f>IF('True_Odds_Calculator_3-way'!C33="","",'True_Odds_Calculator_3-way'!C33)</f>
        <v>5.15</v>
      </c>
      <c r="D32" s="9">
        <f t="shared" si="13"/>
        <v>0.58914385815433135</v>
      </c>
      <c r="E32" s="9">
        <f t="shared" si="14"/>
        <v>0.22287144691919783</v>
      </c>
      <c r="F32" s="9">
        <f t="shared" si="15"/>
        <v>0.1879846949264708</v>
      </c>
      <c r="G32" s="9">
        <f t="shared" si="16"/>
        <v>1.0408631332910829</v>
      </c>
      <c r="H32" s="9">
        <f t="shared" si="17"/>
        <v>1.6973782993050253</v>
      </c>
      <c r="I32" s="9">
        <f t="shared" si="18"/>
        <v>4.4868914965251268</v>
      </c>
      <c r="J32" s="9">
        <f t="shared" si="19"/>
        <v>5.3195820031579943</v>
      </c>
      <c r="K32" s="11">
        <f t="shared" si="20"/>
        <v>0.5988023952095809</v>
      </c>
      <c r="L32" s="11">
        <f t="shared" si="21"/>
        <v>0.22988505747126439</v>
      </c>
      <c r="M32" s="11">
        <f t="shared" si="22"/>
        <v>0.1941747572815534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-0.24897443145179332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0.2183781081960619</v>
      </c>
      <c r="Q32" s="11">
        <f>2*'OddsRatio_working_3-way'!K32*'OddsRatio_working_3-way'!L32*'OddsRatio_working_3-way'!M32</f>
        <v>5.3458533218130204E-2</v>
      </c>
      <c r="R32" s="11">
        <f t="shared" si="23"/>
        <v>0</v>
      </c>
      <c r="S32" s="11">
        <f t="shared" si="24"/>
        <v>-0.87711058088446525</v>
      </c>
      <c r="T32" s="11">
        <f t="shared" si="25"/>
        <v>-0.21471495248089723</v>
      </c>
      <c r="U32" s="11">
        <f>'OddsRatio_working_3-way'!S32-'OddsRatio_working_3-way'!R32^2/3</f>
        <v>-0.87711058088446525</v>
      </c>
      <c r="V32" s="11">
        <f>'OddsRatio_working_3-way'!S32*'OddsRatio_working_3-way'!R32/3-2*'OddsRatio_working_3-way'!R32^3/27-'OddsRatio_working_3-way'!T32</f>
        <v>0.21471495248089723</v>
      </c>
      <c r="W32" s="11">
        <f>'OddsRatio_working_3-way'!V32^2+4*'OddsRatio_working_3-way'!U32^3/27</f>
        <v>-5.3865091857989919E-2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0.15808826860085465</v>
      </c>
      <c r="Y32" s="11">
        <f>IF('OddsRatio_working_3-way'!W32&gt;=0,IF('OddsRatio_working_3-way'!V32+SQRT('OddsRatio_working_3-way'!W32)&gt;0,0,PI()),ACOS('OddsRatio_working_3-way'!V32/(2*'OddsRatio_working_3-way'!X32)))</f>
        <v>0.8242627707533442</v>
      </c>
      <c r="Z32" s="11">
        <f>'OddsRatio_working_3-way'!X32^(1/3)*COS('OddsRatio_working_3-way'!Y32/3)</f>
        <v>0.52043156664554147</v>
      </c>
      <c r="AA32" s="11">
        <f>'OddsRatio_working_3-way'!X32^(1/3)*COS(('OddsRatio_working_3-way'!Y32+2*PI())/3)</f>
        <v>-0.38726256033921752</v>
      </c>
      <c r="AB32" s="11">
        <f>'OddsRatio_working_3-way'!X32^(1/3)*COS(('OddsRatio_working_3-way'!Y32+4*PI())/3)</f>
        <v>-0.13316900630632389</v>
      </c>
      <c r="AC32" s="11">
        <f>'OddsRatio_working_3-way'!X32^(1/3)*SIN('OddsRatio_working_3-way'!Y32/3)</f>
        <v>0.14670098182023988</v>
      </c>
      <c r="AD32" s="11">
        <f>'OddsRatio_working_3-way'!X32^(1/3)*SIN(('OddsRatio_working_3-way'!Y32+2*PI())/3)</f>
        <v>0.37735646673625323</v>
      </c>
      <c r="AE32" s="11">
        <f>'OddsRatio_working_3-way'!X32^(1/3)*SIN(('OddsRatio_working_3-way'!Y32+4*PI())/3)</f>
        <v>-0.52405744855649294</v>
      </c>
      <c r="AF32" s="11">
        <f>-'OddsRatio_working_3-way'!U32/(3*'OddsRatio_working_3-way'!X32^(1/3))*COS(('OddsRatio_working_3-way'!Y32)/3)</f>
        <v>0.52043156664554158</v>
      </c>
      <c r="AG32" s="11">
        <f>-'OddsRatio_working_3-way'!U32/(3*'OddsRatio_working_3-way'!X32^(1/3))*COS(('OddsRatio_working_3-way'!Y32+2*PI())/3)</f>
        <v>-0.38726256033921758</v>
      </c>
      <c r="AH32" s="11">
        <f>-'OddsRatio_working_3-way'!U32/(3*'OddsRatio_working_3-way'!X32^(1/3))*COS(('OddsRatio_working_3-way'!Y32+4*PI())/3)</f>
        <v>-0.13316900630632392</v>
      </c>
      <c r="AI32" s="11">
        <f>'OddsRatio_working_3-way'!U32/(3*'OddsRatio_working_3-way'!X32^(1/3))*SIN(('OddsRatio_working_3-way'!Y32)/3)</f>
        <v>-0.14670098182023991</v>
      </c>
      <c r="AJ32" s="11">
        <f>'OddsRatio_working_3-way'!U32/(3*'OddsRatio_working_3-way'!X32^(1/3))*SIN(('OddsRatio_working_3-way'!Y32+2*PI())/3)</f>
        <v>-0.37735646673625328</v>
      </c>
      <c r="AK32" s="11">
        <f>'OddsRatio_working_3-way'!U32/(3*'OddsRatio_working_3-way'!X32^(1/3))*SIN(('OddsRatio_working_3-way'!Y32+4*PI())/3)</f>
        <v>0.52405744855649306</v>
      </c>
      <c r="AL32" s="11">
        <f>'OddsRatio_working_3-way'!Z32+'OddsRatio_working_3-way'!AF32</f>
        <v>1.0408631332910829</v>
      </c>
      <c r="AM32" s="11">
        <f>'OddsRatio_working_3-way'!AA32+'OddsRatio_working_3-way'!AG32</f>
        <v>-0.77452512067843515</v>
      </c>
      <c r="AN32" s="11">
        <f>'OddsRatio_working_3-way'!AB32+'OddsRatio_working_3-way'!AH32</f>
        <v>-0.26633801261264778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1.0408631332910829</v>
      </c>
      <c r="AS32" s="11">
        <f>IF(('OddsRatio_working_3-way'!X32=0),IF(Q32&gt;0,-Q32^(1/3),(-Q32)^(1/3)),'OddsRatio_working_3-way'!AM32-'OddsRatio_working_3-way'!R32/3)</f>
        <v>-0.77452512067843515</v>
      </c>
      <c r="AT32" s="11">
        <f>IF(('OddsRatio_working_3-way'!X32=0),IF(Q32&gt;0,-Q32^(1/3),(-Q32)^(1/3)),'OddsRatio_working_3-way'!AN32-'OddsRatio_working_3-way'!R32/3)</f>
        <v>-0.26633801261264778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2.14</v>
      </c>
      <c r="B33" s="4">
        <f>IF('True_Odds_Calculator_3-way'!B34="","",'True_Odds_Calculator_3-way'!B34)</f>
        <v>3.56</v>
      </c>
      <c r="C33" s="4">
        <f>IF('True_Odds_Calculator_3-way'!C34="","",'True_Odds_Calculator_3-way'!C34)</f>
        <v>3.64</v>
      </c>
      <c r="D33" s="9">
        <f t="shared" si="13"/>
        <v>0.45848058110095746</v>
      </c>
      <c r="E33" s="9">
        <f t="shared" si="14"/>
        <v>0.27379752664216173</v>
      </c>
      <c r="F33" s="9">
        <f t="shared" si="15"/>
        <v>0.26772189225688087</v>
      </c>
      <c r="G33" s="9">
        <f t="shared" si="16"/>
        <v>1.0360679463921905</v>
      </c>
      <c r="H33" s="9">
        <f t="shared" si="17"/>
        <v>2.1811174588870972</v>
      </c>
      <c r="I33" s="9">
        <f t="shared" si="18"/>
        <v>3.6523339427640078</v>
      </c>
      <c r="J33" s="9">
        <f t="shared" si="19"/>
        <v>3.7352193784753829</v>
      </c>
      <c r="K33" s="11">
        <f t="shared" si="20"/>
        <v>0.46728971962616822</v>
      </c>
      <c r="L33" s="11">
        <f t="shared" si="21"/>
        <v>0.2808988764044944</v>
      </c>
      <c r="M33" s="11">
        <f t="shared" si="22"/>
        <v>0.27472527472527469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-0.27783284656118856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0.22862520237297096</v>
      </c>
      <c r="Q33" s="11">
        <f>2*'OddsRatio_working_3-way'!K33*'OddsRatio_working_3-way'!L33*'OddsRatio_working_3-way'!M33</f>
        <v>7.2121514944154863E-2</v>
      </c>
      <c r="R33" s="11">
        <f t="shared" si="23"/>
        <v>0</v>
      </c>
      <c r="S33" s="11">
        <f t="shared" si="24"/>
        <v>-0.8228875930356192</v>
      </c>
      <c r="T33" s="11">
        <f t="shared" si="25"/>
        <v>-0.25958599149388611</v>
      </c>
      <c r="U33" s="11">
        <f>'OddsRatio_working_3-way'!S33-'OddsRatio_working_3-way'!R33^2/3</f>
        <v>-0.8228875930356192</v>
      </c>
      <c r="V33" s="11">
        <f>'OddsRatio_working_3-way'!S33*'OddsRatio_working_3-way'!R33/3-2*'OddsRatio_working_3-way'!R33^3/27-'OddsRatio_working_3-way'!T33</f>
        <v>0.25958599149388611</v>
      </c>
      <c r="W33" s="11">
        <f>'OddsRatio_working_3-way'!V33^2+4*'OddsRatio_working_3-way'!U33^3/27</f>
        <v>-1.5165244680116444E-2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0.14365769354613447</v>
      </c>
      <c r="Y33" s="11">
        <f>IF('OddsRatio_working_3-way'!W33&gt;=0,IF('OddsRatio_working_3-way'!V33+SQRT('OddsRatio_working_3-way'!W33)&gt;0,0,PI()),ACOS('OddsRatio_working_3-way'!V33/(2*'OddsRatio_working_3-way'!X33)))</f>
        <v>0.44295758714725508</v>
      </c>
      <c r="Z33" s="11">
        <f>'OddsRatio_working_3-way'!X33^(1/3)*COS('OddsRatio_working_3-way'!Y33/3)</f>
        <v>0.51803397319609523</v>
      </c>
      <c r="AA33" s="11">
        <f>'OddsRatio_working_3-way'!X33^(1/3)*COS(('OddsRatio_working_3-way'!Y33+2*PI())/3)</f>
        <v>-0.32574404422765729</v>
      </c>
      <c r="AB33" s="11">
        <f>'OddsRatio_working_3-way'!X33^(1/3)*COS(('OddsRatio_working_3-way'!Y33+4*PI())/3)</f>
        <v>-0.19228992896843805</v>
      </c>
      <c r="AC33" s="11">
        <f>'OddsRatio_working_3-way'!X33^(1/3)*SIN('OddsRatio_working_3-way'!Y33/3)</f>
        <v>7.7049769369373619E-2</v>
      </c>
      <c r="AD33" s="11">
        <f>'OddsRatio_working_3-way'!X33^(1/3)*SIN(('OddsRatio_working_3-way'!Y33+2*PI())/3)</f>
        <v>0.41010569612651865</v>
      </c>
      <c r="AE33" s="11">
        <f>'OddsRatio_working_3-way'!X33^(1/3)*SIN(('OddsRatio_working_3-way'!Y33+4*PI())/3)</f>
        <v>-0.48715546549589223</v>
      </c>
      <c r="AF33" s="11">
        <f>-'OddsRatio_working_3-way'!U33/(3*'OddsRatio_working_3-way'!X33^(1/3))*COS(('OddsRatio_working_3-way'!Y33)/3)</f>
        <v>0.51803397319609523</v>
      </c>
      <c r="AG33" s="11">
        <f>-'OddsRatio_working_3-way'!U33/(3*'OddsRatio_working_3-way'!X33^(1/3))*COS(('OddsRatio_working_3-way'!Y33+2*PI())/3)</f>
        <v>-0.32574404422765729</v>
      </c>
      <c r="AH33" s="11">
        <f>-'OddsRatio_working_3-way'!U33/(3*'OddsRatio_working_3-way'!X33^(1/3))*COS(('OddsRatio_working_3-way'!Y33+4*PI())/3)</f>
        <v>-0.19228992896843805</v>
      </c>
      <c r="AI33" s="11">
        <f>'OddsRatio_working_3-way'!U33/(3*'OddsRatio_working_3-way'!X33^(1/3))*SIN(('OddsRatio_working_3-way'!Y33)/3)</f>
        <v>-7.7049769369373619E-2</v>
      </c>
      <c r="AJ33" s="11">
        <f>'OddsRatio_working_3-way'!U33/(3*'OddsRatio_working_3-way'!X33^(1/3))*SIN(('OddsRatio_working_3-way'!Y33+2*PI())/3)</f>
        <v>-0.41010569612651865</v>
      </c>
      <c r="AK33" s="11">
        <f>'OddsRatio_working_3-way'!U33/(3*'OddsRatio_working_3-way'!X33^(1/3))*SIN(('OddsRatio_working_3-way'!Y33+4*PI())/3)</f>
        <v>0.48715546549589223</v>
      </c>
      <c r="AL33" s="11">
        <f>'OddsRatio_working_3-way'!Z33+'OddsRatio_working_3-way'!AF33</f>
        <v>1.0360679463921905</v>
      </c>
      <c r="AM33" s="11">
        <f>'OddsRatio_working_3-way'!AA33+'OddsRatio_working_3-way'!AG33</f>
        <v>-0.65148808845531458</v>
      </c>
      <c r="AN33" s="11">
        <f>'OddsRatio_working_3-way'!AB33+'OddsRatio_working_3-way'!AH33</f>
        <v>-0.3845798579368761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1.0360679463921905</v>
      </c>
      <c r="AS33" s="11">
        <f>IF(('OddsRatio_working_3-way'!X33=0),IF(Q33&gt;0,-Q33^(1/3),(-Q33)^(1/3)),'OddsRatio_working_3-way'!AM33-'OddsRatio_working_3-way'!R33/3)</f>
        <v>-0.65148808845531458</v>
      </c>
      <c r="AT33" s="11">
        <f>IF(('OddsRatio_working_3-way'!X33=0),IF(Q33&gt;0,-Q33^(1/3),(-Q33)^(1/3)),'OddsRatio_working_3-way'!AN33-'OddsRatio_working_3-way'!R33/3)</f>
        <v>-0.3845798579368761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2.36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3.18</v>
      </c>
      <c r="D34" s="9">
        <f t="shared" si="13"/>
        <v>0.41579499124867364</v>
      </c>
      <c r="E34" s="9">
        <f t="shared" si="14"/>
        <v>0.27671920351781937</v>
      </c>
      <c r="F34" s="9">
        <f t="shared" si="15"/>
        <v>0.30748580523350694</v>
      </c>
      <c r="G34" s="9">
        <f t="shared" si="16"/>
        <v>1.0331113059942836</v>
      </c>
      <c r="H34" s="9">
        <f t="shared" si="17"/>
        <v>2.4050313761522251</v>
      </c>
      <c r="I34" s="9">
        <f t="shared" si="18"/>
        <v>3.6137716041655379</v>
      </c>
      <c r="J34" s="9">
        <f t="shared" si="19"/>
        <v>3.2521826470675381</v>
      </c>
      <c r="K34" s="11">
        <f t="shared" si="20"/>
        <v>0.42372881355932207</v>
      </c>
      <c r="L34" s="11">
        <f t="shared" si="21"/>
        <v>0.28328611898016998</v>
      </c>
      <c r="M34" s="11">
        <f t="shared" si="22"/>
        <v>0.31446540880503143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-0.28314056529788834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0.22912625815606438</v>
      </c>
      <c r="Q34" s="11">
        <f>2*'OddsRatio_working_3-way'!K34*'OddsRatio_working_3-way'!L34*'OddsRatio_working_3-way'!M34</f>
        <v>7.5494648486347404E-2</v>
      </c>
      <c r="R34" s="11">
        <f t="shared" si="23"/>
        <v>0</v>
      </c>
      <c r="S34" s="11">
        <f t="shared" si="24"/>
        <v>-0.80923147806462759</v>
      </c>
      <c r="T34" s="11">
        <f t="shared" si="25"/>
        <v>-0.26663310644633526</v>
      </c>
      <c r="U34" s="11">
        <f>'OddsRatio_working_3-way'!S34-'OddsRatio_working_3-way'!R34^2/3</f>
        <v>-0.80923147806462759</v>
      </c>
      <c r="V34" s="11">
        <f>'OddsRatio_working_3-way'!S34*'OddsRatio_working_3-way'!R34/3-2*'OddsRatio_working_3-way'!R34^3/27-'OddsRatio_working_3-way'!T34</f>
        <v>0.26663310644633526</v>
      </c>
      <c r="W34" s="11">
        <f>'OddsRatio_working_3-way'!V34^2+4*'OddsRatio_working_3-way'!U34^3/27</f>
        <v>-7.4148981085243315E-3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0.14009649492559323</v>
      </c>
      <c r="Y34" s="11">
        <f>IF('OddsRatio_working_3-way'!W34&gt;=0,IF('OddsRatio_working_3-way'!V34+SQRT('OddsRatio_working_3-way'!W34)&gt;0,0,PI()),ACOS('OddsRatio_working_3-way'!V34/(2*'OddsRatio_working_3-way'!X34)))</f>
        <v>0.31237880499452531</v>
      </c>
      <c r="Z34" s="11">
        <f>'OddsRatio_working_3-way'!X34^(1/3)*COS('OddsRatio_working_3-way'!Y34/3)</f>
        <v>0.51655565299714179</v>
      </c>
      <c r="AA34" s="11">
        <f>'OddsRatio_working_3-way'!X34^(1/3)*COS(('OddsRatio_working_3-way'!Y34+2*PI())/3)</f>
        <v>-0.30502782685877744</v>
      </c>
      <c r="AB34" s="11">
        <f>'OddsRatio_working_3-way'!X34^(1/3)*COS(('OddsRatio_working_3-way'!Y34+4*PI())/3)</f>
        <v>-0.21152782613836418</v>
      </c>
      <c r="AC34" s="11">
        <f>'OddsRatio_working_3-way'!X34^(1/3)*SIN('OddsRatio_working_3-way'!Y34/3)</f>
        <v>5.3982250585160832E-2</v>
      </c>
      <c r="AD34" s="11">
        <f>'OddsRatio_working_3-way'!X34^(1/3)*SIN(('OddsRatio_working_3-way'!Y34+2*PI())/3)</f>
        <v>0.4203591926714037</v>
      </c>
      <c r="AE34" s="11">
        <f>'OddsRatio_working_3-way'!X34^(1/3)*SIN(('OddsRatio_working_3-way'!Y34+4*PI())/3)</f>
        <v>-0.47434144325656447</v>
      </c>
      <c r="AF34" s="11">
        <f>-'OddsRatio_working_3-way'!U34/(3*'OddsRatio_working_3-way'!X34^(1/3))*COS(('OddsRatio_working_3-way'!Y34)/3)</f>
        <v>0.51655565299714168</v>
      </c>
      <c r="AG34" s="11">
        <f>-'OddsRatio_working_3-way'!U34/(3*'OddsRatio_working_3-way'!X34^(1/3))*COS(('OddsRatio_working_3-way'!Y34+2*PI())/3)</f>
        <v>-0.30502782685877738</v>
      </c>
      <c r="AH34" s="11">
        <f>-'OddsRatio_working_3-way'!U34/(3*'OddsRatio_working_3-way'!X34^(1/3))*COS(('OddsRatio_working_3-way'!Y34+4*PI())/3)</f>
        <v>-0.21152782613836413</v>
      </c>
      <c r="AI34" s="11">
        <f>'OddsRatio_working_3-way'!U34/(3*'OddsRatio_working_3-way'!X34^(1/3))*SIN(('OddsRatio_working_3-way'!Y34)/3)</f>
        <v>-5.3982250585160818E-2</v>
      </c>
      <c r="AJ34" s="11">
        <f>'OddsRatio_working_3-way'!U34/(3*'OddsRatio_working_3-way'!X34^(1/3))*SIN(('OddsRatio_working_3-way'!Y34+2*PI())/3)</f>
        <v>-0.42035919267140359</v>
      </c>
      <c r="AK34" s="11">
        <f>'OddsRatio_working_3-way'!U34/(3*'OddsRatio_working_3-way'!X34^(1/3))*SIN(('OddsRatio_working_3-way'!Y34+4*PI())/3)</f>
        <v>0.47434144325656435</v>
      </c>
      <c r="AL34" s="11">
        <f>'OddsRatio_working_3-way'!Z34+'OddsRatio_working_3-way'!AF34</f>
        <v>1.0331113059942836</v>
      </c>
      <c r="AM34" s="11">
        <f>'OddsRatio_working_3-way'!AA34+'OddsRatio_working_3-way'!AG34</f>
        <v>-0.61005565371755477</v>
      </c>
      <c r="AN34" s="11">
        <f>'OddsRatio_working_3-way'!AB34+'OddsRatio_working_3-way'!AH34</f>
        <v>-0.42305565227672831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1.0331113059942836</v>
      </c>
      <c r="AS34" s="11">
        <f>IF(('OddsRatio_working_3-way'!X34=0),IF(Q34&gt;0,-Q34^(1/3),(-Q34)^(1/3)),'OddsRatio_working_3-way'!AM34-'OddsRatio_working_3-way'!R34/3)</f>
        <v>-0.61005565371755477</v>
      </c>
      <c r="AT34" s="11">
        <f>IF(('OddsRatio_working_3-way'!X34=0),IF(Q34&gt;0,-Q34^(1/3),(-Q34)^(1/3)),'OddsRatio_working_3-way'!AN34-'OddsRatio_working_3-way'!R34/3)</f>
        <v>-0.42305565227672831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6.5</v>
      </c>
      <c r="B35" s="4">
        <f>IF('True_Odds_Calculator_3-way'!B36="","",'True_Odds_Calculator_3-way'!B36)</f>
        <v>4.3</v>
      </c>
      <c r="C35" s="4">
        <f>IF('True_Odds_Calculator_3-way'!C36="","",'True_Odds_Calculator_3-way'!C36)</f>
        <v>1.56</v>
      </c>
      <c r="D35" s="9">
        <f t="shared" si="13"/>
        <v>0.14729736358070472</v>
      </c>
      <c r="E35" s="9">
        <f t="shared" si="14"/>
        <v>0.22354398003243134</v>
      </c>
      <c r="F35" s="9">
        <f t="shared" si="15"/>
        <v>0.62915865638686397</v>
      </c>
      <c r="G35" s="9">
        <f t="shared" si="16"/>
        <v>1.0525432310292586</v>
      </c>
      <c r="H35" s="9">
        <f t="shared" si="17"/>
        <v>6.7889877706609232</v>
      </c>
      <c r="I35" s="9">
        <f t="shared" si="18"/>
        <v>4.4733926623965532</v>
      </c>
      <c r="J35" s="9">
        <f t="shared" si="19"/>
        <v>1.5894242093763851</v>
      </c>
      <c r="K35" s="11">
        <f t="shared" si="20"/>
        <v>0.15384615384615385</v>
      </c>
      <c r="L35" s="11">
        <f t="shared" si="21"/>
        <v>0.23255813953488372</v>
      </c>
      <c r="M35" s="11">
        <f t="shared" si="22"/>
        <v>0.64102564102564097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-0.23310857300123866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0.21466905187835422</v>
      </c>
      <c r="Q35" s="11">
        <f>2*'OddsRatio_working_3-way'!K35*'OddsRatio_working_3-way'!L35*'OddsRatio_working_3-way'!M35</f>
        <v>4.5869455529562855E-2</v>
      </c>
      <c r="R35" s="11">
        <f t="shared" si="23"/>
        <v>0</v>
      </c>
      <c r="S35" s="11">
        <f t="shared" si="24"/>
        <v>-0.9208972845336475</v>
      </c>
      <c r="T35" s="11">
        <f t="shared" si="25"/>
        <v>-0.19677292404565114</v>
      </c>
      <c r="U35" s="11">
        <f>'OddsRatio_working_3-way'!S35-'OddsRatio_working_3-way'!R35^2/3</f>
        <v>-0.9208972845336475</v>
      </c>
      <c r="V35" s="11">
        <f>'OddsRatio_working_3-way'!S35*'OddsRatio_working_3-way'!R35/3-2*'OddsRatio_working_3-way'!R35^3/27-'OddsRatio_working_3-way'!T35</f>
        <v>0.19677292404565114</v>
      </c>
      <c r="W35" s="11">
        <f>'OddsRatio_working_3-way'!V35^2+4*'OddsRatio_working_3-way'!U35^3/27</f>
        <v>-7.697946936106867E-2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0.17007281749190864</v>
      </c>
      <c r="Y35" s="11">
        <f>IF('OddsRatio_working_3-way'!W35&gt;=0,IF('OddsRatio_working_3-way'!V35+SQRT('OddsRatio_working_3-way'!W35)&gt;0,0,PI()),ACOS('OddsRatio_working_3-way'!V35/(2*'OddsRatio_working_3-way'!X35)))</f>
        <v>0.95391256748217879</v>
      </c>
      <c r="Z35" s="11">
        <f>'OddsRatio_working_3-way'!X35^(1/3)*COS('OddsRatio_working_3-way'!Y35/3)</f>
        <v>0.52627161551462931</v>
      </c>
      <c r="AA35" s="11">
        <f>'OddsRatio_working_3-way'!X35^(1/3)*COS(('OddsRatio_working_3-way'!Y35+2*PI())/3)</f>
        <v>-0.41314567796967266</v>
      </c>
      <c r="AB35" s="11">
        <f>'OddsRatio_working_3-way'!X35^(1/3)*COS(('OddsRatio_working_3-way'!Y35+4*PI())/3)</f>
        <v>-0.11312593754495633</v>
      </c>
      <c r="AC35" s="11">
        <f>'OddsRatio_working_3-way'!X35^(1/3)*SIN('OddsRatio_working_3-way'!Y35/3)</f>
        <v>0.17321647789641159</v>
      </c>
      <c r="AD35" s="11">
        <f>'OddsRatio_working_3-way'!X35^(1/3)*SIN(('OddsRatio_working_3-way'!Y35+2*PI())/3)</f>
        <v>0.36915634937814007</v>
      </c>
      <c r="AE35" s="11">
        <f>'OddsRatio_working_3-way'!X35^(1/3)*SIN(('OddsRatio_working_3-way'!Y35+4*PI())/3)</f>
        <v>-0.54237282727455149</v>
      </c>
      <c r="AF35" s="11">
        <f>-'OddsRatio_working_3-way'!U35/(3*'OddsRatio_working_3-way'!X35^(1/3))*COS(('OddsRatio_working_3-way'!Y35)/3)</f>
        <v>0.52627161551462931</v>
      </c>
      <c r="AG35" s="11">
        <f>-'OddsRatio_working_3-way'!U35/(3*'OddsRatio_working_3-way'!X35^(1/3))*COS(('OddsRatio_working_3-way'!Y35+2*PI())/3)</f>
        <v>-0.41314567796967266</v>
      </c>
      <c r="AH35" s="11">
        <f>-'OddsRatio_working_3-way'!U35/(3*'OddsRatio_working_3-way'!X35^(1/3))*COS(('OddsRatio_working_3-way'!Y35+4*PI())/3)</f>
        <v>-0.11312593754495633</v>
      </c>
      <c r="AI35" s="11">
        <f>'OddsRatio_working_3-way'!U35/(3*'OddsRatio_working_3-way'!X35^(1/3))*SIN(('OddsRatio_working_3-way'!Y35)/3)</f>
        <v>-0.17321647789641159</v>
      </c>
      <c r="AJ35" s="11">
        <f>'OddsRatio_working_3-way'!U35/(3*'OddsRatio_working_3-way'!X35^(1/3))*SIN(('OddsRatio_working_3-way'!Y35+2*PI())/3)</f>
        <v>-0.36915634937814007</v>
      </c>
      <c r="AK35" s="11">
        <f>'OddsRatio_working_3-way'!U35/(3*'OddsRatio_working_3-way'!X35^(1/3))*SIN(('OddsRatio_working_3-way'!Y35+4*PI())/3)</f>
        <v>0.54237282727455149</v>
      </c>
      <c r="AL35" s="11">
        <f>'OddsRatio_working_3-way'!Z35+'OddsRatio_working_3-way'!AF35</f>
        <v>1.0525432310292586</v>
      </c>
      <c r="AM35" s="11">
        <f>'OddsRatio_working_3-way'!AA35+'OddsRatio_working_3-way'!AG35</f>
        <v>-0.82629135593934533</v>
      </c>
      <c r="AN35" s="11">
        <f>'OddsRatio_working_3-way'!AB35+'OddsRatio_working_3-way'!AH35</f>
        <v>-0.22625187508991265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1.0525432310292586</v>
      </c>
      <c r="AS35" s="11">
        <f>IF(('OddsRatio_working_3-way'!X35=0),IF(Q35&gt;0,-Q35^(1/3),(-Q35)^(1/3)),'OddsRatio_working_3-way'!AM35-'OddsRatio_working_3-way'!R35/3)</f>
        <v>-0.82629135593934533</v>
      </c>
      <c r="AT35" s="11">
        <f>IF(('OddsRatio_working_3-way'!X35=0),IF(Q35&gt;0,-Q35^(1/3),(-Q35)^(1/3)),'OddsRatio_working_3-way'!AN35-'OddsRatio_working_3-way'!R35/3)</f>
        <v>-0.22625187508991265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3.09</v>
      </c>
      <c r="B36" s="4">
        <f>IF('True_Odds_Calculator_3-way'!B37="","",'True_Odds_Calculator_3-way'!B37)</f>
        <v>3.49</v>
      </c>
      <c r="C36" s="4">
        <f>IF('True_Odds_Calculator_3-way'!C37="","",'True_Odds_Calculator_3-way'!C37)</f>
        <v>2.4</v>
      </c>
      <c r="D36" s="9">
        <f t="shared" si="13"/>
        <v>0.31482143467175011</v>
      </c>
      <c r="E36" s="9">
        <f t="shared" si="14"/>
        <v>0.27832356974962802</v>
      </c>
      <c r="F36" s="9">
        <f t="shared" si="15"/>
        <v>0.40685499557862193</v>
      </c>
      <c r="G36" s="9">
        <f t="shared" si="16"/>
        <v>1.0413415289532926</v>
      </c>
      <c r="H36" s="9">
        <f t="shared" si="17"/>
        <v>3.1764037955123805</v>
      </c>
      <c r="I36" s="9">
        <f t="shared" si="18"/>
        <v>3.5929404070936988</v>
      </c>
      <c r="J36" s="9">
        <f t="shared" si="19"/>
        <v>2.4578781405346093</v>
      </c>
      <c r="K36" s="11">
        <f t="shared" si="20"/>
        <v>0.3236245954692557</v>
      </c>
      <c r="L36" s="11">
        <f t="shared" si="21"/>
        <v>0.28653295128939826</v>
      </c>
      <c r="M36" s="11">
        <f t="shared" si="22"/>
        <v>0.41666666666666669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-0.28150007881974382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0.2310500335370283</v>
      </c>
      <c r="Q36" s="11">
        <f>2*'OddsRatio_working_3-way'!K36*'OddsRatio_working_3-way'!L36*'OddsRatio_working_3-way'!M36</f>
        <v>7.7274258708036225E-2</v>
      </c>
      <c r="R36" s="11">
        <f t="shared" si="23"/>
        <v>0</v>
      </c>
      <c r="S36" s="11">
        <f t="shared" si="24"/>
        <v>-0.82078141684990158</v>
      </c>
      <c r="T36" s="11">
        <f t="shared" si="25"/>
        <v>-0.27450883506685675</v>
      </c>
      <c r="U36" s="11">
        <f>'OddsRatio_working_3-way'!S36-'OddsRatio_working_3-way'!R36^2/3</f>
        <v>-0.82078141684990158</v>
      </c>
      <c r="V36" s="11">
        <f>'OddsRatio_working_3-way'!S36*'OddsRatio_working_3-way'!R36/3-2*'OddsRatio_working_3-way'!R36^3/27-'OddsRatio_working_3-way'!T36</f>
        <v>0.27450883506685675</v>
      </c>
      <c r="W36" s="11">
        <f>'OddsRatio_working_3-way'!V36^2+4*'OddsRatio_working_3-way'!U36^3/27</f>
        <v>-6.5627923077195699E-3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0.14310651001743624</v>
      </c>
      <c r="Y36" s="11">
        <f>IF('OddsRatio_working_3-way'!W36&gt;=0,IF('OddsRatio_working_3-way'!V36+SQRT('OddsRatio_working_3-way'!W36)&gt;0,0,PI()),ACOS('OddsRatio_working_3-way'!V36/(2*'OddsRatio_working_3-way'!X36)))</f>
        <v>0.28696708876927235</v>
      </c>
      <c r="Z36" s="11">
        <f>'OddsRatio_working_3-way'!X36^(1/3)*COS('OddsRatio_working_3-way'!Y36/3)</f>
        <v>0.52067076447664629</v>
      </c>
      <c r="AA36" s="11">
        <f>'OddsRatio_working_3-way'!X36^(1/3)*COS(('OddsRatio_working_3-way'!Y36+2*PI())/3)</f>
        <v>-0.30359992288021487</v>
      </c>
      <c r="AB36" s="11">
        <f>'OddsRatio_working_3-way'!X36^(1/3)*COS(('OddsRatio_working_3-way'!Y36+4*PI())/3)</f>
        <v>-0.21707084159643178</v>
      </c>
      <c r="AC36" s="11">
        <f>'OddsRatio_working_3-way'!X36^(1/3)*SIN('OddsRatio_working_3-way'!Y36/3)</f>
        <v>4.9957588371923371E-2</v>
      </c>
      <c r="AD36" s="11">
        <f>'OddsRatio_working_3-way'!X36^(1/3)*SIN(('OddsRatio_working_3-way'!Y36+2*PI())/3)</f>
        <v>0.4259353148586783</v>
      </c>
      <c r="AE36" s="11">
        <f>'OddsRatio_working_3-way'!X36^(1/3)*SIN(('OddsRatio_working_3-way'!Y36+4*PI())/3)</f>
        <v>-0.47589290323060152</v>
      </c>
      <c r="AF36" s="11">
        <f>-'OddsRatio_working_3-way'!U36/(3*'OddsRatio_working_3-way'!X36^(1/3))*COS(('OddsRatio_working_3-way'!Y36)/3)</f>
        <v>0.52067076447664629</v>
      </c>
      <c r="AG36" s="11">
        <f>-'OddsRatio_working_3-way'!U36/(3*'OddsRatio_working_3-way'!X36^(1/3))*COS(('OddsRatio_working_3-way'!Y36+2*PI())/3)</f>
        <v>-0.30359992288021487</v>
      </c>
      <c r="AH36" s="11">
        <f>-'OddsRatio_working_3-way'!U36/(3*'OddsRatio_working_3-way'!X36^(1/3))*COS(('OddsRatio_working_3-way'!Y36+4*PI())/3)</f>
        <v>-0.21707084159643178</v>
      </c>
      <c r="AI36" s="11">
        <f>'OddsRatio_working_3-way'!U36/(3*'OddsRatio_working_3-way'!X36^(1/3))*SIN(('OddsRatio_working_3-way'!Y36)/3)</f>
        <v>-4.9957588371923371E-2</v>
      </c>
      <c r="AJ36" s="11">
        <f>'OddsRatio_working_3-way'!U36/(3*'OddsRatio_working_3-way'!X36^(1/3))*SIN(('OddsRatio_working_3-way'!Y36+2*PI())/3)</f>
        <v>-0.4259353148586783</v>
      </c>
      <c r="AK36" s="11">
        <f>'OddsRatio_working_3-way'!U36/(3*'OddsRatio_working_3-way'!X36^(1/3))*SIN(('OddsRatio_working_3-way'!Y36+4*PI())/3)</f>
        <v>0.47589290323060152</v>
      </c>
      <c r="AL36" s="11">
        <f>'OddsRatio_working_3-way'!Z36+'OddsRatio_working_3-way'!AF36</f>
        <v>1.0413415289532926</v>
      </c>
      <c r="AM36" s="11">
        <f>'OddsRatio_working_3-way'!AA36+'OddsRatio_working_3-way'!AG36</f>
        <v>-0.60719984576042974</v>
      </c>
      <c r="AN36" s="11">
        <f>'OddsRatio_working_3-way'!AB36+'OddsRatio_working_3-way'!AH36</f>
        <v>-0.43414168319286356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1.0413415289532926</v>
      </c>
      <c r="AS36" s="11">
        <f>IF(('OddsRatio_working_3-way'!X36=0),IF(Q36&gt;0,-Q36^(1/3),(-Q36)^(1/3)),'OddsRatio_working_3-way'!AM36-'OddsRatio_working_3-way'!R36/3)</f>
        <v>-0.60719984576042974</v>
      </c>
      <c r="AT36" s="11">
        <f>IF(('OddsRatio_working_3-way'!X36=0),IF(Q36&gt;0,-Q36^(1/3),(-Q36)^(1/3)),'OddsRatio_working_3-way'!AN36-'OddsRatio_working_3-way'!R36/3)</f>
        <v>-0.43414168319286356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3.32</v>
      </c>
      <c r="B37" s="4">
        <f>IF('True_Odds_Calculator_3-way'!B38="","",'True_Odds_Calculator_3-way'!B38)</f>
        <v>3.37</v>
      </c>
      <c r="C37" s="4">
        <f>IF('True_Odds_Calculator_3-way'!C38="","",'True_Odds_Calculator_3-way'!C38)</f>
        <v>2.33</v>
      </c>
      <c r="D37" s="9">
        <f t="shared" si="13"/>
        <v>0.29262445661487008</v>
      </c>
      <c r="E37" s="9">
        <f t="shared" si="14"/>
        <v>0.28823033824979388</v>
      </c>
      <c r="F37" s="9">
        <f t="shared" si="15"/>
        <v>0.4191452051353361</v>
      </c>
      <c r="G37" s="9">
        <f t="shared" si="16"/>
        <v>1.0419609317221157</v>
      </c>
      <c r="H37" s="9">
        <f t="shared" si="17"/>
        <v>3.4173493615953077</v>
      </c>
      <c r="I37" s="9">
        <f t="shared" si="18"/>
        <v>3.4694474081814151</v>
      </c>
      <c r="J37" s="9">
        <f t="shared" si="19"/>
        <v>2.385808039190414</v>
      </c>
      <c r="K37" s="11">
        <f t="shared" si="20"/>
        <v>0.30120481927710846</v>
      </c>
      <c r="L37" s="11">
        <f t="shared" si="21"/>
        <v>0.29673590504451036</v>
      </c>
      <c r="M37" s="11">
        <f t="shared" si="22"/>
        <v>0.42918454935622319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-0.28052015246324258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0.23092586849991634</v>
      </c>
      <c r="Q37" s="11">
        <f>2*'OddsRatio_working_3-way'!K37*'OddsRatio_working_3-way'!L37*'OddsRatio_working_3-way'!M37</f>
        <v>7.671955764116821E-2</v>
      </c>
      <c r="R37" s="11">
        <f t="shared" si="23"/>
        <v>0</v>
      </c>
      <c r="S37" s="11">
        <f t="shared" si="24"/>
        <v>-0.82320598528184274</v>
      </c>
      <c r="T37" s="11">
        <f t="shared" si="25"/>
        <v>-0.2734903605587517</v>
      </c>
      <c r="U37" s="11">
        <f>'OddsRatio_working_3-way'!S37-'OddsRatio_working_3-way'!R37^2/3</f>
        <v>-0.82320598528184274</v>
      </c>
      <c r="V37" s="11">
        <f>'OddsRatio_working_3-way'!S37*'OddsRatio_working_3-way'!R37/3-2*'OddsRatio_working_3-way'!R37^3/27-'OddsRatio_working_3-way'!T37</f>
        <v>0.2734903605587517</v>
      </c>
      <c r="W37" s="11">
        <f>'OddsRatio_working_3-way'!V37^2+4*'OddsRatio_working_3-way'!U37^3/27</f>
        <v>-7.8490124863548894E-3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0.14374107781433854</v>
      </c>
      <c r="Y37" s="11">
        <f>IF('OddsRatio_working_3-way'!W37&gt;=0,IF('OddsRatio_working_3-way'!V37+SQRT('OddsRatio_working_3-way'!W37)&gt;0,0,PI()),ACOS('OddsRatio_working_3-way'!V37/(2*'OddsRatio_working_3-way'!X37)))</f>
        <v>0.31327347998725319</v>
      </c>
      <c r="Z37" s="11">
        <f>'OddsRatio_working_3-way'!X37^(1/3)*COS('OddsRatio_working_3-way'!Y37/3)</f>
        <v>0.52098046586105795</v>
      </c>
      <c r="AA37" s="11">
        <f>'OddsRatio_working_3-way'!X37^(1/3)*COS(('OddsRatio_working_3-way'!Y37+2*PI())/3)</f>
        <v>-0.3077767211048163</v>
      </c>
      <c r="AB37" s="11">
        <f>'OddsRatio_working_3-way'!X37^(1/3)*COS(('OddsRatio_working_3-way'!Y37+4*PI())/3)</f>
        <v>-0.21320374475624196</v>
      </c>
      <c r="AC37" s="11">
        <f>'OddsRatio_working_3-way'!X37^(1/3)*SIN('OddsRatio_working_3-way'!Y37/3)</f>
        <v>5.4601733352913726E-2</v>
      </c>
      <c r="AD37" s="11">
        <f>'OddsRatio_working_3-way'!X37^(1/3)*SIN(('OddsRatio_working_3-way'!Y37+2*PI())/3)</f>
        <v>0.42388145163467084</v>
      </c>
      <c r="AE37" s="11">
        <f>'OddsRatio_working_3-way'!X37^(1/3)*SIN(('OddsRatio_working_3-way'!Y37+4*PI())/3)</f>
        <v>-0.47848318498758435</v>
      </c>
      <c r="AF37" s="11">
        <f>-'OddsRatio_working_3-way'!U37/(3*'OddsRatio_working_3-way'!X37^(1/3))*COS(('OddsRatio_working_3-way'!Y37)/3)</f>
        <v>0.52098046586105773</v>
      </c>
      <c r="AG37" s="11">
        <f>-'OddsRatio_working_3-way'!U37/(3*'OddsRatio_working_3-way'!X37^(1/3))*COS(('OddsRatio_working_3-way'!Y37+2*PI())/3)</f>
        <v>-0.30777672110481619</v>
      </c>
      <c r="AH37" s="11">
        <f>-'OddsRatio_working_3-way'!U37/(3*'OddsRatio_working_3-way'!X37^(1/3))*COS(('OddsRatio_working_3-way'!Y37+4*PI())/3)</f>
        <v>-0.21320374475624188</v>
      </c>
      <c r="AI37" s="11">
        <f>'OddsRatio_working_3-way'!U37/(3*'OddsRatio_working_3-way'!X37^(1/3))*SIN(('OddsRatio_working_3-way'!Y37)/3)</f>
        <v>-5.4601733352913705E-2</v>
      </c>
      <c r="AJ37" s="11">
        <f>'OddsRatio_working_3-way'!U37/(3*'OddsRatio_working_3-way'!X37^(1/3))*SIN(('OddsRatio_working_3-way'!Y37+2*PI())/3)</f>
        <v>-0.42388145163467067</v>
      </c>
      <c r="AK37" s="11">
        <f>'OddsRatio_working_3-way'!U37/(3*'OddsRatio_working_3-way'!X37^(1/3))*SIN(('OddsRatio_working_3-way'!Y37+4*PI())/3)</f>
        <v>0.47848318498758413</v>
      </c>
      <c r="AL37" s="11">
        <f>'OddsRatio_working_3-way'!Z37+'OddsRatio_working_3-way'!AF37</f>
        <v>1.0419609317221157</v>
      </c>
      <c r="AM37" s="11">
        <f>'OddsRatio_working_3-way'!AA37+'OddsRatio_working_3-way'!AG37</f>
        <v>-0.61555344220963248</v>
      </c>
      <c r="AN37" s="11">
        <f>'OddsRatio_working_3-way'!AB37+'OddsRatio_working_3-way'!AH37</f>
        <v>-0.42640748951248386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1.0419609317221157</v>
      </c>
      <c r="AS37" s="11">
        <f>IF(('OddsRatio_working_3-way'!X37=0),IF(Q37&gt;0,-Q37^(1/3),(-Q37)^(1/3)),'OddsRatio_working_3-way'!AM37-'OddsRatio_working_3-way'!R37/3)</f>
        <v>-0.61555344220963248</v>
      </c>
      <c r="AT37" s="11">
        <f>IF(('OddsRatio_working_3-way'!X37=0),IF(Q37&gt;0,-Q37^(1/3),(-Q37)^(1/3)),'OddsRatio_working_3-way'!AN37-'OddsRatio_working_3-way'!R37/3)</f>
        <v>-0.42640748951248386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2.41</v>
      </c>
      <c r="B38" s="4">
        <f>IF('True_Odds_Calculator_3-way'!B39="","",'True_Odds_Calculator_3-way'!B39)</f>
        <v>3.36</v>
      </c>
      <c r="C38" s="4">
        <f>IF('True_Odds_Calculator_3-way'!C39="","",'True_Odds_Calculator_3-way'!C39)</f>
        <v>3.18</v>
      </c>
      <c r="D38" s="9">
        <f t="shared" si="13"/>
        <v>0.40508070256331469</v>
      </c>
      <c r="E38" s="9">
        <f t="shared" si="14"/>
        <v>0.28917147735717552</v>
      </c>
      <c r="F38" s="9">
        <f t="shared" si="15"/>
        <v>0.30574782007950979</v>
      </c>
      <c r="G38" s="9">
        <f t="shared" si="16"/>
        <v>1.0415914090017206</v>
      </c>
      <c r="H38" s="9">
        <f t="shared" si="17"/>
        <v>2.4686438866924267</v>
      </c>
      <c r="I38" s="9">
        <f t="shared" si="18"/>
        <v>3.4581557252440613</v>
      </c>
      <c r="J38" s="9">
        <f t="shared" si="19"/>
        <v>3.2706692716237513</v>
      </c>
      <c r="K38" s="11">
        <f t="shared" si="20"/>
        <v>0.41493775933609955</v>
      </c>
      <c r="L38" s="11">
        <f t="shared" si="21"/>
        <v>0.29761904761904762</v>
      </c>
      <c r="M38" s="11">
        <f t="shared" si="22"/>
        <v>0.31446540880503143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-0.28171123612680038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0.23106465895943695</v>
      </c>
      <c r="Q38" s="11">
        <f>2*'OddsRatio_working_3-way'!K38*'OddsRatio_working_3-way'!L38*'OddsRatio_working_3-way'!M38</f>
        <v>7.7668792927541835E-2</v>
      </c>
      <c r="R38" s="11">
        <f t="shared" si="23"/>
        <v>0</v>
      </c>
      <c r="S38" s="11">
        <f t="shared" si="24"/>
        <v>-0.82021811460666405</v>
      </c>
      <c r="T38" s="11">
        <f t="shared" si="25"/>
        <v>-0.27570356793501316</v>
      </c>
      <c r="U38" s="11">
        <f>'OddsRatio_working_3-way'!S38-'OddsRatio_working_3-way'!R38^2/3</f>
        <v>-0.82021811460666405</v>
      </c>
      <c r="V38" s="11">
        <f>'OddsRatio_working_3-way'!S38*'OddsRatio_working_3-way'!R38/3-2*'OddsRatio_working_3-way'!R38^3/27-'OddsRatio_working_3-way'!T38</f>
        <v>0.27570356793501316</v>
      </c>
      <c r="W38" s="11">
        <f>'OddsRatio_working_3-way'!V38^2+4*'OddsRatio_working_3-way'!U38^3/27</f>
        <v>-5.7368904541160587E-3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0.14295921431147107</v>
      </c>
      <c r="Y38" s="11">
        <f>IF('OddsRatio_working_3-way'!W38&gt;=0,IF('OddsRatio_working_3-way'!V38+SQRT('OddsRatio_working_3-way'!W38)&gt;0,0,PI()),ACOS('OddsRatio_working_3-way'!V38/(2*'OddsRatio_working_3-way'!X38)))</f>
        <v>0.2681091807217757</v>
      </c>
      <c r="Z38" s="11">
        <f>'OddsRatio_working_3-way'!X38^(1/3)*COS('OddsRatio_working_3-way'!Y38/3)</f>
        <v>0.52079570450086032</v>
      </c>
      <c r="AA38" s="11">
        <f>'OddsRatio_working_3-way'!X38^(1/3)*COS(('OddsRatio_working_3-way'!Y38+2*PI())/3)</f>
        <v>-0.30081324884325716</v>
      </c>
      <c r="AB38" s="11">
        <f>'OddsRatio_working_3-way'!X38^(1/3)*COS(('OddsRatio_working_3-way'!Y38+4*PI())/3)</f>
        <v>-0.21998245565760299</v>
      </c>
      <c r="AC38" s="11">
        <f>'OddsRatio_working_3-way'!X38^(1/3)*SIN('OddsRatio_working_3-way'!Y38/3)</f>
        <v>4.6667680204548326E-2</v>
      </c>
      <c r="AD38" s="11">
        <f>'OddsRatio_working_3-way'!X38^(1/3)*SIN(('OddsRatio_working_3-way'!Y38+2*PI())/3)</f>
        <v>0.42768847017728451</v>
      </c>
      <c r="AE38" s="11">
        <f>'OddsRatio_working_3-way'!X38^(1/3)*SIN(('OddsRatio_working_3-way'!Y38+4*PI())/3)</f>
        <v>-0.47435615038183293</v>
      </c>
      <c r="AF38" s="11">
        <f>-'OddsRatio_working_3-way'!U38/(3*'OddsRatio_working_3-way'!X38^(1/3))*COS(('OddsRatio_working_3-way'!Y38)/3)</f>
        <v>0.52079570450086032</v>
      </c>
      <c r="AG38" s="11">
        <f>-'OddsRatio_working_3-way'!U38/(3*'OddsRatio_working_3-way'!X38^(1/3))*COS(('OddsRatio_working_3-way'!Y38+2*PI())/3)</f>
        <v>-0.30081324884325716</v>
      </c>
      <c r="AH38" s="11">
        <f>-'OddsRatio_working_3-way'!U38/(3*'OddsRatio_working_3-way'!X38^(1/3))*COS(('OddsRatio_working_3-way'!Y38+4*PI())/3)</f>
        <v>-0.21998245565760299</v>
      </c>
      <c r="AI38" s="11">
        <f>'OddsRatio_working_3-way'!U38/(3*'OddsRatio_working_3-way'!X38^(1/3))*SIN(('OddsRatio_working_3-way'!Y38)/3)</f>
        <v>-4.6667680204548326E-2</v>
      </c>
      <c r="AJ38" s="11">
        <f>'OddsRatio_working_3-way'!U38/(3*'OddsRatio_working_3-way'!X38^(1/3))*SIN(('OddsRatio_working_3-way'!Y38+2*PI())/3)</f>
        <v>-0.42768847017728451</v>
      </c>
      <c r="AK38" s="11">
        <f>'OddsRatio_working_3-way'!U38/(3*'OddsRatio_working_3-way'!X38^(1/3))*SIN(('OddsRatio_working_3-way'!Y38+4*PI())/3)</f>
        <v>0.47435615038183293</v>
      </c>
      <c r="AL38" s="11">
        <f>'OddsRatio_working_3-way'!Z38+'OddsRatio_working_3-way'!AF38</f>
        <v>1.0415914090017206</v>
      </c>
      <c r="AM38" s="11">
        <f>'OddsRatio_working_3-way'!AA38+'OddsRatio_working_3-way'!AG38</f>
        <v>-0.60162649768651433</v>
      </c>
      <c r="AN38" s="11">
        <f>'OddsRatio_working_3-way'!AB38+'OddsRatio_working_3-way'!AH38</f>
        <v>-0.43996491131520599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1.0415914090017206</v>
      </c>
      <c r="AS38" s="11">
        <f>IF(('OddsRatio_working_3-way'!X38=0),IF(Q38&gt;0,-Q38^(1/3),(-Q38)^(1/3)),'OddsRatio_working_3-way'!AM38-'OddsRatio_working_3-way'!R38/3)</f>
        <v>-0.60162649768651433</v>
      </c>
      <c r="AT38" s="11">
        <f>IF(('OddsRatio_working_3-way'!X38=0),IF(Q38&gt;0,-Q38^(1/3),(-Q38)^(1/3)),'OddsRatio_working_3-way'!AN38-'OddsRatio_working_3-way'!R38/3)</f>
        <v>-0.43996491131520599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3.18</v>
      </c>
      <c r="B39" s="4">
        <f>IF('True_Odds_Calculator_3-way'!B40="","",'True_Odds_Calculator_3-way'!B40)</f>
        <v>3.37</v>
      </c>
      <c r="C39" s="4">
        <f>IF('True_Odds_Calculator_3-way'!C40="","",'True_Odds_Calculator_3-way'!C40)</f>
        <v>2.4</v>
      </c>
      <c r="D39" s="9">
        <f t="shared" si="13"/>
        <v>0.30547458043162656</v>
      </c>
      <c r="E39" s="9">
        <f t="shared" si="14"/>
        <v>0.28803899478745504</v>
      </c>
      <c r="F39" s="9">
        <f t="shared" si="15"/>
        <v>0.40648642478091829</v>
      </c>
      <c r="G39" s="9">
        <f t="shared" si="16"/>
        <v>1.0429333974489245</v>
      </c>
      <c r="H39" s="9">
        <f t="shared" si="17"/>
        <v>3.2735948064386551</v>
      </c>
      <c r="I39" s="9">
        <f t="shared" si="18"/>
        <v>3.4717521519539511</v>
      </c>
      <c r="J39" s="9">
        <f t="shared" si="19"/>
        <v>2.4601067564284942</v>
      </c>
      <c r="K39" s="11">
        <f t="shared" si="20"/>
        <v>0.31446540880503143</v>
      </c>
      <c r="L39" s="11">
        <f t="shared" si="21"/>
        <v>0.29673590504451036</v>
      </c>
      <c r="M39" s="11">
        <f t="shared" si="22"/>
        <v>0.41666666666666669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-0.28123192057182311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0.23133891968223752</v>
      </c>
      <c r="Q39" s="11">
        <f>2*'OddsRatio_working_3-way'!K39*'OddsRatio_working_3-way'!L39*'OddsRatio_working_3-way'!M39</f>
        <v>7.7760981405794113E-2</v>
      </c>
      <c r="R39" s="11">
        <f t="shared" si="23"/>
        <v>0</v>
      </c>
      <c r="S39" s="11">
        <f t="shared" si="24"/>
        <v>-0.82259125924205478</v>
      </c>
      <c r="T39" s="11">
        <f t="shared" si="25"/>
        <v>-0.27650126361077471</v>
      </c>
      <c r="U39" s="11">
        <f>'OddsRatio_working_3-way'!S39-'OddsRatio_working_3-way'!R39^2/3</f>
        <v>-0.82259125924205478</v>
      </c>
      <c r="V39" s="11">
        <f>'OddsRatio_working_3-way'!S39*'OddsRatio_working_3-way'!R39/3-2*'OddsRatio_working_3-way'!R39^3/27-'OddsRatio_working_3-way'!T39</f>
        <v>0.27650126361077471</v>
      </c>
      <c r="W39" s="11">
        <f>'OddsRatio_working_3-way'!V39^2+4*'OddsRatio_working_3-way'!U39^3/27</f>
        <v>-6.0080324836561533E-3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0.14358010069470914</v>
      </c>
      <c r="Y39" s="11">
        <f>IF('OddsRatio_working_3-way'!W39&gt;=0,IF('OddsRatio_working_3-way'!V39+SQRT('OddsRatio_working_3-way'!W39)&gt;0,0,PI()),ACOS('OddsRatio_working_3-way'!V39/(2*'OddsRatio_working_3-way'!X39)))</f>
        <v>0.27331434982479896</v>
      </c>
      <c r="Z39" s="11">
        <f>'OddsRatio_working_3-way'!X39^(1/3)*COS('OddsRatio_working_3-way'!Y39/3)</f>
        <v>0.52146669872446227</v>
      </c>
      <c r="AA39" s="11">
        <f>'OddsRatio_working_3-way'!X39^(1/3)*COS(('OddsRatio_working_3-way'!Y39+2*PI())/3)</f>
        <v>-0.30199078992235245</v>
      </c>
      <c r="AB39" s="11">
        <f>'OddsRatio_working_3-way'!X39^(1/3)*COS(('OddsRatio_working_3-way'!Y39+4*PI())/3)</f>
        <v>-0.21947590880210985</v>
      </c>
      <c r="AC39" s="11">
        <f>'OddsRatio_working_3-way'!X39^(1/3)*SIN('OddsRatio_working_3-way'!Y39/3)</f>
        <v>4.7639988826922004E-2</v>
      </c>
      <c r="AD39" s="11">
        <f>'OddsRatio_working_3-way'!X39^(1/3)*SIN(('OddsRatio_working_3-way'!Y39+2*PI())/3)</f>
        <v>0.42778341390952951</v>
      </c>
      <c r="AE39" s="11">
        <f>'OddsRatio_working_3-way'!X39^(1/3)*SIN(('OddsRatio_working_3-way'!Y39+4*PI())/3)</f>
        <v>-0.47542340273645162</v>
      </c>
      <c r="AF39" s="11">
        <f>-'OddsRatio_working_3-way'!U39/(3*'OddsRatio_working_3-way'!X39^(1/3))*COS(('OddsRatio_working_3-way'!Y39)/3)</f>
        <v>0.52146669872446227</v>
      </c>
      <c r="AG39" s="11">
        <f>-'OddsRatio_working_3-way'!U39/(3*'OddsRatio_working_3-way'!X39^(1/3))*COS(('OddsRatio_working_3-way'!Y39+2*PI())/3)</f>
        <v>-0.30199078992235245</v>
      </c>
      <c r="AH39" s="11">
        <f>-'OddsRatio_working_3-way'!U39/(3*'OddsRatio_working_3-way'!X39^(1/3))*COS(('OddsRatio_working_3-way'!Y39+4*PI())/3)</f>
        <v>-0.21947590880210985</v>
      </c>
      <c r="AI39" s="11">
        <f>'OddsRatio_working_3-way'!U39/(3*'OddsRatio_working_3-way'!X39^(1/3))*SIN(('OddsRatio_working_3-way'!Y39)/3)</f>
        <v>-4.7639988826922004E-2</v>
      </c>
      <c r="AJ39" s="11">
        <f>'OddsRatio_working_3-way'!U39/(3*'OddsRatio_working_3-way'!X39^(1/3))*SIN(('OddsRatio_working_3-way'!Y39+2*PI())/3)</f>
        <v>-0.42778341390952951</v>
      </c>
      <c r="AK39" s="11">
        <f>'OddsRatio_working_3-way'!U39/(3*'OddsRatio_working_3-way'!X39^(1/3))*SIN(('OddsRatio_working_3-way'!Y39+4*PI())/3)</f>
        <v>0.47542340273645162</v>
      </c>
      <c r="AL39" s="11">
        <f>'OddsRatio_working_3-way'!Z39+'OddsRatio_working_3-way'!AF39</f>
        <v>1.0429333974489245</v>
      </c>
      <c r="AM39" s="11">
        <f>'OddsRatio_working_3-way'!AA39+'OddsRatio_working_3-way'!AG39</f>
        <v>-0.60398157984470491</v>
      </c>
      <c r="AN39" s="11">
        <f>'OddsRatio_working_3-way'!AB39+'OddsRatio_working_3-way'!AH39</f>
        <v>-0.4389518176042197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1.0429333974489245</v>
      </c>
      <c r="AS39" s="11">
        <f>IF(('OddsRatio_working_3-way'!X39=0),IF(Q39&gt;0,-Q39^(1/3),(-Q39)^(1/3)),'OddsRatio_working_3-way'!AM39-'OddsRatio_working_3-way'!R39/3)</f>
        <v>-0.60398157984470491</v>
      </c>
      <c r="AT39" s="11">
        <f>IF(('OddsRatio_working_3-way'!X39=0),IF(Q39&gt;0,-Q39^(1/3),(-Q39)^(1/3)),'OddsRatio_working_3-way'!AN39-'OddsRatio_working_3-way'!R39/3)</f>
        <v>-0.4389518176042197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2.5</v>
      </c>
      <c r="B40" s="4">
        <f>IF('True_Odds_Calculator_3-way'!B41="","",'True_Odds_Calculator_3-way'!B41)</f>
        <v>3.18</v>
      </c>
      <c r="C40" s="4">
        <f>IF('True_Odds_Calculator_3-way'!C41="","",'True_Odds_Calculator_3-way'!C41)</f>
        <v>3.19</v>
      </c>
      <c r="D40" s="9">
        <f t="shared" si="13"/>
        <v>0.38997854849986319</v>
      </c>
      <c r="E40" s="9">
        <f t="shared" si="14"/>
        <v>0.30549580451031749</v>
      </c>
      <c r="F40" s="9">
        <f t="shared" si="15"/>
        <v>0.30452564698981915</v>
      </c>
      <c r="G40" s="9">
        <f t="shared" si="16"/>
        <v>1.0428290715762296</v>
      </c>
      <c r="H40" s="9">
        <f t="shared" si="17"/>
        <v>2.564243607364344</v>
      </c>
      <c r="I40" s="9">
        <f t="shared" si="18"/>
        <v>3.2733673760361808</v>
      </c>
      <c r="J40" s="9">
        <f t="shared" si="19"/>
        <v>3.283795666751943</v>
      </c>
      <c r="K40" s="11">
        <f t="shared" si="20"/>
        <v>0.4</v>
      </c>
      <c r="L40" s="11">
        <f t="shared" si="21"/>
        <v>0.31446540880503143</v>
      </c>
      <c r="M40" s="11">
        <f t="shared" si="22"/>
        <v>0.31347962382445144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-0.28238007925711228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0.23146231344019247</v>
      </c>
      <c r="Q40" s="11">
        <f>2*'OddsRatio_working_3-way'!K40*'OddsRatio_working_3-way'!L40*'OddsRatio_working_3-way'!M40</f>
        <v>7.8862798446402871E-2</v>
      </c>
      <c r="R40" s="11">
        <f t="shared" si="23"/>
        <v>0</v>
      </c>
      <c r="S40" s="11">
        <f t="shared" si="24"/>
        <v>-0.81968357700417582</v>
      </c>
      <c r="T40" s="11">
        <f t="shared" si="25"/>
        <v>-0.27927890187535798</v>
      </c>
      <c r="U40" s="11">
        <f>'OddsRatio_working_3-way'!S40-'OddsRatio_working_3-way'!R40^2/3</f>
        <v>-0.81968357700417582</v>
      </c>
      <c r="V40" s="11">
        <f>'OddsRatio_working_3-way'!S40*'OddsRatio_working_3-way'!R40/3-2*'OddsRatio_working_3-way'!R40^3/27-'OddsRatio_working_3-way'!T40</f>
        <v>0.27927890187535798</v>
      </c>
      <c r="W40" s="11">
        <f>'OddsRatio_working_3-way'!V40^2+4*'OddsRatio_working_3-way'!U40^3/27</f>
        <v>-3.5929183458100755E-3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0.14281948692187973</v>
      </c>
      <c r="Y40" s="11">
        <f>IF('OddsRatio_working_3-way'!W40&gt;=0,IF('OddsRatio_working_3-way'!V40+SQRT('OddsRatio_working_3-way'!W40)&gt;0,0,PI()),ACOS('OddsRatio_working_3-way'!V40/(2*'OddsRatio_working_3-way'!X40)))</f>
        <v>0.21142017520223244</v>
      </c>
      <c r="Z40" s="11">
        <f>'OddsRatio_working_3-way'!X40^(1/3)*COS('OddsRatio_working_3-way'!Y40/3)</f>
        <v>0.52141453578811492</v>
      </c>
      <c r="AA40" s="11">
        <f>'OddsRatio_working_3-way'!X40^(1/3)*COS(('OddsRatio_working_3-way'!Y40+2*PI())/3)</f>
        <v>-0.29258289577324614</v>
      </c>
      <c r="AB40" s="11">
        <f>'OddsRatio_working_3-way'!X40^(1/3)*COS(('OddsRatio_working_3-way'!Y40+4*PI())/3)</f>
        <v>-0.22883164001486889</v>
      </c>
      <c r="AC40" s="11">
        <f>'OddsRatio_working_3-way'!X40^(1/3)*SIN('OddsRatio_working_3-way'!Y40/3)</f>
        <v>3.680680467327576E-2</v>
      </c>
      <c r="AD40" s="11">
        <f>'OddsRatio_working_3-way'!X40^(1/3)*SIN(('OddsRatio_working_3-way'!Y40+2*PI())/3)</f>
        <v>0.43315483155833989</v>
      </c>
      <c r="AE40" s="11">
        <f>'OddsRatio_working_3-way'!X40^(1/3)*SIN(('OddsRatio_working_3-way'!Y40+4*PI())/3)</f>
        <v>-0.46996163623161569</v>
      </c>
      <c r="AF40" s="11">
        <f>-'OddsRatio_working_3-way'!U40/(3*'OddsRatio_working_3-way'!X40^(1/3))*COS(('OddsRatio_working_3-way'!Y40)/3)</f>
        <v>0.52141453578811481</v>
      </c>
      <c r="AG40" s="11">
        <f>-'OddsRatio_working_3-way'!U40/(3*'OddsRatio_working_3-way'!X40^(1/3))*COS(('OddsRatio_working_3-way'!Y40+2*PI())/3)</f>
        <v>-0.29258289577324609</v>
      </c>
      <c r="AH40" s="11">
        <f>-'OddsRatio_working_3-way'!U40/(3*'OddsRatio_working_3-way'!X40^(1/3))*COS(('OddsRatio_working_3-way'!Y40+4*PI())/3)</f>
        <v>-0.22883164001486883</v>
      </c>
      <c r="AI40" s="11">
        <f>'OddsRatio_working_3-way'!U40/(3*'OddsRatio_working_3-way'!X40^(1/3))*SIN(('OddsRatio_working_3-way'!Y40)/3)</f>
        <v>-3.6806804673275753E-2</v>
      </c>
      <c r="AJ40" s="11">
        <f>'OddsRatio_working_3-way'!U40/(3*'OddsRatio_working_3-way'!X40^(1/3))*SIN(('OddsRatio_working_3-way'!Y40+2*PI())/3)</f>
        <v>-0.43315483155833984</v>
      </c>
      <c r="AK40" s="11">
        <f>'OddsRatio_working_3-way'!U40/(3*'OddsRatio_working_3-way'!X40^(1/3))*SIN(('OddsRatio_working_3-way'!Y40+4*PI())/3)</f>
        <v>0.46996163623161558</v>
      </c>
      <c r="AL40" s="11">
        <f>'OddsRatio_working_3-way'!Z40+'OddsRatio_working_3-way'!AF40</f>
        <v>1.0428290715762296</v>
      </c>
      <c r="AM40" s="11">
        <f>'OddsRatio_working_3-way'!AA40+'OddsRatio_working_3-way'!AG40</f>
        <v>-0.58516579154649229</v>
      </c>
      <c r="AN40" s="11">
        <f>'OddsRatio_working_3-way'!AB40+'OddsRatio_working_3-way'!AH40</f>
        <v>-0.45766328002973772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1.0428290715762296</v>
      </c>
      <c r="AS40" s="11">
        <f>IF(('OddsRatio_working_3-way'!X40=0),IF(Q40&gt;0,-Q40^(1/3),(-Q40)^(1/3)),'OddsRatio_working_3-way'!AM40-'OddsRatio_working_3-way'!R40/3)</f>
        <v>-0.58516579154649229</v>
      </c>
      <c r="AT40" s="11">
        <f>IF(('OddsRatio_working_3-way'!X40=0),IF(Q40&gt;0,-Q40^(1/3),(-Q40)^(1/3)),'OddsRatio_working_3-way'!AN40-'OddsRatio_working_3-way'!R40/3)</f>
        <v>-0.45766328002973772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1.7</v>
      </c>
      <c r="B41" s="4">
        <f>IF('True_Odds_Calculator_3-way'!B42="","",'True_Odds_Calculator_3-way'!B42)</f>
        <v>3.9</v>
      </c>
      <c r="C41" s="4">
        <f>IF('True_Odds_Calculator_3-way'!C42="","",'True_Odds_Calculator_3-way'!C42)</f>
        <v>5.34</v>
      </c>
      <c r="D41" s="9">
        <f t="shared" si="13"/>
        <v>0.57487076734938558</v>
      </c>
      <c r="E41" s="9">
        <f t="shared" si="14"/>
        <v>0.24607925009316092</v>
      </c>
      <c r="F41" s="9">
        <f t="shared" si="15"/>
        <v>0.17904998255745355</v>
      </c>
      <c r="G41" s="9">
        <f t="shared" si="16"/>
        <v>1.0564591377909676</v>
      </c>
      <c r="H41" s="9">
        <f t="shared" si="17"/>
        <v>1.7395213964536769</v>
      </c>
      <c r="I41" s="9">
        <f t="shared" si="18"/>
        <v>4.0637314995938061</v>
      </c>
      <c r="J41" s="9">
        <f t="shared" si="19"/>
        <v>5.585032658012798</v>
      </c>
      <c r="K41" s="11">
        <f t="shared" si="20"/>
        <v>0.58823529411764708</v>
      </c>
      <c r="L41" s="11">
        <f t="shared" si="21"/>
        <v>0.25641025641025644</v>
      </c>
      <c r="M41" s="11">
        <f t="shared" si="22"/>
        <v>0.18726591760299627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-0.2488461820913902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0.22426717734054152</v>
      </c>
      <c r="Q41" s="11">
        <f>2*'OddsRatio_working_3-way'!K41*'OddsRatio_working_3-way'!L41*'OddsRatio_working_3-way'!M41</f>
        <v>5.6490472881748507E-2</v>
      </c>
      <c r="R41" s="11">
        <f t="shared" si="23"/>
        <v>0</v>
      </c>
      <c r="S41" s="11">
        <f t="shared" si="24"/>
        <v>-0.90122812194955881</v>
      </c>
      <c r="T41" s="11">
        <f t="shared" si="25"/>
        <v>-0.22700960250618615</v>
      </c>
      <c r="U41" s="11">
        <f>'OddsRatio_working_3-way'!S41-'OddsRatio_working_3-way'!R41^2/3</f>
        <v>-0.90122812194955881</v>
      </c>
      <c r="V41" s="11">
        <f>'OddsRatio_working_3-way'!S41*'OddsRatio_working_3-way'!R41/3-2*'OddsRatio_working_3-way'!R41^3/27-'OddsRatio_working_3-way'!T41</f>
        <v>0.22700960250618615</v>
      </c>
      <c r="W41" s="11">
        <f>'OddsRatio_working_3-way'!V41^2+4*'OddsRatio_working_3-way'!U41^3/27</f>
        <v>-5.6909367859656848E-2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0.16465321701205346</v>
      </c>
      <c r="Y41" s="11">
        <f>IF('OddsRatio_working_3-way'!W41&gt;=0,IF('OddsRatio_working_3-way'!V41+SQRT('OddsRatio_working_3-way'!W41)&gt;0,0,PI()),ACOS('OddsRatio_working_3-way'!V41/(2*'OddsRatio_working_3-way'!X41)))</f>
        <v>0.81019564334608041</v>
      </c>
      <c r="Z41" s="11">
        <f>'OddsRatio_working_3-way'!X41^(1/3)*COS('OddsRatio_working_3-way'!Y41/3)</f>
        <v>0.52822956889548378</v>
      </c>
      <c r="AA41" s="11">
        <f>'OddsRatio_working_3-way'!X41^(1/3)*COS(('OddsRatio_working_3-way'!Y41+2*PI())/3)</f>
        <v>-0.3907527424056868</v>
      </c>
      <c r="AB41" s="11">
        <f>'OddsRatio_working_3-way'!X41^(1/3)*COS(('OddsRatio_working_3-way'!Y41+4*PI())/3)</f>
        <v>-0.13747682648979689</v>
      </c>
      <c r="AC41" s="11">
        <f>'OddsRatio_working_3-way'!X41^(1/3)*SIN('OddsRatio_working_3-way'!Y41/3)</f>
        <v>0.14622891823328799</v>
      </c>
      <c r="AD41" s="11">
        <f>'OddsRatio_working_3-way'!X41^(1/3)*SIN(('OddsRatio_working_3-way'!Y41+2*PI())/3)</f>
        <v>0.3843457665769473</v>
      </c>
      <c r="AE41" s="11">
        <f>'OddsRatio_working_3-way'!X41^(1/3)*SIN(('OddsRatio_working_3-way'!Y41+4*PI())/3)</f>
        <v>-0.53057468481023529</v>
      </c>
      <c r="AF41" s="11">
        <f>-'OddsRatio_working_3-way'!U41/(3*'OddsRatio_working_3-way'!X41^(1/3))*COS(('OddsRatio_working_3-way'!Y41)/3)</f>
        <v>0.52822956889548378</v>
      </c>
      <c r="AG41" s="11">
        <f>-'OddsRatio_working_3-way'!U41/(3*'OddsRatio_working_3-way'!X41^(1/3))*COS(('OddsRatio_working_3-way'!Y41+2*PI())/3)</f>
        <v>-0.3907527424056868</v>
      </c>
      <c r="AH41" s="11">
        <f>-'OddsRatio_working_3-way'!U41/(3*'OddsRatio_working_3-way'!X41^(1/3))*COS(('OddsRatio_working_3-way'!Y41+4*PI())/3)</f>
        <v>-0.13747682648979689</v>
      </c>
      <c r="AI41" s="11">
        <f>'OddsRatio_working_3-way'!U41/(3*'OddsRatio_working_3-way'!X41^(1/3))*SIN(('OddsRatio_working_3-way'!Y41)/3)</f>
        <v>-0.14622891823328799</v>
      </c>
      <c r="AJ41" s="11">
        <f>'OddsRatio_working_3-way'!U41/(3*'OddsRatio_working_3-way'!X41^(1/3))*SIN(('OddsRatio_working_3-way'!Y41+2*PI())/3)</f>
        <v>-0.3843457665769473</v>
      </c>
      <c r="AK41" s="11">
        <f>'OddsRatio_working_3-way'!U41/(3*'OddsRatio_working_3-way'!X41^(1/3))*SIN(('OddsRatio_working_3-way'!Y41+4*PI())/3)</f>
        <v>0.53057468481023529</v>
      </c>
      <c r="AL41" s="11">
        <f>'OddsRatio_working_3-way'!Z41+'OddsRatio_working_3-way'!AF41</f>
        <v>1.0564591377909676</v>
      </c>
      <c r="AM41" s="11">
        <f>'OddsRatio_working_3-way'!AA41+'OddsRatio_working_3-way'!AG41</f>
        <v>-0.78150548481137361</v>
      </c>
      <c r="AN41" s="11">
        <f>'OddsRatio_working_3-way'!AB41+'OddsRatio_working_3-way'!AH41</f>
        <v>-0.27495365297959379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1.0564591377909676</v>
      </c>
      <c r="AS41" s="11">
        <f>IF(('OddsRatio_working_3-way'!X41=0),IF(Q41&gt;0,-Q41^(1/3),(-Q41)^(1/3)),'OddsRatio_working_3-way'!AM41-'OddsRatio_working_3-way'!R41/3)</f>
        <v>-0.78150548481137361</v>
      </c>
      <c r="AT41" s="11">
        <f>IF(('OddsRatio_working_3-way'!X41=0),IF(Q41&gt;0,-Q41^(1/3),(-Q41)^(1/3)),'OddsRatio_working_3-way'!AN41-'OddsRatio_working_3-way'!R41/3)</f>
        <v>-0.27495365297959379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3.49</v>
      </c>
      <c r="C42" s="4">
        <f>IF('True_Odds_Calculator_3-way'!C43="","",'True_Odds_Calculator_3-way'!C43)</f>
        <v>3.4</v>
      </c>
      <c r="D42" s="9">
        <f t="shared" si="13"/>
        <v>0.43623560633803987</v>
      </c>
      <c r="E42" s="9">
        <f t="shared" si="14"/>
        <v>0.27815633475756457</v>
      </c>
      <c r="F42" s="9">
        <f t="shared" si="15"/>
        <v>0.28560805890439567</v>
      </c>
      <c r="G42" s="9">
        <f t="shared" si="16"/>
        <v>1.042209067670163</v>
      </c>
      <c r="H42" s="9">
        <f t="shared" si="17"/>
        <v>2.2923392439110022</v>
      </c>
      <c r="I42" s="9">
        <f t="shared" si="18"/>
        <v>3.5951005784987058</v>
      </c>
      <c r="J42" s="9">
        <f t="shared" si="19"/>
        <v>3.5013017624083909</v>
      </c>
      <c r="K42" s="11">
        <f t="shared" si="20"/>
        <v>0.4464285714285714</v>
      </c>
      <c r="L42" s="11">
        <f t="shared" si="21"/>
        <v>0.28653295128939826</v>
      </c>
      <c r="M42" s="11">
        <f t="shared" si="22"/>
        <v>0.29411764705882354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-0.27879174592473099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0.23062591798897208</v>
      </c>
      <c r="Q42" s="11">
        <f>2*'OddsRatio_working_3-way'!K42*'OddsRatio_working_3-way'!L42*'OddsRatio_working_3-way'!M42</f>
        <v>7.5244997712552067E-2</v>
      </c>
      <c r="R42" s="11">
        <f t="shared" si="23"/>
        <v>0</v>
      </c>
      <c r="S42" s="11">
        <f t="shared" si="24"/>
        <v>-0.82723366584618019</v>
      </c>
      <c r="T42" s="11">
        <f t="shared" si="25"/>
        <v>-0.26989679146694295</v>
      </c>
      <c r="U42" s="11">
        <f>'OddsRatio_working_3-way'!S42-'OddsRatio_working_3-way'!R42^2/3</f>
        <v>-0.82723366584618019</v>
      </c>
      <c r="V42" s="11">
        <f>'OddsRatio_working_3-way'!S42*'OddsRatio_working_3-way'!R42/3-2*'OddsRatio_working_3-way'!R42^3/27-'OddsRatio_working_3-way'!T42</f>
        <v>0.26989679146694295</v>
      </c>
      <c r="W42" s="11">
        <f>'OddsRatio_working_3-way'!V42^2+4*'OddsRatio_working_3-way'!U42^3/27</f>
        <v>-1.1020736921807869E-2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0.14479728499350253</v>
      </c>
      <c r="Y42" s="11">
        <f>IF('OddsRatio_working_3-way'!W42&gt;=0,IF('OddsRatio_working_3-way'!V42+SQRT('OddsRatio_working_3-way'!W42)&gt;0,0,PI()),ACOS('OddsRatio_working_3-way'!V42/(2*'OddsRatio_working_3-way'!X42)))</f>
        <v>0.37095512176283285</v>
      </c>
      <c r="Z42" s="11">
        <f>'OddsRatio_working_3-way'!X42^(1/3)*COS('OddsRatio_working_3-way'!Y42/3)</f>
        <v>0.52110453383508148</v>
      </c>
      <c r="AA42" s="11">
        <f>'OddsRatio_working_3-way'!X42^(1/3)*COS(('OddsRatio_working_3-way'!Y42+2*PI())/3)</f>
        <v>-0.31664117022235538</v>
      </c>
      <c r="AB42" s="11">
        <f>'OddsRatio_working_3-way'!X42^(1/3)*COS(('OddsRatio_working_3-way'!Y42+4*PI())/3)</f>
        <v>-0.20446336361272621</v>
      </c>
      <c r="AC42" s="11">
        <f>'OddsRatio_working_3-way'!X42^(1/3)*SIN('OddsRatio_working_3-way'!Y42/3)</f>
        <v>6.476588684317118E-2</v>
      </c>
      <c r="AD42" s="11">
        <f>'OddsRatio_working_3-way'!X42^(1/3)*SIN(('OddsRatio_working_3-way'!Y42+2*PI())/3)</f>
        <v>0.41890682090684245</v>
      </c>
      <c r="AE42" s="11">
        <f>'OddsRatio_working_3-way'!X42^(1/3)*SIN(('OddsRatio_working_3-way'!Y42+4*PI())/3)</f>
        <v>-0.4836727077500137</v>
      </c>
      <c r="AF42" s="11">
        <f>-'OddsRatio_working_3-way'!U42/(3*'OddsRatio_working_3-way'!X42^(1/3))*COS(('OddsRatio_working_3-way'!Y42)/3)</f>
        <v>0.52110453383508148</v>
      </c>
      <c r="AG42" s="11">
        <f>-'OddsRatio_working_3-way'!U42/(3*'OddsRatio_working_3-way'!X42^(1/3))*COS(('OddsRatio_working_3-way'!Y42+2*PI())/3)</f>
        <v>-0.31664117022235538</v>
      </c>
      <c r="AH42" s="11">
        <f>-'OddsRatio_working_3-way'!U42/(3*'OddsRatio_working_3-way'!X42^(1/3))*COS(('OddsRatio_working_3-way'!Y42+4*PI())/3)</f>
        <v>-0.20446336361272621</v>
      </c>
      <c r="AI42" s="11">
        <f>'OddsRatio_working_3-way'!U42/(3*'OddsRatio_working_3-way'!X42^(1/3))*SIN(('OddsRatio_working_3-way'!Y42)/3)</f>
        <v>-6.476588684317118E-2</v>
      </c>
      <c r="AJ42" s="11">
        <f>'OddsRatio_working_3-way'!U42/(3*'OddsRatio_working_3-way'!X42^(1/3))*SIN(('OddsRatio_working_3-way'!Y42+2*PI())/3)</f>
        <v>-0.41890682090684245</v>
      </c>
      <c r="AK42" s="11">
        <f>'OddsRatio_working_3-way'!U42/(3*'OddsRatio_working_3-way'!X42^(1/3))*SIN(('OddsRatio_working_3-way'!Y42+4*PI())/3)</f>
        <v>0.4836727077500137</v>
      </c>
      <c r="AL42" s="11">
        <f>'OddsRatio_working_3-way'!Z42+'OddsRatio_working_3-way'!AF42</f>
        <v>1.042209067670163</v>
      </c>
      <c r="AM42" s="11">
        <f>'OddsRatio_working_3-way'!AA42+'OddsRatio_working_3-way'!AG42</f>
        <v>-0.63328234044471077</v>
      </c>
      <c r="AN42" s="11">
        <f>'OddsRatio_working_3-way'!AB42+'OddsRatio_working_3-way'!AH42</f>
        <v>-0.40892672722545242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1.042209067670163</v>
      </c>
      <c r="AS42" s="11">
        <f>IF(('OddsRatio_working_3-way'!X42=0),IF(Q42&gt;0,-Q42^(1/3),(-Q42)^(1/3)),'OddsRatio_working_3-way'!AM42-'OddsRatio_working_3-way'!R42/3)</f>
        <v>-0.63328234044471077</v>
      </c>
      <c r="AT42" s="11">
        <f>IF(('OddsRatio_working_3-way'!X42=0),IF(Q42&gt;0,-Q42^(1/3),(-Q42)^(1/3)),'OddsRatio_working_3-way'!AN42-'OddsRatio_working_3-way'!R42/3)</f>
        <v>-0.40892672722545242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2.58</v>
      </c>
      <c r="B43" s="4">
        <f>IF('True_Odds_Calculator_3-way'!B44="","",'True_Odds_Calculator_3-way'!B44)</f>
        <v>3.11</v>
      </c>
      <c r="C43" s="4">
        <f>IF('True_Odds_Calculator_3-way'!C44="","",'True_Odds_Calculator_3-way'!C44)</f>
        <v>3.14</v>
      </c>
      <c r="D43" s="9">
        <f t="shared" si="13"/>
        <v>0.37783454325516208</v>
      </c>
      <c r="E43" s="9">
        <f t="shared" si="14"/>
        <v>0.31259552286438125</v>
      </c>
      <c r="F43" s="9">
        <f t="shared" si="15"/>
        <v>0.30956993388045695</v>
      </c>
      <c r="G43" s="9">
        <f t="shared" si="16"/>
        <v>1.0421905899397346</v>
      </c>
      <c r="H43" s="9">
        <f t="shared" si="17"/>
        <v>2.6466611321047808</v>
      </c>
      <c r="I43" s="9">
        <f t="shared" si="18"/>
        <v>3.1990221447728393</v>
      </c>
      <c r="J43" s="9">
        <f t="shared" si="19"/>
        <v>3.2302878624710321</v>
      </c>
      <c r="K43" s="11">
        <f t="shared" si="20"/>
        <v>0.38759689922480617</v>
      </c>
      <c r="L43" s="11">
        <f t="shared" si="21"/>
        <v>0.32154340836012862</v>
      </c>
      <c r="M43" s="11">
        <f t="shared" si="22"/>
        <v>0.31847133757961782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-0.28316760821270115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0.23139757946224634</v>
      </c>
      <c r="Q43" s="11">
        <f>2*'OddsRatio_working_3-way'!K43*'OddsRatio_working_3-way'!L43*'OddsRatio_working_3-way'!M43</f>
        <v>7.9381673915007306E-2</v>
      </c>
      <c r="R43" s="11">
        <f t="shared" si="23"/>
        <v>0</v>
      </c>
      <c r="S43" s="11">
        <f t="shared" si="24"/>
        <v>-0.81717531508205632</v>
      </c>
      <c r="T43" s="11">
        <f t="shared" si="25"/>
        <v>-0.28033458493381003</v>
      </c>
      <c r="U43" s="11">
        <f>'OddsRatio_working_3-way'!S43-'OddsRatio_working_3-way'!R43^2/3</f>
        <v>-0.81717531508205632</v>
      </c>
      <c r="V43" s="11">
        <f>'OddsRatio_working_3-way'!S43*'OddsRatio_working_3-way'!R43/3-2*'OddsRatio_working_3-way'!R43^3/27-'OddsRatio_working_3-way'!T43</f>
        <v>0.28033458493381003</v>
      </c>
      <c r="W43" s="11">
        <f>'OddsRatio_working_3-way'!V43^2+4*'OddsRatio_working_3-way'!U43^3/27</f>
        <v>-2.2554317498728882E-3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0.14216443934743705</v>
      </c>
      <c r="Y43" s="11">
        <f>IF('OddsRatio_working_3-way'!W43&gt;=0,IF('OddsRatio_working_3-way'!V43+SQRT('OddsRatio_working_3-way'!W43)&gt;0,0,PI()),ACOS('OddsRatio_working_3-way'!V43/(2*'OddsRatio_working_3-way'!X43)))</f>
        <v>0.16781634056932315</v>
      </c>
      <c r="Z43" s="11">
        <f>'OddsRatio_working_3-way'!X43^(1/3)*COS('OddsRatio_working_3-way'!Y43/3)</f>
        <v>0.52109529496986728</v>
      </c>
      <c r="AA43" s="11">
        <f>'OddsRatio_working_3-way'!X43^(1/3)*COS(('OddsRatio_working_3-way'!Y43+2*PI())/3)</f>
        <v>-0.28581816272927107</v>
      </c>
      <c r="AB43" s="11">
        <f>'OddsRatio_working_3-way'!X43^(1/3)*COS(('OddsRatio_working_3-way'!Y43+4*PI())/3)</f>
        <v>-0.23527713224059593</v>
      </c>
      <c r="AC43" s="11">
        <f>'OddsRatio_working_3-way'!X43^(1/3)*SIN('OddsRatio_working_3-way'!Y43/3)</f>
        <v>2.9179877557757635E-2</v>
      </c>
      <c r="AD43" s="11">
        <f>'OddsRatio_working_3-way'!X43^(1/3)*SIN(('OddsRatio_working_3-way'!Y43+2*PI())/3)</f>
        <v>0.43669182445757171</v>
      </c>
      <c r="AE43" s="11">
        <f>'OddsRatio_working_3-way'!X43^(1/3)*SIN(('OddsRatio_working_3-way'!Y43+4*PI())/3)</f>
        <v>-0.46587170201532946</v>
      </c>
      <c r="AF43" s="11">
        <f>-'OddsRatio_working_3-way'!U43/(3*'OddsRatio_working_3-way'!X43^(1/3))*COS(('OddsRatio_working_3-way'!Y43)/3)</f>
        <v>0.52109529496986728</v>
      </c>
      <c r="AG43" s="11">
        <f>-'OddsRatio_working_3-way'!U43/(3*'OddsRatio_working_3-way'!X43^(1/3))*COS(('OddsRatio_working_3-way'!Y43+2*PI())/3)</f>
        <v>-0.28581816272927107</v>
      </c>
      <c r="AH43" s="11">
        <f>-'OddsRatio_working_3-way'!U43/(3*'OddsRatio_working_3-way'!X43^(1/3))*COS(('OddsRatio_working_3-way'!Y43+4*PI())/3)</f>
        <v>-0.23527713224059593</v>
      </c>
      <c r="AI43" s="11">
        <f>'OddsRatio_working_3-way'!U43/(3*'OddsRatio_working_3-way'!X43^(1/3))*SIN(('OddsRatio_working_3-way'!Y43)/3)</f>
        <v>-2.9179877557757635E-2</v>
      </c>
      <c r="AJ43" s="11">
        <f>'OddsRatio_working_3-way'!U43/(3*'OddsRatio_working_3-way'!X43^(1/3))*SIN(('OddsRatio_working_3-way'!Y43+2*PI())/3)</f>
        <v>-0.43669182445757171</v>
      </c>
      <c r="AK43" s="11">
        <f>'OddsRatio_working_3-way'!U43/(3*'OddsRatio_working_3-way'!X43^(1/3))*SIN(('OddsRatio_working_3-way'!Y43+4*PI())/3)</f>
        <v>0.46587170201532946</v>
      </c>
      <c r="AL43" s="11">
        <f>'OddsRatio_working_3-way'!Z43+'OddsRatio_working_3-way'!AF43</f>
        <v>1.0421905899397346</v>
      </c>
      <c r="AM43" s="11">
        <f>'OddsRatio_working_3-way'!AA43+'OddsRatio_working_3-way'!AG43</f>
        <v>-0.57163632545854215</v>
      </c>
      <c r="AN43" s="11">
        <f>'OddsRatio_working_3-way'!AB43+'OddsRatio_working_3-way'!AH43</f>
        <v>-0.47055426448119186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1.0421905899397346</v>
      </c>
      <c r="AS43" s="11">
        <f>IF(('OddsRatio_working_3-way'!X43=0),IF(Q43&gt;0,-Q43^(1/3),(-Q43)^(1/3)),'OddsRatio_working_3-way'!AM43-'OddsRatio_working_3-way'!R43/3)</f>
        <v>-0.57163632545854215</v>
      </c>
      <c r="AT43" s="11">
        <f>IF(('OddsRatio_working_3-way'!X43=0),IF(Q43&gt;0,-Q43^(1/3),(-Q43)^(1/3)),'OddsRatio_working_3-way'!AN43-'OddsRatio_working_3-way'!R43/3)</f>
        <v>-0.47055426448119186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2.04</v>
      </c>
      <c r="B44" s="4">
        <f>IF('True_Odds_Calculator_3-way'!B45="","",'True_Odds_Calculator_3-way'!B45)</f>
        <v>3.52</v>
      </c>
      <c r="C44" s="4">
        <f>IF('True_Odds_Calculator_3-way'!C45="","",'True_Odds_Calculator_3-way'!C45)</f>
        <v>3.94</v>
      </c>
      <c r="D44" s="9">
        <f t="shared" si="13"/>
        <v>0.47920717442403599</v>
      </c>
      <c r="E44" s="9">
        <f t="shared" si="14"/>
        <v>0.27522795861465438</v>
      </c>
      <c r="F44" s="9">
        <f t="shared" si="15"/>
        <v>0.24556486696130944</v>
      </c>
      <c r="G44" s="9">
        <f t="shared" si="16"/>
        <v>1.044980874684216</v>
      </c>
      <c r="H44" s="9">
        <f t="shared" si="17"/>
        <v>2.0867801096715848</v>
      </c>
      <c r="I44" s="9">
        <f t="shared" si="18"/>
        <v>3.6333518042042239</v>
      </c>
      <c r="J44" s="9">
        <f t="shared" si="19"/>
        <v>4.0722437715715962</v>
      </c>
      <c r="K44" s="11">
        <f t="shared" si="20"/>
        <v>0.49019607843137253</v>
      </c>
      <c r="L44" s="11">
        <f t="shared" si="21"/>
        <v>0.28409090909090912</v>
      </c>
      <c r="M44" s="11">
        <f t="shared" si="22"/>
        <v>0.25380710659898476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-0.27234045440972876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0.22974406652370227</v>
      </c>
      <c r="Q44" s="11">
        <f>2*'OddsRatio_working_3-way'!K44*'OddsRatio_working_3-way'!L44*'OddsRatio_working_3-way'!M44</f>
        <v>7.0690482007292998E-2</v>
      </c>
      <c r="R44" s="11">
        <f t="shared" si="23"/>
        <v>0</v>
      </c>
      <c r="S44" s="11">
        <f t="shared" si="24"/>
        <v>-0.8435914048158949</v>
      </c>
      <c r="T44" s="11">
        <f t="shared" si="25"/>
        <v>-0.2595665860971984</v>
      </c>
      <c r="U44" s="11">
        <f>'OddsRatio_working_3-way'!S44-'OddsRatio_working_3-way'!R44^2/3</f>
        <v>-0.8435914048158949</v>
      </c>
      <c r="V44" s="11">
        <f>'OddsRatio_working_3-way'!S44*'OddsRatio_working_3-way'!R44/3-2*'OddsRatio_working_3-way'!R44^3/27-'OddsRatio_working_3-way'!T44</f>
        <v>0.2595665860971984</v>
      </c>
      <c r="W44" s="11">
        <f>'OddsRatio_working_3-way'!V44^2+4*'OddsRatio_working_3-way'!U44^3/27</f>
        <v>-2.1564274118446122E-2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0.14911328473395691</v>
      </c>
      <c r="Y44" s="11">
        <f>IF('OddsRatio_working_3-way'!W44&gt;=0,IF('OddsRatio_working_3-way'!V44+SQRT('OddsRatio_working_3-way'!W44)&gt;0,0,PI()),ACOS('OddsRatio_working_3-way'!V44/(2*'OddsRatio_working_3-way'!X44)))</f>
        <v>0.51484902643117181</v>
      </c>
      <c r="Z44" s="11">
        <f>'OddsRatio_working_3-way'!X44^(1/3)*COS('OddsRatio_working_3-way'!Y44/3)</f>
        <v>0.52249043734210798</v>
      </c>
      <c r="AA44" s="11">
        <f>'OddsRatio_working_3-way'!X44^(1/3)*COS(('OddsRatio_working_3-way'!Y44+2*PI())/3)</f>
        <v>-0.33967135186983727</v>
      </c>
      <c r="AB44" s="11">
        <f>'OddsRatio_working_3-way'!X44^(1/3)*COS(('OddsRatio_working_3-way'!Y44+4*PI())/3)</f>
        <v>-0.1828190854722708</v>
      </c>
      <c r="AC44" s="11">
        <f>'OddsRatio_working_3-way'!X44^(1/3)*SIN('OddsRatio_working_3-way'!Y44/3)</f>
        <v>9.0558698227637915E-2</v>
      </c>
      <c r="AD44" s="11">
        <f>'OddsRatio_working_3-way'!X44^(1/3)*SIN(('OddsRatio_working_3-way'!Y44+2*PI())/3)</f>
        <v>0.40721064285888803</v>
      </c>
      <c r="AE44" s="11">
        <f>'OddsRatio_working_3-way'!X44^(1/3)*SIN(('OddsRatio_working_3-way'!Y44+4*PI())/3)</f>
        <v>-0.49776934108652587</v>
      </c>
      <c r="AF44" s="11">
        <f>-'OddsRatio_working_3-way'!U44/(3*'OddsRatio_working_3-way'!X44^(1/3))*COS(('OddsRatio_working_3-way'!Y44)/3)</f>
        <v>0.52249043734210798</v>
      </c>
      <c r="AG44" s="11">
        <f>-'OddsRatio_working_3-way'!U44/(3*'OddsRatio_working_3-way'!X44^(1/3))*COS(('OddsRatio_working_3-way'!Y44+2*PI())/3)</f>
        <v>-0.33967135186983727</v>
      </c>
      <c r="AH44" s="11">
        <f>-'OddsRatio_working_3-way'!U44/(3*'OddsRatio_working_3-way'!X44^(1/3))*COS(('OddsRatio_working_3-way'!Y44+4*PI())/3)</f>
        <v>-0.1828190854722708</v>
      </c>
      <c r="AI44" s="11">
        <f>'OddsRatio_working_3-way'!U44/(3*'OddsRatio_working_3-way'!X44^(1/3))*SIN(('OddsRatio_working_3-way'!Y44)/3)</f>
        <v>-9.0558698227637915E-2</v>
      </c>
      <c r="AJ44" s="11">
        <f>'OddsRatio_working_3-way'!U44/(3*'OddsRatio_working_3-way'!X44^(1/3))*SIN(('OddsRatio_working_3-way'!Y44+2*PI())/3)</f>
        <v>-0.40721064285888803</v>
      </c>
      <c r="AK44" s="11">
        <f>'OddsRatio_working_3-way'!U44/(3*'OddsRatio_working_3-way'!X44^(1/3))*SIN(('OddsRatio_working_3-way'!Y44+4*PI())/3)</f>
        <v>0.49776934108652587</v>
      </c>
      <c r="AL44" s="11">
        <f>'OddsRatio_working_3-way'!Z44+'OddsRatio_working_3-way'!AF44</f>
        <v>1.044980874684216</v>
      </c>
      <c r="AM44" s="11">
        <f>'OddsRatio_working_3-way'!AA44+'OddsRatio_working_3-way'!AG44</f>
        <v>-0.67934270373967454</v>
      </c>
      <c r="AN44" s="11">
        <f>'OddsRatio_working_3-way'!AB44+'OddsRatio_working_3-way'!AH44</f>
        <v>-0.3656381709445416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1.044980874684216</v>
      </c>
      <c r="AS44" s="11">
        <f>IF(('OddsRatio_working_3-way'!X44=0),IF(Q44&gt;0,-Q44^(1/3),(-Q44)^(1/3)),'OddsRatio_working_3-way'!AM44-'OddsRatio_working_3-way'!R44/3)</f>
        <v>-0.67934270373967454</v>
      </c>
      <c r="AT44" s="11">
        <f>IF(('OddsRatio_working_3-way'!X44=0),IF(Q44&gt;0,-Q44^(1/3),(-Q44)^(1/3)),'OddsRatio_working_3-way'!AN44-'OddsRatio_working_3-way'!R44/3)</f>
        <v>-0.3656381709445416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2.31</v>
      </c>
      <c r="B45" s="4">
        <f>IF('True_Odds_Calculator_3-way'!B46="","",'True_Odds_Calculator_3-way'!B46)</f>
        <v>3.45</v>
      </c>
      <c r="C45" s="4">
        <f>IF('True_Odds_Calculator_3-way'!C46="","",'True_Odds_Calculator_3-way'!C46)</f>
        <v>3.27</v>
      </c>
      <c r="D45" s="9">
        <f t="shared" si="13"/>
        <v>0.42229422695789531</v>
      </c>
      <c r="E45" s="9">
        <f t="shared" si="14"/>
        <v>0.28101684965881113</v>
      </c>
      <c r="F45" s="9">
        <f t="shared" si="15"/>
        <v>0.29668892338329361</v>
      </c>
      <c r="G45" s="9">
        <f t="shared" si="16"/>
        <v>1.0442879517710126</v>
      </c>
      <c r="H45" s="9">
        <f t="shared" si="17"/>
        <v>2.3680172168200269</v>
      </c>
      <c r="I45" s="9">
        <f t="shared" si="18"/>
        <v>3.5585054818389805</v>
      </c>
      <c r="J45" s="9">
        <f t="shared" si="19"/>
        <v>3.3705336505201982</v>
      </c>
      <c r="K45" s="11">
        <f t="shared" si="20"/>
        <v>0.4329004329004329</v>
      </c>
      <c r="L45" s="11">
        <f t="shared" si="21"/>
        <v>0.28985507246376813</v>
      </c>
      <c r="M45" s="11">
        <f t="shared" si="22"/>
        <v>0.3058103975535168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-0.27956603664621216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0.23138674913704832</v>
      </c>
      <c r="Q45" s="11">
        <f>2*'OddsRatio_working_3-way'!K45*'OddsRatio_working_3-way'!L45*'OddsRatio_working_3-way'!M45</f>
        <v>7.6745190426881701E-2</v>
      </c>
      <c r="R45" s="11">
        <f t="shared" si="23"/>
        <v>0</v>
      </c>
      <c r="S45" s="11">
        <f t="shared" si="24"/>
        <v>-0.82766401782154175</v>
      </c>
      <c r="T45" s="11">
        <f t="shared" si="25"/>
        <v>-0.27451542879653124</v>
      </c>
      <c r="U45" s="11">
        <f>'OddsRatio_working_3-way'!S45-'OddsRatio_working_3-way'!R45^2/3</f>
        <v>-0.82766401782154175</v>
      </c>
      <c r="V45" s="11">
        <f>'OddsRatio_working_3-way'!S45*'OddsRatio_working_3-way'!R45/3-2*'OddsRatio_working_3-way'!R45^3/27-'OddsRatio_working_3-way'!T45</f>
        <v>0.27451542879653124</v>
      </c>
      <c r="W45" s="11">
        <f>'OddsRatio_working_3-way'!V45^2+4*'OddsRatio_working_3-way'!U45^3/27</f>
        <v>-8.6372497746537574E-3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0.14491029157896029</v>
      </c>
      <c r="Y45" s="11">
        <f>IF('OddsRatio_working_3-way'!W45&gt;=0,IF('OddsRatio_working_3-way'!V45+SQRT('OddsRatio_working_3-way'!W45)&gt;0,0,PI()),ACOS('OddsRatio_working_3-way'!V45/(2*'OddsRatio_working_3-way'!X45)))</f>
        <v>0.32643689899420902</v>
      </c>
      <c r="Z45" s="11">
        <f>'OddsRatio_working_3-way'!X45^(1/3)*COS('OddsRatio_working_3-way'!Y45/3)</f>
        <v>0.52214397588550632</v>
      </c>
      <c r="AA45" s="11">
        <f>'OddsRatio_working_3-way'!X45^(1/3)*COS(('OddsRatio_working_3-way'!Y45+2*PI())/3)</f>
        <v>-0.3104709331768597</v>
      </c>
      <c r="AB45" s="11">
        <f>'OddsRatio_working_3-way'!X45^(1/3)*COS(('OddsRatio_working_3-way'!Y45+4*PI())/3)</f>
        <v>-0.21167304270864654</v>
      </c>
      <c r="AC45" s="11">
        <f>'OddsRatio_working_3-way'!X45^(1/3)*SIN('OddsRatio_working_3-way'!Y45/3)</f>
        <v>5.7040988657190012E-2</v>
      </c>
      <c r="AD45" s="11">
        <f>'OddsRatio_working_3-way'!X45^(1/3)*SIN(('OddsRatio_working_3-way'!Y45+2*PI())/3)</f>
        <v>0.42366945322126287</v>
      </c>
      <c r="AE45" s="11">
        <f>'OddsRatio_working_3-way'!X45^(1/3)*SIN(('OddsRatio_working_3-way'!Y45+4*PI())/3)</f>
        <v>-0.48071044187845285</v>
      </c>
      <c r="AF45" s="11">
        <f>-'OddsRatio_working_3-way'!U45/(3*'OddsRatio_working_3-way'!X45^(1/3))*COS(('OddsRatio_working_3-way'!Y45)/3)</f>
        <v>0.52214397588550632</v>
      </c>
      <c r="AG45" s="11">
        <f>-'OddsRatio_working_3-way'!U45/(3*'OddsRatio_working_3-way'!X45^(1/3))*COS(('OddsRatio_working_3-way'!Y45+2*PI())/3)</f>
        <v>-0.3104709331768597</v>
      </c>
      <c r="AH45" s="11">
        <f>-'OddsRatio_working_3-way'!U45/(3*'OddsRatio_working_3-way'!X45^(1/3))*COS(('OddsRatio_working_3-way'!Y45+4*PI())/3)</f>
        <v>-0.21167304270864654</v>
      </c>
      <c r="AI45" s="11">
        <f>'OddsRatio_working_3-way'!U45/(3*'OddsRatio_working_3-way'!X45^(1/3))*SIN(('OddsRatio_working_3-way'!Y45)/3)</f>
        <v>-5.7040988657190012E-2</v>
      </c>
      <c r="AJ45" s="11">
        <f>'OddsRatio_working_3-way'!U45/(3*'OddsRatio_working_3-way'!X45^(1/3))*SIN(('OddsRatio_working_3-way'!Y45+2*PI())/3)</f>
        <v>-0.42366945322126287</v>
      </c>
      <c r="AK45" s="11">
        <f>'OddsRatio_working_3-way'!U45/(3*'OddsRatio_working_3-way'!X45^(1/3))*SIN(('OddsRatio_working_3-way'!Y45+4*PI())/3)</f>
        <v>0.48071044187845285</v>
      </c>
      <c r="AL45" s="11">
        <f>'OddsRatio_working_3-way'!Z45+'OddsRatio_working_3-way'!AF45</f>
        <v>1.0442879517710126</v>
      </c>
      <c r="AM45" s="11">
        <f>'OddsRatio_working_3-way'!AA45+'OddsRatio_working_3-way'!AG45</f>
        <v>-0.6209418663537194</v>
      </c>
      <c r="AN45" s="11">
        <f>'OddsRatio_working_3-way'!AB45+'OddsRatio_working_3-way'!AH45</f>
        <v>-0.42334608541729307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1.0442879517710126</v>
      </c>
      <c r="AS45" s="11">
        <f>IF(('OddsRatio_working_3-way'!X45=0),IF(Q45&gt;0,-Q45^(1/3),(-Q45)^(1/3)),'OddsRatio_working_3-way'!AM45-'OddsRatio_working_3-way'!R45/3)</f>
        <v>-0.6209418663537194</v>
      </c>
      <c r="AT45" s="11">
        <f>IF(('OddsRatio_working_3-way'!X45=0),IF(Q45&gt;0,-Q45^(1/3),(-Q45)^(1/3)),'OddsRatio_working_3-way'!AN45-'OddsRatio_working_3-way'!R45/3)</f>
        <v>-0.42334608541729307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5.25</v>
      </c>
      <c r="B46" s="4">
        <f>IF('True_Odds_Calculator_3-way'!B47="","",'True_Odds_Calculator_3-way'!B47)</f>
        <v>4.2</v>
      </c>
      <c r="C46" s="4">
        <f>IF('True_Odds_Calculator_3-way'!C47="","",'True_Odds_Calculator_3-way'!C47)</f>
        <v>1.65</v>
      </c>
      <c r="D46" s="9">
        <f t="shared" si="13"/>
        <v>0.18128394313382518</v>
      </c>
      <c r="E46" s="9">
        <f t="shared" si="14"/>
        <v>0.22725004230767201</v>
      </c>
      <c r="F46" s="9">
        <f t="shared" si="15"/>
        <v>0.59146601455850312</v>
      </c>
      <c r="G46" s="9">
        <f t="shared" si="16"/>
        <v>1.0626372577388072</v>
      </c>
      <c r="H46" s="9">
        <f t="shared" si="17"/>
        <v>5.5162083453899307</v>
      </c>
      <c r="I46" s="9">
        <f t="shared" si="18"/>
        <v>4.4004392247641828</v>
      </c>
      <c r="J46" s="9">
        <f t="shared" si="19"/>
        <v>1.6907142175302246</v>
      </c>
      <c r="K46" s="11">
        <f t="shared" si="20"/>
        <v>0.19047619047619047</v>
      </c>
      <c r="L46" s="11">
        <f t="shared" si="21"/>
        <v>0.23809523809523808</v>
      </c>
      <c r="M46" s="11">
        <f t="shared" si="22"/>
        <v>0.60606060606060608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-0.24297395725967164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0.22263450834879406</v>
      </c>
      <c r="Q46" s="11">
        <f>2*'OddsRatio_working_3-way'!K46*'OddsRatio_working_3-way'!L46*'OddsRatio_working_3-way'!M46</f>
        <v>5.4971483542912106E-2</v>
      </c>
      <c r="R46" s="11">
        <f t="shared" si="23"/>
        <v>0</v>
      </c>
      <c r="S46" s="11">
        <f t="shared" si="24"/>
        <v>-0.91628959276018063</v>
      </c>
      <c r="T46" s="11">
        <f t="shared" si="25"/>
        <v>-0.22624434389140261</v>
      </c>
      <c r="U46" s="11">
        <f>'OddsRatio_working_3-way'!S46-'OddsRatio_working_3-way'!R46^2/3</f>
        <v>-0.91628959276018063</v>
      </c>
      <c r="V46" s="11">
        <f>'OddsRatio_working_3-way'!S46*'OddsRatio_working_3-way'!R46/3-2*'OddsRatio_working_3-way'!R46^3/27-'OddsRatio_working_3-way'!T46</f>
        <v>0.22624434389140261</v>
      </c>
      <c r="W46" s="11">
        <f>'OddsRatio_working_3-way'!V46^2+4*'OddsRatio_working_3-way'!U46^3/27</f>
        <v>-6.2784530947730288E-2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0.16879798139387028</v>
      </c>
      <c r="Y46" s="11">
        <f>IF('OddsRatio_working_3-way'!W46&gt;=0,IF('OddsRatio_working_3-way'!V46+SQRT('OddsRatio_working_3-way'!W46)&gt;0,0,PI()),ACOS('OddsRatio_working_3-way'!V46/(2*'OddsRatio_working_3-way'!X46)))</f>
        <v>0.83636786534549112</v>
      </c>
      <c r="Z46" s="11">
        <f>'OddsRatio_working_3-way'!X46^(1/3)*COS('OddsRatio_working_3-way'!Y46/3)</f>
        <v>0.53131862886940362</v>
      </c>
      <c r="AA46" s="11">
        <f>'OddsRatio_working_3-way'!X46^(1/3)*COS(('OddsRatio_working_3-way'!Y46+2*PI())/3)</f>
        <v>-0.39737030164646697</v>
      </c>
      <c r="AB46" s="11">
        <f>'OddsRatio_working_3-way'!X46^(1/3)*COS(('OddsRatio_working_3-way'!Y46+4*PI())/3)</f>
        <v>-0.13394832722293704</v>
      </c>
      <c r="AC46" s="11">
        <f>'OddsRatio_working_3-way'!X46^(1/3)*SIN('OddsRatio_working_3-way'!Y46/3)</f>
        <v>0.15208674784388793</v>
      </c>
      <c r="AD46" s="11">
        <f>'OddsRatio_working_3-way'!X46^(1/3)*SIN(('OddsRatio_working_3-way'!Y46+2*PI())/3)</f>
        <v>0.38409205618287567</v>
      </c>
      <c r="AE46" s="11">
        <f>'OddsRatio_working_3-way'!X46^(1/3)*SIN(('OddsRatio_working_3-way'!Y46+4*PI())/3)</f>
        <v>-0.53617880402676354</v>
      </c>
      <c r="AF46" s="11">
        <f>-'OddsRatio_working_3-way'!U46/(3*'OddsRatio_working_3-way'!X46^(1/3))*COS(('OddsRatio_working_3-way'!Y46)/3)</f>
        <v>0.53131862886940373</v>
      </c>
      <c r="AG46" s="11">
        <f>-'OddsRatio_working_3-way'!U46/(3*'OddsRatio_working_3-way'!X46^(1/3))*COS(('OddsRatio_working_3-way'!Y46+2*PI())/3)</f>
        <v>-0.39737030164646703</v>
      </c>
      <c r="AH46" s="11">
        <f>-'OddsRatio_working_3-way'!U46/(3*'OddsRatio_working_3-way'!X46^(1/3))*COS(('OddsRatio_working_3-way'!Y46+4*PI())/3)</f>
        <v>-0.13394832722293706</v>
      </c>
      <c r="AI46" s="11">
        <f>'OddsRatio_working_3-way'!U46/(3*'OddsRatio_working_3-way'!X46^(1/3))*SIN(('OddsRatio_working_3-way'!Y46)/3)</f>
        <v>-0.15208674784388795</v>
      </c>
      <c r="AJ46" s="11">
        <f>'OddsRatio_working_3-way'!U46/(3*'OddsRatio_working_3-way'!X46^(1/3))*SIN(('OddsRatio_working_3-way'!Y46+2*PI())/3)</f>
        <v>-0.38409205618287579</v>
      </c>
      <c r="AK46" s="11">
        <f>'OddsRatio_working_3-way'!U46/(3*'OddsRatio_working_3-way'!X46^(1/3))*SIN(('OddsRatio_working_3-way'!Y46+4*PI())/3)</f>
        <v>0.53617880402676366</v>
      </c>
      <c r="AL46" s="11">
        <f>'OddsRatio_working_3-way'!Z46+'OddsRatio_working_3-way'!AF46</f>
        <v>1.0626372577388072</v>
      </c>
      <c r="AM46" s="11">
        <f>'OddsRatio_working_3-way'!AA46+'OddsRatio_working_3-way'!AG46</f>
        <v>-0.79474060329293406</v>
      </c>
      <c r="AN46" s="11">
        <f>'OddsRatio_working_3-way'!AB46+'OddsRatio_working_3-way'!AH46</f>
        <v>-0.26789665444587407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1.0626372577388072</v>
      </c>
      <c r="AS46" s="11">
        <f>IF(('OddsRatio_working_3-way'!X46=0),IF(Q46&gt;0,-Q46^(1/3),(-Q46)^(1/3)),'OddsRatio_working_3-way'!AM46-'OddsRatio_working_3-way'!R46/3)</f>
        <v>-0.79474060329293406</v>
      </c>
      <c r="AT46" s="11">
        <f>IF(('OddsRatio_working_3-way'!X46=0),IF(Q46&gt;0,-Q46^(1/3),(-Q46)^(1/3)),'OddsRatio_working_3-way'!AN46-'OddsRatio_working_3-way'!R46/3)</f>
        <v>-0.26789665444587407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2.2400000000000002</v>
      </c>
      <c r="B47" s="4">
        <f>IF('True_Odds_Calculator_3-way'!B48="","",'True_Odds_Calculator_3-way'!B48)</f>
        <v>3.43</v>
      </c>
      <c r="C47" s="4">
        <f>IF('True_Odds_Calculator_3-way'!C48="","",'True_Odds_Calculator_3-way'!C48)</f>
        <v>3.38</v>
      </c>
      <c r="D47" s="9">
        <f t="shared" si="13"/>
        <v>0.43373705591532125</v>
      </c>
      <c r="E47" s="9">
        <f t="shared" si="14"/>
        <v>0.28102157086495411</v>
      </c>
      <c r="F47" s="9">
        <f t="shared" si="15"/>
        <v>0.28524137321972459</v>
      </c>
      <c r="G47" s="9">
        <f t="shared" si="16"/>
        <v>1.0528583120958266</v>
      </c>
      <c r="H47" s="9">
        <f t="shared" si="17"/>
        <v>2.3055443069988253</v>
      </c>
      <c r="I47" s="9">
        <f t="shared" si="18"/>
        <v>3.5584456983928594</v>
      </c>
      <c r="J47" s="9">
        <f t="shared" si="19"/>
        <v>3.5058027827880669</v>
      </c>
      <c r="K47" s="11">
        <f t="shared" si="20"/>
        <v>0.4464285714285714</v>
      </c>
      <c r="L47" s="11">
        <f t="shared" si="21"/>
        <v>0.29154518950437314</v>
      </c>
      <c r="M47" s="11">
        <f t="shared" si="22"/>
        <v>0.29585798816568049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-0.27615065468283673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0.23296814197240301</v>
      </c>
      <c r="Q47" s="11">
        <f>2*'OddsRatio_working_3-way'!K47*'OddsRatio_working_3-way'!L47*'OddsRatio_working_3-way'!M47</f>
        <v>7.7014261809058834E-2</v>
      </c>
      <c r="R47" s="11">
        <f t="shared" si="23"/>
        <v>0</v>
      </c>
      <c r="S47" s="11">
        <f t="shared" si="24"/>
        <v>-0.84362697687597554</v>
      </c>
      <c r="T47" s="11">
        <f t="shared" si="25"/>
        <v>-0.27888495103338029</v>
      </c>
      <c r="U47" s="11">
        <f>'OddsRatio_working_3-way'!S47-'OddsRatio_working_3-way'!R47^2/3</f>
        <v>-0.84362697687597554</v>
      </c>
      <c r="V47" s="11">
        <f>'OddsRatio_working_3-way'!S47*'OddsRatio_working_3-way'!R47/3-2*'OddsRatio_working_3-way'!R47^3/27-'OddsRatio_working_3-way'!T47</f>
        <v>0.27888495103338029</v>
      </c>
      <c r="W47" s="11">
        <f>'OddsRatio_working_3-way'!V47^2+4*'OddsRatio_working_3-way'!U47^3/27</f>
        <v>-1.1173522289505744E-2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0.14912271641369457</v>
      </c>
      <c r="Y47" s="11">
        <f>IF('OddsRatio_working_3-way'!W47&gt;=0,IF('OddsRatio_working_3-way'!V47+SQRT('OddsRatio_working_3-way'!W47)&gt;0,0,PI()),ACOS('OddsRatio_working_3-way'!V47/(2*'OddsRatio_working_3-way'!X47)))</f>
        <v>0.36229637229567357</v>
      </c>
      <c r="Z47" s="11">
        <f>'OddsRatio_working_3-way'!X47^(1/3)*COS('OddsRatio_working_3-way'!Y47/3)</f>
        <v>0.52642915604791329</v>
      </c>
      <c r="AA47" s="11">
        <f>'OddsRatio_working_3-way'!X47^(1/3)*COS(('OddsRatio_working_3-way'!Y47+2*PI())/3)</f>
        <v>-0.31854090056581003</v>
      </c>
      <c r="AB47" s="11">
        <f>'OddsRatio_working_3-way'!X47^(1/3)*COS(('OddsRatio_working_3-way'!Y47+4*PI())/3)</f>
        <v>-0.20788825548210316</v>
      </c>
      <c r="AC47" s="11">
        <f>'OddsRatio_working_3-way'!X47^(1/3)*SIN('OddsRatio_working_3-way'!Y47/3)</f>
        <v>6.3885334425622192E-2</v>
      </c>
      <c r="AD47" s="11">
        <f>'OddsRatio_working_3-way'!X47^(1/3)*SIN(('OddsRatio_working_3-way'!Y47+2*PI())/3)</f>
        <v>0.42395835521748426</v>
      </c>
      <c r="AE47" s="11">
        <f>'OddsRatio_working_3-way'!X47^(1/3)*SIN(('OddsRatio_working_3-way'!Y47+4*PI())/3)</f>
        <v>-0.48784368964310648</v>
      </c>
      <c r="AF47" s="11">
        <f>-'OddsRatio_working_3-way'!U47/(3*'OddsRatio_working_3-way'!X47^(1/3))*COS(('OddsRatio_working_3-way'!Y47)/3)</f>
        <v>0.52642915604791329</v>
      </c>
      <c r="AG47" s="11">
        <f>-'OddsRatio_working_3-way'!U47/(3*'OddsRatio_working_3-way'!X47^(1/3))*COS(('OddsRatio_working_3-way'!Y47+2*PI())/3)</f>
        <v>-0.31854090056581003</v>
      </c>
      <c r="AH47" s="11">
        <f>-'OddsRatio_working_3-way'!U47/(3*'OddsRatio_working_3-way'!X47^(1/3))*COS(('OddsRatio_working_3-way'!Y47+4*PI())/3)</f>
        <v>-0.20788825548210316</v>
      </c>
      <c r="AI47" s="11">
        <f>'OddsRatio_working_3-way'!U47/(3*'OddsRatio_working_3-way'!X47^(1/3))*SIN(('OddsRatio_working_3-way'!Y47)/3)</f>
        <v>-6.3885334425622192E-2</v>
      </c>
      <c r="AJ47" s="11">
        <f>'OddsRatio_working_3-way'!U47/(3*'OddsRatio_working_3-way'!X47^(1/3))*SIN(('OddsRatio_working_3-way'!Y47+2*PI())/3)</f>
        <v>-0.42395835521748426</v>
      </c>
      <c r="AK47" s="11">
        <f>'OddsRatio_working_3-way'!U47/(3*'OddsRatio_working_3-way'!X47^(1/3))*SIN(('OddsRatio_working_3-way'!Y47+4*PI())/3)</f>
        <v>0.48784368964310648</v>
      </c>
      <c r="AL47" s="11">
        <f>'OddsRatio_working_3-way'!Z47+'OddsRatio_working_3-way'!AF47</f>
        <v>1.0528583120958266</v>
      </c>
      <c r="AM47" s="11">
        <f>'OddsRatio_working_3-way'!AA47+'OddsRatio_working_3-way'!AG47</f>
        <v>-0.63708180113162005</v>
      </c>
      <c r="AN47" s="11">
        <f>'OddsRatio_working_3-way'!AB47+'OddsRatio_working_3-way'!AH47</f>
        <v>-0.41577651096420631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1.0528583120958266</v>
      </c>
      <c r="AS47" s="11">
        <f>IF(('OddsRatio_working_3-way'!X47=0),IF(Q47&gt;0,-Q47^(1/3),(-Q47)^(1/3)),'OddsRatio_working_3-way'!AM47-'OddsRatio_working_3-way'!R47/3)</f>
        <v>-0.63708180113162005</v>
      </c>
      <c r="AT47" s="11">
        <f>IF(('OddsRatio_working_3-way'!X47=0),IF(Q47&gt;0,-Q47^(1/3),(-Q47)^(1/3)),'OddsRatio_working_3-way'!AN47-'OddsRatio_working_3-way'!R47/3)</f>
        <v>-0.41577651096420631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2.79</v>
      </c>
      <c r="B48" s="4">
        <f>IF('True_Odds_Calculator_3-way'!B49="","",'True_Odds_Calculator_3-way'!B49)</f>
        <v>3.65</v>
      </c>
      <c r="C48" s="4">
        <f>IF('True_Odds_Calculator_3-way'!C49="","",'True_Odds_Calculator_3-way'!C49)</f>
        <v>2.4900000000000002</v>
      </c>
      <c r="D48" s="9">
        <f t="shared" si="13"/>
        <v>0.34673304958805923</v>
      </c>
      <c r="E48" s="9">
        <f t="shared" si="14"/>
        <v>0.26390408676745214</v>
      </c>
      <c r="F48" s="9">
        <f t="shared" si="15"/>
        <v>0.38936286364448863</v>
      </c>
      <c r="G48" s="9">
        <f t="shared" si="16"/>
        <v>1.0525492277580049</v>
      </c>
      <c r="H48" s="9">
        <f t="shared" si="17"/>
        <v>2.884063117686829</v>
      </c>
      <c r="I48" s="9">
        <f t="shared" si="18"/>
        <v>3.7892554535587135</v>
      </c>
      <c r="J48" s="9">
        <f t="shared" si="19"/>
        <v>2.5682983493594276</v>
      </c>
      <c r="K48" s="11">
        <f t="shared" si="20"/>
        <v>0.35842293906810035</v>
      </c>
      <c r="L48" s="11">
        <f t="shared" si="21"/>
        <v>0.27397260273972601</v>
      </c>
      <c r="M48" s="11">
        <f t="shared" si="22"/>
        <v>0.40160642570281119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-0.27873323706767961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0.23386125638706445</v>
      </c>
      <c r="Q48" s="11">
        <f>2*'OddsRatio_working_3-way'!K48*'OddsRatio_working_3-way'!L48*'OddsRatio_working_3-way'!M48</f>
        <v>7.8873948191252749E-2</v>
      </c>
      <c r="R48" s="11">
        <f t="shared" si="23"/>
        <v>0</v>
      </c>
      <c r="S48" s="11">
        <f t="shared" si="24"/>
        <v>-0.83901460352315382</v>
      </c>
      <c r="T48" s="11">
        <f t="shared" si="25"/>
        <v>-0.28297288483074323</v>
      </c>
      <c r="U48" s="11">
        <f>'OddsRatio_working_3-way'!S48-'OddsRatio_working_3-way'!R48^2/3</f>
        <v>-0.83901460352315382</v>
      </c>
      <c r="V48" s="11">
        <f>'OddsRatio_working_3-way'!S48*'OddsRatio_working_3-way'!R48/3-2*'OddsRatio_working_3-way'!R48^3/27-'OddsRatio_working_3-way'!T48</f>
        <v>0.28297288483074323</v>
      </c>
      <c r="W48" s="11">
        <f>'OddsRatio_working_3-way'!V48^2+4*'OddsRatio_working_3-way'!U48^3/27</f>
        <v>-7.4256884826634645E-3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0.14790143849207193</v>
      </c>
      <c r="Y48" s="11">
        <f>IF('OddsRatio_working_3-way'!W48&gt;=0,IF('OddsRatio_working_3-way'!V48+SQRT('OddsRatio_working_3-way'!W48)&gt;0,0,PI()),ACOS('OddsRatio_working_3-way'!V48/(2*'OddsRatio_working_3-way'!X48)))</f>
        <v>0.29560336096062634</v>
      </c>
      <c r="Z48" s="11">
        <f>'OddsRatio_working_3-way'!X48^(1/3)*COS('OddsRatio_working_3-way'!Y48/3)</f>
        <v>0.52627461387900254</v>
      </c>
      <c r="AA48" s="11">
        <f>'OddsRatio_working_3-way'!X48^(1/3)*COS(('OddsRatio_working_3-way'!Y48+2*PI())/3)</f>
        <v>-0.30819198450652602</v>
      </c>
      <c r="AB48" s="11">
        <f>'OddsRatio_working_3-way'!X48^(1/3)*COS(('OddsRatio_working_3-way'!Y48+4*PI())/3)</f>
        <v>-0.21808262937247666</v>
      </c>
      <c r="AC48" s="11">
        <f>'OddsRatio_working_3-way'!X48^(1/3)*SIN('OddsRatio_working_3-way'!Y48/3)</f>
        <v>5.2024660443147137E-2</v>
      </c>
      <c r="AD48" s="11">
        <f>'OddsRatio_working_3-way'!X48^(1/3)*SIN(('OddsRatio_working_3-way'!Y48+2*PI())/3)</f>
        <v>0.42975485476448921</v>
      </c>
      <c r="AE48" s="11">
        <f>'OddsRatio_working_3-way'!X48^(1/3)*SIN(('OddsRatio_working_3-way'!Y48+4*PI())/3)</f>
        <v>-0.48177951520763618</v>
      </c>
      <c r="AF48" s="11">
        <f>-'OddsRatio_working_3-way'!U48/(3*'OddsRatio_working_3-way'!X48^(1/3))*COS(('OddsRatio_working_3-way'!Y48)/3)</f>
        <v>0.52627461387900243</v>
      </c>
      <c r="AG48" s="11">
        <f>-'OddsRatio_working_3-way'!U48/(3*'OddsRatio_working_3-way'!X48^(1/3))*COS(('OddsRatio_working_3-way'!Y48+2*PI())/3)</f>
        <v>-0.30819198450652596</v>
      </c>
      <c r="AH48" s="11">
        <f>-'OddsRatio_working_3-way'!U48/(3*'OddsRatio_working_3-way'!X48^(1/3))*COS(('OddsRatio_working_3-way'!Y48+4*PI())/3)</f>
        <v>-0.21808262937247661</v>
      </c>
      <c r="AI48" s="11">
        <f>'OddsRatio_working_3-way'!U48/(3*'OddsRatio_working_3-way'!X48^(1/3))*SIN(('OddsRatio_working_3-way'!Y48)/3)</f>
        <v>-5.2024660443147124E-2</v>
      </c>
      <c r="AJ48" s="11">
        <f>'OddsRatio_working_3-way'!U48/(3*'OddsRatio_working_3-way'!X48^(1/3))*SIN(('OddsRatio_working_3-way'!Y48+2*PI())/3)</f>
        <v>-0.4297548547644891</v>
      </c>
      <c r="AK48" s="11">
        <f>'OddsRatio_working_3-way'!U48/(3*'OddsRatio_working_3-way'!X48^(1/3))*SIN(('OddsRatio_working_3-way'!Y48+4*PI())/3)</f>
        <v>0.48177951520763612</v>
      </c>
      <c r="AL48" s="11">
        <f>'OddsRatio_working_3-way'!Z48+'OddsRatio_working_3-way'!AF48</f>
        <v>1.0525492277580049</v>
      </c>
      <c r="AM48" s="11">
        <f>'OddsRatio_working_3-way'!AA48+'OddsRatio_working_3-way'!AG48</f>
        <v>-0.61638396901305192</v>
      </c>
      <c r="AN48" s="11">
        <f>'OddsRatio_working_3-way'!AB48+'OddsRatio_working_3-way'!AH48</f>
        <v>-0.43616525874495327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1.0525492277580049</v>
      </c>
      <c r="AS48" s="11">
        <f>IF(('OddsRatio_working_3-way'!X48=0),IF(Q48&gt;0,-Q48^(1/3),(-Q48)^(1/3)),'OddsRatio_working_3-way'!AM48-'OddsRatio_working_3-way'!R48/3)</f>
        <v>-0.61638396901305192</v>
      </c>
      <c r="AT48" s="11">
        <f>IF(('OddsRatio_working_3-way'!X48=0),IF(Q48&gt;0,-Q48^(1/3),(-Q48)^(1/3)),'OddsRatio_working_3-way'!AN48-'OddsRatio_working_3-way'!R48/3)</f>
        <v>-0.43616525874495327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3.72</v>
      </c>
      <c r="B49" s="4">
        <f>IF('True_Odds_Calculator_3-way'!B50="","",'True_Odds_Calculator_3-way'!B50)</f>
        <v>3.57</v>
      </c>
      <c r="C49" s="4">
        <f>IF('True_Odds_Calculator_3-way'!C50="","",'True_Odds_Calculator_3-way'!C50)</f>
        <v>2.06</v>
      </c>
      <c r="D49" s="9">
        <f t="shared" si="13"/>
        <v>0.25844115930168415</v>
      </c>
      <c r="E49" s="9">
        <f t="shared" si="14"/>
        <v>0.26946069767953312</v>
      </c>
      <c r="F49" s="9">
        <f t="shared" si="15"/>
        <v>0.47209814301878278</v>
      </c>
      <c r="G49" s="9">
        <f t="shared" si="16"/>
        <v>1.0549090843888089</v>
      </c>
      <c r="H49" s="9">
        <f t="shared" si="17"/>
        <v>3.8693527095375608</v>
      </c>
      <c r="I49" s="9">
        <f t="shared" si="18"/>
        <v>3.7111163468792392</v>
      </c>
      <c r="J49" s="9">
        <f t="shared" si="19"/>
        <v>2.1182036294521374</v>
      </c>
      <c r="K49" s="11">
        <f t="shared" si="20"/>
        <v>0.26881720430107525</v>
      </c>
      <c r="L49" s="11">
        <f t="shared" si="21"/>
        <v>0.28011204481792717</v>
      </c>
      <c r="M49" s="11">
        <f t="shared" si="22"/>
        <v>0.4854368932038835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-0.27085042180563645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0.23211080026540315</v>
      </c>
      <c r="Q49" s="11">
        <f>2*'OddsRatio_working_3-way'!K49*'OddsRatio_working_3-way'!L49*'OddsRatio_working_3-way'!M49</f>
        <v>7.3105763863119094E-2</v>
      </c>
      <c r="R49" s="11">
        <f t="shared" si="23"/>
        <v>0</v>
      </c>
      <c r="S49" s="11">
        <f t="shared" si="24"/>
        <v>-0.85697042196953621</v>
      </c>
      <c r="T49" s="11">
        <f t="shared" si="25"/>
        <v>-0.26991194392741297</v>
      </c>
      <c r="U49" s="11">
        <f>'OddsRatio_working_3-way'!S49-'OddsRatio_working_3-way'!R49^2/3</f>
        <v>-0.85697042196953621</v>
      </c>
      <c r="V49" s="11">
        <f>'OddsRatio_working_3-way'!S49*'OddsRatio_working_3-way'!R49/3-2*'OddsRatio_working_3-way'!R49^3/27-'OddsRatio_working_3-way'!T49</f>
        <v>0.26991194392741297</v>
      </c>
      <c r="W49" s="11">
        <f>'OddsRatio_working_3-way'!V49^2+4*'OddsRatio_working_3-way'!U49^3/27</f>
        <v>-2.0385709130443685E-2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0.15267462674354129</v>
      </c>
      <c r="Y49" s="11">
        <f>IF('OddsRatio_working_3-way'!W49&gt;=0,IF('OddsRatio_working_3-way'!V49+SQRT('OddsRatio_working_3-way'!W49)&gt;0,0,PI()),ACOS('OddsRatio_working_3-way'!V49/(2*'OddsRatio_working_3-way'!X49)))</f>
        <v>0.48656340953904342</v>
      </c>
      <c r="Z49" s="11">
        <f>'OddsRatio_working_3-way'!X49^(1/3)*COS('OddsRatio_working_3-way'!Y49/3)</f>
        <v>0.52745454219440446</v>
      </c>
      <c r="AA49" s="11">
        <f>'OddsRatio_working_3-way'!X49^(1/3)*COS(('OddsRatio_working_3-way'!Y49+2*PI())/3)</f>
        <v>-0.33846939396812731</v>
      </c>
      <c r="AB49" s="11">
        <f>'OddsRatio_working_3-way'!X49^(1/3)*COS(('OddsRatio_working_3-way'!Y49+4*PI())/3)</f>
        <v>-0.18898514822627724</v>
      </c>
      <c r="AC49" s="11">
        <f>'OddsRatio_working_3-way'!X49^(1/3)*SIN('OddsRatio_working_3-way'!Y49/3)</f>
        <v>8.6304769518665433E-2</v>
      </c>
      <c r="AD49" s="11">
        <f>'OddsRatio_working_3-way'!X49^(1/3)*SIN(('OddsRatio_working_3-way'!Y49+2*PI())/3)</f>
        <v>0.41363664812251266</v>
      </c>
      <c r="AE49" s="11">
        <f>'OddsRatio_working_3-way'!X49^(1/3)*SIN(('OddsRatio_working_3-way'!Y49+4*PI())/3)</f>
        <v>-0.49994141764117805</v>
      </c>
      <c r="AF49" s="11">
        <f>-'OddsRatio_working_3-way'!U49/(3*'OddsRatio_working_3-way'!X49^(1/3))*COS(('OddsRatio_working_3-way'!Y49)/3)</f>
        <v>0.52745454219440446</v>
      </c>
      <c r="AG49" s="11">
        <f>-'OddsRatio_working_3-way'!U49/(3*'OddsRatio_working_3-way'!X49^(1/3))*COS(('OddsRatio_working_3-way'!Y49+2*PI())/3)</f>
        <v>-0.33846939396812731</v>
      </c>
      <c r="AH49" s="11">
        <f>-'OddsRatio_working_3-way'!U49/(3*'OddsRatio_working_3-way'!X49^(1/3))*COS(('OddsRatio_working_3-way'!Y49+4*PI())/3)</f>
        <v>-0.18898514822627724</v>
      </c>
      <c r="AI49" s="11">
        <f>'OddsRatio_working_3-way'!U49/(3*'OddsRatio_working_3-way'!X49^(1/3))*SIN(('OddsRatio_working_3-way'!Y49)/3)</f>
        <v>-8.6304769518665433E-2</v>
      </c>
      <c r="AJ49" s="11">
        <f>'OddsRatio_working_3-way'!U49/(3*'OddsRatio_working_3-way'!X49^(1/3))*SIN(('OddsRatio_working_3-way'!Y49+2*PI())/3)</f>
        <v>-0.41363664812251266</v>
      </c>
      <c r="AK49" s="11">
        <f>'OddsRatio_working_3-way'!U49/(3*'OddsRatio_working_3-way'!X49^(1/3))*SIN(('OddsRatio_working_3-way'!Y49+4*PI())/3)</f>
        <v>0.49994141764117805</v>
      </c>
      <c r="AL49" s="11">
        <f>'OddsRatio_working_3-way'!Z49+'OddsRatio_working_3-way'!AF49</f>
        <v>1.0549090843888089</v>
      </c>
      <c r="AM49" s="11">
        <f>'OddsRatio_working_3-way'!AA49+'OddsRatio_working_3-way'!AG49</f>
        <v>-0.67693878793625462</v>
      </c>
      <c r="AN49" s="11">
        <f>'OddsRatio_working_3-way'!AB49+'OddsRatio_working_3-way'!AH49</f>
        <v>-0.37797029645255448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1.0549090843888089</v>
      </c>
      <c r="AS49" s="11">
        <f>IF(('OddsRatio_working_3-way'!X49=0),IF(Q49&gt;0,-Q49^(1/3),(-Q49)^(1/3)),'OddsRatio_working_3-way'!AM49-'OddsRatio_working_3-way'!R49/3)</f>
        <v>-0.67693878793625462</v>
      </c>
      <c r="AT49" s="11">
        <f>IF(('OddsRatio_working_3-way'!X49=0),IF(Q49&gt;0,-Q49^(1/3),(-Q49)^(1/3)),'OddsRatio_working_3-way'!AN49-'OddsRatio_working_3-way'!R49/3)</f>
        <v>-0.37797029645255448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2.87</v>
      </c>
      <c r="B50" s="4">
        <f>IF('True_Odds_Calculator_3-way'!B51="","",'True_Odds_Calculator_3-way'!B51)</f>
        <v>3.6</v>
      </c>
      <c r="C50" s="4">
        <f>IF('True_Odds_Calculator_3-way'!C51="","",'True_Odds_Calculator_3-way'!C51)</f>
        <v>2.46</v>
      </c>
      <c r="D50" s="9">
        <f t="shared" si="13"/>
        <v>0.33732882419843069</v>
      </c>
      <c r="E50" s="9">
        <f t="shared" si="14"/>
        <v>0.26799996279012001</v>
      </c>
      <c r="F50" s="9">
        <f t="shared" si="15"/>
        <v>0.39467121301144931</v>
      </c>
      <c r="G50" s="9">
        <f t="shared" si="16"/>
        <v>1.0505168467894017</v>
      </c>
      <c r="H50" s="9">
        <f t="shared" si="17"/>
        <v>2.9644665034961819</v>
      </c>
      <c r="I50" s="9">
        <f t="shared" si="18"/>
        <v>3.7313438016524443</v>
      </c>
      <c r="J50" s="9">
        <f t="shared" si="19"/>
        <v>2.533754596312527</v>
      </c>
      <c r="K50" s="11">
        <f t="shared" si="20"/>
        <v>0.34843205574912889</v>
      </c>
      <c r="L50" s="11">
        <f t="shared" si="21"/>
        <v>0.27777777777777779</v>
      </c>
      <c r="M50" s="11">
        <f t="shared" si="22"/>
        <v>0.4065040650406504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-0.27928544674529221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0.23331098583924281</v>
      </c>
      <c r="Q50" s="11">
        <f>2*'OddsRatio_working_3-way'!K50*'OddsRatio_working_3-way'!L50*'OddsRatio_working_3-way'!M50</f>
        <v>7.8688359473606348E-2</v>
      </c>
      <c r="R50" s="11">
        <f t="shared" si="23"/>
        <v>0</v>
      </c>
      <c r="S50" s="11">
        <f t="shared" si="24"/>
        <v>-0.83538540428145536</v>
      </c>
      <c r="T50" s="11">
        <f t="shared" si="25"/>
        <v>-0.28174887159576911</v>
      </c>
      <c r="U50" s="11">
        <f>'OddsRatio_working_3-way'!S50-'OddsRatio_working_3-way'!R50^2/3</f>
        <v>-0.83538540428145536</v>
      </c>
      <c r="V50" s="11">
        <f>'OddsRatio_working_3-way'!S50*'OddsRatio_working_3-way'!R50/3-2*'OddsRatio_working_3-way'!R50^3/27-'OddsRatio_working_3-way'!T50</f>
        <v>0.28174887159576911</v>
      </c>
      <c r="W50" s="11">
        <f>'OddsRatio_working_3-way'!V50^2+4*'OddsRatio_working_3-way'!U50^3/27</f>
        <v>-6.9863715236207907E-3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0.14694284447456943</v>
      </c>
      <c r="Y50" s="11">
        <f>IF('OddsRatio_working_3-way'!W50&gt;=0,IF('OddsRatio_working_3-way'!V50+SQRT('OddsRatio_working_3-way'!W50)&gt;0,0,PI()),ACOS('OddsRatio_working_3-way'!V50/(2*'OddsRatio_working_3-way'!X50)))</f>
        <v>0.28839269064834161</v>
      </c>
      <c r="Z50" s="11">
        <f>'OddsRatio_working_3-way'!X50^(1/3)*COS('OddsRatio_working_3-way'!Y50/3)</f>
        <v>0.52525842339470086</v>
      </c>
      <c r="AA50" s="11">
        <f>'OddsRatio_working_3-way'!X50^(1/3)*COS(('OddsRatio_working_3-way'!Y50+2*PI())/3)</f>
        <v>-0.30649312123638689</v>
      </c>
      <c r="AB50" s="11">
        <f>'OddsRatio_working_3-way'!X50^(1/3)*COS(('OddsRatio_working_3-way'!Y50+4*PI())/3)</f>
        <v>-0.21876530215831405</v>
      </c>
      <c r="AC50" s="11">
        <f>'OddsRatio_working_3-way'!X50^(1/3)*SIN('OddsRatio_working_3-way'!Y50/3)</f>
        <v>5.0649679960144106E-2</v>
      </c>
      <c r="AD50" s="11">
        <f>'OddsRatio_working_3-way'!X50^(1/3)*SIN(('OddsRatio_working_3-way'!Y50+2*PI())/3)</f>
        <v>0.42956229823150133</v>
      </c>
      <c r="AE50" s="11">
        <f>'OddsRatio_working_3-way'!X50^(1/3)*SIN(('OddsRatio_working_3-way'!Y50+4*PI())/3)</f>
        <v>-0.48021197819164552</v>
      </c>
      <c r="AF50" s="11">
        <f>-'OddsRatio_working_3-way'!U50/(3*'OddsRatio_working_3-way'!X50^(1/3))*COS(('OddsRatio_working_3-way'!Y50)/3)</f>
        <v>0.52525842339470075</v>
      </c>
      <c r="AG50" s="11">
        <f>-'OddsRatio_working_3-way'!U50/(3*'OddsRatio_working_3-way'!X50^(1/3))*COS(('OddsRatio_working_3-way'!Y50+2*PI())/3)</f>
        <v>-0.30649312123638683</v>
      </c>
      <c r="AH50" s="11">
        <f>-'OddsRatio_working_3-way'!U50/(3*'OddsRatio_working_3-way'!X50^(1/3))*COS(('OddsRatio_working_3-way'!Y50+4*PI())/3)</f>
        <v>-0.218765302158314</v>
      </c>
      <c r="AI50" s="11">
        <f>'OddsRatio_working_3-way'!U50/(3*'OddsRatio_working_3-way'!X50^(1/3))*SIN(('OddsRatio_working_3-way'!Y50)/3)</f>
        <v>-5.0649679960144099E-2</v>
      </c>
      <c r="AJ50" s="11">
        <f>'OddsRatio_working_3-way'!U50/(3*'OddsRatio_working_3-way'!X50^(1/3))*SIN(('OddsRatio_working_3-way'!Y50+2*PI())/3)</f>
        <v>-0.42956229823150127</v>
      </c>
      <c r="AK50" s="11">
        <f>'OddsRatio_working_3-way'!U50/(3*'OddsRatio_working_3-way'!X50^(1/3))*SIN(('OddsRatio_working_3-way'!Y50+4*PI())/3)</f>
        <v>0.48021197819164541</v>
      </c>
      <c r="AL50" s="11">
        <f>'OddsRatio_working_3-way'!Z50+'OddsRatio_working_3-way'!AF50</f>
        <v>1.0505168467894017</v>
      </c>
      <c r="AM50" s="11">
        <f>'OddsRatio_working_3-way'!AA50+'OddsRatio_working_3-way'!AG50</f>
        <v>-0.61298624247277367</v>
      </c>
      <c r="AN50" s="11">
        <f>'OddsRatio_working_3-way'!AB50+'OddsRatio_working_3-way'!AH50</f>
        <v>-0.43753060431662805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1.0505168467894017</v>
      </c>
      <c r="AS50" s="11">
        <f>IF(('OddsRatio_working_3-way'!X50=0),IF(Q50&gt;0,-Q50^(1/3),(-Q50)^(1/3)),'OddsRatio_working_3-way'!AM50-'OddsRatio_working_3-way'!R50/3)</f>
        <v>-0.61298624247277367</v>
      </c>
      <c r="AT50" s="11">
        <f>IF(('OddsRatio_working_3-way'!X50=0),IF(Q50&gt;0,-Q50^(1/3),(-Q50)^(1/3)),'OddsRatio_working_3-way'!AN50-'OddsRatio_working_3-way'!R50/3)</f>
        <v>-0.43753060431662805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3.65</v>
      </c>
      <c r="B51" s="4">
        <f>IF('True_Odds_Calculator_3-way'!B52="","",'True_Odds_Calculator_3-way'!B52)</f>
        <v>3.69</v>
      </c>
      <c r="C51" s="4">
        <f>IF('True_Odds_Calculator_3-way'!C52="","",'True_Odds_Calculator_3-way'!C52)</f>
        <v>2.04</v>
      </c>
      <c r="D51" s="9">
        <f t="shared" si="13"/>
        <v>0.26319801805813176</v>
      </c>
      <c r="E51" s="9">
        <f t="shared" si="14"/>
        <v>0.26030304747272187</v>
      </c>
      <c r="F51" s="9">
        <f t="shared" si="15"/>
        <v>0.47649893446914665</v>
      </c>
      <c r="G51" s="9">
        <f t="shared" si="16"/>
        <v>1.0563851726658477</v>
      </c>
      <c r="H51" s="9">
        <f t="shared" si="17"/>
        <v>3.7994207075644963</v>
      </c>
      <c r="I51" s="9">
        <f t="shared" si="18"/>
        <v>3.8416761144711291</v>
      </c>
      <c r="J51" s="9">
        <f t="shared" si="19"/>
        <v>2.0986405795724821</v>
      </c>
      <c r="K51" s="11">
        <f t="shared" si="20"/>
        <v>0.27397260273972601</v>
      </c>
      <c r="L51" s="11">
        <f t="shared" si="21"/>
        <v>0.2710027100271003</v>
      </c>
      <c r="M51" s="11">
        <f t="shared" si="22"/>
        <v>0.49019607843137253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-0.2698249437503778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0.2322048468940236</v>
      </c>
      <c r="Q51" s="11">
        <f>2*'OddsRatio_working_3-way'!K51*'OddsRatio_working_3-way'!L51*'OddsRatio_working_3-way'!M51</f>
        <v>7.2791488054552864E-2</v>
      </c>
      <c r="R51" s="11">
        <f t="shared" si="23"/>
        <v>0</v>
      </c>
      <c r="S51" s="11">
        <f t="shared" si="24"/>
        <v>-0.86057591142812373</v>
      </c>
      <c r="T51" s="11">
        <f t="shared" si="25"/>
        <v>-0.26977301298687267</v>
      </c>
      <c r="U51" s="11">
        <f>'OddsRatio_working_3-way'!S51-'OddsRatio_working_3-way'!R51^2/3</f>
        <v>-0.86057591142812373</v>
      </c>
      <c r="V51" s="11">
        <f>'OddsRatio_working_3-way'!S51*'OddsRatio_working_3-way'!R51/3-2*'OddsRatio_working_3-way'!R51^3/27-'OddsRatio_working_3-way'!T51</f>
        <v>0.26977301298687267</v>
      </c>
      <c r="W51" s="11">
        <f>'OddsRatio_working_3-way'!V51^2+4*'OddsRatio_working_3-way'!U51^3/27</f>
        <v>-2.1642475269404798E-2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0.15363915012572493</v>
      </c>
      <c r="Y51" s="11">
        <f>IF('OddsRatio_working_3-way'!W51&gt;=0,IF('OddsRatio_working_3-way'!V51+SQRT('OddsRatio_working_3-way'!W51)&gt;0,0,PI()),ACOS('OddsRatio_working_3-way'!V51/(2*'OddsRatio_working_3-way'!X51)))</f>
        <v>0.49924644430717291</v>
      </c>
      <c r="Z51" s="11">
        <f>'OddsRatio_working_3-way'!X51^(1/3)*COS('OddsRatio_working_3-way'!Y51/3)</f>
        <v>0.52819258633292399</v>
      </c>
      <c r="AA51" s="11">
        <f>'OddsRatio_working_3-way'!X51^(1/3)*COS(('OddsRatio_working_3-way'!Y51+2*PI())/3)</f>
        <v>-0.34093002055381116</v>
      </c>
      <c r="AB51" s="11">
        <f>'OddsRatio_working_3-way'!X51^(1/3)*COS(('OddsRatio_working_3-way'!Y51+4*PI())/3)</f>
        <v>-0.18726256577911271</v>
      </c>
      <c r="AC51" s="11">
        <f>'OddsRatio_working_3-way'!X51^(1/3)*SIN('OddsRatio_working_3-way'!Y51/3)</f>
        <v>8.8719946379856807E-2</v>
      </c>
      <c r="AD51" s="11">
        <f>'OddsRatio_working_3-way'!X51^(1/3)*SIN(('OddsRatio_working_3-way'!Y51+2*PI())/3)</f>
        <v>0.41306822466498905</v>
      </c>
      <c r="AE51" s="11">
        <f>'OddsRatio_working_3-way'!X51^(1/3)*SIN(('OddsRatio_working_3-way'!Y51+4*PI())/3)</f>
        <v>-0.50178817104484585</v>
      </c>
      <c r="AF51" s="11">
        <f>-'OddsRatio_working_3-way'!U51/(3*'OddsRatio_working_3-way'!X51^(1/3))*COS(('OddsRatio_working_3-way'!Y51)/3)</f>
        <v>0.52819258633292376</v>
      </c>
      <c r="AG51" s="11">
        <f>-'OddsRatio_working_3-way'!U51/(3*'OddsRatio_working_3-way'!X51^(1/3))*COS(('OddsRatio_working_3-way'!Y51+2*PI())/3)</f>
        <v>-0.340930020553811</v>
      </c>
      <c r="AH51" s="11">
        <f>-'OddsRatio_working_3-way'!U51/(3*'OddsRatio_working_3-way'!X51^(1/3))*COS(('OddsRatio_working_3-way'!Y51+4*PI())/3)</f>
        <v>-0.18726256577911263</v>
      </c>
      <c r="AI51" s="11">
        <f>'OddsRatio_working_3-way'!U51/(3*'OddsRatio_working_3-way'!X51^(1/3))*SIN(('OddsRatio_working_3-way'!Y51)/3)</f>
        <v>-8.8719946379856765E-2</v>
      </c>
      <c r="AJ51" s="11">
        <f>'OddsRatio_working_3-way'!U51/(3*'OddsRatio_working_3-way'!X51^(1/3))*SIN(('OddsRatio_working_3-way'!Y51+2*PI())/3)</f>
        <v>-0.41306822466498888</v>
      </c>
      <c r="AK51" s="11">
        <f>'OddsRatio_working_3-way'!U51/(3*'OddsRatio_working_3-way'!X51^(1/3))*SIN(('OddsRatio_working_3-way'!Y51+4*PI())/3)</f>
        <v>0.50178817104484563</v>
      </c>
      <c r="AL51" s="11">
        <f>'OddsRatio_working_3-way'!Z51+'OddsRatio_working_3-way'!AF51</f>
        <v>1.0563851726658477</v>
      </c>
      <c r="AM51" s="11">
        <f>'OddsRatio_working_3-way'!AA51+'OddsRatio_working_3-way'!AG51</f>
        <v>-0.68186004110762211</v>
      </c>
      <c r="AN51" s="11">
        <f>'OddsRatio_working_3-way'!AB51+'OddsRatio_working_3-way'!AH51</f>
        <v>-0.37452513155822531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1.0563851726658477</v>
      </c>
      <c r="AS51" s="11">
        <f>IF(('OddsRatio_working_3-way'!X51=0),IF(Q51&gt;0,-Q51^(1/3),(-Q51)^(1/3)),'OddsRatio_working_3-way'!AM51-'OddsRatio_working_3-way'!R51/3)</f>
        <v>-0.68186004110762211</v>
      </c>
      <c r="AT51" s="11">
        <f>IF(('OddsRatio_working_3-way'!X51=0),IF(Q51&gt;0,-Q51^(1/3),(-Q51)^(1/3)),'OddsRatio_working_3-way'!AN51-'OddsRatio_working_3-way'!R51/3)</f>
        <v>-0.37452513155822531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1.29</v>
      </c>
      <c r="B52" s="4">
        <f>IF('True_Odds_Calculator_3-way'!B53="","",'True_Odds_Calculator_3-way'!B53)</f>
        <v>5.7</v>
      </c>
      <c r="C52" s="4">
        <f>IF('True_Odds_Calculator_3-way'!C53="","",'True_Odds_Calculator_3-way'!C53)</f>
        <v>11.64</v>
      </c>
      <c r="D52" s="9">
        <f t="shared" si="13"/>
        <v>0.75864586795801348</v>
      </c>
      <c r="E52" s="9">
        <f t="shared" si="14"/>
        <v>0.16244233254764689</v>
      </c>
      <c r="F52" s="9">
        <f t="shared" si="15"/>
        <v>7.8911799494339616E-2</v>
      </c>
      <c r="G52" s="9">
        <f t="shared" si="16"/>
        <v>1.0970278266605509</v>
      </c>
      <c r="H52" s="9">
        <f t="shared" si="17"/>
        <v>1.3181380697315603</v>
      </c>
      <c r="I52" s="9">
        <f t="shared" si="18"/>
        <v>6.1560307853045897</v>
      </c>
      <c r="J52" s="9">
        <f t="shared" si="19"/>
        <v>12.672376075668259</v>
      </c>
      <c r="K52" s="11">
        <f t="shared" si="20"/>
        <v>0.77519379844961234</v>
      </c>
      <c r="L52" s="11">
        <f t="shared" si="21"/>
        <v>0.17543859649122806</v>
      </c>
      <c r="M52" s="11">
        <f t="shared" si="22"/>
        <v>8.5910652920962199E-2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-0.16944155855687881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0.18261709576426477</v>
      </c>
      <c r="Q52" s="11">
        <f>2*'OddsRatio_working_3-way'!K52*'OddsRatio_working_3-way'!L52*'OddsRatio_working_3-way'!M52</f>
        <v>2.3367510654416477E-2</v>
      </c>
      <c r="R52" s="11">
        <f t="shared" si="23"/>
        <v>0</v>
      </c>
      <c r="S52" s="11">
        <f t="shared" si="24"/>
        <v>-1.0777585931078599</v>
      </c>
      <c r="T52" s="11">
        <f t="shared" si="25"/>
        <v>-0.1379089690477108</v>
      </c>
      <c r="U52" s="11">
        <f>'OddsRatio_working_3-way'!S52-'OddsRatio_working_3-way'!R52^2/3</f>
        <v>-1.0777585931078599</v>
      </c>
      <c r="V52" s="11">
        <f>'OddsRatio_working_3-way'!S52*'OddsRatio_working_3-way'!R52/3-2*'OddsRatio_working_3-way'!R52^3/27-'OddsRatio_working_3-way'!T52</f>
        <v>0.1379089690477108</v>
      </c>
      <c r="W52" s="11">
        <f>'OddsRatio_working_3-way'!V52^2+4*'OddsRatio_working_3-way'!U52^3/27</f>
        <v>-0.16644558072940385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0.21532792693541072</v>
      </c>
      <c r="Y52" s="11">
        <f>IF('OddsRatio_working_3-way'!W52&gt;=0,IF('OddsRatio_working_3-way'!V52+SQRT('OddsRatio_working_3-way'!W52)&gt;0,0,PI()),ACOS('OddsRatio_working_3-way'!V52/(2*'OddsRatio_working_3-way'!X52)))</f>
        <v>1.244823954145158</v>
      </c>
      <c r="Z52" s="11">
        <f>'OddsRatio_working_3-way'!X52^(1/3)*COS('OddsRatio_working_3-way'!Y52/3)</f>
        <v>0.54851391333027544</v>
      </c>
      <c r="AA52" s="11">
        <f>'OddsRatio_working_3-way'!X52^(1/3)*COS(('OddsRatio_working_3-way'!Y52+2*PI())/3)</f>
        <v>-0.48351520247470015</v>
      </c>
      <c r="AB52" s="11">
        <f>'OddsRatio_working_3-way'!X52^(1/3)*COS(('OddsRatio_working_3-way'!Y52+4*PI())/3)</f>
        <v>-6.4998710855575195E-2</v>
      </c>
      <c r="AC52" s="11">
        <f>'OddsRatio_working_3-way'!X52^(1/3)*SIN('OddsRatio_working_3-way'!Y52/3)</f>
        <v>0.24163060909659959</v>
      </c>
      <c r="AD52" s="11">
        <f>'OddsRatio_working_3-way'!X52^(1/3)*SIN(('OddsRatio_working_3-way'!Y52+2*PI())/3)</f>
        <v>0.3542116787249347</v>
      </c>
      <c r="AE52" s="11">
        <f>'OddsRatio_working_3-way'!X52^(1/3)*SIN(('OddsRatio_working_3-way'!Y52+4*PI())/3)</f>
        <v>-0.59584228782153414</v>
      </c>
      <c r="AF52" s="11">
        <f>-'OddsRatio_working_3-way'!U52/(3*'OddsRatio_working_3-way'!X52^(1/3))*COS(('OddsRatio_working_3-way'!Y52)/3)</f>
        <v>0.54851391333027555</v>
      </c>
      <c r="AG52" s="11">
        <f>-'OddsRatio_working_3-way'!U52/(3*'OddsRatio_working_3-way'!X52^(1/3))*COS(('OddsRatio_working_3-way'!Y52+2*PI())/3)</f>
        <v>-0.48351520247470026</v>
      </c>
      <c r="AH52" s="11">
        <f>-'OddsRatio_working_3-way'!U52/(3*'OddsRatio_working_3-way'!X52^(1/3))*COS(('OddsRatio_working_3-way'!Y52+4*PI())/3)</f>
        <v>-6.4998710855575195E-2</v>
      </c>
      <c r="AI52" s="11">
        <f>'OddsRatio_working_3-way'!U52/(3*'OddsRatio_working_3-way'!X52^(1/3))*SIN(('OddsRatio_working_3-way'!Y52)/3)</f>
        <v>-0.24163060909659964</v>
      </c>
      <c r="AJ52" s="11">
        <f>'OddsRatio_working_3-way'!U52/(3*'OddsRatio_working_3-way'!X52^(1/3))*SIN(('OddsRatio_working_3-way'!Y52+2*PI())/3)</f>
        <v>-0.35421167872493475</v>
      </c>
      <c r="AK52" s="11">
        <f>'OddsRatio_working_3-way'!U52/(3*'OddsRatio_working_3-way'!X52^(1/3))*SIN(('OddsRatio_working_3-way'!Y52+4*PI())/3)</f>
        <v>0.59584228782153426</v>
      </c>
      <c r="AL52" s="11">
        <f>'OddsRatio_working_3-way'!Z52+'OddsRatio_working_3-way'!AF52</f>
        <v>1.0970278266605509</v>
      </c>
      <c r="AM52" s="11">
        <f>'OddsRatio_working_3-way'!AA52+'OddsRatio_working_3-way'!AG52</f>
        <v>-0.9670304049494004</v>
      </c>
      <c r="AN52" s="11">
        <f>'OddsRatio_working_3-way'!AB52+'OddsRatio_working_3-way'!AH52</f>
        <v>-0.12999742171115039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1.0970278266605509</v>
      </c>
      <c r="AS52" s="11">
        <f>IF(('OddsRatio_working_3-way'!X52=0),IF(Q52&gt;0,-Q52^(1/3),(-Q52)^(1/3)),'OddsRatio_working_3-way'!AM52-'OddsRatio_working_3-way'!R52/3)</f>
        <v>-0.9670304049494004</v>
      </c>
      <c r="AT52" s="11">
        <f>IF(('OddsRatio_working_3-way'!X52=0),IF(Q52&gt;0,-Q52^(1/3),(-Q52)^(1/3)),'OddsRatio_working_3-way'!AN52-'OddsRatio_working_3-way'!R52/3)</f>
        <v>-0.12999742171115039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3.12</v>
      </c>
      <c r="B53" s="4">
        <f>IF('True_Odds_Calculator_3-way'!B54="","",'True_Odds_Calculator_3-way'!B54)</f>
        <v>3.53</v>
      </c>
      <c r="C53" s="4">
        <f>IF('True_Odds_Calculator_3-way'!C54="","",'True_Odds_Calculator_3-way'!C54)</f>
        <v>2.33</v>
      </c>
      <c r="D53" s="9">
        <f t="shared" si="13"/>
        <v>0.30973932485083522</v>
      </c>
      <c r="E53" s="9">
        <f t="shared" si="14"/>
        <v>0.27326071141134478</v>
      </c>
      <c r="F53" s="9">
        <f t="shared" si="15"/>
        <v>0.41699996373781983</v>
      </c>
      <c r="G53" s="9">
        <f t="shared" si="16"/>
        <v>1.0511892806831327</v>
      </c>
      <c r="H53" s="9">
        <f t="shared" si="17"/>
        <v>3.2285212750482417</v>
      </c>
      <c r="I53" s="9">
        <f t="shared" si="18"/>
        <v>3.659508880128326</v>
      </c>
      <c r="J53" s="9">
        <f t="shared" si="19"/>
        <v>2.3980817433085666</v>
      </c>
      <c r="K53" s="11">
        <f t="shared" si="20"/>
        <v>0.32051282051282048</v>
      </c>
      <c r="L53" s="11">
        <f t="shared" si="21"/>
        <v>0.28328611898016998</v>
      </c>
      <c r="M53" s="11">
        <f t="shared" si="22"/>
        <v>0.42918454935622319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-0.27798592204846373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0.23303221518397391</v>
      </c>
      <c r="Q53" s="11">
        <f>2*'OddsRatio_working_3-way'!K53*'OddsRatio_working_3-way'!L53*'OddsRatio_working_3-way'!M53</f>
        <v>7.7937195713703625E-2</v>
      </c>
      <c r="R53" s="11">
        <f t="shared" si="23"/>
        <v>0</v>
      </c>
      <c r="S53" s="11">
        <f t="shared" si="24"/>
        <v>-0.83828782935039192</v>
      </c>
      <c r="T53" s="11">
        <f t="shared" si="25"/>
        <v>-0.28036382252521458</v>
      </c>
      <c r="U53" s="11">
        <f>'OddsRatio_working_3-way'!S53-'OddsRatio_working_3-way'!R53^2/3</f>
        <v>-0.83828782935039192</v>
      </c>
      <c r="V53" s="11">
        <f>'OddsRatio_working_3-way'!S53*'OddsRatio_working_3-way'!R53/3-2*'OddsRatio_working_3-way'!R53^3/27-'OddsRatio_working_3-way'!T53</f>
        <v>0.28036382252521458</v>
      </c>
      <c r="W53" s="11">
        <f>'OddsRatio_working_3-way'!V53^2+4*'OddsRatio_working_3-way'!U53^3/27</f>
        <v>-8.6682839969808023E-3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0.1477093065601579</v>
      </c>
      <c r="Y53" s="11">
        <f>IF('OddsRatio_working_3-way'!W53&gt;=0,IF('OddsRatio_working_3-way'!V53+SQRT('OddsRatio_working_3-way'!W53)&gt;0,0,PI()),ACOS('OddsRatio_working_3-way'!V53/(2*'OddsRatio_working_3-way'!X53)))</f>
        <v>0.32062342039397751</v>
      </c>
      <c r="Z53" s="11">
        <f>'OddsRatio_working_3-way'!X53^(1/3)*COS('OddsRatio_working_3-way'!Y53/3)</f>
        <v>0.52559464034156644</v>
      </c>
      <c r="AA53" s="11">
        <f>'OddsRatio_working_3-way'!X53^(1/3)*COS(('OddsRatio_working_3-way'!Y53+2*PI())/3)</f>
        <v>-0.31163033022302766</v>
      </c>
      <c r="AB53" s="11">
        <f>'OddsRatio_working_3-way'!X53^(1/3)*COS(('OddsRatio_working_3-way'!Y53+4*PI())/3)</f>
        <v>-0.21396431011853909</v>
      </c>
      <c r="AC53" s="11">
        <f>'OddsRatio_working_3-way'!X53^(1/3)*SIN('OddsRatio_working_3-way'!Y53/3)</f>
        <v>5.6387502998006073E-2</v>
      </c>
      <c r="AD53" s="11">
        <f>'OddsRatio_working_3-way'!X53^(1/3)*SIN(('OddsRatio_working_3-way'!Y53+2*PI())/3)</f>
        <v>0.42698455912973882</v>
      </c>
      <c r="AE53" s="11">
        <f>'OddsRatio_working_3-way'!X53^(1/3)*SIN(('OddsRatio_working_3-way'!Y53+4*PI())/3)</f>
        <v>-0.48337206212774481</v>
      </c>
      <c r="AF53" s="11">
        <f>-'OddsRatio_working_3-way'!U53/(3*'OddsRatio_working_3-way'!X53^(1/3))*COS(('OddsRatio_working_3-way'!Y53)/3)</f>
        <v>0.52559464034156633</v>
      </c>
      <c r="AG53" s="11">
        <f>-'OddsRatio_working_3-way'!U53/(3*'OddsRatio_working_3-way'!X53^(1/3))*COS(('OddsRatio_working_3-way'!Y53+2*PI())/3)</f>
        <v>-0.31163033022302761</v>
      </c>
      <c r="AH53" s="11">
        <f>-'OddsRatio_working_3-way'!U53/(3*'OddsRatio_working_3-way'!X53^(1/3))*COS(('OddsRatio_working_3-way'!Y53+4*PI())/3)</f>
        <v>-0.21396431011853903</v>
      </c>
      <c r="AI53" s="11">
        <f>'OddsRatio_working_3-way'!U53/(3*'OddsRatio_working_3-way'!X53^(1/3))*SIN(('OddsRatio_working_3-way'!Y53)/3)</f>
        <v>-5.6387502998006066E-2</v>
      </c>
      <c r="AJ53" s="11">
        <f>'OddsRatio_working_3-way'!U53/(3*'OddsRatio_working_3-way'!X53^(1/3))*SIN(('OddsRatio_working_3-way'!Y53+2*PI())/3)</f>
        <v>-0.42698455912973876</v>
      </c>
      <c r="AK53" s="11">
        <f>'OddsRatio_working_3-way'!U53/(3*'OddsRatio_working_3-way'!X53^(1/3))*SIN(('OddsRatio_working_3-way'!Y53+4*PI())/3)</f>
        <v>0.48337206212774469</v>
      </c>
      <c r="AL53" s="11">
        <f>'OddsRatio_working_3-way'!Z53+'OddsRatio_working_3-way'!AF53</f>
        <v>1.0511892806831327</v>
      </c>
      <c r="AM53" s="11">
        <f>'OddsRatio_working_3-way'!AA53+'OddsRatio_working_3-way'!AG53</f>
        <v>-0.62326066044605533</v>
      </c>
      <c r="AN53" s="11">
        <f>'OddsRatio_working_3-way'!AB53+'OddsRatio_working_3-way'!AH53</f>
        <v>-0.42792862023707812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1.0511892806831327</v>
      </c>
      <c r="AS53" s="11">
        <f>IF(('OddsRatio_working_3-way'!X53=0),IF(Q53&gt;0,-Q53^(1/3),(-Q53)^(1/3)),'OddsRatio_working_3-way'!AM53-'OddsRatio_working_3-way'!R53/3)</f>
        <v>-0.62326066044605533</v>
      </c>
      <c r="AT53" s="11">
        <f>IF(('OddsRatio_working_3-way'!X53=0),IF(Q53&gt;0,-Q53^(1/3),(-Q53)^(1/3)),'OddsRatio_working_3-way'!AN53-'OddsRatio_working_3-way'!R53/3)</f>
        <v>-0.42792862023707812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3.66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2.0499999999999998</v>
      </c>
      <c r="D54" s="9">
        <f t="shared" si="13"/>
        <v>0.26275754806614188</v>
      </c>
      <c r="E54" s="9">
        <f t="shared" si="14"/>
        <v>0.26275754806614188</v>
      </c>
      <c r="F54" s="9">
        <f t="shared" si="15"/>
        <v>0.47448490386771647</v>
      </c>
      <c r="G54" s="9">
        <f t="shared" si="16"/>
        <v>1.054808200778008</v>
      </c>
      <c r="H54" s="9">
        <f t="shared" si="17"/>
        <v>3.8057898140695006</v>
      </c>
      <c r="I54" s="9">
        <f t="shared" si="18"/>
        <v>3.8057898140695006</v>
      </c>
      <c r="J54" s="9">
        <f t="shared" si="19"/>
        <v>2.1075486108169081</v>
      </c>
      <c r="K54" s="11">
        <f t="shared" si="20"/>
        <v>0.27322404371584696</v>
      </c>
      <c r="L54" s="11">
        <f t="shared" si="21"/>
        <v>0.27322404371584696</v>
      </c>
      <c r="M54" s="11">
        <f t="shared" si="22"/>
        <v>0.48780487804878053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-0.27054314886067443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0.23196550159535456</v>
      </c>
      <c r="Q54" s="11">
        <f>2*'OddsRatio_working_3-way'!K54*'OddsRatio_working_3-way'!L54*'OddsRatio_working_3-way'!M54</f>
        <v>7.2830612745794207E-2</v>
      </c>
      <c r="R54" s="11">
        <f t="shared" si="23"/>
        <v>0</v>
      </c>
      <c r="S54" s="11">
        <f t="shared" si="24"/>
        <v>-0.85740667458118935</v>
      </c>
      <c r="T54" s="11">
        <f t="shared" si="25"/>
        <v>-0.26920146768640169</v>
      </c>
      <c r="U54" s="11">
        <f>'OddsRatio_working_3-way'!S54-'OddsRatio_working_3-way'!R54^2/3</f>
        <v>-0.85740667458118935</v>
      </c>
      <c r="V54" s="11">
        <f>'OddsRatio_working_3-way'!S54*'OddsRatio_working_3-way'!R54/3-2*'OddsRatio_working_3-way'!R54^3/27-'OddsRatio_working_3-way'!T54</f>
        <v>0.26920146768640169</v>
      </c>
      <c r="W54" s="11">
        <f>'OddsRatio_working_3-way'!V54^2+4*'OddsRatio_working_3-way'!U54^3/27</f>
        <v>-2.0911201423415238E-2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0.15279122326554626</v>
      </c>
      <c r="Y54" s="11">
        <f>IF('OddsRatio_working_3-way'!W54&gt;=0,IF('OddsRatio_working_3-way'!V54+SQRT('OddsRatio_working_3-way'!W54)&gt;0,0,PI()),ACOS('OddsRatio_working_3-way'!V54/(2*'OddsRatio_working_3-way'!X54)))</f>
        <v>0.49293989706516417</v>
      </c>
      <c r="Z54" s="11">
        <f>'OddsRatio_working_3-way'!X54^(1/3)*COS('OddsRatio_working_3-way'!Y54/3)</f>
        <v>0.52740410038900398</v>
      </c>
      <c r="AA54" s="11">
        <f>'OddsRatio_working_3-way'!X54^(1/3)*COS(('OddsRatio_working_3-way'!Y54+2*PI())/3)</f>
        <v>-0.33943417557697375</v>
      </c>
      <c r="AB54" s="11">
        <f>'OddsRatio_working_3-way'!X54^(1/3)*COS(('OddsRatio_working_3-way'!Y54+4*PI())/3)</f>
        <v>-0.18796992481203054</v>
      </c>
      <c r="AC54" s="11">
        <f>'OddsRatio_working_3-way'!X54^(1/3)*SIN('OddsRatio_working_3-way'!Y54/3)</f>
        <v>8.7447925951745206E-2</v>
      </c>
      <c r="AD54" s="11">
        <f>'OddsRatio_working_3-way'!X54^(1/3)*SIN(('OddsRatio_working_3-way'!Y54+2*PI())/3)</f>
        <v>0.41302138602108318</v>
      </c>
      <c r="AE54" s="11">
        <f>'OddsRatio_working_3-way'!X54^(1/3)*SIN(('OddsRatio_working_3-way'!Y54+4*PI())/3)</f>
        <v>-0.50046931197282818</v>
      </c>
      <c r="AF54" s="11">
        <f>-'OddsRatio_working_3-way'!U54/(3*'OddsRatio_working_3-way'!X54^(1/3))*COS(('OddsRatio_working_3-way'!Y54)/3)</f>
        <v>0.52740410038900387</v>
      </c>
      <c r="AG54" s="11">
        <f>-'OddsRatio_working_3-way'!U54/(3*'OddsRatio_working_3-way'!X54^(1/3))*COS(('OddsRatio_working_3-way'!Y54+2*PI())/3)</f>
        <v>-0.3394341755769737</v>
      </c>
      <c r="AH54" s="11">
        <f>-'OddsRatio_working_3-way'!U54/(3*'OddsRatio_working_3-way'!X54^(1/3))*COS(('OddsRatio_working_3-way'!Y54+4*PI())/3)</f>
        <v>-0.18796992481203048</v>
      </c>
      <c r="AI54" s="11">
        <f>'OddsRatio_working_3-way'!U54/(3*'OddsRatio_working_3-way'!X54^(1/3))*SIN(('OddsRatio_working_3-way'!Y54)/3)</f>
        <v>-8.7447925951745178E-2</v>
      </c>
      <c r="AJ54" s="11">
        <f>'OddsRatio_working_3-way'!U54/(3*'OddsRatio_working_3-way'!X54^(1/3))*SIN(('OddsRatio_working_3-way'!Y54+2*PI())/3)</f>
        <v>-0.41302138602108313</v>
      </c>
      <c r="AK54" s="11">
        <f>'OddsRatio_working_3-way'!U54/(3*'OddsRatio_working_3-way'!X54^(1/3))*SIN(('OddsRatio_working_3-way'!Y54+4*PI())/3)</f>
        <v>0.50046931197282807</v>
      </c>
      <c r="AL54" s="11">
        <f>'OddsRatio_working_3-way'!Z54+'OddsRatio_working_3-way'!AF54</f>
        <v>1.054808200778008</v>
      </c>
      <c r="AM54" s="11">
        <f>'OddsRatio_working_3-way'!AA54+'OddsRatio_working_3-way'!AG54</f>
        <v>-0.6788683511539475</v>
      </c>
      <c r="AN54" s="11">
        <f>'OddsRatio_working_3-way'!AB54+'OddsRatio_working_3-way'!AH54</f>
        <v>-0.37593984962406102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1.054808200778008</v>
      </c>
      <c r="AS54" s="11">
        <f>IF(('OddsRatio_working_3-way'!X54=0),IF(Q54&gt;0,-Q54^(1/3),(-Q54)^(1/3)),'OddsRatio_working_3-way'!AM54-'OddsRatio_working_3-way'!R54/3)</f>
        <v>-0.6788683511539475</v>
      </c>
      <c r="AT54" s="11">
        <f>IF(('OddsRatio_working_3-way'!X54=0),IF(Q54&gt;0,-Q54^(1/3),(-Q54)^(1/3)),'OddsRatio_working_3-way'!AN54-'OddsRatio_working_3-way'!R54/3)</f>
        <v>-0.37593984962406102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5.21</v>
      </c>
      <c r="B55" s="4">
        <f>IF('True_Odds_Calculator_3-way'!B56="","",'True_Odds_Calculator_3-way'!B56)</f>
        <v>3.82</v>
      </c>
      <c r="C55" s="4">
        <f>IF('True_Odds_Calculator_3-way'!C56="","",'True_Odds_Calculator_3-way'!C56)</f>
        <v>1.71</v>
      </c>
      <c r="D55" s="9">
        <f t="shared" si="13"/>
        <v>0.18195506181366092</v>
      </c>
      <c r="E55" s="9">
        <f t="shared" si="14"/>
        <v>0.24928453213630555</v>
      </c>
      <c r="F55" s="9">
        <f t="shared" si="15"/>
        <v>0.56876040605003364</v>
      </c>
      <c r="G55" s="9">
        <f t="shared" si="16"/>
        <v>1.067900830170049</v>
      </c>
      <c r="H55" s="9">
        <f t="shared" si="17"/>
        <v>5.4958624950159063</v>
      </c>
      <c r="I55" s="9">
        <f t="shared" si="18"/>
        <v>4.0114803410795377</v>
      </c>
      <c r="J55" s="9">
        <f t="shared" si="19"/>
        <v>1.7582095894207348</v>
      </c>
      <c r="K55" s="11">
        <f t="shared" si="20"/>
        <v>0.19193857965451055</v>
      </c>
      <c r="L55" s="11">
        <f t="shared" si="21"/>
        <v>0.26178010471204188</v>
      </c>
      <c r="M55" s="11">
        <f t="shared" si="22"/>
        <v>0.58479532163742687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-0.24768080827527317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0.22742791196318418</v>
      </c>
      <c r="Q55" s="11">
        <f>2*'OddsRatio_working_3-way'!K55*'OddsRatio_working_3-way'!L55*'OddsRatio_working_3-way'!M55</f>
        <v>5.8766902316068265E-2</v>
      </c>
      <c r="R55" s="11">
        <f t="shared" si="23"/>
        <v>0</v>
      </c>
      <c r="S55" s="11">
        <f t="shared" si="24"/>
        <v>-0.91822985215075748</v>
      </c>
      <c r="T55" s="11">
        <f t="shared" si="25"/>
        <v>-0.23726869564619055</v>
      </c>
      <c r="U55" s="11">
        <f>'OddsRatio_working_3-way'!S55-'OddsRatio_working_3-way'!R55^2/3</f>
        <v>-0.91822985215075748</v>
      </c>
      <c r="V55" s="11">
        <f>'OddsRatio_working_3-way'!S55*'OddsRatio_working_3-way'!R55/3-2*'OddsRatio_working_3-way'!R55^3/27-'OddsRatio_working_3-way'!T55</f>
        <v>0.23726869564619055</v>
      </c>
      <c r="W55" s="11">
        <f>'OddsRatio_working_3-way'!V55^2+4*'OddsRatio_working_3-way'!U55^3/27</f>
        <v>-5.8400141367568326E-2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0.16933441417887632</v>
      </c>
      <c r="Y55" s="11">
        <f>IF('OddsRatio_working_3-way'!W55&gt;=0,IF('OddsRatio_working_3-way'!V55+SQRT('OddsRatio_working_3-way'!W55)&gt;0,0,PI()),ACOS('OddsRatio_working_3-way'!V55/(2*'OddsRatio_working_3-way'!X55)))</f>
        <v>0.79456942852837464</v>
      </c>
      <c r="Z55" s="11">
        <f>'OddsRatio_working_3-way'!X55^(1/3)*COS('OddsRatio_working_3-way'!Y55/3)</f>
        <v>0.5339504150850245</v>
      </c>
      <c r="AA55" s="11">
        <f>'OddsRatio_working_3-way'!X55^(1/3)*COS(('OddsRatio_working_3-way'!Y55+2*PI())/3)</f>
        <v>-0.3923952167539092</v>
      </c>
      <c r="AB55" s="11">
        <f>'OddsRatio_working_3-way'!X55^(1/3)*COS(('OddsRatio_working_3-way'!Y55+4*PI())/3)</f>
        <v>-0.14155519833111543</v>
      </c>
      <c r="AC55" s="11">
        <f>'OddsRatio_working_3-way'!X55^(1/3)*SIN('OddsRatio_working_3-way'!Y55/3)</f>
        <v>0.14482255215993073</v>
      </c>
      <c r="AD55" s="11">
        <f>'OddsRatio_working_3-way'!X55^(1/3)*SIN(('OddsRatio_working_3-way'!Y55+2*PI())/3)</f>
        <v>0.39000334774491163</v>
      </c>
      <c r="AE55" s="11">
        <f>'OddsRatio_working_3-way'!X55^(1/3)*SIN(('OddsRatio_working_3-way'!Y55+4*PI())/3)</f>
        <v>-0.53482589990484231</v>
      </c>
      <c r="AF55" s="11">
        <f>-'OddsRatio_working_3-way'!U55/(3*'OddsRatio_working_3-way'!X55^(1/3))*COS(('OddsRatio_working_3-way'!Y55)/3)</f>
        <v>0.5339504150850245</v>
      </c>
      <c r="AG55" s="11">
        <f>-'OddsRatio_working_3-way'!U55/(3*'OddsRatio_working_3-way'!X55^(1/3))*COS(('OddsRatio_working_3-way'!Y55+2*PI())/3)</f>
        <v>-0.3923952167539092</v>
      </c>
      <c r="AH55" s="11">
        <f>-'OddsRatio_working_3-way'!U55/(3*'OddsRatio_working_3-way'!X55^(1/3))*COS(('OddsRatio_working_3-way'!Y55+4*PI())/3)</f>
        <v>-0.14155519833111543</v>
      </c>
      <c r="AI55" s="11">
        <f>'OddsRatio_working_3-way'!U55/(3*'OddsRatio_working_3-way'!X55^(1/3))*SIN(('OddsRatio_working_3-way'!Y55)/3)</f>
        <v>-0.14482255215993073</v>
      </c>
      <c r="AJ55" s="11">
        <f>'OddsRatio_working_3-way'!U55/(3*'OddsRatio_working_3-way'!X55^(1/3))*SIN(('OddsRatio_working_3-way'!Y55+2*PI())/3)</f>
        <v>-0.39000334774491163</v>
      </c>
      <c r="AK55" s="11">
        <f>'OddsRatio_working_3-way'!U55/(3*'OddsRatio_working_3-way'!X55^(1/3))*SIN(('OddsRatio_working_3-way'!Y55+4*PI())/3)</f>
        <v>0.53482589990484231</v>
      </c>
      <c r="AL55" s="11">
        <f>'OddsRatio_working_3-way'!Z55+'OddsRatio_working_3-way'!AF55</f>
        <v>1.067900830170049</v>
      </c>
      <c r="AM55" s="11">
        <f>'OddsRatio_working_3-way'!AA55+'OddsRatio_working_3-way'!AG55</f>
        <v>-0.78479043350781841</v>
      </c>
      <c r="AN55" s="11">
        <f>'OddsRatio_working_3-way'!AB55+'OddsRatio_working_3-way'!AH55</f>
        <v>-0.28311039666223087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1.067900830170049</v>
      </c>
      <c r="AS55" s="11">
        <f>IF(('OddsRatio_working_3-way'!X55=0),IF(Q55&gt;0,-Q55^(1/3),(-Q55)^(1/3)),'OddsRatio_working_3-way'!AM55-'OddsRatio_working_3-way'!R55/3)</f>
        <v>-0.78479043350781841</v>
      </c>
      <c r="AT55" s="11">
        <f>IF(('OddsRatio_working_3-way'!X55=0),IF(Q55&gt;0,-Q55^(1/3),(-Q55)^(1/3)),'OddsRatio_working_3-way'!AN55-'OddsRatio_working_3-way'!R55/3)</f>
        <v>-0.28311039666223087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2.25</v>
      </c>
      <c r="B56" s="4">
        <f>IF('True_Odds_Calculator_3-way'!B57="","",'True_Odds_Calculator_3-way'!B57)</f>
        <v>3.44</v>
      </c>
      <c r="C56" s="4">
        <f>IF('True_Odds_Calculator_3-way'!C57="","",'True_Odds_Calculator_3-way'!C57)</f>
        <v>3.34</v>
      </c>
      <c r="D56" s="9">
        <f t="shared" si="13"/>
        <v>0.43151430425384979</v>
      </c>
      <c r="E56" s="9">
        <f t="shared" si="14"/>
        <v>0.27998621669702795</v>
      </c>
      <c r="F56" s="9">
        <f t="shared" si="15"/>
        <v>0.28849947904912204</v>
      </c>
      <c r="G56" s="9">
        <f t="shared" si="16"/>
        <v>1.0539362243931052</v>
      </c>
      <c r="H56" s="9">
        <f t="shared" si="17"/>
        <v>2.3174202804913815</v>
      </c>
      <c r="I56" s="9">
        <f t="shared" si="18"/>
        <v>3.571604387519177</v>
      </c>
      <c r="J56" s="9">
        <f t="shared" si="19"/>
        <v>3.4662107650798655</v>
      </c>
      <c r="K56" s="11">
        <f t="shared" si="20"/>
        <v>0.44444444444444442</v>
      </c>
      <c r="L56" s="11">
        <f t="shared" si="21"/>
        <v>0.29069767441860467</v>
      </c>
      <c r="M56" s="11">
        <f t="shared" si="22"/>
        <v>0.29940119760479045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-0.27607575546581231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0.23325442138977859</v>
      </c>
      <c r="Q56" s="11">
        <f>2*'OddsRatio_working_3-way'!K56*'OddsRatio_working_3-way'!L56*'OddsRatio_working_3-way'!M56</f>
        <v>7.7364650543873495E-2</v>
      </c>
      <c r="R56" s="11">
        <f t="shared" si="23"/>
        <v>0</v>
      </c>
      <c r="S56" s="11">
        <f t="shared" si="24"/>
        <v>-0.84489281210592759</v>
      </c>
      <c r="T56" s="11">
        <f t="shared" si="25"/>
        <v>-0.28022978842650997</v>
      </c>
      <c r="U56" s="11">
        <f>'OddsRatio_working_3-way'!S56-'OddsRatio_working_3-way'!R56^2/3</f>
        <v>-0.84489281210592759</v>
      </c>
      <c r="V56" s="11">
        <f>'OddsRatio_working_3-way'!S56*'OddsRatio_working_3-way'!R56/3-2*'OddsRatio_working_3-way'!R56^3/27-'OddsRatio_working_3-way'!T56</f>
        <v>0.28022978842650997</v>
      </c>
      <c r="W56" s="11">
        <f>'OddsRatio_working_3-way'!V56^2+4*'OddsRatio_working_3-way'!U56^3/27</f>
        <v>-1.0822606362256931E-2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0.14945847306511553</v>
      </c>
      <c r="Y56" s="11">
        <f>IF('OddsRatio_working_3-way'!W56&gt;=0,IF('OddsRatio_working_3-way'!V56+SQRT('OddsRatio_working_3-way'!W56)&gt;0,0,PI()),ACOS('OddsRatio_working_3-way'!V56/(2*'OddsRatio_working_3-way'!X56)))</f>
        <v>0.35546781125579252</v>
      </c>
      <c r="Z56" s="11">
        <f>'OddsRatio_working_3-way'!X56^(1/3)*COS('OddsRatio_working_3-way'!Y56/3)</f>
        <v>0.5269681121965526</v>
      </c>
      <c r="AA56" s="11">
        <f>'OddsRatio_working_3-way'!X56^(1/3)*COS(('OddsRatio_working_3-way'!Y56+2*PI())/3)</f>
        <v>-0.31781323400925732</v>
      </c>
      <c r="AB56" s="11">
        <f>'OddsRatio_working_3-way'!X56^(1/3)*COS(('OddsRatio_working_3-way'!Y56+4*PI())/3)</f>
        <v>-0.20915487818729514</v>
      </c>
      <c r="AC56" s="11">
        <f>'OddsRatio_working_3-way'!X56^(1/3)*SIN('OddsRatio_working_3-way'!Y56/3)</f>
        <v>6.2733930983512043E-2</v>
      </c>
      <c r="AD56" s="11">
        <f>'OddsRatio_working_3-way'!X56^(1/3)*SIN(('OddsRatio_working_3-way'!Y56+2*PI())/3)</f>
        <v>0.42500080665478684</v>
      </c>
      <c r="AE56" s="11">
        <f>'OddsRatio_working_3-way'!X56^(1/3)*SIN(('OddsRatio_working_3-way'!Y56+4*PI())/3)</f>
        <v>-0.48773473763829889</v>
      </c>
      <c r="AF56" s="11">
        <f>-'OddsRatio_working_3-way'!U56/(3*'OddsRatio_working_3-way'!X56^(1/3))*COS(('OddsRatio_working_3-way'!Y56)/3)</f>
        <v>0.5269681121965526</v>
      </c>
      <c r="AG56" s="11">
        <f>-'OddsRatio_working_3-way'!U56/(3*'OddsRatio_working_3-way'!X56^(1/3))*COS(('OddsRatio_working_3-way'!Y56+2*PI())/3)</f>
        <v>-0.31781323400925732</v>
      </c>
      <c r="AH56" s="11">
        <f>-'OddsRatio_working_3-way'!U56/(3*'OddsRatio_working_3-way'!X56^(1/3))*COS(('OddsRatio_working_3-way'!Y56+4*PI())/3)</f>
        <v>-0.20915487818729514</v>
      </c>
      <c r="AI56" s="11">
        <f>'OddsRatio_working_3-way'!U56/(3*'OddsRatio_working_3-way'!X56^(1/3))*SIN(('OddsRatio_working_3-way'!Y56)/3)</f>
        <v>-6.2733930983512043E-2</v>
      </c>
      <c r="AJ56" s="11">
        <f>'OddsRatio_working_3-way'!U56/(3*'OddsRatio_working_3-way'!X56^(1/3))*SIN(('OddsRatio_working_3-way'!Y56+2*PI())/3)</f>
        <v>-0.42500080665478684</v>
      </c>
      <c r="AK56" s="11">
        <f>'OddsRatio_working_3-way'!U56/(3*'OddsRatio_working_3-way'!X56^(1/3))*SIN(('OddsRatio_working_3-way'!Y56+4*PI())/3)</f>
        <v>0.48773473763829889</v>
      </c>
      <c r="AL56" s="11">
        <f>'OddsRatio_working_3-way'!Z56+'OddsRatio_working_3-way'!AF56</f>
        <v>1.0539362243931052</v>
      </c>
      <c r="AM56" s="11">
        <f>'OddsRatio_working_3-way'!AA56+'OddsRatio_working_3-way'!AG56</f>
        <v>-0.63562646801851463</v>
      </c>
      <c r="AN56" s="11">
        <f>'OddsRatio_working_3-way'!AB56+'OddsRatio_working_3-way'!AH56</f>
        <v>-0.41830975637459028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1.0539362243931052</v>
      </c>
      <c r="AS56" s="11">
        <f>IF(('OddsRatio_working_3-way'!X56=0),IF(Q56&gt;0,-Q56^(1/3),(-Q56)^(1/3)),'OddsRatio_working_3-way'!AM56-'OddsRatio_working_3-way'!R56/3)</f>
        <v>-0.63562646801851463</v>
      </c>
      <c r="AT56" s="11">
        <f>IF(('OddsRatio_working_3-way'!X56=0),IF(Q56&gt;0,-Q56^(1/3),(-Q56)^(1/3)),'OddsRatio_working_3-way'!AN56-'OddsRatio_working_3-way'!R56/3)</f>
        <v>-0.41830975637459028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3.2</v>
      </c>
      <c r="B57" s="4">
        <f>IF('True_Odds_Calculator_3-way'!B58="","",'True_Odds_Calculator_3-way'!B58)</f>
        <v>3.13</v>
      </c>
      <c r="C57" s="4">
        <f>IF('True_Odds_Calculator_3-way'!C58="","",'True_Odds_Calculator_3-way'!C58)</f>
        <v>2.4300000000000002</v>
      </c>
      <c r="D57" s="9">
        <f t="shared" si="13"/>
        <v>0.29867303910416643</v>
      </c>
      <c r="E57" s="9">
        <f t="shared" si="14"/>
        <v>0.30549003354819487</v>
      </c>
      <c r="F57" s="9">
        <f t="shared" si="15"/>
        <v>0.39583692734763903</v>
      </c>
      <c r="G57" s="9">
        <f t="shared" si="16"/>
        <v>1.0673376585363572</v>
      </c>
      <c r="H57" s="9">
        <f t="shared" si="17"/>
        <v>3.348142848779986</v>
      </c>
      <c r="I57" s="9">
        <f t="shared" si="18"/>
        <v>3.2734292126824407</v>
      </c>
      <c r="J57" s="9">
        <f t="shared" si="19"/>
        <v>2.5262928517069909</v>
      </c>
      <c r="K57" s="11">
        <f t="shared" si="20"/>
        <v>0.3125</v>
      </c>
      <c r="L57" s="11">
        <f t="shared" si="21"/>
        <v>0.31948881789137379</v>
      </c>
      <c r="M57" s="11">
        <f t="shared" si="22"/>
        <v>0.41152263374485593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-0.27531998185619078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0.23665838362323982</v>
      </c>
      <c r="Q57" s="11">
        <f>2*'OddsRatio_working_3-way'!K57*'OddsRatio_working_3-way'!L57*'OddsRatio_working_3-way'!M57</f>
        <v>8.2173049869180489E-2</v>
      </c>
      <c r="R57" s="11">
        <f t="shared" si="23"/>
        <v>0</v>
      </c>
      <c r="S57" s="11">
        <f t="shared" si="24"/>
        <v>-0.85957576354503296</v>
      </c>
      <c r="T57" s="11">
        <f t="shared" si="25"/>
        <v>-0.29846380678646978</v>
      </c>
      <c r="U57" s="11">
        <f>'OddsRatio_working_3-way'!S57-'OddsRatio_working_3-way'!R57^2/3</f>
        <v>-0.85957576354503296</v>
      </c>
      <c r="V57" s="11">
        <f>'OddsRatio_working_3-way'!S57*'OddsRatio_working_3-way'!R57/3-2*'OddsRatio_working_3-way'!R57^3/27-'OddsRatio_working_3-way'!T57</f>
        <v>0.29846380678646978</v>
      </c>
      <c r="W57" s="11">
        <f>'OddsRatio_working_3-way'!V57^2+4*'OddsRatio_working_3-way'!U57^3/27</f>
        <v>-5.0104921002942227E-3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0.15337139242844913</v>
      </c>
      <c r="Y57" s="11">
        <f>IF('OddsRatio_working_3-way'!W57&gt;=0,IF('OddsRatio_working_3-way'!V57+SQRT('OddsRatio_working_3-way'!W57)&gt;0,0,PI()),ACOS('OddsRatio_working_3-way'!V57/(2*'OddsRatio_working_3-way'!X57)))</f>
        <v>0.23286158812736968</v>
      </c>
      <c r="Z57" s="11">
        <f>'OddsRatio_working_3-way'!X57^(1/3)*COS('OddsRatio_working_3-way'!Y57/3)</f>
        <v>0.5336688292681786</v>
      </c>
      <c r="AA57" s="11">
        <f>'OddsRatio_working_3-way'!X57^(1/3)*COS(('OddsRatio_working_3-way'!Y57+2*PI())/3)</f>
        <v>-0.30278057419122245</v>
      </c>
      <c r="AB57" s="11">
        <f>'OddsRatio_working_3-way'!X57^(1/3)*COS(('OddsRatio_working_3-way'!Y57+4*PI())/3)</f>
        <v>-0.23088825507695593</v>
      </c>
      <c r="AC57" s="11">
        <f>'OddsRatio_working_3-way'!X57^(1/3)*SIN('OddsRatio_working_3-way'!Y57/3)</f>
        <v>4.1507049793288189E-2</v>
      </c>
      <c r="AD57" s="11">
        <f>'OddsRatio_working_3-way'!X57^(1/3)*SIN(('OddsRatio_working_3-way'!Y57+2*PI())/3)</f>
        <v>0.44141723845749903</v>
      </c>
      <c r="AE57" s="11">
        <f>'OddsRatio_working_3-way'!X57^(1/3)*SIN(('OddsRatio_working_3-way'!Y57+4*PI())/3)</f>
        <v>-0.48292428825078726</v>
      </c>
      <c r="AF57" s="11">
        <f>-'OddsRatio_working_3-way'!U57/(3*'OddsRatio_working_3-way'!X57^(1/3))*COS(('OddsRatio_working_3-way'!Y57)/3)</f>
        <v>0.53366882926817871</v>
      </c>
      <c r="AG57" s="11">
        <f>-'OddsRatio_working_3-way'!U57/(3*'OddsRatio_working_3-way'!X57^(1/3))*COS(('OddsRatio_working_3-way'!Y57+2*PI())/3)</f>
        <v>-0.30278057419122251</v>
      </c>
      <c r="AH57" s="11">
        <f>-'OddsRatio_working_3-way'!U57/(3*'OddsRatio_working_3-way'!X57^(1/3))*COS(('OddsRatio_working_3-way'!Y57+4*PI())/3)</f>
        <v>-0.23088825507695598</v>
      </c>
      <c r="AI57" s="11">
        <f>'OddsRatio_working_3-way'!U57/(3*'OddsRatio_working_3-way'!X57^(1/3))*SIN(('OddsRatio_working_3-way'!Y57)/3)</f>
        <v>-4.1507049793288196E-2</v>
      </c>
      <c r="AJ57" s="11">
        <f>'OddsRatio_working_3-way'!U57/(3*'OddsRatio_working_3-way'!X57^(1/3))*SIN(('OddsRatio_working_3-way'!Y57+2*PI())/3)</f>
        <v>-0.44141723845749914</v>
      </c>
      <c r="AK57" s="11">
        <f>'OddsRatio_working_3-way'!U57/(3*'OddsRatio_working_3-way'!X57^(1/3))*SIN(('OddsRatio_working_3-way'!Y57+4*PI())/3)</f>
        <v>0.48292428825078737</v>
      </c>
      <c r="AL57" s="11">
        <f>'OddsRatio_working_3-way'!Z57+'OddsRatio_working_3-way'!AF57</f>
        <v>1.0673376585363572</v>
      </c>
      <c r="AM57" s="11">
        <f>'OddsRatio_working_3-way'!AA57+'OddsRatio_working_3-way'!AG57</f>
        <v>-0.60556114838244501</v>
      </c>
      <c r="AN57" s="11">
        <f>'OddsRatio_working_3-way'!AB57+'OddsRatio_working_3-way'!AH57</f>
        <v>-0.46177651015391191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1.0673376585363572</v>
      </c>
      <c r="AS57" s="11">
        <f>IF(('OddsRatio_working_3-way'!X57=0),IF(Q57&gt;0,-Q57^(1/3),(-Q57)^(1/3)),'OddsRatio_working_3-way'!AM57-'OddsRatio_working_3-way'!R57/3)</f>
        <v>-0.60556114838244501</v>
      </c>
      <c r="AT57" s="11">
        <f>IF(('OddsRatio_working_3-way'!X57=0),IF(Q57&gt;0,-Q57^(1/3),(-Q57)^(1/3)),'OddsRatio_working_3-way'!AN57-'OddsRatio_working_3-way'!R57/3)</f>
        <v>-0.46177651015391191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2.38</v>
      </c>
      <c r="B58" s="4">
        <f>IF('True_Odds_Calculator_3-way'!B59="","",'True_Odds_Calculator_3-way'!B59)</f>
        <v>3.24</v>
      </c>
      <c r="C58" s="4">
        <f>IF('True_Odds_Calculator_3-way'!C59="","",'True_Odds_Calculator_3-way'!C59)</f>
        <v>3.29</v>
      </c>
      <c r="D58" s="9">
        <f t="shared" si="13"/>
        <v>0.40818748113434355</v>
      </c>
      <c r="E58" s="9">
        <f t="shared" si="14"/>
        <v>0.29820593971528619</v>
      </c>
      <c r="F58" s="9">
        <f t="shared" si="15"/>
        <v>0.29360657915037008</v>
      </c>
      <c r="G58" s="9">
        <f t="shared" si="16"/>
        <v>1.0506193138509827</v>
      </c>
      <c r="H58" s="9">
        <f t="shared" si="17"/>
        <v>2.4498546531143561</v>
      </c>
      <c r="I58" s="9">
        <f t="shared" si="18"/>
        <v>3.3533872630262014</v>
      </c>
      <c r="J58" s="9">
        <f t="shared" si="19"/>
        <v>3.4059182287187504</v>
      </c>
      <c r="K58" s="11">
        <f t="shared" si="20"/>
        <v>0.42016806722689076</v>
      </c>
      <c r="L58" s="11">
        <f t="shared" si="21"/>
        <v>0.30864197530864196</v>
      </c>
      <c r="M58" s="11">
        <f t="shared" si="22"/>
        <v>0.303951367781155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-0.2790260312162689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0.23295370157519274</v>
      </c>
      <c r="Q58" s="11">
        <f>2*'OddsRatio_working_3-way'!K58*'OddsRatio_working_3-way'!L58*'OddsRatio_working_3-way'!M58</f>
        <v>7.8833739957764021E-2</v>
      </c>
      <c r="R58" s="11">
        <f t="shared" si="23"/>
        <v>0</v>
      </c>
      <c r="S58" s="11">
        <f t="shared" si="24"/>
        <v>-0.83488160785483778</v>
      </c>
      <c r="T58" s="11">
        <f t="shared" si="25"/>
        <v>-0.28253184698979278</v>
      </c>
      <c r="U58" s="11">
        <f>'OddsRatio_working_3-way'!S58-'OddsRatio_working_3-way'!R58^2/3</f>
        <v>-0.83488160785483778</v>
      </c>
      <c r="V58" s="11">
        <f>'OddsRatio_working_3-way'!S58*'OddsRatio_working_3-way'!R58/3-2*'OddsRatio_working_3-way'!R58^3/27-'OddsRatio_working_3-way'!T58</f>
        <v>0.28253184698979278</v>
      </c>
      <c r="W58" s="11">
        <f>'OddsRatio_working_3-way'!V58^2+4*'OddsRatio_working_3-way'!U58^3/27</f>
        <v>-6.3883883580091866E-3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0.14680993914026466</v>
      </c>
      <c r="Y58" s="11">
        <f>IF('OddsRatio_working_3-way'!W58&gt;=0,IF('OddsRatio_working_3-way'!V58+SQRT('OddsRatio_working_3-way'!W58)&gt;0,0,PI()),ACOS('OddsRatio_working_3-way'!V58/(2*'OddsRatio_working_3-way'!X58)))</f>
        <v>0.27569300695999033</v>
      </c>
      <c r="Z58" s="11">
        <f>'OddsRatio_working_3-way'!X58^(1/3)*COS('OddsRatio_working_3-way'!Y58/3)</f>
        <v>0.52530965692549136</v>
      </c>
      <c r="AA58" s="11">
        <f>'OddsRatio_working_3-way'!X58^(1/3)*COS(('OddsRatio_working_3-way'!Y58+2*PI())/3)</f>
        <v>-0.30458006214517619</v>
      </c>
      <c r="AB58" s="11">
        <f>'OddsRatio_working_3-way'!X58^(1/3)*COS(('OddsRatio_working_3-way'!Y58+4*PI())/3)</f>
        <v>-0.22072959478031526</v>
      </c>
      <c r="AC58" s="11">
        <f>'OddsRatio_working_3-way'!X58^(1/3)*SIN('OddsRatio_working_3-way'!Y58/3)</f>
        <v>4.8411089904778402E-2</v>
      </c>
      <c r="AD58" s="11">
        <f>'OddsRatio_working_3-way'!X58^(1/3)*SIN(('OddsRatio_working_3-way'!Y58+2*PI())/3)</f>
        <v>0.43072596279837438</v>
      </c>
      <c r="AE58" s="11">
        <f>'OddsRatio_working_3-way'!X58^(1/3)*SIN(('OddsRatio_working_3-way'!Y58+4*PI())/3)</f>
        <v>-0.47913705270315271</v>
      </c>
      <c r="AF58" s="11">
        <f>-'OddsRatio_working_3-way'!U58/(3*'OddsRatio_working_3-way'!X58^(1/3))*COS(('OddsRatio_working_3-way'!Y58)/3)</f>
        <v>0.52530965692549136</v>
      </c>
      <c r="AG58" s="11">
        <f>-'OddsRatio_working_3-way'!U58/(3*'OddsRatio_working_3-way'!X58^(1/3))*COS(('OddsRatio_working_3-way'!Y58+2*PI())/3)</f>
        <v>-0.30458006214517619</v>
      </c>
      <c r="AH58" s="11">
        <f>-'OddsRatio_working_3-way'!U58/(3*'OddsRatio_working_3-way'!X58^(1/3))*COS(('OddsRatio_working_3-way'!Y58+4*PI())/3)</f>
        <v>-0.22072959478031526</v>
      </c>
      <c r="AI58" s="11">
        <f>'OddsRatio_working_3-way'!U58/(3*'OddsRatio_working_3-way'!X58^(1/3))*SIN(('OddsRatio_working_3-way'!Y58)/3)</f>
        <v>-4.8411089904778402E-2</v>
      </c>
      <c r="AJ58" s="11">
        <f>'OddsRatio_working_3-way'!U58/(3*'OddsRatio_working_3-way'!X58^(1/3))*SIN(('OddsRatio_working_3-way'!Y58+2*PI())/3)</f>
        <v>-0.43072596279837438</v>
      </c>
      <c r="AK58" s="11">
        <f>'OddsRatio_working_3-way'!U58/(3*'OddsRatio_working_3-way'!X58^(1/3))*SIN(('OddsRatio_working_3-way'!Y58+4*PI())/3)</f>
        <v>0.47913705270315271</v>
      </c>
      <c r="AL58" s="11">
        <f>'OddsRatio_working_3-way'!Z58+'OddsRatio_working_3-way'!AF58</f>
        <v>1.0506193138509827</v>
      </c>
      <c r="AM58" s="11">
        <f>'OddsRatio_working_3-way'!AA58+'OddsRatio_working_3-way'!AG58</f>
        <v>-0.60916012429035238</v>
      </c>
      <c r="AN58" s="11">
        <f>'OddsRatio_working_3-way'!AB58+'OddsRatio_working_3-way'!AH58</f>
        <v>-0.44145918956063052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1.0506193138509827</v>
      </c>
      <c r="AS58" s="11">
        <f>IF(('OddsRatio_working_3-way'!X58=0),IF(Q58&gt;0,-Q58^(1/3),(-Q58)^(1/3)),'OddsRatio_working_3-way'!AM58-'OddsRatio_working_3-way'!R58/3)</f>
        <v>-0.60916012429035238</v>
      </c>
      <c r="AT58" s="11">
        <f>IF(('OddsRatio_working_3-way'!X58=0),IF(Q58&gt;0,-Q58^(1/3),(-Q58)^(1/3)),'OddsRatio_working_3-way'!AN58-'OddsRatio_working_3-way'!R58/3)</f>
        <v>-0.44145918956063052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3.43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2.23</v>
      </c>
      <c r="D59" s="9">
        <f t="shared" si="13"/>
        <v>0.28093257830014429</v>
      </c>
      <c r="E59" s="9">
        <f t="shared" si="14"/>
        <v>0.28344886028967847</v>
      </c>
      <c r="F59" s="9">
        <f t="shared" si="15"/>
        <v>0.43561856141017719</v>
      </c>
      <c r="G59" s="9">
        <f t="shared" si="16"/>
        <v>1.0533221921378546</v>
      </c>
      <c r="H59" s="9">
        <f t="shared" si="17"/>
        <v>3.5595729268949881</v>
      </c>
      <c r="I59" s="9">
        <f t="shared" si="18"/>
        <v>3.5279732611308514</v>
      </c>
      <c r="J59" s="9">
        <f t="shared" si="19"/>
        <v>2.295586296329561</v>
      </c>
      <c r="K59" s="11">
        <f t="shared" si="20"/>
        <v>0.29154518950437314</v>
      </c>
      <c r="L59" s="11">
        <f t="shared" si="21"/>
        <v>0.29411764705882354</v>
      </c>
      <c r="M59" s="11">
        <f t="shared" si="22"/>
        <v>0.44843049327354262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-0.27583204966804142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0.2330208188336193</v>
      </c>
      <c r="Q59" s="11">
        <f>2*'OddsRatio_working_3-way'!K59*'OddsRatio_working_3-way'!L59*'OddsRatio_working_3-way'!M59</f>
        <v>7.6904560671161484E-2</v>
      </c>
      <c r="R59" s="11">
        <f t="shared" si="23"/>
        <v>0</v>
      </c>
      <c r="S59" s="11">
        <f t="shared" si="24"/>
        <v>-0.84479239854126953</v>
      </c>
      <c r="T59" s="11">
        <f t="shared" si="25"/>
        <v>-0.27880937245586451</v>
      </c>
      <c r="U59" s="11">
        <f>'OddsRatio_working_3-way'!S59-'OddsRatio_working_3-way'!R59^2/3</f>
        <v>-0.84479239854126953</v>
      </c>
      <c r="V59" s="11">
        <f>'OddsRatio_working_3-way'!S59*'OddsRatio_working_3-way'!R59/3-2*'OddsRatio_working_3-way'!R59^3/27-'OddsRatio_working_3-way'!T59</f>
        <v>0.27880937245586451</v>
      </c>
      <c r="W59" s="11">
        <f>'OddsRatio_working_3-way'!V59^2+4*'OddsRatio_working_3-way'!U59^3/27</f>
        <v>-1.1584820697537329E-2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0.14943182966387242</v>
      </c>
      <c r="Y59" s="11">
        <f>IF('OddsRatio_working_3-way'!W59&gt;=0,IF('OddsRatio_working_3-way'!V59+SQRT('OddsRatio_working_3-way'!W59)&gt;0,0,PI()),ACOS('OddsRatio_working_3-way'!V59/(2*'OddsRatio_working_3-way'!X59)))</f>
        <v>0.36841812640478433</v>
      </c>
      <c r="Z59" s="11">
        <f>'OddsRatio_working_3-way'!X59^(1/3)*COS('OddsRatio_working_3-way'!Y59/3)</f>
        <v>0.5266610960689273</v>
      </c>
      <c r="AA59" s="11">
        <f>'OddsRatio_working_3-way'!X59^(1/3)*COS(('OddsRatio_working_3-way'!Y59+2*PI())/3)</f>
        <v>-0.31962590353493492</v>
      </c>
      <c r="AB59" s="11">
        <f>'OddsRatio_working_3-way'!X59^(1/3)*COS(('OddsRatio_working_3-way'!Y59+4*PI())/3)</f>
        <v>-0.20703519253399258</v>
      </c>
      <c r="AC59" s="11">
        <f>'OddsRatio_working_3-way'!X59^(1/3)*SIN('OddsRatio_working_3-way'!Y59/3)</f>
        <v>6.50042773046456E-2</v>
      </c>
      <c r="AD59" s="11">
        <f>'OddsRatio_working_3-way'!X59^(1/3)*SIN(('OddsRatio_working_3-way'!Y59+2*PI())/3)</f>
        <v>0.42359974972832515</v>
      </c>
      <c r="AE59" s="11">
        <f>'OddsRatio_working_3-way'!X59^(1/3)*SIN(('OddsRatio_working_3-way'!Y59+4*PI())/3)</f>
        <v>-0.48860402703297062</v>
      </c>
      <c r="AF59" s="11">
        <f>-'OddsRatio_working_3-way'!U59/(3*'OddsRatio_working_3-way'!X59^(1/3))*COS(('OddsRatio_working_3-way'!Y59)/3)</f>
        <v>0.52666109606892719</v>
      </c>
      <c r="AG59" s="11">
        <f>-'OddsRatio_working_3-way'!U59/(3*'OddsRatio_working_3-way'!X59^(1/3))*COS(('OddsRatio_working_3-way'!Y59+2*PI())/3)</f>
        <v>-0.31962590353493486</v>
      </c>
      <c r="AH59" s="11">
        <f>-'OddsRatio_working_3-way'!U59/(3*'OddsRatio_working_3-way'!X59^(1/3))*COS(('OddsRatio_working_3-way'!Y59+4*PI())/3)</f>
        <v>-0.20703519253399252</v>
      </c>
      <c r="AI59" s="11">
        <f>'OddsRatio_working_3-way'!U59/(3*'OddsRatio_working_3-way'!X59^(1/3))*SIN(('OddsRatio_working_3-way'!Y59)/3)</f>
        <v>-6.5004277304645586E-2</v>
      </c>
      <c r="AJ59" s="11">
        <f>'OddsRatio_working_3-way'!U59/(3*'OddsRatio_working_3-way'!X59^(1/3))*SIN(('OddsRatio_working_3-way'!Y59+2*PI())/3)</f>
        <v>-0.42359974972832504</v>
      </c>
      <c r="AK59" s="11">
        <f>'OddsRatio_working_3-way'!U59/(3*'OddsRatio_working_3-way'!X59^(1/3))*SIN(('OddsRatio_working_3-way'!Y59+4*PI())/3)</f>
        <v>0.48860402703297051</v>
      </c>
      <c r="AL59" s="11">
        <f>'OddsRatio_working_3-way'!Z59+'OddsRatio_working_3-way'!AF59</f>
        <v>1.0533221921378546</v>
      </c>
      <c r="AM59" s="11">
        <f>'OddsRatio_working_3-way'!AA59+'OddsRatio_working_3-way'!AG59</f>
        <v>-0.63925180706986984</v>
      </c>
      <c r="AN59" s="11">
        <f>'OddsRatio_working_3-way'!AB59+'OddsRatio_working_3-way'!AH59</f>
        <v>-0.4140703850679851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1.0533221921378546</v>
      </c>
      <c r="AS59" s="11">
        <f>IF(('OddsRatio_working_3-way'!X59=0),IF(Q59&gt;0,-Q59^(1/3),(-Q59)^(1/3)),'OddsRatio_working_3-way'!AM59-'OddsRatio_working_3-way'!R59/3)</f>
        <v>-0.63925180706986984</v>
      </c>
      <c r="AT59" s="11">
        <f>IF(('OddsRatio_working_3-way'!X59=0),IF(Q59&gt;0,-Q59^(1/3),(-Q59)^(1/3)),'OddsRatio_working_3-way'!AN59-'OddsRatio_working_3-way'!R59/3)</f>
        <v>-0.4140703850679851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3.42</v>
      </c>
      <c r="C60" s="4">
        <f>IF('True_Odds_Calculator_3-way'!C61="","",'True_Odds_Calculator_3-way'!C61)</f>
        <v>3.35</v>
      </c>
      <c r="D60" s="9">
        <f t="shared" si="13"/>
        <v>0.42999865224736289</v>
      </c>
      <c r="E60" s="9">
        <f t="shared" si="14"/>
        <v>0.28201012957474397</v>
      </c>
      <c r="F60" s="9">
        <f t="shared" si="15"/>
        <v>0.28799121817789308</v>
      </c>
      <c r="G60" s="9">
        <f t="shared" si="16"/>
        <v>1.0520545114770807</v>
      </c>
      <c r="H60" s="9">
        <f t="shared" si="17"/>
        <v>2.3255886844611218</v>
      </c>
      <c r="I60" s="9">
        <f t="shared" si="18"/>
        <v>3.5459719177745348</v>
      </c>
      <c r="J60" s="9">
        <f t="shared" si="19"/>
        <v>3.4723281019711401</v>
      </c>
      <c r="K60" s="11">
        <f t="shared" si="20"/>
        <v>0.44247787610619471</v>
      </c>
      <c r="L60" s="11">
        <f t="shared" si="21"/>
        <v>0.29239766081871343</v>
      </c>
      <c r="M60" s="11">
        <f t="shared" si="22"/>
        <v>0.29850746268656714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-0.27674158318792619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0.23288309268747087</v>
      </c>
      <c r="Q60" s="11">
        <f>2*'OddsRatio_working_3-way'!K60*'OddsRatio_working_3-way'!L60*'OddsRatio_working_3-way'!M60</f>
        <v>7.7241490111930627E-2</v>
      </c>
      <c r="R60" s="11">
        <f t="shared" si="23"/>
        <v>0</v>
      </c>
      <c r="S60" s="11">
        <f t="shared" si="24"/>
        <v>-0.84151824964204081</v>
      </c>
      <c r="T60" s="11">
        <f t="shared" si="25"/>
        <v>-0.27911053056120755</v>
      </c>
      <c r="U60" s="11">
        <f>'OddsRatio_working_3-way'!S60-'OddsRatio_working_3-way'!R60^2/3</f>
        <v>-0.84151824964204081</v>
      </c>
      <c r="V60" s="11">
        <f>'OddsRatio_working_3-way'!S60*'OddsRatio_working_3-way'!R60/3-2*'OddsRatio_working_3-way'!R60^3/27-'OddsRatio_working_3-way'!T60</f>
        <v>0.27911053056120755</v>
      </c>
      <c r="W60" s="11">
        <f>'OddsRatio_working_3-way'!V60^2+4*'OddsRatio_working_3-way'!U60^3/27</f>
        <v>-1.0382295899995356E-2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0.1485639459712165</v>
      </c>
      <c r="Y60" s="11">
        <f>IF('OddsRatio_working_3-way'!W60&gt;=0,IF('OddsRatio_working_3-way'!V60+SQRT('OddsRatio_working_3-way'!W60)&gt;0,0,PI()),ACOS('OddsRatio_working_3-way'!V60/(2*'OddsRatio_working_3-way'!X60)))</f>
        <v>0.35003242111017863</v>
      </c>
      <c r="Z60" s="11">
        <f>'OddsRatio_working_3-way'!X60^(1/3)*COS('OddsRatio_working_3-way'!Y60/3)</f>
        <v>0.52602725573854037</v>
      </c>
      <c r="AA60" s="11">
        <f>'OddsRatio_working_3-way'!X60^(1/3)*COS(('OddsRatio_working_3-way'!Y60+2*PI())/3)</f>
        <v>-0.31640891863208381</v>
      </c>
      <c r="AB60" s="11">
        <f>'OddsRatio_working_3-way'!X60^(1/3)*COS(('OddsRatio_working_3-way'!Y60+4*PI())/3)</f>
        <v>-0.20961833710645658</v>
      </c>
      <c r="AC60" s="11">
        <f>'OddsRatio_working_3-way'!X60^(1/3)*SIN('OddsRatio_working_3-way'!Y60/3)</f>
        <v>6.1655570990737665E-2</v>
      </c>
      <c r="AD60" s="11">
        <f>'OddsRatio_working_3-way'!X60^(1/3)*SIN(('OddsRatio_working_3-way'!Y60+2*PI())/3)</f>
        <v>0.42472518105722068</v>
      </c>
      <c r="AE60" s="11">
        <f>'OddsRatio_working_3-way'!X60^(1/3)*SIN(('OddsRatio_working_3-way'!Y60+4*PI())/3)</f>
        <v>-0.48638075204795833</v>
      </c>
      <c r="AF60" s="11">
        <f>-'OddsRatio_working_3-way'!U60/(3*'OddsRatio_working_3-way'!X60^(1/3))*COS(('OddsRatio_working_3-way'!Y60)/3)</f>
        <v>0.52602725573854037</v>
      </c>
      <c r="AG60" s="11">
        <f>-'OddsRatio_working_3-way'!U60/(3*'OddsRatio_working_3-way'!X60^(1/3))*COS(('OddsRatio_working_3-way'!Y60+2*PI())/3)</f>
        <v>-0.31640891863208381</v>
      </c>
      <c r="AH60" s="11">
        <f>-'OddsRatio_working_3-way'!U60/(3*'OddsRatio_working_3-way'!X60^(1/3))*COS(('OddsRatio_working_3-way'!Y60+4*PI())/3)</f>
        <v>-0.20961833710645658</v>
      </c>
      <c r="AI60" s="11">
        <f>'OddsRatio_working_3-way'!U60/(3*'OddsRatio_working_3-way'!X60^(1/3))*SIN(('OddsRatio_working_3-way'!Y60)/3)</f>
        <v>-6.1655570990737665E-2</v>
      </c>
      <c r="AJ60" s="11">
        <f>'OddsRatio_working_3-way'!U60/(3*'OddsRatio_working_3-way'!X60^(1/3))*SIN(('OddsRatio_working_3-way'!Y60+2*PI())/3)</f>
        <v>-0.42472518105722068</v>
      </c>
      <c r="AK60" s="11">
        <f>'OddsRatio_working_3-way'!U60/(3*'OddsRatio_working_3-way'!X60^(1/3))*SIN(('OddsRatio_working_3-way'!Y60+4*PI())/3)</f>
        <v>0.48638075204795833</v>
      </c>
      <c r="AL60" s="11">
        <f>'OddsRatio_working_3-way'!Z60+'OddsRatio_working_3-way'!AF60</f>
        <v>1.0520545114770807</v>
      </c>
      <c r="AM60" s="11">
        <f>'OddsRatio_working_3-way'!AA60+'OddsRatio_working_3-way'!AG60</f>
        <v>-0.63281783726416763</v>
      </c>
      <c r="AN60" s="11">
        <f>'OddsRatio_working_3-way'!AB60+'OddsRatio_working_3-way'!AH60</f>
        <v>-0.41923667421291316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1.0520545114770807</v>
      </c>
      <c r="AS60" s="11">
        <f>IF(('OddsRatio_working_3-way'!X60=0),IF(Q60&gt;0,-Q60^(1/3),(-Q60)^(1/3)),'OddsRatio_working_3-way'!AM60-'OddsRatio_working_3-way'!R60/3)</f>
        <v>-0.63281783726416763</v>
      </c>
      <c r="AT60" s="11">
        <f>IF(('OddsRatio_working_3-way'!X60=0),IF(Q60&gt;0,-Q60^(1/3),(-Q60)^(1/3)),'OddsRatio_working_3-way'!AN60-'OddsRatio_working_3-way'!R60/3)</f>
        <v>-0.41923667421291316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3.08</v>
      </c>
      <c r="B61" s="4">
        <f>IF('True_Odds_Calculator_3-way'!B62="","",'True_Odds_Calculator_3-way'!B62)</f>
        <v>3.1</v>
      </c>
      <c r="C61" s="4">
        <f>IF('True_Odds_Calculator_3-way'!C62="","",'True_Odds_Calculator_3-way'!C62)</f>
        <v>2.6</v>
      </c>
      <c r="D61" s="9">
        <f t="shared" si="13"/>
        <v>0.31432434610987836</v>
      </c>
      <c r="E61" s="9">
        <f t="shared" si="14"/>
        <v>0.31226556824742235</v>
      </c>
      <c r="F61" s="9">
        <f t="shared" si="15"/>
        <v>0.37341008564269923</v>
      </c>
      <c r="G61" s="9">
        <f t="shared" si="16"/>
        <v>1.0487630397001027</v>
      </c>
      <c r="H61" s="9">
        <f t="shared" si="17"/>
        <v>3.181427122576213</v>
      </c>
      <c r="I61" s="9">
        <f t="shared" si="18"/>
        <v>3.2024023833702153</v>
      </c>
      <c r="J61" s="9">
        <f t="shared" si="19"/>
        <v>2.6780208635201648</v>
      </c>
      <c r="K61" s="11">
        <f t="shared" si="20"/>
        <v>0.32467532467532467</v>
      </c>
      <c r="L61" s="11">
        <f t="shared" si="21"/>
        <v>0.32258064516129031</v>
      </c>
      <c r="M61" s="11">
        <f t="shared" si="22"/>
        <v>0.38461538461538458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-0.28152492668621698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0.23283168444458766</v>
      </c>
      <c r="Q61" s="11">
        <f>2*'OddsRatio_working_3-way'!K61*'OddsRatio_working_3-way'!L61*'OddsRatio_working_3-way'!M61</f>
        <v>8.0564596693628948E-2</v>
      </c>
      <c r="R61" s="11">
        <f t="shared" si="23"/>
        <v>0</v>
      </c>
      <c r="S61" s="11">
        <f t="shared" si="24"/>
        <v>-0.82703754578754585</v>
      </c>
      <c r="T61" s="11">
        <f t="shared" si="25"/>
        <v>-0.28617216117216121</v>
      </c>
      <c r="U61" s="11">
        <f>'OddsRatio_working_3-way'!S61-'OddsRatio_working_3-way'!R61^2/3</f>
        <v>-0.82703754578754585</v>
      </c>
      <c r="V61" s="11">
        <f>'OddsRatio_working_3-way'!S61*'OddsRatio_working_3-way'!R61/3-2*'OddsRatio_working_3-way'!R61^3/27-'OddsRatio_working_3-way'!T61</f>
        <v>0.28617216117216121</v>
      </c>
      <c r="W61" s="11">
        <f>'OddsRatio_working_3-way'!V61^2+4*'OddsRatio_working_3-way'!U61^3/27</f>
        <v>-1.9108752746880148E-3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0.1447457953660774</v>
      </c>
      <c r="Y61" s="11">
        <f>IF('OddsRatio_working_3-way'!W61&gt;=0,IF('OddsRatio_working_3-way'!V61+SQRT('OddsRatio_working_3-way'!W61)&gt;0,0,PI()),ACOS('OddsRatio_working_3-way'!V61/(2*'OddsRatio_working_3-way'!X61)))</f>
        <v>0.1515809443656051</v>
      </c>
      <c r="Z61" s="11">
        <f>'OddsRatio_working_3-way'!X61^(1/3)*COS('OddsRatio_working_3-way'!Y61/3)</f>
        <v>0.52438151985005133</v>
      </c>
      <c r="AA61" s="11">
        <f>'OddsRatio_working_3-way'!X61^(1/3)*COS(('OddsRatio_working_3-way'!Y61+2*PI())/3)</f>
        <v>-0.28515600925306822</v>
      </c>
      <c r="AB61" s="11">
        <f>'OddsRatio_working_3-way'!X61^(1/3)*COS(('OddsRatio_working_3-way'!Y61+4*PI())/3)</f>
        <v>-0.23922551059698319</v>
      </c>
      <c r="AC61" s="11">
        <f>'OddsRatio_working_3-way'!X61^(1/3)*SIN('OddsRatio_working_3-way'!Y61/3)</f>
        <v>2.6517985763104414E-2</v>
      </c>
      <c r="AD61" s="11">
        <f>'OddsRatio_working_3-way'!X61^(1/3)*SIN(('OddsRatio_working_3-way'!Y61+2*PI())/3)</f>
        <v>0.44086872458368609</v>
      </c>
      <c r="AE61" s="11">
        <f>'OddsRatio_working_3-way'!X61^(1/3)*SIN(('OddsRatio_working_3-way'!Y61+4*PI())/3)</f>
        <v>-0.46738671034679047</v>
      </c>
      <c r="AF61" s="11">
        <f>-'OddsRatio_working_3-way'!U61/(3*'OddsRatio_working_3-way'!X61^(1/3))*COS(('OddsRatio_working_3-way'!Y61)/3)</f>
        <v>0.52438151985005133</v>
      </c>
      <c r="AG61" s="11">
        <f>-'OddsRatio_working_3-way'!U61/(3*'OddsRatio_working_3-way'!X61^(1/3))*COS(('OddsRatio_working_3-way'!Y61+2*PI())/3)</f>
        <v>-0.28515600925306822</v>
      </c>
      <c r="AH61" s="11">
        <f>-'OddsRatio_working_3-way'!U61/(3*'OddsRatio_working_3-way'!X61^(1/3))*COS(('OddsRatio_working_3-way'!Y61+4*PI())/3)</f>
        <v>-0.23922551059698319</v>
      </c>
      <c r="AI61" s="11">
        <f>'OddsRatio_working_3-way'!U61/(3*'OddsRatio_working_3-way'!X61^(1/3))*SIN(('OddsRatio_working_3-way'!Y61)/3)</f>
        <v>-2.6517985763104414E-2</v>
      </c>
      <c r="AJ61" s="11">
        <f>'OddsRatio_working_3-way'!U61/(3*'OddsRatio_working_3-way'!X61^(1/3))*SIN(('OddsRatio_working_3-way'!Y61+2*PI())/3)</f>
        <v>-0.44086872458368609</v>
      </c>
      <c r="AK61" s="11">
        <f>'OddsRatio_working_3-way'!U61/(3*'OddsRatio_working_3-way'!X61^(1/3))*SIN(('OddsRatio_working_3-way'!Y61+4*PI())/3)</f>
        <v>0.46738671034679047</v>
      </c>
      <c r="AL61" s="11">
        <f>'OddsRatio_working_3-way'!Z61+'OddsRatio_working_3-way'!AF61</f>
        <v>1.0487630397001027</v>
      </c>
      <c r="AM61" s="11">
        <f>'OddsRatio_working_3-way'!AA61+'OddsRatio_working_3-way'!AG61</f>
        <v>-0.57031201850613644</v>
      </c>
      <c r="AN61" s="11">
        <f>'OddsRatio_working_3-way'!AB61+'OddsRatio_working_3-way'!AH61</f>
        <v>-0.47845102119396637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1.0487630397001027</v>
      </c>
      <c r="AS61" s="11">
        <f>IF(('OddsRatio_working_3-way'!X61=0),IF(Q61&gt;0,-Q61^(1/3),(-Q61)^(1/3)),'OddsRatio_working_3-way'!AM61-'OddsRatio_working_3-way'!R61/3)</f>
        <v>-0.57031201850613644</v>
      </c>
      <c r="AT61" s="11">
        <f>IF(('OddsRatio_working_3-way'!X61=0),IF(Q61&gt;0,-Q61^(1/3),(-Q61)^(1/3)),'OddsRatio_working_3-way'!AN61-'OddsRatio_working_3-way'!R61/3)</f>
        <v>-0.47845102119396637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1.93</v>
      </c>
      <c r="B62" s="4">
        <f>IF('True_Odds_Calculator_3-way'!B63="","",'True_Odds_Calculator_3-way'!B63)</f>
        <v>3.6</v>
      </c>
      <c r="C62" s="4">
        <f>IF('True_Odds_Calculator_3-way'!C63="","",'True_Odds_Calculator_3-way'!C63)</f>
        <v>4</v>
      </c>
      <c r="D62" s="9">
        <f t="shared" si="13"/>
        <v>0.4999610549116289</v>
      </c>
      <c r="E62" s="9">
        <f t="shared" si="14"/>
        <v>0.26342586305843796</v>
      </c>
      <c r="F62" s="9">
        <f t="shared" si="15"/>
        <v>0.23661308202993317</v>
      </c>
      <c r="G62" s="9">
        <f t="shared" si="16"/>
        <v>1.0754363360088055</v>
      </c>
      <c r="H62" s="9">
        <f t="shared" si="17"/>
        <v>2.0001557924881888</v>
      </c>
      <c r="I62" s="9">
        <f t="shared" si="18"/>
        <v>3.7961344736228941</v>
      </c>
      <c r="J62" s="9">
        <f t="shared" si="19"/>
        <v>4.2263090080264165</v>
      </c>
      <c r="K62" s="11">
        <f t="shared" si="20"/>
        <v>0.5181347150259068</v>
      </c>
      <c r="L62" s="11">
        <f t="shared" si="21"/>
        <v>0.27777777777777779</v>
      </c>
      <c r="M62" s="11">
        <f t="shared" si="22"/>
        <v>0.25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-0.26101036269430056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0.23495970063327576</v>
      </c>
      <c r="Q62" s="11">
        <f>2*'OddsRatio_working_3-way'!K62*'OddsRatio_working_3-way'!L62*'OddsRatio_working_3-way'!M62</f>
        <v>7.1963154864709278E-2</v>
      </c>
      <c r="R62" s="11">
        <f t="shared" si="23"/>
        <v>0</v>
      </c>
      <c r="S62" s="11">
        <f t="shared" si="24"/>
        <v>-0.90019299696719035</v>
      </c>
      <c r="T62" s="11">
        <f t="shared" si="25"/>
        <v>-0.27570995312930796</v>
      </c>
      <c r="U62" s="11">
        <f>'OddsRatio_working_3-way'!S62-'OddsRatio_working_3-way'!R62^2/3</f>
        <v>-0.90019299696719035</v>
      </c>
      <c r="V62" s="11">
        <f>'OddsRatio_working_3-way'!S62*'OddsRatio_working_3-way'!R62/3-2*'OddsRatio_working_3-way'!R62^3/27-'OddsRatio_working_3-way'!T62</f>
        <v>0.27570995312930796</v>
      </c>
      <c r="W62" s="11">
        <f>'OddsRatio_working_3-way'!V62^2+4*'OddsRatio_working_3-way'!U62^3/27</f>
        <v>-3.2053515553820078E-2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0.16436962448121709</v>
      </c>
      <c r="Y62" s="11">
        <f>IF('OddsRatio_working_3-way'!W62&gt;=0,IF('OddsRatio_working_3-way'!V62+SQRT('OddsRatio_working_3-way'!W62)&gt;0,0,PI()),ACOS('OddsRatio_working_3-way'!V62/(2*'OddsRatio_working_3-way'!X62)))</f>
        <v>0.57592502653973254</v>
      </c>
      <c r="Z62" s="11">
        <f>'OddsRatio_working_3-way'!X62^(1/3)*COS('OddsRatio_working_3-way'!Y62/3)</f>
        <v>0.53771816800440275</v>
      </c>
      <c r="AA62" s="11">
        <f>'OddsRatio_working_3-way'!X62^(1/3)*COS(('OddsRatio_working_3-way'!Y62+2*PI())/3)</f>
        <v>-0.35937222166900268</v>
      </c>
      <c r="AB62" s="11">
        <f>'OddsRatio_working_3-way'!X62^(1/3)*COS(('OddsRatio_working_3-way'!Y62+4*PI())/3)</f>
        <v>-0.1783459463354001</v>
      </c>
      <c r="AC62" s="11">
        <f>'OddsRatio_working_3-way'!X62^(1/3)*SIN('OddsRatio_working_3-way'!Y62/3)</f>
        <v>0.10451556879425071</v>
      </c>
      <c r="AD62" s="11">
        <f>'OddsRatio_working_3-way'!X62^(1/3)*SIN(('OddsRatio_working_3-way'!Y62+2*PI())/3)</f>
        <v>0.41341980917111609</v>
      </c>
      <c r="AE62" s="11">
        <f>'OddsRatio_working_3-way'!X62^(1/3)*SIN(('OddsRatio_working_3-way'!Y62+4*PI())/3)</f>
        <v>-0.51793537796536682</v>
      </c>
      <c r="AF62" s="11">
        <f>-'OddsRatio_working_3-way'!U62/(3*'OddsRatio_working_3-way'!X62^(1/3))*COS(('OddsRatio_working_3-way'!Y62)/3)</f>
        <v>0.53771816800440264</v>
      </c>
      <c r="AG62" s="11">
        <f>-'OddsRatio_working_3-way'!U62/(3*'OddsRatio_working_3-way'!X62^(1/3))*COS(('OddsRatio_working_3-way'!Y62+2*PI())/3)</f>
        <v>-0.35937222166900262</v>
      </c>
      <c r="AH62" s="11">
        <f>-'OddsRatio_working_3-way'!U62/(3*'OddsRatio_working_3-way'!X62^(1/3))*COS(('OddsRatio_working_3-way'!Y62+4*PI())/3)</f>
        <v>-0.17834594633540007</v>
      </c>
      <c r="AI62" s="11">
        <f>'OddsRatio_working_3-way'!U62/(3*'OddsRatio_working_3-way'!X62^(1/3))*SIN(('OddsRatio_working_3-way'!Y62)/3)</f>
        <v>-0.10451556879425068</v>
      </c>
      <c r="AJ62" s="11">
        <f>'OddsRatio_working_3-way'!U62/(3*'OddsRatio_working_3-way'!X62^(1/3))*SIN(('OddsRatio_working_3-way'!Y62+2*PI())/3)</f>
        <v>-0.41341980917111598</v>
      </c>
      <c r="AK62" s="11">
        <f>'OddsRatio_working_3-way'!U62/(3*'OddsRatio_working_3-way'!X62^(1/3))*SIN(('OddsRatio_working_3-way'!Y62+4*PI())/3)</f>
        <v>0.51793537796536671</v>
      </c>
      <c r="AL62" s="11">
        <f>'OddsRatio_working_3-way'!Z62+'OddsRatio_working_3-way'!AF62</f>
        <v>1.0754363360088055</v>
      </c>
      <c r="AM62" s="11">
        <f>'OddsRatio_working_3-way'!AA62+'OddsRatio_working_3-way'!AG62</f>
        <v>-0.71874444333800525</v>
      </c>
      <c r="AN62" s="11">
        <f>'OddsRatio_working_3-way'!AB62+'OddsRatio_working_3-way'!AH62</f>
        <v>-0.35669189267080015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1.0754363360088055</v>
      </c>
      <c r="AS62" s="11">
        <f>IF(('OddsRatio_working_3-way'!X62=0),IF(Q62&gt;0,-Q62^(1/3),(-Q62)^(1/3)),'OddsRatio_working_3-way'!AM62-'OddsRatio_working_3-way'!R62/3)</f>
        <v>-0.71874444333800525</v>
      </c>
      <c r="AT62" s="11">
        <f>IF(('OddsRatio_working_3-way'!X62=0),IF(Q62&gt;0,-Q62^(1/3),(-Q62)^(1/3)),'OddsRatio_working_3-way'!AN62-'OddsRatio_working_3-way'!R62/3)</f>
        <v>-0.35669189267080015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4</v>
      </c>
      <c r="B63" s="4">
        <f>IF('True_Odds_Calculator_3-way'!B64="","",'True_Odds_Calculator_3-way'!B64)</f>
        <v>3.51</v>
      </c>
      <c r="C63" s="4">
        <f>IF('True_Odds_Calculator_3-way'!C64="","",'True_Odds_Calculator_3-way'!C64)</f>
        <v>2</v>
      </c>
      <c r="D63" s="9">
        <f t="shared" si="13"/>
        <v>0.2398552837279542</v>
      </c>
      <c r="E63" s="9">
        <f t="shared" si="14"/>
        <v>0.27385647382134515</v>
      </c>
      <c r="F63" s="9">
        <f t="shared" si="15"/>
        <v>0.48628824245070063</v>
      </c>
      <c r="G63" s="9">
        <f t="shared" si="16"/>
        <v>1.0563935392729116</v>
      </c>
      <c r="H63" s="9">
        <f t="shared" si="17"/>
        <v>4.1691806178187347</v>
      </c>
      <c r="I63" s="9">
        <f t="shared" si="18"/>
        <v>3.6515477835750079</v>
      </c>
      <c r="J63" s="9">
        <f t="shared" si="19"/>
        <v>2.0563935392729116</v>
      </c>
      <c r="K63" s="11">
        <f t="shared" si="20"/>
        <v>0.25</v>
      </c>
      <c r="L63" s="11">
        <f t="shared" si="21"/>
        <v>0.28490028490028491</v>
      </c>
      <c r="M63" s="11">
        <f t="shared" si="22"/>
        <v>0.5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-0.26816239316239321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0.23183760683760685</v>
      </c>
      <c r="Q63" s="11">
        <f>2*'OddsRatio_working_3-way'!K63*'OddsRatio_working_3-way'!L63*'OddsRatio_working_3-way'!M63</f>
        <v>7.1225071225071226E-2</v>
      </c>
      <c r="R63" s="11">
        <f t="shared" si="23"/>
        <v>0</v>
      </c>
      <c r="S63" s="11">
        <f t="shared" si="24"/>
        <v>-0.86454183266932261</v>
      </c>
      <c r="T63" s="11">
        <f t="shared" si="25"/>
        <v>-0.26560424966799467</v>
      </c>
      <c r="U63" s="11">
        <f>'OddsRatio_working_3-way'!S63-'OddsRatio_working_3-way'!R63^2/3</f>
        <v>-0.86454183266932261</v>
      </c>
      <c r="V63" s="11">
        <f>'OddsRatio_working_3-way'!S63*'OddsRatio_working_3-way'!R63/3-2*'OddsRatio_working_3-way'!R63^3/27-'OddsRatio_working_3-way'!T63</f>
        <v>0.26560424966799467</v>
      </c>
      <c r="W63" s="11">
        <f>'OddsRatio_working_3-way'!V63^2+4*'OddsRatio_working_3-way'!U63^3/27</f>
        <v>-2.5185750393299414E-2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0.15470243035825088</v>
      </c>
      <c r="Y63" s="11">
        <f>IF('OddsRatio_working_3-way'!W63&gt;=0,IF('OddsRatio_working_3-way'!V63+SQRT('OddsRatio_working_3-way'!W63)&gt;0,0,PI()),ACOS('OddsRatio_working_3-way'!V63/(2*'OddsRatio_working_3-way'!X63)))</f>
        <v>0.53858381829268587</v>
      </c>
      <c r="Z63" s="11">
        <f>'OddsRatio_working_3-way'!X63^(1/3)*COS('OddsRatio_working_3-way'!Y63/3)</f>
        <v>0.52819676963645579</v>
      </c>
      <c r="AA63" s="11">
        <f>'OddsRatio_working_3-way'!X63^(1/3)*COS(('OddsRatio_working_3-way'!Y63+2*PI())/3)</f>
        <v>-0.34711397116525278</v>
      </c>
      <c r="AB63" s="11">
        <f>'OddsRatio_working_3-way'!X63^(1/3)*COS(('OddsRatio_working_3-way'!Y63+4*PI())/3)</f>
        <v>-0.18108279847120287</v>
      </c>
      <c r="AC63" s="11">
        <f>'OddsRatio_working_3-way'!X63^(1/3)*SIN('OddsRatio_working_3-way'!Y63/3)</f>
        <v>9.5858142248778866E-2</v>
      </c>
      <c r="AD63" s="11">
        <f>'OddsRatio_working_3-way'!X63^(1/3)*SIN(('OddsRatio_working_3-way'!Y63+2*PI())/3)</f>
        <v>0.40950274957765825</v>
      </c>
      <c r="AE63" s="11">
        <f>'OddsRatio_working_3-way'!X63^(1/3)*SIN(('OddsRatio_working_3-way'!Y63+4*PI())/3)</f>
        <v>-0.50536089182643718</v>
      </c>
      <c r="AF63" s="11">
        <f>-'OddsRatio_working_3-way'!U63/(3*'OddsRatio_working_3-way'!X63^(1/3))*COS(('OddsRatio_working_3-way'!Y63)/3)</f>
        <v>0.52819676963645579</v>
      </c>
      <c r="AG63" s="11">
        <f>-'OddsRatio_working_3-way'!U63/(3*'OddsRatio_working_3-way'!X63^(1/3))*COS(('OddsRatio_working_3-way'!Y63+2*PI())/3)</f>
        <v>-0.34711397116525278</v>
      </c>
      <c r="AH63" s="11">
        <f>-'OddsRatio_working_3-way'!U63/(3*'OddsRatio_working_3-way'!X63^(1/3))*COS(('OddsRatio_working_3-way'!Y63+4*PI())/3)</f>
        <v>-0.18108279847120287</v>
      </c>
      <c r="AI63" s="11">
        <f>'OddsRatio_working_3-way'!U63/(3*'OddsRatio_working_3-way'!X63^(1/3))*SIN(('OddsRatio_working_3-way'!Y63)/3)</f>
        <v>-9.5858142248778866E-2</v>
      </c>
      <c r="AJ63" s="11">
        <f>'OddsRatio_working_3-way'!U63/(3*'OddsRatio_working_3-way'!X63^(1/3))*SIN(('OddsRatio_working_3-way'!Y63+2*PI())/3)</f>
        <v>-0.40950274957765825</v>
      </c>
      <c r="AK63" s="11">
        <f>'OddsRatio_working_3-way'!U63/(3*'OddsRatio_working_3-way'!X63^(1/3))*SIN(('OddsRatio_working_3-way'!Y63+4*PI())/3)</f>
        <v>0.50536089182643718</v>
      </c>
      <c r="AL63" s="11">
        <f>'OddsRatio_working_3-way'!Z63+'OddsRatio_working_3-way'!AF63</f>
        <v>1.0563935392729116</v>
      </c>
      <c r="AM63" s="11">
        <f>'OddsRatio_working_3-way'!AA63+'OddsRatio_working_3-way'!AG63</f>
        <v>-0.69422794233050555</v>
      </c>
      <c r="AN63" s="11">
        <f>'OddsRatio_working_3-way'!AB63+'OddsRatio_working_3-way'!AH63</f>
        <v>-0.36216559694240574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1.0563935392729116</v>
      </c>
      <c r="AS63" s="11">
        <f>IF(('OddsRatio_working_3-way'!X63=0),IF(Q63&gt;0,-Q63^(1/3),(-Q63)^(1/3)),'OddsRatio_working_3-way'!AM63-'OddsRatio_working_3-way'!R63/3)</f>
        <v>-0.69422794233050555</v>
      </c>
      <c r="AT63" s="11">
        <f>IF(('OddsRatio_working_3-way'!X63=0),IF(Q63&gt;0,-Q63^(1/3),(-Q63)^(1/3)),'OddsRatio_working_3-way'!AN63-'OddsRatio_working_3-way'!R63/3)</f>
        <v>-0.36216559694240574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3.25</v>
      </c>
      <c r="B64" s="4">
        <f>IF('True_Odds_Calculator_3-way'!B65="","",'True_Odds_Calculator_3-way'!B65)</f>
        <v>3.37</v>
      </c>
      <c r="C64" s="4">
        <f>IF('True_Odds_Calculator_3-way'!C65="","",'True_Odds_Calculator_3-way'!C65)</f>
        <v>2.33</v>
      </c>
      <c r="D64" s="9">
        <f t="shared" si="13"/>
        <v>0.29697482991987129</v>
      </c>
      <c r="E64" s="9">
        <f t="shared" si="14"/>
        <v>0.28624226886633131</v>
      </c>
      <c r="F64" s="9">
        <f t="shared" si="15"/>
        <v>0.41678290121379752</v>
      </c>
      <c r="G64" s="9">
        <f t="shared" si="16"/>
        <v>1.0521283276129143</v>
      </c>
      <c r="H64" s="9">
        <f t="shared" si="17"/>
        <v>3.3672887371290576</v>
      </c>
      <c r="I64" s="9">
        <f t="shared" si="18"/>
        <v>3.4935441364426074</v>
      </c>
      <c r="J64" s="9">
        <f t="shared" si="19"/>
        <v>2.3993306757251758</v>
      </c>
      <c r="K64" s="11">
        <f t="shared" si="20"/>
        <v>0.30769230769230771</v>
      </c>
      <c r="L64" s="11">
        <f t="shared" si="21"/>
        <v>0.29673590504451036</v>
      </c>
      <c r="M64" s="11">
        <f t="shared" si="22"/>
        <v>0.42918454935622319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-0.27791585396557328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0.23315663717594418</v>
      </c>
      <c r="Q64" s="11">
        <f>2*'OddsRatio_working_3-way'!K64*'OddsRatio_working_3-way'!L64*'OddsRatio_working_3-way'!M64</f>
        <v>7.8371978882670293E-2</v>
      </c>
      <c r="R64" s="11">
        <f t="shared" si="23"/>
        <v>0</v>
      </c>
      <c r="S64" s="11">
        <f t="shared" si="24"/>
        <v>-0.83894687492289077</v>
      </c>
      <c r="T64" s="11">
        <f t="shared" si="25"/>
        <v>-0.2819989495539128</v>
      </c>
      <c r="U64" s="11">
        <f>'OddsRatio_working_3-way'!S64-'OddsRatio_working_3-way'!R64^2/3</f>
        <v>-0.83894687492289077</v>
      </c>
      <c r="V64" s="11">
        <f>'OddsRatio_working_3-way'!S64*'OddsRatio_working_3-way'!R64/3-2*'OddsRatio_working_3-way'!R64^3/27-'OddsRatio_working_3-way'!T64</f>
        <v>0.2819989495539128</v>
      </c>
      <c r="W64" s="11">
        <f>'OddsRatio_working_3-way'!V64^2+4*'OddsRatio_working_3-way'!U64^3/27</f>
        <v>-7.9547463069789132E-3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0.14788353006377111</v>
      </c>
      <c r="Y64" s="11">
        <f>IF('OddsRatio_working_3-way'!W64&gt;=0,IF('OddsRatio_working_3-way'!V64+SQRT('OddsRatio_working_3-way'!W64)&gt;0,0,PI()),ACOS('OddsRatio_working_3-way'!V64/(2*'OddsRatio_working_3-way'!X64)))</f>
        <v>0.30632084604078025</v>
      </c>
      <c r="Z64" s="11">
        <f>'OddsRatio_working_3-way'!X64^(1/3)*COS('OddsRatio_working_3-way'!Y64/3)</f>
        <v>0.52606416380645715</v>
      </c>
      <c r="AA64" s="11">
        <f>'OddsRatio_working_3-way'!X64^(1/3)*COS(('OddsRatio_working_3-way'!Y64+2*PI())/3)</f>
        <v>-0.30971281025746938</v>
      </c>
      <c r="AB64" s="11">
        <f>'OddsRatio_working_3-way'!X64^(1/3)*COS(('OddsRatio_working_3-way'!Y64+4*PI())/3)</f>
        <v>-0.21635135354898774</v>
      </c>
      <c r="AC64" s="11">
        <f>'OddsRatio_working_3-way'!X64^(1/3)*SIN('OddsRatio_working_3-way'!Y64/3)</f>
        <v>5.3902262162577486E-2</v>
      </c>
      <c r="AD64" s="11">
        <f>'OddsRatio_working_3-way'!X64^(1/3)*SIN(('OddsRatio_working_3-way'!Y64+2*PI())/3)</f>
        <v>0.42863379879572144</v>
      </c>
      <c r="AE64" s="11">
        <f>'OddsRatio_working_3-way'!X64^(1/3)*SIN(('OddsRatio_working_3-way'!Y64+4*PI())/3)</f>
        <v>-0.48253606095829893</v>
      </c>
      <c r="AF64" s="11">
        <f>-'OddsRatio_working_3-way'!U64/(3*'OddsRatio_working_3-way'!X64^(1/3))*COS(('OddsRatio_working_3-way'!Y64)/3)</f>
        <v>0.52606416380645704</v>
      </c>
      <c r="AG64" s="11">
        <f>-'OddsRatio_working_3-way'!U64/(3*'OddsRatio_working_3-way'!X64^(1/3))*COS(('OddsRatio_working_3-way'!Y64+2*PI())/3)</f>
        <v>-0.30971281025746933</v>
      </c>
      <c r="AH64" s="11">
        <f>-'OddsRatio_working_3-way'!U64/(3*'OddsRatio_working_3-way'!X64^(1/3))*COS(('OddsRatio_working_3-way'!Y64+4*PI())/3)</f>
        <v>-0.21635135354898771</v>
      </c>
      <c r="AI64" s="11">
        <f>'OddsRatio_working_3-way'!U64/(3*'OddsRatio_working_3-way'!X64^(1/3))*SIN(('OddsRatio_working_3-way'!Y64)/3)</f>
        <v>-5.3902262162577472E-2</v>
      </c>
      <c r="AJ64" s="11">
        <f>'OddsRatio_working_3-way'!U64/(3*'OddsRatio_working_3-way'!X64^(1/3))*SIN(('OddsRatio_working_3-way'!Y64+2*PI())/3)</f>
        <v>-0.42863379879572139</v>
      </c>
      <c r="AK64" s="11">
        <f>'OddsRatio_working_3-way'!U64/(3*'OddsRatio_working_3-way'!X64^(1/3))*SIN(('OddsRatio_working_3-way'!Y64+4*PI())/3)</f>
        <v>0.48253606095829882</v>
      </c>
      <c r="AL64" s="11">
        <f>'OddsRatio_working_3-way'!Z64+'OddsRatio_working_3-way'!AF64</f>
        <v>1.0521283276129143</v>
      </c>
      <c r="AM64" s="11">
        <f>'OddsRatio_working_3-way'!AA64+'OddsRatio_working_3-way'!AG64</f>
        <v>-0.61942562051493866</v>
      </c>
      <c r="AN64" s="11">
        <f>'OddsRatio_working_3-way'!AB64+'OddsRatio_working_3-way'!AH64</f>
        <v>-0.43270270709797543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1.0521283276129143</v>
      </c>
      <c r="AS64" s="11">
        <f>IF(('OddsRatio_working_3-way'!X64=0),IF(Q64&gt;0,-Q64^(1/3),(-Q64)^(1/3)),'OddsRatio_working_3-way'!AM64-'OddsRatio_working_3-way'!R64/3)</f>
        <v>-0.61942562051493866</v>
      </c>
      <c r="AT64" s="11">
        <f>IF(('OddsRatio_working_3-way'!X64=0),IF(Q64&gt;0,-Q64^(1/3),(-Q64)^(1/3)),'OddsRatio_working_3-way'!AN64-'OddsRatio_working_3-way'!R64/3)</f>
        <v>-0.43270270709797543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3.44</v>
      </c>
      <c r="B65" s="4">
        <f>IF('True_Odds_Calculator_3-way'!B66="","",'True_Odds_Calculator_3-way'!B66)</f>
        <v>3.41</v>
      </c>
      <c r="C65" s="4">
        <f>IF('True_Odds_Calculator_3-way'!C66="","",'True_Odds_Calculator_3-way'!C66)</f>
        <v>2.2200000000000002</v>
      </c>
      <c r="D65" s="9">
        <f t="shared" si="13"/>
        <v>0.27999974365790464</v>
      </c>
      <c r="E65" s="9">
        <f t="shared" si="14"/>
        <v>0.28250056925975475</v>
      </c>
      <c r="F65" s="9">
        <f t="shared" si="15"/>
        <v>0.43749968708234044</v>
      </c>
      <c r="G65" s="9">
        <f t="shared" si="16"/>
        <v>1.0538655086480118</v>
      </c>
      <c r="H65" s="9">
        <f t="shared" si="17"/>
        <v>3.5714318411011483</v>
      </c>
      <c r="I65" s="9">
        <f t="shared" si="18"/>
        <v>3.5398158758417084</v>
      </c>
      <c r="J65" s="9">
        <f t="shared" si="19"/>
        <v>2.2857159205505742</v>
      </c>
      <c r="K65" s="11">
        <f t="shared" si="20"/>
        <v>0.29069767441860467</v>
      </c>
      <c r="L65" s="11">
        <f t="shared" si="21"/>
        <v>0.29325513196480935</v>
      </c>
      <c r="M65" s="11">
        <f t="shared" si="22"/>
        <v>0.4504504504504504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-0.27548686926031252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0.23308959918112204</v>
      </c>
      <c r="Q65" s="11">
        <f>2*'OddsRatio_working_3-way'!K65*'OddsRatio_working_3-way'!L65*'OddsRatio_working_3-way'!M65</f>
        <v>7.6800526913055028E-2</v>
      </c>
      <c r="R65" s="11">
        <f t="shared" si="23"/>
        <v>0</v>
      </c>
      <c r="S65" s="11">
        <f t="shared" si="24"/>
        <v>-0.84610057752288537</v>
      </c>
      <c r="T65" s="11">
        <f t="shared" si="25"/>
        <v>-0.27878107990869366</v>
      </c>
      <c r="U65" s="11">
        <f>'OddsRatio_working_3-way'!S65-'OddsRatio_working_3-way'!R65^2/3</f>
        <v>-0.84610057752288537</v>
      </c>
      <c r="V65" s="11">
        <f>'OddsRatio_working_3-way'!S65*'OddsRatio_working_3-way'!R65/3-2*'OddsRatio_working_3-way'!R65^3/27-'OddsRatio_working_3-way'!T65</f>
        <v>0.27878107990869366</v>
      </c>
      <c r="W65" s="11">
        <f>'OddsRatio_working_3-way'!V65^2+4*'OddsRatio_working_3-way'!U65^3/27</f>
        <v>-1.2016178596368152E-2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0.14977906154685439</v>
      </c>
      <c r="Y65" s="11">
        <f>IF('OddsRatio_working_3-way'!W65&gt;=0,IF('OddsRatio_working_3-way'!V65+SQRT('OddsRatio_working_3-way'!W65)&gt;0,0,PI()),ACOS('OddsRatio_working_3-way'!V65/(2*'OddsRatio_working_3-way'!X65)))</f>
        <v>0.37463560240756988</v>
      </c>
      <c r="Z65" s="11">
        <f>'OddsRatio_working_3-way'!X65^(1/3)*COS('OddsRatio_working_3-way'!Y65/3)</f>
        <v>0.52693275432400588</v>
      </c>
      <c r="AA65" s="11">
        <f>'OddsRatio_working_3-way'!X65^(1/3)*COS(('OddsRatio_working_3-way'!Y65+2*PI())/3)</f>
        <v>-0.32075118052300816</v>
      </c>
      <c r="AB65" s="11">
        <f>'OddsRatio_working_3-way'!X65^(1/3)*COS(('OddsRatio_working_3-way'!Y65+4*PI())/3)</f>
        <v>-0.20618157380099753</v>
      </c>
      <c r="AC65" s="11">
        <f>'OddsRatio_working_3-way'!X65^(1/3)*SIN('OddsRatio_working_3-way'!Y65/3)</f>
        <v>6.6146793281902427E-2</v>
      </c>
      <c r="AD65" s="11">
        <f>'OddsRatio_working_3-way'!X65^(1/3)*SIN(('OddsRatio_working_3-way'!Y65+2*PI())/3)</f>
        <v>0.42326375468974237</v>
      </c>
      <c r="AE65" s="11">
        <f>'OddsRatio_working_3-way'!X65^(1/3)*SIN(('OddsRatio_working_3-way'!Y65+4*PI())/3)</f>
        <v>-0.48941054797164474</v>
      </c>
      <c r="AF65" s="11">
        <f>-'OddsRatio_working_3-way'!U65/(3*'OddsRatio_working_3-way'!X65^(1/3))*COS(('OddsRatio_working_3-way'!Y65)/3)</f>
        <v>0.52693275432400588</v>
      </c>
      <c r="AG65" s="11">
        <f>-'OddsRatio_working_3-way'!U65/(3*'OddsRatio_working_3-way'!X65^(1/3))*COS(('OddsRatio_working_3-way'!Y65+2*PI())/3)</f>
        <v>-0.32075118052300816</v>
      </c>
      <c r="AH65" s="11">
        <f>-'OddsRatio_working_3-way'!U65/(3*'OddsRatio_working_3-way'!X65^(1/3))*COS(('OddsRatio_working_3-way'!Y65+4*PI())/3)</f>
        <v>-0.20618157380099753</v>
      </c>
      <c r="AI65" s="11">
        <f>'OddsRatio_working_3-way'!U65/(3*'OddsRatio_working_3-way'!X65^(1/3))*SIN(('OddsRatio_working_3-way'!Y65)/3)</f>
        <v>-6.6146793281902427E-2</v>
      </c>
      <c r="AJ65" s="11">
        <f>'OddsRatio_working_3-way'!U65/(3*'OddsRatio_working_3-way'!X65^(1/3))*SIN(('OddsRatio_working_3-way'!Y65+2*PI())/3)</f>
        <v>-0.42326375468974237</v>
      </c>
      <c r="AK65" s="11">
        <f>'OddsRatio_working_3-way'!U65/(3*'OddsRatio_working_3-way'!X65^(1/3))*SIN(('OddsRatio_working_3-way'!Y65+4*PI())/3)</f>
        <v>0.48941054797164474</v>
      </c>
      <c r="AL65" s="11">
        <f>'OddsRatio_working_3-way'!Z65+'OddsRatio_working_3-way'!AF65</f>
        <v>1.0538655086480118</v>
      </c>
      <c r="AM65" s="11">
        <f>'OddsRatio_working_3-way'!AA65+'OddsRatio_working_3-way'!AG65</f>
        <v>-0.64150236104601632</v>
      </c>
      <c r="AN65" s="11">
        <f>'OddsRatio_working_3-way'!AB65+'OddsRatio_working_3-way'!AH65</f>
        <v>-0.41236314760199505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1.0538655086480118</v>
      </c>
      <c r="AS65" s="11">
        <f>IF(('OddsRatio_working_3-way'!X65=0),IF(Q65&gt;0,-Q65^(1/3),(-Q65)^(1/3)),'OddsRatio_working_3-way'!AM65-'OddsRatio_working_3-way'!R65/3)</f>
        <v>-0.64150236104601632</v>
      </c>
      <c r="AT65" s="11">
        <f>IF(('OddsRatio_working_3-way'!X65=0),IF(Q65&gt;0,-Q65^(1/3),(-Q65)^(1/3)),'OddsRatio_working_3-way'!AN65-'OddsRatio_working_3-way'!R65/3)</f>
        <v>-0.41236314760199505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2.04</v>
      </c>
      <c r="B66" s="4">
        <f>IF('True_Odds_Calculator_3-way'!B67="","",'True_Odds_Calculator_3-way'!B67)</f>
        <v>3.5</v>
      </c>
      <c r="C66" s="4">
        <f>IF('True_Odds_Calculator_3-way'!C67="","",'True_Odds_Calculator_3-way'!C67)</f>
        <v>3.86</v>
      </c>
      <c r="D66" s="9">
        <f t="shared" si="13"/>
        <v>0.47656576704458892</v>
      </c>
      <c r="E66" s="9">
        <f t="shared" si="14"/>
        <v>0.27470599562409376</v>
      </c>
      <c r="F66" s="9">
        <f t="shared" si="15"/>
        <v>0.24872823733131733</v>
      </c>
      <c r="G66" s="9">
        <f t="shared" si="16"/>
        <v>1.0561021833224125</v>
      </c>
      <c r="H66" s="9">
        <f t="shared" si="17"/>
        <v>2.0983462706553091</v>
      </c>
      <c r="I66" s="9">
        <f t="shared" si="18"/>
        <v>3.6402554583060311</v>
      </c>
      <c r="J66" s="9">
        <f t="shared" si="19"/>
        <v>4.0204522443020991</v>
      </c>
      <c r="K66" s="11">
        <f t="shared" si="20"/>
        <v>0.49019607843137253</v>
      </c>
      <c r="L66" s="11">
        <f t="shared" si="21"/>
        <v>0.2857142857142857</v>
      </c>
      <c r="M66" s="11">
        <f t="shared" si="22"/>
        <v>0.2590673575129534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-0.26980740482721588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0.23221723922729715</v>
      </c>
      <c r="Q66" s="11">
        <f>2*'OddsRatio_working_3-way'!K66*'OddsRatio_working_3-way'!L66*'OddsRatio_working_3-way'!M66</f>
        <v>7.2567887258530347E-2</v>
      </c>
      <c r="R66" s="11">
        <f t="shared" si="23"/>
        <v>0</v>
      </c>
      <c r="S66" s="11">
        <f t="shared" si="24"/>
        <v>-0.86067778375470683</v>
      </c>
      <c r="T66" s="11">
        <f t="shared" si="25"/>
        <v>-0.26896180742334586</v>
      </c>
      <c r="U66" s="11">
        <f>'OddsRatio_working_3-way'!S66-'OddsRatio_working_3-way'!R66^2/3</f>
        <v>-0.86067778375470683</v>
      </c>
      <c r="V66" s="11">
        <f>'OddsRatio_working_3-way'!S66*'OddsRatio_working_3-way'!R66/3-2*'OddsRatio_working_3-way'!R66^3/27-'OddsRatio_working_3-way'!T66</f>
        <v>0.26896180742334586</v>
      </c>
      <c r="W66" s="11">
        <f>'OddsRatio_working_3-way'!V66^2+4*'OddsRatio_working_3-way'!U66^3/27</f>
        <v>-2.2113035352696181E-2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0.15366643192734805</v>
      </c>
      <c r="Y66" s="11">
        <f>IF('OddsRatio_working_3-way'!W66&gt;=0,IF('OddsRatio_working_3-way'!V66+SQRT('OddsRatio_working_3-way'!W66)&gt;0,0,PI()),ACOS('OddsRatio_working_3-way'!V66/(2*'OddsRatio_working_3-way'!X66)))</f>
        <v>0.50505427252989832</v>
      </c>
      <c r="Z66" s="11">
        <f>'OddsRatio_working_3-way'!X66^(1/3)*COS('OddsRatio_working_3-way'!Y66/3)</f>
        <v>0.52805109166120623</v>
      </c>
      <c r="AA66" s="11">
        <f>'OddsRatio_working_3-way'!X66^(1/3)*COS(('OddsRatio_working_3-way'!Y66+2*PI())/3)</f>
        <v>-0.34174928342236432</v>
      </c>
      <c r="AB66" s="11">
        <f>'OddsRatio_working_3-way'!X66^(1/3)*COS(('OddsRatio_working_3-way'!Y66+4*PI())/3)</f>
        <v>-0.18630180823884204</v>
      </c>
      <c r="AC66" s="11">
        <f>'OddsRatio_working_3-way'!X66^(1/3)*SIN('OddsRatio_working_3-way'!Y66/3)</f>
        <v>8.9747641642054427E-2</v>
      </c>
      <c r="AD66" s="11">
        <f>'OddsRatio_working_3-way'!X66^(1/3)*SIN(('OddsRatio_working_3-way'!Y66+2*PI())/3)</f>
        <v>0.41243183905368258</v>
      </c>
      <c r="AE66" s="11">
        <f>'OddsRatio_working_3-way'!X66^(1/3)*SIN(('OddsRatio_working_3-way'!Y66+4*PI())/3)</f>
        <v>-0.50217948069573692</v>
      </c>
      <c r="AF66" s="11">
        <f>-'OddsRatio_working_3-way'!U66/(3*'OddsRatio_working_3-way'!X66^(1/3))*COS(('OddsRatio_working_3-way'!Y66)/3)</f>
        <v>0.52805109166120634</v>
      </c>
      <c r="AG66" s="11">
        <f>-'OddsRatio_working_3-way'!U66/(3*'OddsRatio_working_3-way'!X66^(1/3))*COS(('OddsRatio_working_3-way'!Y66+2*PI())/3)</f>
        <v>-0.34174928342236438</v>
      </c>
      <c r="AH66" s="11">
        <f>-'OddsRatio_working_3-way'!U66/(3*'OddsRatio_working_3-way'!X66^(1/3))*COS(('OddsRatio_working_3-way'!Y66+4*PI())/3)</f>
        <v>-0.18630180823884207</v>
      </c>
      <c r="AI66" s="11">
        <f>'OddsRatio_working_3-way'!U66/(3*'OddsRatio_working_3-way'!X66^(1/3))*SIN(('OddsRatio_working_3-way'!Y66)/3)</f>
        <v>-8.974764164205444E-2</v>
      </c>
      <c r="AJ66" s="11">
        <f>'OddsRatio_working_3-way'!U66/(3*'OddsRatio_working_3-way'!X66^(1/3))*SIN(('OddsRatio_working_3-way'!Y66+2*PI())/3)</f>
        <v>-0.41243183905368269</v>
      </c>
      <c r="AK66" s="11">
        <f>'OddsRatio_working_3-way'!U66/(3*'OddsRatio_working_3-way'!X66^(1/3))*SIN(('OddsRatio_working_3-way'!Y66+4*PI())/3)</f>
        <v>0.50217948069573692</v>
      </c>
      <c r="AL66" s="11">
        <f>'OddsRatio_working_3-way'!Z66+'OddsRatio_working_3-way'!AF66</f>
        <v>1.0561021833224125</v>
      </c>
      <c r="AM66" s="11">
        <f>'OddsRatio_working_3-way'!AA66+'OddsRatio_working_3-way'!AG66</f>
        <v>-0.68349856684472865</v>
      </c>
      <c r="AN66" s="11">
        <f>'OddsRatio_working_3-way'!AB66+'OddsRatio_working_3-way'!AH66</f>
        <v>-0.37260361647768414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1.0561021833224125</v>
      </c>
      <c r="AS66" s="11">
        <f>IF(('OddsRatio_working_3-way'!X66=0),IF(Q66&gt;0,-Q66^(1/3),(-Q66)^(1/3)),'OddsRatio_working_3-way'!AM66-'OddsRatio_working_3-way'!R66/3)</f>
        <v>-0.68349856684472865</v>
      </c>
      <c r="AT66" s="11">
        <f>IF(('OddsRatio_working_3-way'!X66=0),IF(Q66&gt;0,-Q66^(1/3),(-Q66)^(1/3)),'OddsRatio_working_3-way'!AN66-'OddsRatio_working_3-way'!R66/3)</f>
        <v>-0.37260361647768414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1.54</v>
      </c>
      <c r="B67" s="4">
        <f>IF('True_Odds_Calculator_3-way'!B68="","",'True_Odds_Calculator_3-way'!B68)</f>
        <v>4.1900000000000004</v>
      </c>
      <c r="C67" s="4">
        <f>IF('True_Odds_Calculator_3-way'!C68="","",'True_Odds_Calculator_3-way'!C68)</f>
        <v>6.68</v>
      </c>
      <c r="D67" s="9">
        <f t="shared" si="13"/>
        <v>0.63305903252086948</v>
      </c>
      <c r="E67" s="9">
        <f t="shared" si="14"/>
        <v>0.22603367651068917</v>
      </c>
      <c r="F67" s="9">
        <f t="shared" si="15"/>
        <v>0.14090729096844129</v>
      </c>
      <c r="G67" s="9">
        <f t="shared" si="16"/>
        <v>1.0733916984655565</v>
      </c>
      <c r="H67" s="9">
        <f t="shared" si="17"/>
        <v>1.5796315171714004</v>
      </c>
      <c r="I67" s="9">
        <f t="shared" si="18"/>
        <v>4.4241195181051252</v>
      </c>
      <c r="J67" s="9">
        <f t="shared" si="19"/>
        <v>7.0968648472843601</v>
      </c>
      <c r="K67" s="11">
        <f t="shared" si="20"/>
        <v>0.64935064935064934</v>
      </c>
      <c r="L67" s="11">
        <f t="shared" si="21"/>
        <v>0.2386634844868735</v>
      </c>
      <c r="M67" s="11">
        <f t="shared" si="22"/>
        <v>0.14970059880239522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-0.22699776036062891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0.21831240658502601</v>
      </c>
      <c r="Q67" s="11">
        <f>2*'OddsRatio_working_3-way'!K67*'OddsRatio_working_3-way'!L67*'OddsRatio_working_3-way'!M67</f>
        <v>4.6400086415520944E-2</v>
      </c>
      <c r="R67" s="11">
        <f t="shared" si="23"/>
        <v>0</v>
      </c>
      <c r="S67" s="11">
        <f t="shared" si="24"/>
        <v>-0.96173815212183345</v>
      </c>
      <c r="T67" s="11">
        <f t="shared" si="25"/>
        <v>-0.20440768376659588</v>
      </c>
      <c r="U67" s="11">
        <f>'OddsRatio_working_3-way'!S67-'OddsRatio_working_3-way'!R67^2/3</f>
        <v>-0.96173815212183345</v>
      </c>
      <c r="V67" s="11">
        <f>'OddsRatio_working_3-way'!S67*'OddsRatio_working_3-way'!R67/3-2*'OddsRatio_working_3-way'!R67^3/27-'OddsRatio_working_3-way'!T67</f>
        <v>0.20440768376659588</v>
      </c>
      <c r="W67" s="11">
        <f>'OddsRatio_working_3-way'!V67^2+4*'OddsRatio_working_3-way'!U67^3/27</f>
        <v>-9.000273573796988E-2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0.18151118210787631</v>
      </c>
      <c r="Y67" s="11">
        <f>IF('OddsRatio_working_3-way'!W67&gt;=0,IF('OddsRatio_working_3-way'!V67+SQRT('OddsRatio_working_3-way'!W67)&gt;0,0,PI()),ACOS('OddsRatio_working_3-way'!V67/(2*'OddsRatio_working_3-way'!X67)))</f>
        <v>0.97269807068855418</v>
      </c>
      <c r="Z67" s="11">
        <f>'OddsRatio_working_3-way'!X67^(1/3)*COS('OddsRatio_working_3-way'!Y67/3)</f>
        <v>0.53669584923277824</v>
      </c>
      <c r="AA67" s="11">
        <f>'OddsRatio_working_3-way'!X67^(1/3)*COS(('OddsRatio_working_3-way'!Y67+2*PI())/3)</f>
        <v>-0.42456159909045255</v>
      </c>
      <c r="AB67" s="11">
        <f>'OddsRatio_working_3-way'!X67^(1/3)*COS(('OddsRatio_working_3-way'!Y67+4*PI())/3)</f>
        <v>-0.11213425014232579</v>
      </c>
      <c r="AC67" s="11">
        <f>'OddsRatio_working_3-way'!X67^(1/3)*SIN('OddsRatio_working_3-way'!Y67/3)</f>
        <v>0.18038001401740222</v>
      </c>
      <c r="AD67" s="11">
        <f>'OddsRatio_working_3-way'!X67^(1/3)*SIN(('OddsRatio_working_3-way'!Y67+2*PI())/3)</f>
        <v>0.37460223253254787</v>
      </c>
      <c r="AE67" s="11">
        <f>'OddsRatio_working_3-way'!X67^(1/3)*SIN(('OddsRatio_working_3-way'!Y67+4*PI())/3)</f>
        <v>-0.5549822465499501</v>
      </c>
      <c r="AF67" s="11">
        <f>-'OddsRatio_working_3-way'!U67/(3*'OddsRatio_working_3-way'!X67^(1/3))*COS(('OddsRatio_working_3-way'!Y67)/3)</f>
        <v>0.53669584923277813</v>
      </c>
      <c r="AG67" s="11">
        <f>-'OddsRatio_working_3-way'!U67/(3*'OddsRatio_working_3-way'!X67^(1/3))*COS(('OddsRatio_working_3-way'!Y67+2*PI())/3)</f>
        <v>-0.42456159909045249</v>
      </c>
      <c r="AH67" s="11">
        <f>-'OddsRatio_working_3-way'!U67/(3*'OddsRatio_working_3-way'!X67^(1/3))*COS(('OddsRatio_working_3-way'!Y67+4*PI())/3)</f>
        <v>-0.11213425014232577</v>
      </c>
      <c r="AI67" s="11">
        <f>'OddsRatio_working_3-way'!U67/(3*'OddsRatio_working_3-way'!X67^(1/3))*SIN(('OddsRatio_working_3-way'!Y67)/3)</f>
        <v>-0.18038001401740217</v>
      </c>
      <c r="AJ67" s="11">
        <f>'OddsRatio_working_3-way'!U67/(3*'OddsRatio_working_3-way'!X67^(1/3))*SIN(('OddsRatio_working_3-way'!Y67+2*PI())/3)</f>
        <v>-0.37460223253254776</v>
      </c>
      <c r="AK67" s="11">
        <f>'OddsRatio_working_3-way'!U67/(3*'OddsRatio_working_3-way'!X67^(1/3))*SIN(('OddsRatio_working_3-way'!Y67+4*PI())/3)</f>
        <v>0.55498224654994999</v>
      </c>
      <c r="AL67" s="11">
        <f>'OddsRatio_working_3-way'!Z67+'OddsRatio_working_3-way'!AF67</f>
        <v>1.0733916984655565</v>
      </c>
      <c r="AM67" s="11">
        <f>'OddsRatio_working_3-way'!AA67+'OddsRatio_working_3-way'!AG67</f>
        <v>-0.84912319818090509</v>
      </c>
      <c r="AN67" s="11">
        <f>'OddsRatio_working_3-way'!AB67+'OddsRatio_working_3-way'!AH67</f>
        <v>-0.22426850028465156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1.0733916984655565</v>
      </c>
      <c r="AS67" s="11">
        <f>IF(('OddsRatio_working_3-way'!X67=0),IF(Q67&gt;0,-Q67^(1/3),(-Q67)^(1/3)),'OddsRatio_working_3-way'!AM67-'OddsRatio_working_3-way'!R67/3)</f>
        <v>-0.84912319818090509</v>
      </c>
      <c r="AT67" s="11">
        <f>IF(('OddsRatio_working_3-way'!X67=0),IF(Q67&gt;0,-Q67^(1/3),(-Q67)^(1/3)),'OddsRatio_working_3-way'!AN67-'OddsRatio_working_3-way'!R67/3)</f>
        <v>-0.22426850028465156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2.76</v>
      </c>
      <c r="B68" s="4">
        <f>IF('True_Odds_Calculator_3-way'!B69="","",'True_Odds_Calculator_3-way'!B69)</f>
        <v>3.43</v>
      </c>
      <c r="C68" s="4">
        <f>IF('True_Odds_Calculator_3-way'!C69="","",'True_Odds_Calculator_3-way'!C69)</f>
        <v>2.64</v>
      </c>
      <c r="D68" s="9">
        <f t="shared" ref="D68:D131" si="26">(K68/(AR68+K68-(AR68*K68)))</f>
        <v>0.35109894191791724</v>
      </c>
      <c r="E68" s="9">
        <f t="shared" ref="E68:E131" si="27">(L68/(AR68+L68-(AR68*L68)))</f>
        <v>0.28154927806830576</v>
      </c>
      <c r="F68" s="9">
        <f t="shared" ref="F68:F131" si="28">(M68/(AR68+M68-(AR68*M68)))</f>
        <v>0.367351780013777</v>
      </c>
      <c r="G68" s="9">
        <f t="shared" ref="G68:G131" si="29">AR68</f>
        <v>1.0501136260541042</v>
      </c>
      <c r="H68" s="9">
        <f t="shared" ref="H68:H131" si="30">IF(A68="","",1/D68)</f>
        <v>2.8481999818552235</v>
      </c>
      <c r="I68" s="9">
        <f t="shared" ref="I68:I131" si="31">IF(B68="","",1/E68)</f>
        <v>3.5517761113114741</v>
      </c>
      <c r="J68" s="9">
        <f t="shared" ref="J68:J131" si="32">IF(C68="","",1/F68)</f>
        <v>2.7221863467287308</v>
      </c>
      <c r="K68" s="11">
        <f t="shared" ref="K68:K131" si="33">1/A68</f>
        <v>0.3623188405797102</v>
      </c>
      <c r="L68" s="11">
        <f t="shared" ref="L68:L131" si="34">1/B68</f>
        <v>0.29154518950437314</v>
      </c>
      <c r="M68" s="11">
        <f t="shared" ref="M68:M131" si="35">1/C68</f>
        <v>0.37878787878787878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-0.2806439345924705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0.23327136237517782</v>
      </c>
      <c r="Q68" s="11">
        <f>2*'OddsRatio_working_3-way'!K68*'OddsRatio_working_3-way'!L68*'OddsRatio_working_3-way'!M68</f>
        <v>8.002448108925482E-2</v>
      </c>
      <c r="R68" s="11">
        <f t="shared" ref="R68:R131" si="36">O68/N68</f>
        <v>0</v>
      </c>
      <c r="S68" s="11">
        <f t="shared" ref="S68:S131" si="37">P68/N68</f>
        <v>-0.83120044163404605</v>
      </c>
      <c r="T68" s="11">
        <f t="shared" ref="T68:T131" si="38">Q68/N68</f>
        <v>-0.28514594910258867</v>
      </c>
      <c r="U68" s="11">
        <f>'OddsRatio_working_3-way'!S68-'OddsRatio_working_3-way'!R68^2/3</f>
        <v>-0.83120044163404605</v>
      </c>
      <c r="V68" s="11">
        <f>'OddsRatio_working_3-way'!S68*'OddsRatio_working_3-way'!R68/3-2*'OddsRatio_working_3-way'!R68^3/27-'OddsRatio_working_3-way'!T68</f>
        <v>0.28514594910258867</v>
      </c>
      <c r="W68" s="11">
        <f>'OddsRatio_working_3-way'!V68^2+4*'OddsRatio_working_3-way'!U68^3/27</f>
        <v>-3.769053294781291E-3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0.14584003701350101</v>
      </c>
      <c r="Y68" s="11">
        <f>IF('OddsRatio_working_3-way'!W68&gt;=0,IF('OddsRatio_working_3-way'!V68+SQRT('OddsRatio_working_3-way'!W68)&gt;0,0,PI()),ACOS('OddsRatio_working_3-way'!V68/(2*'OddsRatio_working_3-way'!X68)))</f>
        <v>0.2120652106125962</v>
      </c>
      <c r="Z68" s="11">
        <f>'OddsRatio_working_3-way'!X68^(1/3)*COS('OddsRatio_working_3-way'!Y68/3)</f>
        <v>0.5250568130270522</v>
      </c>
      <c r="AA68" s="11">
        <f>'OddsRatio_working_3-way'!X68^(1/3)*COS(('OddsRatio_working_3-way'!Y68+2*PI())/3)</f>
        <v>-0.29472495491421491</v>
      </c>
      <c r="AB68" s="11">
        <f>'OddsRatio_working_3-way'!X68^(1/3)*COS(('OddsRatio_working_3-way'!Y68+4*PI())/3)</f>
        <v>-0.23033185811283721</v>
      </c>
      <c r="AC68" s="11">
        <f>'OddsRatio_working_3-way'!X68^(1/3)*SIN('OddsRatio_working_3-way'!Y68/3)</f>
        <v>3.7177371772228934E-2</v>
      </c>
      <c r="AD68" s="11">
        <f>'OddsRatio_working_3-way'!X68^(1/3)*SIN(('OddsRatio_working_3-way'!Y68+2*PI())/3)</f>
        <v>0.43612385262540893</v>
      </c>
      <c r="AE68" s="11">
        <f>'OddsRatio_working_3-way'!X68^(1/3)*SIN(('OddsRatio_working_3-way'!Y68+4*PI())/3)</f>
        <v>-0.47330122439763794</v>
      </c>
      <c r="AF68" s="11">
        <f>-'OddsRatio_working_3-way'!U68/(3*'OddsRatio_working_3-way'!X68^(1/3))*COS(('OddsRatio_working_3-way'!Y68)/3)</f>
        <v>0.52505681302705209</v>
      </c>
      <c r="AG68" s="11">
        <f>-'OddsRatio_working_3-way'!U68/(3*'OddsRatio_working_3-way'!X68^(1/3))*COS(('OddsRatio_working_3-way'!Y68+2*PI())/3)</f>
        <v>-0.2947249549142148</v>
      </c>
      <c r="AH68" s="11">
        <f>-'OddsRatio_working_3-way'!U68/(3*'OddsRatio_working_3-way'!X68^(1/3))*COS(('OddsRatio_working_3-way'!Y68+4*PI())/3)</f>
        <v>-0.23033185811283716</v>
      </c>
      <c r="AI68" s="11">
        <f>'OddsRatio_working_3-way'!U68/(3*'OddsRatio_working_3-way'!X68^(1/3))*SIN(('OddsRatio_working_3-way'!Y68)/3)</f>
        <v>-3.7177371772228927E-2</v>
      </c>
      <c r="AJ68" s="11">
        <f>'OddsRatio_working_3-way'!U68/(3*'OddsRatio_working_3-way'!X68^(1/3))*SIN(('OddsRatio_working_3-way'!Y68+2*PI())/3)</f>
        <v>-0.43612385262540881</v>
      </c>
      <c r="AK68" s="11">
        <f>'OddsRatio_working_3-way'!U68/(3*'OddsRatio_working_3-way'!X68^(1/3))*SIN(('OddsRatio_working_3-way'!Y68+4*PI())/3)</f>
        <v>0.47330122439763783</v>
      </c>
      <c r="AL68" s="11">
        <f>'OddsRatio_working_3-way'!Z68+'OddsRatio_working_3-way'!AF68</f>
        <v>1.0501136260541042</v>
      </c>
      <c r="AM68" s="11">
        <f>'OddsRatio_working_3-way'!AA68+'OddsRatio_working_3-way'!AG68</f>
        <v>-0.58944990982842971</v>
      </c>
      <c r="AN68" s="11">
        <f>'OddsRatio_working_3-way'!AB68+'OddsRatio_working_3-way'!AH68</f>
        <v>-0.46066371622567437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1.0501136260541042</v>
      </c>
      <c r="AS68" s="11">
        <f>IF(('OddsRatio_working_3-way'!X68=0),IF(Q68&gt;0,-Q68^(1/3),(-Q68)^(1/3)),'OddsRatio_working_3-way'!AM68-'OddsRatio_working_3-way'!R68/3)</f>
        <v>-0.58944990982842971</v>
      </c>
      <c r="AT68" s="11">
        <f>IF(('OddsRatio_working_3-way'!X68=0),IF(Q68&gt;0,-Q68^(1/3),(-Q68)^(1/3)),'OddsRatio_working_3-way'!AN68-'OddsRatio_working_3-way'!R68/3)</f>
        <v>-0.46066371622567437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2.35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3.15</v>
      </c>
      <c r="D69" s="9">
        <f t="shared" si="26"/>
        <v>0.41314275734175643</v>
      </c>
      <c r="E69" s="9">
        <f t="shared" si="27"/>
        <v>0.28031859079748339</v>
      </c>
      <c r="F69" s="9">
        <f t="shared" si="28"/>
        <v>0.30653865186076024</v>
      </c>
      <c r="G69" s="9">
        <f t="shared" si="29"/>
        <v>1.0522006277751099</v>
      </c>
      <c r="H69" s="9">
        <f t="shared" si="30"/>
        <v>2.4204708474963983</v>
      </c>
      <c r="I69" s="9">
        <f t="shared" si="31"/>
        <v>3.5673695317712681</v>
      </c>
      <c r="J69" s="9">
        <f t="shared" si="32"/>
        <v>3.2622313497164863</v>
      </c>
      <c r="K69" s="11">
        <f t="shared" si="33"/>
        <v>0.42553191489361702</v>
      </c>
      <c r="L69" s="11">
        <f t="shared" si="34"/>
        <v>0.29069767441860467</v>
      </c>
      <c r="M69" s="11">
        <f t="shared" si="35"/>
        <v>0.31746031746031744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-0.27811550151975684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0.23326500318088639</v>
      </c>
      <c r="Q69" s="11">
        <f>2*'OddsRatio_working_3-way'!K69*'OddsRatio_working_3-way'!L69*'OddsRatio_working_3-way'!M69</f>
        <v>7.854040511140957E-2</v>
      </c>
      <c r="R69" s="11">
        <f t="shared" si="36"/>
        <v>0</v>
      </c>
      <c r="S69" s="11">
        <f t="shared" si="37"/>
        <v>-0.83873427373236742</v>
      </c>
      <c r="T69" s="11">
        <f t="shared" si="38"/>
        <v>-0.28240211236780055</v>
      </c>
      <c r="U69" s="11">
        <f>'OddsRatio_working_3-way'!S69-'OddsRatio_working_3-way'!R69^2/3</f>
        <v>-0.83873427373236742</v>
      </c>
      <c r="V69" s="11">
        <f>'OddsRatio_working_3-way'!S69*'OddsRatio_working_3-way'!R69/3-2*'OddsRatio_working_3-way'!R69^3/27-'OddsRatio_working_3-way'!T69</f>
        <v>0.28240211236780055</v>
      </c>
      <c r="W69" s="11">
        <f>'OddsRatio_working_3-way'!V69^2+4*'OddsRatio_working_3-way'!U69^3/27</f>
        <v>-7.6607129757779724E-3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0.14782731990871462</v>
      </c>
      <c r="Y69" s="11">
        <f>IF('OddsRatio_working_3-way'!W69&gt;=0,IF('OddsRatio_working_3-way'!V69+SQRT('OddsRatio_working_3-way'!W69)&gt;0,0,PI()),ACOS('OddsRatio_working_3-way'!V69/(2*'OddsRatio_working_3-way'!X69)))</f>
        <v>0.30054378421484551</v>
      </c>
      <c r="Z69" s="11">
        <f>'OddsRatio_working_3-way'!X69^(1/3)*COS('OddsRatio_working_3-way'!Y69/3)</f>
        <v>0.52610031388755496</v>
      </c>
      <c r="AA69" s="11">
        <f>'OddsRatio_working_3-way'!X69^(1/3)*COS(('OddsRatio_working_3-way'!Y69+2*PI())/3)</f>
        <v>-0.30884768120714723</v>
      </c>
      <c r="AB69" s="11">
        <f>'OddsRatio_working_3-way'!X69^(1/3)*COS(('OddsRatio_working_3-way'!Y69+4*PI())/3)</f>
        <v>-0.21725263268040784</v>
      </c>
      <c r="AC69" s="11">
        <f>'OddsRatio_working_3-way'!X69^(1/3)*SIN('OddsRatio_working_3-way'!Y69/3)</f>
        <v>5.2882425923350053E-2</v>
      </c>
      <c r="AD69" s="11">
        <f>'OddsRatio_working_3-way'!X69^(1/3)*SIN(('OddsRatio_working_3-way'!Y69+2*PI())/3)</f>
        <v>0.42917502380391476</v>
      </c>
      <c r="AE69" s="11">
        <f>'OddsRatio_working_3-way'!X69^(1/3)*SIN(('OddsRatio_working_3-way'!Y69+4*PI())/3)</f>
        <v>-0.48205744972726455</v>
      </c>
      <c r="AF69" s="11">
        <f>-'OddsRatio_working_3-way'!U69/(3*'OddsRatio_working_3-way'!X69^(1/3))*COS(('OddsRatio_working_3-way'!Y69)/3)</f>
        <v>0.52610031388755496</v>
      </c>
      <c r="AG69" s="11">
        <f>-'OddsRatio_working_3-way'!U69/(3*'OddsRatio_working_3-way'!X69^(1/3))*COS(('OddsRatio_working_3-way'!Y69+2*PI())/3)</f>
        <v>-0.30884768120714723</v>
      </c>
      <c r="AH69" s="11">
        <f>-'OddsRatio_working_3-way'!U69/(3*'OddsRatio_working_3-way'!X69^(1/3))*COS(('OddsRatio_working_3-way'!Y69+4*PI())/3)</f>
        <v>-0.21725263268040784</v>
      </c>
      <c r="AI69" s="11">
        <f>'OddsRatio_working_3-way'!U69/(3*'OddsRatio_working_3-way'!X69^(1/3))*SIN(('OddsRatio_working_3-way'!Y69)/3)</f>
        <v>-5.2882425923350053E-2</v>
      </c>
      <c r="AJ69" s="11">
        <f>'OddsRatio_working_3-way'!U69/(3*'OddsRatio_working_3-way'!X69^(1/3))*SIN(('OddsRatio_working_3-way'!Y69+2*PI())/3)</f>
        <v>-0.42917502380391476</v>
      </c>
      <c r="AK69" s="11">
        <f>'OddsRatio_working_3-way'!U69/(3*'OddsRatio_working_3-way'!X69^(1/3))*SIN(('OddsRatio_working_3-way'!Y69+4*PI())/3)</f>
        <v>0.48205744972726455</v>
      </c>
      <c r="AL69" s="11">
        <f>'OddsRatio_working_3-way'!Z69+'OddsRatio_working_3-way'!AF69</f>
        <v>1.0522006277751099</v>
      </c>
      <c r="AM69" s="11">
        <f>'OddsRatio_working_3-way'!AA69+'OddsRatio_working_3-way'!AG69</f>
        <v>-0.61769536241429446</v>
      </c>
      <c r="AN69" s="11">
        <f>'OddsRatio_working_3-way'!AB69+'OddsRatio_working_3-way'!AH69</f>
        <v>-0.43450526536081568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1.0522006277751099</v>
      </c>
      <c r="AS69" s="11">
        <f>IF(('OddsRatio_working_3-way'!X69=0),IF(Q69&gt;0,-Q69^(1/3),(-Q69)^(1/3)),'OddsRatio_working_3-way'!AM69-'OddsRatio_working_3-way'!R69/3)</f>
        <v>-0.61769536241429446</v>
      </c>
      <c r="AT69" s="11">
        <f>IF(('OddsRatio_working_3-way'!X69=0),IF(Q69&gt;0,-Q69^(1/3),(-Q69)^(1/3)),'OddsRatio_working_3-way'!AN69-'OddsRatio_working_3-way'!R69/3)</f>
        <v>-0.43450526536081568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2.21</v>
      </c>
      <c r="B70" s="4">
        <f>IF('True_Odds_Calculator_3-way'!B71="","",'True_Odds_Calculator_3-way'!B71)</f>
        <v>3.46</v>
      </c>
      <c r="C70" s="4">
        <f>IF('True_Odds_Calculator_3-way'!C71="","",'True_Odds_Calculator_3-way'!C71)</f>
        <v>3.28</v>
      </c>
      <c r="D70" s="9">
        <f t="shared" si="26"/>
        <v>0.43509475875128673</v>
      </c>
      <c r="E70" s="9">
        <f t="shared" si="27"/>
        <v>0.27475392159802176</v>
      </c>
      <c r="F70" s="9">
        <f t="shared" si="28"/>
        <v>0.29015131965069163</v>
      </c>
      <c r="G70" s="9">
        <f t="shared" si="29"/>
        <v>1.0730164552720152</v>
      </c>
      <c r="H70" s="9">
        <f t="shared" si="30"/>
        <v>2.2983499108791383</v>
      </c>
      <c r="I70" s="9">
        <f t="shared" si="31"/>
        <v>3.6396204799691567</v>
      </c>
      <c r="J70" s="9">
        <f t="shared" si="32"/>
        <v>3.4464775180201954</v>
      </c>
      <c r="K70" s="11">
        <f t="shared" si="33"/>
        <v>0.45248868778280543</v>
      </c>
      <c r="L70" s="11">
        <f t="shared" si="34"/>
        <v>0.28901734104046245</v>
      </c>
      <c r="M70" s="11">
        <f t="shared" si="35"/>
        <v>0.3048780487804878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-0.27059085083566559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0.23723280807730268</v>
      </c>
      <c r="Q70" s="11">
        <f>2*'OddsRatio_working_3-way'!K70*'OddsRatio_working_3-way'!L70*'OddsRatio_working_3-way'!M70</f>
        <v>7.9742120362118543E-2</v>
      </c>
      <c r="R70" s="11">
        <f t="shared" si="36"/>
        <v>0</v>
      </c>
      <c r="S70" s="11">
        <f t="shared" si="37"/>
        <v>-0.87672146838910747</v>
      </c>
      <c r="T70" s="11">
        <f t="shared" si="38"/>
        <v>-0.29469629189549829</v>
      </c>
      <c r="U70" s="11">
        <f>'OddsRatio_working_3-way'!S70-'OddsRatio_working_3-way'!R70^2/3</f>
        <v>-0.87672146838910747</v>
      </c>
      <c r="V70" s="11">
        <f>'OddsRatio_working_3-way'!S70*'OddsRatio_working_3-way'!R70/3-2*'OddsRatio_working_3-way'!R70^3/27-'OddsRatio_working_3-way'!T70</f>
        <v>0.29469629189549829</v>
      </c>
      <c r="W70" s="11">
        <f>'OddsRatio_working_3-way'!V70^2+4*'OddsRatio_working_3-way'!U70^3/27</f>
        <v>-1.2988711376070855E-2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0.1579830812405458</v>
      </c>
      <c r="Y70" s="11">
        <f>IF('OddsRatio_working_3-way'!W70&gt;=0,IF('OddsRatio_working_3-way'!V70+SQRT('OddsRatio_working_3-way'!W70)&gt;0,0,PI()),ACOS('OddsRatio_working_3-way'!V70/(2*'OddsRatio_working_3-way'!X70)))</f>
        <v>0.36901502732374625</v>
      </c>
      <c r="Z70" s="11">
        <f>'OddsRatio_working_3-way'!X70^(1/3)*COS('OddsRatio_working_3-way'!Y70/3)</f>
        <v>0.53650822763600758</v>
      </c>
      <c r="AA70" s="11">
        <f>'OddsRatio_working_3-way'!X70^(1/3)*COS(('OddsRatio_working_3-way'!Y70+2*PI())/3)</f>
        <v>-0.32569589614088446</v>
      </c>
      <c r="AB70" s="11">
        <f>'OddsRatio_working_3-way'!X70^(1/3)*COS(('OddsRatio_working_3-way'!Y70+4*PI())/3)</f>
        <v>-0.21081233149512327</v>
      </c>
      <c r="AC70" s="11">
        <f>'OddsRatio_working_3-way'!X70^(1/3)*SIN('OddsRatio_working_3-way'!Y70/3)</f>
        <v>6.6328056973694233E-2</v>
      </c>
      <c r="AD70" s="11">
        <f>'OddsRatio_working_3-way'!X70^(1/3)*SIN(('OddsRatio_working_3-way'!Y70+2*PI())/3)</f>
        <v>0.43146572598529997</v>
      </c>
      <c r="AE70" s="11">
        <f>'OddsRatio_working_3-way'!X70^(1/3)*SIN(('OddsRatio_working_3-way'!Y70+4*PI())/3)</f>
        <v>-0.49779378295899396</v>
      </c>
      <c r="AF70" s="11">
        <f>-'OddsRatio_working_3-way'!U70/(3*'OddsRatio_working_3-way'!X70^(1/3))*COS(('OddsRatio_working_3-way'!Y70)/3)</f>
        <v>0.5365082276360077</v>
      </c>
      <c r="AG70" s="11">
        <f>-'OddsRatio_working_3-way'!U70/(3*'OddsRatio_working_3-way'!X70^(1/3))*COS(('OddsRatio_working_3-way'!Y70+2*PI())/3)</f>
        <v>-0.32569589614088457</v>
      </c>
      <c r="AH70" s="11">
        <f>-'OddsRatio_working_3-way'!U70/(3*'OddsRatio_working_3-way'!X70^(1/3))*COS(('OddsRatio_working_3-way'!Y70+4*PI())/3)</f>
        <v>-0.21081233149512332</v>
      </c>
      <c r="AI70" s="11">
        <f>'OddsRatio_working_3-way'!U70/(3*'OddsRatio_working_3-way'!X70^(1/3))*SIN(('OddsRatio_working_3-way'!Y70)/3)</f>
        <v>-6.6328056973694247E-2</v>
      </c>
      <c r="AJ70" s="11">
        <f>'OddsRatio_working_3-way'!U70/(3*'OddsRatio_working_3-way'!X70^(1/3))*SIN(('OddsRatio_working_3-way'!Y70+2*PI())/3)</f>
        <v>-0.43146572598530009</v>
      </c>
      <c r="AK70" s="11">
        <f>'OddsRatio_working_3-way'!U70/(3*'OddsRatio_working_3-way'!X70^(1/3))*SIN(('OddsRatio_working_3-way'!Y70+4*PI())/3)</f>
        <v>0.49779378295899407</v>
      </c>
      <c r="AL70" s="11">
        <f>'OddsRatio_working_3-way'!Z70+'OddsRatio_working_3-way'!AF70</f>
        <v>1.0730164552720152</v>
      </c>
      <c r="AM70" s="11">
        <f>'OddsRatio_working_3-way'!AA70+'OddsRatio_working_3-way'!AG70</f>
        <v>-0.65139179228176902</v>
      </c>
      <c r="AN70" s="11">
        <f>'OddsRatio_working_3-way'!AB70+'OddsRatio_working_3-way'!AH70</f>
        <v>-0.42162466299024659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1.0730164552720152</v>
      </c>
      <c r="AS70" s="11">
        <f>IF(('OddsRatio_working_3-way'!X70=0),IF(Q70&gt;0,-Q70^(1/3),(-Q70)^(1/3)),'OddsRatio_working_3-way'!AM70-'OddsRatio_working_3-way'!R70/3)</f>
        <v>-0.65139179228176902</v>
      </c>
      <c r="AT70" s="11">
        <f>IF(('OddsRatio_working_3-way'!X70=0),IF(Q70&gt;0,-Q70^(1/3),(-Q70)^(1/3)),'OddsRatio_working_3-way'!AN70-'OddsRatio_working_3-way'!R70/3)</f>
        <v>-0.42162466299024659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2.66</v>
      </c>
      <c r="B71" s="4">
        <f>IF('True_Odds_Calculator_3-way'!B72="","",'True_Odds_Calculator_3-way'!B72)</f>
        <v>3.38</v>
      </c>
      <c r="C71" s="4">
        <f>IF('True_Odds_Calculator_3-way'!C72="","",'True_Odds_Calculator_3-way'!C72)</f>
        <v>2.69</v>
      </c>
      <c r="D71" s="9">
        <f t="shared" si="26"/>
        <v>0.36081285221042653</v>
      </c>
      <c r="E71" s="9">
        <f t="shared" si="27"/>
        <v>0.2824946556399015</v>
      </c>
      <c r="F71" s="9">
        <f t="shared" si="28"/>
        <v>0.35669249214967175</v>
      </c>
      <c r="G71" s="9">
        <f t="shared" si="29"/>
        <v>1.0671806625221167</v>
      </c>
      <c r="H71" s="9">
        <f t="shared" si="30"/>
        <v>2.7715198997867145</v>
      </c>
      <c r="I71" s="9">
        <f t="shared" si="31"/>
        <v>3.5398899768026375</v>
      </c>
      <c r="J71" s="9">
        <f t="shared" si="32"/>
        <v>2.8035353196623771</v>
      </c>
      <c r="K71" s="11">
        <f t="shared" si="33"/>
        <v>0.37593984962406013</v>
      </c>
      <c r="L71" s="11">
        <f t="shared" si="34"/>
        <v>0.29585798816568049</v>
      </c>
      <c r="M71" s="11">
        <f t="shared" si="35"/>
        <v>0.37174721189591081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-0.27607121893954201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0.23692124440134016</v>
      </c>
      <c r="Q71" s="11">
        <f>2*'OddsRatio_working_3-way'!K71*'OddsRatio_working_3-way'!L71*'OddsRatio_working_3-way'!M71</f>
        <v>8.2695024223853456E-2</v>
      </c>
      <c r="R71" s="11">
        <f t="shared" si="36"/>
        <v>0</v>
      </c>
      <c r="S71" s="11">
        <f t="shared" si="37"/>
        <v>-0.85818885906112707</v>
      </c>
      <c r="T71" s="11">
        <f t="shared" si="38"/>
        <v>-0.29954235918363942</v>
      </c>
      <c r="U71" s="11">
        <f>'OddsRatio_working_3-way'!S71-'OddsRatio_working_3-way'!R71^2/3</f>
        <v>-0.85818885906112707</v>
      </c>
      <c r="V71" s="11">
        <f>'OddsRatio_working_3-way'!S71*'OddsRatio_working_3-way'!R71/3-2*'OddsRatio_working_3-way'!R71^3/27-'OddsRatio_working_3-way'!T71</f>
        <v>0.29954235918363942</v>
      </c>
      <c r="W71" s="11">
        <f>'OddsRatio_working_3-way'!V71^2+4*'OddsRatio_working_3-way'!U71^3/27</f>
        <v>-3.9108043200533765E-3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0.15300035070658649</v>
      </c>
      <c r="Y71" s="11">
        <f>IF('OddsRatio_working_3-way'!W71&gt;=0,IF('OddsRatio_working_3-way'!V71+SQRT('OddsRatio_working_3-way'!W71)&gt;0,0,PI()),ACOS('OddsRatio_working_3-way'!V71/(2*'OddsRatio_working_3-way'!X71)))</f>
        <v>0.20581694419045737</v>
      </c>
      <c r="Z71" s="11">
        <f>'OddsRatio_working_3-way'!X71^(1/3)*COS('OddsRatio_working_3-way'!Y71/3)</f>
        <v>0.53359033126105848</v>
      </c>
      <c r="AA71" s="11">
        <f>'OddsRatio_working_3-way'!X71^(1/3)*COS(('OddsRatio_working_3-way'!Y71+2*PI())/3)</f>
        <v>-0.29854785927716682</v>
      </c>
      <c r="AB71" s="11">
        <f>'OddsRatio_working_3-way'!X71^(1/3)*COS(('OddsRatio_working_3-way'!Y71+4*PI())/3)</f>
        <v>-0.23504247198389175</v>
      </c>
      <c r="AC71" s="11">
        <f>'OddsRatio_working_3-way'!X71^(1/3)*SIN('OddsRatio_working_3-way'!Y71/3)</f>
        <v>3.6664852448763753E-2</v>
      </c>
      <c r="AD71" s="11">
        <f>'OddsRatio_working_3-way'!X71^(1/3)*SIN(('OddsRatio_working_3-way'!Y71+2*PI())/3)</f>
        <v>0.44377035586144858</v>
      </c>
      <c r="AE71" s="11">
        <f>'OddsRatio_working_3-way'!X71^(1/3)*SIN(('OddsRatio_working_3-way'!Y71+4*PI())/3)</f>
        <v>-0.48043520831021236</v>
      </c>
      <c r="AF71" s="11">
        <f>-'OddsRatio_working_3-way'!U71/(3*'OddsRatio_working_3-way'!X71^(1/3))*COS(('OddsRatio_working_3-way'!Y71)/3)</f>
        <v>0.53359033126105837</v>
      </c>
      <c r="AG71" s="11">
        <f>-'OddsRatio_working_3-way'!U71/(3*'OddsRatio_working_3-way'!X71^(1/3))*COS(('OddsRatio_working_3-way'!Y71+2*PI())/3)</f>
        <v>-0.29854785927716676</v>
      </c>
      <c r="AH71" s="11">
        <f>-'OddsRatio_working_3-way'!U71/(3*'OddsRatio_working_3-way'!X71^(1/3))*COS(('OddsRatio_working_3-way'!Y71+4*PI())/3)</f>
        <v>-0.23504247198389172</v>
      </c>
      <c r="AI71" s="11">
        <f>'OddsRatio_working_3-way'!U71/(3*'OddsRatio_working_3-way'!X71^(1/3))*SIN(('OddsRatio_working_3-way'!Y71)/3)</f>
        <v>-3.6664852448763746E-2</v>
      </c>
      <c r="AJ71" s="11">
        <f>'OddsRatio_working_3-way'!U71/(3*'OddsRatio_working_3-way'!X71^(1/3))*SIN(('OddsRatio_working_3-way'!Y71+2*PI())/3)</f>
        <v>-0.44377035586144853</v>
      </c>
      <c r="AK71" s="11">
        <f>'OddsRatio_working_3-way'!U71/(3*'OddsRatio_working_3-way'!X71^(1/3))*SIN(('OddsRatio_working_3-way'!Y71+4*PI())/3)</f>
        <v>0.4804352083102123</v>
      </c>
      <c r="AL71" s="11">
        <f>'OddsRatio_working_3-way'!Z71+'OddsRatio_working_3-way'!AF71</f>
        <v>1.0671806625221167</v>
      </c>
      <c r="AM71" s="11">
        <f>'OddsRatio_working_3-way'!AA71+'OddsRatio_working_3-way'!AG71</f>
        <v>-0.59709571855433352</v>
      </c>
      <c r="AN71" s="11">
        <f>'OddsRatio_working_3-way'!AB71+'OddsRatio_working_3-way'!AH71</f>
        <v>-0.47008494396778344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1.0671806625221167</v>
      </c>
      <c r="AS71" s="11">
        <f>IF(('OddsRatio_working_3-way'!X71=0),IF(Q71&gt;0,-Q71^(1/3),(-Q71)^(1/3)),'OddsRatio_working_3-way'!AM71-'OddsRatio_working_3-way'!R71/3)</f>
        <v>-0.59709571855433352</v>
      </c>
      <c r="AT71" s="11">
        <f>IF(('OddsRatio_working_3-way'!X71=0),IF(Q71&gt;0,-Q71^(1/3),(-Q71)^(1/3)),'OddsRatio_working_3-way'!AN71-'OddsRatio_working_3-way'!R71/3)</f>
        <v>-0.47008494396778344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1.88</v>
      </c>
      <c r="B72" s="4">
        <f>IF('True_Odds_Calculator_3-way'!B73="","",'True_Odds_Calculator_3-way'!B73)</f>
        <v>3.71</v>
      </c>
      <c r="C72" s="4">
        <f>IF('True_Odds_Calculator_3-way'!C73="","",'True_Odds_Calculator_3-way'!C73)</f>
        <v>4.0599999999999996</v>
      </c>
      <c r="D72" s="9">
        <f t="shared" si="26"/>
        <v>0.51284694166123046</v>
      </c>
      <c r="E72" s="9">
        <f t="shared" si="27"/>
        <v>0.25476027751287983</v>
      </c>
      <c r="F72" s="9">
        <f t="shared" si="28"/>
        <v>0.23239278082588963</v>
      </c>
      <c r="G72" s="9">
        <f t="shared" si="29"/>
        <v>1.0794312608091738</v>
      </c>
      <c r="H72" s="9">
        <f t="shared" si="30"/>
        <v>1.949899509512073</v>
      </c>
      <c r="I72" s="9">
        <f t="shared" si="31"/>
        <v>3.9252587167928614</v>
      </c>
      <c r="J72" s="9">
        <f t="shared" si="32"/>
        <v>4.3030596580760712</v>
      </c>
      <c r="K72" s="11">
        <f t="shared" si="33"/>
        <v>0.53191489361702127</v>
      </c>
      <c r="L72" s="11">
        <f t="shared" si="34"/>
        <v>0.26954177897574122</v>
      </c>
      <c r="M72" s="11">
        <f t="shared" si="35"/>
        <v>0.24630541871921185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-0.25770069929437733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0.23483555578407389</v>
      </c>
      <c r="Q72" s="11">
        <f>2*'OddsRatio_working_3-way'!K72*'OddsRatio_working_3-way'!L72*'OddsRatio_working_3-way'!M72</f>
        <v>7.0627234822277868E-2</v>
      </c>
      <c r="R72" s="11">
        <f t="shared" si="36"/>
        <v>0</v>
      </c>
      <c r="S72" s="11">
        <f t="shared" si="37"/>
        <v>-0.91127248170877462</v>
      </c>
      <c r="T72" s="11">
        <f t="shared" si="38"/>
        <v>-0.27406691179211268</v>
      </c>
      <c r="U72" s="11">
        <f>'OddsRatio_working_3-way'!S72-'OddsRatio_working_3-way'!R72^2/3</f>
        <v>-0.91127248170877462</v>
      </c>
      <c r="V72" s="11">
        <f>'OddsRatio_working_3-way'!S72*'OddsRatio_working_3-way'!R72/3-2*'OddsRatio_working_3-way'!R72^3/27-'OddsRatio_working_3-way'!T72</f>
        <v>0.27406691179211268</v>
      </c>
      <c r="W72" s="11">
        <f>'OddsRatio_working_3-way'!V72^2+4*'OddsRatio_working_3-way'!U72^3/27</f>
        <v>-3.6996461018067986E-2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0.16741350987699116</v>
      </c>
      <c r="Y72" s="11">
        <f>IF('OddsRatio_working_3-way'!W72&gt;=0,IF('OddsRatio_working_3-way'!V72+SQRT('OddsRatio_working_3-way'!W72)&gt;0,0,PI()),ACOS('OddsRatio_working_3-way'!V72/(2*'OddsRatio_working_3-way'!X72)))</f>
        <v>0.61194395511829769</v>
      </c>
      <c r="Z72" s="11">
        <f>'OddsRatio_working_3-way'!X72^(1/3)*COS('OddsRatio_working_3-way'!Y72/3)</f>
        <v>0.53971563040458692</v>
      </c>
      <c r="AA72" s="11">
        <f>'OddsRatio_working_3-way'!X72^(1/3)*COS(('OddsRatio_working_3-way'!Y72+2*PI())/3)</f>
        <v>-0.36654493507835623</v>
      </c>
      <c r="AB72" s="11">
        <f>'OddsRatio_working_3-way'!X72^(1/3)*COS(('OddsRatio_working_3-way'!Y72+4*PI())/3)</f>
        <v>-0.17317069532623083</v>
      </c>
      <c r="AC72" s="11">
        <f>'OddsRatio_working_3-way'!X72^(1/3)*SIN('OddsRatio_working_3-way'!Y72/3)</f>
        <v>0.11164466937522891</v>
      </c>
      <c r="AD72" s="11">
        <f>'OddsRatio_working_3-way'!X72^(1/3)*SIN(('OddsRatio_working_3-way'!Y72+2*PI())/3)</f>
        <v>0.41158511206229081</v>
      </c>
      <c r="AE72" s="11">
        <f>'OddsRatio_working_3-way'!X72^(1/3)*SIN(('OddsRatio_working_3-way'!Y72+4*PI())/3)</f>
        <v>-0.52322978143751964</v>
      </c>
      <c r="AF72" s="11">
        <f>-'OddsRatio_working_3-way'!U72/(3*'OddsRatio_working_3-way'!X72^(1/3))*COS(('OddsRatio_working_3-way'!Y72)/3)</f>
        <v>0.53971563040458692</v>
      </c>
      <c r="AG72" s="11">
        <f>-'OddsRatio_working_3-way'!U72/(3*'OddsRatio_working_3-way'!X72^(1/3))*COS(('OddsRatio_working_3-way'!Y72+2*PI())/3)</f>
        <v>-0.36654493507835623</v>
      </c>
      <c r="AH72" s="11">
        <f>-'OddsRatio_working_3-way'!U72/(3*'OddsRatio_working_3-way'!X72^(1/3))*COS(('OddsRatio_working_3-way'!Y72+4*PI())/3)</f>
        <v>-0.17317069532623083</v>
      </c>
      <c r="AI72" s="11">
        <f>'OddsRatio_working_3-way'!U72/(3*'OddsRatio_working_3-way'!X72^(1/3))*SIN(('OddsRatio_working_3-way'!Y72)/3)</f>
        <v>-0.11164466937522891</v>
      </c>
      <c r="AJ72" s="11">
        <f>'OddsRatio_working_3-way'!U72/(3*'OddsRatio_working_3-way'!X72^(1/3))*SIN(('OddsRatio_working_3-way'!Y72+2*PI())/3)</f>
        <v>-0.41158511206229081</v>
      </c>
      <c r="AK72" s="11">
        <f>'OddsRatio_working_3-way'!U72/(3*'OddsRatio_working_3-way'!X72^(1/3))*SIN(('OddsRatio_working_3-way'!Y72+4*PI())/3)</f>
        <v>0.52322978143751964</v>
      </c>
      <c r="AL72" s="11">
        <f>'OddsRatio_working_3-way'!Z72+'OddsRatio_working_3-way'!AF72</f>
        <v>1.0794312608091738</v>
      </c>
      <c r="AM72" s="11">
        <f>'OddsRatio_working_3-way'!AA72+'OddsRatio_working_3-way'!AG72</f>
        <v>-0.73308987015671245</v>
      </c>
      <c r="AN72" s="11">
        <f>'OddsRatio_working_3-way'!AB72+'OddsRatio_working_3-way'!AH72</f>
        <v>-0.34634139065246167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1.0794312608091738</v>
      </c>
      <c r="AS72" s="11">
        <f>IF(('OddsRatio_working_3-way'!X72=0),IF(Q72&gt;0,-Q72^(1/3),(-Q72)^(1/3)),'OddsRatio_working_3-way'!AM72-'OddsRatio_working_3-way'!R72/3)</f>
        <v>-0.73308987015671245</v>
      </c>
      <c r="AT72" s="11">
        <f>IF(('OddsRatio_working_3-way'!X72=0),IF(Q72&gt;0,-Q72^(1/3),(-Q72)^(1/3)),'OddsRatio_working_3-way'!AN72-'OddsRatio_working_3-way'!R72/3)</f>
        <v>-0.34634139065246167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5.0199999999999996</v>
      </c>
      <c r="B73" s="4">
        <f>IF('True_Odds_Calculator_3-way'!B74="","",'True_Odds_Calculator_3-way'!B74)</f>
        <v>4.04</v>
      </c>
      <c r="C73" s="4">
        <f>IF('True_Odds_Calculator_3-way'!C74="","",'True_Odds_Calculator_3-way'!C74)</f>
        <v>1.66</v>
      </c>
      <c r="D73" s="9">
        <f t="shared" si="26"/>
        <v>0.18601367506916835</v>
      </c>
      <c r="E73" s="9">
        <f t="shared" si="27"/>
        <v>0.23206296900655662</v>
      </c>
      <c r="F73" s="9">
        <f t="shared" si="28"/>
        <v>0.58192335592427513</v>
      </c>
      <c r="G73" s="9">
        <f t="shared" si="29"/>
        <v>1.08854448660972</v>
      </c>
      <c r="H73" s="9">
        <f t="shared" si="30"/>
        <v>5.3759488361710739</v>
      </c>
      <c r="I73" s="9">
        <f t="shared" si="31"/>
        <v>4.3091752392935483</v>
      </c>
      <c r="J73" s="9">
        <f t="shared" si="32"/>
        <v>1.7184393611624149</v>
      </c>
      <c r="K73" s="11">
        <f t="shared" si="33"/>
        <v>0.19920318725099603</v>
      </c>
      <c r="L73" s="11">
        <f t="shared" si="34"/>
        <v>0.24752475247524752</v>
      </c>
      <c r="M73" s="11">
        <f t="shared" si="35"/>
        <v>0.60240963855421692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-0.23957991248652066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0.22931059966266393</v>
      </c>
      <c r="Q73" s="11">
        <f>2*'OddsRatio_working_3-way'!K73*'OddsRatio_working_3-way'!L73*'OddsRatio_working_3-way'!M73</f>
        <v>5.9406891104317079E-2</v>
      </c>
      <c r="R73" s="11">
        <f t="shared" si="36"/>
        <v>0</v>
      </c>
      <c r="S73" s="11">
        <f t="shared" si="37"/>
        <v>-0.95713616923357669</v>
      </c>
      <c r="T73" s="11">
        <f t="shared" si="38"/>
        <v>-0.24796273814341363</v>
      </c>
      <c r="U73" s="11">
        <f>'OddsRatio_working_3-way'!S73-'OddsRatio_working_3-way'!R73^2/3</f>
        <v>-0.95713616923357669</v>
      </c>
      <c r="V73" s="11">
        <f>'OddsRatio_working_3-way'!S73*'OddsRatio_working_3-way'!R73/3-2*'OddsRatio_working_3-way'!R73^3/27-'OddsRatio_working_3-way'!T73</f>
        <v>0.24796273814341363</v>
      </c>
      <c r="W73" s="11">
        <f>'OddsRatio_working_3-way'!V73^2+4*'OddsRatio_working_3-way'!U73^3/27</f>
        <v>-6.841695124886317E-2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0.18020992672189445</v>
      </c>
      <c r="Y73" s="11">
        <f>IF('OddsRatio_working_3-way'!W73&gt;=0,IF('OddsRatio_working_3-way'!V73+SQRT('OddsRatio_working_3-way'!W73)&gt;0,0,PI()),ACOS('OddsRatio_working_3-way'!V73/(2*'OddsRatio_working_3-way'!X73)))</f>
        <v>0.8120902080727781</v>
      </c>
      <c r="Z73" s="11">
        <f>'OddsRatio_working_3-way'!X73^(1/3)*COS('OddsRatio_working_3-way'!Y73/3)</f>
        <v>0.54427224330486002</v>
      </c>
      <c r="AA73" s="11">
        <f>'OddsRatio_working_3-way'!X73^(1/3)*COS(('OddsRatio_working_3-way'!Y73+2*PI())/3)</f>
        <v>-0.40294069414252159</v>
      </c>
      <c r="AB73" s="11">
        <f>'OddsRatio_working_3-way'!X73^(1/3)*COS(('OddsRatio_working_3-way'!Y73+4*PI())/3)</f>
        <v>-0.14133154916233853</v>
      </c>
      <c r="AC73" s="11">
        <f>'OddsRatio_working_3-way'!X73^(1/3)*SIN('OddsRatio_working_3-way'!Y73/3)</f>
        <v>0.15104011027677675</v>
      </c>
      <c r="AD73" s="11">
        <f>'OddsRatio_working_3-way'!X73^(1/3)*SIN(('OddsRatio_working_3-way'!Y73+2*PI())/3)</f>
        <v>0.39583353413836531</v>
      </c>
      <c r="AE73" s="11">
        <f>'OddsRatio_working_3-way'!X73^(1/3)*SIN(('OddsRatio_working_3-way'!Y73+4*PI())/3)</f>
        <v>-0.54687364441514186</v>
      </c>
      <c r="AF73" s="11">
        <f>-'OddsRatio_working_3-way'!U73/(3*'OddsRatio_working_3-way'!X73^(1/3))*COS(('OddsRatio_working_3-way'!Y73)/3)</f>
        <v>0.54427224330486002</v>
      </c>
      <c r="AG73" s="11">
        <f>-'OddsRatio_working_3-way'!U73/(3*'OddsRatio_working_3-way'!X73^(1/3))*COS(('OddsRatio_working_3-way'!Y73+2*PI())/3)</f>
        <v>-0.40294069414252159</v>
      </c>
      <c r="AH73" s="11">
        <f>-'OddsRatio_working_3-way'!U73/(3*'OddsRatio_working_3-way'!X73^(1/3))*COS(('OddsRatio_working_3-way'!Y73+4*PI())/3)</f>
        <v>-0.14133154916233853</v>
      </c>
      <c r="AI73" s="11">
        <f>'OddsRatio_working_3-way'!U73/(3*'OddsRatio_working_3-way'!X73^(1/3))*SIN(('OddsRatio_working_3-way'!Y73)/3)</f>
        <v>-0.15104011027677675</v>
      </c>
      <c r="AJ73" s="11">
        <f>'OddsRatio_working_3-way'!U73/(3*'OddsRatio_working_3-way'!X73^(1/3))*SIN(('OddsRatio_working_3-way'!Y73+2*PI())/3)</f>
        <v>-0.39583353413836531</v>
      </c>
      <c r="AK73" s="11">
        <f>'OddsRatio_working_3-way'!U73/(3*'OddsRatio_working_3-way'!X73^(1/3))*SIN(('OddsRatio_working_3-way'!Y73+4*PI())/3)</f>
        <v>0.54687364441514186</v>
      </c>
      <c r="AL73" s="11">
        <f>'OddsRatio_working_3-way'!Z73+'OddsRatio_working_3-way'!AF73</f>
        <v>1.08854448660972</v>
      </c>
      <c r="AM73" s="11">
        <f>'OddsRatio_working_3-way'!AA73+'OddsRatio_working_3-way'!AG73</f>
        <v>-0.80588138828504319</v>
      </c>
      <c r="AN73" s="11">
        <f>'OddsRatio_working_3-way'!AB73+'OddsRatio_working_3-way'!AH73</f>
        <v>-0.28266309832467706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1.08854448660972</v>
      </c>
      <c r="AS73" s="11">
        <f>IF(('OddsRatio_working_3-way'!X73=0),IF(Q73&gt;0,-Q73^(1/3),(-Q73)^(1/3)),'OddsRatio_working_3-way'!AM73-'OddsRatio_working_3-way'!R73/3)</f>
        <v>-0.80588138828504319</v>
      </c>
      <c r="AT73" s="11">
        <f>IF(('OddsRatio_working_3-way'!X73=0),IF(Q73&gt;0,-Q73^(1/3),(-Q73)^(1/3)),'OddsRatio_working_3-way'!AN73-'OddsRatio_working_3-way'!R73/3)</f>
        <v>-0.28266309832467706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2.33</v>
      </c>
      <c r="B74" s="4">
        <f>IF('True_Odds_Calculator_3-way'!B75="","",'True_Odds_Calculator_3-way'!B75)</f>
        <v>3.62</v>
      </c>
      <c r="C74" s="4">
        <f>IF('True_Odds_Calculator_3-way'!C75="","",'True_Odds_Calculator_3-way'!C75)</f>
        <v>2.95</v>
      </c>
      <c r="D74" s="9">
        <f t="shared" si="26"/>
        <v>0.41283922832001702</v>
      </c>
      <c r="E74" s="9">
        <f t="shared" si="27"/>
        <v>0.2630383909275214</v>
      </c>
      <c r="F74" s="9">
        <f t="shared" si="28"/>
        <v>0.32412238075246164</v>
      </c>
      <c r="G74" s="9">
        <f t="shared" si="29"/>
        <v>1.0693612286253624</v>
      </c>
      <c r="H74" s="9">
        <f t="shared" si="30"/>
        <v>2.4222504340717319</v>
      </c>
      <c r="I74" s="9">
        <f t="shared" si="31"/>
        <v>3.8017264189984488</v>
      </c>
      <c r="J74" s="9">
        <f t="shared" si="32"/>
        <v>3.0852543958194567</v>
      </c>
      <c r="K74" s="11">
        <f t="shared" si="33"/>
        <v>0.42918454935622319</v>
      </c>
      <c r="L74" s="11">
        <f t="shared" si="34"/>
        <v>0.27624309392265195</v>
      </c>
      <c r="M74" s="11">
        <f t="shared" si="35"/>
        <v>0.33898305084745761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-0.27308700602482039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0.23711853555592444</v>
      </c>
      <c r="Q74" s="11">
        <f>2*'OddsRatio_working_3-way'!K74*'OddsRatio_working_3-way'!L74*'OddsRatio_working_3-way'!M74</f>
        <v>8.0379164595228619E-2</v>
      </c>
      <c r="R74" s="11">
        <f t="shared" si="36"/>
        <v>0</v>
      </c>
      <c r="S74" s="11">
        <f t="shared" si="37"/>
        <v>-0.86828933755410231</v>
      </c>
      <c r="T74" s="11">
        <f t="shared" si="38"/>
        <v>-0.29433536866240756</v>
      </c>
      <c r="U74" s="11">
        <f>'OddsRatio_working_3-way'!S74-'OddsRatio_working_3-way'!R74^2/3</f>
        <v>-0.86828933755410231</v>
      </c>
      <c r="V74" s="11">
        <f>'OddsRatio_working_3-way'!S74*'OddsRatio_working_3-way'!R74/3-2*'OddsRatio_working_3-way'!R74^3/27-'OddsRatio_working_3-way'!T74</f>
        <v>0.29433536866240756</v>
      </c>
      <c r="W74" s="11">
        <f>'OddsRatio_working_3-way'!V74^2+4*'OddsRatio_working_3-way'!U74^3/27</f>
        <v>-1.0348354694119544E-2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0.15570939594301536</v>
      </c>
      <c r="Y74" s="11">
        <f>IF('OddsRatio_working_3-way'!W74&gt;=0,IF('OddsRatio_working_3-way'!V74+SQRT('OddsRatio_working_3-way'!W74)&gt;0,0,PI()),ACOS('OddsRatio_working_3-way'!V74/(2*'OddsRatio_working_3-way'!X74)))</f>
        <v>0.33276347138675311</v>
      </c>
      <c r="Z74" s="11">
        <f>'OddsRatio_working_3-way'!X74^(1/3)*COS('OddsRatio_working_3-way'!Y74/3)</f>
        <v>0.5346806143126811</v>
      </c>
      <c r="AA74" s="11">
        <f>'OddsRatio_working_3-way'!X74^(1/3)*COS(('OddsRatio_working_3-way'!Y74+2*PI())/3)</f>
        <v>-0.31891370046321954</v>
      </c>
      <c r="AB74" s="11">
        <f>'OddsRatio_working_3-way'!X74^(1/3)*COS(('OddsRatio_working_3-way'!Y74+4*PI())/3)</f>
        <v>-0.21576691384946167</v>
      </c>
      <c r="AC74" s="11">
        <f>'OddsRatio_working_3-way'!X74^(1/3)*SIN('OddsRatio_working_3-way'!Y74/3)</f>
        <v>5.9551825017497936E-2</v>
      </c>
      <c r="AD74" s="11">
        <f>'OddsRatio_working_3-way'!X74^(1/3)*SIN(('OddsRatio_working_3-way'!Y74+2*PI())/3)</f>
        <v>0.43327108239710233</v>
      </c>
      <c r="AE74" s="11">
        <f>'OddsRatio_working_3-way'!X74^(1/3)*SIN(('OddsRatio_working_3-way'!Y74+4*PI())/3)</f>
        <v>-0.49282290741460033</v>
      </c>
      <c r="AF74" s="11">
        <f>-'OddsRatio_working_3-way'!U74/(3*'OddsRatio_working_3-way'!X74^(1/3))*COS(('OddsRatio_working_3-way'!Y74)/3)</f>
        <v>0.53468061431268121</v>
      </c>
      <c r="AG74" s="11">
        <f>-'OddsRatio_working_3-way'!U74/(3*'OddsRatio_working_3-way'!X74^(1/3))*COS(('OddsRatio_working_3-way'!Y74+2*PI())/3)</f>
        <v>-0.3189137004632196</v>
      </c>
      <c r="AH74" s="11">
        <f>-'OddsRatio_working_3-way'!U74/(3*'OddsRatio_working_3-way'!X74^(1/3))*COS(('OddsRatio_working_3-way'!Y74+4*PI())/3)</f>
        <v>-0.2157669138494617</v>
      </c>
      <c r="AI74" s="11">
        <f>'OddsRatio_working_3-way'!U74/(3*'OddsRatio_working_3-way'!X74^(1/3))*SIN(('OddsRatio_working_3-way'!Y74)/3)</f>
        <v>-5.955182501749795E-2</v>
      </c>
      <c r="AJ74" s="11">
        <f>'OddsRatio_working_3-way'!U74/(3*'OddsRatio_working_3-way'!X74^(1/3))*SIN(('OddsRatio_working_3-way'!Y74+2*PI())/3)</f>
        <v>-0.43327108239710238</v>
      </c>
      <c r="AK74" s="11">
        <f>'OddsRatio_working_3-way'!U74/(3*'OddsRatio_working_3-way'!X74^(1/3))*SIN(('OddsRatio_working_3-way'!Y74+4*PI())/3)</f>
        <v>0.49282290741460044</v>
      </c>
      <c r="AL74" s="11">
        <f>'OddsRatio_working_3-way'!Z74+'OddsRatio_working_3-way'!AF74</f>
        <v>1.0693612286253624</v>
      </c>
      <c r="AM74" s="11">
        <f>'OddsRatio_working_3-way'!AA74+'OddsRatio_working_3-way'!AG74</f>
        <v>-0.63782740092643908</v>
      </c>
      <c r="AN74" s="11">
        <f>'OddsRatio_working_3-way'!AB74+'OddsRatio_working_3-way'!AH74</f>
        <v>-0.43153382769892334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1.0693612286253624</v>
      </c>
      <c r="AS74" s="11">
        <f>IF(('OddsRatio_working_3-way'!X74=0),IF(Q74&gt;0,-Q74^(1/3),(-Q74)^(1/3)),'OddsRatio_working_3-way'!AM74-'OddsRatio_working_3-way'!R74/3)</f>
        <v>-0.63782740092643908</v>
      </c>
      <c r="AT74" s="11">
        <f>IF(('OddsRatio_working_3-way'!X74=0),IF(Q74&gt;0,-Q74^(1/3),(-Q74)^(1/3)),'OddsRatio_working_3-way'!AN74-'OddsRatio_working_3-way'!R74/3)</f>
        <v>-0.43153382769892334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2.2599999999999998</v>
      </c>
      <c r="B75" s="4">
        <f>IF('True_Odds_Calculator_3-way'!B76="","",'True_Odds_Calculator_3-way'!B76)</f>
        <v>3.56</v>
      </c>
      <c r="C75" s="4">
        <f>IF('True_Odds_Calculator_3-way'!C76="","",'True_Odds_Calculator_3-way'!C76)</f>
        <v>3.12</v>
      </c>
      <c r="D75" s="9">
        <f t="shared" si="26"/>
        <v>0.42613709275384992</v>
      </c>
      <c r="E75" s="9">
        <f t="shared" si="27"/>
        <v>0.26766047227318507</v>
      </c>
      <c r="F75" s="9">
        <f t="shared" si="28"/>
        <v>0.30620243497296507</v>
      </c>
      <c r="G75" s="9">
        <f t="shared" si="29"/>
        <v>1.0687798821721888</v>
      </c>
      <c r="H75" s="9">
        <f t="shared" si="30"/>
        <v>2.346662651536958</v>
      </c>
      <c r="I75" s="9">
        <f t="shared" si="31"/>
        <v>3.7360764983608026</v>
      </c>
      <c r="J75" s="9">
        <f t="shared" si="32"/>
        <v>3.2658133502050402</v>
      </c>
      <c r="K75" s="11">
        <f t="shared" si="33"/>
        <v>0.44247787610619471</v>
      </c>
      <c r="L75" s="11">
        <f t="shared" si="34"/>
        <v>0.2808988764044944</v>
      </c>
      <c r="M75" s="11">
        <f t="shared" si="35"/>
        <v>0.32051282051282048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-0.27241645696453287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0.23663196701876227</v>
      </c>
      <c r="Q75" s="11">
        <f>2*'OddsRatio_working_3-way'!K75*'OddsRatio_working_3-way'!L75*'OddsRatio_working_3-way'!M75</f>
        <v>7.9674062969280229E-2</v>
      </c>
      <c r="R75" s="11">
        <f t="shared" si="36"/>
        <v>0</v>
      </c>
      <c r="S75" s="11">
        <f t="shared" si="37"/>
        <v>-0.8686404986522912</v>
      </c>
      <c r="T75" s="11">
        <f t="shared" si="38"/>
        <v>-0.29247154836777484</v>
      </c>
      <c r="U75" s="11">
        <f>'OddsRatio_working_3-way'!S75-'OddsRatio_working_3-way'!R75^2/3</f>
        <v>-0.8686404986522912</v>
      </c>
      <c r="V75" s="11">
        <f>'OddsRatio_working_3-way'!S75*'OddsRatio_working_3-way'!R75/3-2*'OddsRatio_working_3-way'!R75^3/27-'OddsRatio_working_3-way'!T75</f>
        <v>0.29247154836777484</v>
      </c>
      <c r="W75" s="11">
        <f>'OddsRatio_working_3-way'!V75^2+4*'OddsRatio_working_3-way'!U75^3/27</f>
        <v>-1.1559771424050305E-2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0.15580386550780276</v>
      </c>
      <c r="Y75" s="11">
        <f>IF('OddsRatio_working_3-way'!W75&gt;=0,IF('OddsRatio_working_3-way'!V75+SQRT('OddsRatio_working_3-way'!W75)&gt;0,0,PI()),ACOS('OddsRatio_working_3-way'!V75/(2*'OddsRatio_working_3-way'!X75)))</f>
        <v>0.3522788238033121</v>
      </c>
      <c r="Z75" s="11">
        <f>'OddsRatio_working_3-way'!X75^(1/3)*COS('OddsRatio_working_3-way'!Y75/3)</f>
        <v>0.53438994108609439</v>
      </c>
      <c r="AA75" s="11">
        <f>'OddsRatio_working_3-way'!X75^(1/3)*COS(('OddsRatio_working_3-way'!Y75+2*PI())/3)</f>
        <v>-0.3217904631461293</v>
      </c>
      <c r="AB75" s="11">
        <f>'OddsRatio_working_3-way'!X75^(1/3)*COS(('OddsRatio_working_3-way'!Y75+4*PI())/3)</f>
        <v>-0.21259947793996506</v>
      </c>
      <c r="AC75" s="11">
        <f>'OddsRatio_working_3-way'!X75^(1/3)*SIN('OddsRatio_working_3-way'!Y75/3)</f>
        <v>6.3041444701859406E-2</v>
      </c>
      <c r="AD75" s="11">
        <f>'OddsRatio_working_3-way'!X75^(1/3)*SIN(('OddsRatio_working_3-way'!Y75+2*PI())/3)</f>
        <v>0.43127454215649769</v>
      </c>
      <c r="AE75" s="11">
        <f>'OddsRatio_working_3-way'!X75^(1/3)*SIN(('OddsRatio_working_3-way'!Y75+4*PI())/3)</f>
        <v>-0.49431598685835704</v>
      </c>
      <c r="AF75" s="11">
        <f>-'OddsRatio_working_3-way'!U75/(3*'OddsRatio_working_3-way'!X75^(1/3))*COS(('OddsRatio_working_3-way'!Y75)/3)</f>
        <v>0.53438994108609439</v>
      </c>
      <c r="AG75" s="11">
        <f>-'OddsRatio_working_3-way'!U75/(3*'OddsRatio_working_3-way'!X75^(1/3))*COS(('OddsRatio_working_3-way'!Y75+2*PI())/3)</f>
        <v>-0.3217904631461293</v>
      </c>
      <c r="AH75" s="11">
        <f>-'OddsRatio_working_3-way'!U75/(3*'OddsRatio_working_3-way'!X75^(1/3))*COS(('OddsRatio_working_3-way'!Y75+4*PI())/3)</f>
        <v>-0.21259947793996506</v>
      </c>
      <c r="AI75" s="11">
        <f>'OddsRatio_working_3-way'!U75/(3*'OddsRatio_working_3-way'!X75^(1/3))*SIN(('OddsRatio_working_3-way'!Y75)/3)</f>
        <v>-6.3041444701859406E-2</v>
      </c>
      <c r="AJ75" s="11">
        <f>'OddsRatio_working_3-way'!U75/(3*'OddsRatio_working_3-way'!X75^(1/3))*SIN(('OddsRatio_working_3-way'!Y75+2*PI())/3)</f>
        <v>-0.43127454215649769</v>
      </c>
      <c r="AK75" s="11">
        <f>'OddsRatio_working_3-way'!U75/(3*'OddsRatio_working_3-way'!X75^(1/3))*SIN(('OddsRatio_working_3-way'!Y75+4*PI())/3)</f>
        <v>0.49431598685835704</v>
      </c>
      <c r="AL75" s="11">
        <f>'OddsRatio_working_3-way'!Z75+'OddsRatio_working_3-way'!AF75</f>
        <v>1.0687798821721888</v>
      </c>
      <c r="AM75" s="11">
        <f>'OddsRatio_working_3-way'!AA75+'OddsRatio_working_3-way'!AG75</f>
        <v>-0.6435809262922586</v>
      </c>
      <c r="AN75" s="11">
        <f>'OddsRatio_working_3-way'!AB75+'OddsRatio_working_3-way'!AH75</f>
        <v>-0.42519895587993012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1.0687798821721888</v>
      </c>
      <c r="AS75" s="11">
        <f>IF(('OddsRatio_working_3-way'!X75=0),IF(Q75&gt;0,-Q75^(1/3),(-Q75)^(1/3)),'OddsRatio_working_3-way'!AM75-'OddsRatio_working_3-way'!R75/3)</f>
        <v>-0.6435809262922586</v>
      </c>
      <c r="AT75" s="11">
        <f>IF(('OddsRatio_working_3-way'!X75=0),IF(Q75&gt;0,-Q75^(1/3),(-Q75)^(1/3)),'OddsRatio_working_3-way'!AN75-'OddsRatio_working_3-way'!R75/3)</f>
        <v>-0.42519895587993012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1.69</v>
      </c>
      <c r="B76" s="4">
        <f>IF('True_Odds_Calculator_3-way'!B77="","",'True_Odds_Calculator_3-way'!B77)</f>
        <v>4.28</v>
      </c>
      <c r="C76" s="4">
        <f>IF('True_Odds_Calculator_3-way'!C77="","",'True_Odds_Calculator_3-way'!C77)</f>
        <v>4.47</v>
      </c>
      <c r="D76" s="9">
        <f t="shared" si="26"/>
        <v>0.5714103016071358</v>
      </c>
      <c r="E76" s="9">
        <f t="shared" si="27"/>
        <v>0.2190348575744929</v>
      </c>
      <c r="F76" s="9">
        <f t="shared" si="28"/>
        <v>0.20955484081837156</v>
      </c>
      <c r="G76" s="9">
        <f t="shared" si="29"/>
        <v>1.0870376132131745</v>
      </c>
      <c r="H76" s="9">
        <f t="shared" si="30"/>
        <v>1.7500559531170903</v>
      </c>
      <c r="I76" s="9">
        <f t="shared" si="31"/>
        <v>4.5654833713392122</v>
      </c>
      <c r="J76" s="9">
        <f t="shared" si="32"/>
        <v>4.7720205178497146</v>
      </c>
      <c r="K76" s="11">
        <f t="shared" si="33"/>
        <v>0.59171597633136097</v>
      </c>
      <c r="L76" s="11">
        <f t="shared" si="34"/>
        <v>0.23364485981308411</v>
      </c>
      <c r="M76" s="11">
        <f t="shared" si="35"/>
        <v>0.2237136465324385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-0.24289267200793363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0.23010970665837283</v>
      </c>
      <c r="Q76" s="11">
        <f>2*'OddsRatio_working_3-way'!K76*'OddsRatio_working_3-way'!L76*'OddsRatio_working_3-way'!M76</f>
        <v>6.1857448026444307E-2</v>
      </c>
      <c r="R76" s="11">
        <f t="shared" si="36"/>
        <v>0</v>
      </c>
      <c r="S76" s="11">
        <f t="shared" si="37"/>
        <v>-0.9473719596236182</v>
      </c>
      <c r="T76" s="11">
        <f t="shared" si="38"/>
        <v>-0.25466988161925219</v>
      </c>
      <c r="U76" s="11">
        <f>'OddsRatio_working_3-way'!S76-'OddsRatio_working_3-way'!R76^2/3</f>
        <v>-0.9473719596236182</v>
      </c>
      <c r="V76" s="11">
        <f>'OddsRatio_working_3-way'!S76*'OddsRatio_working_3-way'!R76/3-2*'OddsRatio_working_3-way'!R76^3/27-'OddsRatio_working_3-way'!T76</f>
        <v>0.25466988161925219</v>
      </c>
      <c r="W76" s="11">
        <f>'OddsRatio_working_3-way'!V76^2+4*'OddsRatio_working_3-way'!U76^3/27</f>
        <v>-6.1110547148533728E-2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0.17745935855323161</v>
      </c>
      <c r="Y76" s="11">
        <f>IF('OddsRatio_working_3-way'!W76&gt;=0,IF('OddsRatio_working_3-way'!V76+SQRT('OddsRatio_working_3-way'!W76)&gt;0,0,PI()),ACOS('OddsRatio_working_3-way'!V76/(2*'OddsRatio_working_3-way'!X76)))</f>
        <v>0.77052623229100525</v>
      </c>
      <c r="Z76" s="11">
        <f>'OddsRatio_working_3-way'!X76^(1/3)*COS('OddsRatio_working_3-way'!Y76/3)</f>
        <v>0.54351880660658725</v>
      </c>
      <c r="AA76" s="11">
        <f>'OddsRatio_working_3-way'!X76^(1/3)*COS(('OddsRatio_working_3-way'!Y76+2*PI())/3)</f>
        <v>-0.39538573567070584</v>
      </c>
      <c r="AB76" s="11">
        <f>'OddsRatio_working_3-way'!X76^(1/3)*COS(('OddsRatio_working_3-way'!Y76+4*PI())/3)</f>
        <v>-0.14813307093588185</v>
      </c>
      <c r="AC76" s="11">
        <f>'OddsRatio_working_3-way'!X76^(1/3)*SIN('OddsRatio_working_3-way'!Y76/3)</f>
        <v>0.14275139254250319</v>
      </c>
      <c r="AD76" s="11">
        <f>'OddsRatio_working_3-way'!X76^(1/3)*SIN(('OddsRatio_working_3-way'!Y76+2*PI())/3)</f>
        <v>0.39932539768465442</v>
      </c>
      <c r="AE76" s="11">
        <f>'OddsRatio_working_3-way'!X76^(1/3)*SIN(('OddsRatio_working_3-way'!Y76+4*PI())/3)</f>
        <v>-0.54207679022715749</v>
      </c>
      <c r="AF76" s="11">
        <f>-'OddsRatio_working_3-way'!U76/(3*'OddsRatio_working_3-way'!X76^(1/3))*COS(('OddsRatio_working_3-way'!Y76)/3)</f>
        <v>0.54351880660658736</v>
      </c>
      <c r="AG76" s="11">
        <f>-'OddsRatio_working_3-way'!U76/(3*'OddsRatio_working_3-way'!X76^(1/3))*COS(('OddsRatio_working_3-way'!Y76+2*PI())/3)</f>
        <v>-0.3953857356707059</v>
      </c>
      <c r="AH76" s="11">
        <f>-'OddsRatio_working_3-way'!U76/(3*'OddsRatio_working_3-way'!X76^(1/3))*COS(('OddsRatio_working_3-way'!Y76+4*PI())/3)</f>
        <v>-0.14813307093588188</v>
      </c>
      <c r="AI76" s="11">
        <f>'OddsRatio_working_3-way'!U76/(3*'OddsRatio_working_3-way'!X76^(1/3))*SIN(('OddsRatio_working_3-way'!Y76)/3)</f>
        <v>-0.14275139254250321</v>
      </c>
      <c r="AJ76" s="11">
        <f>'OddsRatio_working_3-way'!U76/(3*'OddsRatio_working_3-way'!X76^(1/3))*SIN(('OddsRatio_working_3-way'!Y76+2*PI())/3)</f>
        <v>-0.39932539768465447</v>
      </c>
      <c r="AK76" s="11">
        <f>'OddsRatio_working_3-way'!U76/(3*'OddsRatio_working_3-way'!X76^(1/3))*SIN(('OddsRatio_working_3-way'!Y76+4*PI())/3)</f>
        <v>0.5420767902271576</v>
      </c>
      <c r="AL76" s="11">
        <f>'OddsRatio_working_3-way'!Z76+'OddsRatio_working_3-way'!AF76</f>
        <v>1.0870376132131745</v>
      </c>
      <c r="AM76" s="11">
        <f>'OddsRatio_working_3-way'!AA76+'OddsRatio_working_3-way'!AG76</f>
        <v>-0.79077147134141179</v>
      </c>
      <c r="AN76" s="11">
        <f>'OddsRatio_working_3-way'!AB76+'OddsRatio_working_3-way'!AH76</f>
        <v>-0.2962661418717637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1.0870376132131745</v>
      </c>
      <c r="AS76" s="11">
        <f>IF(('OddsRatio_working_3-way'!X76=0),IF(Q76&gt;0,-Q76^(1/3),(-Q76)^(1/3)),'OddsRatio_working_3-way'!AM76-'OddsRatio_working_3-way'!R76/3)</f>
        <v>-0.79077147134141179</v>
      </c>
      <c r="AT76" s="11">
        <f>IF(('OddsRatio_working_3-way'!X76=0),IF(Q76&gt;0,-Q76^(1/3),(-Q76)^(1/3)),'OddsRatio_working_3-way'!AN76-'OddsRatio_working_3-way'!R76/3)</f>
        <v>-0.2962661418717637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1.76</v>
      </c>
      <c r="B77" s="4">
        <f>IF('True_Odds_Calculator_3-way'!B78="","",'True_Odds_Calculator_3-way'!B78)</f>
        <v>4.08</v>
      </c>
      <c r="C77" s="4">
        <f>IF('True_Odds_Calculator_3-way'!C78="","",'True_Odds_Calculator_3-way'!C78)</f>
        <v>4.28</v>
      </c>
      <c r="D77" s="9">
        <f t="shared" si="26"/>
        <v>0.54900335000980038</v>
      </c>
      <c r="E77" s="9">
        <f t="shared" si="27"/>
        <v>0.23099137543606352</v>
      </c>
      <c r="F77" s="9">
        <f t="shared" si="28"/>
        <v>0.22000527455413579</v>
      </c>
      <c r="G77" s="9">
        <f t="shared" si="29"/>
        <v>1.0808980395353753</v>
      </c>
      <c r="H77" s="9">
        <f t="shared" si="30"/>
        <v>1.8214825100468854</v>
      </c>
      <c r="I77" s="9">
        <f t="shared" si="31"/>
        <v>4.3291659617689566</v>
      </c>
      <c r="J77" s="9">
        <f t="shared" si="32"/>
        <v>4.545345569676031</v>
      </c>
      <c r="K77" s="11">
        <f t="shared" si="33"/>
        <v>0.56818181818181823</v>
      </c>
      <c r="L77" s="11">
        <f t="shared" si="34"/>
        <v>0.24509803921568626</v>
      </c>
      <c r="M77" s="11">
        <f t="shared" si="35"/>
        <v>0.23364485981308411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-0.24981674912955831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0.23166658337081653</v>
      </c>
      <c r="Q77" s="11">
        <f>2*'OddsRatio_working_3-way'!K77*'OddsRatio_working_3-way'!L77*'OddsRatio_working_3-way'!M77</f>
        <v>6.5074882969330478E-2</v>
      </c>
      <c r="R77" s="11">
        <f t="shared" si="36"/>
        <v>0</v>
      </c>
      <c r="S77" s="11">
        <f t="shared" si="37"/>
        <v>-0.92734608138972752</v>
      </c>
      <c r="T77" s="11">
        <f t="shared" si="38"/>
        <v>-0.26049047230048522</v>
      </c>
      <c r="U77" s="11">
        <f>'OddsRatio_working_3-way'!S77-'OddsRatio_working_3-way'!R77^2/3</f>
        <v>-0.92734608138972752</v>
      </c>
      <c r="V77" s="11">
        <f>'OddsRatio_working_3-way'!S77*'OddsRatio_working_3-way'!R77/3-2*'OddsRatio_working_3-way'!R77^3/27-'OddsRatio_working_3-way'!T77</f>
        <v>0.26049047230048522</v>
      </c>
      <c r="W77" s="11">
        <f>'OddsRatio_working_3-way'!V77^2+4*'OddsRatio_working_3-way'!U77^3/27</f>
        <v>-5.0291455981700595E-2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0.17186240291366117</v>
      </c>
      <c r="Y77" s="11">
        <f>IF('OddsRatio_working_3-way'!W77&gt;=0,IF('OddsRatio_working_3-way'!V77+SQRT('OddsRatio_working_3-way'!W77)&gt;0,0,PI()),ACOS('OddsRatio_working_3-way'!V77/(2*'OddsRatio_working_3-way'!X77)))</f>
        <v>0.71079104484159439</v>
      </c>
      <c r="Z77" s="11">
        <f>'OddsRatio_working_3-way'!X77^(1/3)*COS('OddsRatio_working_3-way'!Y77/3)</f>
        <v>0.54044901976768767</v>
      </c>
      <c r="AA77" s="11">
        <f>'OddsRatio_working_3-way'!X77^(1/3)*COS(('OddsRatio_working_3-way'!Y77+2*PI())/3)</f>
        <v>-0.38324071722394659</v>
      </c>
      <c r="AB77" s="11">
        <f>'OddsRatio_working_3-way'!X77^(1/3)*COS(('OddsRatio_working_3-way'!Y77+4*PI())/3)</f>
        <v>-0.15720830254374116</v>
      </c>
      <c r="AC77" s="11">
        <f>'OddsRatio_working_3-way'!X77^(1/3)*SIN('OddsRatio_working_3-way'!Y77/3)</f>
        <v>0.13049987546119787</v>
      </c>
      <c r="AD77" s="11">
        <f>'OddsRatio_working_3-way'!X77^(1/3)*SIN(('OddsRatio_working_3-way'!Y77+2*PI())/3)</f>
        <v>0.40279264283861682</v>
      </c>
      <c r="AE77" s="11">
        <f>'OddsRatio_working_3-way'!X77^(1/3)*SIN(('OddsRatio_working_3-way'!Y77+4*PI())/3)</f>
        <v>-0.53329251829981461</v>
      </c>
      <c r="AF77" s="11">
        <f>-'OddsRatio_working_3-way'!U77/(3*'OddsRatio_working_3-way'!X77^(1/3))*COS(('OddsRatio_working_3-way'!Y77)/3)</f>
        <v>0.54044901976768756</v>
      </c>
      <c r="AG77" s="11">
        <f>-'OddsRatio_working_3-way'!U77/(3*'OddsRatio_working_3-way'!X77^(1/3))*COS(('OddsRatio_working_3-way'!Y77+2*PI())/3)</f>
        <v>-0.38324071722394654</v>
      </c>
      <c r="AH77" s="11">
        <f>-'OddsRatio_working_3-way'!U77/(3*'OddsRatio_working_3-way'!X77^(1/3))*COS(('OddsRatio_working_3-way'!Y77+4*PI())/3)</f>
        <v>-0.15720830254374113</v>
      </c>
      <c r="AI77" s="11">
        <f>'OddsRatio_working_3-way'!U77/(3*'OddsRatio_working_3-way'!X77^(1/3))*SIN(('OddsRatio_working_3-way'!Y77)/3)</f>
        <v>-0.13049987546119785</v>
      </c>
      <c r="AJ77" s="11">
        <f>'OddsRatio_working_3-way'!U77/(3*'OddsRatio_working_3-way'!X77^(1/3))*SIN(('OddsRatio_working_3-way'!Y77+2*PI())/3)</f>
        <v>-0.40279264283861677</v>
      </c>
      <c r="AK77" s="11">
        <f>'OddsRatio_working_3-way'!U77/(3*'OddsRatio_working_3-way'!X77^(1/3))*SIN(('OddsRatio_working_3-way'!Y77+4*PI())/3)</f>
        <v>0.5332925182998145</v>
      </c>
      <c r="AL77" s="11">
        <f>'OddsRatio_working_3-way'!Z77+'OddsRatio_working_3-way'!AF77</f>
        <v>1.0808980395353753</v>
      </c>
      <c r="AM77" s="11">
        <f>'OddsRatio_working_3-way'!AA77+'OddsRatio_working_3-way'!AG77</f>
        <v>-0.76648143444789318</v>
      </c>
      <c r="AN77" s="11">
        <f>'OddsRatio_working_3-way'!AB77+'OddsRatio_working_3-way'!AH77</f>
        <v>-0.31441660508748226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1.0808980395353753</v>
      </c>
      <c r="AS77" s="11">
        <f>IF(('OddsRatio_working_3-way'!X77=0),IF(Q77&gt;0,-Q77^(1/3),(-Q77)^(1/3)),'OddsRatio_working_3-way'!AM77-'OddsRatio_working_3-way'!R77/3)</f>
        <v>-0.76648143444789318</v>
      </c>
      <c r="AT77" s="11">
        <f>IF(('OddsRatio_working_3-way'!X77=0),IF(Q77&gt;0,-Q77^(1/3),(-Q77)^(1/3)),'OddsRatio_working_3-way'!AN77-'OddsRatio_working_3-way'!R77/3)</f>
        <v>-0.31441660508748226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6.28</v>
      </c>
      <c r="B78" s="4">
        <f>IF('True_Odds_Calculator_3-way'!B79="","",'True_Odds_Calculator_3-way'!B79)</f>
        <v>4.5999999999999996</v>
      </c>
      <c r="C78" s="4">
        <f>IF('True_Odds_Calculator_3-way'!C79="","",'True_Odds_Calculator_3-way'!C79)</f>
        <v>1.48</v>
      </c>
      <c r="D78" s="9">
        <f t="shared" si="26"/>
        <v>0.14616580666456272</v>
      </c>
      <c r="E78" s="9">
        <f t="shared" si="27"/>
        <v>0.20068748092420163</v>
      </c>
      <c r="F78" s="9">
        <f t="shared" si="28"/>
        <v>0.65314671241123556</v>
      </c>
      <c r="G78" s="9">
        <f t="shared" si="29"/>
        <v>1.1063532925738035</v>
      </c>
      <c r="H78" s="9">
        <f t="shared" si="30"/>
        <v>6.8415453847896819</v>
      </c>
      <c r="I78" s="9">
        <f t="shared" si="31"/>
        <v>4.982871853265693</v>
      </c>
      <c r="J78" s="9">
        <f t="shared" si="32"/>
        <v>1.5310495804354258</v>
      </c>
      <c r="K78" s="11">
        <f t="shared" si="33"/>
        <v>0.15923566878980891</v>
      </c>
      <c r="L78" s="11">
        <f t="shared" si="34"/>
        <v>0.21739130434782611</v>
      </c>
      <c r="M78" s="11">
        <f t="shared" si="35"/>
        <v>0.67567567567567566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-0.21340199241057733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0.21892565509292172</v>
      </c>
      <c r="Q78" s="11">
        <f>2*'OddsRatio_working_3-way'!K78*'OddsRatio_working_3-way'!L78*'OddsRatio_working_3-way'!M78</f>
        <v>4.6778986130966191E-2</v>
      </c>
      <c r="R78" s="11">
        <f t="shared" si="36"/>
        <v>0</v>
      </c>
      <c r="S78" s="11">
        <f t="shared" si="37"/>
        <v>-1.025883838383838</v>
      </c>
      <c r="T78" s="11">
        <f t="shared" si="38"/>
        <v>-0.21920594837261498</v>
      </c>
      <c r="U78" s="11">
        <f>'OddsRatio_working_3-way'!S78-'OddsRatio_working_3-way'!R78^2/3</f>
        <v>-1.025883838383838</v>
      </c>
      <c r="V78" s="11">
        <f>'OddsRatio_working_3-way'!S78*'OddsRatio_working_3-way'!R78/3-2*'OddsRatio_working_3-way'!R78^3/27-'OddsRatio_working_3-way'!T78</f>
        <v>0.21920594837261498</v>
      </c>
      <c r="W78" s="11">
        <f>'OddsRatio_working_3-way'!V78^2+4*'OddsRatio_working_3-way'!U78^3/27</f>
        <v>-0.11190116344178477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0.19997025481538641</v>
      </c>
      <c r="Y78" s="11">
        <f>IF('OddsRatio_working_3-way'!W78&gt;=0,IF('OddsRatio_working_3-way'!V78+SQRT('OddsRatio_working_3-way'!W78)&gt;0,0,PI()),ACOS('OddsRatio_working_3-way'!V78/(2*'OddsRatio_working_3-way'!X78)))</f>
        <v>0.99070970925535529</v>
      </c>
      <c r="Z78" s="11">
        <f>'OddsRatio_working_3-way'!X78^(1/3)*COS('OddsRatio_working_3-way'!Y78/3)</f>
        <v>0.55317664628690177</v>
      </c>
      <c r="AA78" s="11">
        <f>'OddsRatio_working_3-way'!X78^(1/3)*COS(('OddsRatio_working_3-way'!Y78+2*PI())/3)</f>
        <v>-0.44080664763265509</v>
      </c>
      <c r="AB78" s="11">
        <f>'OddsRatio_working_3-way'!X78^(1/3)*COS(('OddsRatio_working_3-way'!Y78+4*PI())/3)</f>
        <v>-0.11236999865424674</v>
      </c>
      <c r="AC78" s="11">
        <f>'OddsRatio_working_3-way'!X78^(1/3)*SIN('OddsRatio_working_3-way'!Y78/3)</f>
        <v>0.18962298769942265</v>
      </c>
      <c r="AD78" s="11">
        <f>'OddsRatio_working_3-way'!X78^(1/3)*SIN(('OddsRatio_working_3-way'!Y78+2*PI())/3)</f>
        <v>0.38425353461502421</v>
      </c>
      <c r="AE78" s="11">
        <f>'OddsRatio_working_3-way'!X78^(1/3)*SIN(('OddsRatio_working_3-way'!Y78+4*PI())/3)</f>
        <v>-0.57387652231444697</v>
      </c>
      <c r="AF78" s="11">
        <f>-'OddsRatio_working_3-way'!U78/(3*'OddsRatio_working_3-way'!X78^(1/3))*COS(('OddsRatio_working_3-way'!Y78)/3)</f>
        <v>0.55317664628690177</v>
      </c>
      <c r="AG78" s="11">
        <f>-'OddsRatio_working_3-way'!U78/(3*'OddsRatio_working_3-way'!X78^(1/3))*COS(('OddsRatio_working_3-way'!Y78+2*PI())/3)</f>
        <v>-0.44080664763265509</v>
      </c>
      <c r="AH78" s="11">
        <f>-'OddsRatio_working_3-way'!U78/(3*'OddsRatio_working_3-way'!X78^(1/3))*COS(('OddsRatio_working_3-way'!Y78+4*PI())/3)</f>
        <v>-0.11236999865424674</v>
      </c>
      <c r="AI78" s="11">
        <f>'OddsRatio_working_3-way'!U78/(3*'OddsRatio_working_3-way'!X78^(1/3))*SIN(('OddsRatio_working_3-way'!Y78)/3)</f>
        <v>-0.18962298769942265</v>
      </c>
      <c r="AJ78" s="11">
        <f>'OddsRatio_working_3-way'!U78/(3*'OddsRatio_working_3-way'!X78^(1/3))*SIN(('OddsRatio_working_3-way'!Y78+2*PI())/3)</f>
        <v>-0.38425353461502421</v>
      </c>
      <c r="AK78" s="11">
        <f>'OddsRatio_working_3-way'!U78/(3*'OddsRatio_working_3-way'!X78^(1/3))*SIN(('OddsRatio_working_3-way'!Y78+4*PI())/3)</f>
        <v>0.57387652231444697</v>
      </c>
      <c r="AL78" s="11">
        <f>'OddsRatio_working_3-way'!Z78+'OddsRatio_working_3-way'!AF78</f>
        <v>1.1063532925738035</v>
      </c>
      <c r="AM78" s="11">
        <f>'OddsRatio_working_3-way'!AA78+'OddsRatio_working_3-way'!AG78</f>
        <v>-0.88161329526531018</v>
      </c>
      <c r="AN78" s="11">
        <f>'OddsRatio_working_3-way'!AB78+'OddsRatio_working_3-way'!AH78</f>
        <v>-0.22473999730849348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1.1063532925738035</v>
      </c>
      <c r="AS78" s="11">
        <f>IF(('OddsRatio_working_3-way'!X78=0),IF(Q78&gt;0,-Q78^(1/3),(-Q78)^(1/3)),'OddsRatio_working_3-way'!AM78-'OddsRatio_working_3-way'!R78/3)</f>
        <v>-0.88161329526531018</v>
      </c>
      <c r="AT78" s="11">
        <f>IF(('OddsRatio_working_3-way'!X78=0),IF(Q78&gt;0,-Q78^(1/3),(-Q78)^(1/3)),'OddsRatio_working_3-way'!AN78-'OddsRatio_working_3-way'!R78/3)</f>
        <v>-0.22473999730849348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6.01</v>
      </c>
      <c r="B79" s="4">
        <f>IF('True_Odds_Calculator_3-way'!B80="","",'True_Odds_Calculator_3-way'!B80)</f>
        <v>4.83</v>
      </c>
      <c r="C79" s="4">
        <f>IF('True_Odds_Calculator_3-way'!C80="","",'True_Odds_Calculator_3-way'!C80)</f>
        <v>1.48</v>
      </c>
      <c r="D79" s="9">
        <f t="shared" si="26"/>
        <v>0.15362066897292187</v>
      </c>
      <c r="E79" s="9">
        <f t="shared" si="27"/>
        <v>0.19186918185622223</v>
      </c>
      <c r="F79" s="9">
        <f t="shared" si="28"/>
        <v>0.65451014917085593</v>
      </c>
      <c r="G79" s="9">
        <f t="shared" si="29"/>
        <v>1.0997087264002461</v>
      </c>
      <c r="H79" s="9">
        <f t="shared" si="30"/>
        <v>6.5095407192652326</v>
      </c>
      <c r="I79" s="9">
        <f t="shared" si="31"/>
        <v>5.2118844221129432</v>
      </c>
      <c r="J79" s="9">
        <f t="shared" si="32"/>
        <v>1.5278601886721179</v>
      </c>
      <c r="K79" s="11">
        <f t="shared" si="33"/>
        <v>0.1663893510815308</v>
      </c>
      <c r="L79" s="11">
        <f t="shared" si="34"/>
        <v>0.20703933747412007</v>
      </c>
      <c r="M79" s="11">
        <f t="shared" si="35"/>
        <v>0.67567567567567566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-0.21438501160703283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0.21693648258069873</v>
      </c>
      <c r="Q79" s="11">
        <f>2*'OddsRatio_working_3-way'!K79*'OddsRatio_working_3-way'!L79*'OddsRatio_working_3-way'!M79</f>
        <v>4.6552893257660675E-2</v>
      </c>
      <c r="R79" s="11">
        <f t="shared" si="36"/>
        <v>0</v>
      </c>
      <c r="S79" s="11">
        <f t="shared" si="37"/>
        <v>-1.0119013496071392</v>
      </c>
      <c r="T79" s="11">
        <f t="shared" si="38"/>
        <v>-0.21714621236204706</v>
      </c>
      <c r="U79" s="11">
        <f>'OddsRatio_working_3-way'!S79-'OddsRatio_working_3-way'!R79^2/3</f>
        <v>-1.0119013496071392</v>
      </c>
      <c r="V79" s="11">
        <f>'OddsRatio_working_3-way'!S79*'OddsRatio_working_3-way'!R79/3-2*'OddsRatio_working_3-way'!R79^3/27-'OddsRatio_working_3-way'!T79</f>
        <v>0.21714621236204706</v>
      </c>
      <c r="W79" s="11">
        <f>'OddsRatio_working_3-way'!V79^2+4*'OddsRatio_working_3-way'!U79^3/27</f>
        <v>-0.10634836111181678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0.19589591538301662</v>
      </c>
      <c r="Y79" s="11">
        <f>IF('OddsRatio_working_3-way'!W79&gt;=0,IF('OddsRatio_working_3-way'!V79+SQRT('OddsRatio_working_3-way'!W79)&gt;0,0,PI()),ACOS('OddsRatio_working_3-way'!V79/(2*'OddsRatio_working_3-way'!X79)))</f>
        <v>0.98334821682324902</v>
      </c>
      <c r="Z79" s="11">
        <f>'OddsRatio_working_3-way'!X79^(1/3)*COS('OddsRatio_working_3-way'!Y79/3)</f>
        <v>0.54985436320012304</v>
      </c>
      <c r="AA79" s="11">
        <f>'OddsRatio_working_3-way'!X79^(1/3)*COS(('OddsRatio_working_3-way'!Y79+2*PI())/3)</f>
        <v>-0.4368545475828538</v>
      </c>
      <c r="AB79" s="11">
        <f>'OddsRatio_working_3-way'!X79^(1/3)*COS(('OddsRatio_working_3-way'!Y79+4*PI())/3)</f>
        <v>-0.11299981561726918</v>
      </c>
      <c r="AC79" s="11">
        <f>'OddsRatio_working_3-way'!X79^(1/3)*SIN('OddsRatio_working_3-way'!Y79/3)</f>
        <v>0.18697761667866442</v>
      </c>
      <c r="AD79" s="11">
        <f>'OddsRatio_working_3-way'!X79^(1/3)*SIN(('OddsRatio_working_3-way'!Y79+2*PI())/3)</f>
        <v>0.38269903857368986</v>
      </c>
      <c r="AE79" s="11">
        <f>'OddsRatio_working_3-way'!X79^(1/3)*SIN(('OddsRatio_working_3-way'!Y79+4*PI())/3)</f>
        <v>-0.56967665525235411</v>
      </c>
      <c r="AF79" s="11">
        <f>-'OddsRatio_working_3-way'!U79/(3*'OddsRatio_working_3-way'!X79^(1/3))*COS(('OddsRatio_working_3-way'!Y79)/3)</f>
        <v>0.54985436320012304</v>
      </c>
      <c r="AG79" s="11">
        <f>-'OddsRatio_working_3-way'!U79/(3*'OddsRatio_working_3-way'!X79^(1/3))*COS(('OddsRatio_working_3-way'!Y79+2*PI())/3)</f>
        <v>-0.4368545475828538</v>
      </c>
      <c r="AH79" s="11">
        <f>-'OddsRatio_working_3-way'!U79/(3*'OddsRatio_working_3-way'!X79^(1/3))*COS(('OddsRatio_working_3-way'!Y79+4*PI())/3)</f>
        <v>-0.11299981561726918</v>
      </c>
      <c r="AI79" s="11">
        <f>'OddsRatio_working_3-way'!U79/(3*'OddsRatio_working_3-way'!X79^(1/3))*SIN(('OddsRatio_working_3-way'!Y79)/3)</f>
        <v>-0.18697761667866442</v>
      </c>
      <c r="AJ79" s="11">
        <f>'OddsRatio_working_3-way'!U79/(3*'OddsRatio_working_3-way'!X79^(1/3))*SIN(('OddsRatio_working_3-way'!Y79+2*PI())/3)</f>
        <v>-0.38269903857368986</v>
      </c>
      <c r="AK79" s="11">
        <f>'OddsRatio_working_3-way'!U79/(3*'OddsRatio_working_3-way'!X79^(1/3))*SIN(('OddsRatio_working_3-way'!Y79+4*PI())/3)</f>
        <v>0.56967665525235411</v>
      </c>
      <c r="AL79" s="11">
        <f>'OddsRatio_working_3-way'!Z79+'OddsRatio_working_3-way'!AF79</f>
        <v>1.0997087264002461</v>
      </c>
      <c r="AM79" s="11">
        <f>'OddsRatio_working_3-way'!AA79+'OddsRatio_working_3-way'!AG79</f>
        <v>-0.87370909516570761</v>
      </c>
      <c r="AN79" s="11">
        <f>'OddsRatio_working_3-way'!AB79+'OddsRatio_working_3-way'!AH79</f>
        <v>-0.22599963123453837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1.0997087264002461</v>
      </c>
      <c r="AS79" s="11">
        <f>IF(('OddsRatio_working_3-way'!X79=0),IF(Q79&gt;0,-Q79^(1/3),(-Q79)^(1/3)),'OddsRatio_working_3-way'!AM79-'OddsRatio_working_3-way'!R79/3)</f>
        <v>-0.87370909516570761</v>
      </c>
      <c r="AT79" s="11">
        <f>IF(('OddsRatio_working_3-way'!X79=0),IF(Q79&gt;0,-Q79^(1/3),(-Q79)^(1/3)),'OddsRatio_working_3-way'!AN79-'OddsRatio_working_3-way'!R79/3)</f>
        <v>-0.22599963123453837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2.4900000000000002</v>
      </c>
      <c r="B80" s="4">
        <f>IF('True_Odds_Calculator_3-way'!B81="","",'True_Odds_Calculator_3-way'!B81)</f>
        <v>3.39</v>
      </c>
      <c r="C80" s="4">
        <f>IF('True_Odds_Calculator_3-way'!C81="","",'True_Odds_Calculator_3-way'!C81)</f>
        <v>2.87</v>
      </c>
      <c r="D80" s="9">
        <f t="shared" si="26"/>
        <v>0.38552998284100171</v>
      </c>
      <c r="E80" s="9">
        <f t="shared" si="27"/>
        <v>0.28117141612744195</v>
      </c>
      <c r="F80" s="9">
        <f t="shared" si="28"/>
        <v>0.33329860103155634</v>
      </c>
      <c r="G80" s="9">
        <f t="shared" si="29"/>
        <v>1.0696858948076855</v>
      </c>
      <c r="H80" s="9">
        <f t="shared" si="30"/>
        <v>2.5938319832634518</v>
      </c>
      <c r="I80" s="9">
        <f t="shared" si="31"/>
        <v>3.556549288590368</v>
      </c>
      <c r="J80" s="9">
        <f t="shared" si="32"/>
        <v>3.0003126232903723</v>
      </c>
      <c r="K80" s="11">
        <f t="shared" si="33"/>
        <v>0.40160642570281119</v>
      </c>
      <c r="L80" s="11">
        <f t="shared" si="34"/>
        <v>0.29498525073746312</v>
      </c>
      <c r="M80" s="11">
        <f t="shared" si="35"/>
        <v>0.34843205574912889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-0.27488107074572954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0.23734872475832425</v>
      </c>
      <c r="Q80" s="11">
        <f>2*'OddsRatio_working_3-way'!K80*'OddsRatio_working_3-way'!L80*'OddsRatio_working_3-way'!M80</f>
        <v>8.2556078176808434E-2</v>
      </c>
      <c r="R80" s="11">
        <f t="shared" si="36"/>
        <v>0</v>
      </c>
      <c r="S80" s="11">
        <f t="shared" si="37"/>
        <v>-0.86345969227497854</v>
      </c>
      <c r="T80" s="11">
        <f t="shared" si="38"/>
        <v>-0.3003338060086882</v>
      </c>
      <c r="U80" s="11">
        <f>'OddsRatio_working_3-way'!S80-'OddsRatio_working_3-way'!R80^2/3</f>
        <v>-0.86345969227497854</v>
      </c>
      <c r="V80" s="11">
        <f>'OddsRatio_working_3-way'!S80*'OddsRatio_working_3-way'!R80/3-2*'OddsRatio_working_3-way'!R80^3/27-'OddsRatio_working_3-way'!T80</f>
        <v>0.3003338060086882</v>
      </c>
      <c r="W80" s="11">
        <f>'OddsRatio_working_3-way'!V80^2+4*'OddsRatio_working_3-way'!U80^3/27</f>
        <v>-5.1719439112471038E-3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0.15441206149691761</v>
      </c>
      <c r="Y80" s="11">
        <f>IF('OddsRatio_working_3-way'!W80&gt;=0,IF('OddsRatio_working_3-way'!V80+SQRT('OddsRatio_working_3-way'!W80)&gt;0,0,PI()),ACOS('OddsRatio_working_3-way'!V80/(2*'OddsRatio_working_3-way'!X80)))</f>
        <v>0.23502895978110527</v>
      </c>
      <c r="Z80" s="11">
        <f>'OddsRatio_working_3-way'!X80^(1/3)*COS('OddsRatio_working_3-way'!Y80/3)</f>
        <v>0.53484294740384264</v>
      </c>
      <c r="AA80" s="11">
        <f>'OddsRatio_working_3-way'!X80^(1/3)*COS(('OddsRatio_working_3-way'!Y80+2*PI())/3)</f>
        <v>-0.30378339441607516</v>
      </c>
      <c r="AB80" s="11">
        <f>'OddsRatio_working_3-way'!X80^(1/3)*COS(('OddsRatio_working_3-way'!Y80+4*PI())/3)</f>
        <v>-0.23105955298776762</v>
      </c>
      <c r="AC80" s="11">
        <f>'OddsRatio_working_3-way'!X80^(1/3)*SIN('OddsRatio_working_3-way'!Y80/3)</f>
        <v>4.1987129425137069E-2</v>
      </c>
      <c r="AD80" s="11">
        <f>'OddsRatio_working_3-way'!X80^(1/3)*SIN(('OddsRatio_working_3-way'!Y80+2*PI())/3)</f>
        <v>0.44219401477410358</v>
      </c>
      <c r="AE80" s="11">
        <f>'OddsRatio_working_3-way'!X80^(1/3)*SIN(('OddsRatio_working_3-way'!Y80+4*PI())/3)</f>
        <v>-0.48418114419924063</v>
      </c>
      <c r="AF80" s="11">
        <f>-'OddsRatio_working_3-way'!U80/(3*'OddsRatio_working_3-way'!X80^(1/3))*COS(('OddsRatio_working_3-way'!Y80)/3)</f>
        <v>0.53484294740384275</v>
      </c>
      <c r="AG80" s="11">
        <f>-'OddsRatio_working_3-way'!U80/(3*'OddsRatio_working_3-way'!X80^(1/3))*COS(('OddsRatio_working_3-way'!Y80+2*PI())/3)</f>
        <v>-0.30378339441607521</v>
      </c>
      <c r="AH80" s="11">
        <f>-'OddsRatio_working_3-way'!U80/(3*'OddsRatio_working_3-way'!X80^(1/3))*COS(('OddsRatio_working_3-way'!Y80+4*PI())/3)</f>
        <v>-0.23105955298776767</v>
      </c>
      <c r="AI80" s="11">
        <f>'OddsRatio_working_3-way'!U80/(3*'OddsRatio_working_3-way'!X80^(1/3))*SIN(('OddsRatio_working_3-way'!Y80)/3)</f>
        <v>-4.1987129425137076E-2</v>
      </c>
      <c r="AJ80" s="11">
        <f>'OddsRatio_working_3-way'!U80/(3*'OddsRatio_working_3-way'!X80^(1/3))*SIN(('OddsRatio_working_3-way'!Y80+2*PI())/3)</f>
        <v>-0.44219401477410364</v>
      </c>
      <c r="AK80" s="11">
        <f>'OddsRatio_working_3-way'!U80/(3*'OddsRatio_working_3-way'!X80^(1/3))*SIN(('OddsRatio_working_3-way'!Y80+4*PI())/3)</f>
        <v>0.48418114419924074</v>
      </c>
      <c r="AL80" s="11">
        <f>'OddsRatio_working_3-way'!Z80+'OddsRatio_working_3-way'!AF80</f>
        <v>1.0696858948076855</v>
      </c>
      <c r="AM80" s="11">
        <f>'OddsRatio_working_3-way'!AA80+'OddsRatio_working_3-way'!AG80</f>
        <v>-0.60756678883215032</v>
      </c>
      <c r="AN80" s="11">
        <f>'OddsRatio_working_3-way'!AB80+'OddsRatio_working_3-way'!AH80</f>
        <v>-0.46211910597553529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1.0696858948076855</v>
      </c>
      <c r="AS80" s="11">
        <f>IF(('OddsRatio_working_3-way'!X80=0),IF(Q80&gt;0,-Q80^(1/3),(-Q80)^(1/3)),'OddsRatio_working_3-way'!AM80-'OddsRatio_working_3-way'!R80/3)</f>
        <v>-0.60756678883215032</v>
      </c>
      <c r="AT80" s="11">
        <f>IF(('OddsRatio_working_3-way'!X80=0),IF(Q80&gt;0,-Q80^(1/3),(-Q80)^(1/3)),'OddsRatio_working_3-way'!AN80-'OddsRatio_working_3-way'!R80/3)</f>
        <v>-0.46211910597553529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2.2400000000000002</v>
      </c>
      <c r="B81" s="4">
        <f>IF('True_Odds_Calculator_3-way'!B82="","",'True_Odds_Calculator_3-way'!B82)</f>
        <v>3.55</v>
      </c>
      <c r="C81" s="4">
        <f>IF('True_Odds_Calculator_3-way'!C82="","",'True_Odds_Calculator_3-way'!C82)</f>
        <v>3.16</v>
      </c>
      <c r="D81" s="9">
        <f t="shared" si="26"/>
        <v>0.42978062840510561</v>
      </c>
      <c r="E81" s="9">
        <f t="shared" si="27"/>
        <v>0.26820904120863953</v>
      </c>
      <c r="F81" s="9">
        <f t="shared" si="28"/>
        <v>0.30201033038625463</v>
      </c>
      <c r="G81" s="9">
        <f t="shared" si="29"/>
        <v>1.069974544078133</v>
      </c>
      <c r="H81" s="9">
        <f t="shared" si="30"/>
        <v>2.3267684346568851</v>
      </c>
      <c r="I81" s="9">
        <f t="shared" si="31"/>
        <v>3.7284350873992391</v>
      </c>
      <c r="J81" s="9">
        <f t="shared" si="32"/>
        <v>3.3111450152087674</v>
      </c>
      <c r="K81" s="11">
        <f t="shared" si="33"/>
        <v>0.4464285714285714</v>
      </c>
      <c r="L81" s="11">
        <f t="shared" si="34"/>
        <v>0.28169014084507044</v>
      </c>
      <c r="M81" s="11">
        <f t="shared" si="35"/>
        <v>0.31645569620253161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-0.27180169625347006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0.236784631841683</v>
      </c>
      <c r="Q81" s="11">
        <f>2*'OddsRatio_working_3-way'!K81*'OddsRatio_working_3-way'!L81*'OddsRatio_working_3-way'!M81</f>
        <v>7.959147288796066E-2</v>
      </c>
      <c r="R81" s="11">
        <f t="shared" si="36"/>
        <v>0</v>
      </c>
      <c r="S81" s="11">
        <f t="shared" si="37"/>
        <v>-0.87116686579052205</v>
      </c>
      <c r="T81" s="11">
        <f t="shared" si="38"/>
        <v>-0.29282919858504941</v>
      </c>
      <c r="U81" s="11">
        <f>'OddsRatio_working_3-way'!S81-'OddsRatio_working_3-way'!R81^2/3</f>
        <v>-0.87116686579052205</v>
      </c>
      <c r="V81" s="11">
        <f>'OddsRatio_working_3-way'!S81*'OddsRatio_working_3-way'!R81/3-2*'OddsRatio_working_3-way'!R81^3/27-'OddsRatio_working_3-way'!T81</f>
        <v>0.29282919858504941</v>
      </c>
      <c r="W81" s="11">
        <f>'OddsRatio_working_3-way'!V81^2+4*'OddsRatio_working_3-way'!U81^3/27</f>
        <v>-1.2200120819309157E-2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0.15648407296213204</v>
      </c>
      <c r="Y81" s="11">
        <f>IF('OddsRatio_working_3-way'!W81&gt;=0,IF('OddsRatio_working_3-way'!V81+SQRT('OddsRatio_working_3-way'!W81)&gt;0,0,PI()),ACOS('OddsRatio_working_3-way'!V81/(2*'OddsRatio_working_3-way'!X81)))</f>
        <v>0.36069500169387214</v>
      </c>
      <c r="Z81" s="11">
        <f>'OddsRatio_working_3-way'!X81^(1/3)*COS('OddsRatio_working_3-way'!Y81/3)</f>
        <v>0.53498727203906649</v>
      </c>
      <c r="AA81" s="11">
        <f>'OddsRatio_working_3-way'!X81^(1/3)*COS(('OddsRatio_working_3-way'!Y81+2*PI())/3)</f>
        <v>-0.32346845638350535</v>
      </c>
      <c r="AB81" s="11">
        <f>'OddsRatio_working_3-way'!X81^(1/3)*COS(('OddsRatio_working_3-way'!Y81+4*PI())/3)</f>
        <v>-0.21151881565556119</v>
      </c>
      <c r="AC81" s="11">
        <f>'OddsRatio_working_3-way'!X81^(1/3)*SIN('OddsRatio_working_3-way'!Y81/3)</f>
        <v>6.4634155209960478E-2</v>
      </c>
      <c r="AD81" s="11">
        <f>'OddsRatio_working_3-way'!X81^(1/3)*SIN(('OddsRatio_working_3-way'!Y81+2*PI())/3)</f>
        <v>0.43099549068218757</v>
      </c>
      <c r="AE81" s="11">
        <f>'OddsRatio_working_3-way'!X81^(1/3)*SIN(('OddsRatio_working_3-way'!Y81+4*PI())/3)</f>
        <v>-0.49562964589214803</v>
      </c>
      <c r="AF81" s="11">
        <f>-'OddsRatio_working_3-way'!U81/(3*'OddsRatio_working_3-way'!X81^(1/3))*COS(('OddsRatio_working_3-way'!Y81)/3)</f>
        <v>0.53498727203906649</v>
      </c>
      <c r="AG81" s="11">
        <f>-'OddsRatio_working_3-way'!U81/(3*'OddsRatio_working_3-way'!X81^(1/3))*COS(('OddsRatio_working_3-way'!Y81+2*PI())/3)</f>
        <v>-0.32346845638350535</v>
      </c>
      <c r="AH81" s="11">
        <f>-'OddsRatio_working_3-way'!U81/(3*'OddsRatio_working_3-way'!X81^(1/3))*COS(('OddsRatio_working_3-way'!Y81+4*PI())/3)</f>
        <v>-0.21151881565556119</v>
      </c>
      <c r="AI81" s="11">
        <f>'OddsRatio_working_3-way'!U81/(3*'OddsRatio_working_3-way'!X81^(1/3))*SIN(('OddsRatio_working_3-way'!Y81)/3)</f>
        <v>-6.4634155209960478E-2</v>
      </c>
      <c r="AJ81" s="11">
        <f>'OddsRatio_working_3-way'!U81/(3*'OddsRatio_working_3-way'!X81^(1/3))*SIN(('OddsRatio_working_3-way'!Y81+2*PI())/3)</f>
        <v>-0.43099549068218757</v>
      </c>
      <c r="AK81" s="11">
        <f>'OddsRatio_working_3-way'!U81/(3*'OddsRatio_working_3-way'!X81^(1/3))*SIN(('OddsRatio_working_3-way'!Y81+4*PI())/3)</f>
        <v>0.49562964589214803</v>
      </c>
      <c r="AL81" s="11">
        <f>'OddsRatio_working_3-way'!Z81+'OddsRatio_working_3-way'!AF81</f>
        <v>1.069974544078133</v>
      </c>
      <c r="AM81" s="11">
        <f>'OddsRatio_working_3-way'!AA81+'OddsRatio_working_3-way'!AG81</f>
        <v>-0.64693691276701071</v>
      </c>
      <c r="AN81" s="11">
        <f>'OddsRatio_working_3-way'!AB81+'OddsRatio_working_3-way'!AH81</f>
        <v>-0.42303763131112238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1.069974544078133</v>
      </c>
      <c r="AS81" s="11">
        <f>IF(('OddsRatio_working_3-way'!X81=0),IF(Q81&gt;0,-Q81^(1/3),(-Q81)^(1/3)),'OddsRatio_working_3-way'!AM81-'OddsRatio_working_3-way'!R81/3)</f>
        <v>-0.64693691276701071</v>
      </c>
      <c r="AT81" s="11">
        <f>IF(('OddsRatio_working_3-way'!X81=0),IF(Q81&gt;0,-Q81^(1/3),(-Q81)^(1/3)),'OddsRatio_working_3-way'!AN81-'OddsRatio_working_3-way'!R81/3)</f>
        <v>-0.42303763131112238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1.43</v>
      </c>
      <c r="B82" s="4">
        <f>IF('True_Odds_Calculator_3-way'!B83="","",'True_Odds_Calculator_3-way'!B83)</f>
        <v>5.03</v>
      </c>
      <c r="C82" s="4">
        <f>IF('True_Odds_Calculator_3-way'!C83="","",'True_Odds_Calculator_3-way'!C83)</f>
        <v>7.96</v>
      </c>
      <c r="D82" s="9">
        <f t="shared" si="26"/>
        <v>0.68873562494225415</v>
      </c>
      <c r="E82" s="9">
        <f t="shared" si="27"/>
        <v>0.19100060264706609</v>
      </c>
      <c r="F82" s="9">
        <f t="shared" si="28"/>
        <v>0.12026377241067973</v>
      </c>
      <c r="G82" s="9">
        <f t="shared" si="29"/>
        <v>1.0510137902767389</v>
      </c>
      <c r="H82" s="9">
        <f t="shared" si="30"/>
        <v>1.4519359298189973</v>
      </c>
      <c r="I82" s="9">
        <f t="shared" si="31"/>
        <v>5.2355855748152571</v>
      </c>
      <c r="J82" s="9">
        <f t="shared" si="32"/>
        <v>8.3150559803261039</v>
      </c>
      <c r="K82" s="11">
        <f t="shared" si="33"/>
        <v>0.69930069930069938</v>
      </c>
      <c r="L82" s="11">
        <f t="shared" si="34"/>
        <v>0.19880715705765406</v>
      </c>
      <c r="M82" s="11">
        <f t="shared" si="35"/>
        <v>0.12562814070351758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-0.21065203116613229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0.19945687648016386</v>
      </c>
      <c r="Q82" s="11">
        <f>2*'OddsRatio_working_3-way'!K82*'OddsRatio_working_3-way'!L82*'OddsRatio_working_3-way'!M82</f>
        <v>3.4931151747839555E-2</v>
      </c>
      <c r="R82" s="11">
        <f t="shared" si="36"/>
        <v>0</v>
      </c>
      <c r="S82" s="11">
        <f t="shared" si="37"/>
        <v>-0.94685475082298498</v>
      </c>
      <c r="T82" s="11">
        <f t="shared" si="38"/>
        <v>-0.16582394935603939</v>
      </c>
      <c r="U82" s="11">
        <f>'OddsRatio_working_3-way'!S82-'OddsRatio_working_3-way'!R82^2/3</f>
        <v>-0.94685475082298498</v>
      </c>
      <c r="V82" s="11">
        <f>'OddsRatio_working_3-way'!S82*'OddsRatio_working_3-way'!R82/3-2*'OddsRatio_working_3-way'!R82^3/27-'OddsRatio_working_3-way'!T82</f>
        <v>0.16582394935603939</v>
      </c>
      <c r="W82" s="11">
        <f>'OddsRatio_working_3-way'!V82^2+4*'OddsRatio_working_3-way'!U82^3/27</f>
        <v>-9.8263514209130515E-2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0.17731405499083033</v>
      </c>
      <c r="Y82" s="11">
        <f>IF('OddsRatio_working_3-way'!W82&gt;=0,IF('OddsRatio_working_3-way'!V82+SQRT('OddsRatio_working_3-way'!W82)&gt;0,0,PI()),ACOS('OddsRatio_working_3-way'!V82/(2*'OddsRatio_working_3-way'!X82)))</f>
        <v>1.0842231146859795</v>
      </c>
      <c r="Z82" s="11">
        <f>'OddsRatio_working_3-way'!X82^(1/3)*COS('OddsRatio_working_3-way'!Y82/3)</f>
        <v>0.52550689513836946</v>
      </c>
      <c r="AA82" s="11">
        <f>'OddsRatio_working_3-way'!X82^(1/3)*COS(('OddsRatio_working_3-way'!Y82+2*PI())/3)</f>
        <v>-0.43478706369484016</v>
      </c>
      <c r="AB82" s="11">
        <f>'OddsRatio_working_3-way'!X82^(1/3)*COS(('OddsRatio_working_3-way'!Y82+4*PI())/3)</f>
        <v>-9.0719831443529367E-2</v>
      </c>
      <c r="AC82" s="11">
        <f>'OddsRatio_working_3-way'!X82^(1/3)*SIN('OddsRatio_working_3-way'!Y82/3)</f>
        <v>0.19864730915962384</v>
      </c>
      <c r="AD82" s="11">
        <f>'OddsRatio_working_3-way'!X82^(1/3)*SIN(('OddsRatio_working_3-way'!Y82+2*PI())/3)</f>
        <v>0.35577866647390111</v>
      </c>
      <c r="AE82" s="11">
        <f>'OddsRatio_working_3-way'!X82^(1/3)*SIN(('OddsRatio_working_3-way'!Y82+4*PI())/3)</f>
        <v>-0.55442597563352491</v>
      </c>
      <c r="AF82" s="11">
        <f>-'OddsRatio_working_3-way'!U82/(3*'OddsRatio_working_3-way'!X82^(1/3))*COS(('OddsRatio_working_3-way'!Y82)/3)</f>
        <v>0.52550689513836935</v>
      </c>
      <c r="AG82" s="11">
        <f>-'OddsRatio_working_3-way'!U82/(3*'OddsRatio_working_3-way'!X82^(1/3))*COS(('OddsRatio_working_3-way'!Y82+2*PI())/3)</f>
        <v>-0.43478706369484005</v>
      </c>
      <c r="AH82" s="11">
        <f>-'OddsRatio_working_3-way'!U82/(3*'OddsRatio_working_3-way'!X82^(1/3))*COS(('OddsRatio_working_3-way'!Y82+4*PI())/3)</f>
        <v>-9.0719831443529353E-2</v>
      </c>
      <c r="AI82" s="11">
        <f>'OddsRatio_working_3-way'!U82/(3*'OddsRatio_working_3-way'!X82^(1/3))*SIN(('OddsRatio_working_3-way'!Y82)/3)</f>
        <v>-0.19864730915962381</v>
      </c>
      <c r="AJ82" s="11">
        <f>'OddsRatio_working_3-way'!U82/(3*'OddsRatio_working_3-way'!X82^(1/3))*SIN(('OddsRatio_working_3-way'!Y82+2*PI())/3)</f>
        <v>-0.35577866647390105</v>
      </c>
      <c r="AK82" s="11">
        <f>'OddsRatio_working_3-way'!U82/(3*'OddsRatio_working_3-way'!X82^(1/3))*SIN(('OddsRatio_working_3-way'!Y82+4*PI())/3)</f>
        <v>0.5544259756335248</v>
      </c>
      <c r="AL82" s="11">
        <f>'OddsRatio_working_3-way'!Z82+'OddsRatio_working_3-way'!AF82</f>
        <v>1.0510137902767389</v>
      </c>
      <c r="AM82" s="11">
        <f>'OddsRatio_working_3-way'!AA82+'OddsRatio_working_3-way'!AG82</f>
        <v>-0.86957412738968021</v>
      </c>
      <c r="AN82" s="11">
        <f>'OddsRatio_working_3-way'!AB82+'OddsRatio_working_3-way'!AH82</f>
        <v>-0.18143966288705871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1.0510137902767389</v>
      </c>
      <c r="AS82" s="11">
        <f>IF(('OddsRatio_working_3-way'!X82=0),IF(Q82&gt;0,-Q82^(1/3),(-Q82)^(1/3)),'OddsRatio_working_3-way'!AM82-'OddsRatio_working_3-way'!R82/3)</f>
        <v>-0.86957412738968021</v>
      </c>
      <c r="AT82" s="11">
        <f>IF(('OddsRatio_working_3-way'!X82=0),IF(Q82&gt;0,-Q82^(1/3),(-Q82)^(1/3)),'OddsRatio_working_3-way'!AN82-'OddsRatio_working_3-way'!R82/3)</f>
        <v>-0.18143966288705871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1.54</v>
      </c>
      <c r="B83" s="4">
        <f>IF('True_Odds_Calculator_3-way'!B84="","",'True_Odds_Calculator_3-way'!B84)</f>
        <v>4.7300000000000004</v>
      </c>
      <c r="C83" s="4">
        <f>IF('True_Odds_Calculator_3-way'!C84="","",'True_Odds_Calculator_3-way'!C84)</f>
        <v>6.1</v>
      </c>
      <c r="D83" s="9">
        <f t="shared" si="26"/>
        <v>0.6386384730469562</v>
      </c>
      <c r="E83" s="9">
        <f t="shared" si="27"/>
        <v>0.20373129307768975</v>
      </c>
      <c r="F83" s="9">
        <f t="shared" si="28"/>
        <v>0.15763023387535416</v>
      </c>
      <c r="G83" s="9">
        <f t="shared" si="29"/>
        <v>1.0478354203800133</v>
      </c>
      <c r="H83" s="9">
        <f t="shared" si="30"/>
        <v>1.565831127005207</v>
      </c>
      <c r="I83" s="9">
        <f t="shared" si="31"/>
        <v>4.9084261180174495</v>
      </c>
      <c r="J83" s="9">
        <f t="shared" si="32"/>
        <v>6.3439606439380682</v>
      </c>
      <c r="K83" s="11">
        <f t="shared" si="33"/>
        <v>0.64935064935064934</v>
      </c>
      <c r="L83" s="11">
        <f t="shared" si="34"/>
        <v>0.21141649048625791</v>
      </c>
      <c r="M83" s="11">
        <f t="shared" si="35"/>
        <v>0.16393442622950821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-0.23118575529070118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0.21087635893721918</v>
      </c>
      <c r="Q83" s="11">
        <f>2*'OddsRatio_working_3-way'!K83*'OddsRatio_working_3-way'!L83*'OddsRatio_working_3-way'!M83</f>
        <v>4.5010962419897368E-2</v>
      </c>
      <c r="R83" s="11">
        <f t="shared" si="36"/>
        <v>0</v>
      </c>
      <c r="S83" s="11">
        <f t="shared" si="37"/>
        <v>-0.91215117761929476</v>
      </c>
      <c r="T83" s="11">
        <f t="shared" si="38"/>
        <v>-0.19469608913965736</v>
      </c>
      <c r="U83" s="11">
        <f>'OddsRatio_working_3-way'!S83-'OddsRatio_working_3-way'!R83^2/3</f>
        <v>-0.91215117761929476</v>
      </c>
      <c r="V83" s="11">
        <f>'OddsRatio_working_3-way'!S83*'OddsRatio_working_3-way'!R83/3-2*'OddsRatio_working_3-way'!R83^3/27-'OddsRatio_working_3-way'!T83</f>
        <v>0.19469608913965736</v>
      </c>
      <c r="W83" s="11">
        <f>'OddsRatio_working_3-way'!V83^2+4*'OddsRatio_working_3-way'!U83^3/27</f>
        <v>-7.4527183061454061E-2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0.16765571134599877</v>
      </c>
      <c r="Y83" s="11">
        <f>IF('OddsRatio_working_3-way'!W83&gt;=0,IF('OddsRatio_working_3-way'!V83+SQRT('OddsRatio_working_3-way'!W83)&gt;0,0,PI()),ACOS('OddsRatio_working_3-way'!V83/(2*'OddsRatio_working_3-way'!X83)))</f>
        <v>0.95127860308207057</v>
      </c>
      <c r="Z83" s="11">
        <f>'OddsRatio_working_3-way'!X83^(1/3)*COS('OddsRatio_working_3-way'!Y83/3)</f>
        <v>0.52391771019000666</v>
      </c>
      <c r="AA83" s="11">
        <f>'OddsRatio_working_3-way'!X83^(1/3)*COS(('OddsRatio_working_3-way'!Y83+2*PI())/3)</f>
        <v>-0.41085636721917845</v>
      </c>
      <c r="AB83" s="11">
        <f>'OddsRatio_working_3-way'!X83^(1/3)*COS(('OddsRatio_working_3-way'!Y83+4*PI())/3)</f>
        <v>-0.11306134297082827</v>
      </c>
      <c r="AC83" s="11">
        <f>'OddsRatio_working_3-way'!X83^(1/3)*SIN('OddsRatio_working_3-way'!Y83/3)</f>
        <v>0.17193203741311608</v>
      </c>
      <c r="AD83" s="11">
        <f>'OddsRatio_working_3-way'!X83^(1/3)*SIN(('OddsRatio_working_3-way'!Y83+2*PI())/3)</f>
        <v>0.36776002781056089</v>
      </c>
      <c r="AE83" s="11">
        <f>'OddsRatio_working_3-way'!X83^(1/3)*SIN(('OddsRatio_working_3-way'!Y83+4*PI())/3)</f>
        <v>-0.53969206522367708</v>
      </c>
      <c r="AF83" s="11">
        <f>-'OddsRatio_working_3-way'!U83/(3*'OddsRatio_working_3-way'!X83^(1/3))*COS(('OddsRatio_working_3-way'!Y83)/3)</f>
        <v>0.52391771019000666</v>
      </c>
      <c r="AG83" s="11">
        <f>-'OddsRatio_working_3-way'!U83/(3*'OddsRatio_working_3-way'!X83^(1/3))*COS(('OddsRatio_working_3-way'!Y83+2*PI())/3)</f>
        <v>-0.41085636721917845</v>
      </c>
      <c r="AH83" s="11">
        <f>-'OddsRatio_working_3-way'!U83/(3*'OddsRatio_working_3-way'!X83^(1/3))*COS(('OddsRatio_working_3-way'!Y83+4*PI())/3)</f>
        <v>-0.11306134297082827</v>
      </c>
      <c r="AI83" s="11">
        <f>'OddsRatio_working_3-way'!U83/(3*'OddsRatio_working_3-way'!X83^(1/3))*SIN(('OddsRatio_working_3-way'!Y83)/3)</f>
        <v>-0.17193203741311608</v>
      </c>
      <c r="AJ83" s="11">
        <f>'OddsRatio_working_3-way'!U83/(3*'OddsRatio_working_3-way'!X83^(1/3))*SIN(('OddsRatio_working_3-way'!Y83+2*PI())/3)</f>
        <v>-0.36776002781056089</v>
      </c>
      <c r="AK83" s="11">
        <f>'OddsRatio_working_3-way'!U83/(3*'OddsRatio_working_3-way'!X83^(1/3))*SIN(('OddsRatio_working_3-way'!Y83+4*PI())/3)</f>
        <v>0.53969206522367708</v>
      </c>
      <c r="AL83" s="11">
        <f>'OddsRatio_working_3-way'!Z83+'OddsRatio_working_3-way'!AF83</f>
        <v>1.0478354203800133</v>
      </c>
      <c r="AM83" s="11">
        <f>'OddsRatio_working_3-way'!AA83+'OddsRatio_working_3-way'!AG83</f>
        <v>-0.82171273443835691</v>
      </c>
      <c r="AN83" s="11">
        <f>'OddsRatio_working_3-way'!AB83+'OddsRatio_working_3-way'!AH83</f>
        <v>-0.22612268594165655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1.0478354203800133</v>
      </c>
      <c r="AS83" s="11">
        <f>IF(('OddsRatio_working_3-way'!X83=0),IF(Q83&gt;0,-Q83^(1/3),(-Q83)^(1/3)),'OddsRatio_working_3-way'!AM83-'OddsRatio_working_3-way'!R83/3)</f>
        <v>-0.82171273443835691</v>
      </c>
      <c r="AT83" s="11">
        <f>IF(('OddsRatio_working_3-way'!X83=0),IF(Q83&gt;0,-Q83^(1/3),(-Q83)^(1/3)),'OddsRatio_working_3-way'!AN83-'OddsRatio_working_3-way'!R83/3)</f>
        <v>-0.22612268594165655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1.62</v>
      </c>
      <c r="B84" s="4">
        <f>IF('True_Odds_Calculator_3-way'!B85="","",'True_Odds_Calculator_3-way'!B85)</f>
        <v>3.78</v>
      </c>
      <c r="C84" s="4">
        <f>IF('True_Odds_Calculator_3-way'!C85="","",'True_Odds_Calculator_3-way'!C85)</f>
        <v>6.46</v>
      </c>
      <c r="D84" s="9">
        <f t="shared" si="26"/>
        <v>0.60164311631271761</v>
      </c>
      <c r="E84" s="9">
        <f t="shared" si="27"/>
        <v>0.25196292560872208</v>
      </c>
      <c r="F84" s="9">
        <f t="shared" si="28"/>
        <v>0.14639395807856015</v>
      </c>
      <c r="G84" s="9">
        <f t="shared" si="29"/>
        <v>1.067927289950847</v>
      </c>
      <c r="H84" s="9">
        <f t="shared" si="30"/>
        <v>1.6621149197695255</v>
      </c>
      <c r="I84" s="9">
        <f t="shared" si="31"/>
        <v>3.9688378660633536</v>
      </c>
      <c r="J84" s="9">
        <f t="shared" si="32"/>
        <v>6.8308830031316239</v>
      </c>
      <c r="K84" s="11">
        <f t="shared" si="33"/>
        <v>0.61728395061728392</v>
      </c>
      <c r="L84" s="11">
        <f t="shared" si="34"/>
        <v>0.26455026455026459</v>
      </c>
      <c r="M84" s="11">
        <f t="shared" si="35"/>
        <v>0.15479876160990713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-0.23789745484505265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0.22397234108429309</v>
      </c>
      <c r="Q84" s="11">
        <f>2*'OddsRatio_working_3-way'!K84*'OddsRatio_working_3-way'!L84*'OddsRatio_working_3-way'!M84</f>
        <v>5.0558090538215153E-2</v>
      </c>
      <c r="R84" s="11">
        <f t="shared" si="36"/>
        <v>0</v>
      </c>
      <c r="S84" s="11">
        <f t="shared" si="37"/>
        <v>-0.94146589853250318</v>
      </c>
      <c r="T84" s="11">
        <f t="shared" si="38"/>
        <v>-0.21252051885609555</v>
      </c>
      <c r="U84" s="11">
        <f>'OddsRatio_working_3-way'!S84-'OddsRatio_working_3-way'!R84^2/3</f>
        <v>-0.94146589853250318</v>
      </c>
      <c r="V84" s="11">
        <f>'OddsRatio_working_3-way'!S84*'OddsRatio_working_3-way'!R84/3-2*'OddsRatio_working_3-way'!R84^3/27-'OddsRatio_working_3-way'!T84</f>
        <v>0.21252051885609555</v>
      </c>
      <c r="W84" s="11">
        <f>'OddsRatio_working_3-way'!V84^2+4*'OddsRatio_working_3-way'!U84^3/27</f>
        <v>-7.8461083400092876E-2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0.17580248457783307</v>
      </c>
      <c r="Y84" s="11">
        <f>IF('OddsRatio_working_3-way'!W84&gt;=0,IF('OddsRatio_working_3-way'!V84+SQRT('OddsRatio_working_3-way'!W84)&gt;0,0,PI()),ACOS('OddsRatio_working_3-way'!V84/(2*'OddsRatio_working_3-way'!X84)))</f>
        <v>0.92174640182912326</v>
      </c>
      <c r="Z84" s="11">
        <f>'OddsRatio_working_3-way'!X84^(1/3)*COS('OddsRatio_working_3-way'!Y84/3)</f>
        <v>0.53396364497542348</v>
      </c>
      <c r="AA84" s="11">
        <f>'OddsRatio_working_3-way'!X84^(1/3)*COS(('OddsRatio_working_3-way'!Y84+2*PI())/3)</f>
        <v>-0.41370807786331171</v>
      </c>
      <c r="AB84" s="11">
        <f>'OddsRatio_working_3-way'!X84^(1/3)*COS(('OddsRatio_working_3-way'!Y84+4*PI())/3)</f>
        <v>-0.12025556711211188</v>
      </c>
      <c r="AC84" s="11">
        <f>'OddsRatio_working_3-way'!X84^(1/3)*SIN('OddsRatio_working_3-way'!Y84/3)</f>
        <v>0.16942488607657691</v>
      </c>
      <c r="AD84" s="11">
        <f>'OddsRatio_working_3-way'!X84^(1/3)*SIN(('OddsRatio_working_3-way'!Y84+2*PI())/3)</f>
        <v>0.37771363820776332</v>
      </c>
      <c r="AE84" s="11">
        <f>'OddsRatio_working_3-way'!X84^(1/3)*SIN(('OddsRatio_working_3-way'!Y84+4*PI())/3)</f>
        <v>-0.54713852428434018</v>
      </c>
      <c r="AF84" s="11">
        <f>-'OddsRatio_working_3-way'!U84/(3*'OddsRatio_working_3-way'!X84^(1/3))*COS(('OddsRatio_working_3-way'!Y84)/3)</f>
        <v>0.53396364497542337</v>
      </c>
      <c r="AG84" s="11">
        <f>-'OddsRatio_working_3-way'!U84/(3*'OddsRatio_working_3-way'!X84^(1/3))*COS(('OddsRatio_working_3-way'!Y84+2*PI())/3)</f>
        <v>-0.4137080778633116</v>
      </c>
      <c r="AH84" s="11">
        <f>-'OddsRatio_working_3-way'!U84/(3*'OddsRatio_working_3-way'!X84^(1/3))*COS(('OddsRatio_working_3-way'!Y84+4*PI())/3)</f>
        <v>-0.12025556711211186</v>
      </c>
      <c r="AI84" s="11">
        <f>'OddsRatio_working_3-way'!U84/(3*'OddsRatio_working_3-way'!X84^(1/3))*SIN(('OddsRatio_working_3-way'!Y84)/3)</f>
        <v>-0.16942488607657688</v>
      </c>
      <c r="AJ84" s="11">
        <f>'OddsRatio_working_3-way'!U84/(3*'OddsRatio_working_3-way'!X84^(1/3))*SIN(('OddsRatio_working_3-way'!Y84+2*PI())/3)</f>
        <v>-0.37771363820776327</v>
      </c>
      <c r="AK84" s="11">
        <f>'OddsRatio_working_3-way'!U84/(3*'OddsRatio_working_3-way'!X84^(1/3))*SIN(('OddsRatio_working_3-way'!Y84+4*PI())/3)</f>
        <v>0.54713852428434007</v>
      </c>
      <c r="AL84" s="11">
        <f>'OddsRatio_working_3-way'!Z84+'OddsRatio_working_3-way'!AF84</f>
        <v>1.067927289950847</v>
      </c>
      <c r="AM84" s="11">
        <f>'OddsRatio_working_3-way'!AA84+'OddsRatio_working_3-way'!AG84</f>
        <v>-0.8274161557266233</v>
      </c>
      <c r="AN84" s="11">
        <f>'OddsRatio_working_3-way'!AB84+'OddsRatio_working_3-way'!AH84</f>
        <v>-0.24051113422422374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1.067927289950847</v>
      </c>
      <c r="AS84" s="11">
        <f>IF(('OddsRatio_working_3-way'!X84=0),IF(Q84&gt;0,-Q84^(1/3),(-Q84)^(1/3)),'OddsRatio_working_3-way'!AM84-'OddsRatio_working_3-way'!R84/3)</f>
        <v>-0.8274161557266233</v>
      </c>
      <c r="AT84" s="11">
        <f>IF(('OddsRatio_working_3-way'!X84=0),IF(Q84&gt;0,-Q84^(1/3),(-Q84)^(1/3)),'OddsRatio_working_3-way'!AN84-'OddsRatio_working_3-way'!R84/3)</f>
        <v>-0.24051113422422374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1.85</v>
      </c>
      <c r="B85" s="4">
        <f>IF('True_Odds_Calculator_3-way'!B86="","",'True_Odds_Calculator_3-way'!B86)</f>
        <v>3.37</v>
      </c>
      <c r="C85" s="4">
        <f>IF('True_Odds_Calculator_3-way'!C86="","",'True_Odds_Calculator_3-way'!C86)</f>
        <v>5</v>
      </c>
      <c r="D85" s="9">
        <f t="shared" si="26"/>
        <v>0.52538169363859744</v>
      </c>
      <c r="E85" s="9">
        <f t="shared" si="27"/>
        <v>0.28418531591492002</v>
      </c>
      <c r="F85" s="9">
        <f t="shared" si="28"/>
        <v>0.19043299044648276</v>
      </c>
      <c r="G85" s="9">
        <f t="shared" si="29"/>
        <v>1.062797742732803</v>
      </c>
      <c r="H85" s="9">
        <f t="shared" si="30"/>
        <v>1.9033780813228824</v>
      </c>
      <c r="I85" s="9">
        <f t="shared" si="31"/>
        <v>3.5188306502767444</v>
      </c>
      <c r="J85" s="9">
        <f t="shared" si="32"/>
        <v>5.2511909709312121</v>
      </c>
      <c r="K85" s="11">
        <f t="shared" si="33"/>
        <v>0.54054054054054046</v>
      </c>
      <c r="L85" s="11">
        <f t="shared" si="34"/>
        <v>0.29673590504451036</v>
      </c>
      <c r="M85" s="11">
        <f t="shared" si="35"/>
        <v>0.2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-0.25849707274039646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0.2316144037212286</v>
      </c>
      <c r="Q85" s="11">
        <f>2*'OddsRatio_working_3-way'!K85*'OddsRatio_working_3-way'!L85*'OddsRatio_working_3-way'!M85</f>
        <v>6.4159114604218456E-2</v>
      </c>
      <c r="R85" s="11">
        <f t="shared" si="36"/>
        <v>0</v>
      </c>
      <c r="S85" s="11">
        <f t="shared" si="37"/>
        <v>-0.89600397120873554</v>
      </c>
      <c r="T85" s="11">
        <f t="shared" si="38"/>
        <v>-0.24820054604120101</v>
      </c>
      <c r="U85" s="11">
        <f>'OddsRatio_working_3-way'!S85-'OddsRatio_working_3-way'!R85^2/3</f>
        <v>-0.89600397120873554</v>
      </c>
      <c r="V85" s="11">
        <f>'OddsRatio_working_3-way'!S85*'OddsRatio_working_3-way'!R85/3-2*'OddsRatio_working_3-way'!R85^3/27-'OddsRatio_working_3-way'!T85</f>
        <v>0.24820054604120101</v>
      </c>
      <c r="W85" s="11">
        <f>'OddsRatio_working_3-way'!V85^2+4*'OddsRatio_working_3-way'!U85^3/27</f>
        <v>-4.496429642516489E-2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0.16322362534289822</v>
      </c>
      <c r="Y85" s="11">
        <f>IF('OddsRatio_working_3-way'!W85&gt;=0,IF('OddsRatio_working_3-way'!V85+SQRT('OddsRatio_working_3-way'!W85)&gt;0,0,PI()),ACOS('OddsRatio_working_3-way'!V85/(2*'OddsRatio_working_3-way'!X85)))</f>
        <v>0.7070087548055336</v>
      </c>
      <c r="Z85" s="11">
        <f>'OddsRatio_working_3-way'!X85^(1/3)*COS('OddsRatio_working_3-way'!Y85/3)</f>
        <v>0.5313988713664014</v>
      </c>
      <c r="AA85" s="11">
        <f>'OddsRatio_working_3-way'!X85^(1/3)*COS(('OddsRatio_working_3-way'!Y85+2*PI())/3)</f>
        <v>-0.3762092652689436</v>
      </c>
      <c r="AB85" s="11">
        <f>'OddsRatio_working_3-way'!X85^(1/3)*COS(('OddsRatio_working_3-way'!Y85+4*PI())/3)</f>
        <v>-0.15518960609745788</v>
      </c>
      <c r="AC85" s="11">
        <f>'OddsRatio_working_3-way'!X85^(1/3)*SIN('OddsRatio_working_3-way'!Y85/3)</f>
        <v>0.12760575971885663</v>
      </c>
      <c r="AD85" s="11">
        <f>'OddsRatio_working_3-way'!X85^(1/3)*SIN(('OddsRatio_working_3-way'!Y85+2*PI())/3)</f>
        <v>0.39640204228625436</v>
      </c>
      <c r="AE85" s="11">
        <f>'OddsRatio_working_3-way'!X85^(1/3)*SIN(('OddsRatio_working_3-way'!Y85+4*PI())/3)</f>
        <v>-0.5240078020051111</v>
      </c>
      <c r="AF85" s="11">
        <f>-'OddsRatio_working_3-way'!U85/(3*'OddsRatio_working_3-way'!X85^(1/3))*COS(('OddsRatio_working_3-way'!Y85)/3)</f>
        <v>0.53139887136640152</v>
      </c>
      <c r="AG85" s="11">
        <f>-'OddsRatio_working_3-way'!U85/(3*'OddsRatio_working_3-way'!X85^(1/3))*COS(('OddsRatio_working_3-way'!Y85+2*PI())/3)</f>
        <v>-0.37620926526894366</v>
      </c>
      <c r="AH85" s="11">
        <f>-'OddsRatio_working_3-way'!U85/(3*'OddsRatio_working_3-way'!X85^(1/3))*COS(('OddsRatio_working_3-way'!Y85+4*PI())/3)</f>
        <v>-0.15518960609745791</v>
      </c>
      <c r="AI85" s="11">
        <f>'OddsRatio_working_3-way'!U85/(3*'OddsRatio_working_3-way'!X85^(1/3))*SIN(('OddsRatio_working_3-way'!Y85)/3)</f>
        <v>-0.12760575971885665</v>
      </c>
      <c r="AJ85" s="11">
        <f>'OddsRatio_working_3-way'!U85/(3*'OddsRatio_working_3-way'!X85^(1/3))*SIN(('OddsRatio_working_3-way'!Y85+2*PI())/3)</f>
        <v>-0.39640204228625442</v>
      </c>
      <c r="AK85" s="11">
        <f>'OddsRatio_working_3-way'!U85/(3*'OddsRatio_working_3-way'!X85^(1/3))*SIN(('OddsRatio_working_3-way'!Y85+4*PI())/3)</f>
        <v>0.52400780200511121</v>
      </c>
      <c r="AL85" s="11">
        <f>'OddsRatio_working_3-way'!Z85+'OddsRatio_working_3-way'!AF85</f>
        <v>1.062797742732803</v>
      </c>
      <c r="AM85" s="11">
        <f>'OddsRatio_working_3-way'!AA85+'OddsRatio_working_3-way'!AG85</f>
        <v>-0.75241853053788721</v>
      </c>
      <c r="AN85" s="11">
        <f>'OddsRatio_working_3-way'!AB85+'OddsRatio_working_3-way'!AH85</f>
        <v>-0.31037921219491582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1.062797742732803</v>
      </c>
      <c r="AS85" s="11">
        <f>IF(('OddsRatio_working_3-way'!X85=0),IF(Q85&gt;0,-Q85^(1/3),(-Q85)^(1/3)),'OddsRatio_working_3-way'!AM85-'OddsRatio_working_3-way'!R85/3)</f>
        <v>-0.75241853053788721</v>
      </c>
      <c r="AT85" s="11">
        <f>IF(('OddsRatio_working_3-way'!X85=0),IF(Q85&gt;0,-Q85^(1/3),(-Q85)^(1/3)),'OddsRatio_working_3-way'!AN85-'OddsRatio_working_3-way'!R85/3)</f>
        <v>-0.31037921219491582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1.68</v>
      </c>
      <c r="B86" s="4">
        <f>IF('True_Odds_Calculator_3-way'!B87="","",'True_Odds_Calculator_3-way'!B87)</f>
        <v>3.88</v>
      </c>
      <c r="C86" s="4">
        <f>IF('True_Odds_Calculator_3-way'!C87="","",'True_Odds_Calculator_3-way'!C87)</f>
        <v>5.46</v>
      </c>
      <c r="D86" s="9">
        <f t="shared" si="26"/>
        <v>0.58007925063525279</v>
      </c>
      <c r="E86" s="9">
        <f t="shared" si="27"/>
        <v>0.24594561807618856</v>
      </c>
      <c r="F86" s="9">
        <f t="shared" si="28"/>
        <v>0.17397513128855846</v>
      </c>
      <c r="G86" s="9">
        <f t="shared" si="29"/>
        <v>1.0645623216059197</v>
      </c>
      <c r="H86" s="9">
        <f t="shared" si="30"/>
        <v>1.7239023786920256</v>
      </c>
      <c r="I86" s="9">
        <f t="shared" si="31"/>
        <v>4.065939486225048</v>
      </c>
      <c r="J86" s="9">
        <f t="shared" si="32"/>
        <v>5.7479479543624024</v>
      </c>
      <c r="K86" s="11">
        <f t="shared" si="33"/>
        <v>0.59523809523809523</v>
      </c>
      <c r="L86" s="11">
        <f t="shared" si="34"/>
        <v>0.25773195876288663</v>
      </c>
      <c r="M86" s="11">
        <f t="shared" si="35"/>
        <v>0.18315018315018314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-0.24541585071776517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0.22534125995098009</v>
      </c>
      <c r="Q86" s="11">
        <f>2*'OddsRatio_working_3-way'!K86*'OddsRatio_working_3-way'!L86*'OddsRatio_working_3-way'!M86</f>
        <v>5.6194827917950156E-2</v>
      </c>
      <c r="R86" s="11">
        <f t="shared" si="36"/>
        <v>0</v>
      </c>
      <c r="S86" s="11">
        <f t="shared" si="37"/>
        <v>-0.91820173510360825</v>
      </c>
      <c r="T86" s="11">
        <f t="shared" si="38"/>
        <v>-0.22897798880389236</v>
      </c>
      <c r="U86" s="11">
        <f>'OddsRatio_working_3-way'!S86-'OddsRatio_working_3-way'!R86^2/3</f>
        <v>-0.91820173510360825</v>
      </c>
      <c r="V86" s="11">
        <f>'OddsRatio_working_3-way'!S86*'OddsRatio_working_3-way'!R86/3-2*'OddsRatio_working_3-way'!R86^3/27-'OddsRatio_working_3-way'!T86</f>
        <v>0.22897798880389236</v>
      </c>
      <c r="W86" s="11">
        <f>'OddsRatio_working_3-way'!V86^2+4*'OddsRatio_working_3-way'!U86^3/27</f>
        <v>-6.2255119921583932E-2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0.16932663647390167</v>
      </c>
      <c r="Y86" s="11">
        <f>IF('OddsRatio_working_3-way'!W86&gt;=0,IF('OddsRatio_working_3-way'!V86+SQRT('OddsRatio_working_3-way'!W86)&gt;0,0,PI()),ACOS('OddsRatio_working_3-way'!V86/(2*'OddsRatio_working_3-way'!X86)))</f>
        <v>0.82828156643027273</v>
      </c>
      <c r="Z86" s="11">
        <f>'OddsRatio_working_3-way'!X86^(1/3)*COS('OddsRatio_working_3-way'!Y86/3)</f>
        <v>0.53228116080295984</v>
      </c>
      <c r="AA86" s="11">
        <f>'OddsRatio_working_3-way'!X86^(1/3)*COS(('OddsRatio_working_3-way'!Y86+2*PI())/3)</f>
        <v>-0.39674689022834975</v>
      </c>
      <c r="AB86" s="11">
        <f>'OddsRatio_working_3-way'!X86^(1/3)*COS(('OddsRatio_working_3-way'!Y86+4*PI())/3)</f>
        <v>-0.13553427057461051</v>
      </c>
      <c r="AC86" s="11">
        <f>'OddsRatio_working_3-way'!X86^(1/3)*SIN('OddsRatio_working_3-way'!Y86/3)</f>
        <v>0.15081117627281387</v>
      </c>
      <c r="AD86" s="11">
        <f>'OddsRatio_working_3-way'!X86^(1/3)*SIN(('OddsRatio_working_3-way'!Y86+2*PI())/3)</f>
        <v>0.38556341907482611</v>
      </c>
      <c r="AE86" s="11">
        <f>'OddsRatio_working_3-way'!X86^(1/3)*SIN(('OddsRatio_working_3-way'!Y86+4*PI())/3)</f>
        <v>-0.53637459534763987</v>
      </c>
      <c r="AF86" s="11">
        <f>-'OddsRatio_working_3-way'!U86/(3*'OddsRatio_working_3-way'!X86^(1/3))*COS(('OddsRatio_working_3-way'!Y86)/3)</f>
        <v>0.53228116080295973</v>
      </c>
      <c r="AG86" s="11">
        <f>-'OddsRatio_working_3-way'!U86/(3*'OddsRatio_working_3-way'!X86^(1/3))*COS(('OddsRatio_working_3-way'!Y86+2*PI())/3)</f>
        <v>-0.39674689022834969</v>
      </c>
      <c r="AH86" s="11">
        <f>-'OddsRatio_working_3-way'!U86/(3*'OddsRatio_working_3-way'!X86^(1/3))*COS(('OddsRatio_working_3-way'!Y86+4*PI())/3)</f>
        <v>-0.13553427057461048</v>
      </c>
      <c r="AI86" s="11">
        <f>'OddsRatio_working_3-way'!U86/(3*'OddsRatio_working_3-way'!X86^(1/3))*SIN(('OddsRatio_working_3-way'!Y86)/3)</f>
        <v>-0.15081117627281385</v>
      </c>
      <c r="AJ86" s="11">
        <f>'OddsRatio_working_3-way'!U86/(3*'OddsRatio_working_3-way'!X86^(1/3))*SIN(('OddsRatio_working_3-way'!Y86+2*PI())/3)</f>
        <v>-0.38556341907482605</v>
      </c>
      <c r="AK86" s="11">
        <f>'OddsRatio_working_3-way'!U86/(3*'OddsRatio_working_3-way'!X86^(1/3))*SIN(('OddsRatio_working_3-way'!Y86+4*PI())/3)</f>
        <v>0.53637459534763976</v>
      </c>
      <c r="AL86" s="11">
        <f>'OddsRatio_working_3-way'!Z86+'OddsRatio_working_3-way'!AF86</f>
        <v>1.0645623216059197</v>
      </c>
      <c r="AM86" s="11">
        <f>'OddsRatio_working_3-way'!AA86+'OddsRatio_working_3-way'!AG86</f>
        <v>-0.79349378045669949</v>
      </c>
      <c r="AN86" s="11">
        <f>'OddsRatio_working_3-way'!AB86+'OddsRatio_working_3-way'!AH86</f>
        <v>-0.27106854114922097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1.0645623216059197</v>
      </c>
      <c r="AS86" s="11">
        <f>IF(('OddsRatio_working_3-way'!X86=0),IF(Q86&gt;0,-Q86^(1/3),(-Q86)^(1/3)),'OddsRatio_working_3-way'!AM86-'OddsRatio_working_3-way'!R86/3)</f>
        <v>-0.79349378045669949</v>
      </c>
      <c r="AT86" s="11">
        <f>IF(('OddsRatio_working_3-way'!X86=0),IF(Q86&gt;0,-Q86^(1/3),(-Q86)^(1/3)),'OddsRatio_working_3-way'!AN86-'OddsRatio_working_3-way'!R86/3)</f>
        <v>-0.27106854114922097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1.85</v>
      </c>
      <c r="B87" s="4">
        <f>IF('True_Odds_Calculator_3-way'!B88="","",'True_Odds_Calculator_3-way'!B88)</f>
        <v>3.41</v>
      </c>
      <c r="C87" s="4">
        <f>IF('True_Odds_Calculator_3-way'!C88="","",'True_Odds_Calculator_3-way'!C88)</f>
        <v>4.97</v>
      </c>
      <c r="D87" s="9">
        <f t="shared" si="26"/>
        <v>0.52629803016863574</v>
      </c>
      <c r="E87" s="9">
        <f t="shared" si="27"/>
        <v>0.28153577312983896</v>
      </c>
      <c r="F87" s="9">
        <f t="shared" si="28"/>
        <v>0.19216619670152546</v>
      </c>
      <c r="G87" s="9">
        <f t="shared" si="29"/>
        <v>1.0588989567700917</v>
      </c>
      <c r="H87" s="9">
        <f t="shared" si="30"/>
        <v>1.9000641132545779</v>
      </c>
      <c r="I87" s="9">
        <f t="shared" si="31"/>
        <v>3.5519464858159213</v>
      </c>
      <c r="J87" s="9">
        <f t="shared" si="32"/>
        <v>5.2038288583772641</v>
      </c>
      <c r="K87" s="11">
        <f t="shared" si="33"/>
        <v>0.54054054054054046</v>
      </c>
      <c r="L87" s="11">
        <f t="shared" si="34"/>
        <v>0.29325513196480935</v>
      </c>
      <c r="M87" s="11">
        <f t="shared" si="35"/>
        <v>0.2012072434607646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-0.25938447519547025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0.23059814063903109</v>
      </c>
      <c r="Q87" s="11">
        <f>2*'OddsRatio_working_3-way'!K87*'OddsRatio_working_3-way'!L87*'OddsRatio_working_3-way'!M87</f>
        <v>6.3789250522553562E-2</v>
      </c>
      <c r="R87" s="11">
        <f t="shared" si="36"/>
        <v>0</v>
      </c>
      <c r="S87" s="11">
        <f t="shared" si="37"/>
        <v>-0.88902059564379865</v>
      </c>
      <c r="T87" s="11">
        <f t="shared" si="38"/>
        <v>-0.24592547597338832</v>
      </c>
      <c r="U87" s="11">
        <f>'OddsRatio_working_3-way'!S87-'OddsRatio_working_3-way'!R87^2/3</f>
        <v>-0.88902059564379865</v>
      </c>
      <c r="V87" s="11">
        <f>'OddsRatio_working_3-way'!S87*'OddsRatio_working_3-way'!R87/3-2*'OddsRatio_working_3-way'!R87^3/27-'OddsRatio_working_3-way'!T87</f>
        <v>0.24592547597338832</v>
      </c>
      <c r="W87" s="11">
        <f>'OddsRatio_working_3-way'!V87^2+4*'OddsRatio_working_3-way'!U87^3/27</f>
        <v>-4.3616097547366998E-2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0.16131912261113421</v>
      </c>
      <c r="Y87" s="11">
        <f>IF('OddsRatio_working_3-way'!W87&gt;=0,IF('OddsRatio_working_3-way'!V87+SQRT('OddsRatio_working_3-way'!W87)&gt;0,0,PI()),ACOS('OddsRatio_working_3-way'!V87/(2*'OddsRatio_working_3-way'!X87)))</f>
        <v>0.70404068301949396</v>
      </c>
      <c r="Z87" s="11">
        <f>'OddsRatio_working_3-way'!X87^(1/3)*COS('OddsRatio_working_3-way'!Y87/3)</f>
        <v>0.52944947838504597</v>
      </c>
      <c r="AA87" s="11">
        <f>'OddsRatio_working_3-way'!X87^(1/3)*COS(('OddsRatio_working_3-way'!Y87+2*PI())/3)</f>
        <v>-0.37434949136693724</v>
      </c>
      <c r="AB87" s="11">
        <f>'OddsRatio_working_3-way'!X87^(1/3)*COS(('OddsRatio_working_3-way'!Y87+4*PI())/3)</f>
        <v>-0.15509998701810884</v>
      </c>
      <c r="AC87" s="11">
        <f>'OddsRatio_working_3-way'!X87^(1/3)*SIN('OddsRatio_working_3-way'!Y87/3)</f>
        <v>0.12658376035548827</v>
      </c>
      <c r="AD87" s="11">
        <f>'OddsRatio_working_3-way'!X87^(1/3)*SIN(('OddsRatio_working_3-way'!Y87+2*PI())/3)</f>
        <v>0.39522481812412574</v>
      </c>
      <c r="AE87" s="11">
        <f>'OddsRatio_working_3-way'!X87^(1/3)*SIN(('OddsRatio_working_3-way'!Y87+4*PI())/3)</f>
        <v>-0.52180857847961393</v>
      </c>
      <c r="AF87" s="11">
        <f>-'OddsRatio_working_3-way'!U87/(3*'OddsRatio_working_3-way'!X87^(1/3))*COS(('OddsRatio_working_3-way'!Y87)/3)</f>
        <v>0.52944947838504586</v>
      </c>
      <c r="AG87" s="11">
        <f>-'OddsRatio_working_3-way'!U87/(3*'OddsRatio_working_3-way'!X87^(1/3))*COS(('OddsRatio_working_3-way'!Y87+2*PI())/3)</f>
        <v>-0.37434949136693718</v>
      </c>
      <c r="AH87" s="11">
        <f>-'OddsRatio_working_3-way'!U87/(3*'OddsRatio_working_3-way'!X87^(1/3))*COS(('OddsRatio_working_3-way'!Y87+4*PI())/3)</f>
        <v>-0.15509998701810879</v>
      </c>
      <c r="AI87" s="11">
        <f>'OddsRatio_working_3-way'!U87/(3*'OddsRatio_working_3-way'!X87^(1/3))*SIN(('OddsRatio_working_3-way'!Y87)/3)</f>
        <v>-0.12658376035548824</v>
      </c>
      <c r="AJ87" s="11">
        <f>'OddsRatio_working_3-way'!U87/(3*'OddsRatio_working_3-way'!X87^(1/3))*SIN(('OddsRatio_working_3-way'!Y87+2*PI())/3)</f>
        <v>-0.39522481812412569</v>
      </c>
      <c r="AK87" s="11">
        <f>'OddsRatio_working_3-way'!U87/(3*'OddsRatio_working_3-way'!X87^(1/3))*SIN(('OddsRatio_working_3-way'!Y87+4*PI())/3)</f>
        <v>0.52180857847961382</v>
      </c>
      <c r="AL87" s="11">
        <f>'OddsRatio_working_3-way'!Z87+'OddsRatio_working_3-way'!AF87</f>
        <v>1.0588989567700917</v>
      </c>
      <c r="AM87" s="11">
        <f>'OddsRatio_working_3-way'!AA87+'OddsRatio_working_3-way'!AG87</f>
        <v>-0.74869898273387436</v>
      </c>
      <c r="AN87" s="11">
        <f>'OddsRatio_working_3-way'!AB87+'OddsRatio_working_3-way'!AH87</f>
        <v>-0.31019997403621763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1.0588989567700917</v>
      </c>
      <c r="AS87" s="11">
        <f>IF(('OddsRatio_working_3-way'!X87=0),IF(Q87&gt;0,-Q87^(1/3),(-Q87)^(1/3)),'OddsRatio_working_3-way'!AM87-'OddsRatio_working_3-way'!R87/3)</f>
        <v>-0.74869898273387436</v>
      </c>
      <c r="AT87" s="11">
        <f>IF(('OddsRatio_working_3-way'!X87=0),IF(Q87&gt;0,-Q87^(1/3),(-Q87)^(1/3)),'OddsRatio_working_3-way'!AN87-'OddsRatio_working_3-way'!R87/3)</f>
        <v>-0.31019997403621763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2.66</v>
      </c>
      <c r="B88" s="4">
        <f>IF('True_Odds_Calculator_3-way'!B89="","",'True_Odds_Calculator_3-way'!B89)</f>
        <v>2.89</v>
      </c>
      <c r="C88" s="4">
        <f>IF('True_Odds_Calculator_3-way'!C89="","",'True_Odds_Calculator_3-way'!C89)</f>
        <v>3.22</v>
      </c>
      <c r="D88" s="9">
        <f t="shared" si="26"/>
        <v>0.36462047222542004</v>
      </c>
      <c r="E88" s="9">
        <f t="shared" si="27"/>
        <v>0.3351184800735727</v>
      </c>
      <c r="F88" s="9">
        <f t="shared" si="28"/>
        <v>0.30026104770100731</v>
      </c>
      <c r="G88" s="9">
        <f t="shared" si="29"/>
        <v>1.0497456419144777</v>
      </c>
      <c r="H88" s="9">
        <f t="shared" si="30"/>
        <v>2.7425777655780337</v>
      </c>
      <c r="I88" s="9">
        <f t="shared" si="31"/>
        <v>2.9840192632183626</v>
      </c>
      <c r="J88" s="9">
        <f t="shared" si="32"/>
        <v>3.3304353250501406</v>
      </c>
      <c r="K88" s="11">
        <f t="shared" si="33"/>
        <v>0.37593984962406013</v>
      </c>
      <c r="L88" s="11">
        <f t="shared" si="34"/>
        <v>0.34602076124567471</v>
      </c>
      <c r="M88" s="11">
        <f t="shared" si="35"/>
        <v>0.3105590062111801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-0.28137630068853492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0.2330990277387035</v>
      </c>
      <c r="Q88" s="11">
        <f>2*'OddsRatio_working_3-way'!K88*'OddsRatio_working_3-way'!L88*'OddsRatio_working_3-way'!M88</f>
        <v>8.0796890030746429E-2</v>
      </c>
      <c r="R88" s="11">
        <f t="shared" si="36"/>
        <v>0</v>
      </c>
      <c r="S88" s="11">
        <f t="shared" si="37"/>
        <v>-0.82842452320363968</v>
      </c>
      <c r="T88" s="11">
        <f t="shared" si="38"/>
        <v>-0.28714888152639151</v>
      </c>
      <c r="U88" s="11">
        <f>'OddsRatio_working_3-way'!S88-'OddsRatio_working_3-way'!R88^2/3</f>
        <v>-0.82842452320363968</v>
      </c>
      <c r="V88" s="11">
        <f>'OddsRatio_working_3-way'!S88*'OddsRatio_working_3-way'!R88/3-2*'OddsRatio_working_3-way'!R88^3/27-'OddsRatio_working_3-way'!T88</f>
        <v>0.28714888152639151</v>
      </c>
      <c r="W88" s="11">
        <f>'OddsRatio_working_3-way'!V88^2+4*'OddsRatio_working_3-way'!U88^3/27</f>
        <v>-1.7732440886604195E-3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0.14511006533879553</v>
      </c>
      <c r="Y88" s="11">
        <f>IF('OddsRatio_working_3-way'!W88&gt;=0,IF('OddsRatio_working_3-way'!V88+SQRT('OddsRatio_working_3-way'!W88)&gt;0,0,PI()),ACOS('OddsRatio_working_3-way'!V88/(2*'OddsRatio_working_3-way'!X88)))</f>
        <v>0.14561043319305278</v>
      </c>
      <c r="Z88" s="11">
        <f>'OddsRatio_working_3-way'!X88^(1/3)*COS('OddsRatio_working_3-way'!Y88/3)</f>
        <v>0.52487282095723897</v>
      </c>
      <c r="AA88" s="11">
        <f>'OddsRatio_working_3-way'!X88^(1/3)*COS(('OddsRatio_working_3-way'!Y88+2*PI())/3)</f>
        <v>-0.28451631460437504</v>
      </c>
      <c r="AB88" s="11">
        <f>'OddsRatio_working_3-way'!X88^(1/3)*COS(('OddsRatio_working_3-way'!Y88+4*PI())/3)</f>
        <v>-0.24035650635286407</v>
      </c>
      <c r="AC88" s="11">
        <f>'OddsRatio_working_3-way'!X88^(1/3)*SIN('OddsRatio_working_3-way'!Y88/3)</f>
        <v>2.5495677181372203E-2</v>
      </c>
      <c r="AD88" s="11">
        <f>'OddsRatio_working_3-way'!X88^(1/3)*SIN(('OddsRatio_working_3-way'!Y88+2*PI())/3)</f>
        <v>0.44180535811428417</v>
      </c>
      <c r="AE88" s="11">
        <f>'OddsRatio_working_3-way'!X88^(1/3)*SIN(('OddsRatio_working_3-way'!Y88+4*PI())/3)</f>
        <v>-0.46730103529565636</v>
      </c>
      <c r="AF88" s="11">
        <f>-'OddsRatio_working_3-way'!U88/(3*'OddsRatio_working_3-way'!X88^(1/3))*COS(('OddsRatio_working_3-way'!Y88)/3)</f>
        <v>0.52487282095723886</v>
      </c>
      <c r="AG88" s="11">
        <f>-'OddsRatio_working_3-way'!U88/(3*'OddsRatio_working_3-way'!X88^(1/3))*COS(('OddsRatio_working_3-way'!Y88+2*PI())/3)</f>
        <v>-0.28451631460437499</v>
      </c>
      <c r="AH88" s="11">
        <f>-'OddsRatio_working_3-way'!U88/(3*'OddsRatio_working_3-way'!X88^(1/3))*COS(('OddsRatio_working_3-way'!Y88+4*PI())/3)</f>
        <v>-0.24035650635286401</v>
      </c>
      <c r="AI88" s="11">
        <f>'OddsRatio_working_3-way'!U88/(3*'OddsRatio_working_3-way'!X88^(1/3))*SIN(('OddsRatio_working_3-way'!Y88)/3)</f>
        <v>-2.54956771813722E-2</v>
      </c>
      <c r="AJ88" s="11">
        <f>'OddsRatio_working_3-way'!U88/(3*'OddsRatio_working_3-way'!X88^(1/3))*SIN(('OddsRatio_working_3-way'!Y88+2*PI())/3)</f>
        <v>-0.44180535811428406</v>
      </c>
      <c r="AK88" s="11">
        <f>'OddsRatio_working_3-way'!U88/(3*'OddsRatio_working_3-way'!X88^(1/3))*SIN(('OddsRatio_working_3-way'!Y88+4*PI())/3)</f>
        <v>0.46730103529565625</v>
      </c>
      <c r="AL88" s="11">
        <f>'OddsRatio_working_3-way'!Z88+'OddsRatio_working_3-way'!AF88</f>
        <v>1.0497456419144777</v>
      </c>
      <c r="AM88" s="11">
        <f>'OddsRatio_working_3-way'!AA88+'OddsRatio_working_3-way'!AG88</f>
        <v>-0.56903262920874997</v>
      </c>
      <c r="AN88" s="11">
        <f>'OddsRatio_working_3-way'!AB88+'OddsRatio_working_3-way'!AH88</f>
        <v>-0.48071301270572808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1.0497456419144777</v>
      </c>
      <c r="AS88" s="11">
        <f>IF(('OddsRatio_working_3-way'!X88=0),IF(Q88&gt;0,-Q88^(1/3),(-Q88)^(1/3)),'OddsRatio_working_3-way'!AM88-'OddsRatio_working_3-way'!R88/3)</f>
        <v>-0.56903262920874997</v>
      </c>
      <c r="AT88" s="11">
        <f>IF(('OddsRatio_working_3-way'!X88=0),IF(Q88&gt;0,-Q88^(1/3),(-Q88)^(1/3)),'OddsRatio_working_3-way'!AN88-'OddsRatio_working_3-way'!R88/3)</f>
        <v>-0.48071301270572808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2.98</v>
      </c>
      <c r="B89" s="4">
        <f>IF('True_Odds_Calculator_3-way'!B90="","",'True_Odds_Calculator_3-way'!B90)</f>
        <v>3.01</v>
      </c>
      <c r="C89" s="4">
        <f>IF('True_Odds_Calculator_3-way'!C90="","",'True_Odds_Calculator_3-way'!C90)</f>
        <v>2.74</v>
      </c>
      <c r="D89" s="9">
        <f t="shared" si="26"/>
        <v>0.32477933550328547</v>
      </c>
      <c r="E89" s="9">
        <f t="shared" si="27"/>
        <v>0.32149029173938382</v>
      </c>
      <c r="F89" s="9">
        <f t="shared" si="28"/>
        <v>0.35373037275733094</v>
      </c>
      <c r="G89" s="9">
        <f t="shared" si="29"/>
        <v>1.0500068826612696</v>
      </c>
      <c r="H89" s="9">
        <f t="shared" si="30"/>
        <v>3.0790136276693132</v>
      </c>
      <c r="I89" s="9">
        <f t="shared" si="31"/>
        <v>3.1105138341491512</v>
      </c>
      <c r="J89" s="9">
        <f t="shared" si="32"/>
        <v>2.8270119758306089</v>
      </c>
      <c r="K89" s="11">
        <f t="shared" si="33"/>
        <v>0.33557046979865773</v>
      </c>
      <c r="L89" s="11">
        <f t="shared" si="34"/>
        <v>0.33222591362126247</v>
      </c>
      <c r="M89" s="11">
        <f t="shared" si="35"/>
        <v>0.36496350364963503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-0.28175859530593583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0.23314241966514404</v>
      </c>
      <c r="Q89" s="11">
        <f>2*'OddsRatio_working_3-way'!K89*'OddsRatio_working_3-way'!L89*'OddsRatio_working_3-way'!M89</f>
        <v>8.1376062710346961E-2</v>
      </c>
      <c r="R89" s="11">
        <f t="shared" si="36"/>
        <v>0</v>
      </c>
      <c r="S89" s="11">
        <f t="shared" si="37"/>
        <v>-0.82745450733098691</v>
      </c>
      <c r="T89" s="11">
        <f t="shared" si="38"/>
        <v>-0.28881483676474234</v>
      </c>
      <c r="U89" s="11">
        <f>'OddsRatio_working_3-way'!S89-'OddsRatio_working_3-way'!R89^2/3</f>
        <v>-0.82745450733098691</v>
      </c>
      <c r="V89" s="11">
        <f>'OddsRatio_working_3-way'!S89*'OddsRatio_working_3-way'!R89/3-2*'OddsRatio_working_3-way'!R89^3/27-'OddsRatio_working_3-way'!T89</f>
        <v>0.28881483676474234</v>
      </c>
      <c r="W89" s="11">
        <f>'OddsRatio_working_3-way'!V89^2+4*'OddsRatio_working_3-way'!U89^3/27</f>
        <v>-5.1818974519787786E-4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0.14485527232434675</v>
      </c>
      <c r="Y89" s="11">
        <f>IF('OddsRatio_working_3-way'!W89&gt;=0,IF('OddsRatio_working_3-way'!V89+SQRT('OddsRatio_working_3-way'!W89)&gt;0,0,PI()),ACOS('OddsRatio_working_3-way'!V89/(2*'OddsRatio_working_3-way'!X89)))</f>
        <v>7.8655301843172154E-2</v>
      </c>
      <c r="Z89" s="11">
        <f>'OddsRatio_working_3-way'!X89^(1/3)*COS('OddsRatio_working_3-way'!Y89/3)</f>
        <v>0.52500344133063492</v>
      </c>
      <c r="AA89" s="11">
        <f>'OddsRatio_working_3-way'!X89^(1/3)*COS(('OddsRatio_working_3-way'!Y89+2*PI())/3)</f>
        <v>-0.27442509166473306</v>
      </c>
      <c r="AB89" s="11">
        <f>'OddsRatio_working_3-way'!X89^(1/3)*COS(('OddsRatio_working_3-way'!Y89+4*PI())/3)</f>
        <v>-0.25057834966590203</v>
      </c>
      <c r="AC89" s="11">
        <f>'OddsRatio_working_3-way'!X89^(1/3)*SIN('OddsRatio_working_3-way'!Y89/3)</f>
        <v>1.3767922912320837E-2</v>
      </c>
      <c r="AD89" s="11">
        <f>'OddsRatio_working_3-way'!X89^(1/3)*SIN(('OddsRatio_working_3-way'!Y89+2*PI())/3)</f>
        <v>0.44778235581042264</v>
      </c>
      <c r="AE89" s="11">
        <f>'OddsRatio_working_3-way'!X89^(1/3)*SIN(('OddsRatio_working_3-way'!Y89+4*PI())/3)</f>
        <v>-0.46155027872274329</v>
      </c>
      <c r="AF89" s="11">
        <f>-'OddsRatio_working_3-way'!U89/(3*'OddsRatio_working_3-way'!X89^(1/3))*COS(('OddsRatio_working_3-way'!Y89)/3)</f>
        <v>0.52500344133063481</v>
      </c>
      <c r="AG89" s="11">
        <f>-'OddsRatio_working_3-way'!U89/(3*'OddsRatio_working_3-way'!X89^(1/3))*COS(('OddsRatio_working_3-way'!Y89+2*PI())/3)</f>
        <v>-0.274425091664733</v>
      </c>
      <c r="AH89" s="11">
        <f>-'OddsRatio_working_3-way'!U89/(3*'OddsRatio_working_3-way'!X89^(1/3))*COS(('OddsRatio_working_3-way'!Y89+4*PI())/3)</f>
        <v>-0.25057834966590198</v>
      </c>
      <c r="AI89" s="11">
        <f>'OddsRatio_working_3-way'!U89/(3*'OddsRatio_working_3-way'!X89^(1/3))*SIN(('OddsRatio_working_3-way'!Y89)/3)</f>
        <v>-1.3767922912320835E-2</v>
      </c>
      <c r="AJ89" s="11">
        <f>'OddsRatio_working_3-way'!U89/(3*'OddsRatio_working_3-way'!X89^(1/3))*SIN(('OddsRatio_working_3-way'!Y89+2*PI())/3)</f>
        <v>-0.44778235581042253</v>
      </c>
      <c r="AK89" s="11">
        <f>'OddsRatio_working_3-way'!U89/(3*'OddsRatio_working_3-way'!X89^(1/3))*SIN(('OddsRatio_working_3-way'!Y89+4*PI())/3)</f>
        <v>0.46155027872274318</v>
      </c>
      <c r="AL89" s="11">
        <f>'OddsRatio_working_3-way'!Z89+'OddsRatio_working_3-way'!AF89</f>
        <v>1.0500068826612696</v>
      </c>
      <c r="AM89" s="11">
        <f>'OddsRatio_working_3-way'!AA89+'OddsRatio_working_3-way'!AG89</f>
        <v>-0.54885018332946611</v>
      </c>
      <c r="AN89" s="11">
        <f>'OddsRatio_working_3-way'!AB89+'OddsRatio_working_3-way'!AH89</f>
        <v>-0.50115669933180396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1.0500068826612696</v>
      </c>
      <c r="AS89" s="11">
        <f>IF(('OddsRatio_working_3-way'!X89=0),IF(Q89&gt;0,-Q89^(1/3),(-Q89)^(1/3)),'OddsRatio_working_3-way'!AM89-'OddsRatio_working_3-way'!R89/3)</f>
        <v>-0.54885018332946611</v>
      </c>
      <c r="AT89" s="11">
        <f>IF(('OddsRatio_working_3-way'!X89=0),IF(Q89&gt;0,-Q89^(1/3),(-Q89)^(1/3)),'OddsRatio_working_3-way'!AN89-'OddsRatio_working_3-way'!R89/3)</f>
        <v>-0.50115669933180396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3.3</v>
      </c>
      <c r="C90" s="4">
        <f>IF('True_Odds_Calculator_3-way'!C91="","",'True_Odds_Calculator_3-way'!C91)</f>
        <v>3.94</v>
      </c>
      <c r="D90" s="9">
        <f t="shared" si="26"/>
        <v>0.46343861634433769</v>
      </c>
      <c r="E90" s="9">
        <f t="shared" si="27"/>
        <v>0.29232764365837194</v>
      </c>
      <c r="F90" s="9">
        <f t="shared" si="28"/>
        <v>0.24423373999729045</v>
      </c>
      <c r="G90" s="9">
        <f t="shared" si="29"/>
        <v>1.0525300629850323</v>
      </c>
      <c r="H90" s="9">
        <f t="shared" si="30"/>
        <v>2.157783069283536</v>
      </c>
      <c r="I90" s="9">
        <f t="shared" si="31"/>
        <v>3.4208191448655736</v>
      </c>
      <c r="J90" s="9">
        <f t="shared" si="32"/>
        <v>4.0944383851759962</v>
      </c>
      <c r="K90" s="11">
        <f t="shared" si="33"/>
        <v>0.47619047619047616</v>
      </c>
      <c r="L90" s="11">
        <f t="shared" si="34"/>
        <v>0.30303030303030304</v>
      </c>
      <c r="M90" s="11">
        <f t="shared" si="35"/>
        <v>0.25380710659898476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-0.27241962774957706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0.23219870935606973</v>
      </c>
      <c r="Q90" s="11">
        <f>2*'OddsRatio_working_3-way'!K90*'OddsRatio_working_3-way'!L90*'OddsRatio_working_3-way'!M90</f>
        <v>7.3248804213271207E-2</v>
      </c>
      <c r="R90" s="11">
        <f t="shared" si="36"/>
        <v>0</v>
      </c>
      <c r="S90" s="11">
        <f t="shared" si="37"/>
        <v>-0.85235675297787061</v>
      </c>
      <c r="T90" s="11">
        <f t="shared" si="38"/>
        <v>-0.26888225645989611</v>
      </c>
      <c r="U90" s="11">
        <f>'OddsRatio_working_3-way'!S90-'OddsRatio_working_3-way'!R90^2/3</f>
        <v>-0.85235675297787061</v>
      </c>
      <c r="V90" s="11">
        <f>'OddsRatio_working_3-way'!S90*'OddsRatio_working_3-way'!R90/3-2*'OddsRatio_working_3-way'!R90^3/27-'OddsRatio_working_3-way'!T90</f>
        <v>0.26888225645989611</v>
      </c>
      <c r="W90" s="11">
        <f>'OddsRatio_working_3-way'!V90^2+4*'OddsRatio_working_3-way'!U90^3/27</f>
        <v>-1.9442693434418082E-2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0.15144335679832857</v>
      </c>
      <c r="Y90" s="11">
        <f>IF('OddsRatio_working_3-way'!W90&gt;=0,IF('OddsRatio_working_3-way'!V90+SQRT('OddsRatio_working_3-way'!W90)&gt;0,0,PI()),ACOS('OddsRatio_working_3-way'!V90/(2*'OddsRatio_working_3-way'!X90)))</f>
        <v>0.47840117287289119</v>
      </c>
      <c r="Z90" s="11">
        <f>'OddsRatio_working_3-way'!X90^(1/3)*COS('OddsRatio_working_3-way'!Y90/3)</f>
        <v>0.52626503149251613</v>
      </c>
      <c r="AA90" s="11">
        <f>'OddsRatio_working_3-way'!X90^(1/3)*COS(('OddsRatio_working_3-way'!Y90+2*PI())/3)</f>
        <v>-0.33643344149486892</v>
      </c>
      <c r="AB90" s="11">
        <f>'OddsRatio_working_3-way'!X90^(1/3)*COS(('OddsRatio_working_3-way'!Y90+4*PI())/3)</f>
        <v>-0.1898315899976471</v>
      </c>
      <c r="AC90" s="11">
        <f>'OddsRatio_working_3-way'!X90^(1/3)*SIN('OddsRatio_working_3-way'!Y90/3)</f>
        <v>8.4640618425618611E-2</v>
      </c>
      <c r="AD90" s="11">
        <f>'OddsRatio_working_3-way'!X90^(1/3)*SIN(('OddsRatio_working_3-way'!Y90+2*PI())/3)</f>
        <v>0.41343857718312738</v>
      </c>
      <c r="AE90" s="11">
        <f>'OddsRatio_working_3-way'!X90^(1/3)*SIN(('OddsRatio_working_3-way'!Y90+4*PI())/3)</f>
        <v>-0.49807919560874592</v>
      </c>
      <c r="AF90" s="11">
        <f>-'OddsRatio_working_3-way'!U90/(3*'OddsRatio_working_3-way'!X90^(1/3))*COS(('OddsRatio_working_3-way'!Y90)/3)</f>
        <v>0.52626503149251613</v>
      </c>
      <c r="AG90" s="11">
        <f>-'OddsRatio_working_3-way'!U90/(3*'OddsRatio_working_3-way'!X90^(1/3))*COS(('OddsRatio_working_3-way'!Y90+2*PI())/3)</f>
        <v>-0.33643344149486892</v>
      </c>
      <c r="AH90" s="11">
        <f>-'OddsRatio_working_3-way'!U90/(3*'OddsRatio_working_3-way'!X90^(1/3))*COS(('OddsRatio_working_3-way'!Y90+4*PI())/3)</f>
        <v>-0.1898315899976471</v>
      </c>
      <c r="AI90" s="11">
        <f>'OddsRatio_working_3-way'!U90/(3*'OddsRatio_working_3-way'!X90^(1/3))*SIN(('OddsRatio_working_3-way'!Y90)/3)</f>
        <v>-8.4640618425618611E-2</v>
      </c>
      <c r="AJ90" s="11">
        <f>'OddsRatio_working_3-way'!U90/(3*'OddsRatio_working_3-way'!X90^(1/3))*SIN(('OddsRatio_working_3-way'!Y90+2*PI())/3)</f>
        <v>-0.41343857718312738</v>
      </c>
      <c r="AK90" s="11">
        <f>'OddsRatio_working_3-way'!U90/(3*'OddsRatio_working_3-way'!X90^(1/3))*SIN(('OddsRatio_working_3-way'!Y90+4*PI())/3)</f>
        <v>0.49807919560874592</v>
      </c>
      <c r="AL90" s="11">
        <f>'OddsRatio_working_3-way'!Z90+'OddsRatio_working_3-way'!AF90</f>
        <v>1.0525300629850323</v>
      </c>
      <c r="AM90" s="11">
        <f>'OddsRatio_working_3-way'!AA90+'OddsRatio_working_3-way'!AG90</f>
        <v>-0.67286688298973785</v>
      </c>
      <c r="AN90" s="11">
        <f>'OddsRatio_working_3-way'!AB90+'OddsRatio_working_3-way'!AH90</f>
        <v>-0.3796631799952942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1.0525300629850323</v>
      </c>
      <c r="AS90" s="11">
        <f>IF(('OddsRatio_working_3-way'!X90=0),IF(Q90&gt;0,-Q90^(1/3),(-Q90)^(1/3)),'OddsRatio_working_3-way'!AM90-'OddsRatio_working_3-way'!R90/3)</f>
        <v>-0.67286688298973785</v>
      </c>
      <c r="AT90" s="11">
        <f>IF(('OddsRatio_working_3-way'!X90=0),IF(Q90&gt;0,-Q90^(1/3),(-Q90)^(1/3)),'OddsRatio_working_3-way'!AN90-'OddsRatio_working_3-way'!R90/3)</f>
        <v>-0.3796631799952942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2.61</v>
      </c>
      <c r="B91" s="4">
        <f>IF('True_Odds_Calculator_3-way'!B92="","",'True_Odds_Calculator_3-way'!B92)</f>
        <v>3.21</v>
      </c>
      <c r="C91" s="4">
        <f>IF('True_Odds_Calculator_3-way'!C92="","",'True_Odds_Calculator_3-way'!C92)</f>
        <v>2.86</v>
      </c>
      <c r="D91" s="9">
        <f t="shared" si="26"/>
        <v>0.36766346790142346</v>
      </c>
      <c r="E91" s="9">
        <f t="shared" si="27"/>
        <v>0.29754579886086047</v>
      </c>
      <c r="F91" s="9">
        <f t="shared" si="28"/>
        <v>0.33479073323771591</v>
      </c>
      <c r="G91" s="9">
        <f t="shared" si="29"/>
        <v>1.0682475804324949</v>
      </c>
      <c r="H91" s="9">
        <f t="shared" si="30"/>
        <v>2.719878604496317</v>
      </c>
      <c r="I91" s="9">
        <f t="shared" si="31"/>
        <v>3.3608271527558147</v>
      </c>
      <c r="J91" s="9">
        <f t="shared" si="32"/>
        <v>2.9869404996044402</v>
      </c>
      <c r="K91" s="11">
        <f t="shared" si="33"/>
        <v>0.38314176245210729</v>
      </c>
      <c r="L91" s="11">
        <f t="shared" si="34"/>
        <v>0.3115264797507788</v>
      </c>
      <c r="M91" s="11">
        <f t="shared" si="35"/>
        <v>0.34965034965034969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-0.27619735869816431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0.23704825509530636</v>
      </c>
      <c r="Q91" s="11">
        <f>2*'OddsRatio_working_3-way'!K91*'OddsRatio_working_3-way'!L91*'OddsRatio_working_3-way'!M91</f>
        <v>8.3467695456093782E-2</v>
      </c>
      <c r="R91" s="11">
        <f t="shared" si="36"/>
        <v>0</v>
      </c>
      <c r="S91" s="11">
        <f t="shared" si="37"/>
        <v>-0.8582567777353689</v>
      </c>
      <c r="T91" s="11">
        <f t="shared" si="38"/>
        <v>-0.30220309075189045</v>
      </c>
      <c r="U91" s="11">
        <f>'OddsRatio_working_3-way'!S91-'OddsRatio_working_3-way'!R91^2/3</f>
        <v>-0.8582567777353689</v>
      </c>
      <c r="V91" s="11">
        <f>'OddsRatio_working_3-way'!S91*'OddsRatio_working_3-way'!R91/3-2*'OddsRatio_working_3-way'!R91^3/27-'OddsRatio_working_3-way'!T91</f>
        <v>0.30220309075189045</v>
      </c>
      <c r="W91" s="11">
        <f>'OddsRatio_working_3-way'!V91^2+4*'OddsRatio_working_3-way'!U91^3/27</f>
        <v>-2.3319546522209689E-3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0.15301851416758064</v>
      </c>
      <c r="Y91" s="11">
        <f>IF('OddsRatio_working_3-way'!W91&gt;=0,IF('OddsRatio_working_3-way'!V91+SQRT('OddsRatio_working_3-way'!W91)&gt;0,0,PI()),ACOS('OddsRatio_working_3-way'!V91/(2*'OddsRatio_working_3-way'!X91)))</f>
        <v>0.15845464181586211</v>
      </c>
      <c r="Z91" s="11">
        <f>'OddsRatio_working_3-way'!X91^(1/3)*COS('OddsRatio_working_3-way'!Y91/3)</f>
        <v>0.53412379021624745</v>
      </c>
      <c r="AA91" s="11">
        <f>'OddsRatio_working_3-way'!X91^(1/3)*COS(('OddsRatio_working_3-way'!Y91+2*PI())/3)</f>
        <v>-0.29151648522153201</v>
      </c>
      <c r="AB91" s="11">
        <f>'OddsRatio_working_3-way'!X91^(1/3)*COS(('OddsRatio_working_3-way'!Y91+4*PI())/3)</f>
        <v>-0.24260730499471553</v>
      </c>
      <c r="AC91" s="11">
        <f>'OddsRatio_working_3-way'!X91^(1/3)*SIN('OddsRatio_working_3-way'!Y91/3)</f>
        <v>2.8237728369796551E-2</v>
      </c>
      <c r="AD91" s="11">
        <f>'OddsRatio_working_3-way'!X91^(1/3)*SIN(('OddsRatio_working_3-way'!Y91+2*PI())/3)</f>
        <v>0.44844590690800229</v>
      </c>
      <c r="AE91" s="11">
        <f>'OddsRatio_working_3-way'!X91^(1/3)*SIN(('OddsRatio_working_3-way'!Y91+4*PI())/3)</f>
        <v>-0.47668363527779867</v>
      </c>
      <c r="AF91" s="11">
        <f>-'OddsRatio_working_3-way'!U91/(3*'OddsRatio_working_3-way'!X91^(1/3))*COS(('OddsRatio_working_3-way'!Y91)/3)</f>
        <v>0.53412379021624745</v>
      </c>
      <c r="AG91" s="11">
        <f>-'OddsRatio_working_3-way'!U91/(3*'OddsRatio_working_3-way'!X91^(1/3))*COS(('OddsRatio_working_3-way'!Y91+2*PI())/3)</f>
        <v>-0.29151648522153201</v>
      </c>
      <c r="AH91" s="11">
        <f>-'OddsRatio_working_3-way'!U91/(3*'OddsRatio_working_3-way'!X91^(1/3))*COS(('OddsRatio_working_3-way'!Y91+4*PI())/3)</f>
        <v>-0.24260730499471553</v>
      </c>
      <c r="AI91" s="11">
        <f>'OddsRatio_working_3-way'!U91/(3*'OddsRatio_working_3-way'!X91^(1/3))*SIN(('OddsRatio_working_3-way'!Y91)/3)</f>
        <v>-2.8237728369796551E-2</v>
      </c>
      <c r="AJ91" s="11">
        <f>'OddsRatio_working_3-way'!U91/(3*'OddsRatio_working_3-way'!X91^(1/3))*SIN(('OddsRatio_working_3-way'!Y91+2*PI())/3)</f>
        <v>-0.44844590690800229</v>
      </c>
      <c r="AK91" s="11">
        <f>'OddsRatio_working_3-way'!U91/(3*'OddsRatio_working_3-way'!X91^(1/3))*SIN(('OddsRatio_working_3-way'!Y91+4*PI())/3)</f>
        <v>0.47668363527779867</v>
      </c>
      <c r="AL91" s="11">
        <f>'OddsRatio_working_3-way'!Z91+'OddsRatio_working_3-way'!AF91</f>
        <v>1.0682475804324949</v>
      </c>
      <c r="AM91" s="11">
        <f>'OddsRatio_working_3-way'!AA91+'OddsRatio_working_3-way'!AG91</f>
        <v>-0.58303297044306401</v>
      </c>
      <c r="AN91" s="11">
        <f>'OddsRatio_working_3-way'!AB91+'OddsRatio_working_3-way'!AH91</f>
        <v>-0.48521460998943106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1.0682475804324949</v>
      </c>
      <c r="AS91" s="11">
        <f>IF(('OddsRatio_working_3-way'!X91=0),IF(Q91&gt;0,-Q91^(1/3),(-Q91)^(1/3)),'OddsRatio_working_3-way'!AM91-'OddsRatio_working_3-way'!R91/3)</f>
        <v>-0.58303297044306401</v>
      </c>
      <c r="AT91" s="11">
        <f>IF(('OddsRatio_working_3-way'!X91=0),IF(Q91&gt;0,-Q91^(1/3),(-Q91)^(1/3)),'OddsRatio_working_3-way'!AN91-'OddsRatio_working_3-way'!R91/3)</f>
        <v>-0.48521460998943106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2.23</v>
      </c>
      <c r="B92" s="4">
        <f>IF('True_Odds_Calculator_3-way'!B93="","",'True_Odds_Calculator_3-way'!B93)</f>
        <v>3.36</v>
      </c>
      <c r="C92" s="4">
        <f>IF('True_Odds_Calculator_3-way'!C93="","",'True_Odds_Calculator_3-way'!C93)</f>
        <v>3.48</v>
      </c>
      <c r="D92" s="9">
        <f t="shared" si="26"/>
        <v>0.4358716963479789</v>
      </c>
      <c r="E92" s="9">
        <f t="shared" si="27"/>
        <v>0.28708553646363943</v>
      </c>
      <c r="F92" s="9">
        <f t="shared" si="28"/>
        <v>0.27704276718838167</v>
      </c>
      <c r="G92" s="9">
        <f t="shared" si="29"/>
        <v>1.0522383103120998</v>
      </c>
      <c r="H92" s="9">
        <f t="shared" si="30"/>
        <v>2.2942531216838828</v>
      </c>
      <c r="I92" s="9">
        <f t="shared" si="31"/>
        <v>3.4832824123365551</v>
      </c>
      <c r="J92" s="9">
        <f t="shared" si="32"/>
        <v>3.6095510095740084</v>
      </c>
      <c r="K92" s="11">
        <f t="shared" si="33"/>
        <v>0.44843049327354262</v>
      </c>
      <c r="L92" s="11">
        <f t="shared" si="34"/>
        <v>0.29761904761904762</v>
      </c>
      <c r="M92" s="11">
        <f t="shared" si="35"/>
        <v>0.28735632183908044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-0.27608665238168872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0.23279052871599643</v>
      </c>
      <c r="Q92" s="11">
        <f>2*'OddsRatio_working_3-way'!K92*'OddsRatio_working_3-way'!L92*'OddsRatio_working_3-way'!M92</f>
        <v>7.670198639736292E-2</v>
      </c>
      <c r="R92" s="11">
        <f t="shared" si="36"/>
        <v>0</v>
      </c>
      <c r="S92" s="11">
        <f t="shared" si="37"/>
        <v>-0.84317922184142546</v>
      </c>
      <c r="T92" s="11">
        <f t="shared" si="38"/>
        <v>-0.27781852449470362</v>
      </c>
      <c r="U92" s="11">
        <f>'OddsRatio_working_3-way'!S92-'OddsRatio_working_3-way'!R92^2/3</f>
        <v>-0.84317922184142546</v>
      </c>
      <c r="V92" s="11">
        <f>'OddsRatio_working_3-way'!S92*'OddsRatio_working_3-way'!R92/3-2*'OddsRatio_working_3-way'!R92^3/27-'OddsRatio_working_3-way'!T92</f>
        <v>0.27781852449470362</v>
      </c>
      <c r="W92" s="11">
        <f>'OddsRatio_working_3-way'!V92^2+4*'OddsRatio_working_3-way'!U92^3/27</f>
        <v>-1.1625649626190629E-2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0.14900401184079312</v>
      </c>
      <c r="Y92" s="11">
        <f>IF('OddsRatio_working_3-way'!W92&gt;=0,IF('OddsRatio_working_3-way'!V92+SQRT('OddsRatio_working_3-way'!W92)&gt;0,0,PI()),ACOS('OddsRatio_working_3-way'!V92/(2*'OddsRatio_working_3-way'!X92)))</f>
        <v>0.37020878099975985</v>
      </c>
      <c r="Z92" s="11">
        <f>'OddsRatio_working_3-way'!X92^(1/3)*COS('OddsRatio_working_3-way'!Y92/3)</f>
        <v>0.5261191551560499</v>
      </c>
      <c r="AA92" s="11">
        <f>'OddsRatio_working_3-way'!X92^(1/3)*COS(('OddsRatio_working_3-way'!Y92+2*PI())/3)</f>
        <v>-0.31957312811034955</v>
      </c>
      <c r="AB92" s="11">
        <f>'OddsRatio_working_3-way'!X92^(1/3)*COS(('OddsRatio_working_3-way'!Y92+4*PI())/3)</f>
        <v>-0.20654602704570008</v>
      </c>
      <c r="AC92" s="11">
        <f>'OddsRatio_working_3-way'!X92^(1/3)*SIN('OddsRatio_working_3-way'!Y92/3)</f>
        <v>6.5256227225398325E-2</v>
      </c>
      <c r="AD92" s="11">
        <f>'OddsRatio_working_3-way'!X92^(1/3)*SIN(('OddsRatio_working_3-way'!Y92+2*PI())/3)</f>
        <v>0.42300444017004674</v>
      </c>
      <c r="AE92" s="11">
        <f>'OddsRatio_working_3-way'!X92^(1/3)*SIN(('OddsRatio_working_3-way'!Y92+4*PI())/3)</f>
        <v>-0.4882606673954451</v>
      </c>
      <c r="AF92" s="11">
        <f>-'OddsRatio_working_3-way'!U92/(3*'OddsRatio_working_3-way'!X92^(1/3))*COS(('OddsRatio_working_3-way'!Y92)/3)</f>
        <v>0.5261191551560499</v>
      </c>
      <c r="AG92" s="11">
        <f>-'OddsRatio_working_3-way'!U92/(3*'OddsRatio_working_3-way'!X92^(1/3))*COS(('OddsRatio_working_3-way'!Y92+2*PI())/3)</f>
        <v>-0.31957312811034955</v>
      </c>
      <c r="AH92" s="11">
        <f>-'OddsRatio_working_3-way'!U92/(3*'OddsRatio_working_3-way'!X92^(1/3))*COS(('OddsRatio_working_3-way'!Y92+4*PI())/3)</f>
        <v>-0.20654602704570008</v>
      </c>
      <c r="AI92" s="11">
        <f>'OddsRatio_working_3-way'!U92/(3*'OddsRatio_working_3-way'!X92^(1/3))*SIN(('OddsRatio_working_3-way'!Y92)/3)</f>
        <v>-6.5256227225398325E-2</v>
      </c>
      <c r="AJ92" s="11">
        <f>'OddsRatio_working_3-way'!U92/(3*'OddsRatio_working_3-way'!X92^(1/3))*SIN(('OddsRatio_working_3-way'!Y92+2*PI())/3)</f>
        <v>-0.42300444017004674</v>
      </c>
      <c r="AK92" s="11">
        <f>'OddsRatio_working_3-way'!U92/(3*'OddsRatio_working_3-way'!X92^(1/3))*SIN(('OddsRatio_working_3-way'!Y92+4*PI())/3)</f>
        <v>0.4882606673954451</v>
      </c>
      <c r="AL92" s="11">
        <f>'OddsRatio_working_3-way'!Z92+'OddsRatio_working_3-way'!AF92</f>
        <v>1.0522383103120998</v>
      </c>
      <c r="AM92" s="11">
        <f>'OddsRatio_working_3-way'!AA92+'OddsRatio_working_3-way'!AG92</f>
        <v>-0.63914625622069909</v>
      </c>
      <c r="AN92" s="11">
        <f>'OddsRatio_working_3-way'!AB92+'OddsRatio_working_3-way'!AH92</f>
        <v>-0.41309205409140015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1.0522383103120998</v>
      </c>
      <c r="AS92" s="11">
        <f>IF(('OddsRatio_working_3-way'!X92=0),IF(Q92&gt;0,-Q92^(1/3),(-Q92)^(1/3)),'OddsRatio_working_3-way'!AM92-'OddsRatio_working_3-way'!R92/3)</f>
        <v>-0.63914625622069909</v>
      </c>
      <c r="AT92" s="11">
        <f>IF(('OddsRatio_working_3-way'!X92=0),IF(Q92&gt;0,-Q92^(1/3),(-Q92)^(1/3)),'OddsRatio_working_3-way'!AN92-'OddsRatio_working_3-way'!R92/3)</f>
        <v>-0.41309205409140015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1.95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4.4000000000000004</v>
      </c>
      <c r="D93" s="9">
        <f t="shared" si="26"/>
        <v>0.49818380327708855</v>
      </c>
      <c r="E93" s="9">
        <f t="shared" si="27"/>
        <v>0.28466293228727862</v>
      </c>
      <c r="F93" s="9">
        <f t="shared" si="28"/>
        <v>0.21715326443563307</v>
      </c>
      <c r="G93" s="9">
        <f t="shared" si="29"/>
        <v>1.0603066017463498</v>
      </c>
      <c r="H93" s="9">
        <f t="shared" si="30"/>
        <v>2.0072912716590317</v>
      </c>
      <c r="I93" s="9">
        <f t="shared" si="31"/>
        <v>3.5129266461388493</v>
      </c>
      <c r="J93" s="9">
        <f t="shared" si="32"/>
        <v>4.60504244593759</v>
      </c>
      <c r="K93" s="11">
        <f t="shared" si="33"/>
        <v>0.51282051282051289</v>
      </c>
      <c r="L93" s="11">
        <f t="shared" si="34"/>
        <v>0.29673590504451036</v>
      </c>
      <c r="M93" s="11">
        <f t="shared" si="35"/>
        <v>0.22727272727272727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-0.26474860451121585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0.23240854101388225</v>
      </c>
      <c r="Q93" s="11">
        <f>2*'OddsRatio_working_3-way'!K93*'OddsRatio_working_3-way'!L93*'OddsRatio_working_3-way'!M93</f>
        <v>6.9169208635084009E-2</v>
      </c>
      <c r="R93" s="11">
        <f t="shared" si="36"/>
        <v>0</v>
      </c>
      <c r="S93" s="11">
        <f t="shared" si="37"/>
        <v>-0.87784614178782749</v>
      </c>
      <c r="T93" s="11">
        <f t="shared" si="38"/>
        <v>-0.26126373267494868</v>
      </c>
      <c r="U93" s="11">
        <f>'OddsRatio_working_3-way'!S93-'OddsRatio_working_3-way'!R93^2/3</f>
        <v>-0.87784614178782749</v>
      </c>
      <c r="V93" s="11">
        <f>'OddsRatio_working_3-way'!S93*'OddsRatio_working_3-way'!R93/3-2*'OddsRatio_working_3-way'!R93^3/27-'OddsRatio_working_3-way'!T93</f>
        <v>0.26126373267494868</v>
      </c>
      <c r="W93" s="11">
        <f>'OddsRatio_working_3-way'!V93^2+4*'OddsRatio_working_3-way'!U93^3/27</f>
        <v>-3.1960579595749869E-2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0.15828717383840432</v>
      </c>
      <c r="Y93" s="11">
        <f>IF('OddsRatio_working_3-way'!W93&gt;=0,IF('OddsRatio_working_3-way'!V93+SQRT('OddsRatio_working_3-way'!W93)&gt;0,0,PI()),ACOS('OddsRatio_working_3-way'!V93/(2*'OddsRatio_working_3-way'!X93)))</f>
        <v>0.60009146861850649</v>
      </c>
      <c r="Z93" s="11">
        <f>'OddsRatio_working_3-way'!X93^(1/3)*COS('OddsRatio_working_3-way'!Y93/3)</f>
        <v>0.53015330087317492</v>
      </c>
      <c r="AA93" s="11">
        <f>'OddsRatio_working_3-way'!X93^(1/3)*COS(('OddsRatio_working_3-way'!Y93+2*PI())/3)</f>
        <v>-0.35816071796113469</v>
      </c>
      <c r="AB93" s="11">
        <f>'OddsRatio_working_3-way'!X93^(1/3)*COS(('OddsRatio_working_3-way'!Y93+4*PI())/3)</f>
        <v>-0.17199258291204039</v>
      </c>
      <c r="AC93" s="11">
        <f>'OddsRatio_working_3-way'!X93^(1/3)*SIN('OddsRatio_working_3-way'!Y93/3)</f>
        <v>0.10748422288512538</v>
      </c>
      <c r="AD93" s="11">
        <f>'OddsRatio_working_3-way'!X93^(1/3)*SIN(('OddsRatio_working_3-way'!Y93+2*PI())/3)</f>
        <v>0.40538411501378174</v>
      </c>
      <c r="AE93" s="11">
        <f>'OddsRatio_working_3-way'!X93^(1/3)*SIN(('OddsRatio_working_3-way'!Y93+4*PI())/3)</f>
        <v>-0.51286833789890696</v>
      </c>
      <c r="AF93" s="11">
        <f>-'OddsRatio_working_3-way'!U93/(3*'OddsRatio_working_3-way'!X93^(1/3))*COS(('OddsRatio_working_3-way'!Y93)/3)</f>
        <v>0.53015330087317492</v>
      </c>
      <c r="AG93" s="11">
        <f>-'OddsRatio_working_3-way'!U93/(3*'OddsRatio_working_3-way'!X93^(1/3))*COS(('OddsRatio_working_3-way'!Y93+2*PI())/3)</f>
        <v>-0.35816071796113469</v>
      </c>
      <c r="AH93" s="11">
        <f>-'OddsRatio_working_3-way'!U93/(3*'OddsRatio_working_3-way'!X93^(1/3))*COS(('OddsRatio_working_3-way'!Y93+4*PI())/3)</f>
        <v>-0.17199258291204039</v>
      </c>
      <c r="AI93" s="11">
        <f>'OddsRatio_working_3-way'!U93/(3*'OddsRatio_working_3-way'!X93^(1/3))*SIN(('OddsRatio_working_3-way'!Y93)/3)</f>
        <v>-0.10748422288512538</v>
      </c>
      <c r="AJ93" s="11">
        <f>'OddsRatio_working_3-way'!U93/(3*'OddsRatio_working_3-way'!X93^(1/3))*SIN(('OddsRatio_working_3-way'!Y93+2*PI())/3)</f>
        <v>-0.40538411501378174</v>
      </c>
      <c r="AK93" s="11">
        <f>'OddsRatio_working_3-way'!U93/(3*'OddsRatio_working_3-way'!X93^(1/3))*SIN(('OddsRatio_working_3-way'!Y93+4*PI())/3)</f>
        <v>0.51286833789890696</v>
      </c>
      <c r="AL93" s="11">
        <f>'OddsRatio_working_3-way'!Z93+'OddsRatio_working_3-way'!AF93</f>
        <v>1.0603066017463498</v>
      </c>
      <c r="AM93" s="11">
        <f>'OddsRatio_working_3-way'!AA93+'OddsRatio_working_3-way'!AG93</f>
        <v>-0.71632143592226938</v>
      </c>
      <c r="AN93" s="11">
        <f>'OddsRatio_working_3-way'!AB93+'OddsRatio_working_3-way'!AH93</f>
        <v>-0.34398516582408079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1.0603066017463498</v>
      </c>
      <c r="AS93" s="11">
        <f>IF(('OddsRatio_working_3-way'!X93=0),IF(Q93&gt;0,-Q93^(1/3),(-Q93)^(1/3)),'OddsRatio_working_3-way'!AM93-'OddsRatio_working_3-way'!R93/3)</f>
        <v>-0.71632143592226938</v>
      </c>
      <c r="AT93" s="11">
        <f>IF(('OddsRatio_working_3-way'!X93=0),IF(Q93&gt;0,-Q93^(1/3),(-Q93)^(1/3)),'OddsRatio_working_3-way'!AN93-'OddsRatio_working_3-way'!R93/3)</f>
        <v>-0.34398516582408079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1.49</v>
      </c>
      <c r="B94" s="4">
        <f>IF('True_Odds_Calculator_3-way'!B95="","",'True_Odds_Calculator_3-way'!B95)</f>
        <v>4.8600000000000003</v>
      </c>
      <c r="C94" s="4">
        <f>IF('True_Odds_Calculator_3-way'!C95="","",'True_Odds_Calculator_3-way'!C95)</f>
        <v>6.78</v>
      </c>
      <c r="D94" s="9">
        <f t="shared" si="26"/>
        <v>0.66044000608981079</v>
      </c>
      <c r="E94" s="9">
        <f t="shared" si="27"/>
        <v>0.19801272791337904</v>
      </c>
      <c r="F94" s="9">
        <f t="shared" si="28"/>
        <v>0.14154726599681047</v>
      </c>
      <c r="G94" s="9">
        <f t="shared" si="29"/>
        <v>1.0492695370036595</v>
      </c>
      <c r="H94" s="9">
        <f t="shared" si="30"/>
        <v>1.5141420731317929</v>
      </c>
      <c r="I94" s="9">
        <f t="shared" si="31"/>
        <v>5.0501804128341261</v>
      </c>
      <c r="J94" s="9">
        <f t="shared" si="32"/>
        <v>7.0647779238811532</v>
      </c>
      <c r="K94" s="11">
        <f t="shared" si="33"/>
        <v>0.67114093959731547</v>
      </c>
      <c r="L94" s="11">
        <f t="shared" si="34"/>
        <v>0.20576131687242796</v>
      </c>
      <c r="M94" s="11">
        <f t="shared" si="35"/>
        <v>0.14749262536873156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-0.22266860667517074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0.20632754646687801</v>
      </c>
      <c r="Q94" s="11">
        <f>2*'OddsRatio_working_3-way'!K94*'OddsRatio_working_3-way'!L94*'OddsRatio_working_3-way'!M94</f>
        <v>4.0735942046767629E-2</v>
      </c>
      <c r="R94" s="11">
        <f t="shared" si="36"/>
        <v>0</v>
      </c>
      <c r="S94" s="11">
        <f t="shared" si="37"/>
        <v>-0.92661264444820868</v>
      </c>
      <c r="T94" s="11">
        <f t="shared" si="38"/>
        <v>-0.18294425359293362</v>
      </c>
      <c r="U94" s="11">
        <f>'OddsRatio_working_3-way'!S94-'OddsRatio_working_3-way'!R94^2/3</f>
        <v>-0.92661264444820868</v>
      </c>
      <c r="V94" s="11">
        <f>'OddsRatio_working_3-way'!S94*'OddsRatio_working_3-way'!R94/3-2*'OddsRatio_working_3-way'!R94^3/27-'OddsRatio_working_3-way'!T94</f>
        <v>0.18294425359293362</v>
      </c>
      <c r="W94" s="11">
        <f>'OddsRatio_working_3-way'!V94^2+4*'OddsRatio_working_3-way'!U94^3/27</f>
        <v>-8.4398037505212881E-2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0.17165855456973916</v>
      </c>
      <c r="Y94" s="11">
        <f>IF('OddsRatio_working_3-way'!W94&gt;=0,IF('OddsRatio_working_3-way'!V94+SQRT('OddsRatio_working_3-way'!W94)&gt;0,0,PI()),ACOS('OddsRatio_working_3-way'!V94/(2*'OddsRatio_working_3-way'!X94)))</f>
        <v>1.0088047447577448</v>
      </c>
      <c r="Z94" s="11">
        <f>'OddsRatio_working_3-way'!X94^(1/3)*COS('OddsRatio_working_3-way'!Y94/3)</f>
        <v>0.52463476850182988</v>
      </c>
      <c r="AA94" s="11">
        <f>'OddsRatio_working_3-way'!X94^(1/3)*COS(('OddsRatio_working_3-way'!Y94+2*PI())/3)</f>
        <v>-0.42113152364450196</v>
      </c>
      <c r="AB94" s="11">
        <f>'OddsRatio_working_3-way'!X94^(1/3)*COS(('OddsRatio_working_3-way'!Y94+4*PI())/3)</f>
        <v>-0.10350324485732809</v>
      </c>
      <c r="AC94" s="11">
        <f>'OddsRatio_working_3-way'!X94^(1/3)*SIN('OddsRatio_working_3-way'!Y94/3)</f>
        <v>0.18338277226001254</v>
      </c>
      <c r="AD94" s="11">
        <f>'OddsRatio_working_3-way'!X94^(1/3)*SIN(('OddsRatio_working_3-way'!Y94+2*PI())/3)</f>
        <v>0.3626556511011465</v>
      </c>
      <c r="AE94" s="11">
        <f>'OddsRatio_working_3-way'!X94^(1/3)*SIN(('OddsRatio_working_3-way'!Y94+4*PI())/3)</f>
        <v>-0.54603842336115893</v>
      </c>
      <c r="AF94" s="11">
        <f>-'OddsRatio_working_3-way'!U94/(3*'OddsRatio_working_3-way'!X94^(1/3))*COS(('OddsRatio_working_3-way'!Y94)/3)</f>
        <v>0.52463476850182977</v>
      </c>
      <c r="AG94" s="11">
        <f>-'OddsRatio_working_3-way'!U94/(3*'OddsRatio_working_3-way'!X94^(1/3))*COS(('OddsRatio_working_3-way'!Y94+2*PI())/3)</f>
        <v>-0.4211315236445019</v>
      </c>
      <c r="AH94" s="11">
        <f>-'OddsRatio_working_3-way'!U94/(3*'OddsRatio_working_3-way'!X94^(1/3))*COS(('OddsRatio_working_3-way'!Y94+4*PI())/3)</f>
        <v>-0.10350324485732806</v>
      </c>
      <c r="AI94" s="11">
        <f>'OddsRatio_working_3-way'!U94/(3*'OddsRatio_working_3-way'!X94^(1/3))*SIN(('OddsRatio_working_3-way'!Y94)/3)</f>
        <v>-0.18338277226001251</v>
      </c>
      <c r="AJ94" s="11">
        <f>'OddsRatio_working_3-way'!U94/(3*'OddsRatio_working_3-way'!X94^(1/3))*SIN(('OddsRatio_working_3-way'!Y94+2*PI())/3)</f>
        <v>-0.36265565110114645</v>
      </c>
      <c r="AK94" s="11">
        <f>'OddsRatio_working_3-way'!U94/(3*'OddsRatio_working_3-way'!X94^(1/3))*SIN(('OddsRatio_working_3-way'!Y94+4*PI())/3)</f>
        <v>0.54603842336115882</v>
      </c>
      <c r="AL94" s="11">
        <f>'OddsRatio_working_3-way'!Z94+'OddsRatio_working_3-way'!AF94</f>
        <v>1.0492695370036595</v>
      </c>
      <c r="AM94" s="11">
        <f>'OddsRatio_working_3-way'!AA94+'OddsRatio_working_3-way'!AG94</f>
        <v>-0.84226304728900381</v>
      </c>
      <c r="AN94" s="11">
        <f>'OddsRatio_working_3-way'!AB94+'OddsRatio_working_3-way'!AH94</f>
        <v>-0.20700648971465616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1.0492695370036595</v>
      </c>
      <c r="AS94" s="11">
        <f>IF(('OddsRatio_working_3-way'!X94=0),IF(Q94&gt;0,-Q94^(1/3),(-Q94)^(1/3)),'OddsRatio_working_3-way'!AM94-'OddsRatio_working_3-way'!R94/3)</f>
        <v>-0.84226304728900381</v>
      </c>
      <c r="AT94" s="11">
        <f>IF(('OddsRatio_working_3-way'!X94=0),IF(Q94&gt;0,-Q94^(1/3),(-Q94)^(1/3)),'OddsRatio_working_3-way'!AN94-'OddsRatio_working_3-way'!R94/3)</f>
        <v>-0.20700648971465616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2.77</v>
      </c>
      <c r="B95" s="4">
        <f>IF('True_Odds_Calculator_3-way'!B96="","",'True_Odds_Calculator_3-way'!B96)</f>
        <v>3.06</v>
      </c>
      <c r="C95" s="4">
        <f>IF('True_Odds_Calculator_3-way'!C96="","",'True_Odds_Calculator_3-way'!C96)</f>
        <v>2.99</v>
      </c>
      <c r="D95" s="9">
        <f t="shared" si="26"/>
        <v>0.35338017258866145</v>
      </c>
      <c r="E95" s="9">
        <f t="shared" si="27"/>
        <v>0.31952827321314875</v>
      </c>
      <c r="F95" s="9">
        <f t="shared" si="28"/>
        <v>0.3270915541981898</v>
      </c>
      <c r="G95" s="9">
        <f t="shared" si="29"/>
        <v>1.0337929649941782</v>
      </c>
      <c r="H95" s="9">
        <f t="shared" si="30"/>
        <v>2.8298135480396955</v>
      </c>
      <c r="I95" s="9">
        <f t="shared" si="31"/>
        <v>3.1296135078880072</v>
      </c>
      <c r="J95" s="9">
        <f t="shared" si="32"/>
        <v>3.0572480003384146</v>
      </c>
      <c r="K95" s="11">
        <f t="shared" si="33"/>
        <v>0.36101083032490977</v>
      </c>
      <c r="L95" s="11">
        <f t="shared" si="34"/>
        <v>0.32679738562091504</v>
      </c>
      <c r="M95" s="11">
        <f t="shared" si="35"/>
        <v>0.33444816053511706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-0.28629988875402379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0.22964161939482097</v>
      </c>
      <c r="Q95" s="11">
        <f>2*'OddsRatio_working_3-way'!K95*'OddsRatio_working_3-way'!L95*'OddsRatio_working_3-way'!M95</f>
        <v>7.8914645840144668E-2</v>
      </c>
      <c r="R95" s="11">
        <f t="shared" si="36"/>
        <v>0</v>
      </c>
      <c r="S95" s="11">
        <f t="shared" si="37"/>
        <v>-0.80210167176180391</v>
      </c>
      <c r="T95" s="11">
        <f t="shared" si="38"/>
        <v>-0.27563631332020755</v>
      </c>
      <c r="U95" s="11">
        <f>'OddsRatio_working_3-way'!S95-'OddsRatio_working_3-way'!R95^2/3</f>
        <v>-0.80210167176180391</v>
      </c>
      <c r="V95" s="11">
        <f>'OddsRatio_working_3-way'!S95*'OddsRatio_working_3-way'!R95/3-2*'OddsRatio_working_3-way'!R95^3/27-'OddsRatio_working_3-way'!T95</f>
        <v>0.27563631332020755</v>
      </c>
      <c r="W95" s="11">
        <f>'OddsRatio_working_3-way'!V95^2+4*'OddsRatio_working_3-way'!U95^3/27</f>
        <v>-4.7585536055771982E-4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0.13824908008854284</v>
      </c>
      <c r="Y95" s="11">
        <f>IF('OddsRatio_working_3-way'!W95&gt;=0,IF('OddsRatio_working_3-way'!V95+SQRT('OddsRatio_working_3-way'!W95)&gt;0,0,PI()),ACOS('OddsRatio_working_3-way'!V95/(2*'OddsRatio_working_3-way'!X95)))</f>
        <v>7.8976302791353259E-2</v>
      </c>
      <c r="Z95" s="11">
        <f>'OddsRatio_working_3-way'!X95^(1/3)*COS('OddsRatio_working_3-way'!Y95/3)</f>
        <v>0.51689648249708908</v>
      </c>
      <c r="AA95" s="11">
        <f>'OddsRatio_working_3-way'!X95^(1/3)*COS(('OddsRatio_working_3-way'!Y95+2*PI())/3)</f>
        <v>-0.27023542611403728</v>
      </c>
      <c r="AB95" s="11">
        <f>'OddsRatio_working_3-way'!X95^(1/3)*COS(('OddsRatio_working_3-way'!Y95+4*PI())/3)</f>
        <v>-0.24666105638305191</v>
      </c>
      <c r="AC95" s="11">
        <f>'OddsRatio_working_3-way'!X95^(1/3)*SIN('OddsRatio_working_3-way'!Y95/3)</f>
        <v>1.3610668710160119E-2</v>
      </c>
      <c r="AD95" s="11">
        <f>'OddsRatio_working_3-way'!X95^(1/3)*SIN(('OddsRatio_working_3-way'!Y95+2*PI())/3)</f>
        <v>0.4408401506142175</v>
      </c>
      <c r="AE95" s="11">
        <f>'OddsRatio_working_3-way'!X95^(1/3)*SIN(('OddsRatio_working_3-way'!Y95+4*PI())/3)</f>
        <v>-0.4544508193243777</v>
      </c>
      <c r="AF95" s="11">
        <f>-'OddsRatio_working_3-way'!U95/(3*'OddsRatio_working_3-way'!X95^(1/3))*COS(('OddsRatio_working_3-way'!Y95)/3)</f>
        <v>0.51689648249708908</v>
      </c>
      <c r="AG95" s="11">
        <f>-'OddsRatio_working_3-way'!U95/(3*'OddsRatio_working_3-way'!X95^(1/3))*COS(('OddsRatio_working_3-way'!Y95+2*PI())/3)</f>
        <v>-0.27023542611403728</v>
      </c>
      <c r="AH95" s="11">
        <f>-'OddsRatio_working_3-way'!U95/(3*'OddsRatio_working_3-way'!X95^(1/3))*COS(('OddsRatio_working_3-way'!Y95+4*PI())/3)</f>
        <v>-0.24666105638305191</v>
      </c>
      <c r="AI95" s="11">
        <f>'OddsRatio_working_3-way'!U95/(3*'OddsRatio_working_3-way'!X95^(1/3))*SIN(('OddsRatio_working_3-way'!Y95)/3)</f>
        <v>-1.3610668710160119E-2</v>
      </c>
      <c r="AJ95" s="11">
        <f>'OddsRatio_working_3-way'!U95/(3*'OddsRatio_working_3-way'!X95^(1/3))*SIN(('OddsRatio_working_3-way'!Y95+2*PI())/3)</f>
        <v>-0.4408401506142175</v>
      </c>
      <c r="AK95" s="11">
        <f>'OddsRatio_working_3-way'!U95/(3*'OddsRatio_working_3-way'!X95^(1/3))*SIN(('OddsRatio_working_3-way'!Y95+4*PI())/3)</f>
        <v>0.4544508193243777</v>
      </c>
      <c r="AL95" s="11">
        <f>'OddsRatio_working_3-way'!Z95+'OddsRatio_working_3-way'!AF95</f>
        <v>1.0337929649941782</v>
      </c>
      <c r="AM95" s="11">
        <f>'OddsRatio_working_3-way'!AA95+'OddsRatio_working_3-way'!AG95</f>
        <v>-0.54047085222807456</v>
      </c>
      <c r="AN95" s="11">
        <f>'OddsRatio_working_3-way'!AB95+'OddsRatio_working_3-way'!AH95</f>
        <v>-0.49332211276610383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1.0337929649941782</v>
      </c>
      <c r="AS95" s="11">
        <f>IF(('OddsRatio_working_3-way'!X95=0),IF(Q95&gt;0,-Q95^(1/3),(-Q95)^(1/3)),'OddsRatio_working_3-way'!AM95-'OddsRatio_working_3-way'!R95/3)</f>
        <v>-0.54047085222807456</v>
      </c>
      <c r="AT95" s="11">
        <f>IF(('OddsRatio_working_3-way'!X95=0),IF(Q95&gt;0,-Q95^(1/3),(-Q95)^(1/3)),'OddsRatio_working_3-way'!AN95-'OddsRatio_working_3-way'!R95/3)</f>
        <v>-0.49332211276610383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2.38</v>
      </c>
      <c r="B96" s="4">
        <f>IF('True_Odds_Calculator_3-way'!B97="","",'True_Odds_Calculator_3-way'!B97)</f>
        <v>3.56</v>
      </c>
      <c r="C96" s="4">
        <f>IF('True_Odds_Calculator_3-way'!C97="","",'True_Odds_Calculator_3-way'!C97)</f>
        <v>3.13</v>
      </c>
      <c r="D96" s="9">
        <f t="shared" si="26"/>
        <v>0.41259736313013168</v>
      </c>
      <c r="E96" s="9">
        <f t="shared" si="27"/>
        <v>0.27464894012905811</v>
      </c>
      <c r="F96" s="9">
        <f t="shared" si="28"/>
        <v>0.31275369674081044</v>
      </c>
      <c r="G96" s="9">
        <f t="shared" si="29"/>
        <v>1.0316451890509555</v>
      </c>
      <c r="H96" s="9">
        <f t="shared" si="30"/>
        <v>2.4236703608903185</v>
      </c>
      <c r="I96" s="9">
        <f t="shared" si="31"/>
        <v>3.6410116839704458</v>
      </c>
      <c r="J96" s="9">
        <f t="shared" si="32"/>
        <v>3.1974042526785347</v>
      </c>
      <c r="K96" s="11">
        <f t="shared" si="33"/>
        <v>0.42016806722689076</v>
      </c>
      <c r="L96" s="11">
        <f t="shared" si="34"/>
        <v>0.2808988764044944</v>
      </c>
      <c r="M96" s="11">
        <f t="shared" si="35"/>
        <v>0.31948881789137379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-0.28374444152503953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0.22888503500621271</v>
      </c>
      <c r="Q96" s="11">
        <f>2*'OddsRatio_working_3-way'!K96*'OddsRatio_working_3-way'!L96*'OddsRatio_working_3-way'!M96</f>
        <v>7.541516804158574E-2</v>
      </c>
      <c r="R96" s="11">
        <f t="shared" si="36"/>
        <v>0</v>
      </c>
      <c r="S96" s="11">
        <f t="shared" si="37"/>
        <v>-0.80665909709464512</v>
      </c>
      <c r="T96" s="11">
        <f t="shared" si="38"/>
        <v>-0.26578553446281555</v>
      </c>
      <c r="U96" s="11">
        <f>'OddsRatio_working_3-way'!S96-'OddsRatio_working_3-way'!R96^2/3</f>
        <v>-0.80665909709464512</v>
      </c>
      <c r="V96" s="11">
        <f>'OddsRatio_working_3-way'!S96*'OddsRatio_working_3-way'!R96/3-2*'OddsRatio_working_3-way'!R96^3/27-'OddsRatio_working_3-way'!T96</f>
        <v>0.26578553446281555</v>
      </c>
      <c r="W96" s="11">
        <f>'OddsRatio_working_3-way'!V96^2+4*'OddsRatio_working_3-way'!U96^3/27</f>
        <v>-7.1198550462802795E-3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0.13942901901681443</v>
      </c>
      <c r="Y96" s="11">
        <f>IF('OddsRatio_working_3-way'!W96&gt;=0,IF('OddsRatio_working_3-way'!V96+SQRT('OddsRatio_working_3-way'!W96)&gt;0,0,PI()),ACOS('OddsRatio_working_3-way'!V96/(2*'OddsRatio_working_3-way'!X96)))</f>
        <v>0.30740729411947365</v>
      </c>
      <c r="Z96" s="11">
        <f>'OddsRatio_working_3-way'!X96^(1/3)*COS('OddsRatio_working_3-way'!Y96/3)</f>
        <v>0.51582259452547785</v>
      </c>
      <c r="AA96" s="11">
        <f>'OddsRatio_working_3-way'!X96^(1/3)*COS(('OddsRatio_working_3-way'!Y96+2*PI())/3)</f>
        <v>-0.3038467139519847</v>
      </c>
      <c r="AB96" s="11">
        <f>'OddsRatio_working_3-way'!X96^(1/3)*COS(('OddsRatio_working_3-way'!Y96+4*PI())/3)</f>
        <v>-0.21197588057349329</v>
      </c>
      <c r="AC96" s="11">
        <f>'OddsRatio_working_3-way'!X96^(1/3)*SIN('OddsRatio_working_3-way'!Y96/3)</f>
        <v>5.304165038174756E-2</v>
      </c>
      <c r="AD96" s="11">
        <f>'OddsRatio_working_3-way'!X96^(1/3)*SIN(('OddsRatio_working_3-way'!Y96+2*PI())/3)</f>
        <v>0.42019464551419006</v>
      </c>
      <c r="AE96" s="11">
        <f>'OddsRatio_working_3-way'!X96^(1/3)*SIN(('OddsRatio_working_3-way'!Y96+4*PI())/3)</f>
        <v>-0.47323629589593741</v>
      </c>
      <c r="AF96" s="11">
        <f>-'OddsRatio_working_3-way'!U96/(3*'OddsRatio_working_3-way'!X96^(1/3))*COS(('OddsRatio_working_3-way'!Y96)/3)</f>
        <v>0.51582259452547763</v>
      </c>
      <c r="AG96" s="11">
        <f>-'OddsRatio_working_3-way'!U96/(3*'OddsRatio_working_3-way'!X96^(1/3))*COS(('OddsRatio_working_3-way'!Y96+2*PI())/3)</f>
        <v>-0.30384671395198459</v>
      </c>
      <c r="AH96" s="11">
        <f>-'OddsRatio_working_3-way'!U96/(3*'OddsRatio_working_3-way'!X96^(1/3))*COS(('OddsRatio_working_3-way'!Y96+4*PI())/3)</f>
        <v>-0.21197588057349318</v>
      </c>
      <c r="AI96" s="11">
        <f>'OddsRatio_working_3-way'!U96/(3*'OddsRatio_working_3-way'!X96^(1/3))*SIN(('OddsRatio_working_3-way'!Y96)/3)</f>
        <v>-5.3041650381747539E-2</v>
      </c>
      <c r="AJ96" s="11">
        <f>'OddsRatio_working_3-way'!U96/(3*'OddsRatio_working_3-way'!X96^(1/3))*SIN(('OddsRatio_working_3-way'!Y96+2*PI())/3)</f>
        <v>-0.42019464551418989</v>
      </c>
      <c r="AK96" s="11">
        <f>'OddsRatio_working_3-way'!U96/(3*'OddsRatio_working_3-way'!X96^(1/3))*SIN(('OddsRatio_working_3-way'!Y96+4*PI())/3)</f>
        <v>0.47323629589593719</v>
      </c>
      <c r="AL96" s="11">
        <f>'OddsRatio_working_3-way'!Z96+'OddsRatio_working_3-way'!AF96</f>
        <v>1.0316451890509555</v>
      </c>
      <c r="AM96" s="11">
        <f>'OddsRatio_working_3-way'!AA96+'OddsRatio_working_3-way'!AG96</f>
        <v>-0.6076934279039693</v>
      </c>
      <c r="AN96" s="11">
        <f>'OddsRatio_working_3-way'!AB96+'OddsRatio_working_3-way'!AH96</f>
        <v>-0.42395176114698646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1.0316451890509555</v>
      </c>
      <c r="AS96" s="11">
        <f>IF(('OddsRatio_working_3-way'!X96=0),IF(Q96&gt;0,-Q96^(1/3),(-Q96)^(1/3)),'OddsRatio_working_3-way'!AM96-'OddsRatio_working_3-way'!R96/3)</f>
        <v>-0.6076934279039693</v>
      </c>
      <c r="AT96" s="11">
        <f>IF(('OddsRatio_working_3-way'!X96=0),IF(Q96&gt;0,-Q96^(1/3),(-Q96)^(1/3)),'OddsRatio_working_3-way'!AN96-'OddsRatio_working_3-way'!R96/3)</f>
        <v>-0.42395176114698646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1.88</v>
      </c>
      <c r="B97" s="4">
        <f>IF('True_Odds_Calculator_3-way'!B98="","",'True_Odds_Calculator_3-way'!B98)</f>
        <v>3.5</v>
      </c>
      <c r="C97" s="4">
        <f>IF('True_Odds_Calculator_3-way'!C98="","",'True_Odds_Calculator_3-way'!C98)</f>
        <v>4.68</v>
      </c>
      <c r="D97" s="9">
        <f t="shared" si="26"/>
        <v>0.51925957472488293</v>
      </c>
      <c r="E97" s="9">
        <f t="shared" si="27"/>
        <v>0.27546935527953842</v>
      </c>
      <c r="F97" s="9">
        <f t="shared" si="28"/>
        <v>0.20527106999557856</v>
      </c>
      <c r="G97" s="9">
        <f t="shared" si="29"/>
        <v>1.0520671440715845</v>
      </c>
      <c r="H97" s="9">
        <f t="shared" si="30"/>
        <v>1.9258190867829943</v>
      </c>
      <c r="I97" s="9">
        <f t="shared" si="31"/>
        <v>3.6301678601789611</v>
      </c>
      <c r="J97" s="9">
        <f t="shared" si="32"/>
        <v>4.8716070901834314</v>
      </c>
      <c r="K97" s="11">
        <f t="shared" si="33"/>
        <v>0.53191489361702127</v>
      </c>
      <c r="L97" s="11">
        <f t="shared" si="34"/>
        <v>0.2857142857142857</v>
      </c>
      <c r="M97" s="11">
        <f t="shared" si="35"/>
        <v>0.21367521367521369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-0.26290494375600748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0.22926246330501654</v>
      </c>
      <c r="Q97" s="11">
        <f>2*'OddsRatio_working_3-way'!K97*'OddsRatio_working_3-way'!L97*'OddsRatio_working_3-way'!M97</f>
        <v>6.4946873457511753E-2</v>
      </c>
      <c r="R97" s="11">
        <f t="shared" si="36"/>
        <v>0</v>
      </c>
      <c r="S97" s="11">
        <f t="shared" si="37"/>
        <v>-0.87203557312253011</v>
      </c>
      <c r="T97" s="11">
        <f t="shared" si="38"/>
        <v>-0.24703557312252974</v>
      </c>
      <c r="U97" s="11">
        <f>'OddsRatio_working_3-way'!S97-'OddsRatio_working_3-way'!R97^2/3</f>
        <v>-0.87203557312253011</v>
      </c>
      <c r="V97" s="11">
        <f>'OddsRatio_working_3-way'!S97*'OddsRatio_working_3-way'!R97/3-2*'OddsRatio_working_3-way'!R97^3/27-'OddsRatio_working_3-way'!T97</f>
        <v>0.24703557312252974</v>
      </c>
      <c r="W97" s="11">
        <f>'OddsRatio_working_3-way'!V97^2+4*'OddsRatio_working_3-way'!U97^3/27</f>
        <v>-3.7215795835735886E-2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0.15671819471882695</v>
      </c>
      <c r="Y97" s="11">
        <f>IF('OddsRatio_working_3-way'!W97&gt;=0,IF('OddsRatio_working_3-way'!V97+SQRT('OddsRatio_working_3-way'!W97)&gt;0,0,PI()),ACOS('OddsRatio_working_3-way'!V97/(2*'OddsRatio_working_3-way'!X97)))</f>
        <v>0.66299537004732689</v>
      </c>
      <c r="Z97" s="11">
        <f>'OddsRatio_working_3-way'!X97^(1/3)*COS('OddsRatio_working_3-way'!Y97/3)</f>
        <v>0.52603357203579226</v>
      </c>
      <c r="AA97" s="11">
        <f>'OddsRatio_working_3-way'!X97^(1/3)*COS(('OddsRatio_working_3-way'!Y97+2*PI())/3)</f>
        <v>-0.36536620760434779</v>
      </c>
      <c r="AB97" s="11">
        <f>'OddsRatio_working_3-way'!X97^(1/3)*COS(('OddsRatio_working_3-way'!Y97+4*PI())/3)</f>
        <v>-0.16066736443144444</v>
      </c>
      <c r="AC97" s="11">
        <f>'OddsRatio_working_3-way'!X97^(1/3)*SIN('OddsRatio_working_3-way'!Y97/3)</f>
        <v>0.11818293220868079</v>
      </c>
      <c r="AD97" s="11">
        <f>'OddsRatio_working_3-way'!X97^(1/3)*SIN(('OddsRatio_working_3-way'!Y97+2*PI())/3)</f>
        <v>0.39646697052212726</v>
      </c>
      <c r="AE97" s="11">
        <f>'OddsRatio_working_3-way'!X97^(1/3)*SIN(('OddsRatio_working_3-way'!Y97+4*PI())/3)</f>
        <v>-0.51464990273080802</v>
      </c>
      <c r="AF97" s="11">
        <f>-'OddsRatio_working_3-way'!U97/(3*'OddsRatio_working_3-way'!X97^(1/3))*COS(('OddsRatio_working_3-way'!Y97)/3)</f>
        <v>0.52603357203579226</v>
      </c>
      <c r="AG97" s="11">
        <f>-'OddsRatio_working_3-way'!U97/(3*'OddsRatio_working_3-way'!X97^(1/3))*COS(('OddsRatio_working_3-way'!Y97+2*PI())/3)</f>
        <v>-0.36536620760434779</v>
      </c>
      <c r="AH97" s="11">
        <f>-'OddsRatio_working_3-way'!U97/(3*'OddsRatio_working_3-way'!X97^(1/3))*COS(('OddsRatio_working_3-way'!Y97+4*PI())/3)</f>
        <v>-0.16066736443144444</v>
      </c>
      <c r="AI97" s="11">
        <f>'OddsRatio_working_3-way'!U97/(3*'OddsRatio_working_3-way'!X97^(1/3))*SIN(('OddsRatio_working_3-way'!Y97)/3)</f>
        <v>-0.11818293220868079</v>
      </c>
      <c r="AJ97" s="11">
        <f>'OddsRatio_working_3-way'!U97/(3*'OddsRatio_working_3-way'!X97^(1/3))*SIN(('OddsRatio_working_3-way'!Y97+2*PI())/3)</f>
        <v>-0.39646697052212726</v>
      </c>
      <c r="AK97" s="11">
        <f>'OddsRatio_working_3-way'!U97/(3*'OddsRatio_working_3-way'!X97^(1/3))*SIN(('OddsRatio_working_3-way'!Y97+4*PI())/3)</f>
        <v>0.51464990273080802</v>
      </c>
      <c r="AL97" s="11">
        <f>'OddsRatio_working_3-way'!Z97+'OddsRatio_working_3-way'!AF97</f>
        <v>1.0520671440715845</v>
      </c>
      <c r="AM97" s="11">
        <f>'OddsRatio_working_3-way'!AA97+'OddsRatio_working_3-way'!AG97</f>
        <v>-0.73073241520869558</v>
      </c>
      <c r="AN97" s="11">
        <f>'OddsRatio_working_3-way'!AB97+'OddsRatio_working_3-way'!AH97</f>
        <v>-0.32133472886288889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1.0520671440715845</v>
      </c>
      <c r="AS97" s="11">
        <f>IF(('OddsRatio_working_3-way'!X97=0),IF(Q97&gt;0,-Q97^(1/3),(-Q97)^(1/3)),'OddsRatio_working_3-way'!AM97-'OddsRatio_working_3-way'!R97/3)</f>
        <v>-0.73073241520869558</v>
      </c>
      <c r="AT97" s="11">
        <f>IF(('OddsRatio_working_3-way'!X97=0),IF(Q97&gt;0,-Q97^(1/3),(-Q97)^(1/3)),'OddsRatio_working_3-way'!AN97-'OddsRatio_working_3-way'!R97/3)</f>
        <v>-0.32133472886288889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2.13</v>
      </c>
      <c r="B98" s="4">
        <f>IF('True_Odds_Calculator_3-way'!B99="","",'True_Odds_Calculator_3-way'!B99)</f>
        <v>3.24</v>
      </c>
      <c r="C98" s="4">
        <f>IF('True_Odds_Calculator_3-way'!C99="","",'True_Odds_Calculator_3-way'!C99)</f>
        <v>4.01</v>
      </c>
      <c r="D98" s="9">
        <f t="shared" si="26"/>
        <v>0.45888739962734404</v>
      </c>
      <c r="E98" s="9">
        <f t="shared" si="27"/>
        <v>0.29962572445935687</v>
      </c>
      <c r="F98" s="9">
        <f t="shared" si="28"/>
        <v>0.24148687591329915</v>
      </c>
      <c r="G98" s="9">
        <f t="shared" si="29"/>
        <v>1.043525511232738</v>
      </c>
      <c r="H98" s="9">
        <f t="shared" si="30"/>
        <v>2.1791838276929938</v>
      </c>
      <c r="I98" s="9">
        <f t="shared" si="31"/>
        <v>3.337497145161334</v>
      </c>
      <c r="J98" s="9">
        <f t="shared" si="32"/>
        <v>4.1410117888105411</v>
      </c>
      <c r="K98" s="11">
        <f t="shared" si="33"/>
        <v>0.46948356807511737</v>
      </c>
      <c r="L98" s="11">
        <f t="shared" si="34"/>
        <v>0.30864197530864196</v>
      </c>
      <c r="M98" s="11">
        <f t="shared" si="35"/>
        <v>0.24937655860349128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-0.27531125816710766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0.23054286847074051</v>
      </c>
      <c r="Q98" s="11">
        <f>2*'OddsRatio_working_3-way'!K98*'OddsRatio_working_3-way'!L98*'OddsRatio_working_3-way'!M98</f>
        <v>7.227049168361771E-2</v>
      </c>
      <c r="R98" s="11">
        <f t="shared" si="36"/>
        <v>0</v>
      </c>
      <c r="S98" s="11">
        <f t="shared" si="37"/>
        <v>-0.83738990554031845</v>
      </c>
      <c r="T98" s="11">
        <f t="shared" si="38"/>
        <v>-0.26250467258317189</v>
      </c>
      <c r="U98" s="11">
        <f>'OddsRatio_working_3-way'!S98-'OddsRatio_working_3-way'!R98^2/3</f>
        <v>-0.83738990554031845</v>
      </c>
      <c r="V98" s="11">
        <f>'OddsRatio_working_3-way'!S98*'OddsRatio_working_3-way'!R98/3-2*'OddsRatio_working_3-way'!R98^3/27-'OddsRatio_working_3-way'!T98</f>
        <v>0.26250467258317189</v>
      </c>
      <c r="W98" s="11">
        <f>'OddsRatio_working_3-way'!V98^2+4*'OddsRatio_working_3-way'!U98^3/27</f>
        <v>-1.8083311983233943E-2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0.1474720440551634</v>
      </c>
      <c r="Y98" s="11">
        <f>IF('OddsRatio_working_3-way'!W98&gt;=0,IF('OddsRatio_working_3-way'!V98+SQRT('OddsRatio_working_3-way'!W98)&gt;0,0,PI()),ACOS('OddsRatio_working_3-way'!V98/(2*'OddsRatio_working_3-way'!X98)))</f>
        <v>0.47341818424009774</v>
      </c>
      <c r="Z98" s="11">
        <f>'OddsRatio_working_3-way'!X98^(1/3)*COS('OddsRatio_working_3-way'!Y98/3)</f>
        <v>0.52176275561636898</v>
      </c>
      <c r="AA98" s="11">
        <f>'OddsRatio_working_3-way'!X98^(1/3)*COS(('OddsRatio_working_3-way'!Y98+2*PI())/3)</f>
        <v>-0.33278545643929913</v>
      </c>
      <c r="AB98" s="11">
        <f>'OddsRatio_working_3-way'!X98^(1/3)*COS(('OddsRatio_working_3-way'!Y98+4*PI())/3)</f>
        <v>-0.18897729917707001</v>
      </c>
      <c r="AC98" s="11">
        <f>'OddsRatio_working_3-way'!X98^(1/3)*SIN('OddsRatio_working_3-way'!Y98/3)</f>
        <v>8.3027678307012243E-2</v>
      </c>
      <c r="AD98" s="11">
        <f>'OddsRatio_working_3-way'!X98^(1/3)*SIN(('OddsRatio_working_3-way'!Y98+2*PI())/3)</f>
        <v>0.41034596195884138</v>
      </c>
      <c r="AE98" s="11">
        <f>'OddsRatio_working_3-way'!X98^(1/3)*SIN(('OddsRatio_working_3-way'!Y98+4*PI())/3)</f>
        <v>-0.4933736402658534</v>
      </c>
      <c r="AF98" s="11">
        <f>-'OddsRatio_working_3-way'!U98/(3*'OddsRatio_working_3-way'!X98^(1/3))*COS(('OddsRatio_working_3-way'!Y98)/3)</f>
        <v>0.52176275561636898</v>
      </c>
      <c r="AG98" s="11">
        <f>-'OddsRatio_working_3-way'!U98/(3*'OddsRatio_working_3-way'!X98^(1/3))*COS(('OddsRatio_working_3-way'!Y98+2*PI())/3)</f>
        <v>-0.33278545643929913</v>
      </c>
      <c r="AH98" s="11">
        <f>-'OddsRatio_working_3-way'!U98/(3*'OddsRatio_working_3-way'!X98^(1/3))*COS(('OddsRatio_working_3-way'!Y98+4*PI())/3)</f>
        <v>-0.18897729917707001</v>
      </c>
      <c r="AI98" s="11">
        <f>'OddsRatio_working_3-way'!U98/(3*'OddsRatio_working_3-way'!X98^(1/3))*SIN(('OddsRatio_working_3-way'!Y98)/3)</f>
        <v>-8.3027678307012243E-2</v>
      </c>
      <c r="AJ98" s="11">
        <f>'OddsRatio_working_3-way'!U98/(3*'OddsRatio_working_3-way'!X98^(1/3))*SIN(('OddsRatio_working_3-way'!Y98+2*PI())/3)</f>
        <v>-0.41034596195884138</v>
      </c>
      <c r="AK98" s="11">
        <f>'OddsRatio_working_3-way'!U98/(3*'OddsRatio_working_3-way'!X98^(1/3))*SIN(('OddsRatio_working_3-way'!Y98+4*PI())/3)</f>
        <v>0.4933736402658534</v>
      </c>
      <c r="AL98" s="11">
        <f>'OddsRatio_working_3-way'!Z98+'OddsRatio_working_3-way'!AF98</f>
        <v>1.043525511232738</v>
      </c>
      <c r="AM98" s="11">
        <f>'OddsRatio_working_3-way'!AA98+'OddsRatio_working_3-way'!AG98</f>
        <v>-0.66557091287859826</v>
      </c>
      <c r="AN98" s="11">
        <f>'OddsRatio_working_3-way'!AB98+'OddsRatio_working_3-way'!AH98</f>
        <v>-0.37795459835414003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1.043525511232738</v>
      </c>
      <c r="AS98" s="11">
        <f>IF(('OddsRatio_working_3-way'!X98=0),IF(Q98&gt;0,-Q98^(1/3),(-Q98)^(1/3)),'OddsRatio_working_3-way'!AM98-'OddsRatio_working_3-way'!R98/3)</f>
        <v>-0.66557091287859826</v>
      </c>
      <c r="AT98" s="11">
        <f>IF(('OddsRatio_working_3-way'!X98=0),IF(Q98&gt;0,-Q98^(1/3),(-Q98)^(1/3)),'OddsRatio_working_3-way'!AN98-'OddsRatio_working_3-way'!R98/3)</f>
        <v>-0.37795459835414003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3.39</v>
      </c>
      <c r="B99" s="4">
        <f>IF('True_Odds_Calculator_3-way'!B100="","",'True_Odds_Calculator_3-way'!B100)</f>
        <v>3.13</v>
      </c>
      <c r="C99" s="4">
        <f>IF('True_Odds_Calculator_3-way'!C100="","",'True_Odds_Calculator_3-way'!C100)</f>
        <v>2.42</v>
      </c>
      <c r="D99" s="9">
        <f t="shared" si="26"/>
        <v>0.28637858718491749</v>
      </c>
      <c r="E99" s="9">
        <f t="shared" si="27"/>
        <v>0.31048207270733708</v>
      </c>
      <c r="F99" s="9">
        <f t="shared" si="28"/>
        <v>0.40313934010774533</v>
      </c>
      <c r="G99" s="9">
        <f t="shared" si="29"/>
        <v>1.0426281103265413</v>
      </c>
      <c r="H99" s="9">
        <f t="shared" si="30"/>
        <v>3.4918811836804338</v>
      </c>
      <c r="I99" s="9">
        <f t="shared" si="31"/>
        <v>3.2207978749955335</v>
      </c>
      <c r="J99" s="9">
        <f t="shared" si="32"/>
        <v>2.4805319166636881</v>
      </c>
      <c r="K99" s="11">
        <f t="shared" si="33"/>
        <v>0.29498525073746312</v>
      </c>
      <c r="L99" s="11">
        <f t="shared" si="34"/>
        <v>0.31948881789137379</v>
      </c>
      <c r="M99" s="11">
        <f t="shared" si="35"/>
        <v>0.41322314049586778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-0.28151818057976241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0.23132738222223362</v>
      </c>
      <c r="Q99" s="11">
        <f>2*'OddsRatio_working_3-way'!K99*'OddsRatio_working_3-way'!L99*'OddsRatio_working_3-way'!M99</f>
        <v>7.7888007482233554E-2</v>
      </c>
      <c r="R99" s="11">
        <f t="shared" si="36"/>
        <v>0</v>
      </c>
      <c r="S99" s="11">
        <f t="shared" si="37"/>
        <v>-0.82171382944374971</v>
      </c>
      <c r="T99" s="11">
        <f t="shared" si="38"/>
        <v>-0.27667132304503361</v>
      </c>
      <c r="U99" s="11">
        <f>'OddsRatio_working_3-way'!S99-'OddsRatio_working_3-way'!R99^2/3</f>
        <v>-0.82171382944374971</v>
      </c>
      <c r="V99" s="11">
        <f>'OddsRatio_working_3-way'!S99*'OddsRatio_working_3-way'!R99/3-2*'OddsRatio_working_3-way'!R99^3/27-'OddsRatio_working_3-way'!T99</f>
        <v>0.27667132304503361</v>
      </c>
      <c r="W99" s="11">
        <f>'OddsRatio_working_3-way'!V99^2+4*'OddsRatio_working_3-way'!U99^3/27</f>
        <v>-5.6503667567717464E-3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0.14335043403514786</v>
      </c>
      <c r="Y99" s="11">
        <f>IF('OddsRatio_working_3-way'!W99&gt;=0,IF('OddsRatio_working_3-way'!V99+SQRT('OddsRatio_working_3-way'!W99)&gt;0,0,PI()),ACOS('OddsRatio_working_3-way'!V99/(2*'OddsRatio_working_3-way'!X99)))</f>
        <v>0.26528663563748078</v>
      </c>
      <c r="Z99" s="11">
        <f>'OddsRatio_working_3-way'!X99^(1/3)*COS('OddsRatio_working_3-way'!Y99/3)</f>
        <v>0.52131405516327067</v>
      </c>
      <c r="AA99" s="11">
        <f>'OddsRatio_working_3-way'!X99^(1/3)*COS(('OddsRatio_working_3-way'!Y99+2*PI())/3)</f>
        <v>-0.30068450911441796</v>
      </c>
      <c r="AB99" s="11">
        <f>'OddsRatio_working_3-way'!X99^(1/3)*COS(('OddsRatio_working_3-way'!Y99+4*PI())/3)</f>
        <v>-0.22062954604885301</v>
      </c>
      <c r="AC99" s="11">
        <f>'OddsRatio_working_3-way'!X99^(1/3)*SIN('OddsRatio_working_3-way'!Y99/3)</f>
        <v>4.6219754475869679E-2</v>
      </c>
      <c r="AD99" s="11">
        <f>'OddsRatio_working_3-way'!X99^(1/3)*SIN(('OddsRatio_working_3-way'!Y99+2*PI())/3)</f>
        <v>0.42836133788333974</v>
      </c>
      <c r="AE99" s="11">
        <f>'OddsRatio_working_3-way'!X99^(1/3)*SIN(('OddsRatio_working_3-way'!Y99+4*PI())/3)</f>
        <v>-0.47458109235920931</v>
      </c>
      <c r="AF99" s="11">
        <f>-'OddsRatio_working_3-way'!U99/(3*'OddsRatio_working_3-way'!X99^(1/3))*COS(('OddsRatio_working_3-way'!Y99)/3)</f>
        <v>0.52131405516327056</v>
      </c>
      <c r="AG99" s="11">
        <f>-'OddsRatio_working_3-way'!U99/(3*'OddsRatio_working_3-way'!X99^(1/3))*COS(('OddsRatio_working_3-way'!Y99+2*PI())/3)</f>
        <v>-0.30068450911441791</v>
      </c>
      <c r="AH99" s="11">
        <f>-'OddsRatio_working_3-way'!U99/(3*'OddsRatio_working_3-way'!X99^(1/3))*COS(('OddsRatio_working_3-way'!Y99+4*PI())/3)</f>
        <v>-0.22062954604885296</v>
      </c>
      <c r="AI99" s="11">
        <f>'OddsRatio_working_3-way'!U99/(3*'OddsRatio_working_3-way'!X99^(1/3))*SIN(('OddsRatio_working_3-way'!Y99)/3)</f>
        <v>-4.6219754475869665E-2</v>
      </c>
      <c r="AJ99" s="11">
        <f>'OddsRatio_working_3-way'!U99/(3*'OddsRatio_working_3-way'!X99^(1/3))*SIN(('OddsRatio_working_3-way'!Y99+2*PI())/3)</f>
        <v>-0.42836133788333969</v>
      </c>
      <c r="AK99" s="11">
        <f>'OddsRatio_working_3-way'!U99/(3*'OddsRatio_working_3-way'!X99^(1/3))*SIN(('OddsRatio_working_3-way'!Y99+4*PI())/3)</f>
        <v>0.4745810923592092</v>
      </c>
      <c r="AL99" s="11">
        <f>'OddsRatio_working_3-way'!Z99+'OddsRatio_working_3-way'!AF99</f>
        <v>1.0426281103265413</v>
      </c>
      <c r="AM99" s="11">
        <f>'OddsRatio_working_3-way'!AA99+'OddsRatio_working_3-way'!AG99</f>
        <v>-0.60136901822883582</v>
      </c>
      <c r="AN99" s="11">
        <f>'OddsRatio_working_3-way'!AB99+'OddsRatio_working_3-way'!AH99</f>
        <v>-0.44125909209770597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1.0426281103265413</v>
      </c>
      <c r="AS99" s="11">
        <f>IF(('OddsRatio_working_3-way'!X99=0),IF(Q99&gt;0,-Q99^(1/3),(-Q99)^(1/3)),'OddsRatio_working_3-way'!AM99-'OddsRatio_working_3-way'!R99/3)</f>
        <v>-0.60136901822883582</v>
      </c>
      <c r="AT99" s="11">
        <f>IF(('OddsRatio_working_3-way'!X99=0),IF(Q99&gt;0,-Q99^(1/3),(-Q99)^(1/3)),'OddsRatio_working_3-way'!AN99-'OddsRatio_working_3-way'!R99/3)</f>
        <v>-0.44125909209770597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2.09</v>
      </c>
      <c r="B100" s="4">
        <f>IF('True_Odds_Calculator_3-way'!B101="","",'True_Odds_Calculator_3-way'!B101)</f>
        <v>3.52</v>
      </c>
      <c r="C100" s="4">
        <f>IF('True_Odds_Calculator_3-way'!C101="","",'True_Odds_Calculator_3-way'!C101)</f>
        <v>3.78</v>
      </c>
      <c r="D100" s="9">
        <f t="shared" si="26"/>
        <v>0.46796589129543503</v>
      </c>
      <c r="E100" s="9">
        <f t="shared" si="27"/>
        <v>0.2755999583958561</v>
      </c>
      <c r="F100" s="9">
        <f t="shared" si="28"/>
        <v>0.2564341503087087</v>
      </c>
      <c r="G100" s="9">
        <f t="shared" si="29"/>
        <v>1.0430347509596019</v>
      </c>
      <c r="H100" s="9">
        <f t="shared" si="30"/>
        <v>2.1369078785459656</v>
      </c>
      <c r="I100" s="9">
        <f t="shared" si="31"/>
        <v>3.6284475724181964</v>
      </c>
      <c r="J100" s="9">
        <f t="shared" si="32"/>
        <v>3.8996366076676927</v>
      </c>
      <c r="K100" s="11">
        <f t="shared" si="33"/>
        <v>0.47846889952153115</v>
      </c>
      <c r="L100" s="11">
        <f t="shared" si="34"/>
        <v>0.28409090909090912</v>
      </c>
      <c r="M100" s="11">
        <f t="shared" si="35"/>
        <v>0.26455026455026459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-0.27459402638828456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0.22978417117173106</v>
      </c>
      <c r="Q100" s="11">
        <f>2*'OddsRatio_working_3-way'!K100*'OddsRatio_working_3-way'!L100*'OddsRatio_working_3-way'!M100</f>
        <v>7.1919928379258549E-2</v>
      </c>
      <c r="R100" s="11">
        <f t="shared" si="36"/>
        <v>0</v>
      </c>
      <c r="S100" s="11">
        <f t="shared" si="37"/>
        <v>-0.83681416596735803</v>
      </c>
      <c r="T100" s="11">
        <f t="shared" si="38"/>
        <v>-0.26191366696943913</v>
      </c>
      <c r="U100" s="11">
        <f>'OddsRatio_working_3-way'!S100-'OddsRatio_working_3-way'!R100^2/3</f>
        <v>-0.83681416596735803</v>
      </c>
      <c r="V100" s="11">
        <f>'OddsRatio_working_3-way'!S100*'OddsRatio_working_3-way'!R100/3-2*'OddsRatio_working_3-way'!R100^3/27-'OddsRatio_working_3-way'!T100</f>
        <v>0.26191366696943913</v>
      </c>
      <c r="W100" s="11">
        <f>'OddsRatio_working_3-way'!V100^2+4*'OddsRatio_working_3-way'!U100^3/27</f>
        <v>-1.8213937872686464E-2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0.14731998066968438</v>
      </c>
      <c r="Y100" s="11">
        <f>IF('OddsRatio_working_3-way'!W100&gt;=0,IF('OddsRatio_working_3-way'!V100+SQRT('OddsRatio_working_3-way'!W100)&gt;0,0,PI()),ACOS('OddsRatio_working_3-way'!V100/(2*'OddsRatio_working_3-way'!X100)))</f>
        <v>0.47579720040082485</v>
      </c>
      <c r="Z100" s="11">
        <f>'OddsRatio_working_3-way'!X100^(1/3)*COS('OddsRatio_working_3-way'!Y100/3)</f>
        <v>0.52151737547980093</v>
      </c>
      <c r="AA100" s="11">
        <f>'OddsRatio_working_3-way'!X100^(1/3)*COS(('OddsRatio_working_3-way'!Y100+2*PI())/3)</f>
        <v>-0.33299622504797027</v>
      </c>
      <c r="AB100" s="11">
        <f>'OddsRatio_working_3-way'!X100^(1/3)*COS(('OddsRatio_working_3-way'!Y100+4*PI())/3)</f>
        <v>-0.18852115043183071</v>
      </c>
      <c r="AC100" s="11">
        <f>'OddsRatio_working_3-way'!X100^(1/3)*SIN('OddsRatio_working_3-way'!Y100/3)</f>
        <v>8.3412723220819482E-2</v>
      </c>
      <c r="AD100" s="11">
        <f>'OddsRatio_working_3-way'!X100^(1/3)*SIN(('OddsRatio_working_3-way'!Y100+2*PI())/3)</f>
        <v>0.40994093407008553</v>
      </c>
      <c r="AE100" s="11">
        <f>'OddsRatio_working_3-way'!X100^(1/3)*SIN(('OddsRatio_working_3-way'!Y100+4*PI())/3)</f>
        <v>-0.49335365729090497</v>
      </c>
      <c r="AF100" s="11">
        <f>-'OddsRatio_working_3-way'!U100/(3*'OddsRatio_working_3-way'!X100^(1/3))*COS(('OddsRatio_working_3-way'!Y100)/3)</f>
        <v>0.52151737547980093</v>
      </c>
      <c r="AG100" s="11">
        <f>-'OddsRatio_working_3-way'!U100/(3*'OddsRatio_working_3-way'!X100^(1/3))*COS(('OddsRatio_working_3-way'!Y100+2*PI())/3)</f>
        <v>-0.33299622504797027</v>
      </c>
      <c r="AH100" s="11">
        <f>-'OddsRatio_working_3-way'!U100/(3*'OddsRatio_working_3-way'!X100^(1/3))*COS(('OddsRatio_working_3-way'!Y100+4*PI())/3)</f>
        <v>-0.18852115043183071</v>
      </c>
      <c r="AI100" s="11">
        <f>'OddsRatio_working_3-way'!U100/(3*'OddsRatio_working_3-way'!X100^(1/3))*SIN(('OddsRatio_working_3-way'!Y100)/3)</f>
        <v>-8.3412723220819482E-2</v>
      </c>
      <c r="AJ100" s="11">
        <f>'OddsRatio_working_3-way'!U100/(3*'OddsRatio_working_3-way'!X100^(1/3))*SIN(('OddsRatio_working_3-way'!Y100+2*PI())/3)</f>
        <v>-0.40994093407008553</v>
      </c>
      <c r="AK100" s="11">
        <f>'OddsRatio_working_3-way'!U100/(3*'OddsRatio_working_3-way'!X100^(1/3))*SIN(('OddsRatio_working_3-way'!Y100+4*PI())/3)</f>
        <v>0.49335365729090497</v>
      </c>
      <c r="AL100" s="11">
        <f>'OddsRatio_working_3-way'!Z100+'OddsRatio_working_3-way'!AF100</f>
        <v>1.0430347509596019</v>
      </c>
      <c r="AM100" s="11">
        <f>'OddsRatio_working_3-way'!AA100+'OddsRatio_working_3-way'!AG100</f>
        <v>-0.66599245009594055</v>
      </c>
      <c r="AN100" s="11">
        <f>'OddsRatio_working_3-way'!AB100+'OddsRatio_working_3-way'!AH100</f>
        <v>-0.37704230086366142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1.0430347509596019</v>
      </c>
      <c r="AS100" s="11">
        <f>IF(('OddsRatio_working_3-way'!X100=0),IF(Q100&gt;0,-Q100^(1/3),(-Q100)^(1/3)),'OddsRatio_working_3-way'!AM100-'OddsRatio_working_3-way'!R100/3)</f>
        <v>-0.66599245009594055</v>
      </c>
      <c r="AT100" s="11">
        <f>IF(('OddsRatio_working_3-way'!X100=0),IF(Q100&gt;0,-Q100^(1/3),(-Q100)^(1/3)),'OddsRatio_working_3-way'!AN100-'OddsRatio_working_3-way'!R100/3)</f>
        <v>-0.37704230086366142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2.12</v>
      </c>
      <c r="B101" s="4">
        <f>IF('True_Odds_Calculator_3-way'!B102="","",'True_Odds_Calculator_3-way'!B102)</f>
        <v>3.19</v>
      </c>
      <c r="C101" s="4">
        <f>IF('True_Odds_Calculator_3-way'!C102="","",'True_Odds_Calculator_3-way'!C102)</f>
        <v>4.1100000000000003</v>
      </c>
      <c r="D101" s="9">
        <f t="shared" si="26"/>
        <v>0.46069532275318104</v>
      </c>
      <c r="E101" s="9">
        <f t="shared" si="27"/>
        <v>0.30404344940209121</v>
      </c>
      <c r="F101" s="9">
        <f t="shared" si="28"/>
        <v>0.2352612278447278</v>
      </c>
      <c r="G101" s="9">
        <f t="shared" si="29"/>
        <v>1.0452071238284857</v>
      </c>
      <c r="H101" s="9">
        <f t="shared" si="30"/>
        <v>2.1706319786879043</v>
      </c>
      <c r="I101" s="9">
        <f t="shared" si="31"/>
        <v>3.2890036011843837</v>
      </c>
      <c r="J101" s="9">
        <f t="shared" si="32"/>
        <v>4.2505941551065911</v>
      </c>
      <c r="K101" s="11">
        <f t="shared" si="33"/>
        <v>0.47169811320754712</v>
      </c>
      <c r="L101" s="11">
        <f t="shared" si="34"/>
        <v>0.31347962382445144</v>
      </c>
      <c r="M101" s="11">
        <f t="shared" si="35"/>
        <v>0.24330900243309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-0.2744442655160757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0.23097589690962878</v>
      </c>
      <c r="Q101" s="11">
        <f>2*'OddsRatio_working_3-way'!K101*'OddsRatio_working_3-way'!L101*'OddsRatio_working_3-way'!M101</f>
        <v>7.1955108071535448E-2</v>
      </c>
      <c r="R101" s="11">
        <f t="shared" si="36"/>
        <v>0</v>
      </c>
      <c r="S101" s="11">
        <f t="shared" si="37"/>
        <v>-0.84161312853556147</v>
      </c>
      <c r="T101" s="11">
        <f t="shared" si="38"/>
        <v>-0.26218477524472322</v>
      </c>
      <c r="U101" s="11">
        <f>'OddsRatio_working_3-way'!S101-'OddsRatio_working_3-way'!R101^2/3</f>
        <v>-0.84161312853556147</v>
      </c>
      <c r="V101" s="11">
        <f>'OddsRatio_working_3-way'!S101*'OddsRatio_working_3-way'!R101/3-2*'OddsRatio_working_3-way'!R101^3/27-'OddsRatio_working_3-way'!T101</f>
        <v>0.26218477524472322</v>
      </c>
      <c r="W101" s="11">
        <f>'OddsRatio_working_3-way'!V101^2+4*'OddsRatio_working_3-way'!U101^3/27</f>
        <v>-1.9573992842405408E-2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0.148589071950574</v>
      </c>
      <c r="Y101" s="11">
        <f>IF('OddsRatio_working_3-way'!W101&gt;=0,IF('OddsRatio_working_3-way'!V101+SQRT('OddsRatio_working_3-way'!W101)&gt;0,0,PI()),ACOS('OddsRatio_working_3-way'!V101/(2*'OddsRatio_working_3-way'!X101)))</f>
        <v>0.49018062170821763</v>
      </c>
      <c r="Z101" s="11">
        <f>'OddsRatio_working_3-way'!X101^(1/3)*COS('OddsRatio_working_3-way'!Y101/3)</f>
        <v>0.52260356191424284</v>
      </c>
      <c r="AA101" s="11">
        <f>'OddsRatio_working_3-way'!X101^(1/3)*COS(('OddsRatio_working_3-way'!Y101+2*PI())/3)</f>
        <v>-0.33591692646927551</v>
      </c>
      <c r="AB101" s="11">
        <f>'OddsRatio_working_3-way'!X101^(1/3)*COS(('OddsRatio_working_3-way'!Y101+4*PI())/3)</f>
        <v>-0.18668663544496747</v>
      </c>
      <c r="AC101" s="11">
        <f>'OddsRatio_working_3-way'!X101^(1/3)*SIN('OddsRatio_working_3-way'!Y101/3)</f>
        <v>8.6158148694130451E-2</v>
      </c>
      <c r="AD101" s="11">
        <f>'OddsRatio_working_3-way'!X101^(1/3)*SIN(('OddsRatio_working_3-way'!Y101+2*PI())/3)</f>
        <v>0.40950888637890276</v>
      </c>
      <c r="AE101" s="11">
        <f>'OddsRatio_working_3-way'!X101^(1/3)*SIN(('OddsRatio_working_3-way'!Y101+4*PI())/3)</f>
        <v>-0.49566703507303328</v>
      </c>
      <c r="AF101" s="11">
        <f>-'OddsRatio_working_3-way'!U101/(3*'OddsRatio_working_3-way'!X101^(1/3))*COS(('OddsRatio_working_3-way'!Y101)/3)</f>
        <v>0.52260356191424295</v>
      </c>
      <c r="AG101" s="11">
        <f>-'OddsRatio_working_3-way'!U101/(3*'OddsRatio_working_3-way'!X101^(1/3))*COS(('OddsRatio_working_3-way'!Y101+2*PI())/3)</f>
        <v>-0.33591692646927557</v>
      </c>
      <c r="AH101" s="11">
        <f>-'OddsRatio_working_3-way'!U101/(3*'OddsRatio_working_3-way'!X101^(1/3))*COS(('OddsRatio_working_3-way'!Y101+4*PI())/3)</f>
        <v>-0.1866866354449675</v>
      </c>
      <c r="AI101" s="11">
        <f>'OddsRatio_working_3-way'!U101/(3*'OddsRatio_working_3-way'!X101^(1/3))*SIN(('OddsRatio_working_3-way'!Y101)/3)</f>
        <v>-8.6158148694130465E-2</v>
      </c>
      <c r="AJ101" s="11">
        <f>'OddsRatio_working_3-way'!U101/(3*'OddsRatio_working_3-way'!X101^(1/3))*SIN(('OddsRatio_working_3-way'!Y101+2*PI())/3)</f>
        <v>-0.40950888637890287</v>
      </c>
      <c r="AK101" s="11">
        <f>'OddsRatio_working_3-way'!U101/(3*'OddsRatio_working_3-way'!X101^(1/3))*SIN(('OddsRatio_working_3-way'!Y101+4*PI())/3)</f>
        <v>0.49566703507303339</v>
      </c>
      <c r="AL101" s="11">
        <f>'OddsRatio_working_3-way'!Z101+'OddsRatio_working_3-way'!AF101</f>
        <v>1.0452071238284857</v>
      </c>
      <c r="AM101" s="11">
        <f>'OddsRatio_working_3-way'!AA101+'OddsRatio_working_3-way'!AG101</f>
        <v>-0.67183385293855102</v>
      </c>
      <c r="AN101" s="11">
        <f>'OddsRatio_working_3-way'!AB101+'OddsRatio_working_3-way'!AH101</f>
        <v>-0.37337327088993499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1.0452071238284857</v>
      </c>
      <c r="AS101" s="11">
        <f>IF(('OddsRatio_working_3-way'!X101=0),IF(Q101&gt;0,-Q101^(1/3),(-Q101)^(1/3)),'OddsRatio_working_3-way'!AM101-'OddsRatio_working_3-way'!R101/3)</f>
        <v>-0.67183385293855102</v>
      </c>
      <c r="AT101" s="11">
        <f>IF(('OddsRatio_working_3-way'!X101=0),IF(Q101&gt;0,-Q101^(1/3),(-Q101)^(1/3)),'OddsRatio_working_3-way'!AN101-'OddsRatio_working_3-way'!R101/3)</f>
        <v>-0.37337327088993499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2.56</v>
      </c>
      <c r="B102" s="4">
        <f>IF('True_Odds_Calculator_3-way'!B103="","",'True_Odds_Calculator_3-way'!B103)</f>
        <v>3.14</v>
      </c>
      <c r="C102" s="4">
        <f>IF('True_Odds_Calculator_3-way'!C103="","",'True_Odds_Calculator_3-way'!C103)</f>
        <v>3.14</v>
      </c>
      <c r="D102" s="9">
        <f t="shared" si="26"/>
        <v>0.38084316423489367</v>
      </c>
      <c r="E102" s="9">
        <f t="shared" si="27"/>
        <v>0.30957841788255325</v>
      </c>
      <c r="F102" s="9">
        <f t="shared" si="28"/>
        <v>0.30957841788255325</v>
      </c>
      <c r="G102" s="9">
        <f t="shared" si="29"/>
        <v>1.0421492226047691</v>
      </c>
      <c r="H102" s="9">
        <f t="shared" si="30"/>
        <v>2.6257527872634396</v>
      </c>
      <c r="I102" s="9">
        <f t="shared" si="31"/>
        <v>3.2301993363742056</v>
      </c>
      <c r="J102" s="9">
        <f t="shared" si="32"/>
        <v>3.2301993363742056</v>
      </c>
      <c r="K102" s="11">
        <f t="shared" si="33"/>
        <v>0.390625</v>
      </c>
      <c r="L102" s="11">
        <f t="shared" si="34"/>
        <v>0.31847133757961782</v>
      </c>
      <c r="M102" s="11">
        <f t="shared" si="35"/>
        <v>0.31847133757961782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-0.28304330297375158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0.23137348371130673</v>
      </c>
      <c r="Q102" s="11">
        <f>2*'OddsRatio_working_3-way'!K102*'OddsRatio_working_3-way'!L102*'OddsRatio_working_3-way'!M102</f>
        <v>7.9237494421680391E-2</v>
      </c>
      <c r="R102" s="11">
        <f t="shared" si="36"/>
        <v>0</v>
      </c>
      <c r="S102" s="11">
        <f t="shared" si="37"/>
        <v>-0.8174490662044156</v>
      </c>
      <c r="T102" s="11">
        <f t="shared" si="38"/>
        <v>-0.27994831034397799</v>
      </c>
      <c r="U102" s="11">
        <f>'OddsRatio_working_3-way'!S102-'OddsRatio_working_3-way'!R102^2/3</f>
        <v>-0.8174490662044156</v>
      </c>
      <c r="V102" s="11">
        <f>'OddsRatio_working_3-way'!S102*'OddsRatio_working_3-way'!R102/3-2*'OddsRatio_working_3-way'!R102^3/27-'OddsRatio_working_3-way'!T102</f>
        <v>0.27994831034397799</v>
      </c>
      <c r="W102" s="11">
        <f>'OddsRatio_working_3-way'!V102^2+4*'OddsRatio_working_3-way'!U102^3/27</f>
        <v>-2.5531283674768146E-3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0.1422358822800395</v>
      </c>
      <c r="Y102" s="11">
        <f>IF('OddsRatio_working_3-way'!W102&gt;=0,IF('OddsRatio_working_3-way'!V102+SQRT('OddsRatio_working_3-way'!W102)&gt;0,0,PI()),ACOS('OddsRatio_working_3-way'!V102/(2*'OddsRatio_working_3-way'!X102)))</f>
        <v>0.17856966511823069</v>
      </c>
      <c r="Z102" s="11">
        <f>'OddsRatio_working_3-way'!X102^(1/3)*COS('OddsRatio_working_3-way'!Y102/3)</f>
        <v>0.52107461130238453</v>
      </c>
      <c r="AA102" s="11">
        <f>'OddsRatio_working_3-way'!X102^(1/3)*COS(('OddsRatio_working_3-way'!Y102+2*PI())/3)</f>
        <v>-0.2874297514893</v>
      </c>
      <c r="AB102" s="11">
        <f>'OddsRatio_working_3-way'!X102^(1/3)*COS(('OddsRatio_working_3-way'!Y102+4*PI())/3)</f>
        <v>-0.23364485981308458</v>
      </c>
      <c r="AC102" s="11">
        <f>'OddsRatio_working_3-way'!X102^(1/3)*SIN('OddsRatio_working_3-way'!Y102/3)</f>
        <v>3.1052721687597921E-2</v>
      </c>
      <c r="AD102" s="11">
        <f>'OddsRatio_working_3-way'!X102^(1/3)*SIN(('OddsRatio_working_3-way'!Y102+2*PI())/3)</f>
        <v>0.435737489811168</v>
      </c>
      <c r="AE102" s="11">
        <f>'OddsRatio_working_3-way'!X102^(1/3)*SIN(('OddsRatio_working_3-way'!Y102+4*PI())/3)</f>
        <v>-0.46679021149876582</v>
      </c>
      <c r="AF102" s="11">
        <f>-'OddsRatio_working_3-way'!U102/(3*'OddsRatio_working_3-way'!X102^(1/3))*COS(('OddsRatio_working_3-way'!Y102)/3)</f>
        <v>0.52107461130238464</v>
      </c>
      <c r="AG102" s="11">
        <f>-'OddsRatio_working_3-way'!U102/(3*'OddsRatio_working_3-way'!X102^(1/3))*COS(('OddsRatio_working_3-way'!Y102+2*PI())/3)</f>
        <v>-0.28742975148930006</v>
      </c>
      <c r="AH102" s="11">
        <f>-'OddsRatio_working_3-way'!U102/(3*'OddsRatio_working_3-way'!X102^(1/3))*COS(('OddsRatio_working_3-way'!Y102+4*PI())/3)</f>
        <v>-0.23364485981308464</v>
      </c>
      <c r="AI102" s="11">
        <f>'OddsRatio_working_3-way'!U102/(3*'OddsRatio_working_3-way'!X102^(1/3))*SIN(('OddsRatio_working_3-way'!Y102)/3)</f>
        <v>-3.1052721687597928E-2</v>
      </c>
      <c r="AJ102" s="11">
        <f>'OddsRatio_working_3-way'!U102/(3*'OddsRatio_working_3-way'!X102^(1/3))*SIN(('OddsRatio_working_3-way'!Y102+2*PI())/3)</f>
        <v>-0.43573748981116811</v>
      </c>
      <c r="AK102" s="11">
        <f>'OddsRatio_working_3-way'!U102/(3*'OddsRatio_working_3-way'!X102^(1/3))*SIN(('OddsRatio_working_3-way'!Y102+4*PI())/3)</f>
        <v>0.46679021149876587</v>
      </c>
      <c r="AL102" s="11">
        <f>'OddsRatio_working_3-way'!Z102+'OddsRatio_working_3-way'!AF102</f>
        <v>1.0421492226047691</v>
      </c>
      <c r="AM102" s="11">
        <f>'OddsRatio_working_3-way'!AA102+'OddsRatio_working_3-way'!AG102</f>
        <v>-0.57485950297860011</v>
      </c>
      <c r="AN102" s="11">
        <f>'OddsRatio_working_3-way'!AB102+'OddsRatio_working_3-way'!AH102</f>
        <v>-0.46728971962616922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1.0421492226047691</v>
      </c>
      <c r="AS102" s="11">
        <f>IF(('OddsRatio_working_3-way'!X102=0),IF(Q102&gt;0,-Q102^(1/3),(-Q102)^(1/3)),'OddsRatio_working_3-way'!AM102-'OddsRatio_working_3-way'!R102/3)</f>
        <v>-0.57485950297860011</v>
      </c>
      <c r="AT102" s="11">
        <f>IF(('OddsRatio_working_3-way'!X102=0),IF(Q102&gt;0,-Q102^(1/3),(-Q102)^(1/3)),'OddsRatio_working_3-way'!AN102-'OddsRatio_working_3-way'!R102/3)</f>
        <v>-0.46728971962616922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2.8</v>
      </c>
      <c r="B103" s="4">
        <f>IF('True_Odds_Calculator_3-way'!B104="","",'True_Odds_Calculator_3-way'!B104)</f>
        <v>3.2</v>
      </c>
      <c r="C103" s="4">
        <f>IF('True_Odds_Calculator_3-way'!C104="","",'True_Odds_Calculator_3-way'!C104)</f>
        <v>2.8</v>
      </c>
      <c r="D103" s="9">
        <f t="shared" si="26"/>
        <v>0.34801376756546809</v>
      </c>
      <c r="E103" s="9">
        <f t="shared" si="27"/>
        <v>0.30397246486906387</v>
      </c>
      <c r="F103" s="9">
        <f t="shared" si="28"/>
        <v>0.34801376756546809</v>
      </c>
      <c r="G103" s="9">
        <f t="shared" si="29"/>
        <v>1.0408052994817236</v>
      </c>
      <c r="H103" s="9">
        <f t="shared" si="30"/>
        <v>2.8734495390671024</v>
      </c>
      <c r="I103" s="9">
        <f t="shared" si="31"/>
        <v>3.2897716588597916</v>
      </c>
      <c r="J103" s="9">
        <f t="shared" si="32"/>
        <v>2.8734495390671024</v>
      </c>
      <c r="K103" s="11">
        <f t="shared" si="33"/>
        <v>0.35714285714285715</v>
      </c>
      <c r="L103" s="11">
        <f t="shared" si="34"/>
        <v>0.3125</v>
      </c>
      <c r="M103" s="11">
        <f t="shared" si="35"/>
        <v>0.35714285714285715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-0.28411989795918358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0.23118622448979592</v>
      </c>
      <c r="Q103" s="11">
        <f>2*'OddsRatio_working_3-way'!K103*'OddsRatio_working_3-way'!L103*'OddsRatio_working_3-way'!M103</f>
        <v>7.9719387755102053E-2</v>
      </c>
      <c r="R103" s="11">
        <f t="shared" si="36"/>
        <v>0</v>
      </c>
      <c r="S103" s="11">
        <f t="shared" si="37"/>
        <v>-0.81369248035914732</v>
      </c>
      <c r="T103" s="11">
        <f t="shared" si="38"/>
        <v>-0.28058361391694742</v>
      </c>
      <c r="U103" s="11">
        <f>'OddsRatio_working_3-way'!S103-'OddsRatio_working_3-way'!R103^2/3</f>
        <v>-0.81369248035914732</v>
      </c>
      <c r="V103" s="11">
        <f>'OddsRatio_working_3-way'!S103*'OddsRatio_working_3-way'!R103/3-2*'OddsRatio_working_3-way'!R103^3/27-'OddsRatio_working_3-way'!T103</f>
        <v>0.28058361391694742</v>
      </c>
      <c r="W103" s="11">
        <f>'OddsRatio_working_3-way'!V103^2+4*'OddsRatio_working_3-way'!U103^3/27</f>
        <v>-1.0864787205539517E-3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0.14125654243188929</v>
      </c>
      <c r="Y103" s="11">
        <f>IF('OddsRatio_working_3-way'!W103&gt;=0,IF('OddsRatio_working_3-way'!V103+SQRT('OddsRatio_working_3-way'!W103)&gt;0,0,PI()),ACOS('OddsRatio_working_3-way'!V103/(2*'OddsRatio_working_3-way'!X103)))</f>
        <v>0.11693979278790856</v>
      </c>
      <c r="Z103" s="11">
        <f>'OddsRatio_working_3-way'!X103^(1/3)*COS('OddsRatio_working_3-way'!Y103/3)</f>
        <v>0.52040264974086192</v>
      </c>
      <c r="AA103" s="11">
        <f>'OddsRatio_working_3-way'!X103^(1/3)*COS(('OddsRatio_working_3-way'!Y103+2*PI())/3)</f>
        <v>-0.27777777777777762</v>
      </c>
      <c r="AB103" s="11">
        <f>'OddsRatio_working_3-way'!X103^(1/3)*COS(('OddsRatio_working_3-way'!Y103+4*PI())/3)</f>
        <v>-0.24262487196308441</v>
      </c>
      <c r="AC103" s="11">
        <f>'OddsRatio_working_3-way'!X103^(1/3)*SIN('OddsRatio_working_3-way'!Y103/3)</f>
        <v>2.0295539634910875E-2</v>
      </c>
      <c r="AD103" s="11">
        <f>'OddsRatio_working_3-way'!X103^(1/3)*SIN(('OddsRatio_working_3-way'!Y103+2*PI())/3)</f>
        <v>0.44053414505486638</v>
      </c>
      <c r="AE103" s="11">
        <f>'OddsRatio_working_3-way'!X103^(1/3)*SIN(('OddsRatio_working_3-way'!Y103+4*PI())/3)</f>
        <v>-0.46082968468977709</v>
      </c>
      <c r="AF103" s="11">
        <f>-'OddsRatio_working_3-way'!U103/(3*'OddsRatio_working_3-way'!X103^(1/3))*COS(('OddsRatio_working_3-way'!Y103)/3)</f>
        <v>0.52040264974086181</v>
      </c>
      <c r="AG103" s="11">
        <f>-'OddsRatio_working_3-way'!U103/(3*'OddsRatio_working_3-way'!X103^(1/3))*COS(('OddsRatio_working_3-way'!Y103+2*PI())/3)</f>
        <v>-0.27777777777777757</v>
      </c>
      <c r="AH103" s="11">
        <f>-'OddsRatio_working_3-way'!U103/(3*'OddsRatio_working_3-way'!X103^(1/3))*COS(('OddsRatio_working_3-way'!Y103+4*PI())/3)</f>
        <v>-0.24262487196308438</v>
      </c>
      <c r="AI103" s="11">
        <f>'OddsRatio_working_3-way'!U103/(3*'OddsRatio_working_3-way'!X103^(1/3))*SIN(('OddsRatio_working_3-way'!Y103)/3)</f>
        <v>-2.0295539634910872E-2</v>
      </c>
      <c r="AJ103" s="11">
        <f>'OddsRatio_working_3-way'!U103/(3*'OddsRatio_working_3-way'!X103^(1/3))*SIN(('OddsRatio_working_3-way'!Y103+2*PI())/3)</f>
        <v>-0.44053414505486627</v>
      </c>
      <c r="AK103" s="11">
        <f>'OddsRatio_working_3-way'!U103/(3*'OddsRatio_working_3-way'!X103^(1/3))*SIN(('OddsRatio_working_3-way'!Y103+4*PI())/3)</f>
        <v>0.46082968468977697</v>
      </c>
      <c r="AL103" s="11">
        <f>'OddsRatio_working_3-way'!Z103+'OddsRatio_working_3-way'!AF103</f>
        <v>1.0408052994817236</v>
      </c>
      <c r="AM103" s="11">
        <f>'OddsRatio_working_3-way'!AA103+'OddsRatio_working_3-way'!AG103</f>
        <v>-0.55555555555555514</v>
      </c>
      <c r="AN103" s="11">
        <f>'OddsRatio_working_3-way'!AB103+'OddsRatio_working_3-way'!AH103</f>
        <v>-0.48524974392616882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1.0408052994817236</v>
      </c>
      <c r="AS103" s="11">
        <f>IF(('OddsRatio_working_3-way'!X103=0),IF(Q103&gt;0,-Q103^(1/3),(-Q103)^(1/3)),'OddsRatio_working_3-way'!AM103-'OddsRatio_working_3-way'!R103/3)</f>
        <v>-0.55555555555555514</v>
      </c>
      <c r="AT103" s="11">
        <f>IF(('OddsRatio_working_3-way'!X103=0),IF(Q103&gt;0,-Q103^(1/3),(-Q103)^(1/3)),'OddsRatio_working_3-way'!AN103-'OddsRatio_working_3-way'!R103/3)</f>
        <v>-0.48524974392616882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2.2200000000000002</v>
      </c>
      <c r="B104" s="4">
        <f>IF('True_Odds_Calculator_3-way'!B105="","",'True_Odds_Calculator_3-way'!B105)</f>
        <v>3.28</v>
      </c>
      <c r="C104" s="4">
        <f>IF('True_Odds_Calculator_3-way'!C105="","",'True_Odds_Calculator_3-way'!C105)</f>
        <v>3.66</v>
      </c>
      <c r="D104" s="9">
        <f t="shared" si="26"/>
        <v>0.43966263849713799</v>
      </c>
      <c r="E104" s="9">
        <f t="shared" si="27"/>
        <v>0.29570063711650491</v>
      </c>
      <c r="F104" s="9">
        <f t="shared" si="28"/>
        <v>0.26463672438635721</v>
      </c>
      <c r="G104" s="9">
        <f t="shared" si="29"/>
        <v>1.0446485078527563</v>
      </c>
      <c r="H104" s="9">
        <f t="shared" si="30"/>
        <v>2.2744711795803627</v>
      </c>
      <c r="I104" s="9">
        <f t="shared" si="31"/>
        <v>3.3817985979042846</v>
      </c>
      <c r="J104" s="9">
        <f t="shared" si="32"/>
        <v>3.7787650308883314</v>
      </c>
      <c r="K104" s="11">
        <f t="shared" si="33"/>
        <v>0.4504504504504504</v>
      </c>
      <c r="L104" s="11">
        <f t="shared" si="34"/>
        <v>0.3048780487804878</v>
      </c>
      <c r="M104" s="11">
        <f t="shared" si="35"/>
        <v>0.27322404371584696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-0.27763128982641172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0.23113877572094277</v>
      </c>
      <c r="Q104" s="11">
        <f>2*'OddsRatio_working_3-way'!K104*'OddsRatio_working_3-way'!L104*'OddsRatio_working_3-way'!M104</f>
        <v>7.5045057052254144E-2</v>
      </c>
      <c r="R104" s="11">
        <f t="shared" si="36"/>
        <v>0</v>
      </c>
      <c r="S104" s="11">
        <f t="shared" si="37"/>
        <v>-0.83253863736130651</v>
      </c>
      <c r="T104" s="11">
        <f t="shared" si="38"/>
        <v>-0.2703047523900346</v>
      </c>
      <c r="U104" s="11">
        <f>'OddsRatio_working_3-way'!S104-'OddsRatio_working_3-way'!R104^2/3</f>
        <v>-0.83253863736130651</v>
      </c>
      <c r="V104" s="11">
        <f>'OddsRatio_working_3-way'!S104*'OddsRatio_working_3-way'!R104/3-2*'OddsRatio_working_3-way'!R104^3/27-'OddsRatio_working_3-way'!T104</f>
        <v>0.2703047523900346</v>
      </c>
      <c r="W104" s="11">
        <f>'OddsRatio_working_3-way'!V104^2+4*'OddsRatio_working_3-way'!U104^3/27</f>
        <v>-1.2424180160939963E-2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0.14619237268542593</v>
      </c>
      <c r="Y104" s="11">
        <f>IF('OddsRatio_working_3-way'!W104&gt;=0,IF('OddsRatio_working_3-way'!V104+SQRT('OddsRatio_working_3-way'!W104)&gt;0,0,PI()),ACOS('OddsRatio_working_3-way'!V104/(2*'OddsRatio_working_3-way'!X104)))</f>
        <v>0.3911188994848358</v>
      </c>
      <c r="Z104" s="11">
        <f>'OddsRatio_working_3-way'!X104^(1/3)*COS('OddsRatio_working_3-way'!Y104/3)</f>
        <v>0.52232425392637827</v>
      </c>
      <c r="AA104" s="11">
        <f>'OddsRatio_working_3-way'!X104^(1/3)*COS(('OddsRatio_working_3-way'!Y104+2*PI())/3)</f>
        <v>-0.32047224128204621</v>
      </c>
      <c r="AB104" s="11">
        <f>'OddsRatio_working_3-way'!X104^(1/3)*COS(('OddsRatio_working_3-way'!Y104+4*PI())/3)</f>
        <v>-0.20185201264433197</v>
      </c>
      <c r="AC104" s="11">
        <f>'OddsRatio_working_3-way'!X104^(1/3)*SIN('OddsRatio_working_3-way'!Y104/3)</f>
        <v>6.8485420935319272E-2</v>
      </c>
      <c r="AD104" s="11">
        <f>'OddsRatio_working_3-way'!X104^(1/3)*SIN(('OddsRatio_working_3-way'!Y104+2*PI())/3)</f>
        <v>0.41810336244533775</v>
      </c>
      <c r="AE104" s="11">
        <f>'OddsRatio_working_3-way'!X104^(1/3)*SIN(('OddsRatio_working_3-way'!Y104+4*PI())/3)</f>
        <v>-0.48658878338065703</v>
      </c>
      <c r="AF104" s="11">
        <f>-'OddsRatio_working_3-way'!U104/(3*'OddsRatio_working_3-way'!X104^(1/3))*COS(('OddsRatio_working_3-way'!Y104)/3)</f>
        <v>0.52232425392637816</v>
      </c>
      <c r="AG104" s="11">
        <f>-'OddsRatio_working_3-way'!U104/(3*'OddsRatio_working_3-way'!X104^(1/3))*COS(('OddsRatio_working_3-way'!Y104+2*PI())/3)</f>
        <v>-0.32047224128204616</v>
      </c>
      <c r="AH104" s="11">
        <f>-'OddsRatio_working_3-way'!U104/(3*'OddsRatio_working_3-way'!X104^(1/3))*COS(('OddsRatio_working_3-way'!Y104+4*PI())/3)</f>
        <v>-0.20185201264433195</v>
      </c>
      <c r="AI104" s="11">
        <f>'OddsRatio_working_3-way'!U104/(3*'OddsRatio_working_3-way'!X104^(1/3))*SIN(('OddsRatio_working_3-way'!Y104)/3)</f>
        <v>-6.8485420935319258E-2</v>
      </c>
      <c r="AJ104" s="11">
        <f>'OddsRatio_working_3-way'!U104/(3*'OddsRatio_working_3-way'!X104^(1/3))*SIN(('OddsRatio_working_3-way'!Y104+2*PI())/3)</f>
        <v>-0.41810336244533769</v>
      </c>
      <c r="AK104" s="11">
        <f>'OddsRatio_working_3-way'!U104/(3*'OddsRatio_working_3-way'!X104^(1/3))*SIN(('OddsRatio_working_3-way'!Y104+4*PI())/3)</f>
        <v>0.48658878338065692</v>
      </c>
      <c r="AL104" s="11">
        <f>'OddsRatio_working_3-way'!Z104+'OddsRatio_working_3-way'!AF104</f>
        <v>1.0446485078527563</v>
      </c>
      <c r="AM104" s="11">
        <f>'OddsRatio_working_3-way'!AA104+'OddsRatio_working_3-way'!AG104</f>
        <v>-0.64094448256409242</v>
      </c>
      <c r="AN104" s="11">
        <f>'OddsRatio_working_3-way'!AB104+'OddsRatio_working_3-way'!AH104</f>
        <v>-0.40370402528866389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1.0446485078527563</v>
      </c>
      <c r="AS104" s="11">
        <f>IF(('OddsRatio_working_3-way'!X104=0),IF(Q104&gt;0,-Q104^(1/3),(-Q104)^(1/3)),'OddsRatio_working_3-way'!AM104-'OddsRatio_working_3-way'!R104/3)</f>
        <v>-0.64094448256409242</v>
      </c>
      <c r="AT104" s="11">
        <f>IF(('OddsRatio_working_3-way'!X104=0),IF(Q104&gt;0,-Q104^(1/3),(-Q104)^(1/3)),'OddsRatio_working_3-way'!AN104-'OddsRatio_working_3-way'!R104/3)</f>
        <v>-0.40370402528866389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3.89</v>
      </c>
      <c r="B105" s="4">
        <f>IF('True_Odds_Calculator_3-way'!B106="","",'True_Odds_Calculator_3-way'!B106)</f>
        <v>4.41</v>
      </c>
      <c r="C105" s="4">
        <f>IF('True_Odds_Calculator_3-way'!C106="","",'True_Odds_Calculator_3-way'!C106)</f>
        <v>1.83</v>
      </c>
      <c r="D105" s="9">
        <f t="shared" si="26"/>
        <v>0.24770537126146519</v>
      </c>
      <c r="E105" s="9">
        <f t="shared" si="27"/>
        <v>0.21817323083280532</v>
      </c>
      <c r="F105" s="9">
        <f t="shared" si="28"/>
        <v>0.53412139790572954</v>
      </c>
      <c r="G105" s="9">
        <f t="shared" si="29"/>
        <v>1.0508837930783927</v>
      </c>
      <c r="H105" s="9">
        <f t="shared" si="30"/>
        <v>4.0370541619965552</v>
      </c>
      <c r="I105" s="9">
        <f t="shared" si="31"/>
        <v>4.5835137343973198</v>
      </c>
      <c r="J105" s="9">
        <f t="shared" si="32"/>
        <v>1.872233548255066</v>
      </c>
      <c r="K105" s="11">
        <f t="shared" si="33"/>
        <v>0.25706940874035988</v>
      </c>
      <c r="L105" s="11">
        <f t="shared" si="34"/>
        <v>0.22675736961451246</v>
      </c>
      <c r="M105" s="11">
        <f t="shared" si="35"/>
        <v>0.54644808743169393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-0.26054997366171762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0.22711731711569158</v>
      </c>
      <c r="Q105" s="11">
        <f>2*'OddsRatio_working_3-way'!K105*'OddsRatio_working_3-way'!L105*'OddsRatio_working_3-way'!M105</f>
        <v>6.3707522332592303E-2</v>
      </c>
      <c r="R105" s="11">
        <f t="shared" si="36"/>
        <v>0</v>
      </c>
      <c r="S105" s="11">
        <f t="shared" si="37"/>
        <v>-0.8716842835323676</v>
      </c>
      <c r="T105" s="11">
        <f t="shared" si="38"/>
        <v>-0.24451172048593761</v>
      </c>
      <c r="U105" s="11">
        <f>'OddsRatio_working_3-way'!S105-'OddsRatio_working_3-way'!R105^2/3</f>
        <v>-0.8716842835323676</v>
      </c>
      <c r="V105" s="11">
        <f>'OddsRatio_working_3-way'!S105*'OddsRatio_working_3-way'!R105/3-2*'OddsRatio_working_3-way'!R105^3/27-'OddsRatio_working_3-way'!T105</f>
        <v>0.24451172048593761</v>
      </c>
      <c r="W105" s="11">
        <f>'OddsRatio_working_3-way'!V105^2+4*'OddsRatio_working_3-way'!U105^3/27</f>
        <v>-3.8337709133406228E-2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0.15662350604905981</v>
      </c>
      <c r="Y105" s="11">
        <f>IF('OddsRatio_working_3-way'!W105&gt;=0,IF('OddsRatio_working_3-way'!V105+SQRT('OddsRatio_working_3-way'!W105)&gt;0,0,PI()),ACOS('OddsRatio_working_3-way'!V105/(2*'OddsRatio_working_3-way'!X105)))</f>
        <v>0.67521657291572723</v>
      </c>
      <c r="Z105" s="11">
        <f>'OddsRatio_working_3-way'!X105^(1/3)*COS('OddsRatio_working_3-way'!Y105/3)</f>
        <v>0.52544189653919637</v>
      </c>
      <c r="AA105" s="11">
        <f>'OddsRatio_working_3-way'!X105^(1/3)*COS(('OddsRatio_working_3-way'!Y105+2*PI())/3)</f>
        <v>-0.3669043485983513</v>
      </c>
      <c r="AB105" s="11">
        <f>'OddsRatio_working_3-way'!X105^(1/3)*COS(('OddsRatio_working_3-way'!Y105+4*PI())/3)</f>
        <v>-0.15853754794084518</v>
      </c>
      <c r="AC105" s="11">
        <f>'OddsRatio_working_3-way'!X105^(1/3)*SIN('OddsRatio_working_3-way'!Y105/3)</f>
        <v>0.12030062844979231</v>
      </c>
      <c r="AD105" s="11">
        <f>'OddsRatio_working_3-way'!X105^(1/3)*SIN(('OddsRatio_working_3-way'!Y105+2*PI())/3)</f>
        <v>0.39489571639072268</v>
      </c>
      <c r="AE105" s="11">
        <f>'OddsRatio_working_3-way'!X105^(1/3)*SIN(('OddsRatio_working_3-way'!Y105+4*PI())/3)</f>
        <v>-0.51519634484051491</v>
      </c>
      <c r="AF105" s="11">
        <f>-'OddsRatio_working_3-way'!U105/(3*'OddsRatio_working_3-way'!X105^(1/3))*COS(('OddsRatio_working_3-way'!Y105)/3)</f>
        <v>0.52544189653919637</v>
      </c>
      <c r="AG105" s="11">
        <f>-'OddsRatio_working_3-way'!U105/(3*'OddsRatio_working_3-way'!X105^(1/3))*COS(('OddsRatio_working_3-way'!Y105+2*PI())/3)</f>
        <v>-0.3669043485983513</v>
      </c>
      <c r="AH105" s="11">
        <f>-'OddsRatio_working_3-way'!U105/(3*'OddsRatio_working_3-way'!X105^(1/3))*COS(('OddsRatio_working_3-way'!Y105+4*PI())/3)</f>
        <v>-0.15853754794084518</v>
      </c>
      <c r="AI105" s="11">
        <f>'OddsRatio_working_3-way'!U105/(3*'OddsRatio_working_3-way'!X105^(1/3))*SIN(('OddsRatio_working_3-way'!Y105)/3)</f>
        <v>-0.12030062844979231</v>
      </c>
      <c r="AJ105" s="11">
        <f>'OddsRatio_working_3-way'!U105/(3*'OddsRatio_working_3-way'!X105^(1/3))*SIN(('OddsRatio_working_3-way'!Y105+2*PI())/3)</f>
        <v>-0.39489571639072268</v>
      </c>
      <c r="AK105" s="11">
        <f>'OddsRatio_working_3-way'!U105/(3*'OddsRatio_working_3-way'!X105^(1/3))*SIN(('OddsRatio_working_3-way'!Y105+4*PI())/3)</f>
        <v>0.51519634484051491</v>
      </c>
      <c r="AL105" s="11">
        <f>'OddsRatio_working_3-way'!Z105+'OddsRatio_working_3-way'!AF105</f>
        <v>1.0508837930783927</v>
      </c>
      <c r="AM105" s="11">
        <f>'OddsRatio_working_3-way'!AA105+'OddsRatio_working_3-way'!AG105</f>
        <v>-0.73380869719670261</v>
      </c>
      <c r="AN105" s="11">
        <f>'OddsRatio_working_3-way'!AB105+'OddsRatio_working_3-way'!AH105</f>
        <v>-0.31707509588169036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1.0508837930783927</v>
      </c>
      <c r="AS105" s="11">
        <f>IF(('OddsRatio_working_3-way'!X105=0),IF(Q105&gt;0,-Q105^(1/3),(-Q105)^(1/3)),'OddsRatio_working_3-way'!AM105-'OddsRatio_working_3-way'!R105/3)</f>
        <v>-0.73380869719670261</v>
      </c>
      <c r="AT105" s="11">
        <f>IF(('OddsRatio_working_3-way'!X105=0),IF(Q105&gt;0,-Q105^(1/3),(-Q105)^(1/3)),'OddsRatio_working_3-way'!AN105-'OddsRatio_working_3-way'!R105/3)</f>
        <v>-0.31707509588169036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9.58</v>
      </c>
      <c r="B106" s="4">
        <f>IF('True_Odds_Calculator_3-way'!B107="","",'True_Odds_Calculator_3-way'!B107)</f>
        <v>5.84</v>
      </c>
      <c r="C106" s="4">
        <f>IF('True_Odds_Calculator_3-way'!C107="","",'True_Odds_Calculator_3-way'!C107)</f>
        <v>1.31</v>
      </c>
      <c r="D106" s="9">
        <f t="shared" si="26"/>
        <v>9.5879206151665397E-2</v>
      </c>
      <c r="E106" s="9">
        <f t="shared" si="27"/>
        <v>0.15824365235826754</v>
      </c>
      <c r="F106" s="9">
        <f t="shared" si="28"/>
        <v>0.74587714149006701</v>
      </c>
      <c r="G106" s="9">
        <f t="shared" si="29"/>
        <v>1.0990431411344863</v>
      </c>
      <c r="H106" s="9">
        <f t="shared" si="30"/>
        <v>10.429790150933892</v>
      </c>
      <c r="I106" s="9">
        <f t="shared" si="31"/>
        <v>6.3193688030909154</v>
      </c>
      <c r="J106" s="9">
        <f t="shared" si="32"/>
        <v>1.3407033737516907</v>
      </c>
      <c r="K106" s="11">
        <f t="shared" si="33"/>
        <v>0.10438413361169102</v>
      </c>
      <c r="L106" s="11">
        <f t="shared" si="34"/>
        <v>0.17123287671232876</v>
      </c>
      <c r="M106" s="11">
        <f t="shared" si="35"/>
        <v>0.76335877862595414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-0.17564859954107215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0.18733584577126913</v>
      </c>
      <c r="Q106" s="11">
        <f>2*'OddsRatio_working_3-way'!K106*'OddsRatio_working_3-way'!L106*'OddsRatio_working_3-way'!M106</f>
        <v>2.7288542719777004E-2</v>
      </c>
      <c r="R106" s="11">
        <f t="shared" si="36"/>
        <v>0</v>
      </c>
      <c r="S106" s="11">
        <f t="shared" si="37"/>
        <v>-1.0665376567802589</v>
      </c>
      <c r="T106" s="11">
        <f t="shared" si="38"/>
        <v>-0.15535872640644702</v>
      </c>
      <c r="U106" s="11">
        <f>'OddsRatio_working_3-way'!S106-'OddsRatio_working_3-way'!R106^2/3</f>
        <v>-1.0665376567802589</v>
      </c>
      <c r="V106" s="11">
        <f>'OddsRatio_working_3-way'!S106*'OddsRatio_working_3-way'!R106/3-2*'OddsRatio_working_3-way'!R106^3/27-'OddsRatio_working_3-way'!T106</f>
        <v>0.15535872640644702</v>
      </c>
      <c r="W106" s="11">
        <f>'OddsRatio_working_3-way'!V106^2+4*'OddsRatio_working_3-way'!U106^3/27</f>
        <v>-0.15559541859473561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0.21197390904623667</v>
      </c>
      <c r="Y106" s="11">
        <f>IF('OddsRatio_working_3-way'!W106&gt;=0,IF('OddsRatio_working_3-way'!V106+SQRT('OddsRatio_working_3-way'!W106)&gt;0,0,PI()),ACOS('OddsRatio_working_3-way'!V106/(2*'OddsRatio_working_3-way'!X106)))</f>
        <v>1.1955978665262705</v>
      </c>
      <c r="Z106" s="11">
        <f>'OddsRatio_working_3-way'!X106^(1/3)*COS('OddsRatio_working_3-way'!Y106/3)</f>
        <v>0.54952157056724316</v>
      </c>
      <c r="AA106" s="11">
        <f>'OddsRatio_working_3-way'!X106^(1/3)*COS(('OddsRatio_working_3-way'!Y106+2*PI())/3)</f>
        <v>-0.47514528270307649</v>
      </c>
      <c r="AB106" s="11">
        <f>'OddsRatio_working_3-way'!X106^(1/3)*COS(('OddsRatio_working_3-way'!Y106+4*PI())/3)</f>
        <v>-7.4376287864166876E-2</v>
      </c>
      <c r="AC106" s="11">
        <f>'OddsRatio_working_3-way'!X106^(1/3)*SIN('OddsRatio_working_3-way'!Y106/3)</f>
        <v>0.2313840870531004</v>
      </c>
      <c r="AD106" s="11">
        <f>'OddsRatio_working_3-way'!X106^(1/3)*SIN(('OddsRatio_working_3-way'!Y106+2*PI())/3)</f>
        <v>0.36020759651220552</v>
      </c>
      <c r="AE106" s="11">
        <f>'OddsRatio_working_3-way'!X106^(1/3)*SIN(('OddsRatio_working_3-way'!Y106+4*PI())/3)</f>
        <v>-0.59159168356530589</v>
      </c>
      <c r="AF106" s="11">
        <f>-'OddsRatio_working_3-way'!U106/(3*'OddsRatio_working_3-way'!X106^(1/3))*COS(('OddsRatio_working_3-way'!Y106)/3)</f>
        <v>0.54952157056724305</v>
      </c>
      <c r="AG106" s="11">
        <f>-'OddsRatio_working_3-way'!U106/(3*'OddsRatio_working_3-way'!X106^(1/3))*COS(('OddsRatio_working_3-way'!Y106+2*PI())/3)</f>
        <v>-0.47514528270307638</v>
      </c>
      <c r="AH106" s="11">
        <f>-'OddsRatio_working_3-way'!U106/(3*'OddsRatio_working_3-way'!X106^(1/3))*COS(('OddsRatio_working_3-way'!Y106+4*PI())/3)</f>
        <v>-7.4376287864166862E-2</v>
      </c>
      <c r="AI106" s="11">
        <f>'OddsRatio_working_3-way'!U106/(3*'OddsRatio_working_3-way'!X106^(1/3))*SIN(('OddsRatio_working_3-way'!Y106)/3)</f>
        <v>-0.23138408705310037</v>
      </c>
      <c r="AJ106" s="11">
        <f>'OddsRatio_working_3-way'!U106/(3*'OddsRatio_working_3-way'!X106^(1/3))*SIN(('OddsRatio_working_3-way'!Y106+2*PI())/3)</f>
        <v>-0.36020759651220546</v>
      </c>
      <c r="AK106" s="11">
        <f>'OddsRatio_working_3-way'!U106/(3*'OddsRatio_working_3-way'!X106^(1/3))*SIN(('OddsRatio_working_3-way'!Y106+4*PI())/3)</f>
        <v>0.59159168356530578</v>
      </c>
      <c r="AL106" s="11">
        <f>'OddsRatio_working_3-way'!Z106+'OddsRatio_working_3-way'!AF106</f>
        <v>1.0990431411344863</v>
      </c>
      <c r="AM106" s="11">
        <f>'OddsRatio_working_3-way'!AA106+'OddsRatio_working_3-way'!AG106</f>
        <v>-0.95029056540615287</v>
      </c>
      <c r="AN106" s="11">
        <f>'OddsRatio_working_3-way'!AB106+'OddsRatio_working_3-way'!AH106</f>
        <v>-0.14875257572833372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1.0990431411344863</v>
      </c>
      <c r="AS106" s="11">
        <f>IF(('OddsRatio_working_3-way'!X106=0),IF(Q106&gt;0,-Q106^(1/3),(-Q106)^(1/3)),'OddsRatio_working_3-way'!AM106-'OddsRatio_working_3-way'!R106/3)</f>
        <v>-0.95029056540615287</v>
      </c>
      <c r="AT106" s="11">
        <f>IF(('OddsRatio_working_3-way'!X106=0),IF(Q106&gt;0,-Q106^(1/3),(-Q106)^(1/3)),'OddsRatio_working_3-way'!AN106-'OddsRatio_working_3-way'!R106/3)</f>
        <v>-0.14875257572833372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1.55</v>
      </c>
      <c r="B107" s="4">
        <f>IF('True_Odds_Calculator_3-way'!B108="","",'True_Odds_Calculator_3-way'!B108)</f>
        <v>4.6500000000000004</v>
      </c>
      <c r="C107" s="4">
        <f>IF('True_Odds_Calculator_3-way'!C108="","",'True_Odds_Calculator_3-way'!C108)</f>
        <v>5.9</v>
      </c>
      <c r="D107" s="9">
        <f t="shared" si="26"/>
        <v>0.63235112769266622</v>
      </c>
      <c r="E107" s="9">
        <f t="shared" si="27"/>
        <v>0.20582988242443134</v>
      </c>
      <c r="F107" s="9">
        <f t="shared" si="28"/>
        <v>0.16181898988290247</v>
      </c>
      <c r="G107" s="9">
        <f t="shared" si="29"/>
        <v>1.057090698238025</v>
      </c>
      <c r="H107" s="9">
        <f t="shared" si="30"/>
        <v>1.581399884030914</v>
      </c>
      <c r="I107" s="9">
        <f t="shared" si="31"/>
        <v>4.8583810485687922</v>
      </c>
      <c r="J107" s="9">
        <f t="shared" si="32"/>
        <v>6.1797444213663226</v>
      </c>
      <c r="K107" s="11">
        <f t="shared" si="33"/>
        <v>0.64516129032258063</v>
      </c>
      <c r="L107" s="11">
        <f t="shared" si="34"/>
        <v>0.21505376344086019</v>
      </c>
      <c r="M107" s="11">
        <f t="shared" si="35"/>
        <v>0.16949152542372881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-0.23132095216258963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0.21399554371917195</v>
      </c>
      <c r="Q107" s="11">
        <f>2*'OddsRatio_working_3-way'!K107*'OddsRatio_working_3-way'!L107*'OddsRatio_working_3-way'!M107</f>
        <v>4.7031987630587239E-2</v>
      </c>
      <c r="R107" s="11">
        <f t="shared" si="36"/>
        <v>0</v>
      </c>
      <c r="S107" s="11">
        <f t="shared" si="37"/>
        <v>-0.92510229496530827</v>
      </c>
      <c r="T107" s="11">
        <f t="shared" si="38"/>
        <v>-0.20331918570666113</v>
      </c>
      <c r="U107" s="11">
        <f>'OddsRatio_working_3-way'!S107-'OddsRatio_working_3-way'!R107^2/3</f>
        <v>-0.92510229496530827</v>
      </c>
      <c r="V107" s="11">
        <f>'OddsRatio_working_3-way'!S107*'OddsRatio_working_3-way'!R107/3-2*'OddsRatio_working_3-way'!R107^3/27-'OddsRatio_working_3-way'!T107</f>
        <v>0.20331918570666113</v>
      </c>
      <c r="W107" s="11">
        <f>'OddsRatio_working_3-way'!V107^2+4*'OddsRatio_working_3-way'!U107^3/27</f>
        <v>-7.5952528342612444E-2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0.17123902856754955</v>
      </c>
      <c r="Y107" s="11">
        <f>IF('OddsRatio_working_3-way'!W107&gt;=0,IF('OddsRatio_working_3-way'!V107+SQRT('OddsRatio_working_3-way'!W107)&gt;0,0,PI()),ACOS('OddsRatio_working_3-way'!V107/(2*'OddsRatio_working_3-way'!X107)))</f>
        <v>0.93518359803773532</v>
      </c>
      <c r="Z107" s="11">
        <f>'OddsRatio_working_3-way'!X107^(1/3)*COS('OddsRatio_working_3-way'!Y107/3)</f>
        <v>0.52854534911901263</v>
      </c>
      <c r="AA107" s="11">
        <f>'OddsRatio_working_3-way'!X107^(1/3)*COS(('OddsRatio_working_3-way'!Y107+2*PI())/3)</f>
        <v>-0.41176990905840427</v>
      </c>
      <c r="AB107" s="11">
        <f>'OddsRatio_working_3-way'!X107^(1/3)*COS(('OddsRatio_working_3-way'!Y107+4*PI())/3)</f>
        <v>-0.11677544006060851</v>
      </c>
      <c r="AC107" s="11">
        <f>'OddsRatio_working_3-way'!X107^(1/3)*SIN('OddsRatio_working_3-way'!Y107/3)</f>
        <v>0.17031513608532833</v>
      </c>
      <c r="AD107" s="11">
        <f>'OddsRatio_working_3-way'!X107^(1/3)*SIN(('OddsRatio_working_3-way'!Y107+2*PI())/3)</f>
        <v>0.37257613134651596</v>
      </c>
      <c r="AE107" s="11">
        <f>'OddsRatio_working_3-way'!X107^(1/3)*SIN(('OddsRatio_working_3-way'!Y107+4*PI())/3)</f>
        <v>-0.54289126743184413</v>
      </c>
      <c r="AF107" s="11">
        <f>-'OddsRatio_working_3-way'!U107/(3*'OddsRatio_working_3-way'!X107^(1/3))*COS(('OddsRatio_working_3-way'!Y107)/3)</f>
        <v>0.52854534911901241</v>
      </c>
      <c r="AG107" s="11">
        <f>-'OddsRatio_working_3-way'!U107/(3*'OddsRatio_working_3-way'!X107^(1/3))*COS(('OddsRatio_working_3-way'!Y107+2*PI())/3)</f>
        <v>-0.4117699090584041</v>
      </c>
      <c r="AH107" s="11">
        <f>-'OddsRatio_working_3-way'!U107/(3*'OddsRatio_working_3-way'!X107^(1/3))*COS(('OddsRatio_working_3-way'!Y107+4*PI())/3)</f>
        <v>-0.11677544006060847</v>
      </c>
      <c r="AI107" s="11">
        <f>'OddsRatio_working_3-way'!U107/(3*'OddsRatio_working_3-way'!X107^(1/3))*SIN(('OddsRatio_working_3-way'!Y107)/3)</f>
        <v>-0.17031513608532825</v>
      </c>
      <c r="AJ107" s="11">
        <f>'OddsRatio_working_3-way'!U107/(3*'OddsRatio_working_3-way'!X107^(1/3))*SIN(('OddsRatio_working_3-way'!Y107+2*PI())/3)</f>
        <v>-0.37257613134651579</v>
      </c>
      <c r="AK107" s="11">
        <f>'OddsRatio_working_3-way'!U107/(3*'OddsRatio_working_3-way'!X107^(1/3))*SIN(('OddsRatio_working_3-way'!Y107+4*PI())/3)</f>
        <v>0.5428912674318439</v>
      </c>
      <c r="AL107" s="11">
        <f>'OddsRatio_working_3-way'!Z107+'OddsRatio_working_3-way'!AF107</f>
        <v>1.057090698238025</v>
      </c>
      <c r="AM107" s="11">
        <f>'OddsRatio_working_3-way'!AA107+'OddsRatio_working_3-way'!AG107</f>
        <v>-0.82353981811680832</v>
      </c>
      <c r="AN107" s="11">
        <f>'OddsRatio_working_3-way'!AB107+'OddsRatio_working_3-way'!AH107</f>
        <v>-0.233550880121217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1.057090698238025</v>
      </c>
      <c r="AS107" s="11">
        <f>IF(('OddsRatio_working_3-way'!X107=0),IF(Q107&gt;0,-Q107^(1/3),(-Q107)^(1/3)),'OddsRatio_working_3-way'!AM107-'OddsRatio_working_3-way'!R107/3)</f>
        <v>-0.82353981811680832</v>
      </c>
      <c r="AT107" s="11">
        <f>IF(('OddsRatio_working_3-way'!X107=0),IF(Q107&gt;0,-Q107^(1/3),(-Q107)^(1/3)),'OddsRatio_working_3-way'!AN107-'OddsRatio_working_3-way'!R107/3)</f>
        <v>-0.233550880121217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2.38</v>
      </c>
      <c r="B108" s="4">
        <f>IF('True_Odds_Calculator_3-way'!B109="","",'True_Odds_Calculator_3-way'!B109)</f>
        <v>3.27</v>
      </c>
      <c r="C108" s="4">
        <f>IF('True_Odds_Calculator_3-way'!C109="","",'True_Odds_Calculator_3-way'!C109)</f>
        <v>3.32</v>
      </c>
      <c r="D108" s="9">
        <f t="shared" si="26"/>
        <v>0.41020015287078615</v>
      </c>
      <c r="E108" s="9">
        <f t="shared" si="27"/>
        <v>0.29716505525815567</v>
      </c>
      <c r="F108" s="9">
        <f t="shared" si="28"/>
        <v>0.29263479187105806</v>
      </c>
      <c r="G108" s="9">
        <f t="shared" si="29"/>
        <v>1.0419089085676743</v>
      </c>
      <c r="H108" s="9">
        <f t="shared" si="30"/>
        <v>2.437834293823391</v>
      </c>
      <c r="I108" s="9">
        <f t="shared" si="31"/>
        <v>3.365133222448621</v>
      </c>
      <c r="J108" s="9">
        <f t="shared" si="32"/>
        <v>3.4172286678770036</v>
      </c>
      <c r="K108" s="11">
        <f t="shared" si="33"/>
        <v>0.42016806722689076</v>
      </c>
      <c r="L108" s="11">
        <f t="shared" si="34"/>
        <v>0.3058103975535168</v>
      </c>
      <c r="M108" s="11">
        <f t="shared" si="35"/>
        <v>0.30120481927710846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-0.28127435344647433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0.23105296058956359</v>
      </c>
      <c r="Q108" s="11">
        <f>2*'OddsRatio_working_3-way'!K108*'OddsRatio_working_3-way'!L108*'OddsRatio_working_3-way'!M108</f>
        <v>7.7404676914426651E-2</v>
      </c>
      <c r="R108" s="11">
        <f t="shared" si="36"/>
        <v>0</v>
      </c>
      <c r="S108" s="11">
        <f t="shared" si="37"/>
        <v>-0.82145050822606291</v>
      </c>
      <c r="T108" s="11">
        <f t="shared" si="38"/>
        <v>-0.27519280007573294</v>
      </c>
      <c r="U108" s="11">
        <f>'OddsRatio_working_3-way'!S108-'OddsRatio_working_3-way'!R108^2/3</f>
        <v>-0.82145050822606291</v>
      </c>
      <c r="V108" s="11">
        <f>'OddsRatio_working_3-way'!S108*'OddsRatio_working_3-way'!R108/3-2*'OddsRatio_working_3-way'!R108^3/27-'OddsRatio_working_3-way'!T108</f>
        <v>0.27519280007573294</v>
      </c>
      <c r="W108" s="11">
        <f>'OddsRatio_working_3-way'!V108^2+4*'OddsRatio_working_3-way'!U108^3/27</f>
        <v>-6.3873144934059739E-3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0.14328153379529435</v>
      </c>
      <c r="Y108" s="11">
        <f>IF('OddsRatio_working_3-way'!W108&gt;=0,IF('OddsRatio_working_3-way'!V108+SQRT('OddsRatio_working_3-way'!W108)&gt;0,0,PI()),ACOS('OddsRatio_working_3-way'!V108/(2*'OddsRatio_working_3-way'!X108)))</f>
        <v>0.282642059538742</v>
      </c>
      <c r="Z108" s="11">
        <f>'OddsRatio_working_3-way'!X108^(1/3)*COS('OddsRatio_working_3-way'!Y108/3)</f>
        <v>0.52095445428383702</v>
      </c>
      <c r="AA108" s="11">
        <f>'OddsRatio_working_3-way'!X108^(1/3)*COS(('OddsRatio_working_3-way'!Y108+2*PI())/3)</f>
        <v>-0.30310901666438489</v>
      </c>
      <c r="AB108" s="11">
        <f>'OddsRatio_working_3-way'!X108^(1/3)*COS(('OddsRatio_working_3-way'!Y108+4*PI())/3)</f>
        <v>-0.21784543761945224</v>
      </c>
      <c r="AC108" s="11">
        <f>'OddsRatio_working_3-way'!X108^(1/3)*SIN('OddsRatio_working_3-way'!Y108/3)</f>
        <v>4.9226950313662969E-2</v>
      </c>
      <c r="AD108" s="11">
        <f>'OddsRatio_working_3-way'!X108^(1/3)*SIN(('OddsRatio_working_3-way'!Y108+2*PI())/3)</f>
        <v>0.42654631646763042</v>
      </c>
      <c r="AE108" s="11">
        <f>'OddsRatio_working_3-way'!X108^(1/3)*SIN(('OddsRatio_working_3-way'!Y108+4*PI())/3)</f>
        <v>-0.47577326678129322</v>
      </c>
      <c r="AF108" s="11">
        <f>-'OddsRatio_working_3-way'!U108/(3*'OddsRatio_working_3-way'!X108^(1/3))*COS(('OddsRatio_working_3-way'!Y108)/3)</f>
        <v>0.52095445428383713</v>
      </c>
      <c r="AG108" s="11">
        <f>-'OddsRatio_working_3-way'!U108/(3*'OddsRatio_working_3-way'!X108^(1/3))*COS(('OddsRatio_working_3-way'!Y108+2*PI())/3)</f>
        <v>-0.30310901666438494</v>
      </c>
      <c r="AH108" s="11">
        <f>-'OddsRatio_working_3-way'!U108/(3*'OddsRatio_working_3-way'!X108^(1/3))*COS(('OddsRatio_working_3-way'!Y108+4*PI())/3)</f>
        <v>-0.2178454376194523</v>
      </c>
      <c r="AI108" s="11">
        <f>'OddsRatio_working_3-way'!U108/(3*'OddsRatio_working_3-way'!X108^(1/3))*SIN(('OddsRatio_working_3-way'!Y108)/3)</f>
        <v>-4.9226950313662976E-2</v>
      </c>
      <c r="AJ108" s="11">
        <f>'OddsRatio_working_3-way'!U108/(3*'OddsRatio_working_3-way'!X108^(1/3))*SIN(('OddsRatio_working_3-way'!Y108+2*PI())/3)</f>
        <v>-0.42654631646763053</v>
      </c>
      <c r="AK108" s="11">
        <f>'OddsRatio_working_3-way'!U108/(3*'OddsRatio_working_3-way'!X108^(1/3))*SIN(('OddsRatio_working_3-way'!Y108+4*PI())/3)</f>
        <v>0.47577326678129334</v>
      </c>
      <c r="AL108" s="11">
        <f>'OddsRatio_working_3-way'!Z108+'OddsRatio_working_3-way'!AF108</f>
        <v>1.0419089085676743</v>
      </c>
      <c r="AM108" s="11">
        <f>'OddsRatio_working_3-way'!AA108+'OddsRatio_working_3-way'!AG108</f>
        <v>-0.60621803332876989</v>
      </c>
      <c r="AN108" s="11">
        <f>'OddsRatio_working_3-way'!AB108+'OddsRatio_working_3-way'!AH108</f>
        <v>-0.43569087523890454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1.0419089085676743</v>
      </c>
      <c r="AS108" s="11">
        <f>IF(('OddsRatio_working_3-way'!X108=0),IF(Q108&gt;0,-Q108^(1/3),(-Q108)^(1/3)),'OddsRatio_working_3-way'!AM108-'OddsRatio_working_3-way'!R108/3)</f>
        <v>-0.60621803332876989</v>
      </c>
      <c r="AT108" s="11">
        <f>IF(('OddsRatio_working_3-way'!X108=0),IF(Q108&gt;0,-Q108^(1/3),(-Q108)^(1/3)),'OddsRatio_working_3-way'!AN108-'OddsRatio_working_3-way'!R108/3)</f>
        <v>-0.43569087523890454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10.17</v>
      </c>
      <c r="B109" s="4">
        <f>IF('True_Odds_Calculator_3-way'!B110="","",'True_Odds_Calculator_3-way'!B110)</f>
        <v>4.99</v>
      </c>
      <c r="C109" s="4">
        <f>IF('True_Odds_Calculator_3-way'!C110="","",'True_Odds_Calculator_3-way'!C110)</f>
        <v>1.36</v>
      </c>
      <c r="D109" s="9">
        <f t="shared" si="26"/>
        <v>9.1691668958036765E-2</v>
      </c>
      <c r="E109" s="9">
        <f t="shared" si="27"/>
        <v>0.18831346049130201</v>
      </c>
      <c r="F109" s="9">
        <f t="shared" si="28"/>
        <v>0.71999487055066125</v>
      </c>
      <c r="G109" s="9">
        <f t="shared" si="29"/>
        <v>1.0802743992513411</v>
      </c>
      <c r="H109" s="9">
        <f t="shared" si="30"/>
        <v>10.906116241134796</v>
      </c>
      <c r="I109" s="9">
        <f t="shared" si="31"/>
        <v>5.3102948530128513</v>
      </c>
      <c r="J109" s="9">
        <f t="shared" si="32"/>
        <v>1.3888987837304831</v>
      </c>
      <c r="K109" s="11">
        <f t="shared" si="33"/>
        <v>9.8328416912487712E-2</v>
      </c>
      <c r="L109" s="11">
        <f t="shared" si="34"/>
        <v>0.20040080160320639</v>
      </c>
      <c r="M109" s="11">
        <f t="shared" si="35"/>
        <v>0.73529411764705876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-0.19084655516133786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0.19589181254521301</v>
      </c>
      <c r="Q109" s="11">
        <f>2*'OddsRatio_working_3-way'!K109*'OddsRatio_working_3-way'!L109*'OddsRatio_working_3-way'!M109</f>
        <v>2.8978078778877665E-2</v>
      </c>
      <c r="R109" s="11">
        <f t="shared" si="36"/>
        <v>0</v>
      </c>
      <c r="S109" s="11">
        <f t="shared" si="37"/>
        <v>-1.0264361983354113</v>
      </c>
      <c r="T109" s="11">
        <f t="shared" si="38"/>
        <v>-0.15183967430997208</v>
      </c>
      <c r="U109" s="11">
        <f>'OddsRatio_working_3-way'!S109-'OddsRatio_working_3-way'!R109^2/3</f>
        <v>-1.0264361983354113</v>
      </c>
      <c r="V109" s="11">
        <f>'OddsRatio_working_3-way'!S109*'OddsRatio_working_3-way'!R109/3-2*'OddsRatio_working_3-way'!R109^3/27-'OddsRatio_working_3-way'!T109</f>
        <v>0.15183967430997208</v>
      </c>
      <c r="W109" s="11">
        <f>'OddsRatio_working_3-way'!V109^2+4*'OddsRatio_working_3-way'!U109^3/27</f>
        <v>-0.13715563008880782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0.20013177957496295</v>
      </c>
      <c r="Y109" s="11">
        <f>IF('OddsRatio_working_3-way'!W109&gt;=0,IF('OddsRatio_working_3-way'!V109+SQRT('OddsRatio_working_3-way'!W109)&gt;0,0,PI()),ACOS('OddsRatio_working_3-way'!V109/(2*'OddsRatio_working_3-way'!X109)))</f>
        <v>1.1817034705056051</v>
      </c>
      <c r="Z109" s="11">
        <f>'OddsRatio_working_3-way'!X109^(1/3)*COS('OddsRatio_working_3-way'!Y109/3)</f>
        <v>0.54013719962567064</v>
      </c>
      <c r="AA109" s="11">
        <f>'OddsRatio_working_3-way'!X109^(1/3)*COS(('OddsRatio_working_3-way'!Y109+2*PI())/3)</f>
        <v>-0.4644854297665631</v>
      </c>
      <c r="AB109" s="11">
        <f>'OddsRatio_working_3-way'!X109^(1/3)*COS(('OddsRatio_working_3-way'!Y109+4*PI())/3)</f>
        <v>-7.5651769859107487E-2</v>
      </c>
      <c r="AC109" s="11">
        <f>'OddsRatio_working_3-way'!X109^(1/3)*SIN('OddsRatio_working_3-way'!Y109/3)</f>
        <v>0.22449321821755688</v>
      </c>
      <c r="AD109" s="11">
        <f>'OddsRatio_working_3-way'!X109^(1/3)*SIN(('OddsRatio_working_3-way'!Y109+2*PI())/3)</f>
        <v>0.35552592729603899</v>
      </c>
      <c r="AE109" s="11">
        <f>'OddsRatio_working_3-way'!X109^(1/3)*SIN(('OddsRatio_working_3-way'!Y109+4*PI())/3)</f>
        <v>-0.58001914551359579</v>
      </c>
      <c r="AF109" s="11">
        <f>-'OddsRatio_working_3-way'!U109/(3*'OddsRatio_working_3-way'!X109^(1/3))*COS(('OddsRatio_working_3-way'!Y109)/3)</f>
        <v>0.54013719962567053</v>
      </c>
      <c r="AG109" s="11">
        <f>-'OddsRatio_working_3-way'!U109/(3*'OddsRatio_working_3-way'!X109^(1/3))*COS(('OddsRatio_working_3-way'!Y109+2*PI())/3)</f>
        <v>-0.46448542976656298</v>
      </c>
      <c r="AH109" s="11">
        <f>-'OddsRatio_working_3-way'!U109/(3*'OddsRatio_working_3-way'!X109^(1/3))*COS(('OddsRatio_working_3-way'!Y109+4*PI())/3)</f>
        <v>-7.5651769859107473E-2</v>
      </c>
      <c r="AI109" s="11">
        <f>'OddsRatio_working_3-way'!U109/(3*'OddsRatio_working_3-way'!X109^(1/3))*SIN(('OddsRatio_working_3-way'!Y109)/3)</f>
        <v>-0.22449321821755686</v>
      </c>
      <c r="AJ109" s="11">
        <f>'OddsRatio_working_3-way'!U109/(3*'OddsRatio_working_3-way'!X109^(1/3))*SIN(('OddsRatio_working_3-way'!Y109+2*PI())/3)</f>
        <v>-0.35552592729603893</v>
      </c>
      <c r="AK109" s="11">
        <f>'OddsRatio_working_3-way'!U109/(3*'OddsRatio_working_3-way'!X109^(1/3))*SIN(('OddsRatio_working_3-way'!Y109+4*PI())/3)</f>
        <v>0.58001914551359568</v>
      </c>
      <c r="AL109" s="11">
        <f>'OddsRatio_working_3-way'!Z109+'OddsRatio_working_3-way'!AF109</f>
        <v>1.0802743992513411</v>
      </c>
      <c r="AM109" s="11">
        <f>'OddsRatio_working_3-way'!AA109+'OddsRatio_working_3-way'!AG109</f>
        <v>-0.92897085953312608</v>
      </c>
      <c r="AN109" s="11">
        <f>'OddsRatio_working_3-way'!AB109+'OddsRatio_working_3-way'!AH109</f>
        <v>-0.15130353971821497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1.0802743992513411</v>
      </c>
      <c r="AS109" s="11">
        <f>IF(('OddsRatio_working_3-way'!X109=0),IF(Q109&gt;0,-Q109^(1/3),(-Q109)^(1/3)),'OddsRatio_working_3-way'!AM109-'OddsRatio_working_3-way'!R109/3)</f>
        <v>-0.92897085953312608</v>
      </c>
      <c r="AT109" s="11">
        <f>IF(('OddsRatio_working_3-way'!X109=0),IF(Q109&gt;0,-Q109^(1/3),(-Q109)^(1/3)),'OddsRatio_working_3-way'!AN109-'OddsRatio_working_3-way'!R109/3)</f>
        <v>-0.15130353971821497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8.24</v>
      </c>
      <c r="B110" s="4">
        <f>IF('True_Odds_Calculator_3-way'!B111="","",'True_Odds_Calculator_3-way'!B111)</f>
        <v>4.97</v>
      </c>
      <c r="C110" s="4">
        <f>IF('True_Odds_Calculator_3-way'!C111="","",'True_Odds_Calculator_3-way'!C111)</f>
        <v>1.41</v>
      </c>
      <c r="D110" s="9">
        <f t="shared" si="26"/>
        <v>0.11433795009224348</v>
      </c>
      <c r="E110" s="9">
        <f t="shared" si="27"/>
        <v>0.19056829087798605</v>
      </c>
      <c r="F110" s="9">
        <f t="shared" si="28"/>
        <v>0.69509375902977066</v>
      </c>
      <c r="G110" s="9">
        <f t="shared" si="29"/>
        <v>1.0698898512655515</v>
      </c>
      <c r="H110" s="9">
        <f t="shared" si="30"/>
        <v>8.7460025231625913</v>
      </c>
      <c r="I110" s="9">
        <f t="shared" si="31"/>
        <v>5.247462709524239</v>
      </c>
      <c r="J110" s="9">
        <f t="shared" si="32"/>
        <v>1.4386548390188758</v>
      </c>
      <c r="K110" s="11">
        <f t="shared" si="33"/>
        <v>0.12135922330097088</v>
      </c>
      <c r="L110" s="11">
        <f t="shared" si="34"/>
        <v>0.2012072434607646</v>
      </c>
      <c r="M110" s="11">
        <f t="shared" si="35"/>
        <v>0.70921985815602839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-0.20408459155400627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0.20123495223215626</v>
      </c>
      <c r="Q110" s="11">
        <f>2*'OddsRatio_working_3-way'!K110*'OddsRatio_working_3-way'!L110*'OddsRatio_working_3-way'!M110</f>
        <v>3.463596423961382E-2</v>
      </c>
      <c r="R110" s="11">
        <f t="shared" si="36"/>
        <v>0</v>
      </c>
      <c r="S110" s="11">
        <f t="shared" si="37"/>
        <v>-0.98603696976752941</v>
      </c>
      <c r="T110" s="11">
        <f t="shared" si="38"/>
        <v>-0.16971376415964365</v>
      </c>
      <c r="U110" s="11">
        <f>'OddsRatio_working_3-way'!S110-'OddsRatio_working_3-way'!R110^2/3</f>
        <v>-0.98603696976752941</v>
      </c>
      <c r="V110" s="11">
        <f>'OddsRatio_working_3-way'!S110*'OddsRatio_working_3-way'!R110/3-2*'OddsRatio_working_3-way'!R110^3/27-'OddsRatio_working_3-way'!T110</f>
        <v>0.16971376415964365</v>
      </c>
      <c r="W110" s="11">
        <f>'OddsRatio_working_3-way'!V110^2+4*'OddsRatio_working_3-way'!U110^3/27</f>
        <v>-0.1132258435322873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0.18843341348970094</v>
      </c>
      <c r="Y110" s="11">
        <f>IF('OddsRatio_working_3-way'!W110&gt;=0,IF('OddsRatio_working_3-way'!V110+SQRT('OddsRatio_working_3-way'!W110)&gt;0,0,PI()),ACOS('OddsRatio_working_3-way'!V110/(2*'OddsRatio_working_3-way'!X110)))</f>
        <v>1.1036634274015777</v>
      </c>
      <c r="Z110" s="11">
        <f>'OddsRatio_working_3-way'!X110^(1/3)*COS('OddsRatio_working_3-way'!Y110/3)</f>
        <v>0.53494492563277574</v>
      </c>
      <c r="AA110" s="11">
        <f>'OddsRatio_working_3-way'!X110^(1/3)*COS(('OddsRatio_working_3-way'!Y110+2*PI())/3)</f>
        <v>-0.44603530146623227</v>
      </c>
      <c r="AB110" s="11">
        <f>'OddsRatio_working_3-way'!X110^(1/3)*COS(('OddsRatio_working_3-way'!Y110+4*PI())/3)</f>
        <v>-8.8909624166543411E-2</v>
      </c>
      <c r="AC110" s="11">
        <f>'OddsRatio_working_3-way'!X110^(1/3)*SIN('OddsRatio_working_3-way'!Y110/3)</f>
        <v>0.20618660592350266</v>
      </c>
      <c r="AD110" s="11">
        <f>'OddsRatio_working_3-way'!X110^(1/3)*SIN(('OddsRatio_working_3-way'!Y110+2*PI())/3)</f>
        <v>0.36018259226180982</v>
      </c>
      <c r="AE110" s="11">
        <f>'OddsRatio_working_3-way'!X110^(1/3)*SIN(('OddsRatio_working_3-way'!Y110+4*PI())/3)</f>
        <v>-0.56636919818531251</v>
      </c>
      <c r="AF110" s="11">
        <f>-'OddsRatio_working_3-way'!U110/(3*'OddsRatio_working_3-way'!X110^(1/3))*COS(('OddsRatio_working_3-way'!Y110)/3)</f>
        <v>0.53494492563277574</v>
      </c>
      <c r="AG110" s="11">
        <f>-'OddsRatio_working_3-way'!U110/(3*'OddsRatio_working_3-way'!X110^(1/3))*COS(('OddsRatio_working_3-way'!Y110+2*PI())/3)</f>
        <v>-0.44603530146623227</v>
      </c>
      <c r="AH110" s="11">
        <f>-'OddsRatio_working_3-way'!U110/(3*'OddsRatio_working_3-way'!X110^(1/3))*COS(('OddsRatio_working_3-way'!Y110+4*PI())/3)</f>
        <v>-8.8909624166543411E-2</v>
      </c>
      <c r="AI110" s="11">
        <f>'OddsRatio_working_3-way'!U110/(3*'OddsRatio_working_3-way'!X110^(1/3))*SIN(('OddsRatio_working_3-way'!Y110)/3)</f>
        <v>-0.20618660592350266</v>
      </c>
      <c r="AJ110" s="11">
        <f>'OddsRatio_working_3-way'!U110/(3*'OddsRatio_working_3-way'!X110^(1/3))*SIN(('OddsRatio_working_3-way'!Y110+2*PI())/3)</f>
        <v>-0.36018259226180982</v>
      </c>
      <c r="AK110" s="11">
        <f>'OddsRatio_working_3-way'!U110/(3*'OddsRatio_working_3-way'!X110^(1/3))*SIN(('OddsRatio_working_3-way'!Y110+4*PI())/3)</f>
        <v>0.56636919818531251</v>
      </c>
      <c r="AL110" s="11">
        <f>'OddsRatio_working_3-way'!Z110+'OddsRatio_working_3-way'!AF110</f>
        <v>1.0698898512655515</v>
      </c>
      <c r="AM110" s="11">
        <f>'OddsRatio_working_3-way'!AA110+'OddsRatio_working_3-way'!AG110</f>
        <v>-0.89207060293246454</v>
      </c>
      <c r="AN110" s="11">
        <f>'OddsRatio_working_3-way'!AB110+'OddsRatio_working_3-way'!AH110</f>
        <v>-0.17781924833308682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1.0698898512655515</v>
      </c>
      <c r="AS110" s="11">
        <f>IF(('OddsRatio_working_3-way'!X110=0),IF(Q110&gt;0,-Q110^(1/3),(-Q110)^(1/3)),'OddsRatio_working_3-way'!AM110-'OddsRatio_working_3-way'!R110/3)</f>
        <v>-0.89207060293246454</v>
      </c>
      <c r="AT110" s="11">
        <f>IF(('OddsRatio_working_3-way'!X110=0),IF(Q110&gt;0,-Q110^(1/3),(-Q110)^(1/3)),'OddsRatio_working_3-way'!AN110-'OddsRatio_working_3-way'!R110/3)</f>
        <v>-0.17781924833308682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1.0900000000000001</v>
      </c>
      <c r="B111" s="4">
        <f>IF('True_Odds_Calculator_3-way'!B112="","",'True_Odds_Calculator_3-way'!B112)</f>
        <v>11.55</v>
      </c>
      <c r="C111" s="4">
        <f>IF('True_Odds_Calculator_3-way'!C112="","",'True_Odds_Calculator_3-way'!C112)</f>
        <v>31.36</v>
      </c>
      <c r="D111" s="9">
        <f t="shared" si="26"/>
        <v>0.90133539527826312</v>
      </c>
      <c r="E111" s="9">
        <f t="shared" si="27"/>
        <v>7.2297583791572403E-2</v>
      </c>
      <c r="F111" s="9">
        <f t="shared" si="28"/>
        <v>2.6367020930164246E-2</v>
      </c>
      <c r="G111" s="9">
        <f t="shared" si="29"/>
        <v>1.2162768615767394</v>
      </c>
      <c r="H111" s="9">
        <f t="shared" si="30"/>
        <v>1.1094649175419067</v>
      </c>
      <c r="I111" s="9">
        <f t="shared" si="31"/>
        <v>13.831720889634601</v>
      </c>
      <c r="J111" s="9">
        <f t="shared" si="32"/>
        <v>37.926165517469812</v>
      </c>
      <c r="K111" s="11">
        <f t="shared" si="33"/>
        <v>0.9174311926605504</v>
      </c>
      <c r="L111" s="11">
        <f t="shared" si="34"/>
        <v>8.6580086580086577E-2</v>
      </c>
      <c r="M111" s="11">
        <f t="shared" si="35"/>
        <v>3.1887755102040817E-2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-7.3015018589349112E-2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0.10384828302821188</v>
      </c>
      <c r="Q111" s="11">
        <f>2*'OddsRatio_working_3-way'!K111*'OddsRatio_working_3-way'!L111*'OddsRatio_working_3-way'!M111</f>
        <v>5.0657699038152131E-3</v>
      </c>
      <c r="R111" s="11">
        <f t="shared" si="36"/>
        <v>0</v>
      </c>
      <c r="S111" s="11">
        <f t="shared" si="37"/>
        <v>-1.4222866067086162</v>
      </c>
      <c r="T111" s="11">
        <f t="shared" si="38"/>
        <v>-6.9379834473591029E-2</v>
      </c>
      <c r="U111" s="11">
        <f>'OddsRatio_working_3-way'!S111-'OddsRatio_working_3-way'!R111^2/3</f>
        <v>-1.4222866067086162</v>
      </c>
      <c r="V111" s="11">
        <f>'OddsRatio_working_3-way'!S111*'OddsRatio_working_3-way'!R111/3-2*'OddsRatio_working_3-way'!R111^3/27-'OddsRatio_working_3-way'!T111</f>
        <v>6.9379834473591029E-2</v>
      </c>
      <c r="W111" s="11">
        <f>'OddsRatio_working_3-way'!V111^2+4*'OddsRatio_working_3-way'!U111^3/27</f>
        <v>-0.42142976108199737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0.32643656447829961</v>
      </c>
      <c r="Y111" s="11">
        <f>IF('OddsRatio_working_3-way'!W111&gt;=0,IF('OddsRatio_working_3-way'!V111+SQRT('OddsRatio_working_3-way'!W111)&gt;0,0,PI()),ACOS('OddsRatio_working_3-way'!V111/(2*'OddsRatio_working_3-way'!X111)))</f>
        <v>1.4643268095375652</v>
      </c>
      <c r="Z111" s="11">
        <f>'OddsRatio_working_3-way'!X111^(1/3)*COS('OddsRatio_working_3-way'!Y111/3)</f>
        <v>0.60813843078836971</v>
      </c>
      <c r="AA111" s="11">
        <f>'OddsRatio_working_3-way'!X111^(1/3)*COS(('OddsRatio_working_3-way'!Y111+2*PI())/3)</f>
        <v>-0.58370717495234026</v>
      </c>
      <c r="AB111" s="11">
        <f>'OddsRatio_working_3-way'!X111^(1/3)*COS(('OddsRatio_working_3-way'!Y111+4*PI())/3)</f>
        <v>-2.4431255836029512E-2</v>
      </c>
      <c r="AC111" s="11">
        <f>'OddsRatio_working_3-way'!X111^(1/3)*SIN('OddsRatio_working_3-way'!Y111/3)</f>
        <v>0.32289810245307732</v>
      </c>
      <c r="AD111" s="11">
        <f>'OddsRatio_working_3-way'!X111^(1/3)*SIN(('OddsRatio_working_3-way'!Y111+2*PI())/3)</f>
        <v>0.36521427885379398</v>
      </c>
      <c r="AE111" s="11">
        <f>'OddsRatio_working_3-way'!X111^(1/3)*SIN(('OddsRatio_working_3-way'!Y111+4*PI())/3)</f>
        <v>-0.68811238130687147</v>
      </c>
      <c r="AF111" s="11">
        <f>-'OddsRatio_working_3-way'!U111/(3*'OddsRatio_working_3-way'!X111^(1/3))*COS(('OddsRatio_working_3-way'!Y111)/3)</f>
        <v>0.6081384307883696</v>
      </c>
      <c r="AG111" s="11">
        <f>-'OddsRatio_working_3-way'!U111/(3*'OddsRatio_working_3-way'!X111^(1/3))*COS(('OddsRatio_working_3-way'!Y111+2*PI())/3)</f>
        <v>-0.58370717495234026</v>
      </c>
      <c r="AH111" s="11">
        <f>-'OddsRatio_working_3-way'!U111/(3*'OddsRatio_working_3-way'!X111^(1/3))*COS(('OddsRatio_working_3-way'!Y111+4*PI())/3)</f>
        <v>-2.4431255836029508E-2</v>
      </c>
      <c r="AI111" s="11">
        <f>'OddsRatio_working_3-way'!U111/(3*'OddsRatio_working_3-way'!X111^(1/3))*SIN(('OddsRatio_working_3-way'!Y111)/3)</f>
        <v>-0.32289810245307726</v>
      </c>
      <c r="AJ111" s="11">
        <f>'OddsRatio_working_3-way'!U111/(3*'OddsRatio_working_3-way'!X111^(1/3))*SIN(('OddsRatio_working_3-way'!Y111+2*PI())/3)</f>
        <v>-0.36521427885379393</v>
      </c>
      <c r="AK111" s="11">
        <f>'OddsRatio_working_3-way'!U111/(3*'OddsRatio_working_3-way'!X111^(1/3))*SIN(('OddsRatio_working_3-way'!Y111+4*PI())/3)</f>
        <v>0.68811238130687136</v>
      </c>
      <c r="AL111" s="11">
        <f>'OddsRatio_working_3-way'!Z111+'OddsRatio_working_3-way'!AF111</f>
        <v>1.2162768615767394</v>
      </c>
      <c r="AM111" s="11">
        <f>'OddsRatio_working_3-way'!AA111+'OddsRatio_working_3-way'!AG111</f>
        <v>-1.1674143499046805</v>
      </c>
      <c r="AN111" s="11">
        <f>'OddsRatio_working_3-way'!AB111+'OddsRatio_working_3-way'!AH111</f>
        <v>-4.8862511672059017E-2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1.2162768615767394</v>
      </c>
      <c r="AS111" s="11">
        <f>IF(('OddsRatio_working_3-way'!X111=0),IF(Q111&gt;0,-Q111^(1/3),(-Q111)^(1/3)),'OddsRatio_working_3-way'!AM111-'OddsRatio_working_3-way'!R111/3)</f>
        <v>-1.1674143499046805</v>
      </c>
      <c r="AT111" s="11">
        <f>IF(('OddsRatio_working_3-way'!X111=0),IF(Q111&gt;0,-Q111^(1/3),(-Q111)^(1/3)),'OddsRatio_working_3-way'!AN111-'OddsRatio_working_3-way'!R111/3)</f>
        <v>-4.8862511672059017E-2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2.0299999999999998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3.9</v>
      </c>
      <c r="D112" s="9">
        <f t="shared" si="26"/>
        <v>0.48150481820867796</v>
      </c>
      <c r="E112" s="9">
        <f t="shared" si="27"/>
        <v>0.27046885771840928</v>
      </c>
      <c r="F112" s="9">
        <f t="shared" si="28"/>
        <v>0.24802632407291278</v>
      </c>
      <c r="G112" s="9">
        <f t="shared" si="29"/>
        <v>1.0454586565772646</v>
      </c>
      <c r="H112" s="9">
        <f t="shared" si="30"/>
        <v>2.0768224162745823</v>
      </c>
      <c r="I112" s="9">
        <f t="shared" si="31"/>
        <v>3.6972833339693425</v>
      </c>
      <c r="J112" s="9">
        <f t="shared" si="32"/>
        <v>4.0318301040740661</v>
      </c>
      <c r="K112" s="11">
        <f t="shared" si="33"/>
        <v>0.49261083743842371</v>
      </c>
      <c r="L112" s="11">
        <f t="shared" si="34"/>
        <v>0.27932960893854747</v>
      </c>
      <c r="M112" s="11">
        <f t="shared" si="35"/>
        <v>0.25641025641025644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-0.27190128307446737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0.22968747684602048</v>
      </c>
      <c r="Q112" s="11">
        <f>2*'OddsRatio_working_3-way'!K112*'OddsRatio_working_3-way'!L112*'OddsRatio_working_3-way'!M112</f>
        <v>7.0564509015674501E-2</v>
      </c>
      <c r="R112" s="11">
        <f t="shared" si="36"/>
        <v>0</v>
      </c>
      <c r="S112" s="11">
        <f t="shared" si="37"/>
        <v>-0.84474583660980551</v>
      </c>
      <c r="T112" s="11">
        <f t="shared" si="38"/>
        <v>-0.25952253044848095</v>
      </c>
      <c r="U112" s="11">
        <f>'OddsRatio_working_3-way'!S112-'OddsRatio_working_3-way'!R112^2/3</f>
        <v>-0.84474583660980551</v>
      </c>
      <c r="V112" s="11">
        <f>'OddsRatio_working_3-way'!S112*'OddsRatio_working_3-way'!R112/3-2*'OddsRatio_working_3-way'!R112^3/27-'OddsRatio_working_3-way'!T112</f>
        <v>0.25952253044848095</v>
      </c>
      <c r="W112" s="11">
        <f>'OddsRatio_working_3-way'!V112^2+4*'OddsRatio_working_3-way'!U112^3/27</f>
        <v>-2.1952774959701549E-2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0.1494194756131913</v>
      </c>
      <c r="Y112" s="11">
        <f>IF('OddsRatio_working_3-way'!W112&gt;=0,IF('OddsRatio_working_3-way'!V112+SQRT('OddsRatio_working_3-way'!W112)&gt;0,0,PI()),ACOS('OddsRatio_working_3-way'!V112/(2*'OddsRatio_working_3-way'!X112)))</f>
        <v>0.51875708221970118</v>
      </c>
      <c r="Z112" s="11">
        <f>'OddsRatio_working_3-way'!X112^(1/3)*COS('OddsRatio_working_3-way'!Y112/3)</f>
        <v>0.52272932828863228</v>
      </c>
      <c r="AA112" s="11">
        <f>'OddsRatio_working_3-way'!X112^(1/3)*COS(('OddsRatio_working_3-way'!Y112+2*PI())/3)</f>
        <v>-0.34043422948166874</v>
      </c>
      <c r="AB112" s="11">
        <f>'OddsRatio_working_3-way'!X112^(1/3)*COS(('OddsRatio_working_3-way'!Y112+4*PI())/3)</f>
        <v>-0.18229509880696368</v>
      </c>
      <c r="AC112" s="11">
        <f>'OddsRatio_working_3-way'!X112^(1/3)*SIN('OddsRatio_working_3-way'!Y112/3)</f>
        <v>9.1301669664454563E-2</v>
      </c>
      <c r="AD112" s="11">
        <f>'OddsRatio_working_3-way'!X112^(1/3)*SIN(('OddsRatio_working_3-way'!Y112+2*PI())/3)</f>
        <v>0.40704604276890399</v>
      </c>
      <c r="AE112" s="11">
        <f>'OddsRatio_working_3-way'!X112^(1/3)*SIN(('OddsRatio_working_3-way'!Y112+4*PI())/3)</f>
        <v>-0.49834771243335835</v>
      </c>
      <c r="AF112" s="11">
        <f>-'OddsRatio_working_3-way'!U112/(3*'OddsRatio_working_3-way'!X112^(1/3))*COS(('OddsRatio_working_3-way'!Y112)/3)</f>
        <v>0.52272932828863217</v>
      </c>
      <c r="AG112" s="11">
        <f>-'OddsRatio_working_3-way'!U112/(3*'OddsRatio_working_3-way'!X112^(1/3))*COS(('OddsRatio_working_3-way'!Y112+2*PI())/3)</f>
        <v>-0.34043422948166868</v>
      </c>
      <c r="AH112" s="11">
        <f>-'OddsRatio_working_3-way'!U112/(3*'OddsRatio_working_3-way'!X112^(1/3))*COS(('OddsRatio_working_3-way'!Y112+4*PI())/3)</f>
        <v>-0.18229509880696365</v>
      </c>
      <c r="AI112" s="11">
        <f>'OddsRatio_working_3-way'!U112/(3*'OddsRatio_working_3-way'!X112^(1/3))*SIN(('OddsRatio_working_3-way'!Y112)/3)</f>
        <v>-9.1301669664454549E-2</v>
      </c>
      <c r="AJ112" s="11">
        <f>'OddsRatio_working_3-way'!U112/(3*'OddsRatio_working_3-way'!X112^(1/3))*SIN(('OddsRatio_working_3-way'!Y112+2*PI())/3)</f>
        <v>-0.40704604276890388</v>
      </c>
      <c r="AK112" s="11">
        <f>'OddsRatio_working_3-way'!U112/(3*'OddsRatio_working_3-way'!X112^(1/3))*SIN(('OddsRatio_working_3-way'!Y112+4*PI())/3)</f>
        <v>0.49834771243335824</v>
      </c>
      <c r="AL112" s="11">
        <f>'OddsRatio_working_3-way'!Z112+'OddsRatio_working_3-way'!AF112</f>
        <v>1.0454586565772646</v>
      </c>
      <c r="AM112" s="11">
        <f>'OddsRatio_working_3-way'!AA112+'OddsRatio_working_3-way'!AG112</f>
        <v>-0.68086845896333736</v>
      </c>
      <c r="AN112" s="11">
        <f>'OddsRatio_working_3-way'!AB112+'OddsRatio_working_3-way'!AH112</f>
        <v>-0.3645901976139273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1.0454586565772646</v>
      </c>
      <c r="AS112" s="11">
        <f>IF(('OddsRatio_working_3-way'!X112=0),IF(Q112&gt;0,-Q112^(1/3),(-Q112)^(1/3)),'OddsRatio_working_3-way'!AM112-'OddsRatio_working_3-way'!R112/3)</f>
        <v>-0.68086845896333736</v>
      </c>
      <c r="AT112" s="11">
        <f>IF(('OddsRatio_working_3-way'!X112=0),IF(Q112&gt;0,-Q112^(1/3),(-Q112)^(1/3)),'OddsRatio_working_3-way'!AN112-'OddsRatio_working_3-way'!R112/3)</f>
        <v>-0.3645901976139273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3.31</v>
      </c>
      <c r="B113" s="4">
        <f>IF('True_Odds_Calculator_3-way'!B114="","",'True_Odds_Calculator_3-way'!B114)</f>
        <v>3.45</v>
      </c>
      <c r="C113" s="4">
        <f>IF('True_Odds_Calculator_3-way'!C114="","",'True_Odds_Calculator_3-way'!C114)</f>
        <v>2.29</v>
      </c>
      <c r="D113" s="9">
        <f t="shared" si="26"/>
        <v>0.29301714238115578</v>
      </c>
      <c r="E113" s="9">
        <f t="shared" si="27"/>
        <v>0.28097795466497738</v>
      </c>
      <c r="F113" s="9">
        <f t="shared" si="28"/>
        <v>0.42600490295386673</v>
      </c>
      <c r="G113" s="9">
        <f t="shared" si="29"/>
        <v>1.0444890105380584</v>
      </c>
      <c r="H113" s="9">
        <f t="shared" si="30"/>
        <v>3.4127696143429147</v>
      </c>
      <c r="I113" s="9">
        <f t="shared" si="31"/>
        <v>3.5589980758182431</v>
      </c>
      <c r="J113" s="9">
        <f t="shared" si="32"/>
        <v>2.3473908235940955</v>
      </c>
      <c r="K113" s="11">
        <f t="shared" si="33"/>
        <v>0.30211480362537763</v>
      </c>
      <c r="L113" s="11">
        <f t="shared" si="34"/>
        <v>0.28985507246376813</v>
      </c>
      <c r="M113" s="11">
        <f t="shared" si="35"/>
        <v>0.4366812227074236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-0.27918057884209779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0.2313517577284393</v>
      </c>
      <c r="Q113" s="11">
        <f>2*'OddsRatio_working_3-way'!K113*'OddsRatio_working_3-way'!L113*'OddsRatio_working_3-way'!M113</f>
        <v>7.6479919910227873E-2</v>
      </c>
      <c r="R113" s="11">
        <f t="shared" si="36"/>
        <v>0</v>
      </c>
      <c r="S113" s="11">
        <f t="shared" si="37"/>
        <v>-0.82868141719589283</v>
      </c>
      <c r="T113" s="11">
        <f t="shared" si="38"/>
        <v>-0.27394427014740264</v>
      </c>
      <c r="U113" s="11">
        <f>'OddsRatio_working_3-way'!S113-'OddsRatio_working_3-way'!R113^2/3</f>
        <v>-0.82868141719589283</v>
      </c>
      <c r="V113" s="11">
        <f>'OddsRatio_working_3-way'!S113*'OddsRatio_working_3-way'!R113/3-2*'OddsRatio_working_3-way'!R113^3/27-'OddsRatio_working_3-way'!T113</f>
        <v>0.27394427014740264</v>
      </c>
      <c r="W113" s="11">
        <f>'OddsRatio_working_3-way'!V113^2+4*'OddsRatio_working_3-way'!U113^3/27</f>
        <v>-9.2606423187558962E-3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0.14517756839931317</v>
      </c>
      <c r="Y113" s="11">
        <f>IF('OddsRatio_working_3-way'!W113&gt;=0,IF('OddsRatio_working_3-way'!V113+SQRT('OddsRatio_working_3-way'!W113)&gt;0,0,PI()),ACOS('OddsRatio_working_3-way'!V113/(2*'OddsRatio_working_3-way'!X113)))</f>
        <v>0.33781821101483001</v>
      </c>
      <c r="Z113" s="11">
        <f>'OddsRatio_working_3-way'!X113^(1/3)*COS('OddsRatio_working_3-way'!Y113/3)</f>
        <v>0.52224450526902921</v>
      </c>
      <c r="AA113" s="11">
        <f>'OddsRatio_working_3-way'!X113^(1/3)*COS(('OddsRatio_working_3-way'!Y113+2*PI())/3)</f>
        <v>-0.31226774936886481</v>
      </c>
      <c r="AB113" s="11">
        <f>'OddsRatio_working_3-way'!X113^(1/3)*COS(('OddsRatio_working_3-way'!Y113+4*PI())/3)</f>
        <v>-0.20997675590016443</v>
      </c>
      <c r="AC113" s="11">
        <f>'OddsRatio_working_3-way'!X113^(1/3)*SIN('OddsRatio_working_3-way'!Y113/3)</f>
        <v>5.9057732614828454E-2</v>
      </c>
      <c r="AD113" s="11">
        <f>'OddsRatio_working_3-way'!X113^(1/3)*SIN(('OddsRatio_working_3-way'!Y113+2*PI())/3)</f>
        <v>0.42274814224240115</v>
      </c>
      <c r="AE113" s="11">
        <f>'OddsRatio_working_3-way'!X113^(1/3)*SIN(('OddsRatio_working_3-way'!Y113+4*PI())/3)</f>
        <v>-0.48180587485722959</v>
      </c>
      <c r="AF113" s="11">
        <f>-'OddsRatio_working_3-way'!U113/(3*'OddsRatio_working_3-way'!X113^(1/3))*COS(('OddsRatio_working_3-way'!Y113)/3)</f>
        <v>0.52224450526902921</v>
      </c>
      <c r="AG113" s="11">
        <f>-'OddsRatio_working_3-way'!U113/(3*'OddsRatio_working_3-way'!X113^(1/3))*COS(('OddsRatio_working_3-way'!Y113+2*PI())/3)</f>
        <v>-0.31226774936886481</v>
      </c>
      <c r="AH113" s="11">
        <f>-'OddsRatio_working_3-way'!U113/(3*'OddsRatio_working_3-way'!X113^(1/3))*COS(('OddsRatio_working_3-way'!Y113+4*PI())/3)</f>
        <v>-0.20997675590016443</v>
      </c>
      <c r="AI113" s="11">
        <f>'OddsRatio_working_3-way'!U113/(3*'OddsRatio_working_3-way'!X113^(1/3))*SIN(('OddsRatio_working_3-way'!Y113)/3)</f>
        <v>-5.9057732614828454E-2</v>
      </c>
      <c r="AJ113" s="11">
        <f>'OddsRatio_working_3-way'!U113/(3*'OddsRatio_working_3-way'!X113^(1/3))*SIN(('OddsRatio_working_3-way'!Y113+2*PI())/3)</f>
        <v>-0.42274814224240115</v>
      </c>
      <c r="AK113" s="11">
        <f>'OddsRatio_working_3-way'!U113/(3*'OddsRatio_working_3-way'!X113^(1/3))*SIN(('OddsRatio_working_3-way'!Y113+4*PI())/3)</f>
        <v>0.48180587485722959</v>
      </c>
      <c r="AL113" s="11">
        <f>'OddsRatio_working_3-way'!Z113+'OddsRatio_working_3-way'!AF113</f>
        <v>1.0444890105380584</v>
      </c>
      <c r="AM113" s="11">
        <f>'OddsRatio_working_3-way'!AA113+'OddsRatio_working_3-way'!AG113</f>
        <v>-0.62453549873772962</v>
      </c>
      <c r="AN113" s="11">
        <f>'OddsRatio_working_3-way'!AB113+'OddsRatio_working_3-way'!AH113</f>
        <v>-0.41995351180032886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1.0444890105380584</v>
      </c>
      <c r="AS113" s="11">
        <f>IF(('OddsRatio_working_3-way'!X113=0),IF(Q113&gt;0,-Q113^(1/3),(-Q113)^(1/3)),'OddsRatio_working_3-way'!AM113-'OddsRatio_working_3-way'!R113/3)</f>
        <v>-0.62453549873772962</v>
      </c>
      <c r="AT113" s="11">
        <f>IF(('OddsRatio_working_3-way'!X113=0),IF(Q113&gt;0,-Q113^(1/3),(-Q113)^(1/3)),'OddsRatio_working_3-way'!AN113-'OddsRatio_working_3-way'!R113/3)</f>
        <v>-0.41995351180032886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2.7</v>
      </c>
      <c r="B114" s="4">
        <f>IF('True_Odds_Calculator_3-way'!B115="","",'True_Odds_Calculator_3-way'!B115)</f>
        <v>3.18</v>
      </c>
      <c r="C114" s="4">
        <f>IF('True_Odds_Calculator_3-way'!C115="","",'True_Odds_Calculator_3-way'!C115)</f>
        <v>2.92</v>
      </c>
      <c r="D114" s="9">
        <f t="shared" si="26"/>
        <v>0.36091332708924723</v>
      </c>
      <c r="E114" s="9">
        <f t="shared" si="27"/>
        <v>0.30574267273968175</v>
      </c>
      <c r="F114" s="9">
        <f t="shared" si="28"/>
        <v>0.33334400017107069</v>
      </c>
      <c r="G114" s="9">
        <f t="shared" si="29"/>
        <v>1.0416166674647727</v>
      </c>
      <c r="H114" s="9">
        <f t="shared" si="30"/>
        <v>2.7707483346901136</v>
      </c>
      <c r="I114" s="9">
        <f t="shared" si="31"/>
        <v>3.2707243350732047</v>
      </c>
      <c r="J114" s="9">
        <f t="shared" si="32"/>
        <v>2.9999040015323639</v>
      </c>
      <c r="K114" s="11">
        <f t="shared" si="33"/>
        <v>0.37037037037037035</v>
      </c>
      <c r="L114" s="11">
        <f t="shared" si="34"/>
        <v>0.31446540880503143</v>
      </c>
      <c r="M114" s="11">
        <f t="shared" si="35"/>
        <v>0.34246575342465752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-0.28381340761800811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0.23134187862369132</v>
      </c>
      <c r="Q114" s="11">
        <f>2*'OddsRatio_working_3-way'!K114*'OddsRatio_working_3-way'!L114*'OddsRatio_working_3-way'!M114</f>
        <v>7.9773061594376304E-2</v>
      </c>
      <c r="R114" s="11">
        <f t="shared" si="36"/>
        <v>0</v>
      </c>
      <c r="S114" s="11">
        <f t="shared" si="37"/>
        <v>-0.81511962583198472</v>
      </c>
      <c r="T114" s="11">
        <f t="shared" si="38"/>
        <v>-0.28107573304551192</v>
      </c>
      <c r="U114" s="11">
        <f>'OddsRatio_working_3-way'!S114-'OddsRatio_working_3-way'!R114^2/3</f>
        <v>-0.81511962583198472</v>
      </c>
      <c r="V114" s="11">
        <f>'OddsRatio_working_3-way'!S114*'OddsRatio_working_3-way'!R114/3-2*'OddsRatio_working_3-way'!R114^3/27-'OddsRatio_working_3-way'!T114</f>
        <v>0.28107573304551192</v>
      </c>
      <c r="W114" s="11">
        <f>'OddsRatio_working_3-way'!V114^2+4*'OddsRatio_working_3-way'!U114^3/27</f>
        <v>-1.2307708700010772E-3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0.14162833277373649</v>
      </c>
      <c r="Y114" s="11">
        <f>IF('OddsRatio_working_3-way'!W114&gt;=0,IF('OddsRatio_working_3-way'!V114+SQRT('OddsRatio_working_3-way'!W114)&gt;0,0,PI()),ACOS('OddsRatio_working_3-way'!V114/(2*'OddsRatio_working_3-way'!X114)))</f>
        <v>0.12417240396370754</v>
      </c>
      <c r="Z114" s="11">
        <f>'OddsRatio_working_3-way'!X114^(1/3)*COS('OddsRatio_working_3-way'!Y114/3)</f>
        <v>0.52080833373238633</v>
      </c>
      <c r="AA114" s="11">
        <f>'OddsRatio_working_3-way'!X114^(1/3)*COS(('OddsRatio_working_3-way'!Y114+2*PI())/3)</f>
        <v>-0.27908346273535517</v>
      </c>
      <c r="AB114" s="11">
        <f>'OddsRatio_working_3-way'!X114^(1/3)*COS(('OddsRatio_working_3-way'!Y114+4*PI())/3)</f>
        <v>-0.24172487099703088</v>
      </c>
      <c r="AC114" s="11">
        <f>'OddsRatio_working_3-way'!X114^(1/3)*SIN('OddsRatio_working_3-way'!Y114/3)</f>
        <v>2.1568992996666803E-2</v>
      </c>
      <c r="AD114" s="11">
        <f>'OddsRatio_working_3-way'!X114^(1/3)*SIN(('OddsRatio_working_3-way'!Y114+2*PI())/3)</f>
        <v>0.44024875101655719</v>
      </c>
      <c r="AE114" s="11">
        <f>'OddsRatio_working_3-way'!X114^(1/3)*SIN(('OddsRatio_working_3-way'!Y114+4*PI())/3)</f>
        <v>-0.46181774401322406</v>
      </c>
      <c r="AF114" s="11">
        <f>-'OddsRatio_working_3-way'!U114/(3*'OddsRatio_working_3-way'!X114^(1/3))*COS(('OddsRatio_working_3-way'!Y114)/3)</f>
        <v>0.52080833373238622</v>
      </c>
      <c r="AG114" s="11">
        <f>-'OddsRatio_working_3-way'!U114/(3*'OddsRatio_working_3-way'!X114^(1/3))*COS(('OddsRatio_working_3-way'!Y114+2*PI())/3)</f>
        <v>-0.27908346273535511</v>
      </c>
      <c r="AH114" s="11">
        <f>-'OddsRatio_working_3-way'!U114/(3*'OddsRatio_working_3-way'!X114^(1/3))*COS(('OddsRatio_working_3-way'!Y114+4*PI())/3)</f>
        <v>-0.24172487099703083</v>
      </c>
      <c r="AI114" s="11">
        <f>'OddsRatio_working_3-way'!U114/(3*'OddsRatio_working_3-way'!X114^(1/3))*SIN(('OddsRatio_working_3-way'!Y114)/3)</f>
        <v>-2.15689929966668E-2</v>
      </c>
      <c r="AJ114" s="11">
        <f>'OddsRatio_working_3-way'!U114/(3*'OddsRatio_working_3-way'!X114^(1/3))*SIN(('OddsRatio_working_3-way'!Y114+2*PI())/3)</f>
        <v>-0.44024875101655708</v>
      </c>
      <c r="AK114" s="11">
        <f>'OddsRatio_working_3-way'!U114/(3*'OddsRatio_working_3-way'!X114^(1/3))*SIN(('OddsRatio_working_3-way'!Y114+4*PI())/3)</f>
        <v>0.46181774401322401</v>
      </c>
      <c r="AL114" s="11">
        <f>'OddsRatio_working_3-way'!Z114+'OddsRatio_working_3-way'!AF114</f>
        <v>1.0416166674647727</v>
      </c>
      <c r="AM114" s="11">
        <f>'OddsRatio_working_3-way'!AA114+'OddsRatio_working_3-way'!AG114</f>
        <v>-0.55816692547071023</v>
      </c>
      <c r="AN114" s="11">
        <f>'OddsRatio_working_3-way'!AB114+'OddsRatio_working_3-way'!AH114</f>
        <v>-0.48344974199406171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1.0416166674647727</v>
      </c>
      <c r="AS114" s="11">
        <f>IF(('OddsRatio_working_3-way'!X114=0),IF(Q114&gt;0,-Q114^(1/3),(-Q114)^(1/3)),'OddsRatio_working_3-way'!AM114-'OddsRatio_working_3-way'!R114/3)</f>
        <v>-0.55816692547071023</v>
      </c>
      <c r="AT114" s="11">
        <f>IF(('OddsRatio_working_3-way'!X114=0),IF(Q114&gt;0,-Q114^(1/3),(-Q114)^(1/3)),'OddsRatio_working_3-way'!AN114-'OddsRatio_working_3-way'!R114/3)</f>
        <v>-0.48344974199406171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1.75</v>
      </c>
      <c r="B115" s="4">
        <f>IF('True_Odds_Calculator_3-way'!B116="","",'True_Odds_Calculator_3-way'!B116)</f>
        <v>3.87</v>
      </c>
      <c r="C115" s="4">
        <f>IF('True_Odds_Calculator_3-way'!C116="","",'True_Odds_Calculator_3-way'!C116)</f>
        <v>4.96</v>
      </c>
      <c r="D115" s="9">
        <f t="shared" si="26"/>
        <v>0.55840624623996149</v>
      </c>
      <c r="E115" s="9">
        <f t="shared" si="27"/>
        <v>0.24837502115366111</v>
      </c>
      <c r="F115" s="9">
        <f t="shared" si="28"/>
        <v>0.19321873260637765</v>
      </c>
      <c r="G115" s="9">
        <f t="shared" si="29"/>
        <v>1.0544145514930943</v>
      </c>
      <c r="H115" s="9">
        <f t="shared" si="30"/>
        <v>1.7908109136198207</v>
      </c>
      <c r="I115" s="9">
        <f t="shared" si="31"/>
        <v>4.0261697627851811</v>
      </c>
      <c r="J115" s="9">
        <f t="shared" si="32"/>
        <v>5.1754816239126527</v>
      </c>
      <c r="K115" s="11">
        <f t="shared" si="33"/>
        <v>0.5714285714285714</v>
      </c>
      <c r="L115" s="11">
        <f t="shared" si="34"/>
        <v>0.25839793281653745</v>
      </c>
      <c r="M115" s="11">
        <f t="shared" si="35"/>
        <v>0.20161290322580647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-0.2537509377344338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0.22565165100799014</v>
      </c>
      <c r="Q115" s="11">
        <f>2*'OddsRatio_working_3-way'!K115*'OddsRatio_working_3-way'!L115*'OddsRatio_working_3-way'!M115</f>
        <v>5.9538694197358862E-2</v>
      </c>
      <c r="R115" s="11">
        <f t="shared" si="36"/>
        <v>0</v>
      </c>
      <c r="S115" s="11">
        <f t="shared" si="37"/>
        <v>-0.88926430389844979</v>
      </c>
      <c r="T115" s="11">
        <f t="shared" si="38"/>
        <v>-0.23463438097584421</v>
      </c>
      <c r="U115" s="11">
        <f>'OddsRatio_working_3-way'!S115-'OddsRatio_working_3-way'!R115^2/3</f>
        <v>-0.88926430389844979</v>
      </c>
      <c r="V115" s="11">
        <f>'OddsRatio_working_3-way'!S115*'OddsRatio_working_3-way'!R115/3-2*'OddsRatio_working_3-way'!R115^3/27-'OddsRatio_working_3-way'!T115</f>
        <v>0.23463438097584421</v>
      </c>
      <c r="W115" s="11">
        <f>'OddsRatio_working_3-way'!V115^2+4*'OddsRatio_working_3-way'!U115^3/27</f>
        <v>-4.9127775425543779E-2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0.16138546105633353</v>
      </c>
      <c r="Y115" s="11">
        <f>IF('OddsRatio_working_3-way'!W115&gt;=0,IF('OddsRatio_working_3-way'!V115+SQRT('OddsRatio_working_3-way'!W115)&gt;0,0,PI()),ACOS('OddsRatio_working_3-way'!V115/(2*'OddsRatio_working_3-way'!X115)))</f>
        <v>0.75694425655503406</v>
      </c>
      <c r="Z115" s="11">
        <f>'OddsRatio_working_3-way'!X115^(1/3)*COS('OddsRatio_working_3-way'!Y115/3)</f>
        <v>0.52720727574654724</v>
      </c>
      <c r="AA115" s="11">
        <f>'OddsRatio_working_3-way'!X115^(1/3)*COS(('OddsRatio_working_3-way'!Y115+2*PI())/3)</f>
        <v>-0.38131278057060419</v>
      </c>
      <c r="AB115" s="11">
        <f>'OddsRatio_working_3-way'!X115^(1/3)*COS(('OddsRatio_working_3-way'!Y115+4*PI())/3)</f>
        <v>-0.14589449517594327</v>
      </c>
      <c r="AC115" s="11">
        <f>'OddsRatio_working_3-way'!X115^(1/3)*SIN('OddsRatio_working_3-way'!Y115/3)</f>
        <v>0.13591881044476783</v>
      </c>
      <c r="AD115" s="11">
        <f>'OddsRatio_working_3-way'!X115^(1/3)*SIN(('OddsRatio_working_3-way'!Y115+2*PI())/3)</f>
        <v>0.38861548863411366</v>
      </c>
      <c r="AE115" s="11">
        <f>'OddsRatio_working_3-way'!X115^(1/3)*SIN(('OddsRatio_working_3-way'!Y115+4*PI())/3)</f>
        <v>-0.52453429907888138</v>
      </c>
      <c r="AF115" s="11">
        <f>-'OddsRatio_working_3-way'!U115/(3*'OddsRatio_working_3-way'!X115^(1/3))*COS(('OddsRatio_working_3-way'!Y115)/3)</f>
        <v>0.52720727574654713</v>
      </c>
      <c r="AG115" s="11">
        <f>-'OddsRatio_working_3-way'!U115/(3*'OddsRatio_working_3-way'!X115^(1/3))*COS(('OddsRatio_working_3-way'!Y115+2*PI())/3)</f>
        <v>-0.38131278057060414</v>
      </c>
      <c r="AH115" s="11">
        <f>-'OddsRatio_working_3-way'!U115/(3*'OddsRatio_working_3-way'!X115^(1/3))*COS(('OddsRatio_working_3-way'!Y115+4*PI())/3)</f>
        <v>-0.14589449517594325</v>
      </c>
      <c r="AI115" s="11">
        <f>'OddsRatio_working_3-way'!U115/(3*'OddsRatio_working_3-way'!X115^(1/3))*SIN(('OddsRatio_working_3-way'!Y115)/3)</f>
        <v>-0.13591881044476781</v>
      </c>
      <c r="AJ115" s="11">
        <f>'OddsRatio_working_3-way'!U115/(3*'OddsRatio_working_3-way'!X115^(1/3))*SIN(('OddsRatio_working_3-way'!Y115+2*PI())/3)</f>
        <v>-0.3886154886341136</v>
      </c>
      <c r="AK115" s="11">
        <f>'OddsRatio_working_3-way'!U115/(3*'OddsRatio_working_3-way'!X115^(1/3))*SIN(('OddsRatio_working_3-way'!Y115+4*PI())/3)</f>
        <v>0.52453429907888127</v>
      </c>
      <c r="AL115" s="11">
        <f>'OddsRatio_working_3-way'!Z115+'OddsRatio_working_3-way'!AF115</f>
        <v>1.0544145514930943</v>
      </c>
      <c r="AM115" s="11">
        <f>'OddsRatio_working_3-way'!AA115+'OddsRatio_working_3-way'!AG115</f>
        <v>-0.76262556114120827</v>
      </c>
      <c r="AN115" s="11">
        <f>'OddsRatio_working_3-way'!AB115+'OddsRatio_working_3-way'!AH115</f>
        <v>-0.29178899035188655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1.0544145514930943</v>
      </c>
      <c r="AS115" s="11">
        <f>IF(('OddsRatio_working_3-way'!X115=0),IF(Q115&gt;0,-Q115^(1/3),(-Q115)^(1/3)),'OddsRatio_working_3-way'!AM115-'OddsRatio_working_3-way'!R115/3)</f>
        <v>-0.76262556114120827</v>
      </c>
      <c r="AT115" s="11">
        <f>IF(('OddsRatio_working_3-way'!X115=0),IF(Q115&gt;0,-Q115^(1/3),(-Q115)^(1/3)),'OddsRatio_working_3-way'!AN115-'OddsRatio_working_3-way'!R115/3)</f>
        <v>-0.29178899035188655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2.09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3.51</v>
      </c>
      <c r="D116" s="9">
        <f t="shared" si="26"/>
        <v>0.46087725341105967</v>
      </c>
      <c r="E116" s="9">
        <f t="shared" si="27"/>
        <v>0.26839167384386298</v>
      </c>
      <c r="F116" s="9">
        <f t="shared" si="28"/>
        <v>0.27073107274507735</v>
      </c>
      <c r="G116" s="9">
        <f t="shared" si="29"/>
        <v>1.0731881878153333</v>
      </c>
      <c r="H116" s="9">
        <f t="shared" si="30"/>
        <v>2.1697751247187131</v>
      </c>
      <c r="I116" s="9">
        <f t="shared" si="31"/>
        <v>3.7258979970509465</v>
      </c>
      <c r="J116" s="9">
        <f t="shared" si="32"/>
        <v>3.6937023514164862</v>
      </c>
      <c r="K116" s="11">
        <f t="shared" si="33"/>
        <v>0.47846889952153115</v>
      </c>
      <c r="L116" s="11">
        <f t="shared" si="34"/>
        <v>0.2824858757062147</v>
      </c>
      <c r="M116" s="11">
        <f t="shared" si="35"/>
        <v>0.28490028490028491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-0.26759455454073355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0.23643496733000158</v>
      </c>
      <c r="Q116" s="11">
        <f>2*'OddsRatio_working_3-way'!K116*'OddsRatio_working_3-way'!L116*'OddsRatio_working_3-way'!M116</f>
        <v>7.7014647338762718E-2</v>
      </c>
      <c r="R116" s="11">
        <f t="shared" si="36"/>
        <v>0</v>
      </c>
      <c r="S116" s="11">
        <f t="shared" si="37"/>
        <v>-0.88355672160739418</v>
      </c>
      <c r="T116" s="11">
        <f t="shared" si="38"/>
        <v>-0.28780349238025865</v>
      </c>
      <c r="U116" s="11">
        <f>'OddsRatio_working_3-way'!S116-'OddsRatio_working_3-way'!R116^2/3</f>
        <v>-0.88355672160739418</v>
      </c>
      <c r="V116" s="11">
        <f>'OddsRatio_working_3-way'!S116*'OddsRatio_working_3-way'!R116/3-2*'OddsRatio_working_3-way'!R116^3/27-'OddsRatio_working_3-way'!T116</f>
        <v>0.28780349238025865</v>
      </c>
      <c r="W116" s="11">
        <f>'OddsRatio_working_3-way'!V116^2+4*'OddsRatio_working_3-way'!U116^3/27</f>
        <v>-1.9357063453854711E-2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0.1598342216799396</v>
      </c>
      <c r="Y116" s="11">
        <f>IF('OddsRatio_working_3-way'!W116&gt;=0,IF('OddsRatio_working_3-way'!V116+SQRT('OddsRatio_working_3-way'!W116)&gt;0,0,PI()),ACOS('OddsRatio_working_3-way'!V116/(2*'OddsRatio_working_3-way'!X116)))</f>
        <v>0.45029500308855952</v>
      </c>
      <c r="Z116" s="11">
        <f>'OddsRatio_working_3-way'!X116^(1/3)*COS('OddsRatio_working_3-way'!Y116/3)</f>
        <v>0.53659409390766666</v>
      </c>
      <c r="AA116" s="11">
        <f>'OddsRatio_working_3-way'!X116^(1/3)*COS(('OddsRatio_working_3-way'!Y116+2*PI())/3)</f>
        <v>-0.33857694585391857</v>
      </c>
      <c r="AB116" s="11">
        <f>'OddsRatio_working_3-way'!X116^(1/3)*COS(('OddsRatio_working_3-way'!Y116+4*PI())/3)</f>
        <v>-0.19801714805374804</v>
      </c>
      <c r="AC116" s="11">
        <f>'OddsRatio_working_3-way'!X116^(1/3)*SIN('OddsRatio_working_3-way'!Y116/3)</f>
        <v>8.1152237097167831E-2</v>
      </c>
      <c r="AD116" s="11">
        <f>'OddsRatio_working_3-way'!X116^(1/3)*SIN(('OddsRatio_working_3-way'!Y116+2*PI())/3)</f>
        <v>0.42412799829614817</v>
      </c>
      <c r="AE116" s="11">
        <f>'OddsRatio_working_3-way'!X116^(1/3)*SIN(('OddsRatio_working_3-way'!Y116+4*PI())/3)</f>
        <v>-0.5052802353933159</v>
      </c>
      <c r="AF116" s="11">
        <f>-'OddsRatio_working_3-way'!U116/(3*'OddsRatio_working_3-way'!X116^(1/3))*COS(('OddsRatio_working_3-way'!Y116)/3)</f>
        <v>0.53659409390766666</v>
      </c>
      <c r="AG116" s="11">
        <f>-'OddsRatio_working_3-way'!U116/(3*'OddsRatio_working_3-way'!X116^(1/3))*COS(('OddsRatio_working_3-way'!Y116+2*PI())/3)</f>
        <v>-0.33857694585391857</v>
      </c>
      <c r="AH116" s="11">
        <f>-'OddsRatio_working_3-way'!U116/(3*'OddsRatio_working_3-way'!X116^(1/3))*COS(('OddsRatio_working_3-way'!Y116+4*PI())/3)</f>
        <v>-0.19801714805374804</v>
      </c>
      <c r="AI116" s="11">
        <f>'OddsRatio_working_3-way'!U116/(3*'OddsRatio_working_3-way'!X116^(1/3))*SIN(('OddsRatio_working_3-way'!Y116)/3)</f>
        <v>-8.1152237097167831E-2</v>
      </c>
      <c r="AJ116" s="11">
        <f>'OddsRatio_working_3-way'!U116/(3*'OddsRatio_working_3-way'!X116^(1/3))*SIN(('OddsRatio_working_3-way'!Y116+2*PI())/3)</f>
        <v>-0.42412799829614817</v>
      </c>
      <c r="AK116" s="11">
        <f>'OddsRatio_working_3-way'!U116/(3*'OddsRatio_working_3-way'!X116^(1/3))*SIN(('OddsRatio_working_3-way'!Y116+4*PI())/3)</f>
        <v>0.5052802353933159</v>
      </c>
      <c r="AL116" s="11">
        <f>'OddsRatio_working_3-way'!Z116+'OddsRatio_working_3-way'!AF116</f>
        <v>1.0731881878153333</v>
      </c>
      <c r="AM116" s="11">
        <f>'OddsRatio_working_3-way'!AA116+'OddsRatio_working_3-way'!AG116</f>
        <v>-0.67715389170783713</v>
      </c>
      <c r="AN116" s="11">
        <f>'OddsRatio_working_3-way'!AB116+'OddsRatio_working_3-way'!AH116</f>
        <v>-0.39603429610749608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1.0731881878153333</v>
      </c>
      <c r="AS116" s="11">
        <f>IF(('OddsRatio_working_3-way'!X116=0),IF(Q116&gt;0,-Q116^(1/3),(-Q116)^(1/3)),'OddsRatio_working_3-way'!AM116-'OddsRatio_working_3-way'!R116/3)</f>
        <v>-0.67715389170783713</v>
      </c>
      <c r="AT116" s="11">
        <f>IF(('OddsRatio_working_3-way'!X116=0),IF(Q116&gt;0,-Q116^(1/3),(-Q116)^(1/3)),'OddsRatio_working_3-way'!AN116-'OddsRatio_working_3-way'!R116/3)</f>
        <v>-0.39603429610749608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2.12</v>
      </c>
      <c r="B117" s="4">
        <f>IF('True_Odds_Calculator_3-way'!B118="","",'True_Odds_Calculator_3-way'!B118)</f>
        <v>3.55</v>
      </c>
      <c r="C117" s="4">
        <f>IF('True_Odds_Calculator_3-way'!C118="","",'True_Odds_Calculator_3-way'!C118)</f>
        <v>3.42</v>
      </c>
      <c r="D117" s="9">
        <f t="shared" si="26"/>
        <v>0.45423092718265973</v>
      </c>
      <c r="E117" s="9">
        <f t="shared" si="27"/>
        <v>0.26769380878681448</v>
      </c>
      <c r="F117" s="9">
        <f t="shared" si="28"/>
        <v>0.27807526403052568</v>
      </c>
      <c r="G117" s="9">
        <f t="shared" si="29"/>
        <v>1.0727887201294135</v>
      </c>
      <c r="H117" s="9">
        <f t="shared" si="30"/>
        <v>2.2015233665449432</v>
      </c>
      <c r="I117" s="9">
        <f t="shared" si="31"/>
        <v>3.7356112363300049</v>
      </c>
      <c r="J117" s="9">
        <f t="shared" si="32"/>
        <v>3.5961487027131804</v>
      </c>
      <c r="K117" s="11">
        <f t="shared" si="33"/>
        <v>0.47169811320754712</v>
      </c>
      <c r="L117" s="11">
        <f t="shared" si="34"/>
        <v>0.28169014084507044</v>
      </c>
      <c r="M117" s="11">
        <f t="shared" si="35"/>
        <v>0.29239766081871343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-0.26852408725774024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0.23660666414907849</v>
      </c>
      <c r="Q117" s="11">
        <f>2*'OddsRatio_working_3-way'!K117*'OddsRatio_working_3-way'!L117*'OddsRatio_working_3-way'!M117</f>
        <v>7.7703337979992931E-2</v>
      </c>
      <c r="R117" s="11">
        <f t="shared" si="36"/>
        <v>0</v>
      </c>
      <c r="S117" s="11">
        <f t="shared" si="37"/>
        <v>-0.88113757899854206</v>
      </c>
      <c r="T117" s="11">
        <f t="shared" si="38"/>
        <v>-0.28937194712595798</v>
      </c>
      <c r="U117" s="11">
        <f>'OddsRatio_working_3-way'!S117-'OddsRatio_working_3-way'!R117^2/3</f>
        <v>-0.88113757899854206</v>
      </c>
      <c r="V117" s="11">
        <f>'OddsRatio_working_3-way'!S117*'OddsRatio_working_3-way'!R117/3-2*'OddsRatio_working_3-way'!R117^3/27-'OddsRatio_working_3-way'!T117</f>
        <v>0.28937194712595798</v>
      </c>
      <c r="W117" s="11">
        <f>'OddsRatio_working_3-way'!V117^2+4*'OddsRatio_working_3-way'!U117^3/27</f>
        <v>-1.7614726792608768E-2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0.15917824174182615</v>
      </c>
      <c r="Y117" s="11">
        <f>IF('OddsRatio_working_3-way'!W117&gt;=0,IF('OddsRatio_working_3-way'!V117+SQRT('OddsRatio_working_3-way'!W117)&gt;0,0,PI()),ACOS('OddsRatio_working_3-way'!V117/(2*'OddsRatio_working_3-way'!X117)))</f>
        <v>0.43002405530220522</v>
      </c>
      <c r="Z117" s="11">
        <f>'OddsRatio_working_3-way'!X117^(1/3)*COS('OddsRatio_working_3-way'!Y117/3)</f>
        <v>0.53639436006470675</v>
      </c>
      <c r="AA117" s="11">
        <f>'OddsRatio_working_3-way'!X117^(1/3)*COS(('OddsRatio_working_3-way'!Y117+2*PI())/3)</f>
        <v>-0.33524352682109165</v>
      </c>
      <c r="AB117" s="11">
        <f>'OddsRatio_working_3-way'!X117^(1/3)*COS(('OddsRatio_working_3-way'!Y117+4*PI())/3)</f>
        <v>-0.2011508332436151</v>
      </c>
      <c r="AC117" s="11">
        <f>'OddsRatio_working_3-way'!X117^(1/3)*SIN('OddsRatio_working_3-way'!Y117/3)</f>
        <v>7.7418452733318086E-2</v>
      </c>
      <c r="AD117" s="11">
        <f>'OddsRatio_working_3-way'!X117^(1/3)*SIN(('OddsRatio_working_3-way'!Y117+2*PI())/3)</f>
        <v>0.42582191589607432</v>
      </c>
      <c r="AE117" s="11">
        <f>'OddsRatio_working_3-way'!X117^(1/3)*SIN(('OddsRatio_working_3-way'!Y117+4*PI())/3)</f>
        <v>-0.50324036862939237</v>
      </c>
      <c r="AF117" s="11">
        <f>-'OddsRatio_working_3-way'!U117/(3*'OddsRatio_working_3-way'!X117^(1/3))*COS(('OddsRatio_working_3-way'!Y117)/3)</f>
        <v>0.53639436006470675</v>
      </c>
      <c r="AG117" s="11">
        <f>-'OddsRatio_working_3-way'!U117/(3*'OddsRatio_working_3-way'!X117^(1/3))*COS(('OddsRatio_working_3-way'!Y117+2*PI())/3)</f>
        <v>-0.33524352682109165</v>
      </c>
      <c r="AH117" s="11">
        <f>-'OddsRatio_working_3-way'!U117/(3*'OddsRatio_working_3-way'!X117^(1/3))*COS(('OddsRatio_working_3-way'!Y117+4*PI())/3)</f>
        <v>-0.2011508332436151</v>
      </c>
      <c r="AI117" s="11">
        <f>'OddsRatio_working_3-way'!U117/(3*'OddsRatio_working_3-way'!X117^(1/3))*SIN(('OddsRatio_working_3-way'!Y117)/3)</f>
        <v>-7.7418452733318086E-2</v>
      </c>
      <c r="AJ117" s="11">
        <f>'OddsRatio_working_3-way'!U117/(3*'OddsRatio_working_3-way'!X117^(1/3))*SIN(('OddsRatio_working_3-way'!Y117+2*PI())/3)</f>
        <v>-0.42582191589607432</v>
      </c>
      <c r="AK117" s="11">
        <f>'OddsRatio_working_3-way'!U117/(3*'OddsRatio_working_3-way'!X117^(1/3))*SIN(('OddsRatio_working_3-way'!Y117+4*PI())/3)</f>
        <v>0.50324036862939237</v>
      </c>
      <c r="AL117" s="11">
        <f>'OddsRatio_working_3-way'!Z117+'OddsRatio_working_3-way'!AF117</f>
        <v>1.0727887201294135</v>
      </c>
      <c r="AM117" s="11">
        <f>'OddsRatio_working_3-way'!AA117+'OddsRatio_working_3-way'!AG117</f>
        <v>-0.67048705364218331</v>
      </c>
      <c r="AN117" s="11">
        <f>'OddsRatio_working_3-way'!AB117+'OddsRatio_working_3-way'!AH117</f>
        <v>-0.4023016664872302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1.0727887201294135</v>
      </c>
      <c r="AS117" s="11">
        <f>IF(('OddsRatio_working_3-way'!X117=0),IF(Q117&gt;0,-Q117^(1/3),(-Q117)^(1/3)),'OddsRatio_working_3-way'!AM117-'OddsRatio_working_3-way'!R117/3)</f>
        <v>-0.67048705364218331</v>
      </c>
      <c r="AT117" s="11">
        <f>IF(('OddsRatio_working_3-way'!X117=0),IF(Q117&gt;0,-Q117^(1/3),(-Q117)^(1/3)),'OddsRatio_working_3-way'!AN117-'OddsRatio_working_3-way'!R117/3)</f>
        <v>-0.4023016664872302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2.42</v>
      </c>
      <c r="B118" s="4">
        <f>IF('True_Odds_Calculator_3-way'!B119="","",'True_Odds_Calculator_3-way'!B119)</f>
        <v>3.48</v>
      </c>
      <c r="C118" s="4">
        <f>IF('True_Odds_Calculator_3-way'!C119="","",'True_Odds_Calculator_3-way'!C119)</f>
        <v>2.92</v>
      </c>
      <c r="D118" s="9">
        <f t="shared" si="26"/>
        <v>0.3976399992532747</v>
      </c>
      <c r="E118" s="9">
        <f t="shared" si="27"/>
        <v>0.27430087920385055</v>
      </c>
      <c r="F118" s="9">
        <f t="shared" si="28"/>
        <v>0.3280591215428747</v>
      </c>
      <c r="G118" s="9">
        <f t="shared" si="29"/>
        <v>1.0667870043784611</v>
      </c>
      <c r="H118" s="9">
        <f t="shared" si="30"/>
        <v>2.5148375462174148</v>
      </c>
      <c r="I118" s="9">
        <f t="shared" si="31"/>
        <v>3.6456317708585835</v>
      </c>
      <c r="J118" s="9">
        <f t="shared" si="32"/>
        <v>3.0482310484066453</v>
      </c>
      <c r="K118" s="11">
        <f t="shared" si="33"/>
        <v>0.41322314049586778</v>
      </c>
      <c r="L118" s="11">
        <f t="shared" si="34"/>
        <v>0.28735632183908044</v>
      </c>
      <c r="M118" s="11">
        <f t="shared" si="35"/>
        <v>0.34246575342465752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-0.27495637441100573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0.23667126020370319</v>
      </c>
      <c r="Q118" s="11">
        <f>2*'OddsRatio_working_3-way'!K118*'OddsRatio_working_3-way'!L118*'OddsRatio_working_3-way'!M118</f>
        <v>8.133032996690831E-2</v>
      </c>
      <c r="R118" s="11">
        <f t="shared" si="36"/>
        <v>0</v>
      </c>
      <c r="S118" s="11">
        <f t="shared" si="37"/>
        <v>-0.86075931394820537</v>
      </c>
      <c r="T118" s="11">
        <f t="shared" si="38"/>
        <v>-0.29579357867635925</v>
      </c>
      <c r="U118" s="11">
        <f>'OddsRatio_working_3-way'!S118-'OddsRatio_working_3-way'!R118^2/3</f>
        <v>-0.86075931394820537</v>
      </c>
      <c r="V118" s="11">
        <f>'OddsRatio_working_3-way'!S118*'OddsRatio_working_3-way'!R118/3-2*'OddsRatio_working_3-way'!R118^3/27-'OddsRatio_working_3-way'!T118</f>
        <v>0.29579357867635925</v>
      </c>
      <c r="W118" s="11">
        <f>'OddsRatio_working_3-way'!V118^2+4*'OddsRatio_working_3-way'!U118^3/27</f>
        <v>-6.9864927019598622E-3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0.15368826719054338</v>
      </c>
      <c r="Y118" s="11">
        <f>IF('OddsRatio_working_3-way'!W118&gt;=0,IF('OddsRatio_working_3-way'!V118+SQRT('OddsRatio_working_3-way'!W118)&gt;0,0,PI()),ACOS('OddsRatio_working_3-way'!V118/(2*'OddsRatio_working_3-way'!X118)))</f>
        <v>0.27539919416292102</v>
      </c>
      <c r="Z118" s="11">
        <f>'OddsRatio_working_3-way'!X118^(1/3)*COS('OddsRatio_working_3-way'!Y118/3)</f>
        <v>0.53339350218923054</v>
      </c>
      <c r="AA118" s="11">
        <f>'OddsRatio_working_3-way'!X118^(1/3)*COS(('OddsRatio_working_3-way'!Y118+2*PI())/3)</f>
        <v>-0.30922153626493515</v>
      </c>
      <c r="AB118" s="11">
        <f>'OddsRatio_working_3-way'!X118^(1/3)*COS(('OddsRatio_working_3-way'!Y118+4*PI())/3)</f>
        <v>-0.2241719659242955</v>
      </c>
      <c r="AC118" s="11">
        <f>'OddsRatio_working_3-way'!X118^(1/3)*SIN('OddsRatio_working_3-way'!Y118/3)</f>
        <v>4.9103392330630546E-2</v>
      </c>
      <c r="AD118" s="11">
        <f>'OddsRatio_working_3-way'!X118^(1/3)*SIN(('OddsRatio_working_3-way'!Y118+2*PI())/3)</f>
        <v>0.43738062694410906</v>
      </c>
      <c r="AE118" s="11">
        <f>'OddsRatio_working_3-way'!X118^(1/3)*SIN(('OddsRatio_working_3-way'!Y118+4*PI())/3)</f>
        <v>-0.48648401927473933</v>
      </c>
      <c r="AF118" s="11">
        <f>-'OddsRatio_working_3-way'!U118/(3*'OddsRatio_working_3-way'!X118^(1/3))*COS(('OddsRatio_working_3-way'!Y118)/3)</f>
        <v>0.53339350218923054</v>
      </c>
      <c r="AG118" s="11">
        <f>-'OddsRatio_working_3-way'!U118/(3*'OddsRatio_working_3-way'!X118^(1/3))*COS(('OddsRatio_working_3-way'!Y118+2*PI())/3)</f>
        <v>-0.30922153626493515</v>
      </c>
      <c r="AH118" s="11">
        <f>-'OddsRatio_working_3-way'!U118/(3*'OddsRatio_working_3-way'!X118^(1/3))*COS(('OddsRatio_working_3-way'!Y118+4*PI())/3)</f>
        <v>-0.2241719659242955</v>
      </c>
      <c r="AI118" s="11">
        <f>'OddsRatio_working_3-way'!U118/(3*'OddsRatio_working_3-way'!X118^(1/3))*SIN(('OddsRatio_working_3-way'!Y118)/3)</f>
        <v>-4.9103392330630546E-2</v>
      </c>
      <c r="AJ118" s="11">
        <f>'OddsRatio_working_3-way'!U118/(3*'OddsRatio_working_3-way'!X118^(1/3))*SIN(('OddsRatio_working_3-way'!Y118+2*PI())/3)</f>
        <v>-0.43738062694410906</v>
      </c>
      <c r="AK118" s="11">
        <f>'OddsRatio_working_3-way'!U118/(3*'OddsRatio_working_3-way'!X118^(1/3))*SIN(('OddsRatio_working_3-way'!Y118+4*PI())/3)</f>
        <v>0.48648401927473933</v>
      </c>
      <c r="AL118" s="11">
        <f>'OddsRatio_working_3-way'!Z118+'OddsRatio_working_3-way'!AF118</f>
        <v>1.0667870043784611</v>
      </c>
      <c r="AM118" s="11">
        <f>'OddsRatio_working_3-way'!AA118+'OddsRatio_working_3-way'!AG118</f>
        <v>-0.6184430725298703</v>
      </c>
      <c r="AN118" s="11">
        <f>'OddsRatio_working_3-way'!AB118+'OddsRatio_working_3-way'!AH118</f>
        <v>-0.448343931848591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1.0667870043784611</v>
      </c>
      <c r="AS118" s="11">
        <f>IF(('OddsRatio_working_3-way'!X118=0),IF(Q118&gt;0,-Q118^(1/3),(-Q118)^(1/3)),'OddsRatio_working_3-way'!AM118-'OddsRatio_working_3-way'!R118/3)</f>
        <v>-0.6184430725298703</v>
      </c>
      <c r="AT118" s="11">
        <f>IF(('OddsRatio_working_3-way'!X118=0),IF(Q118&gt;0,-Q118^(1/3),(-Q118)^(1/3)),'OddsRatio_working_3-way'!AN118-'OddsRatio_working_3-way'!R118/3)</f>
        <v>-0.448343931848591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2.2000000000000002</v>
      </c>
      <c r="B119" s="4">
        <f>IF('True_Odds_Calculator_3-way'!B120="","",'True_Odds_Calculator_3-way'!B120)</f>
        <v>3.55</v>
      </c>
      <c r="C119" s="4">
        <f>IF('True_Odds_Calculator_3-way'!C120="","",'True_Odds_Calculator_3-way'!C120)</f>
        <v>3.24</v>
      </c>
      <c r="D119" s="9">
        <f t="shared" si="26"/>
        <v>0.43766652523620719</v>
      </c>
      <c r="E119" s="9">
        <f t="shared" si="27"/>
        <v>0.26807532812675189</v>
      </c>
      <c r="F119" s="9">
        <f t="shared" si="28"/>
        <v>0.29425814663704103</v>
      </c>
      <c r="G119" s="9">
        <f t="shared" si="29"/>
        <v>1.0707038394515536</v>
      </c>
      <c r="H119" s="9">
        <f t="shared" si="30"/>
        <v>2.2848446073418645</v>
      </c>
      <c r="I119" s="9">
        <f t="shared" si="31"/>
        <v>3.7302947906014614</v>
      </c>
      <c r="J119" s="9">
        <f t="shared" si="32"/>
        <v>3.3983766003714804</v>
      </c>
      <c r="K119" s="11">
        <f t="shared" si="33"/>
        <v>0.45454545454545453</v>
      </c>
      <c r="L119" s="11">
        <f t="shared" si="34"/>
        <v>0.28169014084507044</v>
      </c>
      <c r="M119" s="11">
        <f t="shared" si="35"/>
        <v>0.30864197530864196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-0.27087779200455264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0.23671772498063576</v>
      </c>
      <c r="Q119" s="11">
        <f>2*'OddsRatio_working_3-way'!K119*'OddsRatio_working_3-way'!L119*'OddsRatio_working_3-way'!M119</f>
        <v>7.9037637723083726E-2</v>
      </c>
      <c r="R119" s="11">
        <f t="shared" si="36"/>
        <v>0</v>
      </c>
      <c r="S119" s="11">
        <f t="shared" si="37"/>
        <v>-0.87389122315592871</v>
      </c>
      <c r="T119" s="11">
        <f t="shared" si="38"/>
        <v>-0.29178338001867404</v>
      </c>
      <c r="U119" s="11">
        <f>'OddsRatio_working_3-way'!S119-'OddsRatio_working_3-way'!R119^2/3</f>
        <v>-0.87389122315592871</v>
      </c>
      <c r="V119" s="11">
        <f>'OddsRatio_working_3-way'!S119*'OddsRatio_working_3-way'!R119/3-2*'OddsRatio_working_3-way'!R119^3/27-'OddsRatio_working_3-way'!T119</f>
        <v>0.29178338001867404</v>
      </c>
      <c r="W119" s="11">
        <f>'OddsRatio_working_3-way'!V119^2+4*'OddsRatio_working_3-way'!U119^3/27</f>
        <v>-1.3733330102158783E-2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0.15721869398808841</v>
      </c>
      <c r="Y119" s="11">
        <f>IF('OddsRatio_working_3-way'!W119&gt;=0,IF('OddsRatio_working_3-way'!V119+SQRT('OddsRatio_working_3-way'!W119)&gt;0,0,PI()),ACOS('OddsRatio_working_3-way'!V119/(2*'OddsRatio_working_3-way'!X119)))</f>
        <v>0.38191174150185603</v>
      </c>
      <c r="Z119" s="11">
        <f>'OddsRatio_working_3-way'!X119^(1/3)*COS('OddsRatio_working_3-way'!Y119/3)</f>
        <v>0.53535191972577689</v>
      </c>
      <c r="AA119" s="11">
        <f>'OddsRatio_working_3-way'!X119^(1/3)*COS(('OddsRatio_working_3-way'!Y119+2*PI())/3)</f>
        <v>-0.32701858639244336</v>
      </c>
      <c r="AB119" s="11">
        <f>'OddsRatio_working_3-way'!X119^(1/3)*COS(('OddsRatio_working_3-way'!Y119+4*PI())/3)</f>
        <v>-0.20833333333333368</v>
      </c>
      <c r="AC119" s="11">
        <f>'OddsRatio_working_3-way'!X119^(1/3)*SIN('OddsRatio_working_3-way'!Y119/3)</f>
        <v>6.8522962802516033E-2</v>
      </c>
      <c r="AD119" s="11">
        <f>'OddsRatio_working_3-way'!X119^(1/3)*SIN(('OddsRatio_working_3-way'!Y119+2*PI())/3)</f>
        <v>0.42936688104603232</v>
      </c>
      <c r="AE119" s="11">
        <f>'OddsRatio_working_3-way'!X119^(1/3)*SIN(('OddsRatio_working_3-way'!Y119+4*PI())/3)</f>
        <v>-0.49788984384854823</v>
      </c>
      <c r="AF119" s="11">
        <f>-'OddsRatio_working_3-way'!U119/(3*'OddsRatio_working_3-way'!X119^(1/3))*COS(('OddsRatio_working_3-way'!Y119)/3)</f>
        <v>0.53535191972577678</v>
      </c>
      <c r="AG119" s="11">
        <f>-'OddsRatio_working_3-way'!U119/(3*'OddsRatio_working_3-way'!X119^(1/3))*COS(('OddsRatio_working_3-way'!Y119+2*PI())/3)</f>
        <v>-0.3270185863924433</v>
      </c>
      <c r="AH119" s="11">
        <f>-'OddsRatio_working_3-way'!U119/(3*'OddsRatio_working_3-way'!X119^(1/3))*COS(('OddsRatio_working_3-way'!Y119+4*PI())/3)</f>
        <v>-0.20833333333333362</v>
      </c>
      <c r="AI119" s="11">
        <f>'OddsRatio_working_3-way'!U119/(3*'OddsRatio_working_3-way'!X119^(1/3))*SIN(('OddsRatio_working_3-way'!Y119)/3)</f>
        <v>-6.8522962802516019E-2</v>
      </c>
      <c r="AJ119" s="11">
        <f>'OddsRatio_working_3-way'!U119/(3*'OddsRatio_working_3-way'!X119^(1/3))*SIN(('OddsRatio_working_3-way'!Y119+2*PI())/3)</f>
        <v>-0.42936688104603227</v>
      </c>
      <c r="AK119" s="11">
        <f>'OddsRatio_working_3-way'!U119/(3*'OddsRatio_working_3-way'!X119^(1/3))*SIN(('OddsRatio_working_3-way'!Y119+4*PI())/3)</f>
        <v>0.49788984384854812</v>
      </c>
      <c r="AL119" s="11">
        <f>'OddsRatio_working_3-way'!Z119+'OddsRatio_working_3-way'!AF119</f>
        <v>1.0707038394515536</v>
      </c>
      <c r="AM119" s="11">
        <f>'OddsRatio_working_3-way'!AA119+'OddsRatio_working_3-way'!AG119</f>
        <v>-0.6540371727848866</v>
      </c>
      <c r="AN119" s="11">
        <f>'OddsRatio_working_3-way'!AB119+'OddsRatio_working_3-way'!AH119</f>
        <v>-0.4166666666666673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1.0707038394515536</v>
      </c>
      <c r="AS119" s="11">
        <f>IF(('OddsRatio_working_3-way'!X119=0),IF(Q119&gt;0,-Q119^(1/3),(-Q119)^(1/3)),'OddsRatio_working_3-way'!AM119-'OddsRatio_working_3-way'!R119/3)</f>
        <v>-0.6540371727848866</v>
      </c>
      <c r="AT119" s="11">
        <f>IF(('OddsRatio_working_3-way'!X119=0),IF(Q119&gt;0,-Q119^(1/3),(-Q119)^(1/3)),'OddsRatio_working_3-way'!AN119-'OddsRatio_working_3-way'!R119/3)</f>
        <v>-0.4166666666666673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1.33</v>
      </c>
      <c r="B120" s="4">
        <f>IF('True_Odds_Calculator_3-way'!B121="","",'True_Odds_Calculator_3-way'!B121)</f>
        <v>5.26</v>
      </c>
      <c r="C120" s="4">
        <f>IF('True_Odds_Calculator_3-way'!C121="","",'True_Odds_Calculator_3-way'!C121)</f>
        <v>8.2200000000000006</v>
      </c>
      <c r="D120" s="9">
        <f t="shared" si="26"/>
        <v>0.72402451774262533</v>
      </c>
      <c r="E120" s="9">
        <f t="shared" si="27"/>
        <v>0.1689034732260121</v>
      </c>
      <c r="F120" s="9">
        <f t="shared" si="28"/>
        <v>0.10707200903136234</v>
      </c>
      <c r="G120" s="9">
        <f t="shared" si="29"/>
        <v>1.1550566585524729</v>
      </c>
      <c r="H120" s="9">
        <f t="shared" si="30"/>
        <v>1.3811686973223161</v>
      </c>
      <c r="I120" s="9">
        <f t="shared" si="31"/>
        <v>5.9205413654335342</v>
      </c>
      <c r="J120" s="9">
        <f t="shared" si="32"/>
        <v>9.3395090747488556</v>
      </c>
      <c r="K120" s="11">
        <f t="shared" si="33"/>
        <v>0.75187969924812026</v>
      </c>
      <c r="L120" s="11">
        <f t="shared" si="34"/>
        <v>0.19011406844106465</v>
      </c>
      <c r="M120" s="11">
        <f t="shared" si="35"/>
        <v>0.121654501216545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-0.17650277340544041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0.20537174581425949</v>
      </c>
      <c r="Q120" s="11">
        <f>2*'OddsRatio_working_3-way'!K120*'OddsRatio_working_3-way'!L120*'OddsRatio_working_3-way'!M120</f>
        <v>3.4779296496911007E-2</v>
      </c>
      <c r="R120" s="11">
        <f t="shared" si="36"/>
        <v>0</v>
      </c>
      <c r="S120" s="11">
        <f t="shared" si="37"/>
        <v>-1.1635610129621297</v>
      </c>
      <c r="T120" s="11">
        <f t="shared" si="38"/>
        <v>-0.19704674224591529</v>
      </c>
      <c r="U120" s="11">
        <f>'OddsRatio_working_3-way'!S120-'OddsRatio_working_3-way'!R120^2/3</f>
        <v>-1.1635610129621297</v>
      </c>
      <c r="V120" s="11">
        <f>'OddsRatio_working_3-way'!S120*'OddsRatio_working_3-way'!R120/3-2*'OddsRatio_working_3-way'!R120^3/27-'OddsRatio_working_3-way'!T120</f>
        <v>0.19704674224591529</v>
      </c>
      <c r="W120" s="11">
        <f>'OddsRatio_working_3-way'!V120^2+4*'OddsRatio_working_3-way'!U120^3/27</f>
        <v>-0.19455262159433206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0.24154711767275358</v>
      </c>
      <c r="Y120" s="11">
        <f>IF('OddsRatio_working_3-way'!W120&gt;=0,IF('OddsRatio_working_3-way'!V120+SQRT('OddsRatio_working_3-way'!W120)&gt;0,0,PI()),ACOS('OddsRatio_working_3-way'!V120/(2*'OddsRatio_working_3-way'!X120)))</f>
        <v>1.1506602608106353</v>
      </c>
      <c r="Z120" s="11">
        <f>'OddsRatio_working_3-way'!X120^(1/3)*COS('OddsRatio_working_3-way'!Y120/3)</f>
        <v>0.57752832927623643</v>
      </c>
      <c r="AA120" s="11">
        <f>'OddsRatio_working_3-way'!X120^(1/3)*COS(('OddsRatio_working_3-way'!Y120+2*PI())/3)</f>
        <v>-0.49059583931551293</v>
      </c>
      <c r="AB120" s="11">
        <f>'OddsRatio_working_3-way'!X120^(1/3)*COS(('OddsRatio_working_3-way'!Y120+4*PI())/3)</f>
        <v>-8.6932489960723308E-2</v>
      </c>
      <c r="AC120" s="11">
        <f>'OddsRatio_working_3-way'!X120^(1/3)*SIN('OddsRatio_working_3-way'!Y120/3)</f>
        <v>0.23305514341197367</v>
      </c>
      <c r="AD120" s="11">
        <f>'OddsRatio_working_3-way'!X120^(1/3)*SIN(('OddsRatio_working_3-way'!Y120+2*PI())/3)</f>
        <v>0.38362663285241805</v>
      </c>
      <c r="AE120" s="11">
        <f>'OddsRatio_working_3-way'!X120^(1/3)*SIN(('OddsRatio_working_3-way'!Y120+4*PI())/3)</f>
        <v>-0.61668177626439169</v>
      </c>
      <c r="AF120" s="11">
        <f>-'OddsRatio_working_3-way'!U120/(3*'OddsRatio_working_3-way'!X120^(1/3))*COS(('OddsRatio_working_3-way'!Y120)/3)</f>
        <v>0.57752832927623643</v>
      </c>
      <c r="AG120" s="11">
        <f>-'OddsRatio_working_3-way'!U120/(3*'OddsRatio_working_3-way'!X120^(1/3))*COS(('OddsRatio_working_3-way'!Y120+2*PI())/3)</f>
        <v>-0.49059583931551293</v>
      </c>
      <c r="AH120" s="11">
        <f>-'OddsRatio_working_3-way'!U120/(3*'OddsRatio_working_3-way'!X120^(1/3))*COS(('OddsRatio_working_3-way'!Y120+4*PI())/3)</f>
        <v>-8.6932489960723308E-2</v>
      </c>
      <c r="AI120" s="11">
        <f>'OddsRatio_working_3-way'!U120/(3*'OddsRatio_working_3-way'!X120^(1/3))*SIN(('OddsRatio_working_3-way'!Y120)/3)</f>
        <v>-0.23305514341197367</v>
      </c>
      <c r="AJ120" s="11">
        <f>'OddsRatio_working_3-way'!U120/(3*'OddsRatio_working_3-way'!X120^(1/3))*SIN(('OddsRatio_working_3-way'!Y120+2*PI())/3)</f>
        <v>-0.38362663285241805</v>
      </c>
      <c r="AK120" s="11">
        <f>'OddsRatio_working_3-way'!U120/(3*'OddsRatio_working_3-way'!X120^(1/3))*SIN(('OddsRatio_working_3-way'!Y120+4*PI())/3)</f>
        <v>0.61668177626439169</v>
      </c>
      <c r="AL120" s="11">
        <f>'OddsRatio_working_3-way'!Z120+'OddsRatio_working_3-way'!AF120</f>
        <v>1.1550566585524729</v>
      </c>
      <c r="AM120" s="11">
        <f>'OddsRatio_working_3-way'!AA120+'OddsRatio_working_3-way'!AG120</f>
        <v>-0.98119167863102585</v>
      </c>
      <c r="AN120" s="11">
        <f>'OddsRatio_working_3-way'!AB120+'OddsRatio_working_3-way'!AH120</f>
        <v>-0.17386497992144662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1.1550566585524729</v>
      </c>
      <c r="AS120" s="11">
        <f>IF(('OddsRatio_working_3-way'!X120=0),IF(Q120&gt;0,-Q120^(1/3),(-Q120)^(1/3)),'OddsRatio_working_3-way'!AM120-'OddsRatio_working_3-way'!R120/3)</f>
        <v>-0.98119167863102585</v>
      </c>
      <c r="AT120" s="11">
        <f>IF(('OddsRatio_working_3-way'!X120=0),IF(Q120&gt;0,-Q120^(1/3),(-Q120)^(1/3)),'OddsRatio_working_3-way'!AN120-'OddsRatio_working_3-way'!R120/3)</f>
        <v>-0.17386497992144662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2.4300000000000002</v>
      </c>
      <c r="B121" s="4">
        <f>IF('True_Odds_Calculator_3-way'!B122="","",'True_Odds_Calculator_3-way'!B122)</f>
        <v>3.69</v>
      </c>
      <c r="C121" s="4">
        <f>IF('True_Odds_Calculator_3-way'!C122="","",'True_Odds_Calculator_3-way'!C122)</f>
        <v>2.61</v>
      </c>
      <c r="D121" s="9">
        <f t="shared" si="26"/>
        <v>0.3878842607047423</v>
      </c>
      <c r="E121" s="9">
        <f t="shared" si="27"/>
        <v>0.25197978584294017</v>
      </c>
      <c r="F121" s="9">
        <f t="shared" si="28"/>
        <v>0.36013595345231714</v>
      </c>
      <c r="G121" s="9">
        <f t="shared" si="29"/>
        <v>1.1035584784090331</v>
      </c>
      <c r="H121" s="9">
        <f t="shared" si="30"/>
        <v>2.5780886241249177</v>
      </c>
      <c r="I121" s="9">
        <f t="shared" si="31"/>
        <v>3.9685723069202989</v>
      </c>
      <c r="J121" s="9">
        <f t="shared" si="32"/>
        <v>2.7767291502385429</v>
      </c>
      <c r="K121" s="11">
        <f t="shared" si="33"/>
        <v>0.41152263374485593</v>
      </c>
      <c r="L121" s="11">
        <f t="shared" si="34"/>
        <v>0.2710027100271003</v>
      </c>
      <c r="M121" s="11">
        <f t="shared" si="35"/>
        <v>0.38314176245210729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-0.26463120014893737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0.24483949489227644</v>
      </c>
      <c r="Q121" s="11">
        <f>2*'OddsRatio_working_3-way'!K121*'OddsRatio_working_3-way'!L121*'OddsRatio_working_3-way'!M121</f>
        <v>8.5458811480724747E-2</v>
      </c>
      <c r="R121" s="11">
        <f t="shared" si="36"/>
        <v>0</v>
      </c>
      <c r="S121" s="11">
        <f t="shared" si="37"/>
        <v>-0.92521023505345579</v>
      </c>
      <c r="T121" s="11">
        <f t="shared" si="38"/>
        <v>-0.32293550961726197</v>
      </c>
      <c r="U121" s="11">
        <f>'OddsRatio_working_3-way'!S121-'OddsRatio_working_3-way'!R121^2/3</f>
        <v>-0.92521023505345579</v>
      </c>
      <c r="V121" s="11">
        <f>'OddsRatio_working_3-way'!S121*'OddsRatio_working_3-way'!R121/3-2*'OddsRatio_working_3-way'!R121^3/27-'OddsRatio_working_3-way'!T121</f>
        <v>0.32293550961726197</v>
      </c>
      <c r="W121" s="11">
        <f>'OddsRatio_working_3-way'!V121^2+4*'OddsRatio_working_3-way'!U121^3/27</f>
        <v>-1.3044937333978504E-2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0.17126899946118329</v>
      </c>
      <c r="Y121" s="11">
        <f>IF('OddsRatio_working_3-way'!W121&gt;=0,IF('OddsRatio_working_3-way'!V121+SQRT('OddsRatio_working_3-way'!W121)&gt;0,0,PI()),ACOS('OddsRatio_working_3-way'!V121/(2*'OddsRatio_working_3-way'!X121)))</f>
        <v>0.33994560639650673</v>
      </c>
      <c r="Z121" s="11">
        <f>'OddsRatio_working_3-way'!X121^(1/3)*COS('OddsRatio_working_3-way'!Y121/3)</f>
        <v>0.55177923920451655</v>
      </c>
      <c r="AA121" s="11">
        <f>'OddsRatio_working_3-way'!X121^(1/3)*COS(('OddsRatio_working_3-way'!Y121+2*PI())/3)</f>
        <v>-0.33027079419905825</v>
      </c>
      <c r="AB121" s="11">
        <f>'OddsRatio_working_3-way'!X121^(1/3)*COS(('OddsRatio_working_3-way'!Y121+4*PI())/3)</f>
        <v>-0.22150844500545838</v>
      </c>
      <c r="AC121" s="11">
        <f>'OddsRatio_working_3-way'!X121^(1/3)*SIN('OddsRatio_working_3-way'!Y121/3)</f>
        <v>6.2793971584621175E-2</v>
      </c>
      <c r="AD121" s="11">
        <f>'OddsRatio_working_3-way'!X121^(1/3)*SIN(('OddsRatio_working_3-way'!Y121+2*PI())/3)</f>
        <v>0.44645785263965132</v>
      </c>
      <c r="AE121" s="11">
        <f>'OddsRatio_working_3-way'!X121^(1/3)*SIN(('OddsRatio_working_3-way'!Y121+4*PI())/3)</f>
        <v>-0.50925182422427229</v>
      </c>
      <c r="AF121" s="11">
        <f>-'OddsRatio_working_3-way'!U121/(3*'OddsRatio_working_3-way'!X121^(1/3))*COS(('OddsRatio_working_3-way'!Y121)/3)</f>
        <v>0.55177923920451655</v>
      </c>
      <c r="AG121" s="11">
        <f>-'OddsRatio_working_3-way'!U121/(3*'OddsRatio_working_3-way'!X121^(1/3))*COS(('OddsRatio_working_3-way'!Y121+2*PI())/3)</f>
        <v>-0.33027079419905825</v>
      </c>
      <c r="AH121" s="11">
        <f>-'OddsRatio_working_3-way'!U121/(3*'OddsRatio_working_3-way'!X121^(1/3))*COS(('OddsRatio_working_3-way'!Y121+4*PI())/3)</f>
        <v>-0.22150844500545838</v>
      </c>
      <c r="AI121" s="11">
        <f>'OddsRatio_working_3-way'!U121/(3*'OddsRatio_working_3-way'!X121^(1/3))*SIN(('OddsRatio_working_3-way'!Y121)/3)</f>
        <v>-6.2793971584621175E-2</v>
      </c>
      <c r="AJ121" s="11">
        <f>'OddsRatio_working_3-way'!U121/(3*'OddsRatio_working_3-way'!X121^(1/3))*SIN(('OddsRatio_working_3-way'!Y121+2*PI())/3)</f>
        <v>-0.44645785263965132</v>
      </c>
      <c r="AK121" s="11">
        <f>'OddsRatio_working_3-way'!U121/(3*'OddsRatio_working_3-way'!X121^(1/3))*SIN(('OddsRatio_working_3-way'!Y121+4*PI())/3)</f>
        <v>0.50925182422427229</v>
      </c>
      <c r="AL121" s="11">
        <f>'OddsRatio_working_3-way'!Z121+'OddsRatio_working_3-way'!AF121</f>
        <v>1.1035584784090331</v>
      </c>
      <c r="AM121" s="11">
        <f>'OddsRatio_working_3-way'!AA121+'OddsRatio_working_3-way'!AG121</f>
        <v>-0.6605415883981165</v>
      </c>
      <c r="AN121" s="11">
        <f>'OddsRatio_working_3-way'!AB121+'OddsRatio_working_3-way'!AH121</f>
        <v>-0.44301689001091676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1.1035584784090331</v>
      </c>
      <c r="AS121" s="11">
        <f>IF(('OddsRatio_working_3-way'!X121=0),IF(Q121&gt;0,-Q121^(1/3),(-Q121)^(1/3)),'OddsRatio_working_3-way'!AM121-'OddsRatio_working_3-way'!R121/3)</f>
        <v>-0.6605415883981165</v>
      </c>
      <c r="AT121" s="11">
        <f>IF(('OddsRatio_working_3-way'!X121=0),IF(Q121&gt;0,-Q121^(1/3),(-Q121)^(1/3)),'OddsRatio_working_3-way'!AN121-'OddsRatio_working_3-way'!R121/3)</f>
        <v>-0.44301689001091676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1.27</v>
      </c>
      <c r="B122" s="4">
        <f>IF('True_Odds_Calculator_3-way'!B123="","",'True_Odds_Calculator_3-way'!B123)</f>
        <v>5.67</v>
      </c>
      <c r="C122" s="4">
        <f>IF('True_Odds_Calculator_3-way'!C123="","",'True_Odds_Calculator_3-way'!C123)</f>
        <v>10.42</v>
      </c>
      <c r="D122" s="9">
        <f t="shared" si="26"/>
        <v>0.76095234851122162</v>
      </c>
      <c r="E122" s="9">
        <f t="shared" si="27"/>
        <v>0.15543624721264734</v>
      </c>
      <c r="F122" s="9">
        <f t="shared" si="28"/>
        <v>8.3611404276131035E-2</v>
      </c>
      <c r="G122" s="9">
        <f t="shared" si="29"/>
        <v>1.1634916087884366</v>
      </c>
      <c r="H122" s="9">
        <f t="shared" si="30"/>
        <v>1.314142734372878</v>
      </c>
      <c r="I122" s="9">
        <f t="shared" si="31"/>
        <v>6.4335058130419993</v>
      </c>
      <c r="J122" s="9">
        <f t="shared" si="32"/>
        <v>11.960090954787074</v>
      </c>
      <c r="K122" s="11">
        <f t="shared" si="33"/>
        <v>0.78740157480314954</v>
      </c>
      <c r="L122" s="11">
        <f t="shared" si="34"/>
        <v>0.17636684303350969</v>
      </c>
      <c r="M122" s="11">
        <f t="shared" si="35"/>
        <v>9.5969289827255277E-2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-0.15829859079515263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0.19138149424646722</v>
      </c>
      <c r="Q122" s="11">
        <f>2*'OddsRatio_working_3-way'!K122*'OddsRatio_working_3-way'!L122*'OddsRatio_working_3-way'!M122</f>
        <v>2.6654804212599886E-2</v>
      </c>
      <c r="R122" s="11">
        <f t="shared" si="36"/>
        <v>0</v>
      </c>
      <c r="S122" s="11">
        <f t="shared" si="37"/>
        <v>-1.2089905114450814</v>
      </c>
      <c r="T122" s="11">
        <f t="shared" si="38"/>
        <v>-0.16838307958845142</v>
      </c>
      <c r="U122" s="11">
        <f>'OddsRatio_working_3-way'!S122-'OddsRatio_working_3-way'!R122^2/3</f>
        <v>-1.2089905114450814</v>
      </c>
      <c r="V122" s="11">
        <f>'OddsRatio_working_3-way'!S122*'OddsRatio_working_3-way'!R122/3-2*'OddsRatio_working_3-way'!R122^3/27-'OddsRatio_working_3-way'!T122</f>
        <v>0.16838307958845142</v>
      </c>
      <c r="W122" s="11">
        <f>'OddsRatio_working_3-way'!V122^2+4*'OddsRatio_working_3-way'!U122^3/27</f>
        <v>-0.23344428244982357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0.25583058062979608</v>
      </c>
      <c r="Y122" s="11">
        <f>IF('OddsRatio_working_3-way'!W122&gt;=0,IF('OddsRatio_working_3-way'!V122+SQRT('OddsRatio_working_3-way'!W122)&gt;0,0,PI()),ACOS('OddsRatio_working_3-way'!V122/(2*'OddsRatio_working_3-way'!X122)))</f>
        <v>1.2354555404627505</v>
      </c>
      <c r="Z122" s="11">
        <f>'OddsRatio_working_3-way'!X122^(1/3)*COS('OddsRatio_working_3-way'!Y122/3)</f>
        <v>0.5817458043942183</v>
      </c>
      <c r="AA122" s="11">
        <f>'OddsRatio_working_3-way'!X122^(1/3)*COS(('OddsRatio_working_3-way'!Y122+2*PI())/3)</f>
        <v>-0.51093310342296294</v>
      </c>
      <c r="AB122" s="11">
        <f>'OddsRatio_working_3-way'!X122^(1/3)*COS(('OddsRatio_working_3-way'!Y122+4*PI())/3)</f>
        <v>-7.0812700971255624E-2</v>
      </c>
      <c r="AC122" s="11">
        <f>'OddsRatio_working_3-way'!X122^(1/3)*SIN('OddsRatio_working_3-way'!Y122/3)</f>
        <v>0.25410363283133991</v>
      </c>
      <c r="AD122" s="11">
        <f>'OddsRatio_working_3-way'!X122^(1/3)*SIN(('OddsRatio_working_3-way'!Y122+2*PI())/3)</f>
        <v>0.3767548287347362</v>
      </c>
      <c r="AE122" s="11">
        <f>'OddsRatio_working_3-way'!X122^(1/3)*SIN(('OddsRatio_working_3-way'!Y122+4*PI())/3)</f>
        <v>-0.63085846156607595</v>
      </c>
      <c r="AF122" s="11">
        <f>-'OddsRatio_working_3-way'!U122/(3*'OddsRatio_working_3-way'!X122^(1/3))*COS(('OddsRatio_working_3-way'!Y122)/3)</f>
        <v>0.58174580439421819</v>
      </c>
      <c r="AG122" s="11">
        <f>-'OddsRatio_working_3-way'!U122/(3*'OddsRatio_working_3-way'!X122^(1/3))*COS(('OddsRatio_working_3-way'!Y122+2*PI())/3)</f>
        <v>-0.51093310342296283</v>
      </c>
      <c r="AH122" s="11">
        <f>-'OddsRatio_working_3-way'!U122/(3*'OddsRatio_working_3-way'!X122^(1/3))*COS(('OddsRatio_working_3-way'!Y122+4*PI())/3)</f>
        <v>-7.0812700971255624E-2</v>
      </c>
      <c r="AI122" s="11">
        <f>'OddsRatio_working_3-way'!U122/(3*'OddsRatio_working_3-way'!X122^(1/3))*SIN(('OddsRatio_working_3-way'!Y122)/3)</f>
        <v>-0.25410363283133991</v>
      </c>
      <c r="AJ122" s="11">
        <f>'OddsRatio_working_3-way'!U122/(3*'OddsRatio_working_3-way'!X122^(1/3))*SIN(('OddsRatio_working_3-way'!Y122+2*PI())/3)</f>
        <v>-0.37675482873473615</v>
      </c>
      <c r="AK122" s="11">
        <f>'OddsRatio_working_3-way'!U122/(3*'OddsRatio_working_3-way'!X122^(1/3))*SIN(('OddsRatio_working_3-way'!Y122+4*PI())/3)</f>
        <v>0.63085846156607583</v>
      </c>
      <c r="AL122" s="11">
        <f>'OddsRatio_working_3-way'!Z122+'OddsRatio_working_3-way'!AF122</f>
        <v>1.1634916087884366</v>
      </c>
      <c r="AM122" s="11">
        <f>'OddsRatio_working_3-way'!AA122+'OddsRatio_working_3-way'!AG122</f>
        <v>-1.0218662068459259</v>
      </c>
      <c r="AN122" s="11">
        <f>'OddsRatio_working_3-way'!AB122+'OddsRatio_working_3-way'!AH122</f>
        <v>-0.14162540194251125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1.1634916087884366</v>
      </c>
      <c r="AS122" s="11">
        <f>IF(('OddsRatio_working_3-way'!X122=0),IF(Q122&gt;0,-Q122^(1/3),(-Q122)^(1/3)),'OddsRatio_working_3-way'!AM122-'OddsRatio_working_3-way'!R122/3)</f>
        <v>-1.0218662068459259</v>
      </c>
      <c r="AT122" s="11">
        <f>IF(('OddsRatio_working_3-way'!X122=0),IF(Q122&gt;0,-Q122^(1/3),(-Q122)^(1/3)),'OddsRatio_working_3-way'!AN122-'OddsRatio_working_3-way'!R122/3)</f>
        <v>-0.14162540194251125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1.63</v>
      </c>
      <c r="B123" s="4">
        <f>IF('True_Odds_Calculator_3-way'!B124="","",'True_Odds_Calculator_3-way'!B124)</f>
        <v>4.0999999999999996</v>
      </c>
      <c r="C123" s="4">
        <f>IF('True_Odds_Calculator_3-way'!C124="","",'True_Odds_Calculator_3-way'!C124)</f>
        <v>4.8600000000000003</v>
      </c>
      <c r="D123" s="9">
        <f t="shared" si="26"/>
        <v>0.58725227911113487</v>
      </c>
      <c r="E123" s="9">
        <f t="shared" si="27"/>
        <v>0.22429334991096292</v>
      </c>
      <c r="F123" s="9">
        <f t="shared" si="28"/>
        <v>0.18845437097790224</v>
      </c>
      <c r="G123" s="9">
        <f t="shared" si="29"/>
        <v>1.1156280457755754</v>
      </c>
      <c r="H123" s="9">
        <f t="shared" si="30"/>
        <v>1.7028456688386124</v>
      </c>
      <c r="I123" s="9">
        <f t="shared" si="31"/>
        <v>4.4584469419042838</v>
      </c>
      <c r="J123" s="9">
        <f t="shared" si="32"/>
        <v>5.3063242566937214</v>
      </c>
      <c r="K123" s="11">
        <f t="shared" si="33"/>
        <v>0.61349693251533743</v>
      </c>
      <c r="L123" s="11">
        <f t="shared" si="34"/>
        <v>0.24390243902439027</v>
      </c>
      <c r="M123" s="11">
        <f t="shared" si="35"/>
        <v>0.20576131687242796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-0.23210356847944758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0.23368672677865154</v>
      </c>
      <c r="Q123" s="11">
        <f>2*'OddsRatio_working_3-way'!K123*'OddsRatio_working_3-way'!L123*'OddsRatio_working_3-way'!M123</f>
        <v>6.157753011295166E-2</v>
      </c>
      <c r="R123" s="11">
        <f t="shared" si="36"/>
        <v>0</v>
      </c>
      <c r="S123" s="11">
        <f t="shared" si="37"/>
        <v>-1.006820913222384</v>
      </c>
      <c r="T123" s="11">
        <f t="shared" si="38"/>
        <v>-0.265301953418283</v>
      </c>
      <c r="U123" s="11">
        <f>'OddsRatio_working_3-way'!S123-'OddsRatio_working_3-way'!R123^2/3</f>
        <v>-1.006820913222384</v>
      </c>
      <c r="V123" s="11">
        <f>'OddsRatio_working_3-way'!S123*'OddsRatio_working_3-way'!R123/3-2*'OddsRatio_working_3-way'!R123^3/27-'OddsRatio_working_3-way'!T123</f>
        <v>0.265301953418283</v>
      </c>
      <c r="W123" s="11">
        <f>'OddsRatio_working_3-way'!V123^2+4*'OddsRatio_working_3-way'!U123^3/27</f>
        <v>-8.0815263376254651E-2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0.19442247160745812</v>
      </c>
      <c r="Y123" s="11">
        <f>IF('OddsRatio_working_3-way'!W123&gt;=0,IF('OddsRatio_working_3-way'!V123+SQRT('OddsRatio_working_3-way'!W123)&gt;0,0,PI()),ACOS('OddsRatio_working_3-way'!V123/(2*'OddsRatio_working_3-way'!X123)))</f>
        <v>0.81991668120010086</v>
      </c>
      <c r="Z123" s="11">
        <f>'OddsRatio_working_3-way'!X123^(1/3)*COS('OddsRatio_working_3-way'!Y123/3)</f>
        <v>0.5578140228877877</v>
      </c>
      <c r="AA123" s="11">
        <f>'OddsRatio_working_3-way'!X123^(1/3)*COS(('OddsRatio_working_3-way'!Y123+2*PI())/3)</f>
        <v>-0.41432438554302092</v>
      </c>
      <c r="AB123" s="11">
        <f>'OddsRatio_working_3-way'!X123^(1/3)*COS(('OddsRatio_working_3-way'!Y123+4*PI())/3)</f>
        <v>-0.14348963734476639</v>
      </c>
      <c r="AC123" s="11">
        <f>'OddsRatio_working_3-way'!X123^(1/3)*SIN('OddsRatio_working_3-way'!Y123/3)</f>
        <v>0.15636651477816671</v>
      </c>
      <c r="AD123" s="11">
        <f>'OddsRatio_working_3-way'!X123^(1/3)*SIN(('OddsRatio_working_3-way'!Y123+2*PI())/3)</f>
        <v>0.40489785701893516</v>
      </c>
      <c r="AE123" s="11">
        <f>'OddsRatio_working_3-way'!X123^(1/3)*SIN(('OddsRatio_working_3-way'!Y123+4*PI())/3)</f>
        <v>-0.56126437179710176</v>
      </c>
      <c r="AF123" s="11">
        <f>-'OddsRatio_working_3-way'!U123/(3*'OddsRatio_working_3-way'!X123^(1/3))*COS(('OddsRatio_working_3-way'!Y123)/3)</f>
        <v>0.55781402288778781</v>
      </c>
      <c r="AG123" s="11">
        <f>-'OddsRatio_working_3-way'!U123/(3*'OddsRatio_working_3-way'!X123^(1/3))*COS(('OddsRatio_working_3-way'!Y123+2*PI())/3)</f>
        <v>-0.41432438554302098</v>
      </c>
      <c r="AH123" s="11">
        <f>-'OddsRatio_working_3-way'!U123/(3*'OddsRatio_working_3-way'!X123^(1/3))*COS(('OddsRatio_working_3-way'!Y123+4*PI())/3)</f>
        <v>-0.14348963734476641</v>
      </c>
      <c r="AI123" s="11">
        <f>'OddsRatio_working_3-way'!U123/(3*'OddsRatio_working_3-way'!X123^(1/3))*SIN(('OddsRatio_working_3-way'!Y123)/3)</f>
        <v>-0.15636651477816674</v>
      </c>
      <c r="AJ123" s="11">
        <f>'OddsRatio_working_3-way'!U123/(3*'OddsRatio_working_3-way'!X123^(1/3))*SIN(('OddsRatio_working_3-way'!Y123+2*PI())/3)</f>
        <v>-0.40489785701893527</v>
      </c>
      <c r="AK123" s="11">
        <f>'OddsRatio_working_3-way'!U123/(3*'OddsRatio_working_3-way'!X123^(1/3))*SIN(('OddsRatio_working_3-way'!Y123+4*PI())/3)</f>
        <v>0.56126437179710187</v>
      </c>
      <c r="AL123" s="11">
        <f>'OddsRatio_working_3-way'!Z123+'OddsRatio_working_3-way'!AF123</f>
        <v>1.1156280457755754</v>
      </c>
      <c r="AM123" s="11">
        <f>'OddsRatio_working_3-way'!AA123+'OddsRatio_working_3-way'!AG123</f>
        <v>-0.82864877108604196</v>
      </c>
      <c r="AN123" s="11">
        <f>'OddsRatio_working_3-way'!AB123+'OddsRatio_working_3-way'!AH123</f>
        <v>-0.28697927468953277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1.1156280457755754</v>
      </c>
      <c r="AS123" s="11">
        <f>IF(('OddsRatio_working_3-way'!X123=0),IF(Q123&gt;0,-Q123^(1/3),(-Q123)^(1/3)),'OddsRatio_working_3-way'!AM123-'OddsRatio_working_3-way'!R123/3)</f>
        <v>-0.82864877108604196</v>
      </c>
      <c r="AT123" s="11">
        <f>IF(('OddsRatio_working_3-way'!X123=0),IF(Q123&gt;0,-Q123^(1/3),(-Q123)^(1/3)),'OddsRatio_working_3-way'!AN123-'OddsRatio_working_3-way'!R123/3)</f>
        <v>-0.28697927468953277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2.85</v>
      </c>
      <c r="B124" s="4">
        <f>IF('True_Odds_Calculator_3-way'!B125="","",'True_Odds_Calculator_3-way'!B125)</f>
        <v>3.35</v>
      </c>
      <c r="C124" s="4">
        <f>IF('True_Odds_Calculator_3-way'!C125="","",'True_Odds_Calculator_3-way'!C125)</f>
        <v>2.41</v>
      </c>
      <c r="D124" s="9">
        <f t="shared" si="26"/>
        <v>0.32934462026733147</v>
      </c>
      <c r="E124" s="9">
        <f t="shared" si="27"/>
        <v>0.27880832257785115</v>
      </c>
      <c r="F124" s="9">
        <f t="shared" si="28"/>
        <v>0.39184705715481738</v>
      </c>
      <c r="G124" s="9">
        <f t="shared" si="29"/>
        <v>1.1007206408377366</v>
      </c>
      <c r="H124" s="9">
        <f t="shared" si="30"/>
        <v>3.0363331855498128</v>
      </c>
      <c r="I124" s="9">
        <f t="shared" si="31"/>
        <v>3.5866935059686815</v>
      </c>
      <c r="J124" s="9">
        <f t="shared" si="32"/>
        <v>2.5520161035812081</v>
      </c>
      <c r="K124" s="11">
        <f t="shared" si="33"/>
        <v>0.35087719298245612</v>
      </c>
      <c r="L124" s="11">
        <f t="shared" si="34"/>
        <v>0.29850746268656714</v>
      </c>
      <c r="M124" s="11">
        <f t="shared" si="35"/>
        <v>0.41493775933609955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-0.26641090246518018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0.2438126032862549</v>
      </c>
      <c r="Q124" s="11">
        <f>2*'OddsRatio_working_3-way'!K124*'OddsRatio_working_3-way'!L124*'OddsRatio_working_3-way'!M124</f>
        <v>8.6920714184048078E-2</v>
      </c>
      <c r="R124" s="11">
        <f t="shared" si="36"/>
        <v>0</v>
      </c>
      <c r="S124" s="11">
        <f t="shared" si="37"/>
        <v>-0.91517502110530602</v>
      </c>
      <c r="T124" s="11">
        <f t="shared" si="38"/>
        <v>-0.32626560467212329</v>
      </c>
      <c r="U124" s="11">
        <f>'OddsRatio_working_3-way'!S124-'OddsRatio_working_3-way'!R124^2/3</f>
        <v>-0.91517502110530602</v>
      </c>
      <c r="V124" s="11">
        <f>'OddsRatio_working_3-way'!S124*'OddsRatio_working_3-way'!R124/3-2*'OddsRatio_working_3-way'!R124^3/27-'OddsRatio_working_3-way'!T124</f>
        <v>0.32626560467212329</v>
      </c>
      <c r="W124" s="11">
        <f>'OddsRatio_working_3-way'!V124^2+4*'OddsRatio_working_3-way'!U124^3/27</f>
        <v>-7.106393019183227E-3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0.16849008710548039</v>
      </c>
      <c r="Y124" s="11">
        <f>IF('OddsRatio_working_3-way'!W124&gt;=0,IF('OddsRatio_working_3-way'!V124+SQRT('OddsRatio_working_3-way'!W124)&gt;0,0,PI()),ACOS('OddsRatio_working_3-way'!V124/(2*'OddsRatio_working_3-way'!X124)))</f>
        <v>0.25284692935291408</v>
      </c>
      <c r="Z124" s="11">
        <f>'OddsRatio_working_3-way'!X124^(1/3)*COS('OddsRatio_working_3-way'!Y124/3)</f>
        <v>0.55036032041886829</v>
      </c>
      <c r="AA124" s="11">
        <f>'OddsRatio_working_3-way'!X124^(1/3)*COS(('OddsRatio_working_3-way'!Y124+2*PI())/3)</f>
        <v>-0.31544669169225575</v>
      </c>
      <c r="AB124" s="11">
        <f>'OddsRatio_working_3-way'!X124^(1/3)*COS(('OddsRatio_working_3-way'!Y124+4*PI())/3)</f>
        <v>-0.23491362872661259</v>
      </c>
      <c r="AC124" s="11">
        <f>'OddsRatio_working_3-way'!X124^(1/3)*SIN('OddsRatio_working_3-way'!Y124/3)</f>
        <v>4.6495785581879272E-2</v>
      </c>
      <c r="AD124" s="11">
        <f>'OddsRatio_working_3-way'!X124^(1/3)*SIN(('OddsRatio_working_3-way'!Y124+2*PI())/3)</f>
        <v>0.45337812592674381</v>
      </c>
      <c r="AE124" s="11">
        <f>'OddsRatio_working_3-way'!X124^(1/3)*SIN(('OddsRatio_working_3-way'!Y124+4*PI())/3)</f>
        <v>-0.49987391150862293</v>
      </c>
      <c r="AF124" s="11">
        <f>-'OddsRatio_working_3-way'!U124/(3*'OddsRatio_working_3-way'!X124^(1/3))*COS(('OddsRatio_working_3-way'!Y124)/3)</f>
        <v>0.55036032041886818</v>
      </c>
      <c r="AG124" s="11">
        <f>-'OddsRatio_working_3-way'!U124/(3*'OddsRatio_working_3-way'!X124^(1/3))*COS(('OddsRatio_working_3-way'!Y124+2*PI())/3)</f>
        <v>-0.3154466916922557</v>
      </c>
      <c r="AH124" s="11">
        <f>-'OddsRatio_working_3-way'!U124/(3*'OddsRatio_working_3-way'!X124^(1/3))*COS(('OddsRatio_working_3-way'!Y124+4*PI())/3)</f>
        <v>-0.23491362872661253</v>
      </c>
      <c r="AI124" s="11">
        <f>'OddsRatio_working_3-way'!U124/(3*'OddsRatio_working_3-way'!X124^(1/3))*SIN(('OddsRatio_working_3-way'!Y124)/3)</f>
        <v>-4.6495785581879265E-2</v>
      </c>
      <c r="AJ124" s="11">
        <f>'OddsRatio_working_3-way'!U124/(3*'OddsRatio_working_3-way'!X124^(1/3))*SIN(('OddsRatio_working_3-way'!Y124+2*PI())/3)</f>
        <v>-0.4533781259267437</v>
      </c>
      <c r="AK124" s="11">
        <f>'OddsRatio_working_3-way'!U124/(3*'OddsRatio_working_3-way'!X124^(1/3))*SIN(('OddsRatio_working_3-way'!Y124+4*PI())/3)</f>
        <v>0.49987391150862287</v>
      </c>
      <c r="AL124" s="11">
        <f>'OddsRatio_working_3-way'!Z124+'OddsRatio_working_3-way'!AF124</f>
        <v>1.1007206408377366</v>
      </c>
      <c r="AM124" s="11">
        <f>'OddsRatio_working_3-way'!AA124+'OddsRatio_working_3-way'!AG124</f>
        <v>-0.6308933833845114</v>
      </c>
      <c r="AN124" s="11">
        <f>'OddsRatio_working_3-way'!AB124+'OddsRatio_working_3-way'!AH124</f>
        <v>-0.46982725745322512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1.1007206408377366</v>
      </c>
      <c r="AS124" s="11">
        <f>IF(('OddsRatio_working_3-way'!X124=0),IF(Q124&gt;0,-Q124^(1/3),(-Q124)^(1/3)),'OddsRatio_working_3-way'!AM124-'OddsRatio_working_3-way'!R124/3)</f>
        <v>-0.6308933833845114</v>
      </c>
      <c r="AT124" s="11">
        <f>IF(('OddsRatio_working_3-way'!X124=0),IF(Q124&gt;0,-Q124^(1/3),(-Q124)^(1/3)),'OddsRatio_working_3-way'!AN124-'OddsRatio_working_3-way'!R124/3)</f>
        <v>-0.46982725745322512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2.23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3.02</v>
      </c>
      <c r="D125" s="9">
        <f t="shared" si="26"/>
        <v>0.42452480630725226</v>
      </c>
      <c r="E125" s="9">
        <f t="shared" si="27"/>
        <v>0.26551577433299667</v>
      </c>
      <c r="F125" s="9">
        <f t="shared" si="28"/>
        <v>0.30995941935975124</v>
      </c>
      <c r="G125" s="9">
        <f t="shared" si="29"/>
        <v>1.1020934564509164</v>
      </c>
      <c r="H125" s="9">
        <f t="shared" si="30"/>
        <v>2.3555749514346265</v>
      </c>
      <c r="I125" s="9">
        <f t="shared" si="31"/>
        <v>3.7662545756917996</v>
      </c>
      <c r="J125" s="9">
        <f t="shared" si="32"/>
        <v>3.2262287820308511</v>
      </c>
      <c r="K125" s="11">
        <f t="shared" si="33"/>
        <v>0.44843049327354262</v>
      </c>
      <c r="L125" s="11">
        <f t="shared" si="34"/>
        <v>0.28490028490028491</v>
      </c>
      <c r="M125" s="11">
        <f t="shared" si="35"/>
        <v>0.33112582781456956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-0.26382216495957478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0.24367084029127811</v>
      </c>
      <c r="Q125" s="11">
        <f>2*'OddsRatio_working_3-way'!K125*'OddsRatio_working_3-way'!L125*'OddsRatio_working_3-way'!M125</f>
        <v>8.4607930656693781E-2</v>
      </c>
      <c r="R125" s="11">
        <f t="shared" si="36"/>
        <v>0</v>
      </c>
      <c r="S125" s="11">
        <f t="shared" si="37"/>
        <v>-0.92361777233014353</v>
      </c>
      <c r="T125" s="11">
        <f t="shared" si="38"/>
        <v>-0.3207006153924109</v>
      </c>
      <c r="U125" s="11">
        <f>'OddsRatio_working_3-way'!S125-'OddsRatio_working_3-way'!R125^2/3</f>
        <v>-0.92361777233014353</v>
      </c>
      <c r="V125" s="11">
        <f>'OddsRatio_working_3-way'!S125*'OddsRatio_working_3-way'!R125/3-2*'OddsRatio_working_3-way'!R125^3/27-'OddsRatio_working_3-way'!T125</f>
        <v>0.3207006153924109</v>
      </c>
      <c r="W125" s="11">
        <f>'OddsRatio_working_3-way'!V125^2+4*'OddsRatio_working_3-way'!U125^3/27</f>
        <v>-1.3878584693538101E-2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0.17082701001789</v>
      </c>
      <c r="Y125" s="11">
        <f>IF('OddsRatio_working_3-way'!W125&gt;=0,IF('OddsRatio_working_3-way'!V125+SQRT('OddsRatio_working_3-way'!W125)&gt;0,0,PI()),ACOS('OddsRatio_working_3-way'!V125/(2*'OddsRatio_working_3-way'!X125)))</f>
        <v>0.35204161018719171</v>
      </c>
      <c r="Z125" s="11">
        <f>'OddsRatio_working_3-way'!X125^(1/3)*COS('OddsRatio_working_3-way'!Y125/3)</f>
        <v>0.55104672822545819</v>
      </c>
      <c r="AA125" s="11">
        <f>'OddsRatio_working_3-way'!X125^(1/3)*COS(('OddsRatio_working_3-way'!Y125+2*PI())/3)</f>
        <v>-0.33178232399068397</v>
      </c>
      <c r="AB125" s="11">
        <f>'OddsRatio_working_3-way'!X125^(1/3)*COS(('OddsRatio_working_3-way'!Y125+4*PI())/3)</f>
        <v>-0.21926440423477422</v>
      </c>
      <c r="AC125" s="11">
        <f>'OddsRatio_working_3-way'!X125^(1/3)*SIN('OddsRatio_working_3-way'!Y125/3)</f>
        <v>6.4962251259731249E-2</v>
      </c>
      <c r="AD125" s="11">
        <f>'OddsRatio_working_3-way'!X125^(1/3)*SIN(('OddsRatio_working_3-way'!Y125+2*PI())/3)</f>
        <v>0.44473933968568075</v>
      </c>
      <c r="AE125" s="11">
        <f>'OddsRatio_working_3-way'!X125^(1/3)*SIN(('OddsRatio_working_3-way'!Y125+4*PI())/3)</f>
        <v>-0.5097015909454119</v>
      </c>
      <c r="AF125" s="11">
        <f>-'OddsRatio_working_3-way'!U125/(3*'OddsRatio_working_3-way'!X125^(1/3))*COS(('OddsRatio_working_3-way'!Y125)/3)</f>
        <v>0.55104672822545819</v>
      </c>
      <c r="AG125" s="11">
        <f>-'OddsRatio_working_3-way'!U125/(3*'OddsRatio_working_3-way'!X125^(1/3))*COS(('OddsRatio_working_3-way'!Y125+2*PI())/3)</f>
        <v>-0.33178232399068397</v>
      </c>
      <c r="AH125" s="11">
        <f>-'OddsRatio_working_3-way'!U125/(3*'OddsRatio_working_3-way'!X125^(1/3))*COS(('OddsRatio_working_3-way'!Y125+4*PI())/3)</f>
        <v>-0.21926440423477422</v>
      </c>
      <c r="AI125" s="11">
        <f>'OddsRatio_working_3-way'!U125/(3*'OddsRatio_working_3-way'!X125^(1/3))*SIN(('OddsRatio_working_3-way'!Y125)/3)</f>
        <v>-6.4962251259731249E-2</v>
      </c>
      <c r="AJ125" s="11">
        <f>'OddsRatio_working_3-way'!U125/(3*'OddsRatio_working_3-way'!X125^(1/3))*SIN(('OddsRatio_working_3-way'!Y125+2*PI())/3)</f>
        <v>-0.44473933968568075</v>
      </c>
      <c r="AK125" s="11">
        <f>'OddsRatio_working_3-way'!U125/(3*'OddsRatio_working_3-way'!X125^(1/3))*SIN(('OddsRatio_working_3-way'!Y125+4*PI())/3)</f>
        <v>0.5097015909454119</v>
      </c>
      <c r="AL125" s="11">
        <f>'OddsRatio_working_3-way'!Z125+'OddsRatio_working_3-way'!AF125</f>
        <v>1.1020934564509164</v>
      </c>
      <c r="AM125" s="11">
        <f>'OddsRatio_working_3-way'!AA125+'OddsRatio_working_3-way'!AG125</f>
        <v>-0.66356464798136794</v>
      </c>
      <c r="AN125" s="11">
        <f>'OddsRatio_working_3-way'!AB125+'OddsRatio_working_3-way'!AH125</f>
        <v>-0.43852880846954845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1.1020934564509164</v>
      </c>
      <c r="AS125" s="11">
        <f>IF(('OddsRatio_working_3-way'!X125=0),IF(Q125&gt;0,-Q125^(1/3),(-Q125)^(1/3)),'OddsRatio_working_3-way'!AM125-'OddsRatio_working_3-way'!R125/3)</f>
        <v>-0.66356464798136794</v>
      </c>
      <c r="AT125" s="11">
        <f>IF(('OddsRatio_working_3-way'!X125=0),IF(Q125&gt;0,-Q125^(1/3),(-Q125)^(1/3)),'OddsRatio_working_3-way'!AN125-'OddsRatio_working_3-way'!R125/3)</f>
        <v>-0.43852880846954845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2.57</v>
      </c>
      <c r="B126" s="4">
        <f>IF('True_Odds_Calculator_3-way'!B127="","",'True_Odds_Calculator_3-way'!B127)</f>
        <v>3.45</v>
      </c>
      <c r="C126" s="4">
        <f>IF('True_Odds_Calculator_3-way'!C127="","",'True_Odds_Calculator_3-way'!C127)</f>
        <v>2.59</v>
      </c>
      <c r="D126" s="9">
        <f t="shared" si="26"/>
        <v>0.36631408642100932</v>
      </c>
      <c r="E126" s="9">
        <f t="shared" si="27"/>
        <v>0.27030519331969471</v>
      </c>
      <c r="F126" s="9">
        <f t="shared" si="28"/>
        <v>0.36338072025929591</v>
      </c>
      <c r="G126" s="9">
        <f t="shared" si="29"/>
        <v>1.1018457000909303</v>
      </c>
      <c r="H126" s="9">
        <f t="shared" si="30"/>
        <v>2.7298977491427605</v>
      </c>
      <c r="I126" s="9">
        <f t="shared" si="31"/>
        <v>3.6995219652227784</v>
      </c>
      <c r="J126" s="9">
        <f t="shared" si="32"/>
        <v>2.7519346631445791</v>
      </c>
      <c r="K126" s="11">
        <f t="shared" si="33"/>
        <v>0.38910505836575876</v>
      </c>
      <c r="L126" s="11">
        <f t="shared" si="34"/>
        <v>0.28985507246376813</v>
      </c>
      <c r="M126" s="11">
        <f t="shared" si="35"/>
        <v>0.38610038610038611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-0.26632435175828839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0.24429291896725494</v>
      </c>
      <c r="Q126" s="11">
        <f>2*'OddsRatio_working_3-way'!K126*'OddsRatio_working_3-way'!L126*'OddsRatio_working_3-way'!M126</f>
        <v>8.7091949720946513E-2</v>
      </c>
      <c r="R126" s="11">
        <f t="shared" si="36"/>
        <v>0</v>
      </c>
      <c r="S126" s="11">
        <f t="shared" si="37"/>
        <v>-0.9172759357318222</v>
      </c>
      <c r="T126" s="11">
        <f t="shared" si="38"/>
        <v>-0.32701459384378689</v>
      </c>
      <c r="U126" s="11">
        <f>'OddsRatio_working_3-way'!S126-'OddsRatio_working_3-way'!R126^2/3</f>
        <v>-0.9172759357318222</v>
      </c>
      <c r="V126" s="11">
        <f>'OddsRatio_working_3-way'!S126*'OddsRatio_working_3-way'!R126/3-2*'OddsRatio_working_3-way'!R126^3/27-'OddsRatio_working_3-way'!T126</f>
        <v>0.32701459384378689</v>
      </c>
      <c r="W126" s="11">
        <f>'OddsRatio_working_3-way'!V126^2+4*'OddsRatio_working_3-way'!U126^3/27</f>
        <v>-7.4009393314632965E-3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0.16907060944933644</v>
      </c>
      <c r="Y126" s="11">
        <f>IF('OddsRatio_working_3-way'!W126&gt;=0,IF('OddsRatio_working_3-way'!V126+SQRT('OddsRatio_working_3-way'!W126)&gt;0,0,PI()),ACOS('OddsRatio_working_3-way'!V126/(2*'OddsRatio_working_3-way'!X126)))</f>
        <v>0.25724432267117892</v>
      </c>
      <c r="Z126" s="11">
        <f>'OddsRatio_working_3-way'!X126^(1/3)*COS('OddsRatio_working_3-way'!Y126/3)</f>
        <v>0.55092285004546515</v>
      </c>
      <c r="AA126" s="11">
        <f>'OddsRatio_working_3-way'!X126^(1/3)*COS(('OddsRatio_working_3-way'!Y126+2*PI())/3)</f>
        <v>-0.31647354404006717</v>
      </c>
      <c r="AB126" s="11">
        <f>'OddsRatio_working_3-way'!X126^(1/3)*COS(('OddsRatio_working_3-way'!Y126+4*PI())/3)</f>
        <v>-0.23444930600539809</v>
      </c>
      <c r="AC126" s="11">
        <f>'OddsRatio_working_3-way'!X126^(1/3)*SIN('OddsRatio_working_3-way'!Y126/3)</f>
        <v>4.7356715909390175E-2</v>
      </c>
      <c r="AD126" s="11">
        <f>'OddsRatio_working_3-way'!X126^(1/3)*SIN(('OddsRatio_working_3-way'!Y126+2*PI())/3)</f>
        <v>0.4534348257100026</v>
      </c>
      <c r="AE126" s="11">
        <f>'OddsRatio_working_3-way'!X126^(1/3)*SIN(('OddsRatio_working_3-way'!Y126+4*PI())/3)</f>
        <v>-0.50079154161939277</v>
      </c>
      <c r="AF126" s="11">
        <f>-'OddsRatio_working_3-way'!U126/(3*'OddsRatio_working_3-way'!X126^(1/3))*COS(('OddsRatio_working_3-way'!Y126)/3)</f>
        <v>0.55092285004546515</v>
      </c>
      <c r="AG126" s="11">
        <f>-'OddsRatio_working_3-way'!U126/(3*'OddsRatio_working_3-way'!X126^(1/3))*COS(('OddsRatio_working_3-way'!Y126+2*PI())/3)</f>
        <v>-0.31647354404006717</v>
      </c>
      <c r="AH126" s="11">
        <f>-'OddsRatio_working_3-way'!U126/(3*'OddsRatio_working_3-way'!X126^(1/3))*COS(('OddsRatio_working_3-way'!Y126+4*PI())/3)</f>
        <v>-0.23444930600539809</v>
      </c>
      <c r="AI126" s="11">
        <f>'OddsRatio_working_3-way'!U126/(3*'OddsRatio_working_3-way'!X126^(1/3))*SIN(('OddsRatio_working_3-way'!Y126)/3)</f>
        <v>-4.7356715909390175E-2</v>
      </c>
      <c r="AJ126" s="11">
        <f>'OddsRatio_working_3-way'!U126/(3*'OddsRatio_working_3-way'!X126^(1/3))*SIN(('OddsRatio_working_3-way'!Y126+2*PI())/3)</f>
        <v>-0.4534348257100026</v>
      </c>
      <c r="AK126" s="11">
        <f>'OddsRatio_working_3-way'!U126/(3*'OddsRatio_working_3-way'!X126^(1/3))*SIN(('OddsRatio_working_3-way'!Y126+4*PI())/3)</f>
        <v>0.50079154161939277</v>
      </c>
      <c r="AL126" s="11">
        <f>'OddsRatio_working_3-way'!Z126+'OddsRatio_working_3-way'!AF126</f>
        <v>1.1018457000909303</v>
      </c>
      <c r="AM126" s="11">
        <f>'OddsRatio_working_3-way'!AA126+'OddsRatio_working_3-way'!AG126</f>
        <v>-0.63294708808013433</v>
      </c>
      <c r="AN126" s="11">
        <f>'OddsRatio_working_3-way'!AB126+'OddsRatio_working_3-way'!AH126</f>
        <v>-0.46889861201079619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1.1018457000909303</v>
      </c>
      <c r="AS126" s="11">
        <f>IF(('OddsRatio_working_3-way'!X126=0),IF(Q126&gt;0,-Q126^(1/3),(-Q126)^(1/3)),'OddsRatio_working_3-way'!AM126-'OddsRatio_working_3-way'!R126/3)</f>
        <v>-0.63294708808013433</v>
      </c>
      <c r="AT126" s="11">
        <f>IF(('OddsRatio_working_3-way'!X126=0),IF(Q126&gt;0,-Q126^(1/3),(-Q126)^(1/3)),'OddsRatio_working_3-way'!AN126-'OddsRatio_working_3-way'!R126/3)</f>
        <v>-0.46889861201079619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2.0299999999999998</v>
      </c>
      <c r="B127" s="4">
        <f>IF('True_Odds_Calculator_3-way'!B128="","",'True_Odds_Calculator_3-way'!B128)</f>
        <v>3.54</v>
      </c>
      <c r="C127" s="4">
        <f>IF('True_Odds_Calculator_3-way'!C128="","",'True_Odds_Calculator_3-way'!C128)</f>
        <v>3.47</v>
      </c>
      <c r="D127" s="9">
        <f t="shared" si="26"/>
        <v>0.46826591285197655</v>
      </c>
      <c r="E127" s="9">
        <f t="shared" si="27"/>
        <v>0.26313984921447064</v>
      </c>
      <c r="F127" s="9">
        <f t="shared" si="28"/>
        <v>0.26859423793355297</v>
      </c>
      <c r="G127" s="9">
        <f t="shared" si="29"/>
        <v>1.1024648012648959</v>
      </c>
      <c r="H127" s="9">
        <f t="shared" si="30"/>
        <v>2.135538745302842</v>
      </c>
      <c r="I127" s="9">
        <f t="shared" si="31"/>
        <v>3.8002605952128357</v>
      </c>
      <c r="J127" s="9">
        <f t="shared" si="32"/>
        <v>3.7230880591242919</v>
      </c>
      <c r="K127" s="11">
        <f t="shared" si="33"/>
        <v>0.49261083743842371</v>
      </c>
      <c r="L127" s="11">
        <f t="shared" si="34"/>
        <v>0.2824858757062147</v>
      </c>
      <c r="M127" s="11">
        <f t="shared" si="35"/>
        <v>0.28818443804034583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-0.25914278383552458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0.24221897606018325</v>
      </c>
      <c r="Q127" s="11">
        <f>2*'OddsRatio_working_3-way'!K127*'OddsRatio_working_3-way'!L127*'OddsRatio_working_3-way'!M127</f>
        <v>8.020495896032559E-2</v>
      </c>
      <c r="R127" s="11">
        <f t="shared" si="36"/>
        <v>0</v>
      </c>
      <c r="S127" s="11">
        <f t="shared" si="37"/>
        <v>-0.93469311579950187</v>
      </c>
      <c r="T127" s="11">
        <f t="shared" si="38"/>
        <v>-0.30950103172168941</v>
      </c>
      <c r="U127" s="11">
        <f>'OddsRatio_working_3-way'!S127-'OddsRatio_working_3-way'!R127^2/3</f>
        <v>-0.93469311579950187</v>
      </c>
      <c r="V127" s="11">
        <f>'OddsRatio_working_3-way'!S127*'OddsRatio_working_3-way'!R127/3-2*'OddsRatio_working_3-way'!R127^3/27-'OddsRatio_working_3-way'!T127</f>
        <v>0.30950103172168941</v>
      </c>
      <c r="W127" s="11">
        <f>'OddsRatio_working_3-way'!V127^2+4*'OddsRatio_working_3-way'!U127^3/27</f>
        <v>-2.5186264195743366E-2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0.17390885028696323</v>
      </c>
      <c r="Y127" s="11">
        <f>IF('OddsRatio_working_3-way'!W127&gt;=0,IF('OddsRatio_working_3-way'!V127+SQRT('OddsRatio_working_3-way'!W127)&gt;0,0,PI()),ACOS('OddsRatio_working_3-way'!V127/(2*'OddsRatio_working_3-way'!X127)))</f>
        <v>0.47380869303485196</v>
      </c>
      <c r="Z127" s="11">
        <f>'OddsRatio_working_3-way'!X127^(1/3)*COS('OddsRatio_working_3-way'!Y127/3)</f>
        <v>0.55123240063244805</v>
      </c>
      <c r="AA127" s="11">
        <f>'OddsRatio_working_3-way'!X127^(1/3)*COS(('OddsRatio_working_3-way'!Y127+2*PI())/3)</f>
        <v>-0.35164520346381706</v>
      </c>
      <c r="AB127" s="11">
        <f>'OddsRatio_working_3-way'!X127^(1/3)*COS(('OddsRatio_working_3-way'!Y127+4*PI())/3)</f>
        <v>-0.19958719716863071</v>
      </c>
      <c r="AC127" s="11">
        <f>'OddsRatio_working_3-way'!X127^(1/3)*SIN('OddsRatio_working_3-way'!Y127/3)</f>
        <v>8.7790730866963582E-2</v>
      </c>
      <c r="AD127" s="11">
        <f>'OddsRatio_working_3-way'!X127^(1/3)*SIN(('OddsRatio_working_3-way'!Y127+2*PI())/3)</f>
        <v>0.43348589690329964</v>
      </c>
      <c r="AE127" s="11">
        <f>'OddsRatio_working_3-way'!X127^(1/3)*SIN(('OddsRatio_working_3-way'!Y127+4*PI())/3)</f>
        <v>-0.52127662777026318</v>
      </c>
      <c r="AF127" s="11">
        <f>-'OddsRatio_working_3-way'!U127/(3*'OddsRatio_working_3-way'!X127^(1/3))*COS(('OddsRatio_working_3-way'!Y127)/3)</f>
        <v>0.55123240063244783</v>
      </c>
      <c r="AG127" s="11">
        <f>-'OddsRatio_working_3-way'!U127/(3*'OddsRatio_working_3-way'!X127^(1/3))*COS(('OddsRatio_working_3-way'!Y127+2*PI())/3)</f>
        <v>-0.35164520346381689</v>
      </c>
      <c r="AH127" s="11">
        <f>-'OddsRatio_working_3-way'!U127/(3*'OddsRatio_working_3-way'!X127^(1/3))*COS(('OddsRatio_working_3-way'!Y127+4*PI())/3)</f>
        <v>-0.19958719716863063</v>
      </c>
      <c r="AI127" s="11">
        <f>'OddsRatio_working_3-way'!U127/(3*'OddsRatio_working_3-way'!X127^(1/3))*SIN(('OddsRatio_working_3-way'!Y127)/3)</f>
        <v>-8.7790730866963554E-2</v>
      </c>
      <c r="AJ127" s="11">
        <f>'OddsRatio_working_3-way'!U127/(3*'OddsRatio_working_3-way'!X127^(1/3))*SIN(('OddsRatio_working_3-way'!Y127+2*PI())/3)</f>
        <v>-0.43348589690329942</v>
      </c>
      <c r="AK127" s="11">
        <f>'OddsRatio_working_3-way'!U127/(3*'OddsRatio_working_3-way'!X127^(1/3))*SIN(('OddsRatio_working_3-way'!Y127+4*PI())/3)</f>
        <v>0.52127662777026296</v>
      </c>
      <c r="AL127" s="11">
        <f>'OddsRatio_working_3-way'!Z127+'OddsRatio_working_3-way'!AF127</f>
        <v>1.1024648012648959</v>
      </c>
      <c r="AM127" s="11">
        <f>'OddsRatio_working_3-way'!AA127+'OddsRatio_working_3-way'!AG127</f>
        <v>-0.703290406927634</v>
      </c>
      <c r="AN127" s="11">
        <f>'OddsRatio_working_3-way'!AB127+'OddsRatio_working_3-way'!AH127</f>
        <v>-0.39917439433726132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1.1024648012648959</v>
      </c>
      <c r="AS127" s="11">
        <f>IF(('OddsRatio_working_3-way'!X127=0),IF(Q127&gt;0,-Q127^(1/3),(-Q127)^(1/3)),'OddsRatio_working_3-way'!AM127-'OddsRatio_working_3-way'!R127/3)</f>
        <v>-0.703290406927634</v>
      </c>
      <c r="AT127" s="11">
        <f>IF(('OddsRatio_working_3-way'!X127=0),IF(Q127&gt;0,-Q127^(1/3),(-Q127)^(1/3)),'OddsRatio_working_3-way'!AN127-'OddsRatio_working_3-way'!R127/3)</f>
        <v>-0.39917439433726132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1.55</v>
      </c>
      <c r="B128" s="4">
        <f>IF('True_Odds_Calculator_3-way'!B129="","",'True_Odds_Calculator_3-way'!B129)</f>
        <v>3.81</v>
      </c>
      <c r="C128" s="4">
        <f>IF('True_Odds_Calculator_3-way'!C129="","",'True_Odds_Calculator_3-way'!C129)</f>
        <v>4.8600000000000003</v>
      </c>
      <c r="D128" s="9">
        <f t="shared" si="26"/>
        <v>0.59869076437854019</v>
      </c>
      <c r="E128" s="9">
        <f t="shared" si="27"/>
        <v>0.22600495224835546</v>
      </c>
      <c r="F128" s="9">
        <f t="shared" si="28"/>
        <v>0.17530428337310439</v>
      </c>
      <c r="G128" s="9">
        <f t="shared" si="29"/>
        <v>1.218747973225851</v>
      </c>
      <c r="H128" s="9">
        <f t="shared" si="30"/>
        <v>1.6703113852742182</v>
      </c>
      <c r="I128" s="9">
        <f t="shared" si="31"/>
        <v>4.4246818047646412</v>
      </c>
      <c r="J128" s="9">
        <f t="shared" si="32"/>
        <v>5.7043671766517852</v>
      </c>
      <c r="K128" s="11">
        <f t="shared" si="33"/>
        <v>0.64516129032258063</v>
      </c>
      <c r="L128" s="11">
        <f t="shared" si="34"/>
        <v>0.26246719160104987</v>
      </c>
      <c r="M128" s="11">
        <f t="shared" si="35"/>
        <v>0.20576131687242796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-0.20785638553444463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0.25156154564709676</v>
      </c>
      <c r="Q128" s="11">
        <f>2*'OddsRatio_working_3-way'!K128*'OddsRatio_working_3-way'!L128*'OddsRatio_working_3-way'!M128</f>
        <v>6.9684638683406311E-2</v>
      </c>
      <c r="R128" s="11">
        <f t="shared" si="36"/>
        <v>0</v>
      </c>
      <c r="S128" s="11">
        <f t="shared" si="37"/>
        <v>-1.2102661412122437</v>
      </c>
      <c r="T128" s="11">
        <f t="shared" si="38"/>
        <v>-0.33525377872915346</v>
      </c>
      <c r="U128" s="11">
        <f>'OddsRatio_working_3-way'!S128-'OddsRatio_working_3-way'!R128^2/3</f>
        <v>-1.2102661412122437</v>
      </c>
      <c r="V128" s="11">
        <f>'OddsRatio_working_3-way'!S128*'OddsRatio_working_3-way'!R128/3-2*'OddsRatio_working_3-way'!R128^3/27-'OddsRatio_working_3-way'!T128</f>
        <v>0.33525377872915346</v>
      </c>
      <c r="W128" s="11">
        <f>'OddsRatio_working_3-way'!V128^2+4*'OddsRatio_working_3-way'!U128^3/27</f>
        <v>-0.15023160446744532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0.25623558526267459</v>
      </c>
      <c r="Y128" s="11">
        <f>IF('OddsRatio_working_3-way'!W128&gt;=0,IF('OddsRatio_working_3-way'!V128+SQRT('OddsRatio_working_3-way'!W128)&gt;0,0,PI()),ACOS('OddsRatio_working_3-way'!V128/(2*'OddsRatio_working_3-way'!X128)))</f>
        <v>0.85768448345111659</v>
      </c>
      <c r="Z128" s="11">
        <f>'OddsRatio_working_3-way'!X128^(1/3)*COS('OddsRatio_working_3-way'!Y128/3)</f>
        <v>0.60937398661292552</v>
      </c>
      <c r="AA128" s="11">
        <f>'OddsRatio_working_3-way'!X128^(1/3)*COS(('OddsRatio_working_3-way'!Y128+2*PI())/3)</f>
        <v>-0.45981288938014692</v>
      </c>
      <c r="AB128" s="11">
        <f>'OddsRatio_working_3-way'!X128^(1/3)*COS(('OddsRatio_working_3-way'!Y128+4*PI())/3)</f>
        <v>-0.14956109723277883</v>
      </c>
      <c r="AC128" s="11">
        <f>'OddsRatio_working_3-way'!X128^(1/3)*SIN('OddsRatio_working_3-way'!Y128/3)</f>
        <v>0.17912395571284703</v>
      </c>
      <c r="AD128" s="11">
        <f>'OddsRatio_working_3-way'!X128^(1/3)*SIN(('OddsRatio_working_3-way'!Y128+2*PI())/3)</f>
        <v>0.43817137495576852</v>
      </c>
      <c r="AE128" s="11">
        <f>'OddsRatio_working_3-way'!X128^(1/3)*SIN(('OddsRatio_working_3-way'!Y128+4*PI())/3)</f>
        <v>-0.61729533066861542</v>
      </c>
      <c r="AF128" s="11">
        <f>-'OddsRatio_working_3-way'!U128/(3*'OddsRatio_working_3-way'!X128^(1/3))*COS(('OddsRatio_working_3-way'!Y128)/3)</f>
        <v>0.60937398661292541</v>
      </c>
      <c r="AG128" s="11">
        <f>-'OddsRatio_working_3-way'!U128/(3*'OddsRatio_working_3-way'!X128^(1/3))*COS(('OddsRatio_working_3-way'!Y128+2*PI())/3)</f>
        <v>-0.45981288938014686</v>
      </c>
      <c r="AH128" s="11">
        <f>-'OddsRatio_working_3-way'!U128/(3*'OddsRatio_working_3-way'!X128^(1/3))*COS(('OddsRatio_working_3-way'!Y128+4*PI())/3)</f>
        <v>-0.14956109723277883</v>
      </c>
      <c r="AI128" s="11">
        <f>'OddsRatio_working_3-way'!U128/(3*'OddsRatio_working_3-way'!X128^(1/3))*SIN(('OddsRatio_working_3-way'!Y128)/3)</f>
        <v>-0.17912395571284701</v>
      </c>
      <c r="AJ128" s="11">
        <f>'OddsRatio_working_3-way'!U128/(3*'OddsRatio_working_3-way'!X128^(1/3))*SIN(('OddsRatio_working_3-way'!Y128+2*PI())/3)</f>
        <v>-0.43817137495576847</v>
      </c>
      <c r="AK128" s="11">
        <f>'OddsRatio_working_3-way'!U128/(3*'OddsRatio_working_3-way'!X128^(1/3))*SIN(('OddsRatio_working_3-way'!Y128+4*PI())/3)</f>
        <v>0.61729533066861531</v>
      </c>
      <c r="AL128" s="11">
        <f>'OddsRatio_working_3-way'!Z128+'OddsRatio_working_3-way'!AF128</f>
        <v>1.218747973225851</v>
      </c>
      <c r="AM128" s="11">
        <f>'OddsRatio_working_3-way'!AA128+'OddsRatio_working_3-way'!AG128</f>
        <v>-0.91962577876029372</v>
      </c>
      <c r="AN128" s="11">
        <f>'OddsRatio_working_3-way'!AB128+'OddsRatio_working_3-way'!AH128</f>
        <v>-0.29912219446555766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1.218747973225851</v>
      </c>
      <c r="AS128" s="11">
        <f>IF(('OddsRatio_working_3-way'!X128=0),IF(Q128&gt;0,-Q128^(1/3),(-Q128)^(1/3)),'OddsRatio_working_3-way'!AM128-'OddsRatio_working_3-way'!R128/3)</f>
        <v>-0.91962577876029372</v>
      </c>
      <c r="AT128" s="11">
        <f>IF(('OddsRatio_working_3-way'!X128=0),IF(Q128&gt;0,-Q128^(1/3),(-Q128)^(1/3)),'OddsRatio_working_3-way'!AN128-'OddsRatio_working_3-way'!R128/3)</f>
        <v>-0.29912219446555766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2.54</v>
      </c>
      <c r="B129" s="4">
        <f>IF('True_Odds_Calculator_3-way'!B130="","",'True_Odds_Calculator_3-way'!B130)</f>
        <v>3.61</v>
      </c>
      <c r="C129" s="4">
        <f>IF('True_Odds_Calculator_3-way'!C130="","",'True_Odds_Calculator_3-way'!C130)</f>
        <v>2.5299999999999998</v>
      </c>
      <c r="D129" s="9">
        <f t="shared" si="26"/>
        <v>0.37040029363468291</v>
      </c>
      <c r="E129" s="9">
        <f t="shared" si="27"/>
        <v>0.25767888519948373</v>
      </c>
      <c r="F129" s="9">
        <f t="shared" si="28"/>
        <v>0.37192082116583336</v>
      </c>
      <c r="G129" s="9">
        <f t="shared" si="29"/>
        <v>1.1037544656012535</v>
      </c>
      <c r="H129" s="9">
        <f t="shared" si="30"/>
        <v>2.6997818770259303</v>
      </c>
      <c r="I129" s="9">
        <f t="shared" si="31"/>
        <v>3.8807991552192709</v>
      </c>
      <c r="J129" s="9">
        <f t="shared" si="32"/>
        <v>2.6887443323699172</v>
      </c>
      <c r="K129" s="11">
        <f t="shared" si="33"/>
        <v>0.39370078740157477</v>
      </c>
      <c r="L129" s="11">
        <f t="shared" si="34"/>
        <v>0.2770083102493075</v>
      </c>
      <c r="M129" s="11">
        <f t="shared" si="35"/>
        <v>0.39525691699604748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-0.26508870240431059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0.24484255115247991</v>
      </c>
      <c r="Q129" s="11">
        <f>2*'OddsRatio_working_3-way'!K129*'OddsRatio_working_3-way'!L129*'OddsRatio_working_3-way'!M129</f>
        <v>8.6212165898760545E-2</v>
      </c>
      <c r="R129" s="11">
        <f t="shared" si="36"/>
        <v>0</v>
      </c>
      <c r="S129" s="11">
        <f t="shared" si="37"/>
        <v>-0.92362499394277675</v>
      </c>
      <c r="T129" s="11">
        <f t="shared" si="38"/>
        <v>-0.32522006828971017</v>
      </c>
      <c r="U129" s="11">
        <f>'OddsRatio_working_3-way'!S129-'OddsRatio_working_3-way'!R129^2/3</f>
        <v>-0.92362499394277675</v>
      </c>
      <c r="V129" s="11">
        <f>'OddsRatio_working_3-way'!S129*'OddsRatio_working_3-way'!R129/3-2*'OddsRatio_working_3-way'!R129^3/27-'OddsRatio_working_3-way'!T129</f>
        <v>0.32522006828971017</v>
      </c>
      <c r="W129" s="11">
        <f>'OddsRatio_working_3-way'!V129^2+4*'OddsRatio_working_3-way'!U129^3/27</f>
        <v>-1.0962114627239297E-2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0.17082901352346669</v>
      </c>
      <c r="Y129" s="11">
        <f>IF('OddsRatio_working_3-way'!W129&gt;=0,IF('OddsRatio_working_3-way'!V129+SQRT('OddsRatio_working_3-way'!W129)&gt;0,0,PI()),ACOS('OddsRatio_working_3-way'!V129/(2*'OddsRatio_working_3-way'!X129)))</f>
        <v>0.31145831893366882</v>
      </c>
      <c r="Z129" s="11">
        <f>'OddsRatio_working_3-way'!X129^(1/3)*COS('OddsRatio_working_3-way'!Y129/3)</f>
        <v>0.55187723280062684</v>
      </c>
      <c r="AA129" s="11">
        <f>'OddsRatio_working_3-way'!X129^(1/3)*COS(('OddsRatio_working_3-way'!Y129+2*PI())/3)</f>
        <v>-0.32573709451898952</v>
      </c>
      <c r="AB129" s="11">
        <f>'OddsRatio_working_3-way'!X129^(1/3)*COS(('OddsRatio_working_3-way'!Y129+4*PI())/3)</f>
        <v>-0.2261401382816372</v>
      </c>
      <c r="AC129" s="11">
        <f>'OddsRatio_working_3-way'!X129^(1/3)*SIN('OddsRatio_working_3-way'!Y129/3)</f>
        <v>5.7502329494102701E-2</v>
      </c>
      <c r="AD129" s="11">
        <f>'OddsRatio_working_3-way'!X129^(1/3)*SIN(('OddsRatio_working_3-way'!Y129+2*PI())/3)</f>
        <v>0.44918853862855013</v>
      </c>
      <c r="AE129" s="11">
        <f>'OddsRatio_working_3-way'!X129^(1/3)*SIN(('OddsRatio_working_3-way'!Y129+4*PI())/3)</f>
        <v>-0.50669086812265285</v>
      </c>
      <c r="AF129" s="11">
        <f>-'OddsRatio_working_3-way'!U129/(3*'OddsRatio_working_3-way'!X129^(1/3))*COS(('OddsRatio_working_3-way'!Y129)/3)</f>
        <v>0.55187723280062673</v>
      </c>
      <c r="AG129" s="11">
        <f>-'OddsRatio_working_3-way'!U129/(3*'OddsRatio_working_3-way'!X129^(1/3))*COS(('OddsRatio_working_3-way'!Y129+2*PI())/3)</f>
        <v>-0.32573709451898941</v>
      </c>
      <c r="AH129" s="11">
        <f>-'OddsRatio_working_3-way'!U129/(3*'OddsRatio_working_3-way'!X129^(1/3))*COS(('OddsRatio_working_3-way'!Y129+4*PI())/3)</f>
        <v>-0.22614013828163715</v>
      </c>
      <c r="AI129" s="11">
        <f>'OddsRatio_working_3-way'!U129/(3*'OddsRatio_working_3-way'!X129^(1/3))*SIN(('OddsRatio_working_3-way'!Y129)/3)</f>
        <v>-5.7502329494102687E-2</v>
      </c>
      <c r="AJ129" s="11">
        <f>'OddsRatio_working_3-way'!U129/(3*'OddsRatio_working_3-way'!X129^(1/3))*SIN(('OddsRatio_working_3-way'!Y129+2*PI())/3)</f>
        <v>-0.44918853862855007</v>
      </c>
      <c r="AK129" s="11">
        <f>'OddsRatio_working_3-way'!U129/(3*'OddsRatio_working_3-way'!X129^(1/3))*SIN(('OddsRatio_working_3-way'!Y129+4*PI())/3)</f>
        <v>0.50669086812265274</v>
      </c>
      <c r="AL129" s="11">
        <f>'OddsRatio_working_3-way'!Z129+'OddsRatio_working_3-way'!AF129</f>
        <v>1.1037544656012535</v>
      </c>
      <c r="AM129" s="11">
        <f>'OddsRatio_working_3-way'!AA129+'OddsRatio_working_3-way'!AG129</f>
        <v>-0.65147418903797893</v>
      </c>
      <c r="AN129" s="11">
        <f>'OddsRatio_working_3-way'!AB129+'OddsRatio_working_3-way'!AH129</f>
        <v>-0.45228027656327435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1.1037544656012535</v>
      </c>
      <c r="AS129" s="11">
        <f>IF(('OddsRatio_working_3-way'!X129=0),IF(Q129&gt;0,-Q129^(1/3),(-Q129)^(1/3)),'OddsRatio_working_3-way'!AM129-'OddsRatio_working_3-way'!R129/3)</f>
        <v>-0.65147418903797893</v>
      </c>
      <c r="AT129" s="11">
        <f>IF(('OddsRatio_working_3-way'!X129=0),IF(Q129&gt;0,-Q129^(1/3),(-Q129)^(1/3)),'OddsRatio_working_3-way'!AN129-'OddsRatio_working_3-way'!R129/3)</f>
        <v>-0.45228027656327435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2</v>
      </c>
      <c r="B130" s="4">
        <f>IF('True_Odds_Calculator_3-way'!B131="","",'True_Odds_Calculator_3-way'!B131)</f>
        <v>3.7</v>
      </c>
      <c r="C130" s="4">
        <f>IF('True_Odds_Calculator_3-way'!C131="","",'True_Odds_Calculator_3-way'!C131)</f>
        <v>3.86</v>
      </c>
      <c r="D130" s="9">
        <f t="shared" si="26"/>
        <v>0.48844959278640099</v>
      </c>
      <c r="E130" s="9">
        <f t="shared" si="27"/>
        <v>0.26125388748604411</v>
      </c>
      <c r="F130" s="9">
        <f t="shared" si="28"/>
        <v>0.25029651972755501</v>
      </c>
      <c r="G130" s="9">
        <f t="shared" si="29"/>
        <v>1.0472941625264085</v>
      </c>
      <c r="H130" s="9">
        <f t="shared" si="30"/>
        <v>2.0472941625264083</v>
      </c>
      <c r="I130" s="9">
        <f t="shared" si="31"/>
        <v>3.8276942388213033</v>
      </c>
      <c r="J130" s="9">
        <f t="shared" si="32"/>
        <v>3.9952613048255281</v>
      </c>
      <c r="K130" s="11">
        <f t="shared" si="33"/>
        <v>0.5</v>
      </c>
      <c r="L130" s="11">
        <f t="shared" si="34"/>
        <v>0.27027027027027023</v>
      </c>
      <c r="M130" s="11">
        <f t="shared" si="35"/>
        <v>0.2590673575129534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-0.27034028847500347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0.22965971152499642</v>
      </c>
      <c r="Q130" s="11">
        <f>2*'OddsRatio_working_3-way'!K130*'OddsRatio_working_3-way'!L130*'OddsRatio_working_3-way'!M130</f>
        <v>7.0018204733230643E-2</v>
      </c>
      <c r="R130" s="11">
        <f t="shared" si="36"/>
        <v>0</v>
      </c>
      <c r="S130" s="11">
        <f t="shared" si="37"/>
        <v>-0.84952084952084939</v>
      </c>
      <c r="T130" s="11">
        <f t="shared" si="38"/>
        <v>-0.25900025900025903</v>
      </c>
      <c r="U130" s="11">
        <f>'OddsRatio_working_3-way'!S130-'OddsRatio_working_3-way'!R130^2/3</f>
        <v>-0.84952084952084939</v>
      </c>
      <c r="V130" s="11">
        <f>'OddsRatio_working_3-way'!S130*'OddsRatio_working_3-way'!R130/3-2*'OddsRatio_working_3-way'!R130^3/27-'OddsRatio_working_3-way'!T130</f>
        <v>0.25900025900025903</v>
      </c>
      <c r="W130" s="11">
        <f>'OddsRatio_working_3-way'!V130^2+4*'OddsRatio_working_3-way'!U130^3/27</f>
        <v>-2.3746573492413325E-2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0.15068817775012625</v>
      </c>
      <c r="Y130" s="11">
        <f>IF('OddsRatio_working_3-way'!W130&gt;=0,IF('OddsRatio_working_3-way'!V130+SQRT('OddsRatio_working_3-way'!W130)&gt;0,0,PI()),ACOS('OddsRatio_working_3-way'!V130/(2*'OddsRatio_working_3-way'!X130)))</f>
        <v>0.53671803327612655</v>
      </c>
      <c r="Z130" s="11">
        <f>'OddsRatio_working_3-way'!X130^(1/3)*COS('OddsRatio_working_3-way'!Y130/3)</f>
        <v>0.52364708126320425</v>
      </c>
      <c r="AA130" s="11">
        <f>'OddsRatio_working_3-way'!X130^(1/3)*COS(('OddsRatio_working_3-way'!Y130+2*PI())/3)</f>
        <v>-0.34383276629315607</v>
      </c>
      <c r="AB130" s="11">
        <f>'OddsRatio_working_3-way'!X130^(1/3)*COS(('OddsRatio_working_3-way'!Y130+4*PI())/3)</f>
        <v>-0.17981431497004832</v>
      </c>
      <c r="AC130" s="11">
        <f>'OddsRatio_working_3-way'!X130^(1/3)*SIN('OddsRatio_working_3-way'!Y130/3)</f>
        <v>9.4696097023461864E-2</v>
      </c>
      <c r="AD130" s="11">
        <f>'OddsRatio_working_3-way'!X130^(1/3)*SIN(('OddsRatio_working_3-way'!Y130+2*PI())/3)</f>
        <v>0.40614362647977836</v>
      </c>
      <c r="AE130" s="11">
        <f>'OddsRatio_working_3-way'!X130^(1/3)*SIN(('OddsRatio_working_3-way'!Y130+4*PI())/3)</f>
        <v>-0.50083972350324013</v>
      </c>
      <c r="AF130" s="11">
        <f>-'OddsRatio_working_3-way'!U130/(3*'OddsRatio_working_3-way'!X130^(1/3))*COS(('OddsRatio_working_3-way'!Y130)/3)</f>
        <v>0.52364708126320425</v>
      </c>
      <c r="AG130" s="11">
        <f>-'OddsRatio_working_3-way'!U130/(3*'OddsRatio_working_3-way'!X130^(1/3))*COS(('OddsRatio_working_3-way'!Y130+2*PI())/3)</f>
        <v>-0.34383276629315607</v>
      </c>
      <c r="AH130" s="11">
        <f>-'OddsRatio_working_3-way'!U130/(3*'OddsRatio_working_3-way'!X130^(1/3))*COS(('OddsRatio_working_3-way'!Y130+4*PI())/3)</f>
        <v>-0.17981431497004832</v>
      </c>
      <c r="AI130" s="11">
        <f>'OddsRatio_working_3-way'!U130/(3*'OddsRatio_working_3-way'!X130^(1/3))*SIN(('OddsRatio_working_3-way'!Y130)/3)</f>
        <v>-9.4696097023461864E-2</v>
      </c>
      <c r="AJ130" s="11">
        <f>'OddsRatio_working_3-way'!U130/(3*'OddsRatio_working_3-way'!X130^(1/3))*SIN(('OddsRatio_working_3-way'!Y130+2*PI())/3)</f>
        <v>-0.40614362647977836</v>
      </c>
      <c r="AK130" s="11">
        <f>'OddsRatio_working_3-way'!U130/(3*'OddsRatio_working_3-way'!X130^(1/3))*SIN(('OddsRatio_working_3-way'!Y130+4*PI())/3)</f>
        <v>0.50083972350324013</v>
      </c>
      <c r="AL130" s="11">
        <f>'OddsRatio_working_3-way'!Z130+'OddsRatio_working_3-way'!AF130</f>
        <v>1.0472941625264085</v>
      </c>
      <c r="AM130" s="11">
        <f>'OddsRatio_working_3-way'!AA130+'OddsRatio_working_3-way'!AG130</f>
        <v>-0.68766553258631213</v>
      </c>
      <c r="AN130" s="11">
        <f>'OddsRatio_working_3-way'!AB130+'OddsRatio_working_3-way'!AH130</f>
        <v>-0.35962862994009664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1.0472941625264085</v>
      </c>
      <c r="AS130" s="11">
        <f>IF(('OddsRatio_working_3-way'!X130=0),IF(Q130&gt;0,-Q130^(1/3),(-Q130)^(1/3)),'OddsRatio_working_3-way'!AM130-'OddsRatio_working_3-way'!R130/3)</f>
        <v>-0.68766553258631213</v>
      </c>
      <c r="AT130" s="11">
        <f>IF(('OddsRatio_working_3-way'!X130=0),IF(Q130&gt;0,-Q130^(1/3),(-Q130)^(1/3)),'OddsRatio_working_3-way'!AN130-'OddsRatio_working_3-way'!R130/3)</f>
        <v>-0.35962862994009664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1.3</v>
      </c>
      <c r="B131" s="4">
        <f>IF('True_Odds_Calculator_3-way'!B132="","",'True_Odds_Calculator_3-way'!B132)</f>
        <v>5.9</v>
      </c>
      <c r="C131" s="4">
        <f>IF('True_Odds_Calculator_3-way'!C132="","",'True_Odds_Calculator_3-way'!C132)</f>
        <v>10.94</v>
      </c>
      <c r="D131" s="9">
        <f t="shared" si="26"/>
        <v>0.75555136011722746</v>
      </c>
      <c r="E131" s="9">
        <f t="shared" si="27"/>
        <v>0.15912332558530534</v>
      </c>
      <c r="F131" s="9">
        <f t="shared" si="28"/>
        <v>8.5325314297467106E-2</v>
      </c>
      <c r="G131" s="9">
        <f t="shared" si="29"/>
        <v>1.0784558702704428</v>
      </c>
      <c r="H131" s="9">
        <f t="shared" si="30"/>
        <v>1.3235367610811331</v>
      </c>
      <c r="I131" s="9">
        <f t="shared" si="31"/>
        <v>6.2844337643251693</v>
      </c>
      <c r="J131" s="9">
        <f t="shared" si="32"/>
        <v>11.7198513504882</v>
      </c>
      <c r="K131" s="11">
        <f t="shared" si="33"/>
        <v>0.76923076923076916</v>
      </c>
      <c r="L131" s="11">
        <f t="shared" si="34"/>
        <v>0.16949152542372881</v>
      </c>
      <c r="M131" s="11">
        <f t="shared" si="35"/>
        <v>9.1407678244972576E-2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-0.17413698995826465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0.18043184467130177</v>
      </c>
      <c r="Q131" s="11">
        <f>2*'OddsRatio_working_3-way'!K131*'OddsRatio_working_3-way'!L131*'OddsRatio_working_3-way'!M131</f>
        <v>2.3835118186433524E-2</v>
      </c>
      <c r="R131" s="11">
        <f t="shared" si="36"/>
        <v>0</v>
      </c>
      <c r="S131" s="11">
        <f t="shared" si="37"/>
        <v>-1.036148865985026</v>
      </c>
      <c r="T131" s="11">
        <f t="shared" si="38"/>
        <v>-0.1368756758236494</v>
      </c>
      <c r="U131" s="11">
        <f>'OddsRatio_working_3-way'!S131-'OddsRatio_working_3-way'!R131^2/3</f>
        <v>-1.036148865985026</v>
      </c>
      <c r="V131" s="11">
        <f>'OddsRatio_working_3-way'!S131*'OddsRatio_working_3-way'!R131/3-2*'OddsRatio_working_3-way'!R131^3/27-'OddsRatio_working_3-way'!T131</f>
        <v>0.1368756758236494</v>
      </c>
      <c r="W131" s="11">
        <f>'OddsRatio_working_3-way'!V131^2+4*'OddsRatio_working_3-way'!U131^3/27</f>
        <v>-0.14606713183874273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0.20297911374752545</v>
      </c>
      <c r="Y131" s="11">
        <f>IF('OddsRatio_working_3-way'!W131&gt;=0,IF('OddsRatio_working_3-way'!V131+SQRT('OddsRatio_working_3-way'!W131)&gt;0,0,PI()),ACOS('OddsRatio_working_3-way'!V131/(2*'OddsRatio_working_3-way'!X131)))</f>
        <v>1.226890371039985</v>
      </c>
      <c r="Z131" s="11">
        <f>'OddsRatio_working_3-way'!X131^(1/3)*COS('OddsRatio_working_3-way'!Y131/3)</f>
        <v>0.53922793513522149</v>
      </c>
      <c r="AA131" s="11">
        <f>'OddsRatio_working_3-way'!X131^(1/3)*COS(('OddsRatio_working_3-way'!Y131+2*PI())/3)</f>
        <v>-0.47200502955803197</v>
      </c>
      <c r="AB131" s="11">
        <f>'OddsRatio_working_3-way'!X131^(1/3)*COS(('OddsRatio_working_3-way'!Y131+4*PI())/3)</f>
        <v>-6.7222905577189657E-2</v>
      </c>
      <c r="AC131" s="11">
        <f>'OddsRatio_working_3-way'!X131^(1/3)*SIN('OddsRatio_working_3-way'!Y131/3)</f>
        <v>0.23370106824348791</v>
      </c>
      <c r="AD131" s="11">
        <f>'OddsRatio_working_3-way'!X131^(1/3)*SIN(('OddsRatio_working_3-way'!Y131+2*PI())/3)</f>
        <v>0.35013455613558536</v>
      </c>
      <c r="AE131" s="11">
        <f>'OddsRatio_working_3-way'!X131^(1/3)*SIN(('OddsRatio_working_3-way'!Y131+4*PI())/3)</f>
        <v>-0.58383562437907321</v>
      </c>
      <c r="AF131" s="11">
        <f>-'OddsRatio_working_3-way'!U131/(3*'OddsRatio_working_3-way'!X131^(1/3))*COS(('OddsRatio_working_3-way'!Y131)/3)</f>
        <v>0.53922793513522138</v>
      </c>
      <c r="AG131" s="11">
        <f>-'OddsRatio_working_3-way'!U131/(3*'OddsRatio_working_3-way'!X131^(1/3))*COS(('OddsRatio_working_3-way'!Y131+2*PI())/3)</f>
        <v>-0.47200502955803192</v>
      </c>
      <c r="AH131" s="11">
        <f>-'OddsRatio_working_3-way'!U131/(3*'OddsRatio_working_3-way'!X131^(1/3))*COS(('OddsRatio_working_3-way'!Y131+4*PI())/3)</f>
        <v>-6.7222905577189643E-2</v>
      </c>
      <c r="AI131" s="11">
        <f>'OddsRatio_working_3-way'!U131/(3*'OddsRatio_working_3-way'!X131^(1/3))*SIN(('OddsRatio_working_3-way'!Y131)/3)</f>
        <v>-0.23370106824348788</v>
      </c>
      <c r="AJ131" s="11">
        <f>'OddsRatio_working_3-way'!U131/(3*'OddsRatio_working_3-way'!X131^(1/3))*SIN(('OddsRatio_working_3-way'!Y131+2*PI())/3)</f>
        <v>-0.35013455613558531</v>
      </c>
      <c r="AK131" s="11">
        <f>'OddsRatio_working_3-way'!U131/(3*'OddsRatio_working_3-way'!X131^(1/3))*SIN(('OddsRatio_working_3-way'!Y131+4*PI())/3)</f>
        <v>0.5838356243790731</v>
      </c>
      <c r="AL131" s="11">
        <f>'OddsRatio_working_3-way'!Z131+'OddsRatio_working_3-way'!AF131</f>
        <v>1.0784558702704428</v>
      </c>
      <c r="AM131" s="11">
        <f>'OddsRatio_working_3-way'!AA131+'OddsRatio_working_3-way'!AG131</f>
        <v>-0.94401005911606384</v>
      </c>
      <c r="AN131" s="11">
        <f>'OddsRatio_working_3-way'!AB131+'OddsRatio_working_3-way'!AH131</f>
        <v>-0.13444581115437931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1.0784558702704428</v>
      </c>
      <c r="AS131" s="11">
        <f>IF(('OddsRatio_working_3-way'!X131=0),IF(Q131&gt;0,-Q131^(1/3),(-Q131)^(1/3)),'OddsRatio_working_3-way'!AM131-'OddsRatio_working_3-way'!R131/3)</f>
        <v>-0.94401005911606384</v>
      </c>
      <c r="AT131" s="11">
        <f>IF(('OddsRatio_working_3-way'!X131=0),IF(Q131&gt;0,-Q131^(1/3),(-Q131)^(1/3)),'OddsRatio_working_3-way'!AN131-'OddsRatio_working_3-way'!R131/3)</f>
        <v>-0.13444581115437931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2.84</v>
      </c>
      <c r="B132" s="4">
        <f>IF('True_Odds_Calculator_3-way'!B133="","",'True_Odds_Calculator_3-way'!B133)</f>
        <v>3.47</v>
      </c>
      <c r="C132" s="4">
        <f>IF('True_Odds_Calculator_3-way'!C133="","",'True_Odds_Calculator_3-way'!C133)</f>
        <v>2.59</v>
      </c>
      <c r="D132" s="9">
        <f t="shared" ref="D132:D195" si="39">(K132/(AR132+K132-(AR132*K132)))</f>
        <v>0.34312579581411556</v>
      </c>
      <c r="E132" s="9">
        <f t="shared" ref="E132:E195" si="40">(L132/(AR132+L132-(AR132*L132)))</f>
        <v>0.28012372476493674</v>
      </c>
      <c r="F132" s="9">
        <f t="shared" ref="F132:F195" si="41">(M132/(AR132+M132-(AR132*M132)))</f>
        <v>0.37675047942094769</v>
      </c>
      <c r="G132" s="9">
        <f t="shared" ref="G132:G195" si="42">AR132</f>
        <v>1.0404255653644392</v>
      </c>
      <c r="H132" s="9">
        <f t="shared" ref="H132:H195" si="43">IF(A132="","",1/D132)</f>
        <v>2.9143830402705673</v>
      </c>
      <c r="I132" s="9">
        <f t="shared" ref="I132:I195" si="44">IF(B132="","",1/E132)</f>
        <v>3.5698511464501652</v>
      </c>
      <c r="J132" s="9">
        <f t="shared" ref="J132:J195" si="45">IF(C132="","",1/F132)</f>
        <v>2.6542766489294585</v>
      </c>
      <c r="K132" s="11">
        <f t="shared" ref="K132:K195" si="46">1/A132</f>
        <v>0.35211267605633806</v>
      </c>
      <c r="L132" s="11">
        <f t="shared" ref="L132:L195" si="47">1/B132</f>
        <v>0.28818443804034583</v>
      </c>
      <c r="M132" s="11">
        <f t="shared" ref="M132:M195" si="48">1/C132</f>
        <v>0.38610038610038611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-0.28311593997351192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0.2311556072160042</v>
      </c>
      <c r="Q132" s="11">
        <f>2*'OddsRatio_working_3-way'!K132*'OddsRatio_working_3-way'!L132*'OddsRatio_working_3-way'!M132</f>
        <v>7.8357832954577697E-2</v>
      </c>
      <c r="R132" s="11">
        <f t="shared" ref="R132:R195" si="49">O132/N132</f>
        <v>0</v>
      </c>
      <c r="S132" s="11">
        <f t="shared" ref="S132:S195" si="50">P132/N132</f>
        <v>-0.81646977290515999</v>
      </c>
      <c r="T132" s="11">
        <f t="shared" ref="T132:T195" si="51">Q132/N132</f>
        <v>-0.27676941454412207</v>
      </c>
      <c r="U132" s="11">
        <f>'OddsRatio_working_3-way'!S132-'OddsRatio_working_3-way'!R132^2/3</f>
        <v>-0.81646977290515999</v>
      </c>
      <c r="V132" s="11">
        <f>'OddsRatio_working_3-way'!S132*'OddsRatio_working_3-way'!R132/3-2*'OddsRatio_working_3-way'!R132^3/27-'OddsRatio_working_3-way'!T132</f>
        <v>0.27676941454412207</v>
      </c>
      <c r="W132" s="11">
        <f>'OddsRatio_working_3-way'!V132^2+4*'OddsRatio_working_3-way'!U132^3/27</f>
        <v>-4.0323859383914612E-3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0.14198036375278059</v>
      </c>
      <c r="Y132" s="11">
        <f>IF('OddsRatio_working_3-way'!W132&gt;=0,IF('OddsRatio_working_3-way'!V132+SQRT('OddsRatio_working_3-way'!W132)&gt;0,0,PI()),ACOS('OddsRatio_working_3-way'!V132/(2*'OddsRatio_working_3-way'!X132)))</f>
        <v>0.22553335533912855</v>
      </c>
      <c r="Z132" s="11">
        <f>'OddsRatio_working_3-way'!X132^(1/3)*COS('OddsRatio_working_3-way'!Y132/3)</f>
        <v>0.5202127826822196</v>
      </c>
      <c r="AA132" s="11">
        <f>'OddsRatio_working_3-way'!X132^(1/3)*COS(('OddsRatio_working_3-way'!Y132+2*PI())/3)</f>
        <v>-0.29403924823242278</v>
      </c>
      <c r="AB132" s="11">
        <f>'OddsRatio_working_3-way'!X132^(1/3)*COS(('OddsRatio_working_3-way'!Y132+4*PI())/3)</f>
        <v>-0.22617353444979696</v>
      </c>
      <c r="AC132" s="11">
        <f>'OddsRatio_working_3-way'!X132^(1/3)*SIN('OddsRatio_working_3-way'!Y132/3)</f>
        <v>3.918228812114518E-2</v>
      </c>
      <c r="AD132" s="11">
        <f>'OddsRatio_working_3-way'!X132^(1/3)*SIN(('OddsRatio_working_3-way'!Y132+2*PI())/3)</f>
        <v>0.43092634111562306</v>
      </c>
      <c r="AE132" s="11">
        <f>'OddsRatio_working_3-way'!X132^(1/3)*SIN(('OddsRatio_working_3-way'!Y132+4*PI())/3)</f>
        <v>-0.47010862923676822</v>
      </c>
      <c r="AF132" s="11">
        <f>-'OddsRatio_working_3-way'!U132/(3*'OddsRatio_working_3-way'!X132^(1/3))*COS(('OddsRatio_working_3-way'!Y132)/3)</f>
        <v>0.5202127826822196</v>
      </c>
      <c r="AG132" s="11">
        <f>-'OddsRatio_working_3-way'!U132/(3*'OddsRatio_working_3-way'!X132^(1/3))*COS(('OddsRatio_working_3-way'!Y132+2*PI())/3)</f>
        <v>-0.29403924823242278</v>
      </c>
      <c r="AH132" s="11">
        <f>-'OddsRatio_working_3-way'!U132/(3*'OddsRatio_working_3-way'!X132^(1/3))*COS(('OddsRatio_working_3-way'!Y132+4*PI())/3)</f>
        <v>-0.22617353444979696</v>
      </c>
      <c r="AI132" s="11">
        <f>'OddsRatio_working_3-way'!U132/(3*'OddsRatio_working_3-way'!X132^(1/3))*SIN(('OddsRatio_working_3-way'!Y132)/3)</f>
        <v>-3.918228812114518E-2</v>
      </c>
      <c r="AJ132" s="11">
        <f>'OddsRatio_working_3-way'!U132/(3*'OddsRatio_working_3-way'!X132^(1/3))*SIN(('OddsRatio_working_3-way'!Y132+2*PI())/3)</f>
        <v>-0.43092634111562306</v>
      </c>
      <c r="AK132" s="11">
        <f>'OddsRatio_working_3-way'!U132/(3*'OddsRatio_working_3-way'!X132^(1/3))*SIN(('OddsRatio_working_3-way'!Y132+4*PI())/3)</f>
        <v>0.47010862923676822</v>
      </c>
      <c r="AL132" s="11">
        <f>'OddsRatio_working_3-way'!Z132+'OddsRatio_working_3-way'!AF132</f>
        <v>1.0404255653644392</v>
      </c>
      <c r="AM132" s="11">
        <f>'OddsRatio_working_3-way'!AA132+'OddsRatio_working_3-way'!AG132</f>
        <v>-0.58807849646484556</v>
      </c>
      <c r="AN132" s="11">
        <f>'OddsRatio_working_3-way'!AB132+'OddsRatio_working_3-way'!AH132</f>
        <v>-0.45234706889959392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1.0404255653644392</v>
      </c>
      <c r="AS132" s="11">
        <f>IF(('OddsRatio_working_3-way'!X132=0),IF(Q132&gt;0,-Q132^(1/3),(-Q132)^(1/3)),'OddsRatio_working_3-way'!AM132-'OddsRatio_working_3-way'!R132/3)</f>
        <v>-0.58807849646484556</v>
      </c>
      <c r="AT132" s="11">
        <f>IF(('OddsRatio_working_3-way'!X132=0),IF(Q132&gt;0,-Q132^(1/3),(-Q132)^(1/3)),'OddsRatio_working_3-way'!AN132-'OddsRatio_working_3-way'!R132/3)</f>
        <v>-0.45234706889959392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1.83</v>
      </c>
      <c r="B133" s="4">
        <f>IF('True_Odds_Calculator_3-way'!B134="","",'True_Odds_Calculator_3-way'!B134)</f>
        <v>3.97</v>
      </c>
      <c r="C133" s="4">
        <f>IF('True_Odds_Calculator_3-way'!C134="","",'True_Odds_Calculator_3-way'!C134)</f>
        <v>4</v>
      </c>
      <c r="D133" s="9">
        <f t="shared" si="39"/>
        <v>0.52697639890995041</v>
      </c>
      <c r="E133" s="9">
        <f t="shared" si="40"/>
        <v>0.23741921156081738</v>
      </c>
      <c r="F133" s="9">
        <f t="shared" si="41"/>
        <v>0.23560438952923218</v>
      </c>
      <c r="G133" s="9">
        <f t="shared" si="42"/>
        <v>1.081467698172812</v>
      </c>
      <c r="H133" s="9">
        <f t="shared" si="43"/>
        <v>1.8976181894834341</v>
      </c>
      <c r="I133" s="9">
        <f t="shared" si="44"/>
        <v>4.2119590635732509</v>
      </c>
      <c r="J133" s="9">
        <f t="shared" si="45"/>
        <v>4.2444030945184359</v>
      </c>
      <c r="K133" s="11">
        <f t="shared" si="46"/>
        <v>0.54644808743169393</v>
      </c>
      <c r="L133" s="11">
        <f t="shared" si="47"/>
        <v>0.25188916876574308</v>
      </c>
      <c r="M133" s="11">
        <f t="shared" si="48"/>
        <v>0.25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-0.25448032373952179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0.23399540267855912</v>
      </c>
      <c r="Q133" s="11">
        <f>2*'OddsRatio_working_3-way'!K133*'OddsRatio_working_3-way'!L133*'OddsRatio_working_3-way'!M133</f>
        <v>6.8822177258399744E-2</v>
      </c>
      <c r="R133" s="11">
        <f t="shared" si="49"/>
        <v>0</v>
      </c>
      <c r="S133" s="11">
        <f t="shared" si="50"/>
        <v>-0.91950292753505614</v>
      </c>
      <c r="T133" s="11">
        <f t="shared" si="51"/>
        <v>-0.27044203751031065</v>
      </c>
      <c r="U133" s="11">
        <f>'OddsRatio_working_3-way'!S133-'OddsRatio_working_3-way'!R133^2/3</f>
        <v>-0.91950292753505614</v>
      </c>
      <c r="V133" s="11">
        <f>'OddsRatio_working_3-way'!S133*'OddsRatio_working_3-way'!R133/3-2*'OddsRatio_working_3-way'!R133^3/27-'OddsRatio_working_3-way'!T133</f>
        <v>0.27044203751031065</v>
      </c>
      <c r="W133" s="11">
        <f>'OddsRatio_working_3-way'!V133^2+4*'OddsRatio_working_3-way'!U133^3/27</f>
        <v>-4.2035402927694698E-2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0.16968669554536603</v>
      </c>
      <c r="Y133" s="11">
        <f>IF('OddsRatio_working_3-way'!W133&gt;=0,IF('OddsRatio_working_3-way'!V133+SQRT('OddsRatio_working_3-way'!W133)&gt;0,0,PI()),ACOS('OddsRatio_working_3-way'!V133/(2*'OddsRatio_working_3-way'!X133)))</f>
        <v>0.64867264699452643</v>
      </c>
      <c r="Z133" s="11">
        <f>'OddsRatio_working_3-way'!X133^(1/3)*COS('OddsRatio_working_3-way'!Y133/3)</f>
        <v>0.54073384908640598</v>
      </c>
      <c r="AA133" s="11">
        <f>'OddsRatio_working_3-way'!X133^(1/3)*COS(('OddsRatio_working_3-way'!Y133+2*PI())/3)</f>
        <v>-0.37323047602240272</v>
      </c>
      <c r="AB133" s="11">
        <f>'OddsRatio_working_3-way'!X133^(1/3)*COS(('OddsRatio_working_3-way'!Y133+4*PI())/3)</f>
        <v>-0.16750337306400315</v>
      </c>
      <c r="AC133" s="11">
        <f>'OddsRatio_working_3-way'!X133^(1/3)*SIN('OddsRatio_working_3-way'!Y133/3)</f>
        <v>0.11877659827263376</v>
      </c>
      <c r="AD133" s="11">
        <f>'OddsRatio_working_3-way'!X133^(1/3)*SIN(('OddsRatio_working_3-way'!Y133+2*PI())/3)</f>
        <v>0.40890095085865158</v>
      </c>
      <c r="AE133" s="11">
        <f>'OddsRatio_working_3-way'!X133^(1/3)*SIN(('OddsRatio_working_3-way'!Y133+4*PI())/3)</f>
        <v>-0.52767754913128539</v>
      </c>
      <c r="AF133" s="11">
        <f>-'OddsRatio_working_3-way'!U133/(3*'OddsRatio_working_3-way'!X133^(1/3))*COS(('OddsRatio_working_3-way'!Y133)/3)</f>
        <v>0.54073384908640609</v>
      </c>
      <c r="AG133" s="11">
        <f>-'OddsRatio_working_3-way'!U133/(3*'OddsRatio_working_3-way'!X133^(1/3))*COS(('OddsRatio_working_3-way'!Y133+2*PI())/3)</f>
        <v>-0.37323047602240278</v>
      </c>
      <c r="AH133" s="11">
        <f>-'OddsRatio_working_3-way'!U133/(3*'OddsRatio_working_3-way'!X133^(1/3))*COS(('OddsRatio_working_3-way'!Y133+4*PI())/3)</f>
        <v>-0.16750337306400317</v>
      </c>
      <c r="AI133" s="11">
        <f>'OddsRatio_working_3-way'!U133/(3*'OddsRatio_working_3-way'!X133^(1/3))*SIN(('OddsRatio_working_3-way'!Y133)/3)</f>
        <v>-0.11877659827263379</v>
      </c>
      <c r="AJ133" s="11">
        <f>'OddsRatio_working_3-way'!U133/(3*'OddsRatio_working_3-way'!X133^(1/3))*SIN(('OddsRatio_working_3-way'!Y133+2*PI())/3)</f>
        <v>-0.40890095085865169</v>
      </c>
      <c r="AK133" s="11">
        <f>'OddsRatio_working_3-way'!U133/(3*'OddsRatio_working_3-way'!X133^(1/3))*SIN(('OddsRatio_working_3-way'!Y133+4*PI())/3)</f>
        <v>0.52767754913128551</v>
      </c>
      <c r="AL133" s="11">
        <f>'OddsRatio_working_3-way'!Z133+'OddsRatio_working_3-way'!AF133</f>
        <v>1.081467698172812</v>
      </c>
      <c r="AM133" s="11">
        <f>'OddsRatio_working_3-way'!AA133+'OddsRatio_working_3-way'!AG133</f>
        <v>-0.74646095204480556</v>
      </c>
      <c r="AN133" s="11">
        <f>'OddsRatio_working_3-way'!AB133+'OddsRatio_working_3-way'!AH133</f>
        <v>-0.33500674612800629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1.081467698172812</v>
      </c>
      <c r="AS133" s="11">
        <f>IF(('OddsRatio_working_3-way'!X133=0),IF(Q133&gt;0,-Q133^(1/3),(-Q133)^(1/3)),'OddsRatio_working_3-way'!AM133-'OddsRatio_working_3-way'!R133/3)</f>
        <v>-0.74646095204480556</v>
      </c>
      <c r="AT133" s="11">
        <f>IF(('OddsRatio_working_3-way'!X133=0),IF(Q133&gt;0,-Q133^(1/3),(-Q133)^(1/3)),'OddsRatio_working_3-way'!AN133-'OddsRatio_working_3-way'!R133/3)</f>
        <v>-0.33500674612800629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3.35</v>
      </c>
      <c r="B134" s="4">
        <f>IF('True_Odds_Calculator_3-way'!B135="","",'True_Odds_Calculator_3-way'!B135)</f>
        <v>3.78</v>
      </c>
      <c r="C134" s="4">
        <f>IF('True_Odds_Calculator_3-way'!C135="","",'True_Odds_Calculator_3-way'!C135)</f>
        <v>2.0699999999999998</v>
      </c>
      <c r="D134" s="9">
        <f t="shared" si="39"/>
        <v>0.28378731592982853</v>
      </c>
      <c r="E134" s="9">
        <f t="shared" si="40"/>
        <v>0.25090570156191672</v>
      </c>
      <c r="F134" s="9">
        <f t="shared" si="41"/>
        <v>0.46530698250825497</v>
      </c>
      <c r="G134" s="9">
        <f t="shared" si="42"/>
        <v>1.0739428361161756</v>
      </c>
      <c r="H134" s="9">
        <f t="shared" si="43"/>
        <v>3.5237656648730127</v>
      </c>
      <c r="I134" s="9">
        <f t="shared" si="44"/>
        <v>3.985561084402967</v>
      </c>
      <c r="J134" s="9">
        <f t="shared" si="45"/>
        <v>2.1491188346443071</v>
      </c>
      <c r="K134" s="11">
        <f t="shared" si="46"/>
        <v>0.29850746268656714</v>
      </c>
      <c r="L134" s="11">
        <f t="shared" si="47"/>
        <v>0.26455026455026459</v>
      </c>
      <c r="M134" s="11">
        <f t="shared" si="48"/>
        <v>0.48309178743961356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-0.26667940872281493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0.23652918598480643</v>
      </c>
      <c r="Q134" s="11">
        <f>2*'OddsRatio_working_3-way'!K134*'OddsRatio_working_3-way'!L134*'OddsRatio_working_3-way'!M134</f>
        <v>7.62997374144537E-2</v>
      </c>
      <c r="R134" s="11">
        <f t="shared" si="49"/>
        <v>0</v>
      </c>
      <c r="S134" s="11">
        <f t="shared" si="50"/>
        <v>-0.88694206694695932</v>
      </c>
      <c r="T134" s="11">
        <f t="shared" si="51"/>
        <v>-0.28611034417643855</v>
      </c>
      <c r="U134" s="11">
        <f>'OddsRatio_working_3-way'!S134-'OddsRatio_working_3-way'!R134^2/3</f>
        <v>-0.88694206694695932</v>
      </c>
      <c r="V134" s="11">
        <f>'OddsRatio_working_3-way'!S134*'OddsRatio_working_3-way'!R134/3-2*'OddsRatio_working_3-way'!R134^3/27-'OddsRatio_working_3-way'!T134</f>
        <v>0.28611034417643855</v>
      </c>
      <c r="W134" s="11">
        <f>'OddsRatio_working_3-way'!V134^2+4*'OddsRatio_working_3-way'!U134^3/27</f>
        <v>-2.1507889050074433E-2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0.16075370765151464</v>
      </c>
      <c r="Y134" s="11">
        <f>IF('OddsRatio_working_3-way'!W134&gt;=0,IF('OddsRatio_working_3-way'!V134+SQRT('OddsRatio_working_3-way'!W134)&gt;0,0,PI()),ACOS('OddsRatio_working_3-way'!V134/(2*'OddsRatio_working_3-way'!X134)))</f>
        <v>0.47366432285448412</v>
      </c>
      <c r="Z134" s="11">
        <f>'OddsRatio_working_3-way'!X134^(1/3)*COS('OddsRatio_working_3-way'!Y134/3)</f>
        <v>0.53697141805808779</v>
      </c>
      <c r="AA134" s="11">
        <f>'OddsRatio_working_3-way'!X134^(1/3)*COS(('OddsRatio_working_3-way'!Y134+2*PI())/3)</f>
        <v>-0.34252481273954627</v>
      </c>
      <c r="AB134" s="11">
        <f>'OddsRatio_working_3-way'!X134^(1/3)*COS(('OddsRatio_working_3-way'!Y134+4*PI())/3)</f>
        <v>-0.19444660531854169</v>
      </c>
      <c r="AC134" s="11">
        <f>'OddsRatio_working_3-way'!X134^(1/3)*SIN('OddsRatio_working_3-way'!Y134/3)</f>
        <v>8.5492992915634489E-2</v>
      </c>
      <c r="AD134" s="11">
        <f>'OddsRatio_working_3-way'!X134^(1/3)*SIN(('OddsRatio_working_3-way'!Y134+2*PI())/3)</f>
        <v>0.42228439268664097</v>
      </c>
      <c r="AE134" s="11">
        <f>'OddsRatio_working_3-way'!X134^(1/3)*SIN(('OddsRatio_working_3-way'!Y134+4*PI())/3)</f>
        <v>-0.50777738560227526</v>
      </c>
      <c r="AF134" s="11">
        <f>-'OddsRatio_working_3-way'!U134/(3*'OddsRatio_working_3-way'!X134^(1/3))*COS(('OddsRatio_working_3-way'!Y134)/3)</f>
        <v>0.53697141805808779</v>
      </c>
      <c r="AG134" s="11">
        <f>-'OddsRatio_working_3-way'!U134/(3*'OddsRatio_working_3-way'!X134^(1/3))*COS(('OddsRatio_working_3-way'!Y134+2*PI())/3)</f>
        <v>-0.34252481273954627</v>
      </c>
      <c r="AH134" s="11">
        <f>-'OddsRatio_working_3-way'!U134/(3*'OddsRatio_working_3-way'!X134^(1/3))*COS(('OddsRatio_working_3-way'!Y134+4*PI())/3)</f>
        <v>-0.19444660531854169</v>
      </c>
      <c r="AI134" s="11">
        <f>'OddsRatio_working_3-way'!U134/(3*'OddsRatio_working_3-way'!X134^(1/3))*SIN(('OddsRatio_working_3-way'!Y134)/3)</f>
        <v>-8.5492992915634489E-2</v>
      </c>
      <c r="AJ134" s="11">
        <f>'OddsRatio_working_3-way'!U134/(3*'OddsRatio_working_3-way'!X134^(1/3))*SIN(('OddsRatio_working_3-way'!Y134+2*PI())/3)</f>
        <v>-0.42228439268664097</v>
      </c>
      <c r="AK134" s="11">
        <f>'OddsRatio_working_3-way'!U134/(3*'OddsRatio_working_3-way'!X134^(1/3))*SIN(('OddsRatio_working_3-way'!Y134+4*PI())/3)</f>
        <v>0.50777738560227526</v>
      </c>
      <c r="AL134" s="11">
        <f>'OddsRatio_working_3-way'!Z134+'OddsRatio_working_3-way'!AF134</f>
        <v>1.0739428361161756</v>
      </c>
      <c r="AM134" s="11">
        <f>'OddsRatio_working_3-way'!AA134+'OddsRatio_working_3-way'!AG134</f>
        <v>-0.68504962547909254</v>
      </c>
      <c r="AN134" s="11">
        <f>'OddsRatio_working_3-way'!AB134+'OddsRatio_working_3-way'!AH134</f>
        <v>-0.38889321063708338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1.0739428361161756</v>
      </c>
      <c r="AS134" s="11">
        <f>IF(('OddsRatio_working_3-way'!X134=0),IF(Q134&gt;0,-Q134^(1/3),(-Q134)^(1/3)),'OddsRatio_working_3-way'!AM134-'OddsRatio_working_3-way'!R134/3)</f>
        <v>-0.68504962547909254</v>
      </c>
      <c r="AT134" s="11">
        <f>IF(('OddsRatio_working_3-way'!X134=0),IF(Q134&gt;0,-Q134^(1/3),(-Q134)^(1/3)),'OddsRatio_working_3-way'!AN134-'OddsRatio_working_3-way'!R134/3)</f>
        <v>-0.38889321063708338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2.61</v>
      </c>
      <c r="B135" s="4">
        <f>IF('True_Odds_Calculator_3-way'!B136="","",'True_Odds_Calculator_3-way'!B136)</f>
        <v>3.5</v>
      </c>
      <c r="C135" s="4">
        <f>IF('True_Odds_Calculator_3-way'!C136="","",'True_Odds_Calculator_3-way'!C136)</f>
        <v>2.66</v>
      </c>
      <c r="D135" s="9">
        <f t="shared" si="39"/>
        <v>0.36742455635693477</v>
      </c>
      <c r="E135" s="9">
        <f t="shared" si="40"/>
        <v>0.2722299466837641</v>
      </c>
      <c r="F135" s="9">
        <f t="shared" si="41"/>
        <v>0.3603454969593009</v>
      </c>
      <c r="G135" s="9">
        <f t="shared" si="42"/>
        <v>1.0693460615655925</v>
      </c>
      <c r="H135" s="9">
        <f t="shared" si="43"/>
        <v>2.7216471591206046</v>
      </c>
      <c r="I135" s="9">
        <f t="shared" si="44"/>
        <v>3.6733651539139811</v>
      </c>
      <c r="J135" s="9">
        <f t="shared" si="45"/>
        <v>2.7751144621988844</v>
      </c>
      <c r="K135" s="11">
        <f t="shared" si="46"/>
        <v>0.38314176245210729</v>
      </c>
      <c r="L135" s="11">
        <f t="shared" si="47"/>
        <v>0.2857142857142857</v>
      </c>
      <c r="M135" s="11">
        <f t="shared" si="48"/>
        <v>0.37593984962406013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-0.27496903177483933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0.23745735438761101</v>
      </c>
      <c r="Q135" s="11">
        <f>2*'OddsRatio_working_3-way'!K135*'OddsRatio_working_3-way'!L135*'OddsRatio_working_3-way'!M135</f>
        <v>8.2307575177681475E-2</v>
      </c>
      <c r="R135" s="11">
        <f t="shared" si="49"/>
        <v>0</v>
      </c>
      <c r="S135" s="11">
        <f t="shared" si="50"/>
        <v>-0.86357853775349847</v>
      </c>
      <c r="T135" s="11">
        <f t="shared" si="51"/>
        <v>-0.29933398189029414</v>
      </c>
      <c r="U135" s="11">
        <f>'OddsRatio_working_3-way'!S135-'OddsRatio_working_3-way'!R135^2/3</f>
        <v>-0.86357853775349847</v>
      </c>
      <c r="V135" s="11">
        <f>'OddsRatio_working_3-way'!S135*'OddsRatio_working_3-way'!R135/3-2*'OddsRatio_working_3-way'!R135^3/27-'OddsRatio_working_3-way'!T135</f>
        <v>0.29933398189029414</v>
      </c>
      <c r="W135" s="11">
        <f>'OddsRatio_working_3-way'!V135^2+4*'OddsRatio_working_3-way'!U135^3/27</f>
        <v>-5.8108924263980261E-3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0.15444394220937979</v>
      </c>
      <c r="Y135" s="11">
        <f>IF('OddsRatio_working_3-way'!W135&gt;=0,IF('OddsRatio_working_3-way'!V135+SQRT('OddsRatio_working_3-way'!W135)&gt;0,0,PI()),ACOS('OddsRatio_working_3-way'!V135/(2*'OddsRatio_working_3-way'!X135)))</f>
        <v>0.24936227993363613</v>
      </c>
      <c r="Z135" s="11">
        <f>'OddsRatio_working_3-way'!X135^(1/3)*COS('OddsRatio_working_3-way'!Y135/3)</f>
        <v>0.53467303078279638</v>
      </c>
      <c r="AA135" s="11">
        <f>'OddsRatio_working_3-way'!X135^(1/3)*COS(('OddsRatio_working_3-way'!Y135+2*PI())/3)</f>
        <v>-0.30591367253819823</v>
      </c>
      <c r="AB135" s="11">
        <f>'OddsRatio_working_3-way'!X135^(1/3)*COS(('OddsRatio_working_3-way'!Y135+4*PI())/3)</f>
        <v>-0.2287593582445982</v>
      </c>
      <c r="AC135" s="11">
        <f>'OddsRatio_working_3-way'!X135^(1/3)*SIN('OddsRatio_working_3-way'!Y135/3)</f>
        <v>4.4545064126551043E-2</v>
      </c>
      <c r="AD135" s="11">
        <f>'OddsRatio_working_3-way'!X135^(1/3)*SIN(('OddsRatio_working_3-way'!Y135+2*PI())/3)</f>
        <v>0.44076789531304522</v>
      </c>
      <c r="AE135" s="11">
        <f>'OddsRatio_working_3-way'!X135^(1/3)*SIN(('OddsRatio_working_3-way'!Y135+4*PI())/3)</f>
        <v>-0.48531295943959624</v>
      </c>
      <c r="AF135" s="11">
        <f>-'OddsRatio_working_3-way'!U135/(3*'OddsRatio_working_3-way'!X135^(1/3))*COS(('OddsRatio_working_3-way'!Y135)/3)</f>
        <v>0.53467303078279615</v>
      </c>
      <c r="AG135" s="11">
        <f>-'OddsRatio_working_3-way'!U135/(3*'OddsRatio_working_3-way'!X135^(1/3))*COS(('OddsRatio_working_3-way'!Y135+2*PI())/3)</f>
        <v>-0.30591367253819812</v>
      </c>
      <c r="AH135" s="11">
        <f>-'OddsRatio_working_3-way'!U135/(3*'OddsRatio_working_3-way'!X135^(1/3))*COS(('OddsRatio_working_3-way'!Y135+4*PI())/3)</f>
        <v>-0.22875935824459809</v>
      </c>
      <c r="AI135" s="11">
        <f>'OddsRatio_working_3-way'!U135/(3*'OddsRatio_working_3-way'!X135^(1/3))*SIN(('OddsRatio_working_3-way'!Y135)/3)</f>
        <v>-4.4545064126551029E-2</v>
      </c>
      <c r="AJ135" s="11">
        <f>'OddsRatio_working_3-way'!U135/(3*'OddsRatio_working_3-way'!X135^(1/3))*SIN(('OddsRatio_working_3-way'!Y135+2*PI())/3)</f>
        <v>-0.44076789531304505</v>
      </c>
      <c r="AK135" s="11">
        <f>'OddsRatio_working_3-way'!U135/(3*'OddsRatio_working_3-way'!X135^(1/3))*SIN(('OddsRatio_working_3-way'!Y135+4*PI())/3)</f>
        <v>0.48531295943959607</v>
      </c>
      <c r="AL135" s="11">
        <f>'OddsRatio_working_3-way'!Z135+'OddsRatio_working_3-way'!AF135</f>
        <v>1.0693460615655925</v>
      </c>
      <c r="AM135" s="11">
        <f>'OddsRatio_working_3-way'!AA135+'OddsRatio_working_3-way'!AG135</f>
        <v>-0.61182734507639636</v>
      </c>
      <c r="AN135" s="11">
        <f>'OddsRatio_working_3-way'!AB135+'OddsRatio_working_3-way'!AH135</f>
        <v>-0.45751871648919629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1.0693460615655925</v>
      </c>
      <c r="AS135" s="11">
        <f>IF(('OddsRatio_working_3-way'!X135=0),IF(Q135&gt;0,-Q135^(1/3),(-Q135)^(1/3)),'OddsRatio_working_3-way'!AM135-'OddsRatio_working_3-way'!R135/3)</f>
        <v>-0.61182734507639636</v>
      </c>
      <c r="AT135" s="11">
        <f>IF(('OddsRatio_working_3-way'!X135=0),IF(Q135&gt;0,-Q135^(1/3),(-Q135)^(1/3)),'OddsRatio_working_3-way'!AN135-'OddsRatio_working_3-way'!R135/3)</f>
        <v>-0.45751871648919629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4.67</v>
      </c>
      <c r="B136" s="4">
        <f>IF('True_Odds_Calculator_3-way'!B137="","",'True_Odds_Calculator_3-way'!B137)</f>
        <v>4.0599999999999996</v>
      </c>
      <c r="C136" s="4">
        <f>IF('True_Odds_Calculator_3-way'!C137="","",'True_Odds_Calculator_3-way'!C137)</f>
        <v>1.7</v>
      </c>
      <c r="D136" s="9">
        <f t="shared" si="39"/>
        <v>0.20057510056603564</v>
      </c>
      <c r="E136" s="9">
        <f t="shared" si="40"/>
        <v>0.23131033085763827</v>
      </c>
      <c r="F136" s="9">
        <f t="shared" si="41"/>
        <v>0.56811456857632592</v>
      </c>
      <c r="G136" s="9">
        <f t="shared" si="42"/>
        <v>1.0860119100522858</v>
      </c>
      <c r="H136" s="9">
        <f t="shared" si="43"/>
        <v>4.985663709891889</v>
      </c>
      <c r="I136" s="9">
        <f t="shared" si="44"/>
        <v>4.3231964447599953</v>
      </c>
      <c r="J136" s="9">
        <f t="shared" si="45"/>
        <v>1.7602083370365997</v>
      </c>
      <c r="K136" s="11">
        <f t="shared" si="46"/>
        <v>0.21413276231263384</v>
      </c>
      <c r="L136" s="11">
        <f t="shared" si="47"/>
        <v>0.24630541871921185</v>
      </c>
      <c r="M136" s="11">
        <f t="shared" si="48"/>
        <v>0.58823529411764708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-0.24388983238573425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0.23051382555532743</v>
      </c>
      <c r="Q136" s="11">
        <f>2*'OddsRatio_working_3-way'!K136*'OddsRatio_working_3-way'!L136*'OddsRatio_working_3-way'!M136</f>
        <v>6.2049481979899707E-2</v>
      </c>
      <c r="R136" s="11">
        <f t="shared" si="49"/>
        <v>0</v>
      </c>
      <c r="S136" s="11">
        <f t="shared" si="50"/>
        <v>-0.94515553723760226</v>
      </c>
      <c r="T136" s="11">
        <f t="shared" si="51"/>
        <v>-0.25441602617432091</v>
      </c>
      <c r="U136" s="11">
        <f>'OddsRatio_working_3-way'!S136-'OddsRatio_working_3-way'!R136^2/3</f>
        <v>-0.94515553723760226</v>
      </c>
      <c r="V136" s="11">
        <f>'OddsRatio_working_3-way'!S136*'OddsRatio_working_3-way'!R136/3-2*'OddsRatio_working_3-way'!R136^3/27-'OddsRatio_working_3-way'!T136</f>
        <v>0.25441602617432091</v>
      </c>
      <c r="W136" s="11">
        <f>'OddsRatio_working_3-way'!V136^2+4*'OddsRatio_working_3-way'!U136^3/27</f>
        <v>-6.035772851639859E-2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0.17683696085005202</v>
      </c>
      <c r="Y136" s="11">
        <f>IF('OddsRatio_working_3-way'!W136&gt;=0,IF('OddsRatio_working_3-way'!V136+SQRT('OddsRatio_working_3-way'!W136)&gt;0,0,PI()),ACOS('OddsRatio_working_3-way'!V136/(2*'OddsRatio_working_3-way'!X136)))</f>
        <v>0.76792737678804313</v>
      </c>
      <c r="Z136" s="11">
        <f>'OddsRatio_working_3-way'!X136^(1/3)*COS('OddsRatio_working_3-way'!Y136/3)</f>
        <v>0.54300595502614291</v>
      </c>
      <c r="AA136" s="11">
        <f>'OddsRatio_working_3-way'!X136^(1/3)*COS(('OddsRatio_working_3-way'!Y136+2*PI())/3)</f>
        <v>-0.39457727992429953</v>
      </c>
      <c r="AB136" s="11">
        <f>'OddsRatio_working_3-way'!X136^(1/3)*COS(('OddsRatio_working_3-way'!Y136+4*PI())/3)</f>
        <v>-0.14842867510184327</v>
      </c>
      <c r="AC136" s="11">
        <f>'OddsRatio_working_3-way'!X136^(1/3)*SIN('OddsRatio_working_3-way'!Y136/3)</f>
        <v>0.14211396325489595</v>
      </c>
      <c r="AD136" s="11">
        <f>'OddsRatio_working_3-way'!X136^(1/3)*SIN(('OddsRatio_working_3-way'!Y136+2*PI())/3)</f>
        <v>0.39919996983142225</v>
      </c>
      <c r="AE136" s="11">
        <f>'OddsRatio_working_3-way'!X136^(1/3)*SIN(('OddsRatio_working_3-way'!Y136+4*PI())/3)</f>
        <v>-0.54131393308631814</v>
      </c>
      <c r="AF136" s="11">
        <f>-'OddsRatio_working_3-way'!U136/(3*'OddsRatio_working_3-way'!X136^(1/3))*COS(('OddsRatio_working_3-way'!Y136)/3)</f>
        <v>0.54300595502614291</v>
      </c>
      <c r="AG136" s="11">
        <f>-'OddsRatio_working_3-way'!U136/(3*'OddsRatio_working_3-way'!X136^(1/3))*COS(('OddsRatio_working_3-way'!Y136+2*PI())/3)</f>
        <v>-0.39457727992429953</v>
      </c>
      <c r="AH136" s="11">
        <f>-'OddsRatio_working_3-way'!U136/(3*'OddsRatio_working_3-way'!X136^(1/3))*COS(('OddsRatio_working_3-way'!Y136+4*PI())/3)</f>
        <v>-0.14842867510184327</v>
      </c>
      <c r="AI136" s="11">
        <f>'OddsRatio_working_3-way'!U136/(3*'OddsRatio_working_3-way'!X136^(1/3))*SIN(('OddsRatio_working_3-way'!Y136)/3)</f>
        <v>-0.14211396325489595</v>
      </c>
      <c r="AJ136" s="11">
        <f>'OddsRatio_working_3-way'!U136/(3*'OddsRatio_working_3-way'!X136^(1/3))*SIN(('OddsRatio_working_3-way'!Y136+2*PI())/3)</f>
        <v>-0.39919996983142225</v>
      </c>
      <c r="AK136" s="11">
        <f>'OddsRatio_working_3-way'!U136/(3*'OddsRatio_working_3-way'!X136^(1/3))*SIN(('OddsRatio_working_3-way'!Y136+4*PI())/3)</f>
        <v>0.54131393308631814</v>
      </c>
      <c r="AL136" s="11">
        <f>'OddsRatio_working_3-way'!Z136+'OddsRatio_working_3-way'!AF136</f>
        <v>1.0860119100522858</v>
      </c>
      <c r="AM136" s="11">
        <f>'OddsRatio_working_3-way'!AA136+'OddsRatio_working_3-way'!AG136</f>
        <v>-0.78915455984859906</v>
      </c>
      <c r="AN136" s="11">
        <f>'OddsRatio_working_3-way'!AB136+'OddsRatio_working_3-way'!AH136</f>
        <v>-0.29685735020368653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1.0860119100522858</v>
      </c>
      <c r="AS136" s="11">
        <f>IF(('OddsRatio_working_3-way'!X136=0),IF(Q136&gt;0,-Q136^(1/3),(-Q136)^(1/3)),'OddsRatio_working_3-way'!AM136-'OddsRatio_working_3-way'!R136/3)</f>
        <v>-0.78915455984859906</v>
      </c>
      <c r="AT136" s="11">
        <f>IF(('OddsRatio_working_3-way'!X136=0),IF(Q136&gt;0,-Q136^(1/3),(-Q136)^(1/3)),'OddsRatio_working_3-way'!AN136-'OddsRatio_working_3-way'!R136/3)</f>
        <v>-0.29685735020368653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2.84</v>
      </c>
      <c r="B137" s="4">
        <f>IF('True_Odds_Calculator_3-way'!B138="","",'True_Odds_Calculator_3-way'!B138)</f>
        <v>3.76</v>
      </c>
      <c r="C137" s="4">
        <f>IF('True_Odds_Calculator_3-way'!C138="","",'True_Odds_Calculator_3-way'!C138)</f>
        <v>2.4700000000000002</v>
      </c>
      <c r="D137" s="9">
        <f t="shared" si="39"/>
        <v>0.34423711989348338</v>
      </c>
      <c r="E137" s="9">
        <f t="shared" si="40"/>
        <v>0.25923784270956951</v>
      </c>
      <c r="F137" s="9">
        <f t="shared" si="41"/>
        <v>0.39652503739694717</v>
      </c>
      <c r="G137" s="9">
        <f t="shared" si="42"/>
        <v>1.0353121410421542</v>
      </c>
      <c r="H137" s="9">
        <f t="shared" si="43"/>
        <v>2.9049743395175631</v>
      </c>
      <c r="I137" s="9">
        <f t="shared" si="44"/>
        <v>3.8574615092763462</v>
      </c>
      <c r="J137" s="9">
        <f t="shared" si="45"/>
        <v>2.5219088473319666</v>
      </c>
      <c r="K137" s="11">
        <f t="shared" si="46"/>
        <v>0.35211267605633806</v>
      </c>
      <c r="L137" s="11">
        <f t="shared" si="47"/>
        <v>0.26595744680851063</v>
      </c>
      <c r="M137" s="11">
        <f t="shared" si="48"/>
        <v>0.40485829959514169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-0.28303562437593943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0.23013652593483203</v>
      </c>
      <c r="Q137" s="11">
        <f>2*'OddsRatio_working_3-way'!K137*'OddsRatio_working_3-way'!L137*'OddsRatio_working_3-way'!M137</f>
        <v>7.5827520901097872E-2</v>
      </c>
      <c r="R137" s="11">
        <f t="shared" si="49"/>
        <v>0</v>
      </c>
      <c r="S137" s="11">
        <f t="shared" si="50"/>
        <v>-0.81310091774580051</v>
      </c>
      <c r="T137" s="11">
        <f t="shared" si="51"/>
        <v>-0.26790804538576624</v>
      </c>
      <c r="U137" s="11">
        <f>'OddsRatio_working_3-way'!S137-'OddsRatio_working_3-way'!R137^2/3</f>
        <v>-0.81310091774580051</v>
      </c>
      <c r="V137" s="11">
        <f>'OddsRatio_working_3-way'!S137*'OddsRatio_working_3-way'!R137/3-2*'OddsRatio_working_3-way'!R137^3/27-'OddsRatio_working_3-way'!T137</f>
        <v>0.26790804538576624</v>
      </c>
      <c r="W137" s="11">
        <f>'OddsRatio_working_3-way'!V137^2+4*'OddsRatio_working_3-way'!U137^3/27</f>
        <v>-7.8649728983679196E-3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0.14110252804325452</v>
      </c>
      <c r="Y137" s="11">
        <f>IF('OddsRatio_working_3-way'!W137&gt;=0,IF('OddsRatio_working_3-way'!V137+SQRT('OddsRatio_working_3-way'!W137)&gt;0,0,PI()),ACOS('OddsRatio_working_3-way'!V137/(2*'OddsRatio_working_3-way'!X137)))</f>
        <v>0.31967303635930544</v>
      </c>
      <c r="Z137" s="11">
        <f>'OddsRatio_working_3-way'!X137^(1/3)*COS('OddsRatio_working_3-way'!Y137/3)</f>
        <v>0.51765607052107721</v>
      </c>
      <c r="AA137" s="11">
        <f>'OddsRatio_working_3-way'!X137^(1/3)*COS(('OddsRatio_working_3-way'!Y137+2*PI())/3)</f>
        <v>-0.30677982277631666</v>
      </c>
      <c r="AB137" s="11">
        <f>'OddsRatio_working_3-way'!X137^(1/3)*COS(('OddsRatio_working_3-way'!Y137+4*PI())/3)</f>
        <v>-0.21087624774476066</v>
      </c>
      <c r="AC137" s="11">
        <f>'OddsRatio_working_3-way'!X137^(1/3)*SIN('OddsRatio_working_3-way'!Y137/3)</f>
        <v>5.5369954860716317E-2</v>
      </c>
      <c r="AD137" s="11">
        <f>'OddsRatio_working_3-way'!X137^(1/3)*SIN(('OddsRatio_working_3-way'!Y137+2*PI())/3)</f>
        <v>0.42061833006412358</v>
      </c>
      <c r="AE137" s="11">
        <f>'OddsRatio_working_3-way'!X137^(1/3)*SIN(('OddsRatio_working_3-way'!Y137+4*PI())/3)</f>
        <v>-0.47598828492483991</v>
      </c>
      <c r="AF137" s="11">
        <f>-'OddsRatio_working_3-way'!U137/(3*'OddsRatio_working_3-way'!X137^(1/3))*COS(('OddsRatio_working_3-way'!Y137)/3)</f>
        <v>0.51765607052107709</v>
      </c>
      <c r="AG137" s="11">
        <f>-'OddsRatio_working_3-way'!U137/(3*'OddsRatio_working_3-way'!X137^(1/3))*COS(('OddsRatio_working_3-way'!Y137+2*PI())/3)</f>
        <v>-0.3067798227763166</v>
      </c>
      <c r="AH137" s="11">
        <f>-'OddsRatio_working_3-way'!U137/(3*'OddsRatio_working_3-way'!X137^(1/3))*COS(('OddsRatio_working_3-way'!Y137+4*PI())/3)</f>
        <v>-0.2108762477447606</v>
      </c>
      <c r="AI137" s="11">
        <f>'OddsRatio_working_3-way'!U137/(3*'OddsRatio_working_3-way'!X137^(1/3))*SIN(('OddsRatio_working_3-way'!Y137)/3)</f>
        <v>-5.5369954860716303E-2</v>
      </c>
      <c r="AJ137" s="11">
        <f>'OddsRatio_working_3-way'!U137/(3*'OddsRatio_working_3-way'!X137^(1/3))*SIN(('OddsRatio_working_3-way'!Y137+2*PI())/3)</f>
        <v>-0.42061833006412347</v>
      </c>
      <c r="AK137" s="11">
        <f>'OddsRatio_working_3-way'!U137/(3*'OddsRatio_working_3-way'!X137^(1/3))*SIN(('OddsRatio_working_3-way'!Y137+4*PI())/3)</f>
        <v>0.4759882849248398</v>
      </c>
      <c r="AL137" s="11">
        <f>'OddsRatio_working_3-way'!Z137+'OddsRatio_working_3-way'!AF137</f>
        <v>1.0353121410421542</v>
      </c>
      <c r="AM137" s="11">
        <f>'OddsRatio_working_3-way'!AA137+'OddsRatio_working_3-way'!AG137</f>
        <v>-0.61355964555263331</v>
      </c>
      <c r="AN137" s="11">
        <f>'OddsRatio_working_3-way'!AB137+'OddsRatio_working_3-way'!AH137</f>
        <v>-0.42175249548952126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1.0353121410421542</v>
      </c>
      <c r="AS137" s="11">
        <f>IF(('OddsRatio_working_3-way'!X137=0),IF(Q137&gt;0,-Q137^(1/3),(-Q137)^(1/3)),'OddsRatio_working_3-way'!AM137-'OddsRatio_working_3-way'!R137/3)</f>
        <v>-0.61355964555263331</v>
      </c>
      <c r="AT137" s="11">
        <f>IF(('OddsRatio_working_3-way'!X137=0),IF(Q137&gt;0,-Q137^(1/3),(-Q137)^(1/3)),'OddsRatio_working_3-way'!AN137-'OddsRatio_working_3-way'!R137/3)</f>
        <v>-0.42175249548952126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2.06</v>
      </c>
      <c r="B138" s="4">
        <f>IF('True_Odds_Calculator_3-way'!B139="","",'True_Odds_Calculator_3-way'!B139)</f>
        <v>3.32</v>
      </c>
      <c r="C138" s="4">
        <f>IF('True_Odds_Calculator_3-way'!C139="","",'True_Odds_Calculator_3-way'!C139)</f>
        <v>4.25</v>
      </c>
      <c r="D138" s="9">
        <f t="shared" si="39"/>
        <v>0.47683970755560934</v>
      </c>
      <c r="E138" s="9">
        <f t="shared" si="40"/>
        <v>0.29400616064851776</v>
      </c>
      <c r="F138" s="9">
        <f t="shared" si="41"/>
        <v>0.2291541317958728</v>
      </c>
      <c r="G138" s="9">
        <f t="shared" si="42"/>
        <v>1.0350384791407028</v>
      </c>
      <c r="H138" s="9">
        <f t="shared" si="43"/>
        <v>2.097140787889145</v>
      </c>
      <c r="I138" s="9">
        <f t="shared" si="44"/>
        <v>3.40128927160643</v>
      </c>
      <c r="J138" s="9">
        <f t="shared" si="45"/>
        <v>4.3638750572072844</v>
      </c>
      <c r="K138" s="11">
        <f t="shared" si="46"/>
        <v>0.4854368932038835</v>
      </c>
      <c r="L138" s="11">
        <f t="shared" si="47"/>
        <v>0.30120481927710846</v>
      </c>
      <c r="M138" s="11">
        <f t="shared" si="48"/>
        <v>0.23529411764705882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-0.27496852057000132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0.22809685343315006</v>
      </c>
      <c r="Q138" s="11">
        <f>2*'OddsRatio_working_3-way'!K138*'OddsRatio_working_3-way'!L138*'OddsRatio_working_3-way'!M138</f>
        <v>6.8807497264901984E-2</v>
      </c>
      <c r="R138" s="11">
        <f t="shared" si="49"/>
        <v>0</v>
      </c>
      <c r="S138" s="11">
        <f t="shared" si="50"/>
        <v>-0.82953806115810014</v>
      </c>
      <c r="T138" s="11">
        <f t="shared" si="51"/>
        <v>-0.25023772583954756</v>
      </c>
      <c r="U138" s="11">
        <f>'OddsRatio_working_3-way'!S138-'OddsRatio_working_3-way'!R138^2/3</f>
        <v>-0.82953806115810014</v>
      </c>
      <c r="V138" s="11">
        <f>'OddsRatio_working_3-way'!S138*'OddsRatio_working_3-way'!R138/3-2*'OddsRatio_working_3-way'!R138^3/27-'OddsRatio_working_3-way'!T138</f>
        <v>0.25023772583954756</v>
      </c>
      <c r="W138" s="11">
        <f>'OddsRatio_working_3-way'!V138^2+4*'OddsRatio_working_3-way'!U138^3/27</f>
        <v>-2.1948909045426651E-2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0.14540274110103224</v>
      </c>
      <c r="Y138" s="11">
        <f>IF('OddsRatio_working_3-way'!W138&gt;=0,IF('OddsRatio_working_3-way'!V138+SQRT('OddsRatio_working_3-way'!W138)&gt;0,0,PI()),ACOS('OddsRatio_working_3-way'!V138/(2*'OddsRatio_working_3-way'!X138)))</f>
        <v>0.53454865978114663</v>
      </c>
      <c r="Z138" s="11">
        <f>'OddsRatio_working_3-way'!X138^(1/3)*COS('OddsRatio_working_3-way'!Y138/3)</f>
        <v>0.5175192395703514</v>
      </c>
      <c r="AA138" s="11">
        <f>'OddsRatio_working_3-way'!X138^(1/3)*COS(('OddsRatio_working_3-way'!Y138+2*PI())/3)</f>
        <v>-0.33947450562055947</v>
      </c>
      <c r="AB138" s="11">
        <f>'OddsRatio_working_3-way'!X138^(1/3)*COS(('OddsRatio_working_3-way'!Y138+4*PI())/3)</f>
        <v>-0.17804473394979198</v>
      </c>
      <c r="AC138" s="11">
        <f>'OddsRatio_working_3-way'!X138^(1/3)*SIN('OddsRatio_working_3-way'!Y138/3)</f>
        <v>9.3201522129337716E-2</v>
      </c>
      <c r="AD138" s="11">
        <f>'OddsRatio_working_3-way'!X138^(1/3)*SIN(('OddsRatio_working_3-way'!Y138+2*PI())/3)</f>
        <v>0.40158404735046044</v>
      </c>
      <c r="AE138" s="11">
        <f>'OddsRatio_working_3-way'!X138^(1/3)*SIN(('OddsRatio_working_3-way'!Y138+4*PI())/3)</f>
        <v>-0.4947855694797979</v>
      </c>
      <c r="AF138" s="11">
        <f>-'OddsRatio_working_3-way'!U138/(3*'OddsRatio_working_3-way'!X138^(1/3))*COS(('OddsRatio_working_3-way'!Y138)/3)</f>
        <v>0.51751923957035129</v>
      </c>
      <c r="AG138" s="11">
        <f>-'OddsRatio_working_3-way'!U138/(3*'OddsRatio_working_3-way'!X138^(1/3))*COS(('OddsRatio_working_3-way'!Y138+2*PI())/3)</f>
        <v>-0.33947450562055942</v>
      </c>
      <c r="AH138" s="11">
        <f>-'OddsRatio_working_3-way'!U138/(3*'OddsRatio_working_3-way'!X138^(1/3))*COS(('OddsRatio_working_3-way'!Y138+4*PI())/3)</f>
        <v>-0.17804473394979195</v>
      </c>
      <c r="AI138" s="11">
        <f>'OddsRatio_working_3-way'!U138/(3*'OddsRatio_working_3-way'!X138^(1/3))*SIN(('OddsRatio_working_3-way'!Y138)/3)</f>
        <v>-9.3201522129337688E-2</v>
      </c>
      <c r="AJ138" s="11">
        <f>'OddsRatio_working_3-way'!U138/(3*'OddsRatio_working_3-way'!X138^(1/3))*SIN(('OddsRatio_working_3-way'!Y138+2*PI())/3)</f>
        <v>-0.40158404735046033</v>
      </c>
      <c r="AK138" s="11">
        <f>'OddsRatio_working_3-way'!U138/(3*'OddsRatio_working_3-way'!X138^(1/3))*SIN(('OddsRatio_working_3-way'!Y138+4*PI())/3)</f>
        <v>0.49478556947979779</v>
      </c>
      <c r="AL138" s="11">
        <f>'OddsRatio_working_3-way'!Z138+'OddsRatio_working_3-way'!AF138</f>
        <v>1.0350384791407028</v>
      </c>
      <c r="AM138" s="11">
        <f>'OddsRatio_working_3-way'!AA138+'OddsRatio_working_3-way'!AG138</f>
        <v>-0.67894901124111895</v>
      </c>
      <c r="AN138" s="11">
        <f>'OddsRatio_working_3-way'!AB138+'OddsRatio_working_3-way'!AH138</f>
        <v>-0.35608946789958396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1.0350384791407028</v>
      </c>
      <c r="AS138" s="11">
        <f>IF(('OddsRatio_working_3-way'!X138=0),IF(Q138&gt;0,-Q138^(1/3),(-Q138)^(1/3)),'OddsRatio_working_3-way'!AM138-'OddsRatio_working_3-way'!R138/3)</f>
        <v>-0.67894901124111895</v>
      </c>
      <c r="AT138" s="11">
        <f>IF(('OddsRatio_working_3-way'!X138=0),IF(Q138&gt;0,-Q138^(1/3),(-Q138)^(1/3)),'OddsRatio_working_3-way'!AN138-'OddsRatio_working_3-way'!R138/3)</f>
        <v>-0.35608946789958396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2.35</v>
      </c>
      <c r="B139" s="4">
        <f>IF('True_Odds_Calculator_3-way'!B140="","",'True_Odds_Calculator_3-way'!B140)</f>
        <v>3.7</v>
      </c>
      <c r="C139" s="4">
        <f>IF('True_Odds_Calculator_3-way'!C140="","",'True_Odds_Calculator_3-way'!C140)</f>
        <v>3.01</v>
      </c>
      <c r="D139" s="9">
        <f t="shared" si="39"/>
        <v>0.4151721769383957</v>
      </c>
      <c r="E139" s="9">
        <f t="shared" si="40"/>
        <v>0.26196673916057145</v>
      </c>
      <c r="F139" s="9">
        <f t="shared" si="41"/>
        <v>0.32286108390103291</v>
      </c>
      <c r="G139" s="9">
        <f t="shared" si="42"/>
        <v>1.0434364799082572</v>
      </c>
      <c r="H139" s="9">
        <f t="shared" si="43"/>
        <v>2.4086392478761467</v>
      </c>
      <c r="I139" s="9">
        <f t="shared" si="44"/>
        <v>3.8172784957522952</v>
      </c>
      <c r="J139" s="9">
        <f t="shared" si="45"/>
        <v>3.0973073246155969</v>
      </c>
      <c r="K139" s="11">
        <f t="shared" si="46"/>
        <v>0.42553191489361702</v>
      </c>
      <c r="L139" s="11">
        <f t="shared" si="47"/>
        <v>0.27027027027027023</v>
      </c>
      <c r="M139" s="11">
        <f t="shared" si="48"/>
        <v>0.33222591362126247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-0.27993519779764209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0.23154560512304204</v>
      </c>
      <c r="Q139" s="11">
        <f>2*'OddsRatio_working_3-way'!K139*'OddsRatio_working_3-way'!L139*'OddsRatio_working_3-way'!M139</f>
        <v>7.6417691459749845E-2</v>
      </c>
      <c r="R139" s="11">
        <f t="shared" si="49"/>
        <v>0</v>
      </c>
      <c r="S139" s="11">
        <f t="shared" si="50"/>
        <v>-0.82714002006428777</v>
      </c>
      <c r="T139" s="11">
        <f t="shared" si="51"/>
        <v>-0.27298350497171214</v>
      </c>
      <c r="U139" s="11">
        <f>'OddsRatio_working_3-way'!S139-'OddsRatio_working_3-way'!R139^2/3</f>
        <v>-0.82714002006428777</v>
      </c>
      <c r="V139" s="11">
        <f>'OddsRatio_working_3-way'!S139*'OddsRatio_working_3-way'!R139/3-2*'OddsRatio_working_3-way'!R139^3/27-'OddsRatio_working_3-way'!T139</f>
        <v>0.27298350497171214</v>
      </c>
      <c r="W139" s="11">
        <f>'OddsRatio_working_3-way'!V139^2+4*'OddsRatio_working_3-way'!U139^3/27</f>
        <v>-9.3165427529042777E-3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0.1447726983408345</v>
      </c>
      <c r="Y139" s="11">
        <f>IF('OddsRatio_working_3-way'!W139&gt;=0,IF('OddsRatio_working_3-way'!V139+SQRT('OddsRatio_working_3-way'!W139)&gt;0,0,PI()),ACOS('OddsRatio_working_3-way'!V139/(2*'OddsRatio_working_3-way'!X139)))</f>
        <v>0.33986294553413687</v>
      </c>
      <c r="Z139" s="11">
        <f>'OddsRatio_working_3-way'!X139^(1/3)*COS('OddsRatio_working_3-way'!Y139/3)</f>
        <v>0.52171823995412869</v>
      </c>
      <c r="AA139" s="11">
        <f>'OddsRatio_working_3-way'!X139^(1/3)*COS(('OddsRatio_working_3-way'!Y139+2*PI())/3)</f>
        <v>-0.31226499114414602</v>
      </c>
      <c r="AB139" s="11">
        <f>'OddsRatio_working_3-way'!X139^(1/3)*COS(('OddsRatio_working_3-way'!Y139+4*PI())/3)</f>
        <v>-0.20945324880998262</v>
      </c>
      <c r="AC139" s="11">
        <f>'OddsRatio_working_3-way'!X139^(1/3)*SIN('OddsRatio_working_3-way'!Y139/3)</f>
        <v>5.9358387112483736E-2</v>
      </c>
      <c r="AD139" s="11">
        <f>'OddsRatio_working_3-way'!X139^(1/3)*SIN(('OddsRatio_working_3-way'!Y139+2*PI())/3)</f>
        <v>0.4221420558617392</v>
      </c>
      <c r="AE139" s="11">
        <f>'OddsRatio_working_3-way'!X139^(1/3)*SIN(('OddsRatio_working_3-way'!Y139+4*PI())/3)</f>
        <v>-0.4815004429742229</v>
      </c>
      <c r="AF139" s="11">
        <f>-'OddsRatio_working_3-way'!U139/(3*'OddsRatio_working_3-way'!X139^(1/3))*COS(('OddsRatio_working_3-way'!Y139)/3)</f>
        <v>0.52171823995412847</v>
      </c>
      <c r="AG139" s="11">
        <f>-'OddsRatio_working_3-way'!U139/(3*'OddsRatio_working_3-way'!X139^(1/3))*COS(('OddsRatio_working_3-way'!Y139+2*PI())/3)</f>
        <v>-0.31226499114414591</v>
      </c>
      <c r="AH139" s="11">
        <f>-'OddsRatio_working_3-way'!U139/(3*'OddsRatio_working_3-way'!X139^(1/3))*COS(('OddsRatio_working_3-way'!Y139+4*PI())/3)</f>
        <v>-0.20945324880998253</v>
      </c>
      <c r="AI139" s="11">
        <f>'OddsRatio_working_3-way'!U139/(3*'OddsRatio_working_3-way'!X139^(1/3))*SIN(('OddsRatio_working_3-way'!Y139)/3)</f>
        <v>-5.9358387112483708E-2</v>
      </c>
      <c r="AJ139" s="11">
        <f>'OddsRatio_working_3-way'!U139/(3*'OddsRatio_working_3-way'!X139^(1/3))*SIN(('OddsRatio_working_3-way'!Y139+2*PI())/3)</f>
        <v>-0.42214205586173903</v>
      </c>
      <c r="AK139" s="11">
        <f>'OddsRatio_working_3-way'!U139/(3*'OddsRatio_working_3-way'!X139^(1/3))*SIN(('OddsRatio_working_3-way'!Y139+4*PI())/3)</f>
        <v>0.48150044297422268</v>
      </c>
      <c r="AL139" s="11">
        <f>'OddsRatio_working_3-way'!Z139+'OddsRatio_working_3-way'!AF139</f>
        <v>1.0434364799082572</v>
      </c>
      <c r="AM139" s="11">
        <f>'OddsRatio_working_3-way'!AA139+'OddsRatio_working_3-way'!AG139</f>
        <v>-0.62452998228829193</v>
      </c>
      <c r="AN139" s="11">
        <f>'OddsRatio_working_3-way'!AB139+'OddsRatio_working_3-way'!AH139</f>
        <v>-0.41890649761996512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1.0434364799082572</v>
      </c>
      <c r="AS139" s="11">
        <f>IF(('OddsRatio_working_3-way'!X139=0),IF(Q139&gt;0,-Q139^(1/3),(-Q139)^(1/3)),'OddsRatio_working_3-way'!AM139-'OddsRatio_working_3-way'!R139/3)</f>
        <v>-0.62452998228829193</v>
      </c>
      <c r="AT139" s="11">
        <f>IF(('OddsRatio_working_3-way'!X139=0),IF(Q139&gt;0,-Q139^(1/3),(-Q139)^(1/3)),'OddsRatio_working_3-way'!AN139-'OddsRatio_working_3-way'!R139/3)</f>
        <v>-0.41890649761996512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1.85</v>
      </c>
      <c r="B140" s="4">
        <f>IF('True_Odds_Calculator_3-way'!B141="","",'True_Odds_Calculator_3-way'!B141)</f>
        <v>3.85</v>
      </c>
      <c r="C140" s="4">
        <f>IF('True_Odds_Calculator_3-way'!C141="","",'True_Odds_Calculator_3-way'!C141)</f>
        <v>4.34</v>
      </c>
      <c r="D140" s="9">
        <f t="shared" si="39"/>
        <v>0.52809561852099851</v>
      </c>
      <c r="E140" s="9">
        <f t="shared" si="40"/>
        <v>0.25023920331543076</v>
      </c>
      <c r="F140" s="9">
        <f t="shared" si="41"/>
        <v>0.22166517816357059</v>
      </c>
      <c r="G140" s="9">
        <f t="shared" si="42"/>
        <v>1.0512899668137232</v>
      </c>
      <c r="H140" s="9">
        <f t="shared" si="43"/>
        <v>1.8935964717916653</v>
      </c>
      <c r="I140" s="9">
        <f t="shared" si="44"/>
        <v>3.9961764054191105</v>
      </c>
      <c r="J140" s="9">
        <f t="shared" si="45"/>
        <v>4.5113084891578348</v>
      </c>
      <c r="K140" s="11">
        <f t="shared" si="46"/>
        <v>0.54054054054054046</v>
      </c>
      <c r="L140" s="11">
        <f t="shared" si="47"/>
        <v>0.25974025974025972</v>
      </c>
      <c r="M140" s="11">
        <f t="shared" si="48"/>
        <v>0.2304147465437788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-0.26175082857110499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0.22774584986566548</v>
      </c>
      <c r="Q140" s="11">
        <f>2*'OddsRatio_working_3-way'!K140*'OddsRatio_working_3-way'!L140*'OddsRatio_working_3-way'!M140</f>
        <v>6.4700525530018607E-2</v>
      </c>
      <c r="R140" s="11">
        <f t="shared" si="49"/>
        <v>0</v>
      </c>
      <c r="S140" s="11">
        <f t="shared" si="50"/>
        <v>-0.87008645248203287</v>
      </c>
      <c r="T140" s="11">
        <f t="shared" si="51"/>
        <v>-0.24718365127330483</v>
      </c>
      <c r="U140" s="11">
        <f>'OddsRatio_working_3-way'!S140-'OddsRatio_working_3-way'!R140^2/3</f>
        <v>-0.87008645248203287</v>
      </c>
      <c r="V140" s="11">
        <f>'OddsRatio_working_3-way'!S140*'OddsRatio_working_3-way'!R140/3-2*'OddsRatio_working_3-way'!R140^3/27-'OddsRatio_working_3-way'!T140</f>
        <v>0.24718365127330483</v>
      </c>
      <c r="W140" s="11">
        <f>'OddsRatio_working_3-way'!V140^2+4*'OddsRatio_working_3-way'!U140^3/27</f>
        <v>-3.6485328048207706E-2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0.15619305802836636</v>
      </c>
      <c r="Y140" s="11">
        <f>IF('OddsRatio_working_3-way'!W140&gt;=0,IF('OddsRatio_working_3-way'!V140+SQRT('OddsRatio_working_3-way'!W140)&gt;0,0,PI()),ACOS('OddsRatio_working_3-way'!V140/(2*'OddsRatio_working_3-way'!X140)))</f>
        <v>0.65790324846042447</v>
      </c>
      <c r="Z140" s="11">
        <f>'OddsRatio_working_3-way'!X140^(1/3)*COS('OddsRatio_working_3-way'!Y140/3)</f>
        <v>0.52564498340686161</v>
      </c>
      <c r="AA140" s="11">
        <f>'OddsRatio_working_3-way'!X140^(1/3)*COS(('OddsRatio_working_3-way'!Y140+2*PI())/3)</f>
        <v>-0.36428493147750862</v>
      </c>
      <c r="AB140" s="11">
        <f>'OddsRatio_working_3-way'!X140^(1/3)*COS(('OddsRatio_working_3-way'!Y140+4*PI())/3)</f>
        <v>-0.16136005192935313</v>
      </c>
      <c r="AC140" s="11">
        <f>'OddsRatio_working_3-way'!X140^(1/3)*SIN('OddsRatio_working_3-way'!Y140/3)</f>
        <v>0.11715873383240009</v>
      </c>
      <c r="AD140" s="11">
        <f>'OddsRatio_working_3-way'!X140^(1/3)*SIN(('OddsRatio_working_3-way'!Y140+2*PI())/3)</f>
        <v>0.39664254208599187</v>
      </c>
      <c r="AE140" s="11">
        <f>'OddsRatio_working_3-way'!X140^(1/3)*SIN(('OddsRatio_working_3-way'!Y140+4*PI())/3)</f>
        <v>-0.51380127591839186</v>
      </c>
      <c r="AF140" s="11">
        <f>-'OddsRatio_working_3-way'!U140/(3*'OddsRatio_working_3-way'!X140^(1/3))*COS(('OddsRatio_working_3-way'!Y140)/3)</f>
        <v>0.52564498340686161</v>
      </c>
      <c r="AG140" s="11">
        <f>-'OddsRatio_working_3-way'!U140/(3*'OddsRatio_working_3-way'!X140^(1/3))*COS(('OddsRatio_working_3-way'!Y140+2*PI())/3)</f>
        <v>-0.36428493147750862</v>
      </c>
      <c r="AH140" s="11">
        <f>-'OddsRatio_working_3-way'!U140/(3*'OddsRatio_working_3-way'!X140^(1/3))*COS(('OddsRatio_working_3-way'!Y140+4*PI())/3)</f>
        <v>-0.16136005192935313</v>
      </c>
      <c r="AI140" s="11">
        <f>'OddsRatio_working_3-way'!U140/(3*'OddsRatio_working_3-way'!X140^(1/3))*SIN(('OddsRatio_working_3-way'!Y140)/3)</f>
        <v>-0.11715873383240009</v>
      </c>
      <c r="AJ140" s="11">
        <f>'OddsRatio_working_3-way'!U140/(3*'OddsRatio_working_3-way'!X140^(1/3))*SIN(('OddsRatio_working_3-way'!Y140+2*PI())/3)</f>
        <v>-0.39664254208599187</v>
      </c>
      <c r="AK140" s="11">
        <f>'OddsRatio_working_3-way'!U140/(3*'OddsRatio_working_3-way'!X140^(1/3))*SIN(('OddsRatio_working_3-way'!Y140+4*PI())/3)</f>
        <v>0.51380127591839186</v>
      </c>
      <c r="AL140" s="11">
        <f>'OddsRatio_working_3-way'!Z140+'OddsRatio_working_3-way'!AF140</f>
        <v>1.0512899668137232</v>
      </c>
      <c r="AM140" s="11">
        <f>'OddsRatio_working_3-way'!AA140+'OddsRatio_working_3-way'!AG140</f>
        <v>-0.72856986295501724</v>
      </c>
      <c r="AN140" s="11">
        <f>'OddsRatio_working_3-way'!AB140+'OddsRatio_working_3-way'!AH140</f>
        <v>-0.32272010385870625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1.0512899668137232</v>
      </c>
      <c r="AS140" s="11">
        <f>IF(('OddsRatio_working_3-way'!X140=0),IF(Q140&gt;0,-Q140^(1/3),(-Q140)^(1/3)),'OddsRatio_working_3-way'!AM140-'OddsRatio_working_3-way'!R140/3)</f>
        <v>-0.72856986295501724</v>
      </c>
      <c r="AT140" s="11">
        <f>IF(('OddsRatio_working_3-way'!X140=0),IF(Q140&gt;0,-Q140^(1/3),(-Q140)^(1/3)),'OddsRatio_working_3-way'!AN140-'OddsRatio_working_3-way'!R140/3)</f>
        <v>-0.32272010385870625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3.22</v>
      </c>
      <c r="B141" s="4">
        <f>IF('True_Odds_Calculator_3-way'!B142="","",'True_Odds_Calculator_3-way'!B142)</f>
        <v>3.57</v>
      </c>
      <c r="C141" s="4">
        <f>IF('True_Odds_Calculator_3-way'!C142="","",'True_Odds_Calculator_3-way'!C142)</f>
        <v>2.29</v>
      </c>
      <c r="D141" s="9">
        <f t="shared" si="39"/>
        <v>0.30172289333685209</v>
      </c>
      <c r="E141" s="9">
        <f t="shared" si="40"/>
        <v>0.27180069877173013</v>
      </c>
      <c r="F141" s="9">
        <f t="shared" si="41"/>
        <v>0.42647640789141783</v>
      </c>
      <c r="G141" s="9">
        <f t="shared" si="42"/>
        <v>1.0424772007091008</v>
      </c>
      <c r="H141" s="9">
        <f t="shared" si="43"/>
        <v>3.3142993855742042</v>
      </c>
      <c r="I141" s="9">
        <f t="shared" si="44"/>
        <v>3.6791664058223885</v>
      </c>
      <c r="J141" s="9">
        <f t="shared" si="45"/>
        <v>2.34479558891474</v>
      </c>
      <c r="K141" s="11">
        <f t="shared" si="46"/>
        <v>0.3105590062111801</v>
      </c>
      <c r="L141" s="11">
        <f t="shared" si="47"/>
        <v>0.28011204481792717</v>
      </c>
      <c r="M141" s="11">
        <f t="shared" si="48"/>
        <v>0.4366812227074236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-0.27958652608565737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0.23096384937115155</v>
      </c>
      <c r="Q141" s="11">
        <f>2*'OddsRatio_working_3-way'!K141*'OddsRatio_working_3-way'!L141*'OddsRatio_working_3-way'!M141</f>
        <v>7.5974950451036694E-2</v>
      </c>
      <c r="R141" s="11">
        <f t="shared" si="49"/>
        <v>0</v>
      </c>
      <c r="S141" s="11">
        <f t="shared" si="50"/>
        <v>-0.82609077270193909</v>
      </c>
      <c r="T141" s="11">
        <f t="shared" si="51"/>
        <v>-0.27174038575721682</v>
      </c>
      <c r="U141" s="11">
        <f>'OddsRatio_working_3-way'!S141-'OddsRatio_working_3-way'!R141^2/3</f>
        <v>-0.82609077270193909</v>
      </c>
      <c r="V141" s="11">
        <f>'OddsRatio_working_3-way'!S141*'OddsRatio_working_3-way'!R141/3-2*'OddsRatio_working_3-way'!R141^3/27-'OddsRatio_working_3-way'!T141</f>
        <v>0.27174038575721682</v>
      </c>
      <c r="W141" s="11">
        <f>'OddsRatio_working_3-way'!V141^2+4*'OddsRatio_working_3-way'!U141^3/27</f>
        <v>-9.6750579376520263E-3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0.14449731415248956</v>
      </c>
      <c r="Y141" s="11">
        <f>IF('OddsRatio_working_3-way'!W141&gt;=0,IF('OddsRatio_working_3-way'!V141+SQRT('OddsRatio_working_3-way'!W141)&gt;0,0,PI()),ACOS('OddsRatio_working_3-way'!V141/(2*'OddsRatio_working_3-way'!X141)))</f>
        <v>0.34729848083591364</v>
      </c>
      <c r="Z141" s="11">
        <f>'OddsRatio_working_3-way'!X141^(1/3)*COS('OddsRatio_working_3-way'!Y141/3)</f>
        <v>0.52123860035455039</v>
      </c>
      <c r="AA141" s="11">
        <f>'OddsRatio_working_3-way'!X141^(1/3)*COS(('OddsRatio_working_3-way'!Y141+2*PI())/3)</f>
        <v>-0.31311153103867712</v>
      </c>
      <c r="AB141" s="11">
        <f>'OddsRatio_working_3-way'!X141^(1/3)*COS(('OddsRatio_working_3-way'!Y141+4*PI())/3)</f>
        <v>-0.20812706931587344</v>
      </c>
      <c r="AC141" s="11">
        <f>'OddsRatio_working_3-way'!X141^(1/3)*SIN('OddsRatio_working_3-way'!Y141/3)</f>
        <v>6.0612807236388698E-2</v>
      </c>
      <c r="AD141" s="11">
        <f>'OddsRatio_working_3-way'!X141^(1/3)*SIN(('OddsRatio_working_3-way'!Y141+2*PI())/3)</f>
        <v>0.42109946572189083</v>
      </c>
      <c r="AE141" s="11">
        <f>'OddsRatio_working_3-way'!X141^(1/3)*SIN(('OddsRatio_working_3-way'!Y141+4*PI())/3)</f>
        <v>-0.48171227295827951</v>
      </c>
      <c r="AF141" s="11">
        <f>-'OddsRatio_working_3-way'!U141/(3*'OddsRatio_working_3-way'!X141^(1/3))*COS(('OddsRatio_working_3-way'!Y141)/3)</f>
        <v>0.52123860035455039</v>
      </c>
      <c r="AG141" s="11">
        <f>-'OddsRatio_working_3-way'!U141/(3*'OddsRatio_working_3-way'!X141^(1/3))*COS(('OddsRatio_working_3-way'!Y141+2*PI())/3)</f>
        <v>-0.31311153103867712</v>
      </c>
      <c r="AH141" s="11">
        <f>-'OddsRatio_working_3-way'!U141/(3*'OddsRatio_working_3-way'!X141^(1/3))*COS(('OddsRatio_working_3-way'!Y141+4*PI())/3)</f>
        <v>-0.20812706931587344</v>
      </c>
      <c r="AI141" s="11">
        <f>'OddsRatio_working_3-way'!U141/(3*'OddsRatio_working_3-way'!X141^(1/3))*SIN(('OddsRatio_working_3-way'!Y141)/3)</f>
        <v>-6.0612807236388698E-2</v>
      </c>
      <c r="AJ141" s="11">
        <f>'OddsRatio_working_3-way'!U141/(3*'OddsRatio_working_3-way'!X141^(1/3))*SIN(('OddsRatio_working_3-way'!Y141+2*PI())/3)</f>
        <v>-0.42109946572189083</v>
      </c>
      <c r="AK141" s="11">
        <f>'OddsRatio_working_3-way'!U141/(3*'OddsRatio_working_3-way'!X141^(1/3))*SIN(('OddsRatio_working_3-way'!Y141+4*PI())/3)</f>
        <v>0.48171227295827951</v>
      </c>
      <c r="AL141" s="11">
        <f>'OddsRatio_working_3-way'!Z141+'OddsRatio_working_3-way'!AF141</f>
        <v>1.0424772007091008</v>
      </c>
      <c r="AM141" s="11">
        <f>'OddsRatio_working_3-way'!AA141+'OddsRatio_working_3-way'!AG141</f>
        <v>-0.62622306207735423</v>
      </c>
      <c r="AN141" s="11">
        <f>'OddsRatio_working_3-way'!AB141+'OddsRatio_working_3-way'!AH141</f>
        <v>-0.41625413863174687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1.0424772007091008</v>
      </c>
      <c r="AS141" s="11">
        <f>IF(('OddsRatio_working_3-way'!X141=0),IF(Q141&gt;0,-Q141^(1/3),(-Q141)^(1/3)),'OddsRatio_working_3-way'!AM141-'OddsRatio_working_3-way'!R141/3)</f>
        <v>-0.62622306207735423</v>
      </c>
      <c r="AT141" s="11">
        <f>IF(('OddsRatio_working_3-way'!X141=0),IF(Q141&gt;0,-Q141^(1/3),(-Q141)^(1/3)),'OddsRatio_working_3-way'!AN141-'OddsRatio_working_3-way'!R141/3)</f>
        <v>-0.41625413863174687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1.88</v>
      </c>
      <c r="B142" s="4">
        <f>IF('True_Odds_Calculator_3-way'!B143="","",'True_Odds_Calculator_3-way'!B143)</f>
        <v>3.84</v>
      </c>
      <c r="C142" s="4">
        <f>IF('True_Odds_Calculator_3-way'!C143="","",'True_Odds_Calculator_3-way'!C143)</f>
        <v>4.33</v>
      </c>
      <c r="D142" s="9">
        <f t="shared" si="39"/>
        <v>0.52249424266074918</v>
      </c>
      <c r="E142" s="9">
        <f t="shared" si="40"/>
        <v>0.25320341224554738</v>
      </c>
      <c r="F142" s="9">
        <f t="shared" si="41"/>
        <v>0.22430234509370339</v>
      </c>
      <c r="G142" s="9">
        <f t="shared" si="42"/>
        <v>1.0385189624891651</v>
      </c>
      <c r="H142" s="9">
        <f t="shared" si="43"/>
        <v>1.9138966869904652</v>
      </c>
      <c r="I142" s="9">
        <f t="shared" si="44"/>
        <v>3.9493938534692283</v>
      </c>
      <c r="J142" s="9">
        <f t="shared" si="45"/>
        <v>4.4582681450889208</v>
      </c>
      <c r="K142" s="11">
        <f t="shared" si="46"/>
        <v>0.53191489361702127</v>
      </c>
      <c r="L142" s="11">
        <f t="shared" si="47"/>
        <v>0.26041666666666669</v>
      </c>
      <c r="M142" s="11">
        <f t="shared" si="48"/>
        <v>0.23094688221709006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-0.26623691710481046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0.22553406466512699</v>
      </c>
      <c r="Q142" s="11">
        <f>2*'OddsRatio_working_3-way'!K142*'OddsRatio_working_3-way'!L142*'OddsRatio_working_3-way'!M142</f>
        <v>6.3981294940461564E-2</v>
      </c>
      <c r="R142" s="11">
        <f t="shared" si="49"/>
        <v>0</v>
      </c>
      <c r="S142" s="11">
        <f t="shared" si="50"/>
        <v>-0.84711792458271362</v>
      </c>
      <c r="T142" s="11">
        <f t="shared" si="51"/>
        <v>-0.24031714172559251</v>
      </c>
      <c r="U142" s="11">
        <f>'OddsRatio_working_3-way'!S142-'OddsRatio_working_3-way'!R142^2/3</f>
        <v>-0.84711792458271362</v>
      </c>
      <c r="V142" s="11">
        <f>'OddsRatio_working_3-way'!S142*'OddsRatio_working_3-way'!R142/3-2*'OddsRatio_working_3-way'!R142^3/27-'OddsRatio_working_3-way'!T142</f>
        <v>0.24031714172559251</v>
      </c>
      <c r="W142" s="11">
        <f>'OddsRatio_working_3-way'!V142^2+4*'OddsRatio_working_3-way'!U142^3/27</f>
        <v>-3.2306820845907018E-2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0.15004928311480326</v>
      </c>
      <c r="Y142" s="11">
        <f>IF('OddsRatio_working_3-way'!W142&gt;=0,IF('OddsRatio_working_3-way'!V142+SQRT('OddsRatio_working_3-way'!W142)&gt;0,0,PI()),ACOS('OddsRatio_working_3-way'!V142/(2*'OddsRatio_working_3-way'!X142)))</f>
        <v>0.64217654722569339</v>
      </c>
      <c r="Z142" s="11">
        <f>'OddsRatio_working_3-way'!X142^(1/3)*COS('OddsRatio_working_3-way'!Y142/3)</f>
        <v>0.51925948124458254</v>
      </c>
      <c r="AA142" s="11">
        <f>'OddsRatio_working_3-way'!X142^(1/3)*COS(('OddsRatio_working_3-way'!Y142+2*PI())/3)</f>
        <v>-0.3573879857931393</v>
      </c>
      <c r="AB142" s="11">
        <f>'OddsRatio_working_3-way'!X142^(1/3)*COS(('OddsRatio_working_3-way'!Y142+4*PI())/3)</f>
        <v>-0.16187149545144339</v>
      </c>
      <c r="AC142" s="11">
        <f>'OddsRatio_working_3-way'!X142^(1/3)*SIN('OddsRatio_working_3-way'!Y142/3)</f>
        <v>0.11288149832978921</v>
      </c>
      <c r="AD142" s="11">
        <f>'OddsRatio_working_3-way'!X142^(1/3)*SIN(('OddsRatio_working_3-way'!Y142+2*PI())/3)</f>
        <v>0.39325115274884326</v>
      </c>
      <c r="AE142" s="11">
        <f>'OddsRatio_working_3-way'!X142^(1/3)*SIN(('OddsRatio_working_3-way'!Y142+4*PI())/3)</f>
        <v>-0.50613265107863226</v>
      </c>
      <c r="AF142" s="11">
        <f>-'OddsRatio_working_3-way'!U142/(3*'OddsRatio_working_3-way'!X142^(1/3))*COS(('OddsRatio_working_3-way'!Y142)/3)</f>
        <v>0.51925948124458265</v>
      </c>
      <c r="AG142" s="11">
        <f>-'OddsRatio_working_3-way'!U142/(3*'OddsRatio_working_3-way'!X142^(1/3))*COS(('OddsRatio_working_3-way'!Y142+2*PI())/3)</f>
        <v>-0.35738798579313935</v>
      </c>
      <c r="AH142" s="11">
        <f>-'OddsRatio_working_3-way'!U142/(3*'OddsRatio_working_3-way'!X142^(1/3))*COS(('OddsRatio_working_3-way'!Y142+4*PI())/3)</f>
        <v>-0.16187149545144341</v>
      </c>
      <c r="AI142" s="11">
        <f>'OddsRatio_working_3-way'!U142/(3*'OddsRatio_working_3-way'!X142^(1/3))*SIN(('OddsRatio_working_3-way'!Y142)/3)</f>
        <v>-0.11288149832978922</v>
      </c>
      <c r="AJ142" s="11">
        <f>'OddsRatio_working_3-way'!U142/(3*'OddsRatio_working_3-way'!X142^(1/3))*SIN(('OddsRatio_working_3-way'!Y142+2*PI())/3)</f>
        <v>-0.39325115274884331</v>
      </c>
      <c r="AK142" s="11">
        <f>'OddsRatio_working_3-way'!U142/(3*'OddsRatio_working_3-way'!X142^(1/3))*SIN(('OddsRatio_working_3-way'!Y142+4*PI())/3)</f>
        <v>0.50613265107863237</v>
      </c>
      <c r="AL142" s="11">
        <f>'OddsRatio_working_3-way'!Z142+'OddsRatio_working_3-way'!AF142</f>
        <v>1.0385189624891651</v>
      </c>
      <c r="AM142" s="11">
        <f>'OddsRatio_working_3-way'!AA142+'OddsRatio_working_3-way'!AG142</f>
        <v>-0.7147759715862787</v>
      </c>
      <c r="AN142" s="11">
        <f>'OddsRatio_working_3-way'!AB142+'OddsRatio_working_3-way'!AH142</f>
        <v>-0.32374299090288683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1.0385189624891651</v>
      </c>
      <c r="AS142" s="11">
        <f>IF(('OddsRatio_working_3-way'!X142=0),IF(Q142&gt;0,-Q142^(1/3),(-Q142)^(1/3)),'OddsRatio_working_3-way'!AM142-'OddsRatio_working_3-way'!R142/3)</f>
        <v>-0.7147759715862787</v>
      </c>
      <c r="AT142" s="11">
        <f>IF(('OddsRatio_working_3-way'!X142=0),IF(Q142&gt;0,-Q142^(1/3),(-Q142)^(1/3)),'OddsRatio_working_3-way'!AN142-'OddsRatio_working_3-way'!R142/3)</f>
        <v>-0.32374299090288683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4</v>
      </c>
      <c r="B143" s="4">
        <f>IF('True_Odds_Calculator_3-way'!B144="","",'True_Odds_Calculator_3-way'!B144)</f>
        <v>4.0199999999999996</v>
      </c>
      <c r="C143" s="4">
        <f>IF('True_Odds_Calculator_3-way'!C144="","",'True_Odds_Calculator_3-way'!C144)</f>
        <v>1.91</v>
      </c>
      <c r="D143" s="9">
        <f t="shared" si="39"/>
        <v>0.24331863446101631</v>
      </c>
      <c r="E143" s="9">
        <f t="shared" si="40"/>
        <v>0.2420973640342774</v>
      </c>
      <c r="F143" s="9">
        <f t="shared" si="41"/>
        <v>0.51458400150470618</v>
      </c>
      <c r="G143" s="9">
        <f t="shared" si="42"/>
        <v>1.0366124337539748</v>
      </c>
      <c r="H143" s="9">
        <f t="shared" si="43"/>
        <v>4.1098373012619245</v>
      </c>
      <c r="I143" s="9">
        <f t="shared" si="44"/>
        <v>4.130569549937003</v>
      </c>
      <c r="J143" s="9">
        <f t="shared" si="45"/>
        <v>1.9433173147161171</v>
      </c>
      <c r="K143" s="11">
        <f t="shared" si="46"/>
        <v>0.25</v>
      </c>
      <c r="L143" s="11">
        <f t="shared" si="47"/>
        <v>0.24875621890547267</v>
      </c>
      <c r="M143" s="11">
        <f t="shared" si="48"/>
        <v>0.52356020942408377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-0.2684418223021019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0.22563882159881227</v>
      </c>
      <c r="Q143" s="11">
        <f>2*'OddsRatio_working_3-way'!K143*'OddsRatio_working_3-way'!L143*'OddsRatio_working_3-way'!M143</f>
        <v>6.5119429032846246E-2</v>
      </c>
      <c r="R143" s="11">
        <f t="shared" si="49"/>
        <v>0</v>
      </c>
      <c r="S143" s="11">
        <f t="shared" si="50"/>
        <v>-0.8405501782985233</v>
      </c>
      <c r="T143" s="11">
        <f t="shared" si="51"/>
        <v>-0.24258302403997786</v>
      </c>
      <c r="U143" s="11">
        <f>'OddsRatio_working_3-way'!S143-'OddsRatio_working_3-way'!R143^2/3</f>
        <v>-0.8405501782985233</v>
      </c>
      <c r="V143" s="11">
        <f>'OddsRatio_working_3-way'!S143*'OddsRatio_working_3-way'!R143/3-2*'OddsRatio_working_3-way'!R143^3/27-'OddsRatio_working_3-way'!T143</f>
        <v>0.24258302403997786</v>
      </c>
      <c r="W143" s="11">
        <f>'OddsRatio_working_3-way'!V143^2+4*'OddsRatio_working_3-way'!U143^3/27</f>
        <v>-2.9134125393275014E-2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0.14830766074756177</v>
      </c>
      <c r="Y143" s="11">
        <f>IF('OddsRatio_working_3-way'!W143&gt;=0,IF('OddsRatio_working_3-way'!V143+SQRT('OddsRatio_working_3-way'!W143)&gt;0,0,PI()),ACOS('OddsRatio_working_3-way'!V143/(2*'OddsRatio_working_3-way'!X143)))</f>
        <v>0.61315397807685945</v>
      </c>
      <c r="Z143" s="11">
        <f>'OddsRatio_working_3-way'!X143^(1/3)*COS('OddsRatio_working_3-way'!Y143/3)</f>
        <v>0.51830621687698752</v>
      </c>
      <c r="AA143" s="11">
        <f>'OddsRatio_working_3-way'!X143^(1/3)*COS(('OddsRatio_working_3-way'!Y143+2*PI())/3)</f>
        <v>-0.35219365731171209</v>
      </c>
      <c r="AB143" s="11">
        <f>'OddsRatio_working_3-way'!X143^(1/3)*COS(('OddsRatio_working_3-way'!Y143+4*PI())/3)</f>
        <v>-0.16611255956527549</v>
      </c>
      <c r="AC143" s="11">
        <f>'OddsRatio_working_3-way'!X143^(1/3)*SIN('OddsRatio_working_3-way'!Y143/3)</f>
        <v>0.10743397187500635</v>
      </c>
      <c r="AD143" s="11">
        <f>'OddsRatio_working_3-way'!X143^(1/3)*SIN(('OddsRatio_working_3-way'!Y143+2*PI())/3)</f>
        <v>0.39514936481737478</v>
      </c>
      <c r="AE143" s="11">
        <f>'OddsRatio_working_3-way'!X143^(1/3)*SIN(('OddsRatio_working_3-way'!Y143+4*PI())/3)</f>
        <v>-0.50258333669238109</v>
      </c>
      <c r="AF143" s="11">
        <f>-'OddsRatio_working_3-way'!U143/(3*'OddsRatio_working_3-way'!X143^(1/3))*COS(('OddsRatio_working_3-way'!Y143)/3)</f>
        <v>0.51830621687698741</v>
      </c>
      <c r="AG143" s="11">
        <f>-'OddsRatio_working_3-way'!U143/(3*'OddsRatio_working_3-way'!X143^(1/3))*COS(('OddsRatio_working_3-way'!Y143+2*PI())/3)</f>
        <v>-0.35219365731171204</v>
      </c>
      <c r="AH143" s="11">
        <f>-'OddsRatio_working_3-way'!U143/(3*'OddsRatio_working_3-way'!X143^(1/3))*COS(('OddsRatio_working_3-way'!Y143+4*PI())/3)</f>
        <v>-0.16611255956527546</v>
      </c>
      <c r="AI143" s="11">
        <f>'OddsRatio_working_3-way'!U143/(3*'OddsRatio_working_3-way'!X143^(1/3))*SIN(('OddsRatio_working_3-way'!Y143)/3)</f>
        <v>-0.10743397187500632</v>
      </c>
      <c r="AJ143" s="11">
        <f>'OddsRatio_working_3-way'!U143/(3*'OddsRatio_working_3-way'!X143^(1/3))*SIN(('OddsRatio_working_3-way'!Y143+2*PI())/3)</f>
        <v>-0.39514936481737467</v>
      </c>
      <c r="AK143" s="11">
        <f>'OddsRatio_working_3-way'!U143/(3*'OddsRatio_working_3-way'!X143^(1/3))*SIN(('OddsRatio_working_3-way'!Y143+4*PI())/3)</f>
        <v>0.50258333669238098</v>
      </c>
      <c r="AL143" s="11">
        <f>'OddsRatio_working_3-way'!Z143+'OddsRatio_working_3-way'!AF143</f>
        <v>1.0366124337539748</v>
      </c>
      <c r="AM143" s="11">
        <f>'OddsRatio_working_3-way'!AA143+'OddsRatio_working_3-way'!AG143</f>
        <v>-0.70438731462342408</v>
      </c>
      <c r="AN143" s="11">
        <f>'OddsRatio_working_3-way'!AB143+'OddsRatio_working_3-way'!AH143</f>
        <v>-0.33222511913055097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1.0366124337539748</v>
      </c>
      <c r="AS143" s="11">
        <f>IF(('OddsRatio_working_3-way'!X143=0),IF(Q143&gt;0,-Q143^(1/3),(-Q143)^(1/3)),'OddsRatio_working_3-way'!AM143-'OddsRatio_working_3-way'!R143/3)</f>
        <v>-0.70438731462342408</v>
      </c>
      <c r="AT143" s="11">
        <f>IF(('OddsRatio_working_3-way'!X143=0),IF(Q143&gt;0,-Q143^(1/3),(-Q143)^(1/3)),'OddsRatio_working_3-way'!AN143-'OddsRatio_working_3-way'!R143/3)</f>
        <v>-0.33222511913055097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1.7</v>
      </c>
      <c r="B144" s="4">
        <f>IF('True_Odds_Calculator_3-way'!B145="","",'True_Odds_Calculator_3-way'!B145)</f>
        <v>3.72</v>
      </c>
      <c r="C144" s="4">
        <f>IF('True_Odds_Calculator_3-way'!C145="","",'True_Odds_Calculator_3-way'!C145)</f>
        <v>5.75</v>
      </c>
      <c r="D144" s="9">
        <f t="shared" si="39"/>
        <v>0.57521365450664108</v>
      </c>
      <c r="E144" s="9">
        <f t="shared" si="40"/>
        <v>0.25842867587177681</v>
      </c>
      <c r="F144" s="9">
        <f t="shared" si="41"/>
        <v>0.16635766962158224</v>
      </c>
      <c r="G144" s="9">
        <f t="shared" si="42"/>
        <v>1.0549778011434152</v>
      </c>
      <c r="H144" s="9">
        <f t="shared" si="43"/>
        <v>1.7384844608003904</v>
      </c>
      <c r="I144" s="9">
        <f t="shared" si="44"/>
        <v>3.8695396191100895</v>
      </c>
      <c r="J144" s="9">
        <f t="shared" si="45"/>
        <v>6.0111445554312217</v>
      </c>
      <c r="K144" s="11">
        <f t="shared" si="46"/>
        <v>0.58823529411764708</v>
      </c>
      <c r="L144" s="11">
        <f t="shared" si="47"/>
        <v>0.26881720430107525</v>
      </c>
      <c r="M144" s="11">
        <f t="shared" si="48"/>
        <v>0.17391304347826086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-0.2487143525011688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0.22467893188130789</v>
      </c>
      <c r="Q144" s="11">
        <f>2*'OddsRatio_working_3-way'!K144*'OddsRatio_working_3-way'!L144*'OddsRatio_working_3-way'!M144</f>
        <v>5.500096251684404E-2</v>
      </c>
      <c r="R144" s="11">
        <f t="shared" si="49"/>
        <v>0</v>
      </c>
      <c r="S144" s="11">
        <f t="shared" si="50"/>
        <v>-0.90336134453781491</v>
      </c>
      <c r="T144" s="11">
        <f t="shared" si="51"/>
        <v>-0.221141088014153</v>
      </c>
      <c r="U144" s="11">
        <f>'OddsRatio_working_3-way'!S144-'OddsRatio_working_3-way'!R144^2/3</f>
        <v>-0.90336134453781491</v>
      </c>
      <c r="V144" s="11">
        <f>'OddsRatio_working_3-way'!S144*'OddsRatio_working_3-way'!R144/3-2*'OddsRatio_working_3-way'!R144^3/27-'OddsRatio_working_3-way'!T144</f>
        <v>0.221141088014153</v>
      </c>
      <c r="W144" s="11">
        <f>'OddsRatio_working_3-way'!V144^2+4*'OddsRatio_working_3-way'!U144^3/27</f>
        <v>-6.0311228306831818E-2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0.16523816834717334</v>
      </c>
      <c r="Y144" s="11">
        <f>IF('OddsRatio_working_3-way'!W144&gt;=0,IF('OddsRatio_working_3-way'!V144+SQRT('OddsRatio_working_3-way'!W144)&gt;0,0,PI()),ACOS('OddsRatio_working_3-way'!V144/(2*'OddsRatio_working_3-way'!X144)))</f>
        <v>0.83772034990873767</v>
      </c>
      <c r="Z144" s="11">
        <f>'OddsRatio_working_3-way'!X144^(1/3)*COS('OddsRatio_working_3-way'!Y144/3)</f>
        <v>0.52748890057170761</v>
      </c>
      <c r="AA144" s="11">
        <f>'OddsRatio_working_3-way'!X144^(1/3)*COS(('OddsRatio_working_3-way'!Y144+2*PI())/3)</f>
        <v>-0.39472891869601351</v>
      </c>
      <c r="AB144" s="11">
        <f>'OddsRatio_working_3-way'!X144^(1/3)*COS(('OddsRatio_working_3-way'!Y144+4*PI())/3)</f>
        <v>-0.13275998187569427</v>
      </c>
      <c r="AC144" s="11">
        <f>'OddsRatio_working_3-way'!X144^(1/3)*SIN('OddsRatio_working_3-way'!Y144/3)</f>
        <v>0.1512478361925314</v>
      </c>
      <c r="AD144" s="11">
        <f>'OddsRatio_working_3-way'!X144^(1/3)*SIN(('OddsRatio_working_3-way'!Y144+2*PI())/3)</f>
        <v>0.38119487001315699</v>
      </c>
      <c r="AE144" s="11">
        <f>'OddsRatio_working_3-way'!X144^(1/3)*SIN(('OddsRatio_working_3-way'!Y144+4*PI())/3)</f>
        <v>-0.53244270620568845</v>
      </c>
      <c r="AF144" s="11">
        <f>-'OddsRatio_working_3-way'!U144/(3*'OddsRatio_working_3-way'!X144^(1/3))*COS(('OddsRatio_working_3-way'!Y144)/3)</f>
        <v>0.52748890057170761</v>
      </c>
      <c r="AG144" s="11">
        <f>-'OddsRatio_working_3-way'!U144/(3*'OddsRatio_working_3-way'!X144^(1/3))*COS(('OddsRatio_working_3-way'!Y144+2*PI())/3)</f>
        <v>-0.3947289186960134</v>
      </c>
      <c r="AH144" s="11">
        <f>-'OddsRatio_working_3-way'!U144/(3*'OddsRatio_working_3-way'!X144^(1/3))*COS(('OddsRatio_working_3-way'!Y144+4*PI())/3)</f>
        <v>-0.13275998187569424</v>
      </c>
      <c r="AI144" s="11">
        <f>'OddsRatio_working_3-way'!U144/(3*'OddsRatio_working_3-way'!X144^(1/3))*SIN(('OddsRatio_working_3-way'!Y144)/3)</f>
        <v>-0.15124783619253135</v>
      </c>
      <c r="AJ144" s="11">
        <f>'OddsRatio_working_3-way'!U144/(3*'OddsRatio_working_3-way'!X144^(1/3))*SIN(('OddsRatio_working_3-way'!Y144+2*PI())/3)</f>
        <v>-0.38119487001315694</v>
      </c>
      <c r="AK144" s="11">
        <f>'OddsRatio_working_3-way'!U144/(3*'OddsRatio_working_3-way'!X144^(1/3))*SIN(('OddsRatio_working_3-way'!Y144+4*PI())/3)</f>
        <v>0.53244270620568834</v>
      </c>
      <c r="AL144" s="11">
        <f>'OddsRatio_working_3-way'!Z144+'OddsRatio_working_3-way'!AF144</f>
        <v>1.0549778011434152</v>
      </c>
      <c r="AM144" s="11">
        <f>'OddsRatio_working_3-way'!AA144+'OddsRatio_working_3-way'!AG144</f>
        <v>-0.78945783739202691</v>
      </c>
      <c r="AN144" s="11">
        <f>'OddsRatio_working_3-way'!AB144+'OddsRatio_working_3-way'!AH144</f>
        <v>-0.26551996375138853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1.0549778011434152</v>
      </c>
      <c r="AS144" s="11">
        <f>IF(('OddsRatio_working_3-way'!X144=0),IF(Q144&gt;0,-Q144^(1/3),(-Q144)^(1/3)),'OddsRatio_working_3-way'!AM144-'OddsRatio_working_3-way'!R144/3)</f>
        <v>-0.78945783739202691</v>
      </c>
      <c r="AT144" s="11">
        <f>IF(('OddsRatio_working_3-way'!X144=0),IF(Q144&gt;0,-Q144^(1/3),(-Q144)^(1/3)),'OddsRatio_working_3-way'!AN144-'OddsRatio_working_3-way'!R144/3)</f>
        <v>-0.26551996375138853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1.1200000000000001</v>
      </c>
      <c r="B145" s="4">
        <f>IF('True_Odds_Calculator_3-way'!B146="","",'True_Odds_Calculator_3-way'!B146)</f>
        <v>10.45</v>
      </c>
      <c r="C145" s="4">
        <f>IF('True_Odds_Calculator_3-way'!C146="","",'True_Odds_Calculator_3-way'!C146)</f>
        <v>23.99</v>
      </c>
      <c r="D145" s="9">
        <f t="shared" si="39"/>
        <v>0.87900530874487959</v>
      </c>
      <c r="E145" s="9">
        <f t="shared" si="40"/>
        <v>8.4460154220518849E-2</v>
      </c>
      <c r="F145" s="9">
        <f t="shared" si="41"/>
        <v>3.6534537034601328E-2</v>
      </c>
      <c r="G145" s="9">
        <f t="shared" si="42"/>
        <v>1.147079640773037</v>
      </c>
      <c r="H145" s="9">
        <f t="shared" si="43"/>
        <v>1.1376495568927647</v>
      </c>
      <c r="I145" s="9">
        <f t="shared" si="44"/>
        <v>11.839902605305198</v>
      </c>
      <c r="J145" s="9">
        <f t="shared" si="45"/>
        <v>27.371360941372121</v>
      </c>
      <c r="K145" s="11">
        <f t="shared" si="46"/>
        <v>0.89285714285714279</v>
      </c>
      <c r="L145" s="11">
        <f t="shared" si="47"/>
        <v>9.569377990430622E-2</v>
      </c>
      <c r="M145" s="11">
        <f t="shared" si="48"/>
        <v>4.1684035014589414E-2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-9.2851187994997808E-2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0.11596310492780512</v>
      </c>
      <c r="Q145" s="11">
        <f>2*'OddsRatio_working_3-way'!K145*'OddsRatio_working_3-way'!L145*'OddsRatio_working_3-way'!M145</f>
        <v>7.1230408432312736E-3</v>
      </c>
      <c r="R145" s="11">
        <f t="shared" si="49"/>
        <v>0</v>
      </c>
      <c r="S145" s="11">
        <f t="shared" si="50"/>
        <v>-1.2489135296152853</v>
      </c>
      <c r="T145" s="11">
        <f t="shared" si="51"/>
        <v>-7.6714590271209179E-2</v>
      </c>
      <c r="U145" s="11">
        <f>'OddsRatio_working_3-way'!S145-'OddsRatio_working_3-way'!R145^2/3</f>
        <v>-1.2489135296152853</v>
      </c>
      <c r="V145" s="11">
        <f>'OddsRatio_working_3-way'!S145*'OddsRatio_working_3-way'!R145/3-2*'OddsRatio_working_3-way'!R145^3/27-'OddsRatio_working_3-way'!T145</f>
        <v>7.6714590271209179E-2</v>
      </c>
      <c r="W145" s="11">
        <f>'OddsRatio_working_3-way'!V145^2+4*'OddsRatio_working_3-way'!U145^3/27</f>
        <v>-0.28271288576637593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0.26860659621780297</v>
      </c>
      <c r="Y145" s="11">
        <f>IF('OddsRatio_working_3-way'!W145&gt;=0,IF('OddsRatio_working_3-way'!V145+SQRT('OddsRatio_working_3-way'!W145)&gt;0,0,PI()),ACOS('OddsRatio_working_3-way'!V145/(2*'OddsRatio_working_3-way'!X145)))</f>
        <v>1.427505465059526</v>
      </c>
      <c r="Z145" s="11">
        <f>'OddsRatio_working_3-way'!X145^(1/3)*COS('OddsRatio_working_3-way'!Y145/3)</f>
        <v>0.57353982038651841</v>
      </c>
      <c r="AA145" s="11">
        <f>'OddsRatio_working_3-way'!X145^(1/3)*COS(('OddsRatio_working_3-way'!Y145+2*PI())/3)</f>
        <v>-0.5427336541631258</v>
      </c>
      <c r="AB145" s="11">
        <f>'OddsRatio_working_3-way'!X145^(1/3)*COS(('OddsRatio_working_3-way'!Y145+4*PI())/3)</f>
        <v>-3.0806166223392776E-2</v>
      </c>
      <c r="AC145" s="11">
        <f>'OddsRatio_working_3-way'!X145^(1/3)*SIN('OddsRatio_working_3-way'!Y145/3)</f>
        <v>0.29556147296757385</v>
      </c>
      <c r="AD145" s="11">
        <f>'OddsRatio_working_3-way'!X145^(1/3)*SIN(('OddsRatio_working_3-way'!Y145+2*PI())/3)</f>
        <v>0.34891931805290211</v>
      </c>
      <c r="AE145" s="11">
        <f>'OddsRatio_working_3-way'!X145^(1/3)*SIN(('OddsRatio_working_3-way'!Y145+4*PI())/3)</f>
        <v>-0.64448079102047595</v>
      </c>
      <c r="AF145" s="11">
        <f>-'OddsRatio_working_3-way'!U145/(3*'OddsRatio_working_3-way'!X145^(1/3))*COS(('OddsRatio_working_3-way'!Y145)/3)</f>
        <v>0.57353982038651852</v>
      </c>
      <c r="AG145" s="11">
        <f>-'OddsRatio_working_3-way'!U145/(3*'OddsRatio_working_3-way'!X145^(1/3))*COS(('OddsRatio_working_3-way'!Y145+2*PI())/3)</f>
        <v>-0.54273365416312591</v>
      </c>
      <c r="AH145" s="11">
        <f>-'OddsRatio_working_3-way'!U145/(3*'OddsRatio_working_3-way'!X145^(1/3))*COS(('OddsRatio_working_3-way'!Y145+4*PI())/3)</f>
        <v>-3.0806166223392783E-2</v>
      </c>
      <c r="AI145" s="11">
        <f>'OddsRatio_working_3-way'!U145/(3*'OddsRatio_working_3-way'!X145^(1/3))*SIN(('OddsRatio_working_3-way'!Y145)/3)</f>
        <v>-0.2955614729675739</v>
      </c>
      <c r="AJ145" s="11">
        <f>'OddsRatio_working_3-way'!U145/(3*'OddsRatio_working_3-way'!X145^(1/3))*SIN(('OddsRatio_working_3-way'!Y145+2*PI())/3)</f>
        <v>-0.34891931805290216</v>
      </c>
      <c r="AK145" s="11">
        <f>'OddsRatio_working_3-way'!U145/(3*'OddsRatio_working_3-way'!X145^(1/3))*SIN(('OddsRatio_working_3-way'!Y145+4*PI())/3)</f>
        <v>0.64448079102047606</v>
      </c>
      <c r="AL145" s="11">
        <f>'OddsRatio_working_3-way'!Z145+'OddsRatio_working_3-way'!AF145</f>
        <v>1.147079640773037</v>
      </c>
      <c r="AM145" s="11">
        <f>'OddsRatio_working_3-way'!AA145+'OddsRatio_working_3-way'!AG145</f>
        <v>-1.0854673083262516</v>
      </c>
      <c r="AN145" s="11">
        <f>'OddsRatio_working_3-way'!AB145+'OddsRatio_working_3-way'!AH145</f>
        <v>-6.1612332446785559E-2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1.147079640773037</v>
      </c>
      <c r="AS145" s="11">
        <f>IF(('OddsRatio_working_3-way'!X145=0),IF(Q145&gt;0,-Q145^(1/3),(-Q145)^(1/3)),'OddsRatio_working_3-way'!AM145-'OddsRatio_working_3-way'!R145/3)</f>
        <v>-1.0854673083262516</v>
      </c>
      <c r="AT145" s="11">
        <f>IF(('OddsRatio_working_3-way'!X145=0),IF(Q145&gt;0,-Q145^(1/3),(-Q145)^(1/3)),'OddsRatio_working_3-way'!AN145-'OddsRatio_working_3-way'!R145/3)</f>
        <v>-6.1612332446785559E-2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2.12</v>
      </c>
      <c r="B146" s="4">
        <f>IF('True_Odds_Calculator_3-way'!B147="","",'True_Odds_Calculator_3-way'!B147)</f>
        <v>3.72</v>
      </c>
      <c r="C146" s="4">
        <f>IF('True_Odds_Calculator_3-way'!C147="","",'True_Odds_Calculator_3-way'!C147)</f>
        <v>3.54</v>
      </c>
      <c r="D146" s="9">
        <f t="shared" si="39"/>
        <v>0.46282075855871385</v>
      </c>
      <c r="E146" s="9">
        <f t="shared" si="40"/>
        <v>0.26186547602728655</v>
      </c>
      <c r="F146" s="9">
        <f t="shared" si="41"/>
        <v>0.27531376541399966</v>
      </c>
      <c r="G146" s="9">
        <f t="shared" si="42"/>
        <v>1.0363068506456987</v>
      </c>
      <c r="H146" s="9">
        <f t="shared" si="43"/>
        <v>2.1606636727231825</v>
      </c>
      <c r="I146" s="9">
        <f t="shared" si="44"/>
        <v>3.818754633756301</v>
      </c>
      <c r="J146" s="9">
        <f t="shared" si="45"/>
        <v>3.632219400640075</v>
      </c>
      <c r="K146" s="11">
        <f t="shared" si="46"/>
        <v>0.47169811320754712</v>
      </c>
      <c r="L146" s="11">
        <f t="shared" si="47"/>
        <v>0.26881720430107525</v>
      </c>
      <c r="M146" s="11">
        <f t="shared" si="48"/>
        <v>0.2824858757062147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-0.27716512328167331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0.22852757747586344</v>
      </c>
      <c r="Q146" s="11">
        <f>2*'OddsRatio_working_3-way'!K146*'OddsRatio_working_3-way'!L146*'OddsRatio_working_3-way'!M146</f>
        <v>7.1638739020646838E-2</v>
      </c>
      <c r="R146" s="11">
        <f t="shared" si="49"/>
        <v>0</v>
      </c>
      <c r="S146" s="11">
        <f t="shared" si="50"/>
        <v>-0.82451779924568214</v>
      </c>
      <c r="T146" s="11">
        <f t="shared" si="51"/>
        <v>-0.25846952954410096</v>
      </c>
      <c r="U146" s="11">
        <f>'OddsRatio_working_3-way'!S146-'OddsRatio_working_3-way'!R146^2/3</f>
        <v>-0.82451779924568214</v>
      </c>
      <c r="V146" s="11">
        <f>'OddsRatio_working_3-way'!S146*'OddsRatio_working_3-way'!R146/3-2*'OddsRatio_working_3-way'!R146^3/27-'OddsRatio_working_3-way'!T146</f>
        <v>0.25846952954410096</v>
      </c>
      <c r="W146" s="11">
        <f>'OddsRatio_working_3-way'!V146^2+4*'OddsRatio_working_3-way'!U146^3/27</f>
        <v>-1.6235221808900982E-2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0.1440848009954987</v>
      </c>
      <c r="Y146" s="11">
        <f>IF('OddsRatio_working_3-way'!W146&gt;=0,IF('OddsRatio_working_3-way'!V146+SQRT('OddsRatio_working_3-way'!W146)&gt;0,0,PI()),ACOS('OddsRatio_working_3-way'!V146/(2*'OddsRatio_working_3-way'!X146)))</f>
        <v>0.45800714293862943</v>
      </c>
      <c r="Z146" s="11">
        <f>'OddsRatio_working_3-way'!X146^(1/3)*COS('OddsRatio_working_3-way'!Y146/3)</f>
        <v>0.51815342532284936</v>
      </c>
      <c r="AA146" s="11">
        <f>'OddsRatio_working_3-way'!X146^(1/3)*COS(('OddsRatio_working_3-way'!Y146+2*PI())/3)</f>
        <v>-0.32812177534565534</v>
      </c>
      <c r="AB146" s="11">
        <f>'OddsRatio_working_3-way'!X146^(1/3)*COS(('OddsRatio_working_3-way'!Y146+4*PI())/3)</f>
        <v>-0.19003164997719407</v>
      </c>
      <c r="AC146" s="11">
        <f>'OddsRatio_working_3-way'!X146^(1/3)*SIN('OddsRatio_working_3-way'!Y146/3)</f>
        <v>7.9726371053910366E-2</v>
      </c>
      <c r="AD146" s="11">
        <f>'OddsRatio_working_3-way'!X146^(1/3)*SIN(('OddsRatio_working_3-way'!Y146+2*PI())/3)</f>
        <v>0.40887084386055539</v>
      </c>
      <c r="AE146" s="11">
        <f>'OddsRatio_working_3-way'!X146^(1/3)*SIN(('OddsRatio_working_3-way'!Y146+4*PI())/3)</f>
        <v>-0.48859721491446573</v>
      </c>
      <c r="AF146" s="11">
        <f>-'OddsRatio_working_3-way'!U146/(3*'OddsRatio_working_3-way'!X146^(1/3))*COS(('OddsRatio_working_3-way'!Y146)/3)</f>
        <v>0.51815342532284936</v>
      </c>
      <c r="AG146" s="11">
        <f>-'OddsRatio_working_3-way'!U146/(3*'OddsRatio_working_3-way'!X146^(1/3))*COS(('OddsRatio_working_3-way'!Y146+2*PI())/3)</f>
        <v>-0.32812177534565534</v>
      </c>
      <c r="AH146" s="11">
        <f>-'OddsRatio_working_3-way'!U146/(3*'OddsRatio_working_3-way'!X146^(1/3))*COS(('OddsRatio_working_3-way'!Y146+4*PI())/3)</f>
        <v>-0.19003164997719407</v>
      </c>
      <c r="AI146" s="11">
        <f>'OddsRatio_working_3-way'!U146/(3*'OddsRatio_working_3-way'!X146^(1/3))*SIN(('OddsRatio_working_3-way'!Y146)/3)</f>
        <v>-7.9726371053910366E-2</v>
      </c>
      <c r="AJ146" s="11">
        <f>'OddsRatio_working_3-way'!U146/(3*'OddsRatio_working_3-way'!X146^(1/3))*SIN(('OddsRatio_working_3-way'!Y146+2*PI())/3)</f>
        <v>-0.40887084386055539</v>
      </c>
      <c r="AK146" s="11">
        <f>'OddsRatio_working_3-way'!U146/(3*'OddsRatio_working_3-way'!X146^(1/3))*SIN(('OddsRatio_working_3-way'!Y146+4*PI())/3)</f>
        <v>0.48859721491446573</v>
      </c>
      <c r="AL146" s="11">
        <f>'OddsRatio_working_3-way'!Z146+'OddsRatio_working_3-way'!AF146</f>
        <v>1.0363068506456987</v>
      </c>
      <c r="AM146" s="11">
        <f>'OddsRatio_working_3-way'!AA146+'OddsRatio_working_3-way'!AG146</f>
        <v>-0.65624355069131068</v>
      </c>
      <c r="AN146" s="11">
        <f>'OddsRatio_working_3-way'!AB146+'OddsRatio_working_3-way'!AH146</f>
        <v>-0.38006329995438815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1.0363068506456987</v>
      </c>
      <c r="AS146" s="11">
        <f>IF(('OddsRatio_working_3-way'!X146=0),IF(Q146&gt;0,-Q146^(1/3),(-Q146)^(1/3)),'OddsRatio_working_3-way'!AM146-'OddsRatio_working_3-way'!R146/3)</f>
        <v>-0.65624355069131068</v>
      </c>
      <c r="AT146" s="11">
        <f>IF(('OddsRatio_working_3-way'!X146=0),IF(Q146&gt;0,-Q146^(1/3),(-Q146)^(1/3)),'OddsRatio_working_3-way'!AN146-'OddsRatio_working_3-way'!R146/3)</f>
        <v>-0.38006329995438815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1.32</v>
      </c>
      <c r="B147" s="4">
        <f>IF('True_Odds_Calculator_3-way'!B148="","",'True_Odds_Calculator_3-way'!B148)</f>
        <v>5.8</v>
      </c>
      <c r="C147" s="4">
        <f>IF('True_Odds_Calculator_3-way'!C148="","",'True_Odds_Calculator_3-way'!C148)</f>
        <v>10.51</v>
      </c>
      <c r="D147" s="9">
        <f t="shared" si="39"/>
        <v>0.74614914848792091</v>
      </c>
      <c r="E147" s="9">
        <f t="shared" si="40"/>
        <v>0.16384795345281192</v>
      </c>
      <c r="F147" s="9">
        <f t="shared" si="41"/>
        <v>9.0002898059267145E-2</v>
      </c>
      <c r="G147" s="9">
        <f t="shared" si="42"/>
        <v>1.0631706979534119</v>
      </c>
      <c r="H147" s="9">
        <f t="shared" si="43"/>
        <v>1.340214623345092</v>
      </c>
      <c r="I147" s="9">
        <f t="shared" si="44"/>
        <v>6.103219350176377</v>
      </c>
      <c r="J147" s="9">
        <f t="shared" si="45"/>
        <v>11.110753337536947</v>
      </c>
      <c r="K147" s="11">
        <f t="shared" si="46"/>
        <v>0.75757575757575757</v>
      </c>
      <c r="L147" s="11">
        <f t="shared" si="47"/>
        <v>0.17241379310344829</v>
      </c>
      <c r="M147" s="11">
        <f t="shared" si="48"/>
        <v>9.5147478591817325E-2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-0.18153780993769186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0.1818191760447084</v>
      </c>
      <c r="Q147" s="11">
        <f>2*'OddsRatio_working_3-way'!K147*'OddsRatio_working_3-way'!L147*'OddsRatio_working_3-way'!M147</f>
        <v>2.4855663164006614E-2</v>
      </c>
      <c r="R147" s="11">
        <f t="shared" si="49"/>
        <v>0</v>
      </c>
      <c r="S147" s="11">
        <f t="shared" si="50"/>
        <v>-1.0015499036102347</v>
      </c>
      <c r="T147" s="11">
        <f t="shared" si="51"/>
        <v>-0.13691728005608128</v>
      </c>
      <c r="U147" s="11">
        <f>'OddsRatio_working_3-way'!S147-'OddsRatio_working_3-way'!R147^2/3</f>
        <v>-1.0015499036102347</v>
      </c>
      <c r="V147" s="11">
        <f>'OddsRatio_working_3-way'!S147*'OddsRatio_working_3-way'!R147/3-2*'OddsRatio_working_3-way'!R147^3/27-'OddsRatio_working_3-way'!T147</f>
        <v>0.13691728005608128</v>
      </c>
      <c r="W147" s="11">
        <f>'OddsRatio_working_3-way'!V147^2+4*'OddsRatio_working_3-way'!U147^3/27</f>
        <v>-0.13009172081574644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0.19289768168235061</v>
      </c>
      <c r="Y147" s="11">
        <f>IF('OddsRatio_working_3-way'!W147&gt;=0,IF('OddsRatio_working_3-way'!V147+SQRT('OddsRatio_working_3-way'!W147)&gt;0,0,PI()),ACOS('OddsRatio_working_3-way'!V147/(2*'OddsRatio_working_3-way'!X147)))</f>
        <v>1.2079933677866139</v>
      </c>
      <c r="Z147" s="11">
        <f>'OddsRatio_working_3-way'!X147^(1/3)*COS('OddsRatio_working_3-way'!Y147/3)</f>
        <v>0.53158534897670606</v>
      </c>
      <c r="AA147" s="11">
        <f>'OddsRatio_working_3-way'!X147^(1/3)*COS(('OddsRatio_working_3-way'!Y147+2*PI())/3)</f>
        <v>-0.46187999806523278</v>
      </c>
      <c r="AB147" s="11">
        <f>'OddsRatio_working_3-way'!X147^(1/3)*COS(('OddsRatio_working_3-way'!Y147+4*PI())/3)</f>
        <v>-6.9705350911473452E-2</v>
      </c>
      <c r="AC147" s="11">
        <f>'OddsRatio_working_3-way'!X147^(1/3)*SIN('OddsRatio_working_3-way'!Y147/3)</f>
        <v>0.22642213810356968</v>
      </c>
      <c r="AD147" s="11">
        <f>'OddsRatio_working_3-way'!X147^(1/3)*SIN(('OddsRatio_working_3-way'!Y147+2*PI())/3)</f>
        <v>0.34715534744165888</v>
      </c>
      <c r="AE147" s="11">
        <f>'OddsRatio_working_3-way'!X147^(1/3)*SIN(('OddsRatio_working_3-way'!Y147+4*PI())/3)</f>
        <v>-0.57357748554522836</v>
      </c>
      <c r="AF147" s="11">
        <f>-'OddsRatio_working_3-way'!U147/(3*'OddsRatio_working_3-way'!X147^(1/3))*COS(('OddsRatio_working_3-way'!Y147)/3)</f>
        <v>0.53158534897670584</v>
      </c>
      <c r="AG147" s="11">
        <f>-'OddsRatio_working_3-way'!U147/(3*'OddsRatio_working_3-way'!X147^(1/3))*COS(('OddsRatio_working_3-way'!Y147+2*PI())/3)</f>
        <v>-0.46187999806523261</v>
      </c>
      <c r="AH147" s="11">
        <f>-'OddsRatio_working_3-way'!U147/(3*'OddsRatio_working_3-way'!X147^(1/3))*COS(('OddsRatio_working_3-way'!Y147+4*PI())/3)</f>
        <v>-6.9705350911473424E-2</v>
      </c>
      <c r="AI147" s="11">
        <f>'OddsRatio_working_3-way'!U147/(3*'OddsRatio_working_3-way'!X147^(1/3))*SIN(('OddsRatio_working_3-way'!Y147)/3)</f>
        <v>-0.22642213810356959</v>
      </c>
      <c r="AJ147" s="11">
        <f>'OddsRatio_working_3-way'!U147/(3*'OddsRatio_working_3-way'!X147^(1/3))*SIN(('OddsRatio_working_3-way'!Y147+2*PI())/3)</f>
        <v>-0.34715534744165871</v>
      </c>
      <c r="AK147" s="11">
        <f>'OddsRatio_working_3-way'!U147/(3*'OddsRatio_working_3-way'!X147^(1/3))*SIN(('OddsRatio_working_3-way'!Y147+4*PI())/3)</f>
        <v>0.57357748554522814</v>
      </c>
      <c r="AL147" s="11">
        <f>'OddsRatio_working_3-way'!Z147+'OddsRatio_working_3-way'!AF147</f>
        <v>1.0631706979534119</v>
      </c>
      <c r="AM147" s="11">
        <f>'OddsRatio_working_3-way'!AA147+'OddsRatio_working_3-way'!AG147</f>
        <v>-0.92375999613046544</v>
      </c>
      <c r="AN147" s="11">
        <f>'OddsRatio_working_3-way'!AB147+'OddsRatio_working_3-way'!AH147</f>
        <v>-0.13941070182294688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1.0631706979534119</v>
      </c>
      <c r="AS147" s="11">
        <f>IF(('OddsRatio_working_3-way'!X147=0),IF(Q147&gt;0,-Q147^(1/3),(-Q147)^(1/3)),'OddsRatio_working_3-way'!AM147-'OddsRatio_working_3-way'!R147/3)</f>
        <v>-0.92375999613046544</v>
      </c>
      <c r="AT147" s="11">
        <f>IF(('OddsRatio_working_3-way'!X147=0),IF(Q147&gt;0,-Q147^(1/3),(-Q147)^(1/3)),'OddsRatio_working_3-way'!AN147-'OddsRatio_working_3-way'!R147/3)</f>
        <v>-0.13941070182294688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2.59</v>
      </c>
      <c r="B148" s="4">
        <f>IF('True_Odds_Calculator_3-way'!B149="","",'True_Odds_Calculator_3-way'!B149)</f>
        <v>3.59</v>
      </c>
      <c r="C148" s="4">
        <f>IF('True_Odds_Calculator_3-way'!C149="","",'True_Odds_Calculator_3-way'!C149)</f>
        <v>2.8</v>
      </c>
      <c r="D148" s="9">
        <f t="shared" si="39"/>
        <v>0.3783513644109156</v>
      </c>
      <c r="E148" s="9">
        <f t="shared" si="40"/>
        <v>0.27200463027126465</v>
      </c>
      <c r="F148" s="9">
        <f t="shared" si="41"/>
        <v>0.34964400531781975</v>
      </c>
      <c r="G148" s="9">
        <f t="shared" si="42"/>
        <v>1.0333621639133257</v>
      </c>
      <c r="H148" s="9">
        <f t="shared" si="43"/>
        <v>2.6430458406221873</v>
      </c>
      <c r="I148" s="9">
        <f t="shared" si="44"/>
        <v>3.6764080045355128</v>
      </c>
      <c r="J148" s="9">
        <f t="shared" si="45"/>
        <v>2.8600518950439864</v>
      </c>
      <c r="K148" s="11">
        <f t="shared" si="46"/>
        <v>0.38610038610038611</v>
      </c>
      <c r="L148" s="11">
        <f t="shared" si="47"/>
        <v>0.2785515320334262</v>
      </c>
      <c r="M148" s="11">
        <f t="shared" si="48"/>
        <v>0.35714285714285715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-0.28471945881416627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0.22969362404300725</v>
      </c>
      <c r="Q148" s="11">
        <f>2*'OddsRatio_working_3-way'!K148*'OddsRatio_working_3-way'!L148*'OddsRatio_working_3-way'!M148</f>
        <v>7.6820610047828516E-2</v>
      </c>
      <c r="R148" s="11">
        <f t="shared" si="49"/>
        <v>0</v>
      </c>
      <c r="S148" s="11">
        <f t="shared" si="50"/>
        <v>-0.8067366557932597</v>
      </c>
      <c r="T148" s="11">
        <f t="shared" si="51"/>
        <v>-0.2698115905663076</v>
      </c>
      <c r="U148" s="11">
        <f>'OddsRatio_working_3-way'!S148-'OddsRatio_working_3-way'!R148^2/3</f>
        <v>-0.8067366557932597</v>
      </c>
      <c r="V148" s="11">
        <f>'OddsRatio_working_3-way'!S148*'OddsRatio_working_3-way'!R148/3-2*'OddsRatio_working_3-way'!R148^3/27-'OddsRatio_working_3-way'!T148</f>
        <v>0.2698115905663076</v>
      </c>
      <c r="W148" s="11">
        <f>'OddsRatio_working_3-way'!V148^2+4*'OddsRatio_working_3-way'!U148^3/27</f>
        <v>-4.9859430663925786E-3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0.13944912824244671</v>
      </c>
      <c r="Y148" s="11">
        <f>IF('OddsRatio_working_3-way'!W148&gt;=0,IF('OddsRatio_working_3-way'!V148+SQRT('OddsRatio_working_3-way'!W148)&gt;0,0,PI()),ACOS('OddsRatio_working_3-way'!V148/(2*'OddsRatio_working_3-way'!X148)))</f>
        <v>0.25596501827442775</v>
      </c>
      <c r="Z148" s="11">
        <f>'OddsRatio_working_3-way'!X148^(1/3)*COS('OddsRatio_working_3-way'!Y148/3)</f>
        <v>0.51668108195666285</v>
      </c>
      <c r="AA148" s="11">
        <f>'OddsRatio_working_3-way'!X148^(1/3)*COS(('OddsRatio_working_3-way'!Y148+2*PI())/3)</f>
        <v>-0.29661139946601306</v>
      </c>
      <c r="AB148" s="11">
        <f>'OddsRatio_working_3-way'!X148^(1/3)*COS(('OddsRatio_working_3-way'!Y148+4*PI())/3)</f>
        <v>-0.22006968249064987</v>
      </c>
      <c r="AC148" s="11">
        <f>'OddsRatio_working_3-way'!X148^(1/3)*SIN('OddsRatio_working_3-way'!Y148/3)</f>
        <v>4.4191380899962066E-2</v>
      </c>
      <c r="AD148" s="11">
        <f>'OddsRatio_working_3-way'!X148^(1/3)*SIN(('OddsRatio_working_3-way'!Y148+2*PI())/3)</f>
        <v>0.42536325217931847</v>
      </c>
      <c r="AE148" s="11">
        <f>'OddsRatio_working_3-way'!X148^(1/3)*SIN(('OddsRatio_working_3-way'!Y148+4*PI())/3)</f>
        <v>-0.46955463307928058</v>
      </c>
      <c r="AF148" s="11">
        <f>-'OddsRatio_working_3-way'!U148/(3*'OddsRatio_working_3-way'!X148^(1/3))*COS(('OddsRatio_working_3-way'!Y148)/3)</f>
        <v>0.51668108195666285</v>
      </c>
      <c r="AG148" s="11">
        <f>-'OddsRatio_working_3-way'!U148/(3*'OddsRatio_working_3-way'!X148^(1/3))*COS(('OddsRatio_working_3-way'!Y148+2*PI())/3)</f>
        <v>-0.29661139946601306</v>
      </c>
      <c r="AH148" s="11">
        <f>-'OddsRatio_working_3-way'!U148/(3*'OddsRatio_working_3-way'!X148^(1/3))*COS(('OddsRatio_working_3-way'!Y148+4*PI())/3)</f>
        <v>-0.22006968249064987</v>
      </c>
      <c r="AI148" s="11">
        <f>'OddsRatio_working_3-way'!U148/(3*'OddsRatio_working_3-way'!X148^(1/3))*SIN(('OddsRatio_working_3-way'!Y148)/3)</f>
        <v>-4.4191380899962066E-2</v>
      </c>
      <c r="AJ148" s="11">
        <f>'OddsRatio_working_3-way'!U148/(3*'OddsRatio_working_3-way'!X148^(1/3))*SIN(('OddsRatio_working_3-way'!Y148+2*PI())/3)</f>
        <v>-0.42536325217931847</v>
      </c>
      <c r="AK148" s="11">
        <f>'OddsRatio_working_3-way'!U148/(3*'OddsRatio_working_3-way'!X148^(1/3))*SIN(('OddsRatio_working_3-way'!Y148+4*PI())/3)</f>
        <v>0.46955463307928058</v>
      </c>
      <c r="AL148" s="11">
        <f>'OddsRatio_working_3-way'!Z148+'OddsRatio_working_3-way'!AF148</f>
        <v>1.0333621639133257</v>
      </c>
      <c r="AM148" s="11">
        <f>'OddsRatio_working_3-way'!AA148+'OddsRatio_working_3-way'!AG148</f>
        <v>-0.59322279893202612</v>
      </c>
      <c r="AN148" s="11">
        <f>'OddsRatio_working_3-way'!AB148+'OddsRatio_working_3-way'!AH148</f>
        <v>-0.44013936498129974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1.0333621639133257</v>
      </c>
      <c r="AS148" s="11">
        <f>IF(('OddsRatio_working_3-way'!X148=0),IF(Q148&gt;0,-Q148^(1/3),(-Q148)^(1/3)),'OddsRatio_working_3-way'!AM148-'OddsRatio_working_3-way'!R148/3)</f>
        <v>-0.59322279893202612</v>
      </c>
      <c r="AT148" s="11">
        <f>IF(('OddsRatio_working_3-way'!X148=0),IF(Q148&gt;0,-Q148^(1/3),(-Q148)^(1/3)),'OddsRatio_working_3-way'!AN148-'OddsRatio_working_3-way'!R148/3)</f>
        <v>-0.44013936498129974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2.0299999999999998</v>
      </c>
      <c r="B149" s="4">
        <f>IF('True_Odds_Calculator_3-way'!B150="","",'True_Odds_Calculator_3-way'!B150)</f>
        <v>3.39</v>
      </c>
      <c r="C149" s="4">
        <f>IF('True_Odds_Calculator_3-way'!C150="","",'True_Odds_Calculator_3-way'!C150)</f>
        <v>4.25</v>
      </c>
      <c r="D149" s="9">
        <f t="shared" si="39"/>
        <v>0.48359692568935442</v>
      </c>
      <c r="E149" s="9">
        <f t="shared" si="40"/>
        <v>0.28753823303803361</v>
      </c>
      <c r="F149" s="9">
        <f t="shared" si="41"/>
        <v>0.22886484127261209</v>
      </c>
      <c r="G149" s="9">
        <f t="shared" si="42"/>
        <v>1.0367357223247642</v>
      </c>
      <c r="H149" s="9">
        <f t="shared" si="43"/>
        <v>2.0678377939945065</v>
      </c>
      <c r="I149" s="9">
        <f t="shared" si="44"/>
        <v>3.4777983763561862</v>
      </c>
      <c r="J149" s="9">
        <f t="shared" si="45"/>
        <v>4.3693910975554831</v>
      </c>
      <c r="K149" s="11">
        <f t="shared" si="46"/>
        <v>0.49261083743842371</v>
      </c>
      <c r="L149" s="11">
        <f t="shared" si="47"/>
        <v>0.29498525073746312</v>
      </c>
      <c r="M149" s="11">
        <f t="shared" si="48"/>
        <v>0.23529411764705882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-0.2735481742284952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0.22805582409955133</v>
      </c>
      <c r="Q149" s="11">
        <f>2*'OddsRatio_working_3-way'!K149*'OddsRatio_working_3-way'!L149*'OddsRatio_working_3-way'!M149</f>
        <v>6.8382555951889454E-2</v>
      </c>
      <c r="R149" s="11">
        <f t="shared" si="49"/>
        <v>0</v>
      </c>
      <c r="S149" s="11">
        <f t="shared" si="50"/>
        <v>-0.83369528874667598</v>
      </c>
      <c r="T149" s="11">
        <f t="shared" si="51"/>
        <v>-0.24998359482658949</v>
      </c>
      <c r="U149" s="11">
        <f>'OddsRatio_working_3-way'!S149-'OddsRatio_working_3-way'!R149^2/3</f>
        <v>-0.83369528874667598</v>
      </c>
      <c r="V149" s="11">
        <f>'OddsRatio_working_3-way'!S149*'OddsRatio_working_3-way'!R149/3-2*'OddsRatio_working_3-way'!R149^3/27-'OddsRatio_working_3-way'!T149</f>
        <v>0.24998359482658949</v>
      </c>
      <c r="W149" s="11">
        <f>'OddsRatio_working_3-way'!V149^2+4*'OddsRatio_working_3-way'!U149^3/27</f>
        <v>-2.3353847511386562E-2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0.14649713750941606</v>
      </c>
      <c r="Y149" s="11">
        <f>IF('OddsRatio_working_3-way'!W149&gt;=0,IF('OddsRatio_working_3-way'!V149+SQRT('OddsRatio_working_3-way'!W149)&gt;0,0,PI()),ACOS('OddsRatio_working_3-way'!V149/(2*'OddsRatio_working_3-way'!X149)))</f>
        <v>0.54870056276306101</v>
      </c>
      <c r="Z149" s="11">
        <f>'OddsRatio_working_3-way'!X149^(1/3)*COS('OddsRatio_working_3-way'!Y149/3)</f>
        <v>0.51836786116238209</v>
      </c>
      <c r="AA149" s="11">
        <f>'OddsRatio_working_3-way'!X149^(1/3)*COS(('OddsRatio_working_3-way'!Y149+2*PI())/3)</f>
        <v>-0.3422194204160926</v>
      </c>
      <c r="AB149" s="11">
        <f>'OddsRatio_working_3-way'!X149^(1/3)*COS(('OddsRatio_working_3-way'!Y149+4*PI())/3)</f>
        <v>-0.17614844074628941</v>
      </c>
      <c r="AC149" s="11">
        <f>'OddsRatio_working_3-way'!X149^(1/3)*SIN('OddsRatio_working_3-way'!Y149/3)</f>
        <v>9.588112481694569E-2</v>
      </c>
      <c r="AD149" s="11">
        <f>'OddsRatio_working_3-way'!X149^(1/3)*SIN(('OddsRatio_working_3-way'!Y149+2*PI())/3)</f>
        <v>0.40097917386355492</v>
      </c>
      <c r="AE149" s="11">
        <f>'OddsRatio_working_3-way'!X149^(1/3)*SIN(('OddsRatio_working_3-way'!Y149+4*PI())/3)</f>
        <v>-0.49686029868050069</v>
      </c>
      <c r="AF149" s="11">
        <f>-'OddsRatio_working_3-way'!U149/(3*'OddsRatio_working_3-way'!X149^(1/3))*COS(('OddsRatio_working_3-way'!Y149)/3)</f>
        <v>0.51836786116238209</v>
      </c>
      <c r="AG149" s="11">
        <f>-'OddsRatio_working_3-way'!U149/(3*'OddsRatio_working_3-way'!X149^(1/3))*COS(('OddsRatio_working_3-way'!Y149+2*PI())/3)</f>
        <v>-0.3422194204160926</v>
      </c>
      <c r="AH149" s="11">
        <f>-'OddsRatio_working_3-way'!U149/(3*'OddsRatio_working_3-way'!X149^(1/3))*COS(('OddsRatio_working_3-way'!Y149+4*PI())/3)</f>
        <v>-0.17614844074628941</v>
      </c>
      <c r="AI149" s="11">
        <f>'OddsRatio_working_3-way'!U149/(3*'OddsRatio_working_3-way'!X149^(1/3))*SIN(('OddsRatio_working_3-way'!Y149)/3)</f>
        <v>-9.588112481694569E-2</v>
      </c>
      <c r="AJ149" s="11">
        <f>'OddsRatio_working_3-way'!U149/(3*'OddsRatio_working_3-way'!X149^(1/3))*SIN(('OddsRatio_working_3-way'!Y149+2*PI())/3)</f>
        <v>-0.40097917386355492</v>
      </c>
      <c r="AK149" s="11">
        <f>'OddsRatio_working_3-way'!U149/(3*'OddsRatio_working_3-way'!X149^(1/3))*SIN(('OddsRatio_working_3-way'!Y149+4*PI())/3)</f>
        <v>0.49686029868050069</v>
      </c>
      <c r="AL149" s="11">
        <f>'OddsRatio_working_3-way'!Z149+'OddsRatio_working_3-way'!AF149</f>
        <v>1.0367357223247642</v>
      </c>
      <c r="AM149" s="11">
        <f>'OddsRatio_working_3-way'!AA149+'OddsRatio_working_3-way'!AG149</f>
        <v>-0.6844388408321852</v>
      </c>
      <c r="AN149" s="11">
        <f>'OddsRatio_working_3-way'!AB149+'OddsRatio_working_3-way'!AH149</f>
        <v>-0.35229688149257882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1.0367357223247642</v>
      </c>
      <c r="AS149" s="11">
        <f>IF(('OddsRatio_working_3-way'!X149=0),IF(Q149&gt;0,-Q149^(1/3),(-Q149)^(1/3)),'OddsRatio_working_3-way'!AM149-'OddsRatio_working_3-way'!R149/3)</f>
        <v>-0.6844388408321852</v>
      </c>
      <c r="AT149" s="11">
        <f>IF(('OddsRatio_working_3-way'!X149=0),IF(Q149&gt;0,-Q149^(1/3),(-Q149)^(1/3)),'OddsRatio_working_3-way'!AN149-'OddsRatio_working_3-way'!R149/3)</f>
        <v>-0.35229688149257882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2.1800000000000002</v>
      </c>
      <c r="B150" s="4">
        <f>IF('True_Odds_Calculator_3-way'!B151="","",'True_Odds_Calculator_3-way'!B151)</f>
        <v>3.65</v>
      </c>
      <c r="C150" s="4">
        <f>IF('True_Odds_Calculator_3-way'!C151="","",'True_Odds_Calculator_3-way'!C151)</f>
        <v>3.45</v>
      </c>
      <c r="D150" s="9">
        <f t="shared" si="39"/>
        <v>0.45011194533413407</v>
      </c>
      <c r="E150" s="9">
        <f t="shared" si="40"/>
        <v>0.26712398960128575</v>
      </c>
      <c r="F150" s="9">
        <f t="shared" si="41"/>
        <v>0.28276406506458024</v>
      </c>
      <c r="G150" s="9">
        <f t="shared" si="42"/>
        <v>1.035313172242271</v>
      </c>
      <c r="H150" s="9">
        <f t="shared" si="43"/>
        <v>2.2216695432458797</v>
      </c>
      <c r="I150" s="9">
        <f t="shared" si="44"/>
        <v>3.7435799064420183</v>
      </c>
      <c r="J150" s="9">
        <f t="shared" si="45"/>
        <v>3.536517271993564</v>
      </c>
      <c r="K150" s="11">
        <f t="shared" si="46"/>
        <v>0.4587155963302752</v>
      </c>
      <c r="L150" s="11">
        <f t="shared" si="47"/>
        <v>0.27397260273972601</v>
      </c>
      <c r="M150" s="11">
        <f t="shared" si="48"/>
        <v>0.28985507246376813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-0.2790779424916171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0.22876584831877136</v>
      </c>
      <c r="Q150" s="11">
        <f>2*'OddsRatio_working_3-way'!K150*'OddsRatio_working_3-way'!L150*'OddsRatio_working_3-way'!M150</f>
        <v>7.2855365706615091E-2</v>
      </c>
      <c r="R150" s="11">
        <f t="shared" si="49"/>
        <v>0</v>
      </c>
      <c r="S150" s="11">
        <f t="shared" si="50"/>
        <v>-0.81972027698191519</v>
      </c>
      <c r="T150" s="11">
        <f t="shared" si="51"/>
        <v>-0.26105741305156538</v>
      </c>
      <c r="U150" s="11">
        <f>'OddsRatio_working_3-way'!S150-'OddsRatio_working_3-way'!R150^2/3</f>
        <v>-0.81972027698191519</v>
      </c>
      <c r="V150" s="11">
        <f>'OddsRatio_working_3-way'!S150*'OddsRatio_working_3-way'!R150/3-2*'OddsRatio_working_3-way'!R150^3/27-'OddsRatio_working_3-way'!T150</f>
        <v>0.26105741305156538</v>
      </c>
      <c r="W150" s="11">
        <f>'OddsRatio_working_3-way'!V150^2+4*'OddsRatio_working_3-way'!U150^3/27</f>
        <v>-1.3449610081735619E-2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0.14282907878904705</v>
      </c>
      <c r="Y150" s="11">
        <f>IF('OddsRatio_working_3-way'!W150&gt;=0,IF('OddsRatio_working_3-way'!V150+SQRT('OddsRatio_working_3-way'!W150)&gt;0,0,PI()),ACOS('OddsRatio_working_3-way'!V150/(2*'OddsRatio_working_3-way'!X150)))</f>
        <v>0.41805458290670772</v>
      </c>
      <c r="Z150" s="11">
        <f>'OddsRatio_working_3-way'!X150^(1/3)*COS('OddsRatio_working_3-way'!Y150/3)</f>
        <v>0.51765658612113563</v>
      </c>
      <c r="AA150" s="11">
        <f>'OddsRatio_working_3-way'!X150^(1/3)*COS(('OddsRatio_working_3-way'!Y150+2*PI())/3)</f>
        <v>-0.32170764881058583</v>
      </c>
      <c r="AB150" s="11">
        <f>'OddsRatio_working_3-way'!X150^(1/3)*COS(('OddsRatio_working_3-way'!Y150+4*PI())/3)</f>
        <v>-0.19594893731054988</v>
      </c>
      <c r="AC150" s="11">
        <f>'OddsRatio_working_3-way'!X150^(1/3)*SIN('OddsRatio_working_3-way'!Y150/3)</f>
        <v>7.2606825937486311E-2</v>
      </c>
      <c r="AD150" s="11">
        <f>'OddsRatio_working_3-way'!X150^(1/3)*SIN(('OddsRatio_working_3-way'!Y150+2*PI())/3)</f>
        <v>0.41200034104848737</v>
      </c>
      <c r="AE150" s="11">
        <f>'OddsRatio_working_3-way'!X150^(1/3)*SIN(('OddsRatio_working_3-way'!Y150+4*PI())/3)</f>
        <v>-0.48460716698597361</v>
      </c>
      <c r="AF150" s="11">
        <f>-'OddsRatio_working_3-way'!U150/(3*'OddsRatio_working_3-way'!X150^(1/3))*COS(('OddsRatio_working_3-way'!Y150)/3)</f>
        <v>0.51765658612113552</v>
      </c>
      <c r="AG150" s="11">
        <f>-'OddsRatio_working_3-way'!U150/(3*'OddsRatio_working_3-way'!X150^(1/3))*COS(('OddsRatio_working_3-way'!Y150+2*PI())/3)</f>
        <v>-0.32170764881058578</v>
      </c>
      <c r="AH150" s="11">
        <f>-'OddsRatio_working_3-way'!U150/(3*'OddsRatio_working_3-way'!X150^(1/3))*COS(('OddsRatio_working_3-way'!Y150+4*PI())/3)</f>
        <v>-0.19594893731054985</v>
      </c>
      <c r="AI150" s="11">
        <f>'OddsRatio_working_3-way'!U150/(3*'OddsRatio_working_3-way'!X150^(1/3))*SIN(('OddsRatio_working_3-way'!Y150)/3)</f>
        <v>-7.2606825937486297E-2</v>
      </c>
      <c r="AJ150" s="11">
        <f>'OddsRatio_working_3-way'!U150/(3*'OddsRatio_working_3-way'!X150^(1/3))*SIN(('OddsRatio_working_3-way'!Y150+2*PI())/3)</f>
        <v>-0.41200034104848726</v>
      </c>
      <c r="AK150" s="11">
        <f>'OddsRatio_working_3-way'!U150/(3*'OddsRatio_working_3-way'!X150^(1/3))*SIN(('OddsRatio_working_3-way'!Y150+4*PI())/3)</f>
        <v>0.4846071669859735</v>
      </c>
      <c r="AL150" s="11">
        <f>'OddsRatio_working_3-way'!Z150+'OddsRatio_working_3-way'!AF150</f>
        <v>1.035313172242271</v>
      </c>
      <c r="AM150" s="11">
        <f>'OddsRatio_working_3-way'!AA150+'OddsRatio_working_3-way'!AG150</f>
        <v>-0.64341529762117156</v>
      </c>
      <c r="AN150" s="11">
        <f>'OddsRatio_working_3-way'!AB150+'OddsRatio_working_3-way'!AH150</f>
        <v>-0.39189787462109971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1.035313172242271</v>
      </c>
      <c r="AS150" s="11">
        <f>IF(('OddsRatio_working_3-way'!X150=0),IF(Q150&gt;0,-Q150^(1/3),(-Q150)^(1/3)),'OddsRatio_working_3-way'!AM150-'OddsRatio_working_3-way'!R150/3)</f>
        <v>-0.64341529762117156</v>
      </c>
      <c r="AT150" s="11">
        <f>IF(('OddsRatio_working_3-way'!X150=0),IF(Q150&gt;0,-Q150^(1/3),(-Q150)^(1/3)),'OddsRatio_working_3-way'!AN150-'OddsRatio_working_3-way'!R150/3)</f>
        <v>-0.39189787462109971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2.38</v>
      </c>
      <c r="B151" s="4">
        <f>IF('True_Odds_Calculator_3-way'!B152="","",'True_Odds_Calculator_3-way'!B152)</f>
        <v>3.74</v>
      </c>
      <c r="C151" s="4">
        <f>IF('True_Odds_Calculator_3-way'!C152="","",'True_Odds_Calculator_3-way'!C152)</f>
        <v>2.99</v>
      </c>
      <c r="D151" s="9">
        <f t="shared" si="39"/>
        <v>0.41205460701754226</v>
      </c>
      <c r="E151" s="9">
        <f t="shared" si="40"/>
        <v>0.26088909048777797</v>
      </c>
      <c r="F151" s="9">
        <f t="shared" si="41"/>
        <v>0.32705630249467954</v>
      </c>
      <c r="G151" s="9">
        <f t="shared" si="42"/>
        <v>1.0339585554033963</v>
      </c>
      <c r="H151" s="9">
        <f t="shared" si="43"/>
        <v>2.4268628064566871</v>
      </c>
      <c r="I151" s="9">
        <f t="shared" si="44"/>
        <v>3.8330464418053065</v>
      </c>
      <c r="J151" s="9">
        <f t="shared" si="45"/>
        <v>3.0575775252527588</v>
      </c>
      <c r="K151" s="11">
        <f t="shared" si="46"/>
        <v>0.42016806722689076</v>
      </c>
      <c r="L151" s="11">
        <f t="shared" si="47"/>
        <v>0.26737967914438499</v>
      </c>
      <c r="M151" s="11">
        <f t="shared" si="48"/>
        <v>0.33444816053511706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-0.28272419621900591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0.22957334526463455</v>
      </c>
      <c r="Q151" s="11">
        <f>2*'OddsRatio_working_3-way'!K151*'OddsRatio_working_3-way'!L151*'OddsRatio_working_3-way'!M151</f>
        <v>7.5146757860764177E-2</v>
      </c>
      <c r="R151" s="11">
        <f t="shared" si="49"/>
        <v>0</v>
      </c>
      <c r="S151" s="11">
        <f t="shared" si="50"/>
        <v>-0.81200459081613496</v>
      </c>
      <c r="T151" s="11">
        <f t="shared" si="51"/>
        <v>-0.26579528340953684</v>
      </c>
      <c r="U151" s="11">
        <f>'OddsRatio_working_3-way'!S151-'OddsRatio_working_3-way'!R151^2/3</f>
        <v>-0.81200459081613496</v>
      </c>
      <c r="V151" s="11">
        <f>'OddsRatio_working_3-way'!S151*'OddsRatio_working_3-way'!R151/3-2*'OddsRatio_working_3-way'!R151^3/27-'OddsRatio_working_3-way'!T151</f>
        <v>0.26579528340953684</v>
      </c>
      <c r="W151" s="11">
        <f>'OddsRatio_working_3-way'!V151^2+4*'OddsRatio_working_3-way'!U151^3/27</f>
        <v>-8.6708538109567801E-3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0.14081724547592953</v>
      </c>
      <c r="Y151" s="11">
        <f>IF('OddsRatio_working_3-way'!W151&gt;=0,IF('OddsRatio_working_3-way'!V151+SQRT('OddsRatio_working_3-way'!W151)&gt;0,0,PI()),ACOS('OddsRatio_working_3-way'!V151/(2*'OddsRatio_working_3-way'!X151)))</f>
        <v>0.33697332592642715</v>
      </c>
      <c r="Z151" s="11">
        <f>'OddsRatio_working_3-way'!X151^(1/3)*COS('OddsRatio_working_3-way'!Y151/3)</f>
        <v>0.51697927770169805</v>
      </c>
      <c r="AA151" s="11">
        <f>'OddsRatio_working_3-way'!X151^(1/3)*COS(('OddsRatio_working_3-way'!Y151+2*PI())/3)</f>
        <v>-0.30899179251093212</v>
      </c>
      <c r="AB151" s="11">
        <f>'OddsRatio_working_3-way'!X151^(1/3)*COS(('OddsRatio_working_3-way'!Y151+4*PI())/3)</f>
        <v>-0.20798748519076601</v>
      </c>
      <c r="AC151" s="11">
        <f>'OddsRatio_working_3-way'!X151^(1/3)*SIN('OddsRatio_working_3-way'!Y151/3)</f>
        <v>5.8314864020609723E-2</v>
      </c>
      <c r="AD151" s="11">
        <f>'OddsRatio_working_3-way'!X151^(1/3)*SIN(('OddsRatio_working_3-way'!Y151+2*PI())/3)</f>
        <v>0.41855975570949566</v>
      </c>
      <c r="AE151" s="11">
        <f>'OddsRatio_working_3-way'!X151^(1/3)*SIN(('OddsRatio_working_3-way'!Y151+4*PI())/3)</f>
        <v>-0.47687461973010525</v>
      </c>
      <c r="AF151" s="11">
        <f>-'OddsRatio_working_3-way'!U151/(3*'OddsRatio_working_3-way'!X151^(1/3))*COS(('OddsRatio_working_3-way'!Y151)/3)</f>
        <v>0.51697927770169816</v>
      </c>
      <c r="AG151" s="11">
        <f>-'OddsRatio_working_3-way'!U151/(3*'OddsRatio_working_3-way'!X151^(1/3))*COS(('OddsRatio_working_3-way'!Y151+2*PI())/3)</f>
        <v>-0.30899179251093217</v>
      </c>
      <c r="AH151" s="11">
        <f>-'OddsRatio_working_3-way'!U151/(3*'OddsRatio_working_3-way'!X151^(1/3))*COS(('OddsRatio_working_3-way'!Y151+4*PI())/3)</f>
        <v>-0.20798748519076604</v>
      </c>
      <c r="AI151" s="11">
        <f>'OddsRatio_working_3-way'!U151/(3*'OddsRatio_working_3-way'!X151^(1/3))*SIN(('OddsRatio_working_3-way'!Y151)/3)</f>
        <v>-5.831486402060973E-2</v>
      </c>
      <c r="AJ151" s="11">
        <f>'OddsRatio_working_3-way'!U151/(3*'OddsRatio_working_3-way'!X151^(1/3))*SIN(('OddsRatio_working_3-way'!Y151+2*PI())/3)</f>
        <v>-0.41855975570949577</v>
      </c>
      <c r="AK151" s="11">
        <f>'OddsRatio_working_3-way'!U151/(3*'OddsRatio_working_3-way'!X151^(1/3))*SIN(('OddsRatio_working_3-way'!Y151+4*PI())/3)</f>
        <v>0.47687461973010536</v>
      </c>
      <c r="AL151" s="11">
        <f>'OddsRatio_working_3-way'!Z151+'OddsRatio_working_3-way'!AF151</f>
        <v>1.0339585554033963</v>
      </c>
      <c r="AM151" s="11">
        <f>'OddsRatio_working_3-way'!AA151+'OddsRatio_working_3-way'!AG151</f>
        <v>-0.61798358502186423</v>
      </c>
      <c r="AN151" s="11">
        <f>'OddsRatio_working_3-way'!AB151+'OddsRatio_working_3-way'!AH151</f>
        <v>-0.41597497038153208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1.0339585554033963</v>
      </c>
      <c r="AS151" s="11">
        <f>IF(('OddsRatio_working_3-way'!X151=0),IF(Q151&gt;0,-Q151^(1/3),(-Q151)^(1/3)),'OddsRatio_working_3-way'!AM151-'OddsRatio_working_3-way'!R151/3)</f>
        <v>-0.61798358502186423</v>
      </c>
      <c r="AT151" s="11">
        <f>IF(('OddsRatio_working_3-way'!X151=0),IF(Q151&gt;0,-Q151^(1/3),(-Q151)^(1/3)),'OddsRatio_working_3-way'!AN151-'OddsRatio_working_3-way'!R151/3)</f>
        <v>-0.41597497038153208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4.1100000000000003</v>
      </c>
      <c r="B152" s="4">
        <f>IF('True_Odds_Calculator_3-way'!B153="","",'True_Odds_Calculator_3-way'!B153)</f>
        <v>3.45</v>
      </c>
      <c r="C152" s="4">
        <f>IF('True_Odds_Calculator_3-way'!C153="","",'True_Odds_Calculator_3-way'!C153)</f>
        <v>1.91</v>
      </c>
      <c r="D152" s="9">
        <f t="shared" si="39"/>
        <v>0.22715575468414212</v>
      </c>
      <c r="E152" s="9">
        <f t="shared" si="40"/>
        <v>0.27172129787324956</v>
      </c>
      <c r="F152" s="9">
        <f t="shared" si="41"/>
        <v>0.50112294744260844</v>
      </c>
      <c r="G152" s="9">
        <f t="shared" si="42"/>
        <v>1.0939761271551904</v>
      </c>
      <c r="H152" s="9">
        <f t="shared" si="43"/>
        <v>4.4022657554526425</v>
      </c>
      <c r="I152" s="9">
        <f t="shared" si="44"/>
        <v>3.6802415115302161</v>
      </c>
      <c r="J152" s="9">
        <f t="shared" si="45"/>
        <v>1.9955182757112233</v>
      </c>
      <c r="K152" s="11">
        <f t="shared" si="46"/>
        <v>0.24330900243309</v>
      </c>
      <c r="L152" s="11">
        <f t="shared" si="47"/>
        <v>0.28985507246376813</v>
      </c>
      <c r="M152" s="11">
        <f t="shared" si="48"/>
        <v>0.52356020942408377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-0.25601981623422509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0.23889661518204608</v>
      </c>
      <c r="Q152" s="11">
        <f>2*'OddsRatio_working_3-way'!K152*'OddsRatio_working_3-way'!L152*'OddsRatio_working_3-way'!M152</f>
        <v>7.3847485373120872E-2</v>
      </c>
      <c r="R152" s="11">
        <f t="shared" si="49"/>
        <v>0</v>
      </c>
      <c r="S152" s="11">
        <f t="shared" si="50"/>
        <v>-0.93311767306123872</v>
      </c>
      <c r="T152" s="11">
        <f t="shared" si="51"/>
        <v>-0.28844441207457139</v>
      </c>
      <c r="U152" s="11">
        <f>'OddsRatio_working_3-way'!S152-'OddsRatio_working_3-way'!R152^2/3</f>
        <v>-0.93311767306123872</v>
      </c>
      <c r="V152" s="11">
        <f>'OddsRatio_working_3-way'!S152*'OddsRatio_working_3-way'!R152/3-2*'OddsRatio_working_3-way'!R152^3/27-'OddsRatio_working_3-way'!T152</f>
        <v>0.28844441207457139</v>
      </c>
      <c r="W152" s="11">
        <f>'OddsRatio_working_3-way'!V152^2+4*'OddsRatio_working_3-way'!U152^3/27</f>
        <v>-3.7166276709688847E-2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0.17346934568298658</v>
      </c>
      <c r="Y152" s="11">
        <f>IF('OddsRatio_working_3-way'!W152&gt;=0,IF('OddsRatio_working_3-way'!V152+SQRT('OddsRatio_working_3-way'!W152)&gt;0,0,PI()),ACOS('OddsRatio_working_3-way'!V152/(2*'OddsRatio_working_3-way'!X152)))</f>
        <v>0.58917606709983461</v>
      </c>
      <c r="Z152" s="11">
        <f>'OddsRatio_working_3-way'!X152^(1/3)*COS('OddsRatio_working_3-way'!Y152/3)</f>
        <v>0.54698806357759522</v>
      </c>
      <c r="AA152" s="11">
        <f>'OddsRatio_working_3-way'!X152^(1/3)*COS(('OddsRatio_working_3-way'!Y152+2*PI())/3)</f>
        <v>-0.36774084602160945</v>
      </c>
      <c r="AB152" s="11">
        <f>'OddsRatio_working_3-way'!X152^(1/3)*COS(('OddsRatio_working_3-way'!Y152+4*PI())/3)</f>
        <v>-0.17924721755598566</v>
      </c>
      <c r="AC152" s="11">
        <f>'OddsRatio_working_3-way'!X152^(1/3)*SIN('OddsRatio_working_3-way'!Y152/3)</f>
        <v>0.10882684713515722</v>
      </c>
      <c r="AD152" s="11">
        <f>'OddsRatio_working_3-way'!X152^(1/3)*SIN(('OddsRatio_working_3-way'!Y152+2*PI())/3)</f>
        <v>0.41929213505747659</v>
      </c>
      <c r="AE152" s="11">
        <f>'OddsRatio_working_3-way'!X152^(1/3)*SIN(('OddsRatio_working_3-way'!Y152+4*PI())/3)</f>
        <v>-0.52811898219263365</v>
      </c>
      <c r="AF152" s="11">
        <f>-'OddsRatio_working_3-way'!U152/(3*'OddsRatio_working_3-way'!X152^(1/3))*COS(('OddsRatio_working_3-way'!Y152)/3)</f>
        <v>0.54698806357759533</v>
      </c>
      <c r="AG152" s="11">
        <f>-'OddsRatio_working_3-way'!U152/(3*'OddsRatio_working_3-way'!X152^(1/3))*COS(('OddsRatio_working_3-way'!Y152+2*PI())/3)</f>
        <v>-0.3677408460216095</v>
      </c>
      <c r="AH152" s="11">
        <f>-'OddsRatio_working_3-way'!U152/(3*'OddsRatio_working_3-way'!X152^(1/3))*COS(('OddsRatio_working_3-way'!Y152+4*PI())/3)</f>
        <v>-0.17924721755598572</v>
      </c>
      <c r="AI152" s="11">
        <f>'OddsRatio_working_3-way'!U152/(3*'OddsRatio_working_3-way'!X152^(1/3))*SIN(('OddsRatio_working_3-way'!Y152)/3)</f>
        <v>-0.10882684713515724</v>
      </c>
      <c r="AJ152" s="11">
        <f>'OddsRatio_working_3-way'!U152/(3*'OddsRatio_working_3-way'!X152^(1/3))*SIN(('OddsRatio_working_3-way'!Y152+2*PI())/3)</f>
        <v>-0.41929213505747664</v>
      </c>
      <c r="AK152" s="11">
        <f>'OddsRatio_working_3-way'!U152/(3*'OddsRatio_working_3-way'!X152^(1/3))*SIN(('OddsRatio_working_3-way'!Y152+4*PI())/3)</f>
        <v>0.52811898219263376</v>
      </c>
      <c r="AL152" s="11">
        <f>'OddsRatio_working_3-way'!Z152+'OddsRatio_working_3-way'!AF152</f>
        <v>1.0939761271551904</v>
      </c>
      <c r="AM152" s="11">
        <f>'OddsRatio_working_3-way'!AA152+'OddsRatio_working_3-way'!AG152</f>
        <v>-0.735481692043219</v>
      </c>
      <c r="AN152" s="11">
        <f>'OddsRatio_working_3-way'!AB152+'OddsRatio_working_3-way'!AH152</f>
        <v>-0.35849443511197138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1.0939761271551904</v>
      </c>
      <c r="AS152" s="11">
        <f>IF(('OddsRatio_working_3-way'!X152=0),IF(Q152&gt;0,-Q152^(1/3),(-Q152)^(1/3)),'OddsRatio_working_3-way'!AM152-'OddsRatio_working_3-way'!R152/3)</f>
        <v>-0.735481692043219</v>
      </c>
      <c r="AT152" s="11">
        <f>IF(('OddsRatio_working_3-way'!X152=0),IF(Q152&gt;0,-Q152^(1/3),(-Q152)^(1/3)),'OddsRatio_working_3-way'!AN152-'OddsRatio_working_3-way'!R152/3)</f>
        <v>-0.35849443511197138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2.25</v>
      </c>
      <c r="B153" s="4">
        <f>IF('True_Odds_Calculator_3-way'!B154="","",'True_Odds_Calculator_3-way'!B154)</f>
        <v>3.06</v>
      </c>
      <c r="C153" s="4">
        <f>IF('True_Odds_Calculator_3-way'!C154="","",'True_Odds_Calculator_3-way'!C154)</f>
        <v>3.52</v>
      </c>
      <c r="D153" s="9">
        <f t="shared" si="39"/>
        <v>0.42391461927947344</v>
      </c>
      <c r="E153" s="9">
        <f t="shared" si="40"/>
        <v>0.30868243820248747</v>
      </c>
      <c r="F153" s="9">
        <f t="shared" si="41"/>
        <v>0.26740294251803914</v>
      </c>
      <c r="G153" s="9">
        <f t="shared" si="42"/>
        <v>1.0871724720410865</v>
      </c>
      <c r="H153" s="9">
        <f t="shared" si="43"/>
        <v>2.3589655900513584</v>
      </c>
      <c r="I153" s="9">
        <f t="shared" si="44"/>
        <v>3.2395752924046382</v>
      </c>
      <c r="J153" s="9">
        <f t="shared" si="45"/>
        <v>3.7396746295435381</v>
      </c>
      <c r="K153" s="11">
        <f t="shared" si="46"/>
        <v>0.44444444444444442</v>
      </c>
      <c r="L153" s="11">
        <f t="shared" si="47"/>
        <v>0.32679738562091504</v>
      </c>
      <c r="M153" s="11">
        <f t="shared" si="48"/>
        <v>0.28409090909090912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-0.26775103980986337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0.24055918663761799</v>
      </c>
      <c r="Q153" s="11">
        <f>2*'OddsRatio_working_3-way'!K153*'OddsRatio_working_3-way'!L153*'OddsRatio_working_3-way'!M153</f>
        <v>8.252459232851389E-2</v>
      </c>
      <c r="R153" s="11">
        <f t="shared" si="49"/>
        <v>0</v>
      </c>
      <c r="S153" s="11">
        <f t="shared" si="50"/>
        <v>-0.89844351980274295</v>
      </c>
      <c r="T153" s="11">
        <f t="shared" si="51"/>
        <v>-0.30821390044691011</v>
      </c>
      <c r="U153" s="11">
        <f>'OddsRatio_working_3-way'!S153-'OddsRatio_working_3-way'!R153^2/3</f>
        <v>-0.89844351980274295</v>
      </c>
      <c r="V153" s="11">
        <f>'OddsRatio_working_3-way'!S153*'OddsRatio_working_3-way'!R153/3-2*'OddsRatio_working_3-way'!R153^3/27-'OddsRatio_working_3-way'!T153</f>
        <v>0.30821390044691011</v>
      </c>
      <c r="W153" s="11">
        <f>'OddsRatio_working_3-way'!V153^2+4*'OddsRatio_working_3-way'!U153^3/27</f>
        <v>-1.2444827193897862E-2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0.16389069194328554</v>
      </c>
      <c r="Y153" s="11">
        <f>IF('OddsRatio_working_3-way'!W153&gt;=0,IF('OddsRatio_working_3-way'!V153+SQRT('OddsRatio_working_3-way'!W153)&gt;0,0,PI()),ACOS('OddsRatio_working_3-way'!V153/(2*'OddsRatio_working_3-way'!X153)))</f>
        <v>0.34727608963305689</v>
      </c>
      <c r="Z153" s="11">
        <f>'OddsRatio_working_3-way'!X153^(1/3)*COS('OddsRatio_working_3-way'!Y153/3)</f>
        <v>0.54358623602054335</v>
      </c>
      <c r="AA153" s="11">
        <f>'OddsRatio_working_3-way'!X153^(1/3)*COS(('OddsRatio_working_3-way'!Y153+2*PI())/3)</f>
        <v>-0.32653234487227067</v>
      </c>
      <c r="AB153" s="11">
        <f>'OddsRatio_working_3-way'!X153^(1/3)*COS(('OddsRatio_working_3-way'!Y153+4*PI())/3)</f>
        <v>-0.21705389114827281</v>
      </c>
      <c r="AC153" s="11">
        <f>'OddsRatio_working_3-way'!X153^(1/3)*SIN('OddsRatio_working_3-way'!Y153/3)</f>
        <v>6.320741472801425E-2</v>
      </c>
      <c r="AD153" s="11">
        <f>'OddsRatio_working_3-way'!X153^(1/3)*SIN(('OddsRatio_working_3-way'!Y153+2*PI())/3)</f>
        <v>0.43915578217734713</v>
      </c>
      <c r="AE153" s="11">
        <f>'OddsRatio_working_3-way'!X153^(1/3)*SIN(('OddsRatio_working_3-way'!Y153+4*PI())/3)</f>
        <v>-0.50236319690536124</v>
      </c>
      <c r="AF153" s="11">
        <f>-'OddsRatio_working_3-way'!U153/(3*'OddsRatio_working_3-way'!X153^(1/3))*COS(('OddsRatio_working_3-way'!Y153)/3)</f>
        <v>0.54358623602054323</v>
      </c>
      <c r="AG153" s="11">
        <f>-'OddsRatio_working_3-way'!U153/(3*'OddsRatio_working_3-way'!X153^(1/3))*COS(('OddsRatio_working_3-way'!Y153+2*PI())/3)</f>
        <v>-0.32653234487227062</v>
      </c>
      <c r="AH153" s="11">
        <f>-'OddsRatio_working_3-way'!U153/(3*'OddsRatio_working_3-way'!X153^(1/3))*COS(('OddsRatio_working_3-way'!Y153+4*PI())/3)</f>
        <v>-0.21705389114827278</v>
      </c>
      <c r="AI153" s="11">
        <f>'OddsRatio_working_3-way'!U153/(3*'OddsRatio_working_3-way'!X153^(1/3))*SIN(('OddsRatio_working_3-way'!Y153)/3)</f>
        <v>-6.3207414728014236E-2</v>
      </c>
      <c r="AJ153" s="11">
        <f>'OddsRatio_working_3-way'!U153/(3*'OddsRatio_working_3-way'!X153^(1/3))*SIN(('OddsRatio_working_3-way'!Y153+2*PI())/3)</f>
        <v>-0.43915578217734708</v>
      </c>
      <c r="AK153" s="11">
        <f>'OddsRatio_working_3-way'!U153/(3*'OddsRatio_working_3-way'!X153^(1/3))*SIN(('OddsRatio_working_3-way'!Y153+4*PI())/3)</f>
        <v>0.50236319690536113</v>
      </c>
      <c r="AL153" s="11">
        <f>'OddsRatio_working_3-way'!Z153+'OddsRatio_working_3-way'!AF153</f>
        <v>1.0871724720410865</v>
      </c>
      <c r="AM153" s="11">
        <f>'OddsRatio_working_3-way'!AA153+'OddsRatio_working_3-way'!AG153</f>
        <v>-0.65306468974454135</v>
      </c>
      <c r="AN153" s="11">
        <f>'OddsRatio_working_3-way'!AB153+'OddsRatio_working_3-way'!AH153</f>
        <v>-0.43410778229654556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1.0871724720410865</v>
      </c>
      <c r="AS153" s="11">
        <f>IF(('OddsRatio_working_3-way'!X153=0),IF(Q153&gt;0,-Q153^(1/3),(-Q153)^(1/3)),'OddsRatio_working_3-way'!AM153-'OddsRatio_working_3-way'!R153/3)</f>
        <v>-0.65306468974454135</v>
      </c>
      <c r="AT153" s="11">
        <f>IF(('OddsRatio_working_3-way'!X153=0),IF(Q153&gt;0,-Q153^(1/3),(-Q153)^(1/3)),'OddsRatio_working_3-way'!AN153-'OddsRatio_working_3-way'!R153/3)</f>
        <v>-0.43410778229654556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2.31</v>
      </c>
      <c r="B154" s="4">
        <f>IF('True_Odds_Calculator_3-way'!B155="","",'True_Odds_Calculator_3-way'!B155)</f>
        <v>3.22</v>
      </c>
      <c r="C154" s="4">
        <f>IF('True_Odds_Calculator_3-way'!C155="","",'True_Odds_Calculator_3-way'!C155)</f>
        <v>3.21</v>
      </c>
      <c r="D154" s="9">
        <f t="shared" si="39"/>
        <v>0.41274807118718793</v>
      </c>
      <c r="E154" s="9">
        <f t="shared" si="40"/>
        <v>0.29315777032821527</v>
      </c>
      <c r="F154" s="9">
        <f t="shared" si="41"/>
        <v>0.2940941584845968</v>
      </c>
      <c r="G154" s="9">
        <f t="shared" si="42"/>
        <v>1.0860957238028619</v>
      </c>
      <c r="H154" s="9">
        <f t="shared" si="43"/>
        <v>2.4227853981817491</v>
      </c>
      <c r="I154" s="9">
        <f t="shared" si="44"/>
        <v>3.4111325068423537</v>
      </c>
      <c r="J154" s="9">
        <f t="shared" si="45"/>
        <v>3.4002715496043252</v>
      </c>
      <c r="K154" s="11">
        <f t="shared" si="46"/>
        <v>0.4329004329004329</v>
      </c>
      <c r="L154" s="11">
        <f t="shared" si="47"/>
        <v>0.3105590062111801</v>
      </c>
      <c r="M154" s="11">
        <f t="shared" si="48"/>
        <v>0.3115264797507788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-0.26918053986028678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0.240402515900281</v>
      </c>
      <c r="Q154" s="11">
        <f>2*'OddsRatio_working_3-way'!K154*'OddsRatio_working_3-way'!L154*'OddsRatio_working_3-way'!M154</f>
        <v>8.3763942822397547E-2</v>
      </c>
      <c r="R154" s="11">
        <f t="shared" si="49"/>
        <v>0</v>
      </c>
      <c r="S154" s="11">
        <f t="shared" si="50"/>
        <v>-0.89309025097080763</v>
      </c>
      <c r="T154" s="11">
        <f t="shared" si="51"/>
        <v>-0.31118127211526392</v>
      </c>
      <c r="U154" s="11">
        <f>'OddsRatio_working_3-way'!S154-'OddsRatio_working_3-way'!R154^2/3</f>
        <v>-0.89309025097080763</v>
      </c>
      <c r="V154" s="11">
        <f>'OddsRatio_working_3-way'!S154*'OddsRatio_working_3-way'!R154/3-2*'OddsRatio_working_3-way'!R154^3/27-'OddsRatio_working_3-way'!T154</f>
        <v>0.31118127211526392</v>
      </c>
      <c r="W154" s="11">
        <f>'OddsRatio_working_3-way'!V154^2+4*'OddsRatio_working_3-way'!U154^3/27</f>
        <v>-8.6977552122943086E-3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0.16242809126469493</v>
      </c>
      <c r="Y154" s="11">
        <f>IF('OddsRatio_working_3-way'!W154&gt;=0,IF('OddsRatio_working_3-way'!V154+SQRT('OddsRatio_working_3-way'!W154)&gt;0,0,PI()),ACOS('OddsRatio_working_3-way'!V154/(2*'OddsRatio_working_3-way'!X154)))</f>
        <v>0.29118369252666176</v>
      </c>
      <c r="Z154" s="11">
        <f>'OddsRatio_working_3-way'!X154^(1/3)*COS('OddsRatio_working_3-way'!Y154/3)</f>
        <v>0.54304786190143106</v>
      </c>
      <c r="AA154" s="11">
        <f>'OddsRatio_working_3-way'!X154^(1/3)*COS(('OddsRatio_working_3-way'!Y154+2*PI())/3)</f>
        <v>-0.31731506006886656</v>
      </c>
      <c r="AB154" s="11">
        <f>'OddsRatio_working_3-way'!X154^(1/3)*COS(('OddsRatio_working_3-way'!Y154+4*PI())/3)</f>
        <v>-0.22573280183256453</v>
      </c>
      <c r="AC154" s="11">
        <f>'OddsRatio_working_3-way'!X154^(1/3)*SIN('OddsRatio_working_3-way'!Y154/3)</f>
        <v>5.2875041445722797E-2</v>
      </c>
      <c r="AD154" s="11">
        <f>'OddsRatio_working_3-way'!X154^(1/3)*SIN(('OddsRatio_working_3-way'!Y154+2*PI())/3)</f>
        <v>0.44385572315460137</v>
      </c>
      <c r="AE154" s="11">
        <f>'OddsRatio_working_3-way'!X154^(1/3)*SIN(('OddsRatio_working_3-way'!Y154+4*PI())/3)</f>
        <v>-0.49673076460032423</v>
      </c>
      <c r="AF154" s="11">
        <f>-'OddsRatio_working_3-way'!U154/(3*'OddsRatio_working_3-way'!X154^(1/3))*COS(('OddsRatio_working_3-way'!Y154)/3)</f>
        <v>0.54304786190143095</v>
      </c>
      <c r="AG154" s="11">
        <f>-'OddsRatio_working_3-way'!U154/(3*'OddsRatio_working_3-way'!X154^(1/3))*COS(('OddsRatio_working_3-way'!Y154+2*PI())/3)</f>
        <v>-0.31731506006886651</v>
      </c>
      <c r="AH154" s="11">
        <f>-'OddsRatio_working_3-way'!U154/(3*'OddsRatio_working_3-way'!X154^(1/3))*COS(('OddsRatio_working_3-way'!Y154+4*PI())/3)</f>
        <v>-0.22573280183256447</v>
      </c>
      <c r="AI154" s="11">
        <f>'OddsRatio_working_3-way'!U154/(3*'OddsRatio_working_3-way'!X154^(1/3))*SIN(('OddsRatio_working_3-way'!Y154)/3)</f>
        <v>-5.287504144572279E-2</v>
      </c>
      <c r="AJ154" s="11">
        <f>'OddsRatio_working_3-way'!U154/(3*'OddsRatio_working_3-way'!X154^(1/3))*SIN(('OddsRatio_working_3-way'!Y154+2*PI())/3)</f>
        <v>-0.44385572315460131</v>
      </c>
      <c r="AK154" s="11">
        <f>'OddsRatio_working_3-way'!U154/(3*'OddsRatio_working_3-way'!X154^(1/3))*SIN(('OddsRatio_working_3-way'!Y154+4*PI())/3)</f>
        <v>0.49673076460032417</v>
      </c>
      <c r="AL154" s="11">
        <f>'OddsRatio_working_3-way'!Z154+'OddsRatio_working_3-way'!AF154</f>
        <v>1.0860957238028619</v>
      </c>
      <c r="AM154" s="11">
        <f>'OddsRatio_working_3-way'!AA154+'OddsRatio_working_3-way'!AG154</f>
        <v>-0.63463012013773312</v>
      </c>
      <c r="AN154" s="11">
        <f>'OddsRatio_working_3-way'!AB154+'OddsRatio_working_3-way'!AH154</f>
        <v>-0.451465603665129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1.0860957238028619</v>
      </c>
      <c r="AS154" s="11">
        <f>IF(('OddsRatio_working_3-way'!X154=0),IF(Q154&gt;0,-Q154^(1/3),(-Q154)^(1/3)),'OddsRatio_working_3-way'!AM154-'OddsRatio_working_3-way'!R154/3)</f>
        <v>-0.63463012013773312</v>
      </c>
      <c r="AT154" s="11">
        <f>IF(('OddsRatio_working_3-way'!X154=0),IF(Q154&gt;0,-Q154^(1/3),(-Q154)^(1/3)),'OddsRatio_working_3-way'!AN154-'OddsRatio_working_3-way'!R154/3)</f>
        <v>-0.451465603665129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1.34</v>
      </c>
      <c r="B155" s="4">
        <f>IF('True_Odds_Calculator_3-way'!B156="","",'True_Odds_Calculator_3-way'!B156)</f>
        <v>4.71</v>
      </c>
      <c r="C155" s="4">
        <f>IF('True_Odds_Calculator_3-way'!C156="","",'True_Odds_Calculator_3-way'!C156)</f>
        <v>9.5</v>
      </c>
      <c r="D155" s="9">
        <f t="shared" si="39"/>
        <v>0.71817448698595177</v>
      </c>
      <c r="E155" s="9">
        <f t="shared" si="40"/>
        <v>0.18932269892041939</v>
      </c>
      <c r="F155" s="9">
        <f t="shared" si="41"/>
        <v>9.2502814093629024E-2</v>
      </c>
      <c r="G155" s="9">
        <f t="shared" si="42"/>
        <v>1.1541743444091332</v>
      </c>
      <c r="H155" s="9">
        <f t="shared" si="43"/>
        <v>1.3924192770991057</v>
      </c>
      <c r="I155" s="9">
        <f t="shared" si="44"/>
        <v>5.2819868177578844</v>
      </c>
      <c r="J155" s="9">
        <f t="shared" si="45"/>
        <v>10.810481927477635</v>
      </c>
      <c r="K155" s="11">
        <f t="shared" si="46"/>
        <v>0.74626865671641784</v>
      </c>
      <c r="L155" s="11">
        <f t="shared" si="47"/>
        <v>0.21231422505307856</v>
      </c>
      <c r="M155" s="11">
        <f t="shared" si="48"/>
        <v>0.10526315789473684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-0.17882261505079389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0.20931213860299569</v>
      </c>
      <c r="Q155" s="11">
        <f>2*'OddsRatio_working_3-way'!K155*'OddsRatio_working_3-way'!L155*'OddsRatio_working_3-way'!M155</f>
        <v>3.3356516112031193E-2</v>
      </c>
      <c r="R155" s="11">
        <f t="shared" si="49"/>
        <v>0</v>
      </c>
      <c r="S155" s="11">
        <f t="shared" si="50"/>
        <v>-1.1705014969361753</v>
      </c>
      <c r="T155" s="11">
        <f t="shared" si="51"/>
        <v>-0.18653410309739851</v>
      </c>
      <c r="U155" s="11">
        <f>'OddsRatio_working_3-way'!S155-'OddsRatio_working_3-way'!R155^2/3</f>
        <v>-1.1705014969361753</v>
      </c>
      <c r="V155" s="11">
        <f>'OddsRatio_working_3-way'!S155*'OddsRatio_working_3-way'!R155/3-2*'OddsRatio_working_3-way'!R155^3/27-'OddsRatio_working_3-way'!T155</f>
        <v>0.18653410309739851</v>
      </c>
      <c r="W155" s="11">
        <f>'OddsRatio_working_3-way'!V155^2+4*'OddsRatio_working_3-way'!U155^3/27</f>
        <v>-0.20278626991587556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0.2437115310845111</v>
      </c>
      <c r="Y155" s="11">
        <f>IF('OddsRatio_working_3-way'!W155&gt;=0,IF('OddsRatio_working_3-way'!V155+SQRT('OddsRatio_working_3-way'!W155)&gt;0,0,PI()),ACOS('OddsRatio_working_3-way'!V155/(2*'OddsRatio_working_3-way'!X155)))</f>
        <v>1.1780853143277106</v>
      </c>
      <c r="Z155" s="11">
        <f>'OddsRatio_working_3-way'!X155^(1/3)*COS('OddsRatio_working_3-way'!Y155/3)</f>
        <v>0.57708717220456662</v>
      </c>
      <c r="AA155" s="11">
        <f>'OddsRatio_working_3-way'!X155^(1/3)*COS(('OddsRatio_working_3-way'!Y155+2*PI())/3)</f>
        <v>-0.49555366071641044</v>
      </c>
      <c r="AB155" s="11">
        <f>'OddsRatio_working_3-way'!X155^(1/3)*COS(('OddsRatio_working_3-way'!Y155+4*PI())/3)</f>
        <v>-8.1533511488156629E-2</v>
      </c>
      <c r="AC155" s="11">
        <f>'OddsRatio_working_3-way'!X155^(1/3)*SIN('OddsRatio_working_3-way'!Y155/3)</f>
        <v>0.23903464460686163</v>
      </c>
      <c r="AD155" s="11">
        <f>'OddsRatio_working_3-way'!X155^(1/3)*SIN(('OddsRatio_working_3-way'!Y155+2*PI())/3)</f>
        <v>0.38025482902384894</v>
      </c>
      <c r="AE155" s="11">
        <f>'OddsRatio_working_3-way'!X155^(1/3)*SIN(('OddsRatio_working_3-way'!Y155+4*PI())/3)</f>
        <v>-0.61928947363071052</v>
      </c>
      <c r="AF155" s="11">
        <f>-'OddsRatio_working_3-way'!U155/(3*'OddsRatio_working_3-way'!X155^(1/3))*COS(('OddsRatio_working_3-way'!Y155)/3)</f>
        <v>0.57708717220456662</v>
      </c>
      <c r="AG155" s="11">
        <f>-'OddsRatio_working_3-way'!U155/(3*'OddsRatio_working_3-way'!X155^(1/3))*COS(('OddsRatio_working_3-way'!Y155+2*PI())/3)</f>
        <v>-0.49555366071641044</v>
      </c>
      <c r="AH155" s="11">
        <f>-'OddsRatio_working_3-way'!U155/(3*'OddsRatio_working_3-way'!X155^(1/3))*COS(('OddsRatio_working_3-way'!Y155+4*PI())/3)</f>
        <v>-8.1533511488156629E-2</v>
      </c>
      <c r="AI155" s="11">
        <f>'OddsRatio_working_3-way'!U155/(3*'OddsRatio_working_3-way'!X155^(1/3))*SIN(('OddsRatio_working_3-way'!Y155)/3)</f>
        <v>-0.23903464460686163</v>
      </c>
      <c r="AJ155" s="11">
        <f>'OddsRatio_working_3-way'!U155/(3*'OddsRatio_working_3-way'!X155^(1/3))*SIN(('OddsRatio_working_3-way'!Y155+2*PI())/3)</f>
        <v>-0.38025482902384894</v>
      </c>
      <c r="AK155" s="11">
        <f>'OddsRatio_working_3-way'!U155/(3*'OddsRatio_working_3-way'!X155^(1/3))*SIN(('OddsRatio_working_3-way'!Y155+4*PI())/3)</f>
        <v>0.61928947363071052</v>
      </c>
      <c r="AL155" s="11">
        <f>'OddsRatio_working_3-way'!Z155+'OddsRatio_working_3-way'!AF155</f>
        <v>1.1541743444091332</v>
      </c>
      <c r="AM155" s="11">
        <f>'OddsRatio_working_3-way'!AA155+'OddsRatio_working_3-way'!AG155</f>
        <v>-0.99110732143282088</v>
      </c>
      <c r="AN155" s="11">
        <f>'OddsRatio_working_3-way'!AB155+'OddsRatio_working_3-way'!AH155</f>
        <v>-0.16306702297631326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1.1541743444091332</v>
      </c>
      <c r="AS155" s="11">
        <f>IF(('OddsRatio_working_3-way'!X155=0),IF(Q155&gt;0,-Q155^(1/3),(-Q155)^(1/3)),'OddsRatio_working_3-way'!AM155-'OddsRatio_working_3-way'!R155/3)</f>
        <v>-0.99110732143282088</v>
      </c>
      <c r="AT155" s="11">
        <f>IF(('OddsRatio_working_3-way'!X155=0),IF(Q155&gt;0,-Q155^(1/3),(-Q155)^(1/3)),'OddsRatio_working_3-way'!AN155-'OddsRatio_working_3-way'!R155/3)</f>
        <v>-0.16306702297631326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1.47</v>
      </c>
      <c r="B156" s="4">
        <f>IF('True_Odds_Calculator_3-way'!B157="","",'True_Odds_Calculator_3-way'!B157)</f>
        <v>4.2</v>
      </c>
      <c r="C156" s="4">
        <f>IF('True_Odds_Calculator_3-way'!C157="","",'True_Odds_Calculator_3-way'!C157)</f>
        <v>6.86</v>
      </c>
      <c r="D156" s="9">
        <f t="shared" si="39"/>
        <v>0.65269626459887808</v>
      </c>
      <c r="E156" s="9">
        <f t="shared" si="40"/>
        <v>0.21631673736321863</v>
      </c>
      <c r="F156" s="9">
        <f t="shared" si="41"/>
        <v>0.13098699803790328</v>
      </c>
      <c r="G156" s="9">
        <f t="shared" si="42"/>
        <v>1.1321408715719463</v>
      </c>
      <c r="H156" s="9">
        <f t="shared" si="43"/>
        <v>1.5321062096388147</v>
      </c>
      <c r="I156" s="9">
        <f t="shared" si="44"/>
        <v>4.6228507890302284</v>
      </c>
      <c r="J156" s="9">
        <f t="shared" si="45"/>
        <v>7.6343455074116076</v>
      </c>
      <c r="K156" s="11">
        <f t="shared" si="46"/>
        <v>0.68027210884353739</v>
      </c>
      <c r="L156" s="11">
        <f t="shared" si="47"/>
        <v>0.23809523809523808</v>
      </c>
      <c r="M156" s="11">
        <f t="shared" si="48"/>
        <v>0.14577259475218657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-0.20809167759843072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0.22501017622098124</v>
      </c>
      <c r="Q156" s="11">
        <f>2*'OddsRatio_working_3-way'!K156*'OddsRatio_working_3-way'!L156*'OddsRatio_working_3-way'!M156</f>
        <v>4.7221443068411584E-2</v>
      </c>
      <c r="R156" s="11">
        <f t="shared" si="49"/>
        <v>0</v>
      </c>
      <c r="S156" s="11">
        <f t="shared" si="50"/>
        <v>-1.081303100718902</v>
      </c>
      <c r="T156" s="11">
        <f t="shared" si="51"/>
        <v>-0.22692614915401929</v>
      </c>
      <c r="U156" s="11">
        <f>'OddsRatio_working_3-way'!S156-'OddsRatio_working_3-way'!R156^2/3</f>
        <v>-1.081303100718902</v>
      </c>
      <c r="V156" s="11">
        <f>'OddsRatio_working_3-way'!S156*'OddsRatio_working_3-way'!R156/3-2*'OddsRatio_working_3-way'!R156^3/27-'OddsRatio_working_3-way'!T156</f>
        <v>0.22692614915401929</v>
      </c>
      <c r="W156" s="11">
        <f>'OddsRatio_working_3-way'!V156^2+4*'OddsRatio_working_3-way'!U156^3/27</f>
        <v>-0.13580486564493477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0.21639104811359861</v>
      </c>
      <c r="Y156" s="11">
        <f>IF('OddsRatio_working_3-way'!W156&gt;=0,IF('OddsRatio_working_3-way'!V156+SQRT('OddsRatio_working_3-way'!W156)&gt;0,0,PI()),ACOS('OddsRatio_working_3-way'!V156/(2*'OddsRatio_working_3-way'!X156)))</f>
        <v>1.0188532783153748</v>
      </c>
      <c r="Z156" s="11">
        <f>'OddsRatio_working_3-way'!X156^(1/3)*COS('OddsRatio_working_3-way'!Y156/3)</f>
        <v>0.56607043578597327</v>
      </c>
      <c r="AA156" s="11">
        <f>'OddsRatio_working_3-way'!X156^(1/3)*COS(('OddsRatio_working_3-way'!Y156+2*PI())/3)</f>
        <v>-0.45623732953292684</v>
      </c>
      <c r="AB156" s="11">
        <f>'OddsRatio_working_3-way'!X156^(1/3)*COS(('OddsRatio_working_3-way'!Y156+4*PI())/3)</f>
        <v>-0.10983310625304667</v>
      </c>
      <c r="AC156" s="11">
        <f>'OddsRatio_working_3-way'!X156^(1/3)*SIN('OddsRatio_working_3-way'!Y156/3)</f>
        <v>0.19999657155906214</v>
      </c>
      <c r="AD156" s="11">
        <f>'OddsRatio_working_3-way'!X156^(1/3)*SIN(('OddsRatio_working_3-way'!Y156+2*PI())/3)</f>
        <v>0.39023309194244965</v>
      </c>
      <c r="AE156" s="11">
        <f>'OddsRatio_working_3-way'!X156^(1/3)*SIN(('OddsRatio_working_3-way'!Y156+4*PI())/3)</f>
        <v>-0.59022966350151174</v>
      </c>
      <c r="AF156" s="11">
        <f>-'OddsRatio_working_3-way'!U156/(3*'OddsRatio_working_3-way'!X156^(1/3))*COS(('OddsRatio_working_3-way'!Y156)/3)</f>
        <v>0.56607043578597305</v>
      </c>
      <c r="AG156" s="11">
        <f>-'OddsRatio_working_3-way'!U156/(3*'OddsRatio_working_3-way'!X156^(1/3))*COS(('OddsRatio_working_3-way'!Y156+2*PI())/3)</f>
        <v>-0.45623732953292667</v>
      </c>
      <c r="AH156" s="11">
        <f>-'OddsRatio_working_3-way'!U156/(3*'OddsRatio_working_3-way'!X156^(1/3))*COS(('OddsRatio_working_3-way'!Y156+4*PI())/3)</f>
        <v>-0.10983310625304663</v>
      </c>
      <c r="AI156" s="11">
        <f>'OddsRatio_working_3-way'!U156/(3*'OddsRatio_working_3-way'!X156^(1/3))*SIN(('OddsRatio_working_3-way'!Y156)/3)</f>
        <v>-0.19999657155906206</v>
      </c>
      <c r="AJ156" s="11">
        <f>'OddsRatio_working_3-way'!U156/(3*'OddsRatio_working_3-way'!X156^(1/3))*SIN(('OddsRatio_working_3-way'!Y156+2*PI())/3)</f>
        <v>-0.39023309194244948</v>
      </c>
      <c r="AK156" s="11">
        <f>'OddsRatio_working_3-way'!U156/(3*'OddsRatio_working_3-way'!X156^(1/3))*SIN(('OddsRatio_working_3-way'!Y156+4*PI())/3)</f>
        <v>0.59022966350151151</v>
      </c>
      <c r="AL156" s="11">
        <f>'OddsRatio_working_3-way'!Z156+'OddsRatio_working_3-way'!AF156</f>
        <v>1.1321408715719463</v>
      </c>
      <c r="AM156" s="11">
        <f>'OddsRatio_working_3-way'!AA156+'OddsRatio_working_3-way'!AG156</f>
        <v>-0.91247465906585346</v>
      </c>
      <c r="AN156" s="11">
        <f>'OddsRatio_working_3-way'!AB156+'OddsRatio_working_3-way'!AH156</f>
        <v>-0.21966621250609331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1.1321408715719463</v>
      </c>
      <c r="AS156" s="11">
        <f>IF(('OddsRatio_working_3-way'!X156=0),IF(Q156&gt;0,-Q156^(1/3),(-Q156)^(1/3)),'OddsRatio_working_3-way'!AM156-'OddsRatio_working_3-way'!R156/3)</f>
        <v>-0.91247465906585346</v>
      </c>
      <c r="AT156" s="11">
        <f>IF(('OddsRatio_working_3-way'!X156=0),IF(Q156&gt;0,-Q156^(1/3),(-Q156)^(1/3)),'OddsRatio_working_3-way'!AN156-'OddsRatio_working_3-way'!R156/3)</f>
        <v>-0.21966621250609331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3.2</v>
      </c>
      <c r="B157" s="4">
        <f>IF('True_Odds_Calculator_3-way'!B158="","",'True_Odds_Calculator_3-way'!B158)</f>
        <v>3.69</v>
      </c>
      <c r="C157" s="4">
        <f>IF('True_Odds_Calculator_3-way'!C158="","",'True_Odds_Calculator_3-way'!C158)</f>
        <v>2.2799999999999998</v>
      </c>
      <c r="D157" s="9">
        <f t="shared" si="39"/>
        <v>0.30529974979780816</v>
      </c>
      <c r="E157" s="9">
        <f t="shared" si="40"/>
        <v>0.26439089276036104</v>
      </c>
      <c r="F157" s="9">
        <f t="shared" si="41"/>
        <v>0.43030935744183069</v>
      </c>
      <c r="G157" s="9">
        <f t="shared" si="42"/>
        <v>1.0343042901611421</v>
      </c>
      <c r="H157" s="9">
        <f t="shared" si="43"/>
        <v>3.2754694383545129</v>
      </c>
      <c r="I157" s="9">
        <f t="shared" si="44"/>
        <v>3.7822785405334716</v>
      </c>
      <c r="J157" s="9">
        <f t="shared" si="45"/>
        <v>2.3239094914062615</v>
      </c>
      <c r="K157" s="11">
        <f t="shared" si="46"/>
        <v>0.3125</v>
      </c>
      <c r="L157" s="11">
        <f t="shared" si="47"/>
        <v>0.2710027100271003</v>
      </c>
      <c r="M157" s="11">
        <f t="shared" si="48"/>
        <v>0.43859649122807021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-0.2813673750772594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0.22917855275043983</v>
      </c>
      <c r="Q157" s="11">
        <f>2*'OddsRatio_working_3-way'!K157*'OddsRatio_working_3-way'!L157*'OddsRatio_working_3-way'!M157</f>
        <v>7.4288023581990228E-2</v>
      </c>
      <c r="R157" s="11">
        <f t="shared" si="49"/>
        <v>0</v>
      </c>
      <c r="S157" s="11">
        <f t="shared" si="50"/>
        <v>-0.81451715106454947</v>
      </c>
      <c r="T157" s="11">
        <f t="shared" si="51"/>
        <v>-0.2640250084488005</v>
      </c>
      <c r="U157" s="11">
        <f>'OddsRatio_working_3-way'!S157-'OddsRatio_working_3-way'!R157^2/3</f>
        <v>-0.81451715106454947</v>
      </c>
      <c r="V157" s="11">
        <f>'OddsRatio_working_3-way'!S157*'OddsRatio_working_3-way'!R157/3-2*'OddsRatio_working_3-way'!R157^3/27-'OddsRatio_working_3-way'!T157</f>
        <v>0.2640250084488005</v>
      </c>
      <c r="W157" s="11">
        <f>'OddsRatio_working_3-way'!V157^2+4*'OddsRatio_working_3-way'!U157^3/27</f>
        <v>-1.0347355494328483E-2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0.14147134036680156</v>
      </c>
      <c r="Y157" s="11">
        <f>IF('OddsRatio_working_3-way'!W157&gt;=0,IF('OddsRatio_working_3-way'!V157+SQRT('OddsRatio_working_3-way'!W157)&gt;0,0,PI()),ACOS('OddsRatio_working_3-way'!V157/(2*'OddsRatio_working_3-way'!X157)))</f>
        <v>0.36774738604032686</v>
      </c>
      <c r="Z157" s="11">
        <f>'OddsRatio_working_3-way'!X157^(1/3)*COS('OddsRatio_working_3-way'!Y157/3)</f>
        <v>0.51715214508057106</v>
      </c>
      <c r="AA157" s="11">
        <f>'OddsRatio_working_3-way'!X157^(1/3)*COS(('OddsRatio_working_3-way'!Y157+2*PI())/3)</f>
        <v>-0.31375334952148776</v>
      </c>
      <c r="AB157" s="11">
        <f>'OddsRatio_working_3-way'!X157^(1/3)*COS(('OddsRatio_working_3-way'!Y157+4*PI())/3)</f>
        <v>-0.20339879555908341</v>
      </c>
      <c r="AC157" s="11">
        <f>'OddsRatio_working_3-way'!X157^(1/3)*SIN('OddsRatio_working_3-way'!Y157/3)</f>
        <v>6.3713231436495474E-2</v>
      </c>
      <c r="AD157" s="11">
        <f>'OddsRatio_working_3-way'!X157^(1/3)*SIN(('OddsRatio_working_3-way'!Y157+2*PI())/3)</f>
        <v>0.41601027954314251</v>
      </c>
      <c r="AE157" s="11">
        <f>'OddsRatio_working_3-way'!X157^(1/3)*SIN(('OddsRatio_working_3-way'!Y157+4*PI())/3)</f>
        <v>-0.47972351097963778</v>
      </c>
      <c r="AF157" s="11">
        <f>-'OddsRatio_working_3-way'!U157/(3*'OddsRatio_working_3-way'!X157^(1/3))*COS(('OddsRatio_working_3-way'!Y157)/3)</f>
        <v>0.51715214508057106</v>
      </c>
      <c r="AG157" s="11">
        <f>-'OddsRatio_working_3-way'!U157/(3*'OddsRatio_working_3-way'!X157^(1/3))*COS(('OddsRatio_working_3-way'!Y157+2*PI())/3)</f>
        <v>-0.31375334952148776</v>
      </c>
      <c r="AH157" s="11">
        <f>-'OddsRatio_working_3-way'!U157/(3*'OddsRatio_working_3-way'!X157^(1/3))*COS(('OddsRatio_working_3-way'!Y157+4*PI())/3)</f>
        <v>-0.20339879555908341</v>
      </c>
      <c r="AI157" s="11">
        <f>'OddsRatio_working_3-way'!U157/(3*'OddsRatio_working_3-way'!X157^(1/3))*SIN(('OddsRatio_working_3-way'!Y157)/3)</f>
        <v>-6.3713231436495474E-2</v>
      </c>
      <c r="AJ157" s="11">
        <f>'OddsRatio_working_3-way'!U157/(3*'OddsRatio_working_3-way'!X157^(1/3))*SIN(('OddsRatio_working_3-way'!Y157+2*PI())/3)</f>
        <v>-0.41601027954314251</v>
      </c>
      <c r="AK157" s="11">
        <f>'OddsRatio_working_3-way'!U157/(3*'OddsRatio_working_3-way'!X157^(1/3))*SIN(('OddsRatio_working_3-way'!Y157+4*PI())/3)</f>
        <v>0.47972351097963778</v>
      </c>
      <c r="AL157" s="11">
        <f>'OddsRatio_working_3-way'!Z157+'OddsRatio_working_3-way'!AF157</f>
        <v>1.0343042901611421</v>
      </c>
      <c r="AM157" s="11">
        <f>'OddsRatio_working_3-way'!AA157+'OddsRatio_working_3-way'!AG157</f>
        <v>-0.62750669904297551</v>
      </c>
      <c r="AN157" s="11">
        <f>'OddsRatio_working_3-way'!AB157+'OddsRatio_working_3-way'!AH157</f>
        <v>-0.40679759111816682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1.0343042901611421</v>
      </c>
      <c r="AS157" s="11">
        <f>IF(('OddsRatio_working_3-way'!X157=0),IF(Q157&gt;0,-Q157^(1/3),(-Q157)^(1/3)),'OddsRatio_working_3-way'!AM157-'OddsRatio_working_3-way'!R157/3)</f>
        <v>-0.62750669904297551</v>
      </c>
      <c r="AT157" s="11">
        <f>IF(('OddsRatio_working_3-way'!X157=0),IF(Q157&gt;0,-Q157^(1/3),(-Q157)^(1/3)),'OddsRatio_working_3-way'!AN157-'OddsRatio_working_3-way'!R157/3)</f>
        <v>-0.40679759111816682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2.15</v>
      </c>
      <c r="B158" s="4">
        <f>IF('True_Odds_Calculator_3-way'!B159="","",'True_Odds_Calculator_3-way'!B159)</f>
        <v>3.39</v>
      </c>
      <c r="C158" s="4">
        <f>IF('True_Odds_Calculator_3-way'!C159="","",'True_Odds_Calculator_3-way'!C159)</f>
        <v>3.81</v>
      </c>
      <c r="D158" s="9">
        <f t="shared" si="39"/>
        <v>0.45644821499281341</v>
      </c>
      <c r="E158" s="9">
        <f t="shared" si="40"/>
        <v>0.2877819269182017</v>
      </c>
      <c r="F158" s="9">
        <f t="shared" si="41"/>
        <v>0.25576985808898506</v>
      </c>
      <c r="G158" s="9">
        <f t="shared" si="42"/>
        <v>1.0355035041612499</v>
      </c>
      <c r="H158" s="9">
        <f t="shared" si="43"/>
        <v>2.1908290297854371</v>
      </c>
      <c r="I158" s="9">
        <f t="shared" si="44"/>
        <v>3.4748533749453872</v>
      </c>
      <c r="J158" s="9">
        <f t="shared" si="45"/>
        <v>3.9097648466931134</v>
      </c>
      <c r="K158" s="11">
        <f t="shared" si="46"/>
        <v>0.46511627906976744</v>
      </c>
      <c r="L158" s="11">
        <f t="shared" si="47"/>
        <v>0.29498525073746312</v>
      </c>
      <c r="M158" s="11">
        <f t="shared" si="48"/>
        <v>0.26246719160104987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-0.27812429496940583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0.22867073700578538</v>
      </c>
      <c r="Q158" s="11">
        <f>2*'OddsRatio_working_3-way'!K158*'OddsRatio_working_3-way'!L158*'OddsRatio_working_3-way'!M158</f>
        <v>7.2022279371900907E-2</v>
      </c>
      <c r="R158" s="11">
        <f t="shared" si="49"/>
        <v>0</v>
      </c>
      <c r="S158" s="11">
        <f t="shared" si="50"/>
        <v>-0.8221890037723586</v>
      </c>
      <c r="T158" s="11">
        <f t="shared" si="51"/>
        <v>-0.25895716654247514</v>
      </c>
      <c r="U158" s="11">
        <f>'OddsRatio_working_3-way'!S158-'OddsRatio_working_3-way'!R158^2/3</f>
        <v>-0.8221890037723586</v>
      </c>
      <c r="V158" s="11">
        <f>'OddsRatio_working_3-way'!S158*'OddsRatio_working_3-way'!R158/3-2*'OddsRatio_working_3-way'!R158^3/27-'OddsRatio_working_3-way'!T158</f>
        <v>0.25895716654247514</v>
      </c>
      <c r="W158" s="11">
        <f>'OddsRatio_working_3-way'!V158^2+4*'OddsRatio_working_3-way'!U158^3/27</f>
        <v>-1.5281253536740369E-2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0.14347479538271485</v>
      </c>
      <c r="Y158" s="11">
        <f>IF('OddsRatio_working_3-way'!W158&gt;=0,IF('OddsRatio_working_3-way'!V158+SQRT('OddsRatio_working_3-way'!W158)&gt;0,0,PI()),ACOS('OddsRatio_working_3-way'!V158/(2*'OddsRatio_working_3-way'!X158)))</f>
        <v>0.44537707423665962</v>
      </c>
      <c r="Z158" s="11">
        <f>'OddsRatio_working_3-way'!X158^(1/3)*COS('OddsRatio_working_3-way'!Y158/3)</f>
        <v>0.51775175208062507</v>
      </c>
      <c r="AA158" s="11">
        <f>'OddsRatio_working_3-way'!X158^(1/3)*COS(('OddsRatio_working_3-way'!Y158+2*PI())/3)</f>
        <v>-0.32593624702177842</v>
      </c>
      <c r="AB158" s="11">
        <f>'OddsRatio_working_3-way'!X158^(1/3)*COS(('OddsRatio_working_3-way'!Y158+4*PI())/3)</f>
        <v>-0.19181550505884659</v>
      </c>
      <c r="AC158" s="11">
        <f>'OddsRatio_working_3-way'!X158^(1/3)*SIN('OddsRatio_working_3-way'!Y158/3)</f>
        <v>7.7434646476210955E-2</v>
      </c>
      <c r="AD158" s="11">
        <f>'OddsRatio_working_3-way'!X158^(1/3)*SIN(('OddsRatio_working_3-way'!Y158+2*PI())/3)</f>
        <v>0.4096688469176184</v>
      </c>
      <c r="AE158" s="11">
        <f>'OddsRatio_working_3-way'!X158^(1/3)*SIN(('OddsRatio_working_3-way'!Y158+4*PI())/3)</f>
        <v>-0.48710349339382952</v>
      </c>
      <c r="AF158" s="11">
        <f>-'OddsRatio_working_3-way'!U158/(3*'OddsRatio_working_3-way'!X158^(1/3))*COS(('OddsRatio_working_3-way'!Y158)/3)</f>
        <v>0.51775175208062496</v>
      </c>
      <c r="AG158" s="11">
        <f>-'OddsRatio_working_3-way'!U158/(3*'OddsRatio_working_3-way'!X158^(1/3))*COS(('OddsRatio_working_3-way'!Y158+2*PI())/3)</f>
        <v>-0.32593624702177837</v>
      </c>
      <c r="AH158" s="11">
        <f>-'OddsRatio_working_3-way'!U158/(3*'OddsRatio_working_3-way'!X158^(1/3))*COS(('OddsRatio_working_3-way'!Y158+4*PI())/3)</f>
        <v>-0.19181550505884654</v>
      </c>
      <c r="AI158" s="11">
        <f>'OddsRatio_working_3-way'!U158/(3*'OddsRatio_working_3-way'!X158^(1/3))*SIN(('OddsRatio_working_3-way'!Y158)/3)</f>
        <v>-7.7434646476210928E-2</v>
      </c>
      <c r="AJ158" s="11">
        <f>'OddsRatio_working_3-way'!U158/(3*'OddsRatio_working_3-way'!X158^(1/3))*SIN(('OddsRatio_working_3-way'!Y158+2*PI())/3)</f>
        <v>-0.40966884691761835</v>
      </c>
      <c r="AK158" s="11">
        <f>'OddsRatio_working_3-way'!U158/(3*'OddsRatio_working_3-way'!X158^(1/3))*SIN(('OddsRatio_working_3-way'!Y158+4*PI())/3)</f>
        <v>0.48710349339382941</v>
      </c>
      <c r="AL158" s="11">
        <f>'OddsRatio_working_3-way'!Z158+'OddsRatio_working_3-way'!AF158</f>
        <v>1.0355035041612499</v>
      </c>
      <c r="AM158" s="11">
        <f>'OddsRatio_working_3-way'!AA158+'OddsRatio_working_3-way'!AG158</f>
        <v>-0.65187249404355674</v>
      </c>
      <c r="AN158" s="11">
        <f>'OddsRatio_working_3-way'!AB158+'OddsRatio_working_3-way'!AH158</f>
        <v>-0.38363101011769313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1.0355035041612499</v>
      </c>
      <c r="AS158" s="11">
        <f>IF(('OddsRatio_working_3-way'!X158=0),IF(Q158&gt;0,-Q158^(1/3),(-Q158)^(1/3)),'OddsRatio_working_3-way'!AM158-'OddsRatio_working_3-way'!R158/3)</f>
        <v>-0.65187249404355674</v>
      </c>
      <c r="AT158" s="11">
        <f>IF(('OddsRatio_working_3-way'!X158=0),IF(Q158&gt;0,-Q158^(1/3),(-Q158)^(1/3)),'OddsRatio_working_3-way'!AN158-'OddsRatio_working_3-way'!R158/3)</f>
        <v>-0.38363101011769313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1.95</v>
      </c>
      <c r="B159" s="4">
        <f>IF('True_Odds_Calculator_3-way'!B160="","",'True_Odds_Calculator_3-way'!B160)</f>
        <v>3.49</v>
      </c>
      <c r="C159" s="4">
        <f>IF('True_Odds_Calculator_3-way'!C160="","",'True_Odds_Calculator_3-way'!C160)</f>
        <v>4.46</v>
      </c>
      <c r="D159" s="9">
        <f t="shared" si="39"/>
        <v>0.50339327727148786</v>
      </c>
      <c r="E159" s="9">
        <f t="shared" si="40"/>
        <v>0.27888428152119737</v>
      </c>
      <c r="F159" s="9">
        <f t="shared" si="41"/>
        <v>0.21772244120731513</v>
      </c>
      <c r="G159" s="9">
        <f t="shared" si="42"/>
        <v>1.038440404875864</v>
      </c>
      <c r="H159" s="9">
        <f t="shared" si="43"/>
        <v>1.9865183846320704</v>
      </c>
      <c r="I159" s="9">
        <f t="shared" si="44"/>
        <v>3.5857166081409009</v>
      </c>
      <c r="J159" s="9">
        <f t="shared" si="45"/>
        <v>4.5930038008704894</v>
      </c>
      <c r="K159" s="11">
        <f t="shared" si="46"/>
        <v>0.51282051282051289</v>
      </c>
      <c r="L159" s="11">
        <f t="shared" si="47"/>
        <v>0.28653295128939826</v>
      </c>
      <c r="M159" s="11">
        <f t="shared" si="48"/>
        <v>0.22421524663677131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-0.26965231563892711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0.22732866090569717</v>
      </c>
      <c r="Q159" s="11">
        <f>2*'OddsRatio_working_3-way'!K159*'OddsRatio_working_3-way'!L159*'OddsRatio_working_3-way'!M159</f>
        <v>6.5892365479912229E-2</v>
      </c>
      <c r="R159" s="11">
        <f t="shared" si="49"/>
        <v>0</v>
      </c>
      <c r="S159" s="11">
        <f t="shared" si="50"/>
        <v>-0.84304360734694139</v>
      </c>
      <c r="T159" s="11">
        <f t="shared" si="51"/>
        <v>-0.24436046589766419</v>
      </c>
      <c r="U159" s="11">
        <f>'OddsRatio_working_3-way'!S159-'OddsRatio_working_3-way'!R159^2/3</f>
        <v>-0.84304360734694139</v>
      </c>
      <c r="V159" s="11">
        <f>'OddsRatio_working_3-way'!S159*'OddsRatio_working_3-way'!R159/3-2*'OddsRatio_working_3-way'!R159^3/27-'OddsRatio_working_3-way'!T159</f>
        <v>0.24436046589766419</v>
      </c>
      <c r="W159" s="11">
        <f>'OddsRatio_working_3-way'!V159^2+4*'OddsRatio_working_3-way'!U159^3/27</f>
        <v>-2.9053900537642528E-2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0.14896806522822773</v>
      </c>
      <c r="Y159" s="11">
        <f>IF('OddsRatio_working_3-way'!W159&gt;=0,IF('OddsRatio_working_3-way'!V159+SQRT('OddsRatio_working_3-way'!W159)&gt;0,0,PI()),ACOS('OddsRatio_working_3-way'!V159/(2*'OddsRatio_working_3-way'!X159)))</f>
        <v>0.60907538398361105</v>
      </c>
      <c r="Z159" s="11">
        <f>'OddsRatio_working_3-way'!X159^(1/3)*COS('OddsRatio_working_3-way'!Y159/3)</f>
        <v>0.5192202024379321</v>
      </c>
      <c r="AA159" s="11">
        <f>'OddsRatio_working_3-way'!X159^(1/3)*COS(('OddsRatio_working_3-way'!Y159+2*PI())/3)</f>
        <v>-0.35217730854407636</v>
      </c>
      <c r="AB159" s="11">
        <f>'OddsRatio_working_3-way'!X159^(1/3)*COS(('OddsRatio_working_3-way'!Y159+4*PI())/3)</f>
        <v>-0.16704289389385554</v>
      </c>
      <c r="AC159" s="11">
        <f>'OddsRatio_working_3-way'!X159^(1/3)*SIN('OddsRatio_working_3-way'!Y159/3)</f>
        <v>0.10688740413456871</v>
      </c>
      <c r="AD159" s="11">
        <f>'OddsRatio_working_3-way'!X159^(1/3)*SIN(('OddsRatio_working_3-way'!Y159+2*PI())/3)</f>
        <v>0.39621418340206388</v>
      </c>
      <c r="AE159" s="11">
        <f>'OddsRatio_working_3-way'!X159^(1/3)*SIN(('OddsRatio_working_3-way'!Y159+4*PI())/3)</f>
        <v>-0.50310158753663259</v>
      </c>
      <c r="AF159" s="11">
        <f>-'OddsRatio_working_3-way'!U159/(3*'OddsRatio_working_3-way'!X159^(1/3))*COS(('OddsRatio_working_3-way'!Y159)/3)</f>
        <v>0.51922020243793199</v>
      </c>
      <c r="AG159" s="11">
        <f>-'OddsRatio_working_3-way'!U159/(3*'OddsRatio_working_3-way'!X159^(1/3))*COS(('OddsRatio_working_3-way'!Y159+2*PI())/3)</f>
        <v>-0.35217730854407625</v>
      </c>
      <c r="AH159" s="11">
        <f>-'OddsRatio_working_3-way'!U159/(3*'OddsRatio_working_3-way'!X159^(1/3))*COS(('OddsRatio_working_3-way'!Y159+4*PI())/3)</f>
        <v>-0.16704289389385549</v>
      </c>
      <c r="AI159" s="11">
        <f>'OddsRatio_working_3-way'!U159/(3*'OddsRatio_working_3-way'!X159^(1/3))*SIN(('OddsRatio_working_3-way'!Y159)/3)</f>
        <v>-0.10688740413456868</v>
      </c>
      <c r="AJ159" s="11">
        <f>'OddsRatio_working_3-way'!U159/(3*'OddsRatio_working_3-way'!X159^(1/3))*SIN(('OddsRatio_working_3-way'!Y159+2*PI())/3)</f>
        <v>-0.39621418340206382</v>
      </c>
      <c r="AK159" s="11">
        <f>'OddsRatio_working_3-way'!U159/(3*'OddsRatio_working_3-way'!X159^(1/3))*SIN(('OddsRatio_working_3-way'!Y159+4*PI())/3)</f>
        <v>0.50310158753663248</v>
      </c>
      <c r="AL159" s="11">
        <f>'OddsRatio_working_3-way'!Z159+'OddsRatio_working_3-way'!AF159</f>
        <v>1.038440404875864</v>
      </c>
      <c r="AM159" s="11">
        <f>'OddsRatio_working_3-way'!AA159+'OddsRatio_working_3-way'!AG159</f>
        <v>-0.70435461708815261</v>
      </c>
      <c r="AN159" s="11">
        <f>'OddsRatio_working_3-way'!AB159+'OddsRatio_working_3-way'!AH159</f>
        <v>-0.33408578778771103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1.038440404875864</v>
      </c>
      <c r="AS159" s="11">
        <f>IF(('OddsRatio_working_3-way'!X159=0),IF(Q159&gt;0,-Q159^(1/3),(-Q159)^(1/3)),'OddsRatio_working_3-way'!AM159-'OddsRatio_working_3-way'!R159/3)</f>
        <v>-0.70435461708815261</v>
      </c>
      <c r="AT159" s="11">
        <f>IF(('OddsRatio_working_3-way'!X159=0),IF(Q159&gt;0,-Q159^(1/3),(-Q159)^(1/3)),'OddsRatio_working_3-way'!AN159-'OddsRatio_working_3-way'!R159/3)</f>
        <v>-0.33408578778771103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2.14</v>
      </c>
      <c r="B160" s="4">
        <f>IF('True_Odds_Calculator_3-way'!B161="","",'True_Odds_Calculator_3-way'!B161)</f>
        <v>3.54</v>
      </c>
      <c r="C160" s="4">
        <f>IF('True_Odds_Calculator_3-way'!C161="","",'True_Odds_Calculator_3-way'!C161)</f>
        <v>3.66</v>
      </c>
      <c r="D160" s="9">
        <f t="shared" si="39"/>
        <v>0.458447679493521</v>
      </c>
      <c r="E160" s="9">
        <f t="shared" si="40"/>
        <v>0.2753333263852758</v>
      </c>
      <c r="F160" s="9">
        <f t="shared" si="41"/>
        <v>0.2662189941212032</v>
      </c>
      <c r="G160" s="9">
        <f t="shared" si="42"/>
        <v>1.0362052561939854</v>
      </c>
      <c r="H160" s="9">
        <f t="shared" si="43"/>
        <v>2.181273992061143</v>
      </c>
      <c r="I160" s="9">
        <f t="shared" si="44"/>
        <v>3.6319613507327229</v>
      </c>
      <c r="J160" s="9">
        <f t="shared" si="45"/>
        <v>3.7563059814760011</v>
      </c>
      <c r="K160" s="11">
        <f t="shared" si="46"/>
        <v>0.46728971962616822</v>
      </c>
      <c r="L160" s="11">
        <f t="shared" si="47"/>
        <v>0.2824858757062147</v>
      </c>
      <c r="M160" s="11">
        <f t="shared" si="48"/>
        <v>0.27322404371584696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-0.27779350269502001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0.22866049384318998</v>
      </c>
      <c r="Q160" s="11">
        <f>2*'OddsRatio_working_3-way'!K160*'OddsRatio_working_3-way'!L160*'OddsRatio_working_3-way'!M160</f>
        <v>7.2132647900059924E-2</v>
      </c>
      <c r="R160" s="11">
        <f t="shared" si="49"/>
        <v>0</v>
      </c>
      <c r="S160" s="11">
        <f t="shared" si="50"/>
        <v>-0.82313118062458257</v>
      </c>
      <c r="T160" s="11">
        <f t="shared" si="51"/>
        <v>-0.25966283300460014</v>
      </c>
      <c r="U160" s="11">
        <f>'OddsRatio_working_3-way'!S160-'OddsRatio_working_3-way'!R160^2/3</f>
        <v>-0.82313118062458257</v>
      </c>
      <c r="V160" s="11">
        <f>'OddsRatio_working_3-way'!S160*'OddsRatio_working_3-way'!R160/3-2*'OddsRatio_working_3-way'!R160^3/27-'OddsRatio_working_3-way'!T160</f>
        <v>0.25966283300460014</v>
      </c>
      <c r="W160" s="11">
        <f>'OddsRatio_working_3-way'!V160^2+4*'OddsRatio_working_3-way'!U160^3/27</f>
        <v>-1.5198674906172202E-2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0.14372148565032566</v>
      </c>
      <c r="Y160" s="11">
        <f>IF('OddsRatio_working_3-way'!W160&gt;=0,IF('OddsRatio_working_3-way'!V160+SQRT('OddsRatio_working_3-way'!W160)&gt;0,0,PI()),ACOS('OddsRatio_working_3-way'!V160/(2*'OddsRatio_working_3-way'!X160)))</f>
        <v>0.44326940579505458</v>
      </c>
      <c r="Z160" s="11">
        <f>'OddsRatio_working_3-way'!X160^(1/3)*COS('OddsRatio_working_3-way'!Y160/3)</f>
        <v>0.5181026280969927</v>
      </c>
      <c r="AA160" s="11">
        <f>'OddsRatio_working_3-way'!X160^(1/3)*COS(('OddsRatio_working_3-way'!Y160+2*PI())/3)</f>
        <v>-0.32583488407427147</v>
      </c>
      <c r="AB160" s="11">
        <f>'OddsRatio_working_3-way'!X160^(1/3)*COS(('OddsRatio_working_3-way'!Y160+4*PI())/3)</f>
        <v>-0.19226774402272095</v>
      </c>
      <c r="AC160" s="11">
        <f>'OddsRatio_working_3-way'!X160^(1/3)*SIN('OddsRatio_working_3-way'!Y160/3)</f>
        <v>7.7115024263651133E-2</v>
      </c>
      <c r="AD160" s="11">
        <f>'OddsRatio_working_3-way'!X160^(1/3)*SIN(('OddsRatio_working_3-way'!Y160+2*PI())/3)</f>
        <v>0.41013252556765156</v>
      </c>
      <c r="AE160" s="11">
        <f>'OddsRatio_working_3-way'!X160^(1/3)*SIN(('OddsRatio_working_3-way'!Y160+4*PI())/3)</f>
        <v>-0.48724754983130264</v>
      </c>
      <c r="AF160" s="11">
        <f>-'OddsRatio_working_3-way'!U160/(3*'OddsRatio_working_3-way'!X160^(1/3))*COS(('OddsRatio_working_3-way'!Y160)/3)</f>
        <v>0.51810262809699259</v>
      </c>
      <c r="AG160" s="11">
        <f>-'OddsRatio_working_3-way'!U160/(3*'OddsRatio_working_3-way'!X160^(1/3))*COS(('OddsRatio_working_3-way'!Y160+2*PI())/3)</f>
        <v>-0.32583488407427141</v>
      </c>
      <c r="AH160" s="11">
        <f>-'OddsRatio_working_3-way'!U160/(3*'OddsRatio_working_3-way'!X160^(1/3))*COS(('OddsRatio_working_3-way'!Y160+4*PI())/3)</f>
        <v>-0.19226774402272093</v>
      </c>
      <c r="AI160" s="11">
        <f>'OddsRatio_working_3-way'!U160/(3*'OddsRatio_working_3-way'!X160^(1/3))*SIN(('OddsRatio_working_3-way'!Y160)/3)</f>
        <v>-7.7115024263651105E-2</v>
      </c>
      <c r="AJ160" s="11">
        <f>'OddsRatio_working_3-way'!U160/(3*'OddsRatio_working_3-way'!X160^(1/3))*SIN(('OddsRatio_working_3-way'!Y160+2*PI())/3)</f>
        <v>-0.41013252556765145</v>
      </c>
      <c r="AK160" s="11">
        <f>'OddsRatio_working_3-way'!U160/(3*'OddsRatio_working_3-way'!X160^(1/3))*SIN(('OddsRatio_working_3-way'!Y160+4*PI())/3)</f>
        <v>0.48724754983130253</v>
      </c>
      <c r="AL160" s="11">
        <f>'OddsRatio_working_3-way'!Z160+'OddsRatio_working_3-way'!AF160</f>
        <v>1.0362052561939854</v>
      </c>
      <c r="AM160" s="11">
        <f>'OddsRatio_working_3-way'!AA160+'OddsRatio_working_3-way'!AG160</f>
        <v>-0.65166976814854283</v>
      </c>
      <c r="AN160" s="11">
        <f>'OddsRatio_working_3-way'!AB160+'OddsRatio_working_3-way'!AH160</f>
        <v>-0.38453548804544191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1.0362052561939854</v>
      </c>
      <c r="AS160" s="11">
        <f>IF(('OddsRatio_working_3-way'!X160=0),IF(Q160&gt;0,-Q160^(1/3),(-Q160)^(1/3)),'OddsRatio_working_3-way'!AM160-'OddsRatio_working_3-way'!R160/3)</f>
        <v>-0.65166976814854283</v>
      </c>
      <c r="AT160" s="11">
        <f>IF(('OddsRatio_working_3-way'!X160=0),IF(Q160&gt;0,-Q160^(1/3),(-Q160)^(1/3)),'OddsRatio_working_3-way'!AN160-'OddsRatio_working_3-way'!R160/3)</f>
        <v>-0.38453548804544191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1.73</v>
      </c>
      <c r="B161" s="4">
        <f>IF('True_Odds_Calculator_3-way'!B162="","",'True_Odds_Calculator_3-way'!B162)</f>
        <v>3.94</v>
      </c>
      <c r="C161" s="4">
        <f>IF('True_Odds_Calculator_3-way'!C162="","",'True_Odds_Calculator_3-way'!C162)</f>
        <v>5.18</v>
      </c>
      <c r="D161" s="9">
        <f t="shared" si="39"/>
        <v>0.56763814654397216</v>
      </c>
      <c r="E161" s="9">
        <f t="shared" si="40"/>
        <v>0.24584455935258132</v>
      </c>
      <c r="F161" s="9">
        <f t="shared" si="41"/>
        <v>0.18651729410344647</v>
      </c>
      <c r="G161" s="9">
        <f t="shared" si="42"/>
        <v>1.043405055121184</v>
      </c>
      <c r="H161" s="9">
        <f t="shared" si="43"/>
        <v>1.7616856902384641</v>
      </c>
      <c r="I161" s="9">
        <f t="shared" si="44"/>
        <v>4.0676108620562816</v>
      </c>
      <c r="J161" s="9">
        <f t="shared" si="45"/>
        <v>5.3614331304065495</v>
      </c>
      <c r="K161" s="11">
        <f t="shared" si="46"/>
        <v>0.5780346820809249</v>
      </c>
      <c r="L161" s="11">
        <f t="shared" si="47"/>
        <v>0.25380710659898476</v>
      </c>
      <c r="M161" s="11">
        <f t="shared" si="48"/>
        <v>0.19305019305019305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-0.25408228568347102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0.22232974611132533</v>
      </c>
      <c r="Q161" s="11">
        <f>2*'OddsRatio_working_3-way'!K161*'OddsRatio_working_3-way'!L161*'OddsRatio_working_3-way'!M161</f>
        <v>5.6644521302248486E-2</v>
      </c>
      <c r="R161" s="11">
        <f t="shared" si="49"/>
        <v>0</v>
      </c>
      <c r="S161" s="11">
        <f t="shared" si="50"/>
        <v>-0.87503048673097128</v>
      </c>
      <c r="T161" s="11">
        <f t="shared" si="51"/>
        <v>-0.22293770362572513</v>
      </c>
      <c r="U161" s="11">
        <f>'OddsRatio_working_3-way'!S161-'OddsRatio_working_3-way'!R161^2/3</f>
        <v>-0.87503048673097128</v>
      </c>
      <c r="V161" s="11">
        <f>'OddsRatio_working_3-way'!S161*'OddsRatio_working_3-way'!R161/3-2*'OddsRatio_working_3-way'!R161^3/27-'OddsRatio_working_3-way'!T161</f>
        <v>0.22293770362572513</v>
      </c>
      <c r="W161" s="11">
        <f>'OddsRatio_working_3-way'!V161^2+4*'OddsRatio_working_3-way'!U161^3/27</f>
        <v>-4.9556839805793527E-2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0.1575262355162666</v>
      </c>
      <c r="Y161" s="11">
        <f>IF('OddsRatio_working_3-way'!W161&gt;=0,IF('OddsRatio_working_3-way'!V161+SQRT('OddsRatio_working_3-way'!W161)&gt;0,0,PI()),ACOS('OddsRatio_working_3-way'!V161/(2*'OddsRatio_working_3-way'!X161)))</f>
        <v>0.78467086758009041</v>
      </c>
      <c r="Z161" s="11">
        <f>'OddsRatio_working_3-way'!X161^(1/3)*COS('OddsRatio_working_3-way'!Y161/3)</f>
        <v>0.5217025275605921</v>
      </c>
      <c r="AA161" s="11">
        <f>'OddsRatio_working_3-way'!X161^(1/3)*COS(('OddsRatio_working_3-way'!Y161+2*PI())/3)</f>
        <v>-0.3817953675448455</v>
      </c>
      <c r="AB161" s="11">
        <f>'OddsRatio_working_3-way'!X161^(1/3)*COS(('OddsRatio_working_3-way'!Y161+4*PI())/3)</f>
        <v>-0.13990716001574696</v>
      </c>
      <c r="AC161" s="11">
        <f>'OddsRatio_working_3-way'!X161^(1/3)*SIN('OddsRatio_working_3-way'!Y161/3)</f>
        <v>0.13965422173072131</v>
      </c>
      <c r="AD161" s="11">
        <f>'OddsRatio_working_3-way'!X161^(1/3)*SIN(('OddsRatio_working_3-way'!Y161+2*PI())/3)</f>
        <v>0.38198053122066339</v>
      </c>
      <c r="AE161" s="11">
        <f>'OddsRatio_working_3-way'!X161^(1/3)*SIN(('OddsRatio_working_3-way'!Y161+4*PI())/3)</f>
        <v>-0.52163475295138462</v>
      </c>
      <c r="AF161" s="11">
        <f>-'OddsRatio_working_3-way'!U161/(3*'OddsRatio_working_3-way'!X161^(1/3))*COS(('OddsRatio_working_3-way'!Y161)/3)</f>
        <v>0.52170252756059199</v>
      </c>
      <c r="AG161" s="11">
        <f>-'OddsRatio_working_3-way'!U161/(3*'OddsRatio_working_3-way'!X161^(1/3))*COS(('OddsRatio_working_3-way'!Y161+2*PI())/3)</f>
        <v>-0.38179536754484539</v>
      </c>
      <c r="AH161" s="11">
        <f>-'OddsRatio_working_3-way'!U161/(3*'OddsRatio_working_3-way'!X161^(1/3))*COS(('OddsRatio_working_3-way'!Y161+4*PI())/3)</f>
        <v>-0.13990716001574693</v>
      </c>
      <c r="AI161" s="11">
        <f>'OddsRatio_working_3-way'!U161/(3*'OddsRatio_working_3-way'!X161^(1/3))*SIN(('OddsRatio_working_3-way'!Y161)/3)</f>
        <v>-0.13965422173072128</v>
      </c>
      <c r="AJ161" s="11">
        <f>'OddsRatio_working_3-way'!U161/(3*'OddsRatio_working_3-way'!X161^(1/3))*SIN(('OddsRatio_working_3-way'!Y161+2*PI())/3)</f>
        <v>-0.38198053122066333</v>
      </c>
      <c r="AK161" s="11">
        <f>'OddsRatio_working_3-way'!U161/(3*'OddsRatio_working_3-way'!X161^(1/3))*SIN(('OddsRatio_working_3-way'!Y161+4*PI())/3)</f>
        <v>0.52163475295138451</v>
      </c>
      <c r="AL161" s="11">
        <f>'OddsRatio_working_3-way'!Z161+'OddsRatio_working_3-way'!AF161</f>
        <v>1.043405055121184</v>
      </c>
      <c r="AM161" s="11">
        <f>'OddsRatio_working_3-way'!AA161+'OddsRatio_working_3-way'!AG161</f>
        <v>-0.76359073508969089</v>
      </c>
      <c r="AN161" s="11">
        <f>'OddsRatio_working_3-way'!AB161+'OddsRatio_working_3-way'!AH161</f>
        <v>-0.27981432003149387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1.043405055121184</v>
      </c>
      <c r="AS161" s="11">
        <f>IF(('OddsRatio_working_3-way'!X161=0),IF(Q161&gt;0,-Q161^(1/3),(-Q161)^(1/3)),'OddsRatio_working_3-way'!AM161-'OddsRatio_working_3-way'!R161/3)</f>
        <v>-0.76359073508969089</v>
      </c>
      <c r="AT161" s="11">
        <f>IF(('OddsRatio_working_3-way'!X161=0),IF(Q161&gt;0,-Q161^(1/3),(-Q161)^(1/3)),'OddsRatio_working_3-way'!AN161-'OddsRatio_working_3-way'!R161/3)</f>
        <v>-0.27981432003149387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2.0299999999999998</v>
      </c>
      <c r="B162" s="4">
        <f>IF('True_Odds_Calculator_3-way'!B163="","",'True_Odds_Calculator_3-way'!B163)</f>
        <v>3.48</v>
      </c>
      <c r="C162" s="4">
        <f>IF('True_Odds_Calculator_3-way'!C163="","",'True_Odds_Calculator_3-way'!C163)</f>
        <v>4.1100000000000003</v>
      </c>
      <c r="D162" s="9">
        <f t="shared" si="39"/>
        <v>0.4834582864367693</v>
      </c>
      <c r="E162" s="9">
        <f t="shared" si="40"/>
        <v>0.27991348963882734</v>
      </c>
      <c r="F162" s="9">
        <f t="shared" si="41"/>
        <v>0.23662822392440319</v>
      </c>
      <c r="G162" s="9">
        <f t="shared" si="42"/>
        <v>1.037311435865274</v>
      </c>
      <c r="H162" s="9">
        <f t="shared" si="43"/>
        <v>2.0684307789412322</v>
      </c>
      <c r="I162" s="9">
        <f t="shared" si="44"/>
        <v>3.5725323609458801</v>
      </c>
      <c r="J162" s="9">
        <f t="shared" si="45"/>
        <v>4.2260385655410024</v>
      </c>
      <c r="K162" s="11">
        <f t="shared" si="46"/>
        <v>0.49261083743842371</v>
      </c>
      <c r="L162" s="11">
        <f t="shared" si="47"/>
        <v>0.28735632183908044</v>
      </c>
      <c r="M162" s="11">
        <f t="shared" si="48"/>
        <v>0.24330900243309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-0.27361014158101393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0.22800317027731387</v>
      </c>
      <c r="Q162" s="11">
        <f>2*'OddsRatio_working_3-way'!K162*'OddsRatio_working_3-way'!L162*'OddsRatio_working_3-way'!M162</f>
        <v>6.8883133014294218E-2</v>
      </c>
      <c r="R162" s="11">
        <f t="shared" si="49"/>
        <v>0</v>
      </c>
      <c r="S162" s="11">
        <f t="shared" si="50"/>
        <v>-0.83331403200127296</v>
      </c>
      <c r="T162" s="11">
        <f t="shared" si="51"/>
        <v>-0.25175650513633624</v>
      </c>
      <c r="U162" s="11">
        <f>'OddsRatio_working_3-way'!S162-'OddsRatio_working_3-way'!R162^2/3</f>
        <v>-0.83331403200127296</v>
      </c>
      <c r="V162" s="11">
        <f>'OddsRatio_working_3-way'!S162*'OddsRatio_working_3-way'!R162/3-2*'OddsRatio_working_3-way'!R162^3/27-'OddsRatio_working_3-way'!T162</f>
        <v>0.25175650513633624</v>
      </c>
      <c r="W162" s="11">
        <f>'OddsRatio_working_3-way'!V162^2+4*'OddsRatio_working_3-way'!U162^3/27</f>
        <v>-2.234658708844027E-2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0.14639665720816711</v>
      </c>
      <c r="Y162" s="11">
        <f>IF('OddsRatio_working_3-way'!W162&gt;=0,IF('OddsRatio_working_3-way'!V162+SQRT('OddsRatio_working_3-way'!W162)&gt;0,0,PI()),ACOS('OddsRatio_working_3-way'!V162/(2*'OddsRatio_working_3-way'!X162)))</f>
        <v>0.53583274666373493</v>
      </c>
      <c r="Z162" s="11">
        <f>'OddsRatio_working_3-way'!X162^(1/3)*COS('OddsRatio_working_3-way'!Y162/3)</f>
        <v>0.51865571793263687</v>
      </c>
      <c r="AA162" s="11">
        <f>'OddsRatio_working_3-way'!X162^(1/3)*COS(('OddsRatio_working_3-way'!Y162+2*PI())/3)</f>
        <v>-0.34041850387776279</v>
      </c>
      <c r="AB162" s="11">
        <f>'OddsRatio_working_3-way'!X162^(1/3)*COS(('OddsRatio_working_3-way'!Y162+4*PI())/3)</f>
        <v>-0.17823721405487403</v>
      </c>
      <c r="AC162" s="11">
        <f>'OddsRatio_working_3-way'!X162^(1/3)*SIN('OddsRatio_working_3-way'!Y162/3)</f>
        <v>9.3635411336765589E-2</v>
      </c>
      <c r="AD162" s="11">
        <f>'OddsRatio_working_3-way'!X162^(1/3)*SIN(('OddsRatio_working_3-way'!Y162+2*PI())/3)</f>
        <v>0.40235132187933703</v>
      </c>
      <c r="AE162" s="11">
        <f>'OddsRatio_working_3-way'!X162^(1/3)*SIN(('OddsRatio_working_3-way'!Y162+4*PI())/3)</f>
        <v>-0.49598673321610259</v>
      </c>
      <c r="AF162" s="11">
        <f>-'OddsRatio_working_3-way'!U162/(3*'OddsRatio_working_3-way'!X162^(1/3))*COS(('OddsRatio_working_3-way'!Y162)/3)</f>
        <v>0.51865571793263698</v>
      </c>
      <c r="AG162" s="11">
        <f>-'OddsRatio_working_3-way'!U162/(3*'OddsRatio_working_3-way'!X162^(1/3))*COS(('OddsRatio_working_3-way'!Y162+2*PI())/3)</f>
        <v>-0.34041850387776285</v>
      </c>
      <c r="AH162" s="11">
        <f>-'OddsRatio_working_3-way'!U162/(3*'OddsRatio_working_3-way'!X162^(1/3))*COS(('OddsRatio_working_3-way'!Y162+4*PI())/3)</f>
        <v>-0.17823721405487405</v>
      </c>
      <c r="AI162" s="11">
        <f>'OddsRatio_working_3-way'!U162/(3*'OddsRatio_working_3-way'!X162^(1/3))*SIN(('OddsRatio_working_3-way'!Y162)/3)</f>
        <v>-9.3635411336765603E-2</v>
      </c>
      <c r="AJ162" s="11">
        <f>'OddsRatio_working_3-way'!U162/(3*'OddsRatio_working_3-way'!X162^(1/3))*SIN(('OddsRatio_working_3-way'!Y162+2*PI())/3)</f>
        <v>-0.40235132187933714</v>
      </c>
      <c r="AK162" s="11">
        <f>'OddsRatio_working_3-way'!U162/(3*'OddsRatio_working_3-way'!X162^(1/3))*SIN(('OddsRatio_working_3-way'!Y162+4*PI())/3)</f>
        <v>0.4959867332161027</v>
      </c>
      <c r="AL162" s="11">
        <f>'OddsRatio_working_3-way'!Z162+'OddsRatio_working_3-way'!AF162</f>
        <v>1.037311435865274</v>
      </c>
      <c r="AM162" s="11">
        <f>'OddsRatio_working_3-way'!AA162+'OddsRatio_working_3-way'!AG162</f>
        <v>-0.68083700775552569</v>
      </c>
      <c r="AN162" s="11">
        <f>'OddsRatio_working_3-way'!AB162+'OddsRatio_working_3-way'!AH162</f>
        <v>-0.35647442810974805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1.037311435865274</v>
      </c>
      <c r="AS162" s="11">
        <f>IF(('OddsRatio_working_3-way'!X162=0),IF(Q162&gt;0,-Q162^(1/3),(-Q162)^(1/3)),'OddsRatio_working_3-way'!AM162-'OddsRatio_working_3-way'!R162/3)</f>
        <v>-0.68083700775552569</v>
      </c>
      <c r="AT162" s="11">
        <f>IF(('OddsRatio_working_3-way'!X162=0),IF(Q162&gt;0,-Q162^(1/3),(-Q162)^(1/3)),'OddsRatio_working_3-way'!AN162-'OddsRatio_working_3-way'!R162/3)</f>
        <v>-0.35647442810974805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1.43</v>
      </c>
      <c r="B163" s="4">
        <f>IF('True_Odds_Calculator_3-way'!B164="","",'True_Odds_Calculator_3-way'!B164)</f>
        <v>4.82</v>
      </c>
      <c r="C163" s="4">
        <f>IF('True_Odds_Calculator_3-way'!C164="","",'True_Odds_Calculator_3-way'!C164)</f>
        <v>7.96</v>
      </c>
      <c r="D163" s="9">
        <f t="shared" si="39"/>
        <v>0.68496083908336103</v>
      </c>
      <c r="E163" s="9">
        <f t="shared" si="40"/>
        <v>0.19661986075806254</v>
      </c>
      <c r="F163" s="9">
        <f t="shared" si="41"/>
        <v>0.1184193001585766</v>
      </c>
      <c r="G163" s="9">
        <f t="shared" si="42"/>
        <v>1.0696220420637506</v>
      </c>
      <c r="H163" s="9">
        <f t="shared" si="43"/>
        <v>1.4599374780874124</v>
      </c>
      <c r="I163" s="9">
        <f t="shared" si="44"/>
        <v>5.0859562006835279</v>
      </c>
      <c r="J163" s="9">
        <f t="shared" si="45"/>
        <v>8.4445694127637037</v>
      </c>
      <c r="K163" s="11">
        <f t="shared" si="46"/>
        <v>0.69930069930069938</v>
      </c>
      <c r="L163" s="11">
        <f t="shared" si="47"/>
        <v>0.20746887966804978</v>
      </c>
      <c r="M163" s="11">
        <f t="shared" si="48"/>
        <v>0.12562814070351758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-0.20837466501471169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0.20431933628622467</v>
      </c>
      <c r="Q163" s="11">
        <f>2*'OddsRatio_working_3-way'!K163*'OddsRatio_working_3-way'!L163*'OddsRatio_working_3-way'!M163</f>
        <v>3.6453048400753731E-2</v>
      </c>
      <c r="R163" s="11">
        <f t="shared" si="49"/>
        <v>0</v>
      </c>
      <c r="S163" s="11">
        <f t="shared" si="50"/>
        <v>-0.98053828315356517</v>
      </c>
      <c r="T163" s="11">
        <f t="shared" si="51"/>
        <v>-0.17493992562953883</v>
      </c>
      <c r="U163" s="11">
        <f>'OddsRatio_working_3-way'!S163-'OddsRatio_working_3-way'!R163^2/3</f>
        <v>-0.98053828315356517</v>
      </c>
      <c r="V163" s="11">
        <f>'OddsRatio_working_3-way'!S163*'OddsRatio_working_3-way'!R163/3-2*'OddsRatio_working_3-way'!R163^3/27-'OddsRatio_working_3-way'!T163</f>
        <v>0.17493992562953883</v>
      </c>
      <c r="W163" s="11">
        <f>'OddsRatio_working_3-way'!V163^2+4*'OddsRatio_working_3-way'!U163^3/27</f>
        <v>-0.10906176367100606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0.18685939985071306</v>
      </c>
      <c r="Y163" s="11">
        <f>IF('OddsRatio_working_3-way'!W163&gt;=0,IF('OddsRatio_working_3-way'!V163+SQRT('OddsRatio_working_3-way'!W163)&gt;0,0,PI()),ACOS('OddsRatio_working_3-way'!V163/(2*'OddsRatio_working_3-way'!X163)))</f>
        <v>1.0836503598810479</v>
      </c>
      <c r="Z163" s="11">
        <f>'OddsRatio_working_3-way'!X163^(1/3)*COS('OddsRatio_working_3-way'!Y163/3)</f>
        <v>0.53481102103187539</v>
      </c>
      <c r="AA163" s="11">
        <f>'OddsRatio_working_3-way'!X163^(1/3)*COS(('OddsRatio_working_3-way'!Y163+2*PI())/3)</f>
        <v>-0.44238393668763337</v>
      </c>
      <c r="AB163" s="11">
        <f>'OddsRatio_working_3-way'!X163^(1/3)*COS(('OddsRatio_working_3-way'!Y163+4*PI())/3)</f>
        <v>-9.2427084344241947E-2</v>
      </c>
      <c r="AC163" s="11">
        <f>'OddsRatio_working_3-way'!X163^(1/3)*SIN('OddsRatio_working_3-way'!Y163/3)</f>
        <v>0.20204768290521108</v>
      </c>
      <c r="AD163" s="11">
        <f>'OddsRatio_working_3-way'!X163^(1/3)*SIN(('OddsRatio_working_3-way'!Y163+2*PI())/3)</f>
        <v>0.3621360889848923</v>
      </c>
      <c r="AE163" s="11">
        <f>'OddsRatio_working_3-way'!X163^(1/3)*SIN(('OddsRatio_working_3-way'!Y163+4*PI())/3)</f>
        <v>-0.56418377189010338</v>
      </c>
      <c r="AF163" s="11">
        <f>-'OddsRatio_working_3-way'!U163/(3*'OddsRatio_working_3-way'!X163^(1/3))*COS(('OddsRatio_working_3-way'!Y163)/3)</f>
        <v>0.53481102103187528</v>
      </c>
      <c r="AG163" s="11">
        <f>-'OddsRatio_working_3-way'!U163/(3*'OddsRatio_working_3-way'!X163^(1/3))*COS(('OddsRatio_working_3-way'!Y163+2*PI())/3)</f>
        <v>-0.44238393668763326</v>
      </c>
      <c r="AH163" s="11">
        <f>-'OddsRatio_working_3-way'!U163/(3*'OddsRatio_working_3-way'!X163^(1/3))*COS(('OddsRatio_working_3-way'!Y163+4*PI())/3)</f>
        <v>-9.2427084344241933E-2</v>
      </c>
      <c r="AI163" s="11">
        <f>'OddsRatio_working_3-way'!U163/(3*'OddsRatio_working_3-way'!X163^(1/3))*SIN(('OddsRatio_working_3-way'!Y163)/3)</f>
        <v>-0.20204768290521105</v>
      </c>
      <c r="AJ163" s="11">
        <f>'OddsRatio_working_3-way'!U163/(3*'OddsRatio_working_3-way'!X163^(1/3))*SIN(('OddsRatio_working_3-way'!Y163+2*PI())/3)</f>
        <v>-0.36213608898489225</v>
      </c>
      <c r="AK163" s="11">
        <f>'OddsRatio_working_3-way'!U163/(3*'OddsRatio_working_3-way'!X163^(1/3))*SIN(('OddsRatio_working_3-way'!Y163+4*PI())/3)</f>
        <v>0.56418377189010327</v>
      </c>
      <c r="AL163" s="11">
        <f>'OddsRatio_working_3-way'!Z163+'OddsRatio_working_3-way'!AF163</f>
        <v>1.0696220420637506</v>
      </c>
      <c r="AM163" s="11">
        <f>'OddsRatio_working_3-way'!AA163+'OddsRatio_working_3-way'!AG163</f>
        <v>-0.88476787337526663</v>
      </c>
      <c r="AN163" s="11">
        <f>'OddsRatio_working_3-way'!AB163+'OddsRatio_working_3-way'!AH163</f>
        <v>-0.18485416868848387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1.0696220420637506</v>
      </c>
      <c r="AS163" s="11">
        <f>IF(('OddsRatio_working_3-way'!X163=0),IF(Q163&gt;0,-Q163^(1/3),(-Q163)^(1/3)),'OddsRatio_working_3-way'!AM163-'OddsRatio_working_3-way'!R163/3)</f>
        <v>-0.88476787337526663</v>
      </c>
      <c r="AT163" s="11">
        <f>IF(('OddsRatio_working_3-way'!X163=0),IF(Q163&gt;0,-Q163^(1/3),(-Q163)^(1/3)),'OddsRatio_working_3-way'!AN163-'OddsRatio_working_3-way'!R163/3)</f>
        <v>-0.18485416868848387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2.14</v>
      </c>
      <c r="B164" s="4">
        <f>IF('True_Odds_Calculator_3-way'!B165="","",'True_Odds_Calculator_3-way'!B165)</f>
        <v>3.58</v>
      </c>
      <c r="C164" s="4">
        <f>IF('True_Odds_Calculator_3-way'!C165="","",'True_Odds_Calculator_3-way'!C165)</f>
        <v>3.54</v>
      </c>
      <c r="D164" s="9">
        <f t="shared" si="39"/>
        <v>0.4561360528282053</v>
      </c>
      <c r="E164" s="9">
        <f t="shared" si="40"/>
        <v>0.27038519727461191</v>
      </c>
      <c r="F164" s="9">
        <f t="shared" si="41"/>
        <v>0.27347874989718274</v>
      </c>
      <c r="G164" s="9">
        <f t="shared" si="42"/>
        <v>1.0459020612643299</v>
      </c>
      <c r="H164" s="9">
        <f t="shared" si="43"/>
        <v>2.1923283498413366</v>
      </c>
      <c r="I164" s="9">
        <f t="shared" si="44"/>
        <v>3.6984273180619716</v>
      </c>
      <c r="J164" s="9">
        <f t="shared" si="45"/>
        <v>3.6565912356113985</v>
      </c>
      <c r="K164" s="11">
        <f t="shared" si="46"/>
        <v>0.46728971962616822</v>
      </c>
      <c r="L164" s="11">
        <f t="shared" si="47"/>
        <v>0.27932960893854747</v>
      </c>
      <c r="M164" s="11">
        <f t="shared" si="48"/>
        <v>0.2824858757062147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-0.27545978989882547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0.23082044352332587</v>
      </c>
      <c r="Q164" s="11">
        <f>2*'OddsRatio_working_3-way'!K164*'OddsRatio_working_3-way'!L164*'OddsRatio_working_3-way'!M164</f>
        <v>7.3744550646429985E-2</v>
      </c>
      <c r="R164" s="11">
        <f t="shared" si="49"/>
        <v>0</v>
      </c>
      <c r="S164" s="11">
        <f t="shared" si="50"/>
        <v>-0.83794605233709307</v>
      </c>
      <c r="T164" s="11">
        <f t="shared" si="51"/>
        <v>-0.26771439371792111</v>
      </c>
      <c r="U164" s="11">
        <f>'OddsRatio_working_3-way'!S164-'OddsRatio_working_3-way'!R164^2/3</f>
        <v>-0.83794605233709307</v>
      </c>
      <c r="V164" s="11">
        <f>'OddsRatio_working_3-way'!S164*'OddsRatio_working_3-way'!R164/3-2*'OddsRatio_working_3-way'!R164^3/27-'OddsRatio_working_3-way'!T164</f>
        <v>0.26771439371792111</v>
      </c>
      <c r="W164" s="11">
        <f>'OddsRatio_working_3-way'!V164^2+4*'OddsRatio_working_3-way'!U164^3/27</f>
        <v>-1.5494459107163336E-2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0.1476189822743991</v>
      </c>
      <c r="Y164" s="11">
        <f>IF('OddsRatio_working_3-way'!W164&gt;=0,IF('OddsRatio_working_3-way'!V164+SQRT('OddsRatio_working_3-way'!W164)&gt;0,0,PI()),ACOS('OddsRatio_working_3-way'!V164/(2*'OddsRatio_working_3-way'!X164)))</f>
        <v>0.43522557219774116</v>
      </c>
      <c r="Z164" s="11">
        <f>'OddsRatio_working_3-way'!X164^(1/3)*COS('OddsRatio_working_3-way'!Y164/3)</f>
        <v>0.52295103063216497</v>
      </c>
      <c r="AA164" s="11">
        <f>'OddsRatio_working_3-way'!X164^(1/3)*COS(('OddsRatio_working_3-way'!Y164+2*PI())/3)</f>
        <v>-0.32764331530097368</v>
      </c>
      <c r="AB164" s="11">
        <f>'OddsRatio_working_3-way'!X164^(1/3)*COS(('OddsRatio_working_3-way'!Y164+4*PI())/3)</f>
        <v>-0.1953077153311914</v>
      </c>
      <c r="AC164" s="11">
        <f>'OddsRatio_working_3-way'!X164^(1/3)*SIN('OddsRatio_working_3-way'!Y164/3)</f>
        <v>7.6403994265924688E-2</v>
      </c>
      <c r="AD164" s="11">
        <f>'OddsRatio_working_3-way'!X164^(1/3)*SIN(('OddsRatio_working_3-way'!Y164+2*PI())/3)</f>
        <v>0.41468688032974677</v>
      </c>
      <c r="AE164" s="11">
        <f>'OddsRatio_working_3-way'!X164^(1/3)*SIN(('OddsRatio_working_3-way'!Y164+4*PI())/3)</f>
        <v>-0.49109087459567125</v>
      </c>
      <c r="AF164" s="11">
        <f>-'OddsRatio_working_3-way'!U164/(3*'OddsRatio_working_3-way'!X164^(1/3))*COS(('OddsRatio_working_3-way'!Y164)/3)</f>
        <v>0.52295103063216497</v>
      </c>
      <c r="AG164" s="11">
        <f>-'OddsRatio_working_3-way'!U164/(3*'OddsRatio_working_3-way'!X164^(1/3))*COS(('OddsRatio_working_3-way'!Y164+2*PI())/3)</f>
        <v>-0.32764331530097368</v>
      </c>
      <c r="AH164" s="11">
        <f>-'OddsRatio_working_3-way'!U164/(3*'OddsRatio_working_3-way'!X164^(1/3))*COS(('OddsRatio_working_3-way'!Y164+4*PI())/3)</f>
        <v>-0.1953077153311914</v>
      </c>
      <c r="AI164" s="11">
        <f>'OddsRatio_working_3-way'!U164/(3*'OddsRatio_working_3-way'!X164^(1/3))*SIN(('OddsRatio_working_3-way'!Y164)/3)</f>
        <v>-7.6403994265924688E-2</v>
      </c>
      <c r="AJ164" s="11">
        <f>'OddsRatio_working_3-way'!U164/(3*'OddsRatio_working_3-way'!X164^(1/3))*SIN(('OddsRatio_working_3-way'!Y164+2*PI())/3)</f>
        <v>-0.41468688032974677</v>
      </c>
      <c r="AK164" s="11">
        <f>'OddsRatio_working_3-way'!U164/(3*'OddsRatio_working_3-way'!X164^(1/3))*SIN(('OddsRatio_working_3-way'!Y164+4*PI())/3)</f>
        <v>0.49109087459567125</v>
      </c>
      <c r="AL164" s="11">
        <f>'OddsRatio_working_3-way'!Z164+'OddsRatio_working_3-way'!AF164</f>
        <v>1.0459020612643299</v>
      </c>
      <c r="AM164" s="11">
        <f>'OddsRatio_working_3-way'!AA164+'OddsRatio_working_3-way'!AG164</f>
        <v>-0.65528663060194736</v>
      </c>
      <c r="AN164" s="11">
        <f>'OddsRatio_working_3-way'!AB164+'OddsRatio_working_3-way'!AH164</f>
        <v>-0.3906154306623828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1.0459020612643299</v>
      </c>
      <c r="AS164" s="11">
        <f>IF(('OddsRatio_working_3-way'!X164=0),IF(Q164&gt;0,-Q164^(1/3),(-Q164)^(1/3)),'OddsRatio_working_3-way'!AM164-'OddsRatio_working_3-way'!R164/3)</f>
        <v>-0.65528663060194736</v>
      </c>
      <c r="AT164" s="11">
        <f>IF(('OddsRatio_working_3-way'!X164=0),IF(Q164&gt;0,-Q164^(1/3),(-Q164)^(1/3)),'OddsRatio_working_3-way'!AN164-'OddsRatio_working_3-way'!R164/3)</f>
        <v>-0.3906154306623828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2.09</v>
      </c>
      <c r="B165" s="4">
        <f>IF('True_Odds_Calculator_3-way'!B166="","",'True_Odds_Calculator_3-way'!B166)</f>
        <v>3.66</v>
      </c>
      <c r="C165" s="4">
        <f>IF('True_Odds_Calculator_3-way'!C166="","",'True_Odds_Calculator_3-way'!C166)</f>
        <v>3.62</v>
      </c>
      <c r="D165" s="9">
        <f t="shared" si="39"/>
        <v>0.46765357708428429</v>
      </c>
      <c r="E165" s="9">
        <f t="shared" si="40"/>
        <v>0.26469345977130393</v>
      </c>
      <c r="F165" s="9">
        <f t="shared" si="41"/>
        <v>0.26765296314441184</v>
      </c>
      <c r="G165" s="9">
        <f t="shared" si="42"/>
        <v>1.0443440136375162</v>
      </c>
      <c r="H165" s="9">
        <f t="shared" si="43"/>
        <v>2.1383349748648923</v>
      </c>
      <c r="I165" s="9">
        <f t="shared" si="44"/>
        <v>3.7779550762757927</v>
      </c>
      <c r="J165" s="9">
        <f t="shared" si="45"/>
        <v>3.7361813157302923</v>
      </c>
      <c r="K165" s="11">
        <f t="shared" si="46"/>
        <v>0.47846889952153115</v>
      </c>
      <c r="L165" s="11">
        <f t="shared" si="47"/>
        <v>0.27322404371584696</v>
      </c>
      <c r="M165" s="11">
        <f t="shared" si="48"/>
        <v>0.27624309392265195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-0.27433011392797635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0.23004006958549592</v>
      </c>
      <c r="Q165" s="11">
        <f>2*'OddsRatio_working_3-way'!K165*'OddsRatio_working_3-way'!L165*'OddsRatio_working_3-way'!M165</f>
        <v>7.2226081502510503E-2</v>
      </c>
      <c r="R165" s="11">
        <f t="shared" si="49"/>
        <v>0</v>
      </c>
      <c r="S165" s="11">
        <f t="shared" si="50"/>
        <v>-0.83855201418350844</v>
      </c>
      <c r="T165" s="11">
        <f t="shared" si="51"/>
        <v>-0.26328163710628211</v>
      </c>
      <c r="U165" s="11">
        <f>'OddsRatio_working_3-way'!S165-'OddsRatio_working_3-way'!R165^2/3</f>
        <v>-0.83855201418350844</v>
      </c>
      <c r="V165" s="11">
        <f>'OddsRatio_working_3-way'!S165*'OddsRatio_working_3-way'!R165/3-2*'OddsRatio_working_3-way'!R165^3/27-'OddsRatio_working_3-way'!T165</f>
        <v>0.26328163710628211</v>
      </c>
      <c r="W165" s="11">
        <f>'OddsRatio_working_3-way'!V165^2+4*'OddsRatio_working_3-way'!U165^3/27</f>
        <v>-1.8037473514974187E-2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0.14777913752652824</v>
      </c>
      <c r="Y165" s="11">
        <f>IF('OddsRatio_working_3-way'!W165&gt;=0,IF('OddsRatio_working_3-way'!V165+SQRT('OddsRatio_working_3-way'!W165)&gt;0,0,PI()),ACOS('OddsRatio_working_3-way'!V165/(2*'OddsRatio_working_3-way'!X165)))</f>
        <v>0.47170607053414093</v>
      </c>
      <c r="Z165" s="11">
        <f>'OddsRatio_working_3-way'!X165^(1/3)*COS('OddsRatio_working_3-way'!Y165/3)</f>
        <v>0.52217200681875808</v>
      </c>
      <c r="AA165" s="11">
        <f>'OddsRatio_working_3-way'!X165^(1/3)*COS(('OddsRatio_working_3-way'!Y165+2*PI())/3)</f>
        <v>-0.33278188904468076</v>
      </c>
      <c r="AB165" s="11">
        <f>'OddsRatio_working_3-way'!X165^(1/3)*COS(('OddsRatio_working_3-way'!Y165+4*PI())/3)</f>
        <v>-0.18939011777407744</v>
      </c>
      <c r="AC165" s="11">
        <f>'OddsRatio_working_3-way'!X165^(1/3)*SIN('OddsRatio_working_3-way'!Y165/3)</f>
        <v>8.278727774266019E-2</v>
      </c>
      <c r="AD165" s="11">
        <f>'OddsRatio_working_3-way'!X165^(1/3)*SIN(('OddsRatio_working_3-way'!Y165+2*PI())/3)</f>
        <v>0.41082058417881556</v>
      </c>
      <c r="AE165" s="11">
        <f>'OddsRatio_working_3-way'!X165^(1/3)*SIN(('OddsRatio_working_3-way'!Y165+4*PI())/3)</f>
        <v>-0.49360786192147565</v>
      </c>
      <c r="AF165" s="11">
        <f>-'OddsRatio_working_3-way'!U165/(3*'OddsRatio_working_3-way'!X165^(1/3))*COS(('OddsRatio_working_3-way'!Y165)/3)</f>
        <v>0.52217200681875808</v>
      </c>
      <c r="AG165" s="11">
        <f>-'OddsRatio_working_3-way'!U165/(3*'OddsRatio_working_3-way'!X165^(1/3))*COS(('OddsRatio_working_3-way'!Y165+2*PI())/3)</f>
        <v>-0.33278188904468076</v>
      </c>
      <c r="AH165" s="11">
        <f>-'OddsRatio_working_3-way'!U165/(3*'OddsRatio_working_3-way'!X165^(1/3))*COS(('OddsRatio_working_3-way'!Y165+4*PI())/3)</f>
        <v>-0.18939011777407744</v>
      </c>
      <c r="AI165" s="11">
        <f>'OddsRatio_working_3-way'!U165/(3*'OddsRatio_working_3-way'!X165^(1/3))*SIN(('OddsRatio_working_3-way'!Y165)/3)</f>
        <v>-8.278727774266019E-2</v>
      </c>
      <c r="AJ165" s="11">
        <f>'OddsRatio_working_3-way'!U165/(3*'OddsRatio_working_3-way'!X165^(1/3))*SIN(('OddsRatio_working_3-way'!Y165+2*PI())/3)</f>
        <v>-0.41082058417881556</v>
      </c>
      <c r="AK165" s="11">
        <f>'OddsRatio_working_3-way'!U165/(3*'OddsRatio_working_3-way'!X165^(1/3))*SIN(('OddsRatio_working_3-way'!Y165+4*PI())/3)</f>
        <v>0.49360786192147565</v>
      </c>
      <c r="AL165" s="11">
        <f>'OddsRatio_working_3-way'!Z165+'OddsRatio_working_3-way'!AF165</f>
        <v>1.0443440136375162</v>
      </c>
      <c r="AM165" s="11">
        <f>'OddsRatio_working_3-way'!AA165+'OddsRatio_working_3-way'!AG165</f>
        <v>-0.66556377808936151</v>
      </c>
      <c r="AN165" s="11">
        <f>'OddsRatio_working_3-way'!AB165+'OddsRatio_working_3-way'!AH165</f>
        <v>-0.37878023554815488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1.0443440136375162</v>
      </c>
      <c r="AS165" s="11">
        <f>IF(('OddsRatio_working_3-way'!X165=0),IF(Q165&gt;0,-Q165^(1/3),(-Q165)^(1/3)),'OddsRatio_working_3-way'!AM165-'OddsRatio_working_3-way'!R165/3)</f>
        <v>-0.66556377808936151</v>
      </c>
      <c r="AT165" s="11">
        <f>IF(('OddsRatio_working_3-way'!X165=0),IF(Q165&gt;0,-Q165^(1/3),(-Q165)^(1/3)),'OddsRatio_working_3-way'!AN165-'OddsRatio_working_3-way'!R165/3)</f>
        <v>-0.37878023554815488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1.83</v>
      </c>
      <c r="B166" s="4">
        <f>IF('True_Odds_Calculator_3-way'!B167="","",'True_Odds_Calculator_3-way'!B167)</f>
        <v>4.0599999999999996</v>
      </c>
      <c r="C166" s="4">
        <f>IF('True_Odds_Calculator_3-way'!C167="","",'True_Odds_Calculator_3-way'!C167)</f>
        <v>4.1900000000000004</v>
      </c>
      <c r="D166" s="9">
        <f t="shared" si="39"/>
        <v>0.53367331448920541</v>
      </c>
      <c r="E166" s="9">
        <f t="shared" si="40"/>
        <v>0.23688263300998438</v>
      </c>
      <c r="F166" s="9">
        <f t="shared" si="41"/>
        <v>0.22944405250081046</v>
      </c>
      <c r="G166" s="9">
        <f t="shared" si="42"/>
        <v>1.0527777291454803</v>
      </c>
      <c r="H166" s="9">
        <f t="shared" si="43"/>
        <v>1.8738055151907487</v>
      </c>
      <c r="I166" s="9">
        <f t="shared" si="44"/>
        <v>4.2214998511851682</v>
      </c>
      <c r="J166" s="9">
        <f t="shared" si="45"/>
        <v>4.3583609559740832</v>
      </c>
      <c r="K166" s="11">
        <f t="shared" si="46"/>
        <v>0.54644808743169393</v>
      </c>
      <c r="L166" s="11">
        <f t="shared" si="47"/>
        <v>0.24630541871921185</v>
      </c>
      <c r="M166" s="11">
        <f t="shared" si="48"/>
        <v>0.2386634844868735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-0.26025498426609595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0.22742704651095108</v>
      </c>
      <c r="Q166" s="11">
        <f>2*'OddsRatio_working_3-way'!K166*'OddsRatio_working_3-way'!L166*'OddsRatio_working_3-way'!M166</f>
        <v>6.4244928392924033E-2</v>
      </c>
      <c r="R166" s="11">
        <f t="shared" si="49"/>
        <v>0</v>
      </c>
      <c r="S166" s="11">
        <f t="shared" si="50"/>
        <v>-0.87386240518037428</v>
      </c>
      <c r="T166" s="11">
        <f t="shared" si="51"/>
        <v>-0.24685378677411704</v>
      </c>
      <c r="U166" s="11">
        <f>'OddsRatio_working_3-way'!S166-'OddsRatio_working_3-way'!R166^2/3</f>
        <v>-0.87386240518037428</v>
      </c>
      <c r="V166" s="11">
        <f>'OddsRatio_working_3-way'!S166*'OddsRatio_working_3-way'!R166/3-2*'OddsRatio_working_3-way'!R166^3/27-'OddsRatio_working_3-way'!T166</f>
        <v>0.24685378677411704</v>
      </c>
      <c r="W166" s="11">
        <f>'OddsRatio_working_3-way'!V166^2+4*'OddsRatio_working_3-way'!U166^3/27</f>
        <v>-3.79242979547849E-2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0.15721091724138161</v>
      </c>
      <c r="Y166" s="11">
        <f>IF('OddsRatio_working_3-way'!W166&gt;=0,IF('OddsRatio_working_3-way'!V166+SQRT('OddsRatio_working_3-way'!W166)&gt;0,0,PI()),ACOS('OddsRatio_working_3-way'!V166/(2*'OddsRatio_working_3-way'!X166)))</f>
        <v>0.66793257643359571</v>
      </c>
      <c r="Z166" s="11">
        <f>'OddsRatio_working_3-way'!X166^(1/3)*COS('OddsRatio_working_3-way'!Y166/3)</f>
        <v>0.52638886457274026</v>
      </c>
      <c r="AA166" s="11">
        <f>'OddsRatio_working_3-way'!X166^(1/3)*COS(('OddsRatio_working_3-way'!Y166+2*PI())/3)</f>
        <v>-0.36640137844533555</v>
      </c>
      <c r="AB166" s="11">
        <f>'OddsRatio_working_3-way'!X166^(1/3)*COS(('OddsRatio_working_3-way'!Y166+4*PI())/3)</f>
        <v>-0.1599874861274049</v>
      </c>
      <c r="AC166" s="11">
        <f>'OddsRatio_working_3-way'!X166^(1/3)*SIN('OddsRatio_working_3-way'!Y166/3)</f>
        <v>0.11917311629423574</v>
      </c>
      <c r="AD166" s="11">
        <f>'OddsRatio_working_3-way'!X166^(1/3)*SIN(('OddsRatio_working_3-way'!Y166+2*PI())/3)</f>
        <v>0.39627957084212173</v>
      </c>
      <c r="AE166" s="11">
        <f>'OddsRatio_working_3-way'!X166^(1/3)*SIN(('OddsRatio_working_3-way'!Y166+4*PI())/3)</f>
        <v>-0.51545268713635739</v>
      </c>
      <c r="AF166" s="11">
        <f>-'OddsRatio_working_3-way'!U166/(3*'OddsRatio_working_3-way'!X166^(1/3))*COS(('OddsRatio_working_3-way'!Y166)/3)</f>
        <v>0.52638886457274014</v>
      </c>
      <c r="AG166" s="11">
        <f>-'OddsRatio_working_3-way'!U166/(3*'OddsRatio_working_3-way'!X166^(1/3))*COS(('OddsRatio_working_3-way'!Y166+2*PI())/3)</f>
        <v>-0.36640137844533543</v>
      </c>
      <c r="AH166" s="11">
        <f>-'OddsRatio_working_3-way'!U166/(3*'OddsRatio_working_3-way'!X166^(1/3))*COS(('OddsRatio_working_3-way'!Y166+4*PI())/3)</f>
        <v>-0.15998748612740488</v>
      </c>
      <c r="AI166" s="11">
        <f>'OddsRatio_working_3-way'!U166/(3*'OddsRatio_working_3-way'!X166^(1/3))*SIN(('OddsRatio_working_3-way'!Y166)/3)</f>
        <v>-0.11917311629423571</v>
      </c>
      <c r="AJ166" s="11">
        <f>'OddsRatio_working_3-way'!U166/(3*'OddsRatio_working_3-way'!X166^(1/3))*SIN(('OddsRatio_working_3-way'!Y166+2*PI())/3)</f>
        <v>-0.39627957084212168</v>
      </c>
      <c r="AK166" s="11">
        <f>'OddsRatio_working_3-way'!U166/(3*'OddsRatio_working_3-way'!X166^(1/3))*SIN(('OddsRatio_working_3-way'!Y166+4*PI())/3)</f>
        <v>0.51545268713635728</v>
      </c>
      <c r="AL166" s="11">
        <f>'OddsRatio_working_3-way'!Z166+'OddsRatio_working_3-way'!AF166</f>
        <v>1.0527777291454803</v>
      </c>
      <c r="AM166" s="11">
        <f>'OddsRatio_working_3-way'!AA166+'OddsRatio_working_3-way'!AG166</f>
        <v>-0.73280275689067098</v>
      </c>
      <c r="AN166" s="11">
        <f>'OddsRatio_working_3-way'!AB166+'OddsRatio_working_3-way'!AH166</f>
        <v>-0.31997497225480975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1.0527777291454803</v>
      </c>
      <c r="AS166" s="11">
        <f>IF(('OddsRatio_working_3-way'!X166=0),IF(Q166&gt;0,-Q166^(1/3),(-Q166)^(1/3)),'OddsRatio_working_3-way'!AM166-'OddsRatio_working_3-way'!R166/3)</f>
        <v>-0.73280275689067098</v>
      </c>
      <c r="AT166" s="11">
        <f>IF(('OddsRatio_working_3-way'!X166=0),IF(Q166&gt;0,-Q166^(1/3),(-Q166)^(1/3)),'OddsRatio_working_3-way'!AN166-'OddsRatio_working_3-way'!R166/3)</f>
        <v>-0.31997497225480975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1.1499999999999999</v>
      </c>
      <c r="B167" s="4">
        <f>IF('True_Odds_Calculator_3-way'!B168="","",'True_Odds_Calculator_3-way'!B168)</f>
        <v>8.5299999999999994</v>
      </c>
      <c r="C167" s="4">
        <f>IF('True_Odds_Calculator_3-way'!C168="","",'True_Odds_Calculator_3-way'!C168)</f>
        <v>20.05</v>
      </c>
      <c r="D167" s="9">
        <f t="shared" si="39"/>
        <v>0.85285080442354289</v>
      </c>
      <c r="E167" s="9">
        <f t="shared" si="40"/>
        <v>0.10350457183202079</v>
      </c>
      <c r="F167" s="9">
        <f t="shared" si="41"/>
        <v>4.3644623744436589E-2</v>
      </c>
      <c r="G167" s="9">
        <f t="shared" si="42"/>
        <v>1.1502535168967278</v>
      </c>
      <c r="H167" s="9">
        <f t="shared" si="43"/>
        <v>1.1725380275345088</v>
      </c>
      <c r="I167" s="9">
        <f t="shared" si="44"/>
        <v>9.6614089822323592</v>
      </c>
      <c r="J167" s="9">
        <f t="shared" si="45"/>
        <v>22.912329496882666</v>
      </c>
      <c r="K167" s="11">
        <f t="shared" si="46"/>
        <v>0.86956521739130443</v>
      </c>
      <c r="L167" s="11">
        <f t="shared" si="47"/>
        <v>0.1172332942555686</v>
      </c>
      <c r="M167" s="11">
        <f t="shared" si="48"/>
        <v>4.987531172069825E-2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-0.10940066623288347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0.13590571204386204</v>
      </c>
      <c r="Q167" s="11">
        <f>2*'OddsRatio_working_3-way'!K167*'OddsRatio_working_3-way'!L167*'OddsRatio_working_3-way'!M167</f>
        <v>1.0168777556592744E-2</v>
      </c>
      <c r="R167" s="11">
        <f t="shared" si="49"/>
        <v>0</v>
      </c>
      <c r="S167" s="11">
        <f t="shared" si="50"/>
        <v>-1.2422749945101497</v>
      </c>
      <c r="T167" s="11">
        <f t="shared" si="51"/>
        <v>-9.2949868650216955E-2</v>
      </c>
      <c r="U167" s="11">
        <f>'OddsRatio_working_3-way'!S167-'OddsRatio_working_3-way'!R167^2/3</f>
        <v>-1.2422749945101497</v>
      </c>
      <c r="V167" s="11">
        <f>'OddsRatio_working_3-way'!S167*'OddsRatio_working_3-way'!R167/3-2*'OddsRatio_working_3-way'!R167^3/27-'OddsRatio_working_3-way'!T167</f>
        <v>9.2949868650216955E-2</v>
      </c>
      <c r="W167" s="11">
        <f>'OddsRatio_working_3-way'!V167^2+4*'OddsRatio_working_3-way'!U167^3/27</f>
        <v>-0.275380671500568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0.26646779804634019</v>
      </c>
      <c r="Y167" s="11">
        <f>IF('OddsRatio_working_3-way'!W167&gt;=0,IF('OddsRatio_working_3-way'!V167+SQRT('OddsRatio_working_3-way'!W167)&gt;0,0,PI()),ACOS('OddsRatio_working_3-way'!V167/(2*'OddsRatio_working_3-way'!X167)))</f>
        <v>1.395488685340939</v>
      </c>
      <c r="Z167" s="11">
        <f>'OddsRatio_working_3-way'!X167^(1/3)*COS('OddsRatio_working_3-way'!Y167/3)</f>
        <v>0.57512675844836392</v>
      </c>
      <c r="AA167" s="11">
        <f>'OddsRatio_working_3-way'!X167^(1/3)*COS(('OddsRatio_working_3-way'!Y167+2*PI())/3)</f>
        <v>-0.53754469335594934</v>
      </c>
      <c r="AB167" s="11">
        <f>'OddsRatio_working_3-way'!X167^(1/3)*COS(('OddsRatio_working_3-way'!Y167+4*PI())/3)</f>
        <v>-3.7582065092414699E-2</v>
      </c>
      <c r="AC167" s="11">
        <f>'OddsRatio_working_3-way'!X167^(1/3)*SIN('OddsRatio_working_3-way'!Y167/3)</f>
        <v>0.28865355801270459</v>
      </c>
      <c r="AD167" s="11">
        <f>'OddsRatio_working_3-way'!X167^(1/3)*SIN(('OddsRatio_working_3-way'!Y167+2*PI())/3)</f>
        <v>0.35374760420612739</v>
      </c>
      <c r="AE167" s="11">
        <f>'OddsRatio_working_3-way'!X167^(1/3)*SIN(('OddsRatio_working_3-way'!Y167+4*PI())/3)</f>
        <v>-0.64240116221883192</v>
      </c>
      <c r="AF167" s="11">
        <f>-'OddsRatio_working_3-way'!U167/(3*'OddsRatio_working_3-way'!X167^(1/3))*COS(('OddsRatio_working_3-way'!Y167)/3)</f>
        <v>0.57512675844836403</v>
      </c>
      <c r="AG167" s="11">
        <f>-'OddsRatio_working_3-way'!U167/(3*'OddsRatio_working_3-way'!X167^(1/3))*COS(('OddsRatio_working_3-way'!Y167+2*PI())/3)</f>
        <v>-0.53754469335594945</v>
      </c>
      <c r="AH167" s="11">
        <f>-'OddsRatio_working_3-way'!U167/(3*'OddsRatio_working_3-way'!X167^(1/3))*COS(('OddsRatio_working_3-way'!Y167+4*PI())/3)</f>
        <v>-3.7582065092414699E-2</v>
      </c>
      <c r="AI167" s="11">
        <f>'OddsRatio_working_3-way'!U167/(3*'OddsRatio_working_3-way'!X167^(1/3))*SIN(('OddsRatio_working_3-way'!Y167)/3)</f>
        <v>-0.28865355801270465</v>
      </c>
      <c r="AJ167" s="11">
        <f>'OddsRatio_working_3-way'!U167/(3*'OddsRatio_working_3-way'!X167^(1/3))*SIN(('OddsRatio_working_3-way'!Y167+2*PI())/3)</f>
        <v>-0.35374760420612744</v>
      </c>
      <c r="AK167" s="11">
        <f>'OddsRatio_working_3-way'!U167/(3*'OddsRatio_working_3-way'!X167^(1/3))*SIN(('OddsRatio_working_3-way'!Y167+4*PI())/3)</f>
        <v>0.64240116221883203</v>
      </c>
      <c r="AL167" s="11">
        <f>'OddsRatio_working_3-way'!Z167+'OddsRatio_working_3-way'!AF167</f>
        <v>1.1502535168967278</v>
      </c>
      <c r="AM167" s="11">
        <f>'OddsRatio_working_3-way'!AA167+'OddsRatio_working_3-way'!AG167</f>
        <v>-1.0750893867118987</v>
      </c>
      <c r="AN167" s="11">
        <f>'OddsRatio_working_3-way'!AB167+'OddsRatio_working_3-way'!AH167</f>
        <v>-7.5164130184829397E-2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1.1502535168967278</v>
      </c>
      <c r="AS167" s="11">
        <f>IF(('OddsRatio_working_3-way'!X167=0),IF(Q167&gt;0,-Q167^(1/3),(-Q167)^(1/3)),'OddsRatio_working_3-way'!AM167-'OddsRatio_working_3-way'!R167/3)</f>
        <v>-1.0750893867118987</v>
      </c>
      <c r="AT167" s="11">
        <f>IF(('OddsRatio_working_3-way'!X167=0),IF(Q167&gt;0,-Q167^(1/3),(-Q167)^(1/3)),'OddsRatio_working_3-way'!AN167-'OddsRatio_working_3-way'!R167/3)</f>
        <v>-7.5164130184829397E-2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2.5299999999999998</v>
      </c>
      <c r="B168" s="4">
        <f>IF('True_Odds_Calculator_3-way'!B169="","",'True_Odds_Calculator_3-way'!B169)</f>
        <v>3.6</v>
      </c>
      <c r="C168" s="4">
        <f>IF('True_Odds_Calculator_3-way'!C169="","",'True_Odds_Calculator_3-way'!C169)</f>
        <v>2.83</v>
      </c>
      <c r="D168" s="9">
        <f t="shared" si="39"/>
        <v>0.38579678205176809</v>
      </c>
      <c r="E168" s="9">
        <f t="shared" si="40"/>
        <v>0.26987461894357495</v>
      </c>
      <c r="F168" s="9">
        <f t="shared" si="41"/>
        <v>0.3443285990046569</v>
      </c>
      <c r="G168" s="9">
        <f t="shared" si="42"/>
        <v>1.0405478490409066</v>
      </c>
      <c r="H168" s="9">
        <f t="shared" si="43"/>
        <v>2.5920382090325864</v>
      </c>
      <c r="I168" s="9">
        <f t="shared" si="44"/>
        <v>3.7054244075063565</v>
      </c>
      <c r="J168" s="9">
        <f t="shared" si="45"/>
        <v>2.904202563744859</v>
      </c>
      <c r="K168" s="11">
        <f t="shared" si="46"/>
        <v>0.39525691699604748</v>
      </c>
      <c r="L168" s="11">
        <f t="shared" si="47"/>
        <v>0.27777777777777779</v>
      </c>
      <c r="M168" s="11">
        <f t="shared" si="48"/>
        <v>0.35335689045936397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-0.2824271288705148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0.23122607236910514</v>
      </c>
      <c r="Q168" s="11">
        <f>2*'OddsRatio_working_3-way'!K168*'OddsRatio_working_3-way'!L168*'OddsRatio_working_3-way'!M168</f>
        <v>7.7592641734599038E-2</v>
      </c>
      <c r="R168" s="11">
        <f t="shared" si="49"/>
        <v>0</v>
      </c>
      <c r="S168" s="11">
        <f t="shared" si="50"/>
        <v>-0.81871055834411732</v>
      </c>
      <c r="T168" s="11">
        <f t="shared" si="51"/>
        <v>-0.27473508669265678</v>
      </c>
      <c r="U168" s="11">
        <f>'OddsRatio_working_3-way'!S168-'OddsRatio_working_3-way'!R168^2/3</f>
        <v>-0.81871055834411732</v>
      </c>
      <c r="V168" s="11">
        <f>'OddsRatio_working_3-way'!S168*'OddsRatio_working_3-way'!R168/3-2*'OddsRatio_working_3-way'!R168^3/27-'OddsRatio_working_3-way'!T168</f>
        <v>0.27473508669265678</v>
      </c>
      <c r="W168" s="11">
        <f>'OddsRatio_working_3-way'!V168^2+4*'OddsRatio_working_3-way'!U168^3/27</f>
        <v>-5.8200434423367475E-3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0.14256525812970564</v>
      </c>
      <c r="Y168" s="11">
        <f>IF('OddsRatio_working_3-way'!W168&gt;=0,IF('OddsRatio_working_3-way'!V168+SQRT('OddsRatio_working_3-way'!W168)&gt;0,0,PI()),ACOS('OddsRatio_working_3-way'!V168/(2*'OddsRatio_working_3-way'!X168)))</f>
        <v>0.27085867762294602</v>
      </c>
      <c r="Z168" s="11">
        <f>'OddsRatio_working_3-way'!X168^(1/3)*COS('OddsRatio_working_3-way'!Y168/3)</f>
        <v>0.52027392452045329</v>
      </c>
      <c r="AA168" s="11">
        <f>'OddsRatio_working_3-way'!X168^(1/3)*COS(('OddsRatio_working_3-way'!Y168+2*PI())/3)</f>
        <v>-0.30092816454814153</v>
      </c>
      <c r="AB168" s="11">
        <f>'OddsRatio_working_3-way'!X168^(1/3)*COS(('OddsRatio_working_3-way'!Y168+4*PI())/3)</f>
        <v>-0.21934575997231182</v>
      </c>
      <c r="AC168" s="11">
        <f>'OddsRatio_working_3-way'!X168^(1/3)*SIN('OddsRatio_working_3-way'!Y168/3)</f>
        <v>4.7101623242992302E-2</v>
      </c>
      <c r="AD168" s="11">
        <f>'OddsRatio_working_3-way'!X168^(1/3)*SIN(('OddsRatio_working_3-way'!Y168+2*PI())/3)</f>
        <v>0.42701962393984394</v>
      </c>
      <c r="AE168" s="11">
        <f>'OddsRatio_working_3-way'!X168^(1/3)*SIN(('OddsRatio_working_3-way'!Y168+4*PI())/3)</f>
        <v>-0.47412124718283616</v>
      </c>
      <c r="AF168" s="11">
        <f>-'OddsRatio_working_3-way'!U168/(3*'OddsRatio_working_3-way'!X168^(1/3))*COS(('OddsRatio_working_3-way'!Y168)/3)</f>
        <v>0.52027392452045329</v>
      </c>
      <c r="AG168" s="11">
        <f>-'OddsRatio_working_3-way'!U168/(3*'OddsRatio_working_3-way'!X168^(1/3))*COS(('OddsRatio_working_3-way'!Y168+2*PI())/3)</f>
        <v>-0.30092816454814153</v>
      </c>
      <c r="AH168" s="11">
        <f>-'OddsRatio_working_3-way'!U168/(3*'OddsRatio_working_3-way'!X168^(1/3))*COS(('OddsRatio_working_3-way'!Y168+4*PI())/3)</f>
        <v>-0.21934575997231182</v>
      </c>
      <c r="AI168" s="11">
        <f>'OddsRatio_working_3-way'!U168/(3*'OddsRatio_working_3-way'!X168^(1/3))*SIN(('OddsRatio_working_3-way'!Y168)/3)</f>
        <v>-4.7101623242992302E-2</v>
      </c>
      <c r="AJ168" s="11">
        <f>'OddsRatio_working_3-way'!U168/(3*'OddsRatio_working_3-way'!X168^(1/3))*SIN(('OddsRatio_working_3-way'!Y168+2*PI())/3)</f>
        <v>-0.42701962393984394</v>
      </c>
      <c r="AK168" s="11">
        <f>'OddsRatio_working_3-way'!U168/(3*'OddsRatio_working_3-way'!X168^(1/3))*SIN(('OddsRatio_working_3-way'!Y168+4*PI())/3)</f>
        <v>0.47412124718283616</v>
      </c>
      <c r="AL168" s="11">
        <f>'OddsRatio_working_3-way'!Z168+'OddsRatio_working_3-way'!AF168</f>
        <v>1.0405478490409066</v>
      </c>
      <c r="AM168" s="11">
        <f>'OddsRatio_working_3-way'!AA168+'OddsRatio_working_3-way'!AG168</f>
        <v>-0.60185632909628306</v>
      </c>
      <c r="AN168" s="11">
        <f>'OddsRatio_working_3-way'!AB168+'OddsRatio_working_3-way'!AH168</f>
        <v>-0.43869151994462363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1.0405478490409066</v>
      </c>
      <c r="AS168" s="11">
        <f>IF(('OddsRatio_working_3-way'!X168=0),IF(Q168&gt;0,-Q168^(1/3),(-Q168)^(1/3)),'OddsRatio_working_3-way'!AM168-'OddsRatio_working_3-way'!R168/3)</f>
        <v>-0.60185632909628306</v>
      </c>
      <c r="AT168" s="11">
        <f>IF(('OddsRatio_working_3-way'!X168=0),IF(Q168&gt;0,-Q168^(1/3),(-Q168)^(1/3)),'OddsRatio_working_3-way'!AN168-'OddsRatio_working_3-way'!R168/3)</f>
        <v>-0.43869151994462363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1.73</v>
      </c>
      <c r="B169" s="4">
        <f>IF('True_Odds_Calculator_3-way'!B170="","",'True_Odds_Calculator_3-way'!B170)</f>
        <v>3.81</v>
      </c>
      <c r="C169" s="4">
        <f>IF('True_Odds_Calculator_3-way'!C170="","",'True_Odds_Calculator_3-way'!C170)</f>
        <v>5.27</v>
      </c>
      <c r="D169" s="9">
        <f t="shared" si="39"/>
        <v>0.56542223546970405</v>
      </c>
      <c r="E169" s="9">
        <f t="shared" si="40"/>
        <v>0.2526181145679382</v>
      </c>
      <c r="F169" s="9">
        <f t="shared" si="41"/>
        <v>0.18195964996235792</v>
      </c>
      <c r="G169" s="9">
        <f t="shared" si="42"/>
        <v>1.0528627437358407</v>
      </c>
      <c r="H169" s="9">
        <f t="shared" si="43"/>
        <v>1.7685898029271634</v>
      </c>
      <c r="I169" s="9">
        <f t="shared" si="44"/>
        <v>3.9585443098977118</v>
      </c>
      <c r="J169" s="9">
        <f t="shared" si="45"/>
        <v>5.4957239157520386</v>
      </c>
      <c r="K169" s="11">
        <f t="shared" si="46"/>
        <v>0.5780346820809249</v>
      </c>
      <c r="L169" s="11">
        <f t="shared" si="47"/>
        <v>0.26246719160104987</v>
      </c>
      <c r="M169" s="11">
        <f t="shared" si="48"/>
        <v>0.18975332068311196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-0.25215951531302361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0.22483780658369432</v>
      </c>
      <c r="Q169" s="11">
        <f>2*'OddsRatio_working_3-way'!K169*'OddsRatio_working_3-way'!L169*'OddsRatio_working_3-way'!M169</f>
        <v>5.757690309441596E-2</v>
      </c>
      <c r="R169" s="11">
        <f t="shared" si="49"/>
        <v>0</v>
      </c>
      <c r="S169" s="11">
        <f t="shared" si="50"/>
        <v>-0.89164910673542142</v>
      </c>
      <c r="T169" s="11">
        <f t="shared" si="51"/>
        <v>-0.22833523860062008</v>
      </c>
      <c r="U169" s="11">
        <f>'OddsRatio_working_3-way'!S169-'OddsRatio_working_3-way'!R169^2/3</f>
        <v>-0.89164910673542142</v>
      </c>
      <c r="V169" s="11">
        <f>'OddsRatio_working_3-way'!S169*'OddsRatio_working_3-way'!R169/3-2*'OddsRatio_working_3-way'!R169^3/27-'OddsRatio_working_3-way'!T169</f>
        <v>0.22833523860062008</v>
      </c>
      <c r="W169" s="11">
        <f>'OddsRatio_working_3-way'!V169^2+4*'OddsRatio_working_3-way'!U169^3/27</f>
        <v>-5.2884505928278105E-2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0.16203509428136256</v>
      </c>
      <c r="Y169" s="11">
        <f>IF('OddsRatio_working_3-way'!W169&gt;=0,IF('OddsRatio_working_3-way'!V169+SQRT('OddsRatio_working_3-way'!W169)&gt;0,0,PI()),ACOS('OddsRatio_working_3-way'!V169/(2*'OddsRatio_working_3-way'!X169)))</f>
        <v>0.78895710678220532</v>
      </c>
      <c r="Z169" s="11">
        <f>'OddsRatio_working_3-way'!X169^(1/3)*COS('OddsRatio_working_3-way'!Y169/3)</f>
        <v>0.52643137186792033</v>
      </c>
      <c r="AA169" s="11">
        <f>'OddsRatio_working_3-way'!X169^(1/3)*COS(('OddsRatio_working_3-way'!Y169+2*PI())/3)</f>
        <v>-0.38595437062138832</v>
      </c>
      <c r="AB169" s="11">
        <f>'OddsRatio_working_3-way'!X169^(1/3)*COS(('OddsRatio_working_3-way'!Y169+4*PI())/3)</f>
        <v>-0.14047700124653212</v>
      </c>
      <c r="AC169" s="11">
        <f>'OddsRatio_working_3-way'!X169^(1/3)*SIN('OddsRatio_working_3-way'!Y169/3)</f>
        <v>0.14172642528853446</v>
      </c>
      <c r="AD169" s="11">
        <f>'OddsRatio_working_3-way'!X169^(1/3)*SIN(('OddsRatio_working_3-way'!Y169+2*PI())/3)</f>
        <v>0.38503972874244441</v>
      </c>
      <c r="AE169" s="11">
        <f>'OddsRatio_working_3-way'!X169^(1/3)*SIN(('OddsRatio_working_3-way'!Y169+4*PI())/3)</f>
        <v>-0.52676615403097882</v>
      </c>
      <c r="AF169" s="11">
        <f>-'OddsRatio_working_3-way'!U169/(3*'OddsRatio_working_3-way'!X169^(1/3))*COS(('OddsRatio_working_3-way'!Y169)/3)</f>
        <v>0.52643137186792033</v>
      </c>
      <c r="AG169" s="11">
        <f>-'OddsRatio_working_3-way'!U169/(3*'OddsRatio_working_3-way'!X169^(1/3))*COS(('OddsRatio_working_3-way'!Y169+2*PI())/3)</f>
        <v>-0.38595437062138832</v>
      </c>
      <c r="AH169" s="11">
        <f>-'OddsRatio_working_3-way'!U169/(3*'OddsRatio_working_3-way'!X169^(1/3))*COS(('OddsRatio_working_3-way'!Y169+4*PI())/3)</f>
        <v>-0.14047700124653212</v>
      </c>
      <c r="AI169" s="11">
        <f>'OddsRatio_working_3-way'!U169/(3*'OddsRatio_working_3-way'!X169^(1/3))*SIN(('OddsRatio_working_3-way'!Y169)/3)</f>
        <v>-0.14172642528853446</v>
      </c>
      <c r="AJ169" s="11">
        <f>'OddsRatio_working_3-way'!U169/(3*'OddsRatio_working_3-way'!X169^(1/3))*SIN(('OddsRatio_working_3-way'!Y169+2*PI())/3)</f>
        <v>-0.38503972874244441</v>
      </c>
      <c r="AK169" s="11">
        <f>'OddsRatio_working_3-way'!U169/(3*'OddsRatio_working_3-way'!X169^(1/3))*SIN(('OddsRatio_working_3-way'!Y169+4*PI())/3)</f>
        <v>0.52676615403097882</v>
      </c>
      <c r="AL169" s="11">
        <f>'OddsRatio_working_3-way'!Z169+'OddsRatio_working_3-way'!AF169</f>
        <v>1.0528627437358407</v>
      </c>
      <c r="AM169" s="11">
        <f>'OddsRatio_working_3-way'!AA169+'OddsRatio_working_3-way'!AG169</f>
        <v>-0.77190874124277664</v>
      </c>
      <c r="AN169" s="11">
        <f>'OddsRatio_working_3-way'!AB169+'OddsRatio_working_3-way'!AH169</f>
        <v>-0.28095400249306424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1.0528627437358407</v>
      </c>
      <c r="AS169" s="11">
        <f>IF(('OddsRatio_working_3-way'!X169=0),IF(Q169&gt;0,-Q169^(1/3),(-Q169)^(1/3)),'OddsRatio_working_3-way'!AM169-'OddsRatio_working_3-way'!R169/3)</f>
        <v>-0.77190874124277664</v>
      </c>
      <c r="AT169" s="11">
        <f>IF(('OddsRatio_working_3-way'!X169=0),IF(Q169&gt;0,-Q169^(1/3),(-Q169)^(1/3)),'OddsRatio_working_3-way'!AN169-'OddsRatio_working_3-way'!R169/3)</f>
        <v>-0.28095400249306424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3.28</v>
      </c>
      <c r="B170" s="4">
        <f>IF('True_Odds_Calculator_3-way'!B171="","",'True_Odds_Calculator_3-way'!B171)</f>
        <v>3.29</v>
      </c>
      <c r="C170" s="4">
        <f>IF('True_Odds_Calculator_3-way'!C171="","",'True_Odds_Calculator_3-way'!C171)</f>
        <v>2.39</v>
      </c>
      <c r="D170" s="9">
        <f t="shared" si="39"/>
        <v>0.29623562393644648</v>
      </c>
      <c r="E170" s="9">
        <f t="shared" si="40"/>
        <v>0.29532405136300771</v>
      </c>
      <c r="F170" s="9">
        <f t="shared" si="41"/>
        <v>0.40844032470054592</v>
      </c>
      <c r="G170" s="9">
        <f t="shared" si="42"/>
        <v>1.0419698410715363</v>
      </c>
      <c r="H170" s="9">
        <f t="shared" si="43"/>
        <v>3.3756912376431036</v>
      </c>
      <c r="I170" s="9">
        <f t="shared" si="44"/>
        <v>3.3861109360538184</v>
      </c>
      <c r="J170" s="9">
        <f t="shared" si="45"/>
        <v>2.4483380790894356</v>
      </c>
      <c r="K170" s="11">
        <f t="shared" si="46"/>
        <v>0.3048780487804878</v>
      </c>
      <c r="L170" s="11">
        <f t="shared" si="47"/>
        <v>0.303951367781155</v>
      </c>
      <c r="M170" s="11">
        <f t="shared" si="48"/>
        <v>0.41841004184100417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-0.28139571961781351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0.2310886508796412</v>
      </c>
      <c r="Q170" s="11">
        <f>2*'OddsRatio_working_3-way'!K170*'OddsRatio_working_3-way'!L170*'OddsRatio_working_3-way'!M170</f>
        <v>7.7546527140819208E-2</v>
      </c>
      <c r="R170" s="11">
        <f t="shared" si="49"/>
        <v>0</v>
      </c>
      <c r="S170" s="11">
        <f t="shared" si="50"/>
        <v>-0.82122304914055388</v>
      </c>
      <c r="T170" s="11">
        <f t="shared" si="51"/>
        <v>-0.27557820440958192</v>
      </c>
      <c r="U170" s="11">
        <f>'OddsRatio_working_3-way'!S170-'OddsRatio_working_3-way'!R170^2/3</f>
        <v>-0.82122304914055388</v>
      </c>
      <c r="V170" s="11">
        <f>'OddsRatio_working_3-way'!S170*'OddsRatio_working_3-way'!R170/3-2*'OddsRatio_working_3-way'!R170^3/27-'OddsRatio_working_3-way'!T170</f>
        <v>0.27557820440958192</v>
      </c>
      <c r="W170" s="11">
        <f>'OddsRatio_working_3-way'!V170^2+4*'OddsRatio_working_3-way'!U170^3/27</f>
        <v>-6.1068482684432518E-3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0.14322202607669374</v>
      </c>
      <c r="Y170" s="11">
        <f>IF('OddsRatio_working_3-way'!W170&gt;=0,IF('OddsRatio_working_3-way'!V170+SQRT('OddsRatio_working_3-way'!W170)&gt;0,0,PI()),ACOS('OddsRatio_working_3-way'!V170/(2*'OddsRatio_working_3-way'!X170)))</f>
        <v>0.27631814942127808</v>
      </c>
      <c r="Z170" s="11">
        <f>'OddsRatio_working_3-way'!X170^(1/3)*COS('OddsRatio_working_3-way'!Y170/3)</f>
        <v>0.52098492053576817</v>
      </c>
      <c r="AA170" s="11">
        <f>'OddsRatio_working_3-way'!X170^(1/3)*COS(('OddsRatio_working_3-way'!Y170+2*PI())/3)</f>
        <v>-0.3021673533798393</v>
      </c>
      <c r="AB170" s="11">
        <f>'OddsRatio_working_3-way'!X170^(1/3)*COS(('OddsRatio_working_3-way'!Y170+4*PI())/3)</f>
        <v>-0.21881756715592904</v>
      </c>
      <c r="AC170" s="11">
        <f>'OddsRatio_working_3-way'!X170^(1/3)*SIN('OddsRatio_working_3-way'!Y170/3)</f>
        <v>4.8122021513272412E-2</v>
      </c>
      <c r="AD170" s="11">
        <f>'OddsRatio_working_3-way'!X170^(1/3)*SIN(('OddsRatio_working_3-way'!Y170+2*PI())/3)</f>
        <v>0.42712516541595613</v>
      </c>
      <c r="AE170" s="11">
        <f>'OddsRatio_working_3-way'!X170^(1/3)*SIN(('OddsRatio_working_3-way'!Y170+4*PI())/3)</f>
        <v>-0.47524718692922846</v>
      </c>
      <c r="AF170" s="11">
        <f>-'OddsRatio_working_3-way'!U170/(3*'OddsRatio_working_3-way'!X170^(1/3))*COS(('OddsRatio_working_3-way'!Y170)/3)</f>
        <v>0.52098492053576828</v>
      </c>
      <c r="AG170" s="11">
        <f>-'OddsRatio_working_3-way'!U170/(3*'OddsRatio_working_3-way'!X170^(1/3))*COS(('OddsRatio_working_3-way'!Y170+2*PI())/3)</f>
        <v>-0.30216735337983935</v>
      </c>
      <c r="AH170" s="11">
        <f>-'OddsRatio_working_3-way'!U170/(3*'OddsRatio_working_3-way'!X170^(1/3))*COS(('OddsRatio_working_3-way'!Y170+4*PI())/3)</f>
        <v>-0.21881756715592907</v>
      </c>
      <c r="AI170" s="11">
        <f>'OddsRatio_working_3-way'!U170/(3*'OddsRatio_working_3-way'!X170^(1/3))*SIN(('OddsRatio_working_3-way'!Y170)/3)</f>
        <v>-4.8122021513272419E-2</v>
      </c>
      <c r="AJ170" s="11">
        <f>'OddsRatio_working_3-way'!U170/(3*'OddsRatio_working_3-way'!X170^(1/3))*SIN(('OddsRatio_working_3-way'!Y170+2*PI())/3)</f>
        <v>-0.42712516541595624</v>
      </c>
      <c r="AK170" s="11">
        <f>'OddsRatio_working_3-way'!U170/(3*'OddsRatio_working_3-way'!X170^(1/3))*SIN(('OddsRatio_working_3-way'!Y170+4*PI())/3)</f>
        <v>0.47524718692922857</v>
      </c>
      <c r="AL170" s="11">
        <f>'OddsRatio_working_3-way'!Z170+'OddsRatio_working_3-way'!AF170</f>
        <v>1.0419698410715363</v>
      </c>
      <c r="AM170" s="11">
        <f>'OddsRatio_working_3-way'!AA170+'OddsRatio_working_3-way'!AG170</f>
        <v>-0.60433470675967871</v>
      </c>
      <c r="AN170" s="11">
        <f>'OddsRatio_working_3-way'!AB170+'OddsRatio_working_3-way'!AH170</f>
        <v>-0.43763513431185808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1.0419698410715363</v>
      </c>
      <c r="AS170" s="11">
        <f>IF(('OddsRatio_working_3-way'!X170=0),IF(Q170&gt;0,-Q170^(1/3),(-Q170)^(1/3)),'OddsRatio_working_3-way'!AM170-'OddsRatio_working_3-way'!R170/3)</f>
        <v>-0.60433470675967871</v>
      </c>
      <c r="AT170" s="11">
        <f>IF(('OddsRatio_working_3-way'!X170=0),IF(Q170&gt;0,-Q170^(1/3),(-Q170)^(1/3)),'OddsRatio_working_3-way'!AN170-'OddsRatio_working_3-way'!R170/3)</f>
        <v>-0.43763513431185808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1.1299999999999999</v>
      </c>
      <c r="B171" s="4">
        <f>IF('True_Odds_Calculator_3-way'!B172="","",'True_Odds_Calculator_3-way'!B172)</f>
        <v>9.3699999999999992</v>
      </c>
      <c r="C171" s="4">
        <f>IF('True_Odds_Calculator_3-way'!C172="","",'True_Odds_Calculator_3-way'!C172)</f>
        <v>22.57</v>
      </c>
      <c r="D171" s="9">
        <f t="shared" si="39"/>
        <v>0.86858857247513765</v>
      </c>
      <c r="E171" s="9">
        <f t="shared" si="40"/>
        <v>9.3101670691162763E-2</v>
      </c>
      <c r="F171" s="9">
        <f t="shared" si="41"/>
        <v>3.830975683369936E-2</v>
      </c>
      <c r="G171" s="9">
        <f t="shared" si="42"/>
        <v>1.1637928092077998</v>
      </c>
      <c r="H171" s="9">
        <f t="shared" si="43"/>
        <v>1.1512930651970141</v>
      </c>
      <c r="I171" s="9">
        <f t="shared" si="44"/>
        <v>10.740945813069285</v>
      </c>
      <c r="J171" s="9">
        <f t="shared" si="45"/>
        <v>26.103010894612236</v>
      </c>
      <c r="K171" s="11">
        <f t="shared" si="46"/>
        <v>0.88495575221238942</v>
      </c>
      <c r="L171" s="11">
        <f t="shared" si="47"/>
        <v>0.10672358591248667</v>
      </c>
      <c r="M171" s="11">
        <f t="shared" si="48"/>
        <v>4.4306601683650866E-2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-9.8213087022980372E-2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0.12582989513013496</v>
      </c>
      <c r="Q171" s="11">
        <f>2*'OddsRatio_working_3-way'!K171*'OddsRatio_working_3-way'!L171*'OddsRatio_working_3-way'!M171</f>
        <v>8.3691317013724602E-3</v>
      </c>
      <c r="R171" s="11">
        <f t="shared" si="49"/>
        <v>0</v>
      </c>
      <c r="S171" s="11">
        <f t="shared" si="50"/>
        <v>-1.2811927508265031</v>
      </c>
      <c r="T171" s="11">
        <f t="shared" si="51"/>
        <v>-8.5214017347954973E-2</v>
      </c>
      <c r="U171" s="11">
        <f>'OddsRatio_working_3-way'!S171-'OddsRatio_working_3-way'!R171^2/3</f>
        <v>-1.2811927508265031</v>
      </c>
      <c r="V171" s="11">
        <f>'OddsRatio_working_3-way'!S171*'OddsRatio_working_3-way'!R171/3-2*'OddsRatio_working_3-way'!R171^3/27-'OddsRatio_working_3-way'!T171</f>
        <v>8.5214017347954973E-2</v>
      </c>
      <c r="W171" s="11">
        <f>'OddsRatio_working_3-way'!V171^2+4*'OddsRatio_working_3-way'!U171^3/27</f>
        <v>-0.30429710066263893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0.27908714114735583</v>
      </c>
      <c r="Y171" s="11">
        <f>IF('OddsRatio_working_3-way'!W171&gt;=0,IF('OddsRatio_working_3-way'!V171+SQRT('OddsRatio_working_3-way'!W171)&gt;0,0,PI()),ACOS('OddsRatio_working_3-way'!V171/(2*'OddsRatio_working_3-way'!X171)))</f>
        <v>1.4175313851662927</v>
      </c>
      <c r="Z171" s="11">
        <f>'OddsRatio_working_3-way'!X171^(1/3)*COS('OddsRatio_working_3-way'!Y171/3)</f>
        <v>0.58189640460389991</v>
      </c>
      <c r="AA171" s="11">
        <f>'OddsRatio_working_3-way'!X171^(1/3)*COS(('OddsRatio_working_3-way'!Y171+2*PI())/3)</f>
        <v>-0.54852463452822453</v>
      </c>
      <c r="AB171" s="11">
        <f>'OddsRatio_working_3-way'!X171^(1/3)*COS(('OddsRatio_working_3-way'!Y171+4*PI())/3)</f>
        <v>-3.3371770075675516E-2</v>
      </c>
      <c r="AC171" s="11">
        <f>'OddsRatio_working_3-way'!X171^(1/3)*SIN('OddsRatio_working_3-way'!Y171/3)</f>
        <v>0.29742364496548618</v>
      </c>
      <c r="AD171" s="11">
        <f>'OddsRatio_working_3-way'!X171^(1/3)*SIN(('OddsRatio_working_3-way'!Y171+2*PI())/3)</f>
        <v>0.35522524627506247</v>
      </c>
      <c r="AE171" s="11">
        <f>'OddsRatio_working_3-way'!X171^(1/3)*SIN(('OddsRatio_working_3-way'!Y171+4*PI())/3)</f>
        <v>-0.65264889124054848</v>
      </c>
      <c r="AF171" s="11">
        <f>-'OddsRatio_working_3-way'!U171/(3*'OddsRatio_working_3-way'!X171^(1/3))*COS(('OddsRatio_working_3-way'!Y171)/3)</f>
        <v>0.58189640460389991</v>
      </c>
      <c r="AG171" s="11">
        <f>-'OddsRatio_working_3-way'!U171/(3*'OddsRatio_working_3-way'!X171^(1/3))*COS(('OddsRatio_working_3-way'!Y171+2*PI())/3)</f>
        <v>-0.54852463452822453</v>
      </c>
      <c r="AH171" s="11">
        <f>-'OddsRatio_working_3-way'!U171/(3*'OddsRatio_working_3-way'!X171^(1/3))*COS(('OddsRatio_working_3-way'!Y171+4*PI())/3)</f>
        <v>-3.3371770075675516E-2</v>
      </c>
      <c r="AI171" s="11">
        <f>'OddsRatio_working_3-way'!U171/(3*'OddsRatio_working_3-way'!X171^(1/3))*SIN(('OddsRatio_working_3-way'!Y171)/3)</f>
        <v>-0.29742364496548618</v>
      </c>
      <c r="AJ171" s="11">
        <f>'OddsRatio_working_3-way'!U171/(3*'OddsRatio_working_3-way'!X171^(1/3))*SIN(('OddsRatio_working_3-way'!Y171+2*PI())/3)</f>
        <v>-0.35522524627506247</v>
      </c>
      <c r="AK171" s="11">
        <f>'OddsRatio_working_3-way'!U171/(3*'OddsRatio_working_3-way'!X171^(1/3))*SIN(('OddsRatio_working_3-way'!Y171+4*PI())/3)</f>
        <v>0.65264889124054848</v>
      </c>
      <c r="AL171" s="11">
        <f>'OddsRatio_working_3-way'!Z171+'OddsRatio_working_3-way'!AF171</f>
        <v>1.1637928092077998</v>
      </c>
      <c r="AM171" s="11">
        <f>'OddsRatio_working_3-way'!AA171+'OddsRatio_working_3-way'!AG171</f>
        <v>-1.0970492690564491</v>
      </c>
      <c r="AN171" s="11">
        <f>'OddsRatio_working_3-way'!AB171+'OddsRatio_working_3-way'!AH171</f>
        <v>-6.6743540151351033E-2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1.1637928092077998</v>
      </c>
      <c r="AS171" s="11">
        <f>IF(('OddsRatio_working_3-way'!X171=0),IF(Q171&gt;0,-Q171^(1/3),(-Q171)^(1/3)),'OddsRatio_working_3-way'!AM171-'OddsRatio_working_3-way'!R171/3)</f>
        <v>-1.0970492690564491</v>
      </c>
      <c r="AT171" s="11">
        <f>IF(('OddsRatio_working_3-way'!X171=0),IF(Q171&gt;0,-Q171^(1/3),(-Q171)^(1/3)),'OddsRatio_working_3-way'!AN171-'OddsRatio_working_3-way'!R171/3)</f>
        <v>-6.6743540151351033E-2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2.11</v>
      </c>
      <c r="B172" s="4">
        <f>IF('True_Odds_Calculator_3-way'!B173="","",'True_Odds_Calculator_3-way'!B173)</f>
        <v>3.35</v>
      </c>
      <c r="C172" s="4">
        <f>IF('True_Odds_Calculator_3-way'!C173="","",'True_Odds_Calculator_3-way'!C173)</f>
        <v>3.89</v>
      </c>
      <c r="D172" s="9">
        <f t="shared" si="39"/>
        <v>0.46254718159020147</v>
      </c>
      <c r="E172" s="9">
        <f t="shared" si="40"/>
        <v>0.28902014114165442</v>
      </c>
      <c r="F172" s="9">
        <f t="shared" si="41"/>
        <v>0.24843267726814416</v>
      </c>
      <c r="G172" s="9">
        <f t="shared" si="42"/>
        <v>1.0467942462269515</v>
      </c>
      <c r="H172" s="9">
        <f t="shared" si="43"/>
        <v>2.161941613311916</v>
      </c>
      <c r="I172" s="9">
        <f t="shared" si="44"/>
        <v>3.4599664786333366</v>
      </c>
      <c r="J172" s="9">
        <f t="shared" si="45"/>
        <v>4.0252353715958895</v>
      </c>
      <c r="K172" s="11">
        <f t="shared" si="46"/>
        <v>0.47393364928909953</v>
      </c>
      <c r="L172" s="11">
        <f t="shared" si="47"/>
        <v>0.29850746268656714</v>
      </c>
      <c r="M172" s="11">
        <f t="shared" si="48"/>
        <v>0.25706940874035988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-0.27416487901262954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0.23093877703915752</v>
      </c>
      <c r="Q172" s="11">
        <f>2*'OddsRatio_working_3-way'!K172*'OddsRatio_working_3-way'!L172*'OddsRatio_working_3-way'!M172</f>
        <v>7.2736622689498445E-2</v>
      </c>
      <c r="R172" s="11">
        <f t="shared" si="49"/>
        <v>0</v>
      </c>
      <c r="S172" s="11">
        <f t="shared" si="50"/>
        <v>-0.84233537815220749</v>
      </c>
      <c r="T172" s="11">
        <f t="shared" si="51"/>
        <v>-0.26530248130778195</v>
      </c>
      <c r="U172" s="11">
        <f>'OddsRatio_working_3-way'!S172-'OddsRatio_working_3-way'!R172^2/3</f>
        <v>-0.84233537815220749</v>
      </c>
      <c r="V172" s="11">
        <f>'OddsRatio_working_3-way'!S172*'OddsRatio_working_3-way'!R172/3-2*'OddsRatio_working_3-way'!R172^3/27-'OddsRatio_working_3-way'!T172</f>
        <v>0.26530248130778195</v>
      </c>
      <c r="W172" s="11">
        <f>'OddsRatio_working_3-way'!V172^2+4*'OddsRatio_working_3-way'!U172^3/27</f>
        <v>-1.8157006044131244E-2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0.14878038566306148</v>
      </c>
      <c r="Y172" s="11">
        <f>IF('OddsRatio_working_3-way'!W172&gt;=0,IF('OddsRatio_working_3-way'!V172+SQRT('OddsRatio_working_3-way'!W172)&gt;0,0,PI()),ACOS('OddsRatio_working_3-way'!V172/(2*'OddsRatio_working_3-way'!X172)))</f>
        <v>0.4699500292808112</v>
      </c>
      <c r="Z172" s="11">
        <f>'OddsRatio_working_3-way'!X172^(1/3)*COS('OddsRatio_working_3-way'!Y172/3)</f>
        <v>0.52339712311347575</v>
      </c>
      <c r="AA172" s="11">
        <f>'OddsRatio_working_3-way'!X172^(1/3)*COS(('OddsRatio_working_3-way'!Y172+2*PI())/3)</f>
        <v>-0.33329069223780333</v>
      </c>
      <c r="AB172" s="11">
        <f>'OddsRatio_working_3-way'!X172^(1/3)*COS(('OddsRatio_working_3-way'!Y172+4*PI())/3)</f>
        <v>-0.19010643087567244</v>
      </c>
      <c r="AC172" s="11">
        <f>'OddsRatio_working_3-way'!X172^(1/3)*SIN('OddsRatio_working_3-way'!Y172/3)</f>
        <v>8.2667471841144008E-2</v>
      </c>
      <c r="AD172" s="11">
        <f>'OddsRatio_working_3-way'!X172^(1/3)*SIN(('OddsRatio_working_3-way'!Y172+2*PI())/3)</f>
        <v>0.41194146896338935</v>
      </c>
      <c r="AE172" s="11">
        <f>'OddsRatio_working_3-way'!X172^(1/3)*SIN(('OddsRatio_working_3-way'!Y172+4*PI())/3)</f>
        <v>-0.49460894080453333</v>
      </c>
      <c r="AF172" s="11">
        <f>-'OddsRatio_working_3-way'!U172/(3*'OddsRatio_working_3-way'!X172^(1/3))*COS(('OddsRatio_working_3-way'!Y172)/3)</f>
        <v>0.52339712311347564</v>
      </c>
      <c r="AG172" s="11">
        <f>-'OddsRatio_working_3-way'!U172/(3*'OddsRatio_working_3-way'!X172^(1/3))*COS(('OddsRatio_working_3-way'!Y172+2*PI())/3)</f>
        <v>-0.33329069223780328</v>
      </c>
      <c r="AH172" s="11">
        <f>-'OddsRatio_working_3-way'!U172/(3*'OddsRatio_working_3-way'!X172^(1/3))*COS(('OddsRatio_working_3-way'!Y172+4*PI())/3)</f>
        <v>-0.19010643087567242</v>
      </c>
      <c r="AI172" s="11">
        <f>'OddsRatio_working_3-way'!U172/(3*'OddsRatio_working_3-way'!X172^(1/3))*SIN(('OddsRatio_working_3-way'!Y172)/3)</f>
        <v>-8.2667471841143994E-2</v>
      </c>
      <c r="AJ172" s="11">
        <f>'OddsRatio_working_3-way'!U172/(3*'OddsRatio_working_3-way'!X172^(1/3))*SIN(('OddsRatio_working_3-way'!Y172+2*PI())/3)</f>
        <v>-0.41194146896338923</v>
      </c>
      <c r="AK172" s="11">
        <f>'OddsRatio_working_3-way'!U172/(3*'OddsRatio_working_3-way'!X172^(1/3))*SIN(('OddsRatio_working_3-way'!Y172+4*PI())/3)</f>
        <v>0.49460894080453321</v>
      </c>
      <c r="AL172" s="11">
        <f>'OddsRatio_working_3-way'!Z172+'OddsRatio_working_3-way'!AF172</f>
        <v>1.0467942462269515</v>
      </c>
      <c r="AM172" s="11">
        <f>'OddsRatio_working_3-way'!AA172+'OddsRatio_working_3-way'!AG172</f>
        <v>-0.66658138447560655</v>
      </c>
      <c r="AN172" s="11">
        <f>'OddsRatio_working_3-way'!AB172+'OddsRatio_working_3-way'!AH172</f>
        <v>-0.38021286175134483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1.0467942462269515</v>
      </c>
      <c r="AS172" s="11">
        <f>IF(('OddsRatio_working_3-way'!X172=0),IF(Q172&gt;0,-Q172^(1/3),(-Q172)^(1/3)),'OddsRatio_working_3-way'!AM172-'OddsRatio_working_3-way'!R172/3)</f>
        <v>-0.66658138447560655</v>
      </c>
      <c r="AT172" s="11">
        <f>IF(('OddsRatio_working_3-way'!X172=0),IF(Q172&gt;0,-Q172^(1/3),(-Q172)^(1/3)),'OddsRatio_working_3-way'!AN172-'OddsRatio_working_3-way'!R172/3)</f>
        <v>-0.38021286175134483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5.03</v>
      </c>
      <c r="B173" s="4">
        <f>IF('True_Odds_Calculator_3-way'!B174="","",'True_Odds_Calculator_3-way'!B174)</f>
        <v>4.21</v>
      </c>
      <c r="C173" s="4">
        <f>IF('True_Odds_Calculator_3-way'!C174="","",'True_Odds_Calculator_3-way'!C174)</f>
        <v>1.68</v>
      </c>
      <c r="D173" s="9">
        <f t="shared" si="39"/>
        <v>0.19023854346130442</v>
      </c>
      <c r="E173" s="9">
        <f t="shared" si="40"/>
        <v>0.22776658676109005</v>
      </c>
      <c r="F173" s="9">
        <f t="shared" si="41"/>
        <v>0.58199486977760573</v>
      </c>
      <c r="G173" s="9">
        <f t="shared" si="42"/>
        <v>1.0562179474752682</v>
      </c>
      <c r="H173" s="9">
        <f t="shared" si="43"/>
        <v>5.2565583283253297</v>
      </c>
      <c r="I173" s="9">
        <f t="shared" si="44"/>
        <v>4.3904596113956105</v>
      </c>
      <c r="J173" s="9">
        <f t="shared" si="45"/>
        <v>1.7182282042831822</v>
      </c>
      <c r="K173" s="11">
        <f t="shared" si="46"/>
        <v>0.19880715705765406</v>
      </c>
      <c r="L173" s="11">
        <f t="shared" si="47"/>
        <v>0.23752969121140144</v>
      </c>
      <c r="M173" s="11">
        <f t="shared" si="48"/>
        <v>0.59523809523809523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-0.24726328152564092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0.22262084095359974</v>
      </c>
      <c r="Q173" s="11">
        <f>2*'OddsRatio_working_3-way'!K173*'OddsRatio_working_3-way'!L173*'OddsRatio_working_3-way'!M173</f>
        <v>5.621738407919185E-2</v>
      </c>
      <c r="R173" s="11">
        <f t="shared" si="49"/>
        <v>0</v>
      </c>
      <c r="S173" s="11">
        <f t="shared" si="50"/>
        <v>-0.9003392642045569</v>
      </c>
      <c r="T173" s="11">
        <f t="shared" si="51"/>
        <v>-0.22735840005165575</v>
      </c>
      <c r="U173" s="11">
        <f>'OddsRatio_working_3-way'!S173-'OddsRatio_working_3-way'!R173^2/3</f>
        <v>-0.9003392642045569</v>
      </c>
      <c r="V173" s="11">
        <f>'OddsRatio_working_3-way'!S173*'OddsRatio_working_3-way'!R173/3-2*'OddsRatio_working_3-way'!R173^3/27-'OddsRatio_working_3-way'!T173</f>
        <v>0.22735840005165575</v>
      </c>
      <c r="W173" s="11">
        <f>'OddsRatio_working_3-way'!V173^2+4*'OddsRatio_working_3-way'!U173^3/27</f>
        <v>-5.643033908545704E-2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0.16440968733586364</v>
      </c>
      <c r="Y173" s="11">
        <f>IF('OddsRatio_working_3-way'!W173&gt;=0,IF('OddsRatio_working_3-way'!V173+SQRT('OddsRatio_working_3-way'!W173)&gt;0,0,PI()),ACOS('OddsRatio_working_3-way'!V173/(2*'OddsRatio_working_3-way'!X173)))</f>
        <v>0.80731788013513894</v>
      </c>
      <c r="Z173" s="11">
        <f>'OddsRatio_working_3-way'!X173^(1/3)*COS('OddsRatio_working_3-way'!Y173/3)</f>
        <v>0.5281089737376341</v>
      </c>
      <c r="AA173" s="11">
        <f>'OddsRatio_working_3-way'!X173^(1/3)*COS(('OddsRatio_working_3-way'!Y173+2*PI())/3)</f>
        <v>-0.39019131711469085</v>
      </c>
      <c r="AB173" s="11">
        <f>'OddsRatio_working_3-way'!X173^(1/3)*COS(('OddsRatio_working_3-way'!Y173+4*PI())/3)</f>
        <v>-0.13791765662294339</v>
      </c>
      <c r="AC173" s="11">
        <f>'OddsRatio_working_3-way'!X173^(1/3)*SIN('OddsRatio_working_3-way'!Y173/3)</f>
        <v>0.14565026579436266</v>
      </c>
      <c r="AD173" s="11">
        <f>'OddsRatio_working_3-way'!X173^(1/3)*SIN(('OddsRatio_working_3-way'!Y173+2*PI())/3)</f>
        <v>0.3845306543261387</v>
      </c>
      <c r="AE173" s="11">
        <f>'OddsRatio_working_3-way'!X173^(1/3)*SIN(('OddsRatio_working_3-way'!Y173+4*PI())/3)</f>
        <v>-0.53018092012050144</v>
      </c>
      <c r="AF173" s="11">
        <f>-'OddsRatio_working_3-way'!U173/(3*'OddsRatio_working_3-way'!X173^(1/3))*COS(('OddsRatio_working_3-way'!Y173)/3)</f>
        <v>0.5281089737376341</v>
      </c>
      <c r="AG173" s="11">
        <f>-'OddsRatio_working_3-way'!U173/(3*'OddsRatio_working_3-way'!X173^(1/3))*COS(('OddsRatio_working_3-way'!Y173+2*PI())/3)</f>
        <v>-0.39019131711469085</v>
      </c>
      <c r="AH173" s="11">
        <f>-'OddsRatio_working_3-way'!U173/(3*'OddsRatio_working_3-way'!X173^(1/3))*COS(('OddsRatio_working_3-way'!Y173+4*PI())/3)</f>
        <v>-0.13791765662294339</v>
      </c>
      <c r="AI173" s="11">
        <f>'OddsRatio_working_3-way'!U173/(3*'OddsRatio_working_3-way'!X173^(1/3))*SIN(('OddsRatio_working_3-way'!Y173)/3)</f>
        <v>-0.14565026579436266</v>
      </c>
      <c r="AJ173" s="11">
        <f>'OddsRatio_working_3-way'!U173/(3*'OddsRatio_working_3-way'!X173^(1/3))*SIN(('OddsRatio_working_3-way'!Y173+2*PI())/3)</f>
        <v>-0.3845306543261387</v>
      </c>
      <c r="AK173" s="11">
        <f>'OddsRatio_working_3-way'!U173/(3*'OddsRatio_working_3-way'!X173^(1/3))*SIN(('OddsRatio_working_3-way'!Y173+4*PI())/3)</f>
        <v>0.53018092012050144</v>
      </c>
      <c r="AL173" s="11">
        <f>'OddsRatio_working_3-way'!Z173+'OddsRatio_working_3-way'!AF173</f>
        <v>1.0562179474752682</v>
      </c>
      <c r="AM173" s="11">
        <f>'OddsRatio_working_3-way'!AA173+'OddsRatio_working_3-way'!AG173</f>
        <v>-0.7803826342293817</v>
      </c>
      <c r="AN173" s="11">
        <f>'OddsRatio_working_3-way'!AB173+'OddsRatio_working_3-way'!AH173</f>
        <v>-0.27583531324588678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1.0562179474752682</v>
      </c>
      <c r="AS173" s="11">
        <f>IF(('OddsRatio_working_3-way'!X173=0),IF(Q173&gt;0,-Q173^(1/3),(-Q173)^(1/3)),'OddsRatio_working_3-way'!AM173-'OddsRatio_working_3-way'!R173/3)</f>
        <v>-0.7803826342293817</v>
      </c>
      <c r="AT173" s="11">
        <f>IF(('OddsRatio_working_3-way'!X173=0),IF(Q173&gt;0,-Q173^(1/3),(-Q173)^(1/3)),'OddsRatio_working_3-way'!AN173-'OddsRatio_working_3-way'!R173/3)</f>
        <v>-0.27583531324588678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5.64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1.66</v>
      </c>
      <c r="D174" s="9">
        <f t="shared" si="39"/>
        <v>0.16966597908202763</v>
      </c>
      <c r="E174" s="9">
        <f t="shared" si="40"/>
        <v>0.24075304395433098</v>
      </c>
      <c r="F174" s="9">
        <f t="shared" si="41"/>
        <v>0.58958097696364165</v>
      </c>
      <c r="G174" s="9">
        <f t="shared" si="42"/>
        <v>1.0547270500535362</v>
      </c>
      <c r="H174" s="9">
        <f t="shared" si="43"/>
        <v>5.8939335122484078</v>
      </c>
      <c r="I174" s="9">
        <f t="shared" si="44"/>
        <v>4.1536338796600738</v>
      </c>
      <c r="J174" s="9">
        <f t="shared" si="45"/>
        <v>1.6961198530353332</v>
      </c>
      <c r="K174" s="11">
        <f t="shared" si="46"/>
        <v>0.1773049645390071</v>
      </c>
      <c r="L174" s="11">
        <f t="shared" si="47"/>
        <v>0.25062656641604009</v>
      </c>
      <c r="M174" s="11">
        <f t="shared" si="48"/>
        <v>0.60240963855421692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-0.24511676525330239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0.22191897756867601</v>
      </c>
      <c r="Q174" s="11">
        <f>2*'OddsRatio_working_3-way'!K174*'OddsRatio_working_3-way'!L174*'OddsRatio_working_3-way'!M174</f>
        <v>5.3538957193890485E-2</v>
      </c>
      <c r="R174" s="11">
        <f t="shared" si="49"/>
        <v>0</v>
      </c>
      <c r="S174" s="11">
        <f t="shared" si="50"/>
        <v>-0.90536025693446998</v>
      </c>
      <c r="T174" s="11">
        <f t="shared" si="51"/>
        <v>-0.21842225740276722</v>
      </c>
      <c r="U174" s="11">
        <f>'OddsRatio_working_3-way'!S174-'OddsRatio_working_3-way'!R174^2/3</f>
        <v>-0.90536025693446998</v>
      </c>
      <c r="V174" s="11">
        <f>'OddsRatio_working_3-way'!S174*'OddsRatio_working_3-way'!R174/3-2*'OddsRatio_working_3-way'!R174^3/27-'OddsRatio_working_3-way'!T174</f>
        <v>0.21842225740276722</v>
      </c>
      <c r="W174" s="11">
        <f>'OddsRatio_working_3-way'!V174^2+4*'OddsRatio_working_3-way'!U174^3/27</f>
        <v>-6.2232925725961306E-2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0.16578691764949519</v>
      </c>
      <c r="Y174" s="11">
        <f>IF('OddsRatio_working_3-way'!W174&gt;=0,IF('OddsRatio_working_3-way'!V174+SQRT('OddsRatio_working_3-way'!W174)&gt;0,0,PI()),ACOS('OddsRatio_working_3-way'!V174/(2*'OddsRatio_working_3-way'!X174)))</f>
        <v>0.85164825500575114</v>
      </c>
      <c r="Z174" s="11">
        <f>'OddsRatio_working_3-way'!X174^(1/3)*COS('OddsRatio_working_3-way'!Y174/3)</f>
        <v>0.52736352502676809</v>
      </c>
      <c r="AA174" s="11">
        <f>'OddsRatio_working_3-way'!X174^(1/3)*COS(('OddsRatio_working_3-way'!Y174+2*PI())/3)</f>
        <v>-0.39693283600670876</v>
      </c>
      <c r="AB174" s="11">
        <f>'OddsRatio_working_3-way'!X174^(1/3)*COS(('OddsRatio_working_3-way'!Y174+4*PI())/3)</f>
        <v>-0.13043068902005958</v>
      </c>
      <c r="AC174" s="11">
        <f>'OddsRatio_working_3-way'!X174^(1/3)*SIN('OddsRatio_working_3-way'!Y174/3)</f>
        <v>0.15386508630235537</v>
      </c>
      <c r="AD174" s="11">
        <f>'OddsRatio_working_3-way'!X174^(1/3)*SIN(('OddsRatio_working_3-way'!Y174+2*PI())/3)</f>
        <v>0.37977766655131429</v>
      </c>
      <c r="AE174" s="11">
        <f>'OddsRatio_working_3-way'!X174^(1/3)*SIN(('OddsRatio_working_3-way'!Y174+4*PI())/3)</f>
        <v>-0.53364275285366936</v>
      </c>
      <c r="AF174" s="11">
        <f>-'OddsRatio_working_3-way'!U174/(3*'OddsRatio_working_3-way'!X174^(1/3))*COS(('OddsRatio_working_3-way'!Y174)/3)</f>
        <v>0.52736352502676809</v>
      </c>
      <c r="AG174" s="11">
        <f>-'OddsRatio_working_3-way'!U174/(3*'OddsRatio_working_3-way'!X174^(1/3))*COS(('OddsRatio_working_3-way'!Y174+2*PI())/3)</f>
        <v>-0.39693283600670876</v>
      </c>
      <c r="AH174" s="11">
        <f>-'OddsRatio_working_3-way'!U174/(3*'OddsRatio_working_3-way'!X174^(1/3))*COS(('OddsRatio_working_3-way'!Y174+4*PI())/3)</f>
        <v>-0.13043068902005958</v>
      </c>
      <c r="AI174" s="11">
        <f>'OddsRatio_working_3-way'!U174/(3*'OddsRatio_working_3-way'!X174^(1/3))*SIN(('OddsRatio_working_3-way'!Y174)/3)</f>
        <v>-0.15386508630235537</v>
      </c>
      <c r="AJ174" s="11">
        <f>'OddsRatio_working_3-way'!U174/(3*'OddsRatio_working_3-way'!X174^(1/3))*SIN(('OddsRatio_working_3-way'!Y174+2*PI())/3)</f>
        <v>-0.37977766655131429</v>
      </c>
      <c r="AK174" s="11">
        <f>'OddsRatio_working_3-way'!U174/(3*'OddsRatio_working_3-way'!X174^(1/3))*SIN(('OddsRatio_working_3-way'!Y174+4*PI())/3)</f>
        <v>0.53364275285366936</v>
      </c>
      <c r="AL174" s="11">
        <f>'OddsRatio_working_3-way'!Z174+'OddsRatio_working_3-way'!AF174</f>
        <v>1.0547270500535362</v>
      </c>
      <c r="AM174" s="11">
        <f>'OddsRatio_working_3-way'!AA174+'OddsRatio_working_3-way'!AG174</f>
        <v>-0.79386567201341751</v>
      </c>
      <c r="AN174" s="11">
        <f>'OddsRatio_working_3-way'!AB174+'OddsRatio_working_3-way'!AH174</f>
        <v>-0.26086137804011916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1.0547270500535362</v>
      </c>
      <c r="AS174" s="11">
        <f>IF(('OddsRatio_working_3-way'!X174=0),IF(Q174&gt;0,-Q174^(1/3),(-Q174)^(1/3)),'OddsRatio_working_3-way'!AM174-'OddsRatio_working_3-way'!R174/3)</f>
        <v>-0.79386567201341751</v>
      </c>
      <c r="AT174" s="11">
        <f>IF(('OddsRatio_working_3-way'!X174=0),IF(Q174&gt;0,-Q174^(1/3),(-Q174)^(1/3)),'OddsRatio_working_3-way'!AN174-'OddsRatio_working_3-way'!R174/3)</f>
        <v>-0.26086137804011916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2.09</v>
      </c>
      <c r="B175" s="4">
        <f>IF('True_Odds_Calculator_3-way'!B176="","",'True_Odds_Calculator_3-way'!B176)</f>
        <v>3.5</v>
      </c>
      <c r="C175" s="4">
        <f>IF('True_Odds_Calculator_3-way'!C176="","",'True_Odds_Calculator_3-way'!C176)</f>
        <v>3.78</v>
      </c>
      <c r="D175" s="9">
        <f t="shared" si="39"/>
        <v>0.46734574673400137</v>
      </c>
      <c r="E175" s="9">
        <f t="shared" si="40"/>
        <v>0.27669478827407656</v>
      </c>
      <c r="F175" s="9">
        <f t="shared" si="41"/>
        <v>0.25595946499192218</v>
      </c>
      <c r="G175" s="9">
        <f t="shared" si="42"/>
        <v>1.0456361917586425</v>
      </c>
      <c r="H175" s="9">
        <f t="shared" si="43"/>
        <v>2.1397434490169198</v>
      </c>
      <c r="I175" s="9">
        <f t="shared" si="44"/>
        <v>3.6140904793966069</v>
      </c>
      <c r="J175" s="9">
        <f t="shared" si="45"/>
        <v>3.9068686130890256</v>
      </c>
      <c r="K175" s="11">
        <f t="shared" si="46"/>
        <v>0.47846889952153115</v>
      </c>
      <c r="L175" s="11">
        <f t="shared" si="47"/>
        <v>0.2857142857142857</v>
      </c>
      <c r="M175" s="11">
        <f t="shared" si="48"/>
        <v>0.26455026455026459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-0.27397136419692814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0.23037391458444095</v>
      </c>
      <c r="Q175" s="11">
        <f>2*'OddsRatio_working_3-way'!K175*'OddsRatio_working_3-way'!L175*'OddsRatio_working_3-way'!M175</f>
        <v>7.2330899398568585E-2</v>
      </c>
      <c r="R175" s="11">
        <f t="shared" si="49"/>
        <v>0</v>
      </c>
      <c r="S175" s="11">
        <f t="shared" si="50"/>
        <v>-0.84086858953204424</v>
      </c>
      <c r="T175" s="11">
        <f t="shared" si="51"/>
        <v>-0.26400897630519438</v>
      </c>
      <c r="U175" s="11">
        <f>'OddsRatio_working_3-way'!S175-'OddsRatio_working_3-way'!R175^2/3</f>
        <v>-0.84086858953204424</v>
      </c>
      <c r="V175" s="11">
        <f>'OddsRatio_working_3-way'!S175*'OddsRatio_working_3-way'!R175/3-2*'OddsRatio_working_3-way'!R175^3/27-'OddsRatio_working_3-way'!T175</f>
        <v>0.26400897630519438</v>
      </c>
      <c r="W175" s="11">
        <f>'OddsRatio_working_3-way'!V175^2+4*'OddsRatio_working_3-way'!U175^3/27</f>
        <v>-1.837993186511741E-2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0.14839194000587944</v>
      </c>
      <c r="Y175" s="11">
        <f>IF('OddsRatio_working_3-way'!W175&gt;=0,IF('OddsRatio_working_3-way'!V175+SQRT('OddsRatio_working_3-way'!W175)&gt;0,0,PI()),ACOS('OddsRatio_working_3-way'!V175/(2*'OddsRatio_working_3-way'!X175)))</f>
        <v>0.47440117265538806</v>
      </c>
      <c r="Z175" s="11">
        <f>'OddsRatio_working_3-way'!X175^(1/3)*COS('OddsRatio_working_3-way'!Y175/3)</f>
        <v>0.52281809587932138</v>
      </c>
      <c r="AA175" s="11">
        <f>'OddsRatio_working_3-way'!X175^(1/3)*COS(('OddsRatio_working_3-way'!Y175+2*PI())/3)</f>
        <v>-0.33361068468600913</v>
      </c>
      <c r="AB175" s="11">
        <f>'OddsRatio_working_3-way'!X175^(1/3)*COS(('OddsRatio_working_3-way'!Y175+4*PI())/3)</f>
        <v>-0.18920741119331261</v>
      </c>
      <c r="AC175" s="11">
        <f>'OddsRatio_working_3-way'!X175^(1/3)*SIN('OddsRatio_working_3-way'!Y175/3)</f>
        <v>8.3371268822871741E-2</v>
      </c>
      <c r="AD175" s="11">
        <f>'OddsRatio_working_3-way'!X175^(1/3)*SIN(('OddsRatio_working_3-way'!Y175+2*PI())/3)</f>
        <v>0.41108811817826479</v>
      </c>
      <c r="AE175" s="11">
        <f>'OddsRatio_working_3-way'!X175^(1/3)*SIN(('OddsRatio_working_3-way'!Y175+4*PI())/3)</f>
        <v>-0.4944593870011364</v>
      </c>
      <c r="AF175" s="11">
        <f>-'OddsRatio_working_3-way'!U175/(3*'OddsRatio_working_3-way'!X175^(1/3))*COS(('OddsRatio_working_3-way'!Y175)/3)</f>
        <v>0.52281809587932115</v>
      </c>
      <c r="AG175" s="11">
        <f>-'OddsRatio_working_3-way'!U175/(3*'OddsRatio_working_3-way'!X175^(1/3))*COS(('OddsRatio_working_3-way'!Y175+2*PI())/3)</f>
        <v>-0.33361068468600896</v>
      </c>
      <c r="AH175" s="11">
        <f>-'OddsRatio_working_3-way'!U175/(3*'OddsRatio_working_3-way'!X175^(1/3))*COS(('OddsRatio_working_3-way'!Y175+4*PI())/3)</f>
        <v>-0.18920741119331252</v>
      </c>
      <c r="AI175" s="11">
        <f>'OddsRatio_working_3-way'!U175/(3*'OddsRatio_working_3-way'!X175^(1/3))*SIN(('OddsRatio_working_3-way'!Y175)/3)</f>
        <v>-8.33712688228717E-2</v>
      </c>
      <c r="AJ175" s="11">
        <f>'OddsRatio_working_3-way'!U175/(3*'OddsRatio_working_3-way'!X175^(1/3))*SIN(('OddsRatio_working_3-way'!Y175+2*PI())/3)</f>
        <v>-0.41108811817826463</v>
      </c>
      <c r="AK175" s="11">
        <f>'OddsRatio_working_3-way'!U175/(3*'OddsRatio_working_3-way'!X175^(1/3))*SIN(('OddsRatio_working_3-way'!Y175+4*PI())/3)</f>
        <v>0.49445938700113623</v>
      </c>
      <c r="AL175" s="11">
        <f>'OddsRatio_working_3-way'!Z175+'OddsRatio_working_3-way'!AF175</f>
        <v>1.0456361917586425</v>
      </c>
      <c r="AM175" s="11">
        <f>'OddsRatio_working_3-way'!AA175+'OddsRatio_working_3-way'!AG175</f>
        <v>-0.66722136937201815</v>
      </c>
      <c r="AN175" s="11">
        <f>'OddsRatio_working_3-way'!AB175+'OddsRatio_working_3-way'!AH175</f>
        <v>-0.37841482238662516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1.0456361917586425</v>
      </c>
      <c r="AS175" s="11">
        <f>IF(('OddsRatio_working_3-way'!X175=0),IF(Q175&gt;0,-Q175^(1/3),(-Q175)^(1/3)),'OddsRatio_working_3-way'!AM175-'OddsRatio_working_3-way'!R175/3)</f>
        <v>-0.66722136937201815</v>
      </c>
      <c r="AT175" s="11">
        <f>IF(('OddsRatio_working_3-way'!X175=0),IF(Q175&gt;0,-Q175^(1/3),(-Q175)^(1/3)),'OddsRatio_working_3-way'!AN175-'OddsRatio_working_3-way'!R175/3)</f>
        <v>-0.37841482238662516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2.34</v>
      </c>
      <c r="B176" s="4">
        <f>IF('True_Odds_Calculator_3-way'!B177="","",'True_Odds_Calculator_3-way'!B177)</f>
        <v>3.55</v>
      </c>
      <c r="C176" s="4">
        <f>IF('True_Odds_Calculator_3-way'!C177="","",'True_Odds_Calculator_3-way'!C177)</f>
        <v>3.14</v>
      </c>
      <c r="D176" s="9">
        <f t="shared" si="39"/>
        <v>0.41717877014959936</v>
      </c>
      <c r="E176" s="9">
        <f t="shared" si="40"/>
        <v>0.27333063300324489</v>
      </c>
      <c r="F176" s="9">
        <f t="shared" si="41"/>
        <v>0.30949059684715546</v>
      </c>
      <c r="G176" s="9">
        <f t="shared" si="42"/>
        <v>1.0425775409192086</v>
      </c>
      <c r="H176" s="9">
        <f t="shared" si="43"/>
        <v>2.3970539048317399</v>
      </c>
      <c r="I176" s="9">
        <f t="shared" si="44"/>
        <v>3.658572729343982</v>
      </c>
      <c r="J176" s="9">
        <f t="shared" si="45"/>
        <v>3.2311159375671061</v>
      </c>
      <c r="K176" s="11">
        <f t="shared" si="46"/>
        <v>0.42735042735042739</v>
      </c>
      <c r="L176" s="11">
        <f t="shared" si="47"/>
        <v>0.28169014084507044</v>
      </c>
      <c r="M176" s="11">
        <f t="shared" si="48"/>
        <v>0.31847133757961782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-0.28033988678108157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0.23117637722464135</v>
      </c>
      <c r="Q176" s="11">
        <f>2*'OddsRatio_working_3-way'!K176*'OddsRatio_working_3-way'!L176*'OddsRatio_working_3-way'!M176</f>
        <v>7.6675415331556002E-2</v>
      </c>
      <c r="R176" s="11">
        <f t="shared" si="49"/>
        <v>0</v>
      </c>
      <c r="S176" s="11">
        <f t="shared" si="50"/>
        <v>-0.82462891698735619</v>
      </c>
      <c r="T176" s="11">
        <f t="shared" si="51"/>
        <v>-0.27350876185318612</v>
      </c>
      <c r="U176" s="11">
        <f>'OddsRatio_working_3-way'!S176-'OddsRatio_working_3-way'!R176^2/3</f>
        <v>-0.82462891698735619</v>
      </c>
      <c r="V176" s="11">
        <f>'OddsRatio_working_3-way'!S176*'OddsRatio_working_3-way'!R176/3-2*'OddsRatio_working_3-way'!R176^3/27-'OddsRatio_working_3-way'!T176</f>
        <v>0.27350876185318612</v>
      </c>
      <c r="W176" s="11">
        <f>'OddsRatio_working_3-way'!V176^2+4*'OddsRatio_working_3-way'!U176^3/27</f>
        <v>-8.2682550615962996E-3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0.14411392877863957</v>
      </c>
      <c r="Y176" s="11">
        <f>IF('OddsRatio_working_3-way'!W176&gt;=0,IF('OddsRatio_working_3-way'!V176+SQRT('OddsRatio_working_3-way'!W176)&gt;0,0,PI()),ACOS('OddsRatio_working_3-way'!V176/(2*'OddsRatio_working_3-way'!X176)))</f>
        <v>0.32096179024575999</v>
      </c>
      <c r="Z176" s="11">
        <f>'OddsRatio_working_3-way'!X176^(1/3)*COS('OddsRatio_working_3-way'!Y176/3)</f>
        <v>0.52128877045960442</v>
      </c>
      <c r="AA176" s="11">
        <f>'OddsRatio_working_3-way'!X176^(1/3)*COS(('OddsRatio_working_3-way'!Y176+2*PI())/3)</f>
        <v>-0.30912884244419786</v>
      </c>
      <c r="AB176" s="11">
        <f>'OddsRatio_working_3-way'!X176^(1/3)*COS(('OddsRatio_working_3-way'!Y176+4*PI())/3)</f>
        <v>-0.21215992801540617</v>
      </c>
      <c r="AC176" s="11">
        <f>'OddsRatio_working_3-way'!X176^(1/3)*SIN('OddsRatio_working_3-way'!Y176/3)</f>
        <v>5.5985028848488612E-2</v>
      </c>
      <c r="AD176" s="11">
        <f>'OddsRatio_working_3-way'!X176^(1/3)*SIN(('OddsRatio_working_3-way'!Y176+2*PI())/3)</f>
        <v>0.42345680350132819</v>
      </c>
      <c r="AE176" s="11">
        <f>'OddsRatio_working_3-way'!X176^(1/3)*SIN(('OddsRatio_working_3-way'!Y176+4*PI())/3)</f>
        <v>-0.4794418323498168</v>
      </c>
      <c r="AF176" s="11">
        <f>-'OddsRatio_working_3-way'!U176/(3*'OddsRatio_working_3-way'!X176^(1/3))*COS(('OddsRatio_working_3-way'!Y176)/3)</f>
        <v>0.5212887704596042</v>
      </c>
      <c r="AG176" s="11">
        <f>-'OddsRatio_working_3-way'!U176/(3*'OddsRatio_working_3-way'!X176^(1/3))*COS(('OddsRatio_working_3-way'!Y176+2*PI())/3)</f>
        <v>-0.30912884244419775</v>
      </c>
      <c r="AH176" s="11">
        <f>-'OddsRatio_working_3-way'!U176/(3*'OddsRatio_working_3-way'!X176^(1/3))*COS(('OddsRatio_working_3-way'!Y176+4*PI())/3)</f>
        <v>-0.21215992801540606</v>
      </c>
      <c r="AI176" s="11">
        <f>'OddsRatio_working_3-way'!U176/(3*'OddsRatio_working_3-way'!X176^(1/3))*SIN(('OddsRatio_working_3-way'!Y176)/3)</f>
        <v>-5.5985028848488584E-2</v>
      </c>
      <c r="AJ176" s="11">
        <f>'OddsRatio_working_3-way'!U176/(3*'OddsRatio_working_3-way'!X176^(1/3))*SIN(('OddsRatio_working_3-way'!Y176+2*PI())/3)</f>
        <v>-0.42345680350132803</v>
      </c>
      <c r="AK176" s="11">
        <f>'OddsRatio_working_3-way'!U176/(3*'OddsRatio_working_3-way'!X176^(1/3))*SIN(('OddsRatio_working_3-way'!Y176+4*PI())/3)</f>
        <v>0.47944183234981658</v>
      </c>
      <c r="AL176" s="11">
        <f>'OddsRatio_working_3-way'!Z176+'OddsRatio_working_3-way'!AF176</f>
        <v>1.0425775409192086</v>
      </c>
      <c r="AM176" s="11">
        <f>'OddsRatio_working_3-way'!AA176+'OddsRatio_working_3-way'!AG176</f>
        <v>-0.61825768488839561</v>
      </c>
      <c r="AN176" s="11">
        <f>'OddsRatio_working_3-way'!AB176+'OddsRatio_working_3-way'!AH176</f>
        <v>-0.42431985603081224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1.0425775409192086</v>
      </c>
      <c r="AS176" s="11">
        <f>IF(('OddsRatio_working_3-way'!X176=0),IF(Q176&gt;0,-Q176^(1/3),(-Q176)^(1/3)),'OddsRatio_working_3-way'!AM176-'OddsRatio_working_3-way'!R176/3)</f>
        <v>-0.61825768488839561</v>
      </c>
      <c r="AT176" s="11">
        <f>IF(('OddsRatio_working_3-way'!X176=0),IF(Q176&gt;0,-Q176^(1/3),(-Q176)^(1/3)),'OddsRatio_working_3-way'!AN176-'OddsRatio_working_3-way'!R176/3)</f>
        <v>-0.42431985603081224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2.76</v>
      </c>
      <c r="B177" s="4">
        <f>IF('True_Odds_Calculator_3-way'!B178="","",'True_Odds_Calculator_3-way'!B178)</f>
        <v>3.5</v>
      </c>
      <c r="C177" s="4">
        <f>IF('True_Odds_Calculator_3-way'!C178="","",'True_Odds_Calculator_3-way'!C178)</f>
        <v>2.63</v>
      </c>
      <c r="D177" s="9">
        <f t="shared" si="39"/>
        <v>0.35257756071824703</v>
      </c>
      <c r="E177" s="9">
        <f t="shared" si="40"/>
        <v>0.27713749107984365</v>
      </c>
      <c r="F177" s="9">
        <f t="shared" si="41"/>
        <v>0.37028494820190944</v>
      </c>
      <c r="G177" s="9">
        <f t="shared" si="42"/>
        <v>1.0433269148877422</v>
      </c>
      <c r="H177" s="9">
        <f t="shared" si="43"/>
        <v>2.836255370202426</v>
      </c>
      <c r="I177" s="9">
        <f t="shared" si="44"/>
        <v>3.6083172872193563</v>
      </c>
      <c r="J177" s="9">
        <f t="shared" si="45"/>
        <v>2.7006228712670186</v>
      </c>
      <c r="K177" s="11">
        <f t="shared" si="46"/>
        <v>0.3623188405797102</v>
      </c>
      <c r="L177" s="11">
        <f t="shared" si="47"/>
        <v>0.2857142857142857</v>
      </c>
      <c r="M177" s="11">
        <f t="shared" si="48"/>
        <v>0.38022813688212931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-0.28229774303505495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0.23183682466208502</v>
      </c>
      <c r="Q177" s="11">
        <f>2*'OddsRatio_working_3-way'!K177*'OddsRatio_working_3-way'!L177*'OddsRatio_working_3-way'!M177</f>
        <v>7.8722181549095105E-2</v>
      </c>
      <c r="R177" s="11">
        <f t="shared" si="49"/>
        <v>0</v>
      </c>
      <c r="S177" s="11">
        <f t="shared" si="50"/>
        <v>-0.8212493028443949</v>
      </c>
      <c r="T177" s="11">
        <f t="shared" si="51"/>
        <v>-0.27886224205242621</v>
      </c>
      <c r="U177" s="11">
        <f>'OddsRatio_working_3-way'!S177-'OddsRatio_working_3-way'!R177^2/3</f>
        <v>-0.8212493028443949</v>
      </c>
      <c r="V177" s="11">
        <f>'OddsRatio_working_3-way'!S177*'OddsRatio_working_3-way'!R177/3-2*'OddsRatio_working_3-way'!R177^3/27-'OddsRatio_working_3-way'!T177</f>
        <v>0.27886224205242621</v>
      </c>
      <c r="W177" s="11">
        <f>'OddsRatio_working_3-way'!V177^2+4*'OddsRatio_working_3-way'!U177^3/27</f>
        <v>-4.2939144184215988E-3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0.1432288941353381</v>
      </c>
      <c r="Y177" s="11">
        <f>IF('OddsRatio_working_3-way'!W177&gt;=0,IF('OddsRatio_working_3-way'!V177+SQRT('OddsRatio_working_3-way'!W177)&gt;0,0,PI()),ACOS('OddsRatio_working_3-way'!V177/(2*'OddsRatio_working_3-way'!X177)))</f>
        <v>0.23079612348191314</v>
      </c>
      <c r="Z177" s="11">
        <f>'OddsRatio_working_3-way'!X177^(1/3)*COS('OddsRatio_working_3-way'!Y177/3)</f>
        <v>0.5216634574438711</v>
      </c>
      <c r="AA177" s="11">
        <f>'OddsRatio_working_3-way'!X177^(1/3)*COS(('OddsRatio_working_3-way'!Y177+2*PI())/3)</f>
        <v>-0.29565634051989487</v>
      </c>
      <c r="AB177" s="11">
        <f>'OddsRatio_working_3-way'!X177^(1/3)*COS(('OddsRatio_working_3-way'!Y177+4*PI())/3)</f>
        <v>-0.22600711692397638</v>
      </c>
      <c r="AC177" s="11">
        <f>'OddsRatio_working_3-way'!X177^(1/3)*SIN('OddsRatio_working_3-way'!Y177/3)</f>
        <v>4.0211997991952124E-2</v>
      </c>
      <c r="AD177" s="11">
        <f>'OddsRatio_working_3-way'!X177^(1/3)*SIN(('OddsRatio_working_3-way'!Y177+2*PI())/3)</f>
        <v>0.43166780737643878</v>
      </c>
      <c r="AE177" s="11">
        <f>'OddsRatio_working_3-way'!X177^(1/3)*SIN(('OddsRatio_working_3-way'!Y177+4*PI())/3)</f>
        <v>-0.4718798053683908</v>
      </c>
      <c r="AF177" s="11">
        <f>-'OddsRatio_working_3-way'!U177/(3*'OddsRatio_working_3-way'!X177^(1/3))*COS(('OddsRatio_working_3-way'!Y177)/3)</f>
        <v>0.5216634574438711</v>
      </c>
      <c r="AG177" s="11">
        <f>-'OddsRatio_working_3-way'!U177/(3*'OddsRatio_working_3-way'!X177^(1/3))*COS(('OddsRatio_working_3-way'!Y177+2*PI())/3)</f>
        <v>-0.29565634051989487</v>
      </c>
      <c r="AH177" s="11">
        <f>-'OddsRatio_working_3-way'!U177/(3*'OddsRatio_working_3-way'!X177^(1/3))*COS(('OddsRatio_working_3-way'!Y177+4*PI())/3)</f>
        <v>-0.22600711692397638</v>
      </c>
      <c r="AI177" s="11">
        <f>'OddsRatio_working_3-way'!U177/(3*'OddsRatio_working_3-way'!X177^(1/3))*SIN(('OddsRatio_working_3-way'!Y177)/3)</f>
        <v>-4.0211997991952124E-2</v>
      </c>
      <c r="AJ177" s="11">
        <f>'OddsRatio_working_3-way'!U177/(3*'OddsRatio_working_3-way'!X177^(1/3))*SIN(('OddsRatio_working_3-way'!Y177+2*PI())/3)</f>
        <v>-0.43166780737643878</v>
      </c>
      <c r="AK177" s="11">
        <f>'OddsRatio_working_3-way'!U177/(3*'OddsRatio_working_3-way'!X177^(1/3))*SIN(('OddsRatio_working_3-way'!Y177+4*PI())/3)</f>
        <v>0.4718798053683908</v>
      </c>
      <c r="AL177" s="11">
        <f>'OddsRatio_working_3-way'!Z177+'OddsRatio_working_3-way'!AF177</f>
        <v>1.0433269148877422</v>
      </c>
      <c r="AM177" s="11">
        <f>'OddsRatio_working_3-way'!AA177+'OddsRatio_working_3-way'!AG177</f>
        <v>-0.59131268103978973</v>
      </c>
      <c r="AN177" s="11">
        <f>'OddsRatio_working_3-way'!AB177+'OddsRatio_working_3-way'!AH177</f>
        <v>-0.45201423384795275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1.0433269148877422</v>
      </c>
      <c r="AS177" s="11">
        <f>IF(('OddsRatio_working_3-way'!X177=0),IF(Q177&gt;0,-Q177^(1/3),(-Q177)^(1/3)),'OddsRatio_working_3-way'!AM177-'OddsRatio_working_3-way'!R177/3)</f>
        <v>-0.59131268103978973</v>
      </c>
      <c r="AT177" s="11">
        <f>IF(('OddsRatio_working_3-way'!X177=0),IF(Q177&gt;0,-Q177^(1/3),(-Q177)^(1/3)),'OddsRatio_working_3-way'!AN177-'OddsRatio_working_3-way'!R177/3)</f>
        <v>-0.45201423384795275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1.56</v>
      </c>
      <c r="B178" s="4">
        <f>IF('True_Odds_Calculator_3-way'!B179="","",'True_Odds_Calculator_3-way'!B179)</f>
        <v>4.43</v>
      </c>
      <c r="C178" s="4">
        <f>IF('True_Odds_Calculator_3-way'!C179="","",'True_Odds_Calculator_3-way'!C179)</f>
        <v>6</v>
      </c>
      <c r="D178" s="9">
        <f t="shared" si="39"/>
        <v>0.62665846073636833</v>
      </c>
      <c r="E178" s="9">
        <f t="shared" si="40"/>
        <v>0.21509705311624061</v>
      </c>
      <c r="F178" s="9">
        <f t="shared" si="41"/>
        <v>0.15824448614739101</v>
      </c>
      <c r="G178" s="9">
        <f t="shared" si="42"/>
        <v>1.0638671012759162</v>
      </c>
      <c r="H178" s="9">
        <f t="shared" si="43"/>
        <v>1.5957655767145134</v>
      </c>
      <c r="I178" s="9">
        <f t="shared" si="44"/>
        <v>4.6490641573763911</v>
      </c>
      <c r="J178" s="9">
        <f t="shared" si="45"/>
        <v>6.3193355063795824</v>
      </c>
      <c r="K178" s="11">
        <f t="shared" si="46"/>
        <v>0.64102564102564097</v>
      </c>
      <c r="L178" s="11">
        <f t="shared" si="47"/>
        <v>0.22573363431151244</v>
      </c>
      <c r="M178" s="11">
        <f t="shared" si="48"/>
        <v>0.16666666666666666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-0.23161814358202615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0.2168104030406513</v>
      </c>
      <c r="Q178" s="11">
        <f>2*'OddsRatio_working_3-way'!K178*'OddsRatio_working_3-way'!L178*'OddsRatio_working_3-way'!M178</f>
        <v>4.8233682545194959E-2</v>
      </c>
      <c r="R178" s="11">
        <f t="shared" si="49"/>
        <v>0</v>
      </c>
      <c r="S178" s="11">
        <f t="shared" si="50"/>
        <v>-0.93606830487296966</v>
      </c>
      <c r="T178" s="11">
        <f t="shared" si="51"/>
        <v>-0.20824656393169516</v>
      </c>
      <c r="U178" s="11">
        <f>'OddsRatio_working_3-way'!S178-'OddsRatio_working_3-way'!R178^2/3</f>
        <v>-0.93606830487296966</v>
      </c>
      <c r="V178" s="11">
        <f>'OddsRatio_working_3-way'!S178*'OddsRatio_working_3-way'!R178/3-2*'OddsRatio_working_3-way'!R178^3/27-'OddsRatio_working_3-way'!T178</f>
        <v>0.20824656393169516</v>
      </c>
      <c r="W178" s="11">
        <f>'OddsRatio_working_3-way'!V178^2+4*'OddsRatio_working_3-way'!U178^3/27</f>
        <v>-7.8145278829778203E-2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0.17429279260710684</v>
      </c>
      <c r="Y178" s="11">
        <f>IF('OddsRatio_working_3-way'!W178&gt;=0,IF('OddsRatio_working_3-way'!V178+SQRT('OddsRatio_working_3-way'!W178)&gt;0,0,PI()),ACOS('OddsRatio_working_3-way'!V178/(2*'OddsRatio_working_3-way'!X178)))</f>
        <v>0.93053578015901128</v>
      </c>
      <c r="Z178" s="11">
        <f>'OddsRatio_working_3-way'!X178^(1/3)*COS('OddsRatio_working_3-way'!Y178/3)</f>
        <v>0.53193355063795811</v>
      </c>
      <c r="AA178" s="11">
        <f>'OddsRatio_working_3-way'!X178^(1/3)*COS(('OddsRatio_working_3-way'!Y178+2*PI())/3)</f>
        <v>-0.41362211554585171</v>
      </c>
      <c r="AB178" s="11">
        <f>'OddsRatio_working_3-way'!X178^(1/3)*COS(('OddsRatio_working_3-way'!Y178+4*PI())/3)</f>
        <v>-0.11831143509210616</v>
      </c>
      <c r="AC178" s="11">
        <f>'OddsRatio_working_3-way'!X178^(1/3)*SIN('OddsRatio_working_3-way'!Y178/3)</f>
        <v>0.1704977008545415</v>
      </c>
      <c r="AD178" s="11">
        <f>'OddsRatio_working_3-way'!X178^(1/3)*SIN(('OddsRatio_working_3-way'!Y178+2*PI())/3)</f>
        <v>0.37541911755045726</v>
      </c>
      <c r="AE178" s="11">
        <f>'OddsRatio_working_3-way'!X178^(1/3)*SIN(('OddsRatio_working_3-way'!Y178+4*PI())/3)</f>
        <v>-0.54591681840499862</v>
      </c>
      <c r="AF178" s="11">
        <f>-'OddsRatio_working_3-way'!U178/(3*'OddsRatio_working_3-way'!X178^(1/3))*COS(('OddsRatio_working_3-way'!Y178)/3)</f>
        <v>0.531933550637958</v>
      </c>
      <c r="AG178" s="11">
        <f>-'OddsRatio_working_3-way'!U178/(3*'OddsRatio_working_3-way'!X178^(1/3))*COS(('OddsRatio_working_3-way'!Y178+2*PI())/3)</f>
        <v>-0.41362211554585165</v>
      </c>
      <c r="AH178" s="11">
        <f>-'OddsRatio_working_3-way'!U178/(3*'OddsRatio_working_3-way'!X178^(1/3))*COS(('OddsRatio_working_3-way'!Y178+4*PI())/3)</f>
        <v>-0.11831143509210613</v>
      </c>
      <c r="AI178" s="11">
        <f>'OddsRatio_working_3-way'!U178/(3*'OddsRatio_working_3-way'!X178^(1/3))*SIN(('OddsRatio_working_3-way'!Y178)/3)</f>
        <v>-0.17049770085454147</v>
      </c>
      <c r="AJ178" s="11">
        <f>'OddsRatio_working_3-way'!U178/(3*'OddsRatio_working_3-way'!X178^(1/3))*SIN(('OddsRatio_working_3-way'!Y178+2*PI())/3)</f>
        <v>-0.37541911755045715</v>
      </c>
      <c r="AK178" s="11">
        <f>'OddsRatio_working_3-way'!U178/(3*'OddsRatio_working_3-way'!X178^(1/3))*SIN(('OddsRatio_working_3-way'!Y178+4*PI())/3)</f>
        <v>0.54591681840499851</v>
      </c>
      <c r="AL178" s="11">
        <f>'OddsRatio_working_3-way'!Z178+'OddsRatio_working_3-way'!AF178</f>
        <v>1.0638671012759162</v>
      </c>
      <c r="AM178" s="11">
        <f>'OddsRatio_working_3-way'!AA178+'OddsRatio_working_3-way'!AG178</f>
        <v>-0.82724423109170342</v>
      </c>
      <c r="AN178" s="11">
        <f>'OddsRatio_working_3-way'!AB178+'OddsRatio_working_3-way'!AH178</f>
        <v>-0.2366228701842123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1.0638671012759162</v>
      </c>
      <c r="AS178" s="11">
        <f>IF(('OddsRatio_working_3-way'!X178=0),IF(Q178&gt;0,-Q178^(1/3),(-Q178)^(1/3)),'OddsRatio_working_3-way'!AM178-'OddsRatio_working_3-way'!R178/3)</f>
        <v>-0.82724423109170342</v>
      </c>
      <c r="AT178" s="11">
        <f>IF(('OddsRatio_working_3-way'!X178=0),IF(Q178&gt;0,-Q178^(1/3),(-Q178)^(1/3)),'OddsRatio_working_3-way'!AN178-'OddsRatio_working_3-way'!R178/3)</f>
        <v>-0.2366228701842123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1.76</v>
      </c>
      <c r="B179" s="4">
        <f>IF('True_Odds_Calculator_3-way'!B180="","",'True_Odds_Calculator_3-way'!B180)</f>
        <v>3.6</v>
      </c>
      <c r="C179" s="4">
        <f>IF('True_Odds_Calculator_3-way'!C180="","",'True_Odds_Calculator_3-way'!C180)</f>
        <v>4.68</v>
      </c>
      <c r="D179" s="9">
        <f t="shared" si="39"/>
        <v>0.54390482855294953</v>
      </c>
      <c r="E179" s="9">
        <f t="shared" si="40"/>
        <v>0.25848159244084878</v>
      </c>
      <c r="F179" s="9">
        <f t="shared" si="41"/>
        <v>0.19761357900620161</v>
      </c>
      <c r="G179" s="9">
        <f t="shared" si="42"/>
        <v>1.103364401424507</v>
      </c>
      <c r="H179" s="9">
        <f t="shared" si="43"/>
        <v>1.8385569450826253</v>
      </c>
      <c r="I179" s="9">
        <f t="shared" si="44"/>
        <v>3.8687474437037181</v>
      </c>
      <c r="J179" s="9">
        <f t="shared" si="45"/>
        <v>5.060380997242186</v>
      </c>
      <c r="K179" s="11">
        <f t="shared" si="46"/>
        <v>0.56818181818181823</v>
      </c>
      <c r="L179" s="11">
        <f t="shared" si="47"/>
        <v>0.27777777777777779</v>
      </c>
      <c r="M179" s="11">
        <f t="shared" si="48"/>
        <v>0.21367521367521369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-0.24523007856341184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0.23741690408357077</v>
      </c>
      <c r="Q179" s="11">
        <f>2*'OddsRatio_working_3-way'!K179*'OddsRatio_working_3-way'!L179*'OddsRatio_working_3-way'!M179</f>
        <v>6.7447984114650791E-2</v>
      </c>
      <c r="R179" s="11">
        <f t="shared" si="49"/>
        <v>0</v>
      </c>
      <c r="S179" s="11">
        <f t="shared" si="50"/>
        <v>-0.96813941207533916</v>
      </c>
      <c r="T179" s="11">
        <f t="shared" si="51"/>
        <v>-0.27503960570322139</v>
      </c>
      <c r="U179" s="11">
        <f>'OddsRatio_working_3-way'!S179-'OddsRatio_working_3-way'!R179^2/3</f>
        <v>-0.96813941207533916</v>
      </c>
      <c r="V179" s="11">
        <f>'OddsRatio_working_3-way'!S179*'OddsRatio_working_3-way'!R179/3-2*'OddsRatio_working_3-way'!R179^3/27-'OddsRatio_working_3-way'!T179</f>
        <v>0.27503960570322139</v>
      </c>
      <c r="W179" s="11">
        <f>'OddsRatio_working_3-way'!V179^2+4*'OddsRatio_working_3-way'!U179^3/27</f>
        <v>-5.8787465046543586E-2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0.18332638227484274</v>
      </c>
      <c r="Y179" s="11">
        <f>IF('OddsRatio_working_3-way'!W179&gt;=0,IF('OddsRatio_working_3-way'!V179+SQRT('OddsRatio_working_3-way'!W179)&gt;0,0,PI()),ACOS('OddsRatio_working_3-way'!V179/(2*'OddsRatio_working_3-way'!X179)))</f>
        <v>0.72252792027099266</v>
      </c>
      <c r="Z179" s="11">
        <f>'OddsRatio_working_3-way'!X179^(1/3)*COS('OddsRatio_working_3-way'!Y179/3)</f>
        <v>0.5516822007122536</v>
      </c>
      <c r="AA179" s="11">
        <f>'OddsRatio_working_3-way'!X179^(1/3)*COS(('OddsRatio_working_3-way'!Y179+2*PI())/3)</f>
        <v>-0.39318638181984139</v>
      </c>
      <c r="AB179" s="11">
        <f>'OddsRatio_working_3-way'!X179^(1/3)*COS(('OddsRatio_working_3-way'!Y179+4*PI())/3)</f>
        <v>-0.15849581889241202</v>
      </c>
      <c r="AC179" s="11">
        <f>'OddsRatio_working_3-way'!X179^(1/3)*SIN('OddsRatio_working_3-way'!Y179/3)</f>
        <v>0.13549865968241606</v>
      </c>
      <c r="AD179" s="11">
        <f>'OddsRatio_working_3-way'!X179^(1/3)*SIN(('OddsRatio_working_3-way'!Y179+2*PI())/3)</f>
        <v>0.41002147079130907</v>
      </c>
      <c r="AE179" s="11">
        <f>'OddsRatio_working_3-way'!X179^(1/3)*SIN(('OddsRatio_working_3-way'!Y179+4*PI())/3)</f>
        <v>-0.54552013047372516</v>
      </c>
      <c r="AF179" s="11">
        <f>-'OddsRatio_working_3-way'!U179/(3*'OddsRatio_working_3-way'!X179^(1/3))*COS(('OddsRatio_working_3-way'!Y179)/3)</f>
        <v>0.55168220071225349</v>
      </c>
      <c r="AG179" s="11">
        <f>-'OddsRatio_working_3-way'!U179/(3*'OddsRatio_working_3-way'!X179^(1/3))*COS(('OddsRatio_working_3-way'!Y179+2*PI())/3)</f>
        <v>-0.39318638181984134</v>
      </c>
      <c r="AH179" s="11">
        <f>-'OddsRatio_working_3-way'!U179/(3*'OddsRatio_working_3-way'!X179^(1/3))*COS(('OddsRatio_working_3-way'!Y179+4*PI())/3)</f>
        <v>-0.15849581889241199</v>
      </c>
      <c r="AI179" s="11">
        <f>'OddsRatio_working_3-way'!U179/(3*'OddsRatio_working_3-way'!X179^(1/3))*SIN(('OddsRatio_working_3-way'!Y179)/3)</f>
        <v>-0.13549865968241603</v>
      </c>
      <c r="AJ179" s="11">
        <f>'OddsRatio_working_3-way'!U179/(3*'OddsRatio_working_3-way'!X179^(1/3))*SIN(('OddsRatio_working_3-way'!Y179+2*PI())/3)</f>
        <v>-0.41002147079130902</v>
      </c>
      <c r="AK179" s="11">
        <f>'OddsRatio_working_3-way'!U179/(3*'OddsRatio_working_3-way'!X179^(1/3))*SIN(('OddsRatio_working_3-way'!Y179+4*PI())/3)</f>
        <v>0.54552013047372505</v>
      </c>
      <c r="AL179" s="11">
        <f>'OddsRatio_working_3-way'!Z179+'OddsRatio_working_3-way'!AF179</f>
        <v>1.103364401424507</v>
      </c>
      <c r="AM179" s="11">
        <f>'OddsRatio_working_3-way'!AA179+'OddsRatio_working_3-way'!AG179</f>
        <v>-0.78637276363968267</v>
      </c>
      <c r="AN179" s="11">
        <f>'OddsRatio_working_3-way'!AB179+'OddsRatio_working_3-way'!AH179</f>
        <v>-0.31699163778482398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1.103364401424507</v>
      </c>
      <c r="AS179" s="11">
        <f>IF(('OddsRatio_working_3-way'!X179=0),IF(Q179&gt;0,-Q179^(1/3),(-Q179)^(1/3)),'OddsRatio_working_3-way'!AM179-'OddsRatio_working_3-way'!R179/3)</f>
        <v>-0.78637276363968267</v>
      </c>
      <c r="AT179" s="11">
        <f>IF(('OddsRatio_working_3-way'!X179=0),IF(Q179&gt;0,-Q179^(1/3),(-Q179)^(1/3)),'OddsRatio_working_3-way'!AN179-'OddsRatio_working_3-way'!R179/3)</f>
        <v>-0.31699163778482398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1.81</v>
      </c>
      <c r="B180" s="4">
        <f>IF('True_Odds_Calculator_3-way'!B181="","",'True_Odds_Calculator_3-way'!B181)</f>
        <v>3.34</v>
      </c>
      <c r="C180" s="4">
        <f>IF('True_Odds_Calculator_3-way'!C181="","",'True_Odds_Calculator_3-way'!C181)</f>
        <v>4.79</v>
      </c>
      <c r="D180" s="9">
        <f t="shared" si="39"/>
        <v>0.52796588710279169</v>
      </c>
      <c r="E180" s="9">
        <f t="shared" si="40"/>
        <v>0.27910779628410032</v>
      </c>
      <c r="F180" s="9">
        <f t="shared" si="41"/>
        <v>0.19292631661310816</v>
      </c>
      <c r="G180" s="9">
        <f t="shared" si="42"/>
        <v>1.1037799568235522</v>
      </c>
      <c r="H180" s="9">
        <f t="shared" si="43"/>
        <v>1.8940617650270768</v>
      </c>
      <c r="I180" s="9">
        <f t="shared" si="44"/>
        <v>3.5828450989671121</v>
      </c>
      <c r="J180" s="9">
        <f t="shared" si="45"/>
        <v>5.1833260363612625</v>
      </c>
      <c r="K180" s="11">
        <f t="shared" si="46"/>
        <v>0.5524861878453039</v>
      </c>
      <c r="L180" s="11">
        <f t="shared" si="47"/>
        <v>0.29940119760479045</v>
      </c>
      <c r="M180" s="11">
        <f t="shared" si="48"/>
        <v>0.20876826722338204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-0.2480730185438188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0.23966185439015969</v>
      </c>
      <c r="Q180" s="11">
        <f>2*'OddsRatio_working_3-way'!K180*'OddsRatio_working_3-way'!L180*'OddsRatio_working_3-way'!M180</f>
        <v>6.9066816827135363E-2</v>
      </c>
      <c r="R180" s="11">
        <f t="shared" si="49"/>
        <v>0</v>
      </c>
      <c r="S180" s="11">
        <f t="shared" si="50"/>
        <v>-0.96609399844032862</v>
      </c>
      <c r="T180" s="11">
        <f t="shared" si="51"/>
        <v>-0.27841325603467687</v>
      </c>
      <c r="U180" s="11">
        <f>'OddsRatio_working_3-way'!S180-'OddsRatio_working_3-way'!R180^2/3</f>
        <v>-0.96609399844032862</v>
      </c>
      <c r="V180" s="11">
        <f>'OddsRatio_working_3-way'!S180*'OddsRatio_working_3-way'!R180/3-2*'OddsRatio_working_3-way'!R180^3/27-'OddsRatio_working_3-way'!T180</f>
        <v>0.27841325603467687</v>
      </c>
      <c r="W180" s="11">
        <f>'OddsRatio_working_3-way'!V180^2+4*'OddsRatio_working_3-way'!U180^3/27</f>
        <v>-5.6070039194904095E-2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0.18274571153021255</v>
      </c>
      <c r="Y180" s="11">
        <f>IF('OddsRatio_working_3-way'!W180&gt;=0,IF('OddsRatio_working_3-way'!V180+SQRT('OddsRatio_working_3-way'!W180)&gt;0,0,PI()),ACOS('OddsRatio_working_3-way'!V180/(2*'OddsRatio_working_3-way'!X180)))</f>
        <v>0.70478563485281898</v>
      </c>
      <c r="Z180" s="11">
        <f>'OddsRatio_working_3-way'!X180^(1/3)*COS('OddsRatio_working_3-way'!Y180/3)</f>
        <v>0.55188997841177612</v>
      </c>
      <c r="AA180" s="11">
        <f>'OddsRatio_working_3-way'!X180^(1/3)*COS(('OddsRatio_working_3-way'!Y180+2*PI())/3)</f>
        <v>-0.39034161680726942</v>
      </c>
      <c r="AB180" s="11">
        <f>'OddsRatio_working_3-way'!X180^(1/3)*COS(('OddsRatio_working_3-way'!Y180+4*PI())/3)</f>
        <v>-0.16154836160450683</v>
      </c>
      <c r="AC180" s="11">
        <f>'OddsRatio_working_3-way'!X180^(1/3)*SIN('OddsRatio_working_3-way'!Y180/3)</f>
        <v>0.13209384748008601</v>
      </c>
      <c r="AD180" s="11">
        <f>'OddsRatio_working_3-way'!X180^(1/3)*SIN(('OddsRatio_working_3-way'!Y180+2*PI())/3)</f>
        <v>0.41190381765860068</v>
      </c>
      <c r="AE180" s="11">
        <f>'OddsRatio_working_3-way'!X180^(1/3)*SIN(('OddsRatio_working_3-way'!Y180+4*PI())/3)</f>
        <v>-0.54399766513868641</v>
      </c>
      <c r="AF180" s="11">
        <f>-'OddsRatio_working_3-way'!U180/(3*'OddsRatio_working_3-way'!X180^(1/3))*COS(('OddsRatio_working_3-way'!Y180)/3)</f>
        <v>0.55188997841177612</v>
      </c>
      <c r="AG180" s="11">
        <f>-'OddsRatio_working_3-way'!U180/(3*'OddsRatio_working_3-way'!X180^(1/3))*COS(('OddsRatio_working_3-way'!Y180+2*PI())/3)</f>
        <v>-0.39034161680726942</v>
      </c>
      <c r="AH180" s="11">
        <f>-'OddsRatio_working_3-way'!U180/(3*'OddsRatio_working_3-way'!X180^(1/3))*COS(('OddsRatio_working_3-way'!Y180+4*PI())/3)</f>
        <v>-0.16154836160450683</v>
      </c>
      <c r="AI180" s="11">
        <f>'OddsRatio_working_3-way'!U180/(3*'OddsRatio_working_3-way'!X180^(1/3))*SIN(('OddsRatio_working_3-way'!Y180)/3)</f>
        <v>-0.13209384748008601</v>
      </c>
      <c r="AJ180" s="11">
        <f>'OddsRatio_working_3-way'!U180/(3*'OddsRatio_working_3-way'!X180^(1/3))*SIN(('OddsRatio_working_3-way'!Y180+2*PI())/3)</f>
        <v>-0.41190381765860068</v>
      </c>
      <c r="AK180" s="11">
        <f>'OddsRatio_working_3-way'!U180/(3*'OddsRatio_working_3-way'!X180^(1/3))*SIN(('OddsRatio_working_3-way'!Y180+4*PI())/3)</f>
        <v>0.54399766513868641</v>
      </c>
      <c r="AL180" s="11">
        <f>'OddsRatio_working_3-way'!Z180+'OddsRatio_working_3-way'!AF180</f>
        <v>1.1037799568235522</v>
      </c>
      <c r="AM180" s="11">
        <f>'OddsRatio_working_3-way'!AA180+'OddsRatio_working_3-way'!AG180</f>
        <v>-0.78068323361453884</v>
      </c>
      <c r="AN180" s="11">
        <f>'OddsRatio_working_3-way'!AB180+'OddsRatio_working_3-way'!AH180</f>
        <v>-0.32309672320901367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1.1037799568235522</v>
      </c>
      <c r="AS180" s="11">
        <f>IF(('OddsRatio_working_3-way'!X180=0),IF(Q180&gt;0,-Q180^(1/3),(-Q180)^(1/3)),'OddsRatio_working_3-way'!AM180-'OddsRatio_working_3-way'!R180/3)</f>
        <v>-0.78068323361453884</v>
      </c>
      <c r="AT180" s="11">
        <f>IF(('OddsRatio_working_3-way'!X180=0),IF(Q180&gt;0,-Q180^(1/3),(-Q180)^(1/3)),'OddsRatio_working_3-way'!AN180-'OddsRatio_working_3-way'!R180/3)</f>
        <v>-0.32309672320901367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2.39</v>
      </c>
      <c r="B181" s="4">
        <f>IF('True_Odds_Calculator_3-way'!B182="","",'True_Odds_Calculator_3-way'!B182)</f>
        <v>3.18</v>
      </c>
      <c r="C181" s="4">
        <f>IF('True_Odds_Calculator_3-way'!C182="","",'True_Odds_Calculator_3-way'!C182)</f>
        <v>3.32</v>
      </c>
      <c r="D181" s="9">
        <f t="shared" si="39"/>
        <v>0.40597662291187442</v>
      </c>
      <c r="E181" s="9">
        <f t="shared" si="40"/>
        <v>0.30350886948364952</v>
      </c>
      <c r="F181" s="9">
        <f t="shared" si="41"/>
        <v>0.29051450760447622</v>
      </c>
      <c r="G181" s="9">
        <f t="shared" si="42"/>
        <v>1.0526590040584192</v>
      </c>
      <c r="H181" s="9">
        <f t="shared" si="43"/>
        <v>2.4631960156412025</v>
      </c>
      <c r="I181" s="9">
        <f t="shared" si="44"/>
        <v>3.294796628847354</v>
      </c>
      <c r="J181" s="9">
        <f t="shared" si="45"/>
        <v>3.442168889415532</v>
      </c>
      <c r="K181" s="11">
        <f t="shared" si="46"/>
        <v>0.41841004184100417</v>
      </c>
      <c r="L181" s="11">
        <f t="shared" si="47"/>
        <v>0.31446540880503143</v>
      </c>
      <c r="M181" s="11">
        <f t="shared" si="48"/>
        <v>0.30120481927710846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-0.27860966245973884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0.23342759210838773</v>
      </c>
      <c r="Q181" s="11">
        <f>2*'OddsRatio_working_3-way'!K181*'OddsRatio_working_3-way'!L181*'OddsRatio_working_3-way'!M181</f>
        <v>7.9262340274494997E-2</v>
      </c>
      <c r="R181" s="11">
        <f t="shared" si="49"/>
        <v>0</v>
      </c>
      <c r="S181" s="11">
        <f t="shared" si="50"/>
        <v>-0.83783021036508287</v>
      </c>
      <c r="T181" s="11">
        <f t="shared" si="51"/>
        <v>-0.28449243136335589</v>
      </c>
      <c r="U181" s="11">
        <f>'OddsRatio_working_3-way'!S181-'OddsRatio_working_3-way'!R181^2/3</f>
        <v>-0.83783021036508287</v>
      </c>
      <c r="V181" s="11">
        <f>'OddsRatio_working_3-way'!S181*'OddsRatio_working_3-way'!R181/3-2*'OddsRatio_working_3-way'!R181^3/27-'OddsRatio_working_3-way'!T181</f>
        <v>0.28449243136335589</v>
      </c>
      <c r="W181" s="11">
        <f>'OddsRatio_working_3-way'!V181^2+4*'OddsRatio_working_3-way'!U181^3/27</f>
        <v>-6.1933666025746209E-3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0.14758837192137494</v>
      </c>
      <c r="Y181" s="11">
        <f>IF('OddsRatio_working_3-way'!W181&gt;=0,IF('OddsRatio_working_3-way'!V181+SQRT('OddsRatio_working_3-way'!W181)&gt;0,0,PI()),ACOS('OddsRatio_working_3-way'!V181/(2*'OddsRatio_working_3-way'!X181)))</f>
        <v>0.26987707157911034</v>
      </c>
      <c r="Z181" s="11">
        <f>'OddsRatio_working_3-way'!X181^(1/3)*COS('OddsRatio_working_3-way'!Y181/3)</f>
        <v>0.52632950202920958</v>
      </c>
      <c r="AA181" s="11">
        <f>'OddsRatio_working_3-way'!X181^(1/3)*COS(('OddsRatio_working_3-way'!Y181+2*PI())/3)</f>
        <v>-0.30428036923364604</v>
      </c>
      <c r="AB181" s="11">
        <f>'OddsRatio_working_3-way'!X181^(1/3)*COS(('OddsRatio_working_3-way'!Y181+4*PI())/3)</f>
        <v>-0.22204913279556346</v>
      </c>
      <c r="AC181" s="11">
        <f>'OddsRatio_working_3-way'!X181^(1/3)*SIN('OddsRatio_working_3-way'!Y181/3)</f>
        <v>4.747622649332281E-2</v>
      </c>
      <c r="AD181" s="11">
        <f>'OddsRatio_working_3-way'!X181^(1/3)*SIN(('OddsRatio_working_3-way'!Y181+2*PI())/3)</f>
        <v>0.43207660627184741</v>
      </c>
      <c r="AE181" s="11">
        <f>'OddsRatio_working_3-way'!X181^(1/3)*SIN(('OddsRatio_working_3-way'!Y181+4*PI())/3)</f>
        <v>-0.47955283276517013</v>
      </c>
      <c r="AF181" s="11">
        <f>-'OddsRatio_working_3-way'!U181/(3*'OddsRatio_working_3-way'!X181^(1/3))*COS(('OddsRatio_working_3-way'!Y181)/3)</f>
        <v>0.52632950202920947</v>
      </c>
      <c r="AG181" s="11">
        <f>-'OddsRatio_working_3-way'!U181/(3*'OddsRatio_working_3-way'!X181^(1/3))*COS(('OddsRatio_working_3-way'!Y181+2*PI())/3)</f>
        <v>-0.30428036923364599</v>
      </c>
      <c r="AH181" s="11">
        <f>-'OddsRatio_working_3-way'!U181/(3*'OddsRatio_working_3-way'!X181^(1/3))*COS(('OddsRatio_working_3-way'!Y181+4*PI())/3)</f>
        <v>-0.2220491327955634</v>
      </c>
      <c r="AI181" s="11">
        <f>'OddsRatio_working_3-way'!U181/(3*'OddsRatio_working_3-way'!X181^(1/3))*SIN(('OddsRatio_working_3-way'!Y181)/3)</f>
        <v>-4.7476226493322796E-2</v>
      </c>
      <c r="AJ181" s="11">
        <f>'OddsRatio_working_3-way'!U181/(3*'OddsRatio_working_3-way'!X181^(1/3))*SIN(('OddsRatio_working_3-way'!Y181+2*PI())/3)</f>
        <v>-0.4320766062718473</v>
      </c>
      <c r="AK181" s="11">
        <f>'OddsRatio_working_3-way'!U181/(3*'OddsRatio_working_3-way'!X181^(1/3))*SIN(('OddsRatio_working_3-way'!Y181+4*PI())/3)</f>
        <v>0.47955283276517002</v>
      </c>
      <c r="AL181" s="11">
        <f>'OddsRatio_working_3-way'!Z181+'OddsRatio_working_3-way'!AF181</f>
        <v>1.0526590040584192</v>
      </c>
      <c r="AM181" s="11">
        <f>'OddsRatio_working_3-way'!AA181+'OddsRatio_working_3-way'!AG181</f>
        <v>-0.60856073846729197</v>
      </c>
      <c r="AN181" s="11">
        <f>'OddsRatio_working_3-way'!AB181+'OddsRatio_working_3-way'!AH181</f>
        <v>-0.44409826559112686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1.0526590040584192</v>
      </c>
      <c r="AS181" s="11">
        <f>IF(('OddsRatio_working_3-way'!X181=0),IF(Q181&gt;0,-Q181^(1/3),(-Q181)^(1/3)),'OddsRatio_working_3-way'!AM181-'OddsRatio_working_3-way'!R181/3)</f>
        <v>-0.60856073846729197</v>
      </c>
      <c r="AT181" s="11">
        <f>IF(('OddsRatio_working_3-way'!X181=0),IF(Q181&gt;0,-Q181^(1/3),(-Q181)^(1/3)),'OddsRatio_working_3-way'!AN181-'OddsRatio_working_3-way'!R181/3)</f>
        <v>-0.44409826559112686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9" t="e">
        <f t="shared" si="39"/>
        <v>#VALUE!</v>
      </c>
      <c r="E182" s="9" t="e">
        <f t="shared" si="40"/>
        <v>#VALUE!</v>
      </c>
      <c r="F182" s="9" t="e">
        <f t="shared" si="41"/>
        <v>#VALUE!</v>
      </c>
      <c r="G182" s="9" t="str">
        <f t="shared" si="42"/>
        <v/>
      </c>
      <c r="H182" s="9" t="str">
        <f t="shared" si="43"/>
        <v/>
      </c>
      <c r="I182" s="9" t="str">
        <f t="shared" si="44"/>
        <v/>
      </c>
      <c r="J182" s="9" t="str">
        <f t="shared" si="45"/>
        <v/>
      </c>
      <c r="K182" s="11" t="e">
        <f t="shared" si="46"/>
        <v>#VALUE!</v>
      </c>
      <c r="L182" s="11" t="e">
        <f t="shared" si="47"/>
        <v>#VALUE!</v>
      </c>
      <c r="M182" s="11" t="e">
        <f t="shared" si="48"/>
        <v>#VALUE!</v>
      </c>
      <c r="N182" s="11" t="e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#VALUE!</v>
      </c>
      <c r="O182" s="11">
        <f>0</f>
        <v>0</v>
      </c>
      <c r="P182" s="11" t="e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#VALUE!</v>
      </c>
      <c r="Q182" s="11" t="e">
        <f>2*'OddsRatio_working_3-way'!K182*'OddsRatio_working_3-way'!L182*'OddsRatio_working_3-way'!M182</f>
        <v>#VALUE!</v>
      </c>
      <c r="R182" s="11" t="e">
        <f t="shared" si="49"/>
        <v>#VALUE!</v>
      </c>
      <c r="S182" s="11" t="e">
        <f t="shared" si="50"/>
        <v>#VALUE!</v>
      </c>
      <c r="T182" s="11" t="e">
        <f t="shared" si="51"/>
        <v>#VALUE!</v>
      </c>
      <c r="U182" s="11" t="e">
        <f>'OddsRatio_working_3-way'!S182-'OddsRatio_working_3-way'!R182^2/3</f>
        <v>#VALUE!</v>
      </c>
      <c r="V182" s="11" t="e">
        <f>'OddsRatio_working_3-way'!S182*'OddsRatio_working_3-way'!R182/3-2*'OddsRatio_working_3-way'!R182^3/27-'OddsRatio_working_3-way'!T182</f>
        <v>#VALUE!</v>
      </c>
      <c r="W182" s="11" t="e">
        <f>'OddsRatio_working_3-way'!V182^2+4*'OddsRatio_working_3-way'!U182^3/27</f>
        <v>#VALUE!</v>
      </c>
      <c r="X182" s="11" t="e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#VALUE!</v>
      </c>
      <c r="Y182" s="11" t="e">
        <f>IF('OddsRatio_working_3-way'!W182&gt;=0,IF('OddsRatio_working_3-way'!V182+SQRT('OddsRatio_working_3-way'!W182)&gt;0,0,PI()),ACOS('OddsRatio_working_3-way'!V182/(2*'OddsRatio_working_3-way'!X182)))</f>
        <v>#VALUE!</v>
      </c>
      <c r="Z182" s="11" t="e">
        <f>'OddsRatio_working_3-way'!X182^(1/3)*COS('OddsRatio_working_3-way'!Y182/3)</f>
        <v>#VALUE!</v>
      </c>
      <c r="AA182" s="11" t="e">
        <f>'OddsRatio_working_3-way'!X182^(1/3)*COS(('OddsRatio_working_3-way'!Y182+2*PI())/3)</f>
        <v>#VALUE!</v>
      </c>
      <c r="AB182" s="11" t="e">
        <f>'OddsRatio_working_3-way'!X182^(1/3)*COS(('OddsRatio_working_3-way'!Y182+4*PI())/3)</f>
        <v>#VALUE!</v>
      </c>
      <c r="AC182" s="11" t="e">
        <f>'OddsRatio_working_3-way'!X182^(1/3)*SIN('OddsRatio_working_3-way'!Y182/3)</f>
        <v>#VALUE!</v>
      </c>
      <c r="AD182" s="11" t="e">
        <f>'OddsRatio_working_3-way'!X182^(1/3)*SIN(('OddsRatio_working_3-way'!Y182+2*PI())/3)</f>
        <v>#VALUE!</v>
      </c>
      <c r="AE182" s="11" t="e">
        <f>'OddsRatio_working_3-way'!X182^(1/3)*SIN(('OddsRatio_working_3-way'!Y182+4*PI())/3)</f>
        <v>#VALUE!</v>
      </c>
      <c r="AF182" s="11" t="e">
        <f>-'OddsRatio_working_3-way'!U182/(3*'OddsRatio_working_3-way'!X182^(1/3))*COS(('OddsRatio_working_3-way'!Y182)/3)</f>
        <v>#VALUE!</v>
      </c>
      <c r="AG182" s="11" t="e">
        <f>-'OddsRatio_working_3-way'!U182/(3*'OddsRatio_working_3-way'!X182^(1/3))*COS(('OddsRatio_working_3-way'!Y182+2*PI())/3)</f>
        <v>#VALUE!</v>
      </c>
      <c r="AH182" s="11" t="e">
        <f>-'OddsRatio_working_3-way'!U182/(3*'OddsRatio_working_3-way'!X182^(1/3))*COS(('OddsRatio_working_3-way'!Y182+4*PI())/3)</f>
        <v>#VALUE!</v>
      </c>
      <c r="AI182" s="11" t="e">
        <f>'OddsRatio_working_3-way'!U182/(3*'OddsRatio_working_3-way'!X182^(1/3))*SIN(('OddsRatio_working_3-way'!Y182)/3)</f>
        <v>#VALUE!</v>
      </c>
      <c r="AJ182" s="11" t="e">
        <f>'OddsRatio_working_3-way'!U182/(3*'OddsRatio_working_3-way'!X182^(1/3))*SIN(('OddsRatio_working_3-way'!Y182+2*PI())/3)</f>
        <v>#VALUE!</v>
      </c>
      <c r="AK182" s="11" t="e">
        <f>'OddsRatio_working_3-way'!U182/(3*'OddsRatio_working_3-way'!X182^(1/3))*SIN(('OddsRatio_working_3-way'!Y182+4*PI())/3)</f>
        <v>#VALUE!</v>
      </c>
      <c r="AL182" s="11" t="e">
        <f>'OddsRatio_working_3-way'!Z182+'OddsRatio_working_3-way'!AF182</f>
        <v>#VALUE!</v>
      </c>
      <c r="AM182" s="11" t="e">
        <f>'OddsRatio_working_3-way'!AA182+'OddsRatio_working_3-way'!AG182</f>
        <v>#VALUE!</v>
      </c>
      <c r="AN182" s="11" t="e">
        <f>'OddsRatio_working_3-way'!AB182+'OddsRatio_working_3-way'!AH182</f>
        <v>#VALUE!</v>
      </c>
      <c r="AO182" s="11" t="e">
        <f>'OddsRatio_working_3-way'!AC182+'OddsRatio_working_3-way'!AI182</f>
        <v>#VALUE!</v>
      </c>
      <c r="AP182" s="11" t="e">
        <f>'OddsRatio_working_3-way'!AD182+'OddsRatio_working_3-way'!AJ182</f>
        <v>#VALUE!</v>
      </c>
      <c r="AQ182" s="11" t="e">
        <f>'OddsRatio_working_3-way'!AE182+'OddsRatio_working_3-way'!AK182</f>
        <v>#VALUE!</v>
      </c>
      <c r="AR182" s="10" t="str">
        <f>IF(A182="","",IF(('OddsRatio_working_3-way'!X182=0),IF(Q182&gt;0,-Q182^(1/3),(-Q182)^(1/3)),'OddsRatio_working_3-way'!AL182-'OddsRatio_working_3-way'!R182/3))</f>
        <v/>
      </c>
      <c r="AS182" s="11" t="e">
        <f>IF(('OddsRatio_working_3-way'!X182=0),IF(Q182&gt;0,-Q182^(1/3),(-Q182)^(1/3)),'OddsRatio_working_3-way'!AM182-'OddsRatio_working_3-way'!R182/3)</f>
        <v>#VALUE!</v>
      </c>
      <c r="AT182" s="11" t="e">
        <f>IF(('OddsRatio_working_3-way'!X182=0),IF(Q182&gt;0,-Q182^(1/3),(-Q182)^(1/3)),'OddsRatio_working_3-way'!AN182-'OddsRatio_working_3-way'!R182/3)</f>
        <v>#VALUE!</v>
      </c>
      <c r="AU182" s="11" t="e">
        <f>IF(('OddsRatio_working_3-way'!X182=0),0,'OddsRatio_working_3-way'!AO182)</f>
        <v>#VALUE!</v>
      </c>
      <c r="AV182" s="11" t="e">
        <f>IF(('OddsRatio_working_3-way'!X182=0),0,'OddsRatio_working_3-way'!AP182)</f>
        <v>#VALUE!</v>
      </c>
      <c r="AW182" s="11" t="e">
        <f>IF(('OddsRatio_working_3-way'!X182=0),0,'OddsRatio_working_3-way'!AQ182)</f>
        <v>#VALUE!</v>
      </c>
    </row>
    <row r="183" spans="1:4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9" t="e">
        <f t="shared" si="39"/>
        <v>#VALUE!</v>
      </c>
      <c r="E183" s="9" t="e">
        <f t="shared" si="40"/>
        <v>#VALUE!</v>
      </c>
      <c r="F183" s="9" t="e">
        <f t="shared" si="41"/>
        <v>#VALUE!</v>
      </c>
      <c r="G183" s="9" t="str">
        <f t="shared" si="42"/>
        <v/>
      </c>
      <c r="H183" s="9" t="str">
        <f t="shared" si="43"/>
        <v/>
      </c>
      <c r="I183" s="9" t="str">
        <f t="shared" si="44"/>
        <v/>
      </c>
      <c r="J183" s="9" t="str">
        <f t="shared" si="45"/>
        <v/>
      </c>
      <c r="K183" s="11" t="e">
        <f t="shared" si="46"/>
        <v>#VALUE!</v>
      </c>
      <c r="L183" s="11" t="e">
        <f t="shared" si="47"/>
        <v>#VALUE!</v>
      </c>
      <c r="M183" s="11" t="e">
        <f t="shared" si="48"/>
        <v>#VALUE!</v>
      </c>
      <c r="N183" s="11" t="e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#VALUE!</v>
      </c>
      <c r="O183" s="11">
        <f>0</f>
        <v>0</v>
      </c>
      <c r="P183" s="11" t="e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#VALUE!</v>
      </c>
      <c r="Q183" s="11" t="e">
        <f>2*'OddsRatio_working_3-way'!K183*'OddsRatio_working_3-way'!L183*'OddsRatio_working_3-way'!M183</f>
        <v>#VALUE!</v>
      </c>
      <c r="R183" s="11" t="e">
        <f t="shared" si="49"/>
        <v>#VALUE!</v>
      </c>
      <c r="S183" s="11" t="e">
        <f t="shared" si="50"/>
        <v>#VALUE!</v>
      </c>
      <c r="T183" s="11" t="e">
        <f t="shared" si="51"/>
        <v>#VALUE!</v>
      </c>
      <c r="U183" s="11" t="e">
        <f>'OddsRatio_working_3-way'!S183-'OddsRatio_working_3-way'!R183^2/3</f>
        <v>#VALUE!</v>
      </c>
      <c r="V183" s="11" t="e">
        <f>'OddsRatio_working_3-way'!S183*'OddsRatio_working_3-way'!R183/3-2*'OddsRatio_working_3-way'!R183^3/27-'OddsRatio_working_3-way'!T183</f>
        <v>#VALUE!</v>
      </c>
      <c r="W183" s="11" t="e">
        <f>'OddsRatio_working_3-way'!V183^2+4*'OddsRatio_working_3-way'!U183^3/27</f>
        <v>#VALUE!</v>
      </c>
      <c r="X183" s="11" t="e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#VALUE!</v>
      </c>
      <c r="Y183" s="11" t="e">
        <f>IF('OddsRatio_working_3-way'!W183&gt;=0,IF('OddsRatio_working_3-way'!V183+SQRT('OddsRatio_working_3-way'!W183)&gt;0,0,PI()),ACOS('OddsRatio_working_3-way'!V183/(2*'OddsRatio_working_3-way'!X183)))</f>
        <v>#VALUE!</v>
      </c>
      <c r="Z183" s="11" t="e">
        <f>'OddsRatio_working_3-way'!X183^(1/3)*COS('OddsRatio_working_3-way'!Y183/3)</f>
        <v>#VALUE!</v>
      </c>
      <c r="AA183" s="11" t="e">
        <f>'OddsRatio_working_3-way'!X183^(1/3)*COS(('OddsRatio_working_3-way'!Y183+2*PI())/3)</f>
        <v>#VALUE!</v>
      </c>
      <c r="AB183" s="11" t="e">
        <f>'OddsRatio_working_3-way'!X183^(1/3)*COS(('OddsRatio_working_3-way'!Y183+4*PI())/3)</f>
        <v>#VALUE!</v>
      </c>
      <c r="AC183" s="11" t="e">
        <f>'OddsRatio_working_3-way'!X183^(1/3)*SIN('OddsRatio_working_3-way'!Y183/3)</f>
        <v>#VALUE!</v>
      </c>
      <c r="AD183" s="11" t="e">
        <f>'OddsRatio_working_3-way'!X183^(1/3)*SIN(('OddsRatio_working_3-way'!Y183+2*PI())/3)</f>
        <v>#VALUE!</v>
      </c>
      <c r="AE183" s="11" t="e">
        <f>'OddsRatio_working_3-way'!X183^(1/3)*SIN(('OddsRatio_working_3-way'!Y183+4*PI())/3)</f>
        <v>#VALUE!</v>
      </c>
      <c r="AF183" s="11" t="e">
        <f>-'OddsRatio_working_3-way'!U183/(3*'OddsRatio_working_3-way'!X183^(1/3))*COS(('OddsRatio_working_3-way'!Y183)/3)</f>
        <v>#VALUE!</v>
      </c>
      <c r="AG183" s="11" t="e">
        <f>-'OddsRatio_working_3-way'!U183/(3*'OddsRatio_working_3-way'!X183^(1/3))*COS(('OddsRatio_working_3-way'!Y183+2*PI())/3)</f>
        <v>#VALUE!</v>
      </c>
      <c r="AH183" s="11" t="e">
        <f>-'OddsRatio_working_3-way'!U183/(3*'OddsRatio_working_3-way'!X183^(1/3))*COS(('OddsRatio_working_3-way'!Y183+4*PI())/3)</f>
        <v>#VALUE!</v>
      </c>
      <c r="AI183" s="11" t="e">
        <f>'OddsRatio_working_3-way'!U183/(3*'OddsRatio_working_3-way'!X183^(1/3))*SIN(('OddsRatio_working_3-way'!Y183)/3)</f>
        <v>#VALUE!</v>
      </c>
      <c r="AJ183" s="11" t="e">
        <f>'OddsRatio_working_3-way'!U183/(3*'OddsRatio_working_3-way'!X183^(1/3))*SIN(('OddsRatio_working_3-way'!Y183+2*PI())/3)</f>
        <v>#VALUE!</v>
      </c>
      <c r="AK183" s="11" t="e">
        <f>'OddsRatio_working_3-way'!U183/(3*'OddsRatio_working_3-way'!X183^(1/3))*SIN(('OddsRatio_working_3-way'!Y183+4*PI())/3)</f>
        <v>#VALUE!</v>
      </c>
      <c r="AL183" s="11" t="e">
        <f>'OddsRatio_working_3-way'!Z183+'OddsRatio_working_3-way'!AF183</f>
        <v>#VALUE!</v>
      </c>
      <c r="AM183" s="11" t="e">
        <f>'OddsRatio_working_3-way'!AA183+'OddsRatio_working_3-way'!AG183</f>
        <v>#VALUE!</v>
      </c>
      <c r="AN183" s="11" t="e">
        <f>'OddsRatio_working_3-way'!AB183+'OddsRatio_working_3-way'!AH183</f>
        <v>#VALUE!</v>
      </c>
      <c r="AO183" s="11" t="e">
        <f>'OddsRatio_working_3-way'!AC183+'OddsRatio_working_3-way'!AI183</f>
        <v>#VALUE!</v>
      </c>
      <c r="AP183" s="11" t="e">
        <f>'OddsRatio_working_3-way'!AD183+'OddsRatio_working_3-way'!AJ183</f>
        <v>#VALUE!</v>
      </c>
      <c r="AQ183" s="11" t="e">
        <f>'OddsRatio_working_3-way'!AE183+'OddsRatio_working_3-way'!AK183</f>
        <v>#VALUE!</v>
      </c>
      <c r="AR183" s="10" t="str">
        <f>IF(A183="","",IF(('OddsRatio_working_3-way'!X183=0),IF(Q183&gt;0,-Q183^(1/3),(-Q183)^(1/3)),'OddsRatio_working_3-way'!AL183-'OddsRatio_working_3-way'!R183/3))</f>
        <v/>
      </c>
      <c r="AS183" s="11" t="e">
        <f>IF(('OddsRatio_working_3-way'!X183=0),IF(Q183&gt;0,-Q183^(1/3),(-Q183)^(1/3)),'OddsRatio_working_3-way'!AM183-'OddsRatio_working_3-way'!R183/3)</f>
        <v>#VALUE!</v>
      </c>
      <c r="AT183" s="11" t="e">
        <f>IF(('OddsRatio_working_3-way'!X183=0),IF(Q183&gt;0,-Q183^(1/3),(-Q183)^(1/3)),'OddsRatio_working_3-way'!AN183-'OddsRatio_working_3-way'!R183/3)</f>
        <v>#VALUE!</v>
      </c>
      <c r="AU183" s="11" t="e">
        <f>IF(('OddsRatio_working_3-way'!X183=0),0,'OddsRatio_working_3-way'!AO183)</f>
        <v>#VALUE!</v>
      </c>
      <c r="AV183" s="11" t="e">
        <f>IF(('OddsRatio_working_3-way'!X183=0),0,'OddsRatio_working_3-way'!AP183)</f>
        <v>#VALUE!</v>
      </c>
      <c r="AW183" s="11" t="e">
        <f>IF(('OddsRatio_working_3-way'!X183=0),0,'OddsRatio_working_3-way'!AQ183)</f>
        <v>#VALUE!</v>
      </c>
    </row>
    <row r="184" spans="1:4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9" t="e">
        <f t="shared" si="39"/>
        <v>#VALUE!</v>
      </c>
      <c r="E184" s="9" t="e">
        <f t="shared" si="40"/>
        <v>#VALUE!</v>
      </c>
      <c r="F184" s="9" t="e">
        <f t="shared" si="41"/>
        <v>#VALUE!</v>
      </c>
      <c r="G184" s="9" t="str">
        <f t="shared" si="42"/>
        <v/>
      </c>
      <c r="H184" s="9" t="str">
        <f t="shared" si="43"/>
        <v/>
      </c>
      <c r="I184" s="9" t="str">
        <f t="shared" si="44"/>
        <v/>
      </c>
      <c r="J184" s="9" t="str">
        <f t="shared" si="45"/>
        <v/>
      </c>
      <c r="K184" s="11" t="e">
        <f t="shared" si="46"/>
        <v>#VALUE!</v>
      </c>
      <c r="L184" s="11" t="e">
        <f t="shared" si="47"/>
        <v>#VALUE!</v>
      </c>
      <c r="M184" s="11" t="e">
        <f t="shared" si="48"/>
        <v>#VALUE!</v>
      </c>
      <c r="N184" s="11" t="e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#VALUE!</v>
      </c>
      <c r="O184" s="11">
        <f>0</f>
        <v>0</v>
      </c>
      <c r="P184" s="11" t="e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#VALUE!</v>
      </c>
      <c r="Q184" s="11" t="e">
        <f>2*'OddsRatio_working_3-way'!K184*'OddsRatio_working_3-way'!L184*'OddsRatio_working_3-way'!M184</f>
        <v>#VALUE!</v>
      </c>
      <c r="R184" s="11" t="e">
        <f t="shared" si="49"/>
        <v>#VALUE!</v>
      </c>
      <c r="S184" s="11" t="e">
        <f t="shared" si="50"/>
        <v>#VALUE!</v>
      </c>
      <c r="T184" s="11" t="e">
        <f t="shared" si="51"/>
        <v>#VALUE!</v>
      </c>
      <c r="U184" s="11" t="e">
        <f>'OddsRatio_working_3-way'!S184-'OddsRatio_working_3-way'!R184^2/3</f>
        <v>#VALUE!</v>
      </c>
      <c r="V184" s="11" t="e">
        <f>'OddsRatio_working_3-way'!S184*'OddsRatio_working_3-way'!R184/3-2*'OddsRatio_working_3-way'!R184^3/27-'OddsRatio_working_3-way'!T184</f>
        <v>#VALUE!</v>
      </c>
      <c r="W184" s="11" t="e">
        <f>'OddsRatio_working_3-way'!V184^2+4*'OddsRatio_working_3-way'!U184^3/27</f>
        <v>#VALUE!</v>
      </c>
      <c r="X184" s="11" t="e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#VALUE!</v>
      </c>
      <c r="Y184" s="11" t="e">
        <f>IF('OddsRatio_working_3-way'!W184&gt;=0,IF('OddsRatio_working_3-way'!V184+SQRT('OddsRatio_working_3-way'!W184)&gt;0,0,PI()),ACOS('OddsRatio_working_3-way'!V184/(2*'OddsRatio_working_3-way'!X184)))</f>
        <v>#VALUE!</v>
      </c>
      <c r="Z184" s="11" t="e">
        <f>'OddsRatio_working_3-way'!X184^(1/3)*COS('OddsRatio_working_3-way'!Y184/3)</f>
        <v>#VALUE!</v>
      </c>
      <c r="AA184" s="11" t="e">
        <f>'OddsRatio_working_3-way'!X184^(1/3)*COS(('OddsRatio_working_3-way'!Y184+2*PI())/3)</f>
        <v>#VALUE!</v>
      </c>
      <c r="AB184" s="11" t="e">
        <f>'OddsRatio_working_3-way'!X184^(1/3)*COS(('OddsRatio_working_3-way'!Y184+4*PI())/3)</f>
        <v>#VALUE!</v>
      </c>
      <c r="AC184" s="11" t="e">
        <f>'OddsRatio_working_3-way'!X184^(1/3)*SIN('OddsRatio_working_3-way'!Y184/3)</f>
        <v>#VALUE!</v>
      </c>
      <c r="AD184" s="11" t="e">
        <f>'OddsRatio_working_3-way'!X184^(1/3)*SIN(('OddsRatio_working_3-way'!Y184+2*PI())/3)</f>
        <v>#VALUE!</v>
      </c>
      <c r="AE184" s="11" t="e">
        <f>'OddsRatio_working_3-way'!X184^(1/3)*SIN(('OddsRatio_working_3-way'!Y184+4*PI())/3)</f>
        <v>#VALUE!</v>
      </c>
      <c r="AF184" s="11" t="e">
        <f>-'OddsRatio_working_3-way'!U184/(3*'OddsRatio_working_3-way'!X184^(1/3))*COS(('OddsRatio_working_3-way'!Y184)/3)</f>
        <v>#VALUE!</v>
      </c>
      <c r="AG184" s="11" t="e">
        <f>-'OddsRatio_working_3-way'!U184/(3*'OddsRatio_working_3-way'!X184^(1/3))*COS(('OddsRatio_working_3-way'!Y184+2*PI())/3)</f>
        <v>#VALUE!</v>
      </c>
      <c r="AH184" s="11" t="e">
        <f>-'OddsRatio_working_3-way'!U184/(3*'OddsRatio_working_3-way'!X184^(1/3))*COS(('OddsRatio_working_3-way'!Y184+4*PI())/3)</f>
        <v>#VALUE!</v>
      </c>
      <c r="AI184" s="11" t="e">
        <f>'OddsRatio_working_3-way'!U184/(3*'OddsRatio_working_3-way'!X184^(1/3))*SIN(('OddsRatio_working_3-way'!Y184)/3)</f>
        <v>#VALUE!</v>
      </c>
      <c r="AJ184" s="11" t="e">
        <f>'OddsRatio_working_3-way'!U184/(3*'OddsRatio_working_3-way'!X184^(1/3))*SIN(('OddsRatio_working_3-way'!Y184+2*PI())/3)</f>
        <v>#VALUE!</v>
      </c>
      <c r="AK184" s="11" t="e">
        <f>'OddsRatio_working_3-way'!U184/(3*'OddsRatio_working_3-way'!X184^(1/3))*SIN(('OddsRatio_working_3-way'!Y184+4*PI())/3)</f>
        <v>#VALUE!</v>
      </c>
      <c r="AL184" s="11" t="e">
        <f>'OddsRatio_working_3-way'!Z184+'OddsRatio_working_3-way'!AF184</f>
        <v>#VALUE!</v>
      </c>
      <c r="AM184" s="11" t="e">
        <f>'OddsRatio_working_3-way'!AA184+'OddsRatio_working_3-way'!AG184</f>
        <v>#VALUE!</v>
      </c>
      <c r="AN184" s="11" t="e">
        <f>'OddsRatio_working_3-way'!AB184+'OddsRatio_working_3-way'!AH184</f>
        <v>#VALUE!</v>
      </c>
      <c r="AO184" s="11" t="e">
        <f>'OddsRatio_working_3-way'!AC184+'OddsRatio_working_3-way'!AI184</f>
        <v>#VALUE!</v>
      </c>
      <c r="AP184" s="11" t="e">
        <f>'OddsRatio_working_3-way'!AD184+'OddsRatio_working_3-way'!AJ184</f>
        <v>#VALUE!</v>
      </c>
      <c r="AQ184" s="11" t="e">
        <f>'OddsRatio_working_3-way'!AE184+'OddsRatio_working_3-way'!AK184</f>
        <v>#VALUE!</v>
      </c>
      <c r="AR184" s="10" t="str">
        <f>IF(A184="","",IF(('OddsRatio_working_3-way'!X184=0),IF(Q184&gt;0,-Q184^(1/3),(-Q184)^(1/3)),'OddsRatio_working_3-way'!AL184-'OddsRatio_working_3-way'!R184/3))</f>
        <v/>
      </c>
      <c r="AS184" s="11" t="e">
        <f>IF(('OddsRatio_working_3-way'!X184=0),IF(Q184&gt;0,-Q184^(1/3),(-Q184)^(1/3)),'OddsRatio_working_3-way'!AM184-'OddsRatio_working_3-way'!R184/3)</f>
        <v>#VALUE!</v>
      </c>
      <c r="AT184" s="11" t="e">
        <f>IF(('OddsRatio_working_3-way'!X184=0),IF(Q184&gt;0,-Q184^(1/3),(-Q184)^(1/3)),'OddsRatio_working_3-way'!AN184-'OddsRatio_working_3-way'!R184/3)</f>
        <v>#VALUE!</v>
      </c>
      <c r="AU184" s="11" t="e">
        <f>IF(('OddsRatio_working_3-way'!X184=0),0,'OddsRatio_working_3-way'!AO184)</f>
        <v>#VALUE!</v>
      </c>
      <c r="AV184" s="11" t="e">
        <f>IF(('OddsRatio_working_3-way'!X184=0),0,'OddsRatio_working_3-way'!AP184)</f>
        <v>#VALUE!</v>
      </c>
      <c r="AW184" s="11" t="e">
        <f>IF(('OddsRatio_working_3-way'!X184=0),0,'OddsRatio_working_3-way'!AQ184)</f>
        <v>#VALUE!</v>
      </c>
    </row>
    <row r="185" spans="1:4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9" t="e">
        <f t="shared" si="39"/>
        <v>#VALUE!</v>
      </c>
      <c r="E185" s="9" t="e">
        <f t="shared" si="40"/>
        <v>#VALUE!</v>
      </c>
      <c r="F185" s="9" t="e">
        <f t="shared" si="41"/>
        <v>#VALUE!</v>
      </c>
      <c r="G185" s="9" t="str">
        <f t="shared" si="42"/>
        <v/>
      </c>
      <c r="H185" s="9" t="str">
        <f t="shared" si="43"/>
        <v/>
      </c>
      <c r="I185" s="9" t="str">
        <f t="shared" si="44"/>
        <v/>
      </c>
      <c r="J185" s="9" t="str">
        <f t="shared" si="45"/>
        <v/>
      </c>
      <c r="K185" s="11" t="e">
        <f t="shared" si="46"/>
        <v>#VALUE!</v>
      </c>
      <c r="L185" s="11" t="e">
        <f t="shared" si="47"/>
        <v>#VALUE!</v>
      </c>
      <c r="M185" s="11" t="e">
        <f t="shared" si="48"/>
        <v>#VALUE!</v>
      </c>
      <c r="N185" s="11" t="e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#VALUE!</v>
      </c>
      <c r="O185" s="11">
        <f>0</f>
        <v>0</v>
      </c>
      <c r="P185" s="11" t="e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#VALUE!</v>
      </c>
      <c r="Q185" s="11" t="e">
        <f>2*'OddsRatio_working_3-way'!K185*'OddsRatio_working_3-way'!L185*'OddsRatio_working_3-way'!M185</f>
        <v>#VALUE!</v>
      </c>
      <c r="R185" s="11" t="e">
        <f t="shared" si="49"/>
        <v>#VALUE!</v>
      </c>
      <c r="S185" s="11" t="e">
        <f t="shared" si="50"/>
        <v>#VALUE!</v>
      </c>
      <c r="T185" s="11" t="e">
        <f t="shared" si="51"/>
        <v>#VALUE!</v>
      </c>
      <c r="U185" s="11" t="e">
        <f>'OddsRatio_working_3-way'!S185-'OddsRatio_working_3-way'!R185^2/3</f>
        <v>#VALUE!</v>
      </c>
      <c r="V185" s="11" t="e">
        <f>'OddsRatio_working_3-way'!S185*'OddsRatio_working_3-way'!R185/3-2*'OddsRatio_working_3-way'!R185^3/27-'OddsRatio_working_3-way'!T185</f>
        <v>#VALUE!</v>
      </c>
      <c r="W185" s="11" t="e">
        <f>'OddsRatio_working_3-way'!V185^2+4*'OddsRatio_working_3-way'!U185^3/27</f>
        <v>#VALUE!</v>
      </c>
      <c r="X185" s="11" t="e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#VALUE!</v>
      </c>
      <c r="Y185" s="11" t="e">
        <f>IF('OddsRatio_working_3-way'!W185&gt;=0,IF('OddsRatio_working_3-way'!V185+SQRT('OddsRatio_working_3-way'!W185)&gt;0,0,PI()),ACOS('OddsRatio_working_3-way'!V185/(2*'OddsRatio_working_3-way'!X185)))</f>
        <v>#VALUE!</v>
      </c>
      <c r="Z185" s="11" t="e">
        <f>'OddsRatio_working_3-way'!X185^(1/3)*COS('OddsRatio_working_3-way'!Y185/3)</f>
        <v>#VALUE!</v>
      </c>
      <c r="AA185" s="11" t="e">
        <f>'OddsRatio_working_3-way'!X185^(1/3)*COS(('OddsRatio_working_3-way'!Y185+2*PI())/3)</f>
        <v>#VALUE!</v>
      </c>
      <c r="AB185" s="11" t="e">
        <f>'OddsRatio_working_3-way'!X185^(1/3)*COS(('OddsRatio_working_3-way'!Y185+4*PI())/3)</f>
        <v>#VALUE!</v>
      </c>
      <c r="AC185" s="11" t="e">
        <f>'OddsRatio_working_3-way'!X185^(1/3)*SIN('OddsRatio_working_3-way'!Y185/3)</f>
        <v>#VALUE!</v>
      </c>
      <c r="AD185" s="11" t="e">
        <f>'OddsRatio_working_3-way'!X185^(1/3)*SIN(('OddsRatio_working_3-way'!Y185+2*PI())/3)</f>
        <v>#VALUE!</v>
      </c>
      <c r="AE185" s="11" t="e">
        <f>'OddsRatio_working_3-way'!X185^(1/3)*SIN(('OddsRatio_working_3-way'!Y185+4*PI())/3)</f>
        <v>#VALUE!</v>
      </c>
      <c r="AF185" s="11" t="e">
        <f>-'OddsRatio_working_3-way'!U185/(3*'OddsRatio_working_3-way'!X185^(1/3))*COS(('OddsRatio_working_3-way'!Y185)/3)</f>
        <v>#VALUE!</v>
      </c>
      <c r="AG185" s="11" t="e">
        <f>-'OddsRatio_working_3-way'!U185/(3*'OddsRatio_working_3-way'!X185^(1/3))*COS(('OddsRatio_working_3-way'!Y185+2*PI())/3)</f>
        <v>#VALUE!</v>
      </c>
      <c r="AH185" s="11" t="e">
        <f>-'OddsRatio_working_3-way'!U185/(3*'OddsRatio_working_3-way'!X185^(1/3))*COS(('OddsRatio_working_3-way'!Y185+4*PI())/3)</f>
        <v>#VALUE!</v>
      </c>
      <c r="AI185" s="11" t="e">
        <f>'OddsRatio_working_3-way'!U185/(3*'OddsRatio_working_3-way'!X185^(1/3))*SIN(('OddsRatio_working_3-way'!Y185)/3)</f>
        <v>#VALUE!</v>
      </c>
      <c r="AJ185" s="11" t="e">
        <f>'OddsRatio_working_3-way'!U185/(3*'OddsRatio_working_3-way'!X185^(1/3))*SIN(('OddsRatio_working_3-way'!Y185+2*PI())/3)</f>
        <v>#VALUE!</v>
      </c>
      <c r="AK185" s="11" t="e">
        <f>'OddsRatio_working_3-way'!U185/(3*'OddsRatio_working_3-way'!X185^(1/3))*SIN(('OddsRatio_working_3-way'!Y185+4*PI())/3)</f>
        <v>#VALUE!</v>
      </c>
      <c r="AL185" s="11" t="e">
        <f>'OddsRatio_working_3-way'!Z185+'OddsRatio_working_3-way'!AF185</f>
        <v>#VALUE!</v>
      </c>
      <c r="AM185" s="11" t="e">
        <f>'OddsRatio_working_3-way'!AA185+'OddsRatio_working_3-way'!AG185</f>
        <v>#VALUE!</v>
      </c>
      <c r="AN185" s="11" t="e">
        <f>'OddsRatio_working_3-way'!AB185+'OddsRatio_working_3-way'!AH185</f>
        <v>#VALUE!</v>
      </c>
      <c r="AO185" s="11" t="e">
        <f>'OddsRatio_working_3-way'!AC185+'OddsRatio_working_3-way'!AI185</f>
        <v>#VALUE!</v>
      </c>
      <c r="AP185" s="11" t="e">
        <f>'OddsRatio_working_3-way'!AD185+'OddsRatio_working_3-way'!AJ185</f>
        <v>#VALUE!</v>
      </c>
      <c r="AQ185" s="11" t="e">
        <f>'OddsRatio_working_3-way'!AE185+'OddsRatio_working_3-way'!AK185</f>
        <v>#VALUE!</v>
      </c>
      <c r="AR185" s="10" t="str">
        <f>IF(A185="","",IF(('OddsRatio_working_3-way'!X185=0),IF(Q185&gt;0,-Q185^(1/3),(-Q185)^(1/3)),'OddsRatio_working_3-way'!AL185-'OddsRatio_working_3-way'!R185/3))</f>
        <v/>
      </c>
      <c r="AS185" s="11" t="e">
        <f>IF(('OddsRatio_working_3-way'!X185=0),IF(Q185&gt;0,-Q185^(1/3),(-Q185)^(1/3)),'OddsRatio_working_3-way'!AM185-'OddsRatio_working_3-way'!R185/3)</f>
        <v>#VALUE!</v>
      </c>
      <c r="AT185" s="11" t="e">
        <f>IF(('OddsRatio_working_3-way'!X185=0),IF(Q185&gt;0,-Q185^(1/3),(-Q185)^(1/3)),'OddsRatio_working_3-way'!AN185-'OddsRatio_working_3-way'!R185/3)</f>
        <v>#VALUE!</v>
      </c>
      <c r="AU185" s="11" t="e">
        <f>IF(('OddsRatio_working_3-way'!X185=0),0,'OddsRatio_working_3-way'!AO185)</f>
        <v>#VALUE!</v>
      </c>
      <c r="AV185" s="11" t="e">
        <f>IF(('OddsRatio_working_3-way'!X185=0),0,'OddsRatio_working_3-way'!AP185)</f>
        <v>#VALUE!</v>
      </c>
      <c r="AW185" s="11" t="e">
        <f>IF(('OddsRatio_working_3-way'!X185=0),0,'OddsRatio_working_3-way'!AQ185)</f>
        <v>#VALUE!</v>
      </c>
    </row>
    <row r="186" spans="1:4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9" t="e">
        <f t="shared" si="39"/>
        <v>#VALUE!</v>
      </c>
      <c r="E186" s="9" t="e">
        <f t="shared" si="40"/>
        <v>#VALUE!</v>
      </c>
      <c r="F186" s="9" t="e">
        <f t="shared" si="41"/>
        <v>#VALUE!</v>
      </c>
      <c r="G186" s="9" t="str">
        <f t="shared" si="42"/>
        <v/>
      </c>
      <c r="H186" s="9" t="str">
        <f t="shared" si="43"/>
        <v/>
      </c>
      <c r="I186" s="9" t="str">
        <f t="shared" si="44"/>
        <v/>
      </c>
      <c r="J186" s="9" t="str">
        <f t="shared" si="45"/>
        <v/>
      </c>
      <c r="K186" s="11" t="e">
        <f t="shared" si="46"/>
        <v>#VALUE!</v>
      </c>
      <c r="L186" s="11" t="e">
        <f t="shared" si="47"/>
        <v>#VALUE!</v>
      </c>
      <c r="M186" s="11" t="e">
        <f t="shared" si="48"/>
        <v>#VALUE!</v>
      </c>
      <c r="N186" s="11" t="e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#VALUE!</v>
      </c>
      <c r="O186" s="11">
        <f>0</f>
        <v>0</v>
      </c>
      <c r="P186" s="11" t="e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#VALUE!</v>
      </c>
      <c r="Q186" s="11" t="e">
        <f>2*'OddsRatio_working_3-way'!K186*'OddsRatio_working_3-way'!L186*'OddsRatio_working_3-way'!M186</f>
        <v>#VALUE!</v>
      </c>
      <c r="R186" s="11" t="e">
        <f t="shared" si="49"/>
        <v>#VALUE!</v>
      </c>
      <c r="S186" s="11" t="e">
        <f t="shared" si="50"/>
        <v>#VALUE!</v>
      </c>
      <c r="T186" s="11" t="e">
        <f t="shared" si="51"/>
        <v>#VALUE!</v>
      </c>
      <c r="U186" s="11" t="e">
        <f>'OddsRatio_working_3-way'!S186-'OddsRatio_working_3-way'!R186^2/3</f>
        <v>#VALUE!</v>
      </c>
      <c r="V186" s="11" t="e">
        <f>'OddsRatio_working_3-way'!S186*'OddsRatio_working_3-way'!R186/3-2*'OddsRatio_working_3-way'!R186^3/27-'OddsRatio_working_3-way'!T186</f>
        <v>#VALUE!</v>
      </c>
      <c r="W186" s="11" t="e">
        <f>'OddsRatio_working_3-way'!V186^2+4*'OddsRatio_working_3-way'!U186^3/27</f>
        <v>#VALUE!</v>
      </c>
      <c r="X186" s="11" t="e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#VALUE!</v>
      </c>
      <c r="Y186" s="11" t="e">
        <f>IF('OddsRatio_working_3-way'!W186&gt;=0,IF('OddsRatio_working_3-way'!V186+SQRT('OddsRatio_working_3-way'!W186)&gt;0,0,PI()),ACOS('OddsRatio_working_3-way'!V186/(2*'OddsRatio_working_3-way'!X186)))</f>
        <v>#VALUE!</v>
      </c>
      <c r="Z186" s="11" t="e">
        <f>'OddsRatio_working_3-way'!X186^(1/3)*COS('OddsRatio_working_3-way'!Y186/3)</f>
        <v>#VALUE!</v>
      </c>
      <c r="AA186" s="11" t="e">
        <f>'OddsRatio_working_3-way'!X186^(1/3)*COS(('OddsRatio_working_3-way'!Y186+2*PI())/3)</f>
        <v>#VALUE!</v>
      </c>
      <c r="AB186" s="11" t="e">
        <f>'OddsRatio_working_3-way'!X186^(1/3)*COS(('OddsRatio_working_3-way'!Y186+4*PI())/3)</f>
        <v>#VALUE!</v>
      </c>
      <c r="AC186" s="11" t="e">
        <f>'OddsRatio_working_3-way'!X186^(1/3)*SIN('OddsRatio_working_3-way'!Y186/3)</f>
        <v>#VALUE!</v>
      </c>
      <c r="AD186" s="11" t="e">
        <f>'OddsRatio_working_3-way'!X186^(1/3)*SIN(('OddsRatio_working_3-way'!Y186+2*PI())/3)</f>
        <v>#VALUE!</v>
      </c>
      <c r="AE186" s="11" t="e">
        <f>'OddsRatio_working_3-way'!X186^(1/3)*SIN(('OddsRatio_working_3-way'!Y186+4*PI())/3)</f>
        <v>#VALUE!</v>
      </c>
      <c r="AF186" s="11" t="e">
        <f>-'OddsRatio_working_3-way'!U186/(3*'OddsRatio_working_3-way'!X186^(1/3))*COS(('OddsRatio_working_3-way'!Y186)/3)</f>
        <v>#VALUE!</v>
      </c>
      <c r="AG186" s="11" t="e">
        <f>-'OddsRatio_working_3-way'!U186/(3*'OddsRatio_working_3-way'!X186^(1/3))*COS(('OddsRatio_working_3-way'!Y186+2*PI())/3)</f>
        <v>#VALUE!</v>
      </c>
      <c r="AH186" s="11" t="e">
        <f>-'OddsRatio_working_3-way'!U186/(3*'OddsRatio_working_3-way'!X186^(1/3))*COS(('OddsRatio_working_3-way'!Y186+4*PI())/3)</f>
        <v>#VALUE!</v>
      </c>
      <c r="AI186" s="11" t="e">
        <f>'OddsRatio_working_3-way'!U186/(3*'OddsRatio_working_3-way'!X186^(1/3))*SIN(('OddsRatio_working_3-way'!Y186)/3)</f>
        <v>#VALUE!</v>
      </c>
      <c r="AJ186" s="11" t="e">
        <f>'OddsRatio_working_3-way'!U186/(3*'OddsRatio_working_3-way'!X186^(1/3))*SIN(('OddsRatio_working_3-way'!Y186+2*PI())/3)</f>
        <v>#VALUE!</v>
      </c>
      <c r="AK186" s="11" t="e">
        <f>'OddsRatio_working_3-way'!U186/(3*'OddsRatio_working_3-way'!X186^(1/3))*SIN(('OddsRatio_working_3-way'!Y186+4*PI())/3)</f>
        <v>#VALUE!</v>
      </c>
      <c r="AL186" s="11" t="e">
        <f>'OddsRatio_working_3-way'!Z186+'OddsRatio_working_3-way'!AF186</f>
        <v>#VALUE!</v>
      </c>
      <c r="AM186" s="11" t="e">
        <f>'OddsRatio_working_3-way'!AA186+'OddsRatio_working_3-way'!AG186</f>
        <v>#VALUE!</v>
      </c>
      <c r="AN186" s="11" t="e">
        <f>'OddsRatio_working_3-way'!AB186+'OddsRatio_working_3-way'!AH186</f>
        <v>#VALUE!</v>
      </c>
      <c r="AO186" s="11" t="e">
        <f>'OddsRatio_working_3-way'!AC186+'OddsRatio_working_3-way'!AI186</f>
        <v>#VALUE!</v>
      </c>
      <c r="AP186" s="11" t="e">
        <f>'OddsRatio_working_3-way'!AD186+'OddsRatio_working_3-way'!AJ186</f>
        <v>#VALUE!</v>
      </c>
      <c r="AQ186" s="11" t="e">
        <f>'OddsRatio_working_3-way'!AE186+'OddsRatio_working_3-way'!AK186</f>
        <v>#VALUE!</v>
      </c>
      <c r="AR186" s="10" t="str">
        <f>IF(A186="","",IF(('OddsRatio_working_3-way'!X186=0),IF(Q186&gt;0,-Q186^(1/3),(-Q186)^(1/3)),'OddsRatio_working_3-way'!AL186-'OddsRatio_working_3-way'!R186/3))</f>
        <v/>
      </c>
      <c r="AS186" s="11" t="e">
        <f>IF(('OddsRatio_working_3-way'!X186=0),IF(Q186&gt;0,-Q186^(1/3),(-Q186)^(1/3)),'OddsRatio_working_3-way'!AM186-'OddsRatio_working_3-way'!R186/3)</f>
        <v>#VALUE!</v>
      </c>
      <c r="AT186" s="11" t="e">
        <f>IF(('OddsRatio_working_3-way'!X186=0),IF(Q186&gt;0,-Q186^(1/3),(-Q186)^(1/3)),'OddsRatio_working_3-way'!AN186-'OddsRatio_working_3-way'!R186/3)</f>
        <v>#VALUE!</v>
      </c>
      <c r="AU186" s="11" t="e">
        <f>IF(('OddsRatio_working_3-way'!X186=0),0,'OddsRatio_working_3-way'!AO186)</f>
        <v>#VALUE!</v>
      </c>
      <c r="AV186" s="11" t="e">
        <f>IF(('OddsRatio_working_3-way'!X186=0),0,'OddsRatio_working_3-way'!AP186)</f>
        <v>#VALUE!</v>
      </c>
      <c r="AW186" s="11" t="e">
        <f>IF(('OddsRatio_working_3-way'!X186=0),0,'OddsRatio_working_3-way'!AQ186)</f>
        <v>#VALUE!</v>
      </c>
    </row>
    <row r="187" spans="1:4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9" t="e">
        <f t="shared" si="39"/>
        <v>#VALUE!</v>
      </c>
      <c r="E187" s="9" t="e">
        <f t="shared" si="40"/>
        <v>#VALUE!</v>
      </c>
      <c r="F187" s="9" t="e">
        <f t="shared" si="41"/>
        <v>#VALUE!</v>
      </c>
      <c r="G187" s="9" t="str">
        <f t="shared" si="42"/>
        <v/>
      </c>
      <c r="H187" s="9" t="str">
        <f t="shared" si="43"/>
        <v/>
      </c>
      <c r="I187" s="9" t="str">
        <f t="shared" si="44"/>
        <v/>
      </c>
      <c r="J187" s="9" t="str">
        <f t="shared" si="45"/>
        <v/>
      </c>
      <c r="K187" s="11" t="e">
        <f t="shared" si="46"/>
        <v>#VALUE!</v>
      </c>
      <c r="L187" s="11" t="e">
        <f t="shared" si="47"/>
        <v>#VALUE!</v>
      </c>
      <c r="M187" s="11" t="e">
        <f t="shared" si="48"/>
        <v>#VALUE!</v>
      </c>
      <c r="N187" s="11" t="e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#VALUE!</v>
      </c>
      <c r="O187" s="11">
        <f>0</f>
        <v>0</v>
      </c>
      <c r="P187" s="11" t="e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#VALUE!</v>
      </c>
      <c r="Q187" s="11" t="e">
        <f>2*'OddsRatio_working_3-way'!K187*'OddsRatio_working_3-way'!L187*'OddsRatio_working_3-way'!M187</f>
        <v>#VALUE!</v>
      </c>
      <c r="R187" s="11" t="e">
        <f t="shared" si="49"/>
        <v>#VALUE!</v>
      </c>
      <c r="S187" s="11" t="e">
        <f t="shared" si="50"/>
        <v>#VALUE!</v>
      </c>
      <c r="T187" s="11" t="e">
        <f t="shared" si="51"/>
        <v>#VALUE!</v>
      </c>
      <c r="U187" s="11" t="e">
        <f>'OddsRatio_working_3-way'!S187-'OddsRatio_working_3-way'!R187^2/3</f>
        <v>#VALUE!</v>
      </c>
      <c r="V187" s="11" t="e">
        <f>'OddsRatio_working_3-way'!S187*'OddsRatio_working_3-way'!R187/3-2*'OddsRatio_working_3-way'!R187^3/27-'OddsRatio_working_3-way'!T187</f>
        <v>#VALUE!</v>
      </c>
      <c r="W187" s="11" t="e">
        <f>'OddsRatio_working_3-way'!V187^2+4*'OddsRatio_working_3-way'!U187^3/27</f>
        <v>#VALUE!</v>
      </c>
      <c r="X187" s="11" t="e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#VALUE!</v>
      </c>
      <c r="Y187" s="11" t="e">
        <f>IF('OddsRatio_working_3-way'!W187&gt;=0,IF('OddsRatio_working_3-way'!V187+SQRT('OddsRatio_working_3-way'!W187)&gt;0,0,PI()),ACOS('OddsRatio_working_3-way'!V187/(2*'OddsRatio_working_3-way'!X187)))</f>
        <v>#VALUE!</v>
      </c>
      <c r="Z187" s="11" t="e">
        <f>'OddsRatio_working_3-way'!X187^(1/3)*COS('OddsRatio_working_3-way'!Y187/3)</f>
        <v>#VALUE!</v>
      </c>
      <c r="AA187" s="11" t="e">
        <f>'OddsRatio_working_3-way'!X187^(1/3)*COS(('OddsRatio_working_3-way'!Y187+2*PI())/3)</f>
        <v>#VALUE!</v>
      </c>
      <c r="AB187" s="11" t="e">
        <f>'OddsRatio_working_3-way'!X187^(1/3)*COS(('OddsRatio_working_3-way'!Y187+4*PI())/3)</f>
        <v>#VALUE!</v>
      </c>
      <c r="AC187" s="11" t="e">
        <f>'OddsRatio_working_3-way'!X187^(1/3)*SIN('OddsRatio_working_3-way'!Y187/3)</f>
        <v>#VALUE!</v>
      </c>
      <c r="AD187" s="11" t="e">
        <f>'OddsRatio_working_3-way'!X187^(1/3)*SIN(('OddsRatio_working_3-way'!Y187+2*PI())/3)</f>
        <v>#VALUE!</v>
      </c>
      <c r="AE187" s="11" t="e">
        <f>'OddsRatio_working_3-way'!X187^(1/3)*SIN(('OddsRatio_working_3-way'!Y187+4*PI())/3)</f>
        <v>#VALUE!</v>
      </c>
      <c r="AF187" s="11" t="e">
        <f>-'OddsRatio_working_3-way'!U187/(3*'OddsRatio_working_3-way'!X187^(1/3))*COS(('OddsRatio_working_3-way'!Y187)/3)</f>
        <v>#VALUE!</v>
      </c>
      <c r="AG187" s="11" t="e">
        <f>-'OddsRatio_working_3-way'!U187/(3*'OddsRatio_working_3-way'!X187^(1/3))*COS(('OddsRatio_working_3-way'!Y187+2*PI())/3)</f>
        <v>#VALUE!</v>
      </c>
      <c r="AH187" s="11" t="e">
        <f>-'OddsRatio_working_3-way'!U187/(3*'OddsRatio_working_3-way'!X187^(1/3))*COS(('OddsRatio_working_3-way'!Y187+4*PI())/3)</f>
        <v>#VALUE!</v>
      </c>
      <c r="AI187" s="11" t="e">
        <f>'OddsRatio_working_3-way'!U187/(3*'OddsRatio_working_3-way'!X187^(1/3))*SIN(('OddsRatio_working_3-way'!Y187)/3)</f>
        <v>#VALUE!</v>
      </c>
      <c r="AJ187" s="11" t="e">
        <f>'OddsRatio_working_3-way'!U187/(3*'OddsRatio_working_3-way'!X187^(1/3))*SIN(('OddsRatio_working_3-way'!Y187+2*PI())/3)</f>
        <v>#VALUE!</v>
      </c>
      <c r="AK187" s="11" t="e">
        <f>'OddsRatio_working_3-way'!U187/(3*'OddsRatio_working_3-way'!X187^(1/3))*SIN(('OddsRatio_working_3-way'!Y187+4*PI())/3)</f>
        <v>#VALUE!</v>
      </c>
      <c r="AL187" s="11" t="e">
        <f>'OddsRatio_working_3-way'!Z187+'OddsRatio_working_3-way'!AF187</f>
        <v>#VALUE!</v>
      </c>
      <c r="AM187" s="11" t="e">
        <f>'OddsRatio_working_3-way'!AA187+'OddsRatio_working_3-way'!AG187</f>
        <v>#VALUE!</v>
      </c>
      <c r="AN187" s="11" t="e">
        <f>'OddsRatio_working_3-way'!AB187+'OddsRatio_working_3-way'!AH187</f>
        <v>#VALUE!</v>
      </c>
      <c r="AO187" s="11" t="e">
        <f>'OddsRatio_working_3-way'!AC187+'OddsRatio_working_3-way'!AI187</f>
        <v>#VALUE!</v>
      </c>
      <c r="AP187" s="11" t="e">
        <f>'OddsRatio_working_3-way'!AD187+'OddsRatio_working_3-way'!AJ187</f>
        <v>#VALUE!</v>
      </c>
      <c r="AQ187" s="11" t="e">
        <f>'OddsRatio_working_3-way'!AE187+'OddsRatio_working_3-way'!AK187</f>
        <v>#VALUE!</v>
      </c>
      <c r="AR187" s="10" t="str">
        <f>IF(A187="","",IF(('OddsRatio_working_3-way'!X187=0),IF(Q187&gt;0,-Q187^(1/3),(-Q187)^(1/3)),'OddsRatio_working_3-way'!AL187-'OddsRatio_working_3-way'!R187/3))</f>
        <v/>
      </c>
      <c r="AS187" s="11" t="e">
        <f>IF(('OddsRatio_working_3-way'!X187=0),IF(Q187&gt;0,-Q187^(1/3),(-Q187)^(1/3)),'OddsRatio_working_3-way'!AM187-'OddsRatio_working_3-way'!R187/3)</f>
        <v>#VALUE!</v>
      </c>
      <c r="AT187" s="11" t="e">
        <f>IF(('OddsRatio_working_3-way'!X187=0),IF(Q187&gt;0,-Q187^(1/3),(-Q187)^(1/3)),'OddsRatio_working_3-way'!AN187-'OddsRatio_working_3-way'!R187/3)</f>
        <v>#VALUE!</v>
      </c>
      <c r="AU187" s="11" t="e">
        <f>IF(('OddsRatio_working_3-way'!X187=0),0,'OddsRatio_working_3-way'!AO187)</f>
        <v>#VALUE!</v>
      </c>
      <c r="AV187" s="11" t="e">
        <f>IF(('OddsRatio_working_3-way'!X187=0),0,'OddsRatio_working_3-way'!AP187)</f>
        <v>#VALUE!</v>
      </c>
      <c r="AW187" s="11" t="e">
        <f>IF(('OddsRatio_working_3-way'!X187=0),0,'OddsRatio_working_3-way'!AQ187)</f>
        <v>#VALUE!</v>
      </c>
    </row>
    <row r="188" spans="1:4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9" t="e">
        <f t="shared" si="39"/>
        <v>#VALUE!</v>
      </c>
      <c r="E188" s="9" t="e">
        <f t="shared" si="40"/>
        <v>#VALUE!</v>
      </c>
      <c r="F188" s="9" t="e">
        <f t="shared" si="41"/>
        <v>#VALUE!</v>
      </c>
      <c r="G188" s="9" t="str">
        <f t="shared" si="42"/>
        <v/>
      </c>
      <c r="H188" s="9" t="str">
        <f t="shared" si="43"/>
        <v/>
      </c>
      <c r="I188" s="9" t="str">
        <f t="shared" si="44"/>
        <v/>
      </c>
      <c r="J188" s="9" t="str">
        <f t="shared" si="45"/>
        <v/>
      </c>
      <c r="K188" s="11" t="e">
        <f t="shared" si="46"/>
        <v>#VALUE!</v>
      </c>
      <c r="L188" s="11" t="e">
        <f t="shared" si="47"/>
        <v>#VALUE!</v>
      </c>
      <c r="M188" s="11" t="e">
        <f t="shared" si="48"/>
        <v>#VALUE!</v>
      </c>
      <c r="N188" s="11" t="e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#VALUE!</v>
      </c>
      <c r="O188" s="11">
        <f>0</f>
        <v>0</v>
      </c>
      <c r="P188" s="11" t="e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#VALUE!</v>
      </c>
      <c r="Q188" s="11" t="e">
        <f>2*'OddsRatio_working_3-way'!K188*'OddsRatio_working_3-way'!L188*'OddsRatio_working_3-way'!M188</f>
        <v>#VALUE!</v>
      </c>
      <c r="R188" s="11" t="e">
        <f t="shared" si="49"/>
        <v>#VALUE!</v>
      </c>
      <c r="S188" s="11" t="e">
        <f t="shared" si="50"/>
        <v>#VALUE!</v>
      </c>
      <c r="T188" s="11" t="e">
        <f t="shared" si="51"/>
        <v>#VALUE!</v>
      </c>
      <c r="U188" s="11" t="e">
        <f>'OddsRatio_working_3-way'!S188-'OddsRatio_working_3-way'!R188^2/3</f>
        <v>#VALUE!</v>
      </c>
      <c r="V188" s="11" t="e">
        <f>'OddsRatio_working_3-way'!S188*'OddsRatio_working_3-way'!R188/3-2*'OddsRatio_working_3-way'!R188^3/27-'OddsRatio_working_3-way'!T188</f>
        <v>#VALUE!</v>
      </c>
      <c r="W188" s="11" t="e">
        <f>'OddsRatio_working_3-way'!V188^2+4*'OddsRatio_working_3-way'!U188^3/27</f>
        <v>#VALUE!</v>
      </c>
      <c r="X188" s="11" t="e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#VALUE!</v>
      </c>
      <c r="Y188" s="11" t="e">
        <f>IF('OddsRatio_working_3-way'!W188&gt;=0,IF('OddsRatio_working_3-way'!V188+SQRT('OddsRatio_working_3-way'!W188)&gt;0,0,PI()),ACOS('OddsRatio_working_3-way'!V188/(2*'OddsRatio_working_3-way'!X188)))</f>
        <v>#VALUE!</v>
      </c>
      <c r="Z188" s="11" t="e">
        <f>'OddsRatio_working_3-way'!X188^(1/3)*COS('OddsRatio_working_3-way'!Y188/3)</f>
        <v>#VALUE!</v>
      </c>
      <c r="AA188" s="11" t="e">
        <f>'OddsRatio_working_3-way'!X188^(1/3)*COS(('OddsRatio_working_3-way'!Y188+2*PI())/3)</f>
        <v>#VALUE!</v>
      </c>
      <c r="AB188" s="11" t="e">
        <f>'OddsRatio_working_3-way'!X188^(1/3)*COS(('OddsRatio_working_3-way'!Y188+4*PI())/3)</f>
        <v>#VALUE!</v>
      </c>
      <c r="AC188" s="11" t="e">
        <f>'OddsRatio_working_3-way'!X188^(1/3)*SIN('OddsRatio_working_3-way'!Y188/3)</f>
        <v>#VALUE!</v>
      </c>
      <c r="AD188" s="11" t="e">
        <f>'OddsRatio_working_3-way'!X188^(1/3)*SIN(('OddsRatio_working_3-way'!Y188+2*PI())/3)</f>
        <v>#VALUE!</v>
      </c>
      <c r="AE188" s="11" t="e">
        <f>'OddsRatio_working_3-way'!X188^(1/3)*SIN(('OddsRatio_working_3-way'!Y188+4*PI())/3)</f>
        <v>#VALUE!</v>
      </c>
      <c r="AF188" s="11" t="e">
        <f>-'OddsRatio_working_3-way'!U188/(3*'OddsRatio_working_3-way'!X188^(1/3))*COS(('OddsRatio_working_3-way'!Y188)/3)</f>
        <v>#VALUE!</v>
      </c>
      <c r="AG188" s="11" t="e">
        <f>-'OddsRatio_working_3-way'!U188/(3*'OddsRatio_working_3-way'!X188^(1/3))*COS(('OddsRatio_working_3-way'!Y188+2*PI())/3)</f>
        <v>#VALUE!</v>
      </c>
      <c r="AH188" s="11" t="e">
        <f>-'OddsRatio_working_3-way'!U188/(3*'OddsRatio_working_3-way'!X188^(1/3))*COS(('OddsRatio_working_3-way'!Y188+4*PI())/3)</f>
        <v>#VALUE!</v>
      </c>
      <c r="AI188" s="11" t="e">
        <f>'OddsRatio_working_3-way'!U188/(3*'OddsRatio_working_3-way'!X188^(1/3))*SIN(('OddsRatio_working_3-way'!Y188)/3)</f>
        <v>#VALUE!</v>
      </c>
      <c r="AJ188" s="11" t="e">
        <f>'OddsRatio_working_3-way'!U188/(3*'OddsRatio_working_3-way'!X188^(1/3))*SIN(('OddsRatio_working_3-way'!Y188+2*PI())/3)</f>
        <v>#VALUE!</v>
      </c>
      <c r="AK188" s="11" t="e">
        <f>'OddsRatio_working_3-way'!U188/(3*'OddsRatio_working_3-way'!X188^(1/3))*SIN(('OddsRatio_working_3-way'!Y188+4*PI())/3)</f>
        <v>#VALUE!</v>
      </c>
      <c r="AL188" s="11" t="e">
        <f>'OddsRatio_working_3-way'!Z188+'OddsRatio_working_3-way'!AF188</f>
        <v>#VALUE!</v>
      </c>
      <c r="AM188" s="11" t="e">
        <f>'OddsRatio_working_3-way'!AA188+'OddsRatio_working_3-way'!AG188</f>
        <v>#VALUE!</v>
      </c>
      <c r="AN188" s="11" t="e">
        <f>'OddsRatio_working_3-way'!AB188+'OddsRatio_working_3-way'!AH188</f>
        <v>#VALUE!</v>
      </c>
      <c r="AO188" s="11" t="e">
        <f>'OddsRatio_working_3-way'!AC188+'OddsRatio_working_3-way'!AI188</f>
        <v>#VALUE!</v>
      </c>
      <c r="AP188" s="11" t="e">
        <f>'OddsRatio_working_3-way'!AD188+'OddsRatio_working_3-way'!AJ188</f>
        <v>#VALUE!</v>
      </c>
      <c r="AQ188" s="11" t="e">
        <f>'OddsRatio_working_3-way'!AE188+'OddsRatio_working_3-way'!AK188</f>
        <v>#VALUE!</v>
      </c>
      <c r="AR188" s="10" t="str">
        <f>IF(A188="","",IF(('OddsRatio_working_3-way'!X188=0),IF(Q188&gt;0,-Q188^(1/3),(-Q188)^(1/3)),'OddsRatio_working_3-way'!AL188-'OddsRatio_working_3-way'!R188/3))</f>
        <v/>
      </c>
      <c r="AS188" s="11" t="e">
        <f>IF(('OddsRatio_working_3-way'!X188=0),IF(Q188&gt;0,-Q188^(1/3),(-Q188)^(1/3)),'OddsRatio_working_3-way'!AM188-'OddsRatio_working_3-way'!R188/3)</f>
        <v>#VALUE!</v>
      </c>
      <c r="AT188" s="11" t="e">
        <f>IF(('OddsRatio_working_3-way'!X188=0),IF(Q188&gt;0,-Q188^(1/3),(-Q188)^(1/3)),'OddsRatio_working_3-way'!AN188-'OddsRatio_working_3-way'!R188/3)</f>
        <v>#VALUE!</v>
      </c>
      <c r="AU188" s="11" t="e">
        <f>IF(('OddsRatio_working_3-way'!X188=0),0,'OddsRatio_working_3-way'!AO188)</f>
        <v>#VALUE!</v>
      </c>
      <c r="AV188" s="11" t="e">
        <f>IF(('OddsRatio_working_3-way'!X188=0),0,'OddsRatio_working_3-way'!AP188)</f>
        <v>#VALUE!</v>
      </c>
      <c r="AW188" s="11" t="e">
        <f>IF(('OddsRatio_working_3-way'!X188=0),0,'OddsRatio_working_3-way'!AQ188)</f>
        <v>#VALUE!</v>
      </c>
    </row>
    <row r="189" spans="1:4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9" t="e">
        <f t="shared" si="39"/>
        <v>#VALUE!</v>
      </c>
      <c r="E189" s="9" t="e">
        <f t="shared" si="40"/>
        <v>#VALUE!</v>
      </c>
      <c r="F189" s="9" t="e">
        <f t="shared" si="41"/>
        <v>#VALUE!</v>
      </c>
      <c r="G189" s="9" t="str">
        <f t="shared" si="42"/>
        <v/>
      </c>
      <c r="H189" s="9" t="str">
        <f t="shared" si="43"/>
        <v/>
      </c>
      <c r="I189" s="9" t="str">
        <f t="shared" si="44"/>
        <v/>
      </c>
      <c r="J189" s="9" t="str">
        <f t="shared" si="45"/>
        <v/>
      </c>
      <c r="K189" s="11" t="e">
        <f t="shared" si="46"/>
        <v>#VALUE!</v>
      </c>
      <c r="L189" s="11" t="e">
        <f t="shared" si="47"/>
        <v>#VALUE!</v>
      </c>
      <c r="M189" s="11" t="e">
        <f t="shared" si="48"/>
        <v>#VALUE!</v>
      </c>
      <c r="N189" s="11" t="e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#VALUE!</v>
      </c>
      <c r="O189" s="11">
        <f>0</f>
        <v>0</v>
      </c>
      <c r="P189" s="11" t="e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#VALUE!</v>
      </c>
      <c r="Q189" s="11" t="e">
        <f>2*'OddsRatio_working_3-way'!K189*'OddsRatio_working_3-way'!L189*'OddsRatio_working_3-way'!M189</f>
        <v>#VALUE!</v>
      </c>
      <c r="R189" s="11" t="e">
        <f t="shared" si="49"/>
        <v>#VALUE!</v>
      </c>
      <c r="S189" s="11" t="e">
        <f t="shared" si="50"/>
        <v>#VALUE!</v>
      </c>
      <c r="T189" s="11" t="e">
        <f t="shared" si="51"/>
        <v>#VALUE!</v>
      </c>
      <c r="U189" s="11" t="e">
        <f>'OddsRatio_working_3-way'!S189-'OddsRatio_working_3-way'!R189^2/3</f>
        <v>#VALUE!</v>
      </c>
      <c r="V189" s="11" t="e">
        <f>'OddsRatio_working_3-way'!S189*'OddsRatio_working_3-way'!R189/3-2*'OddsRatio_working_3-way'!R189^3/27-'OddsRatio_working_3-way'!T189</f>
        <v>#VALUE!</v>
      </c>
      <c r="W189" s="11" t="e">
        <f>'OddsRatio_working_3-way'!V189^2+4*'OddsRatio_working_3-way'!U189^3/27</f>
        <v>#VALUE!</v>
      </c>
      <c r="X189" s="11" t="e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#VALUE!</v>
      </c>
      <c r="Y189" s="11" t="e">
        <f>IF('OddsRatio_working_3-way'!W189&gt;=0,IF('OddsRatio_working_3-way'!V189+SQRT('OddsRatio_working_3-way'!W189)&gt;0,0,PI()),ACOS('OddsRatio_working_3-way'!V189/(2*'OddsRatio_working_3-way'!X189)))</f>
        <v>#VALUE!</v>
      </c>
      <c r="Z189" s="11" t="e">
        <f>'OddsRatio_working_3-way'!X189^(1/3)*COS('OddsRatio_working_3-way'!Y189/3)</f>
        <v>#VALUE!</v>
      </c>
      <c r="AA189" s="11" t="e">
        <f>'OddsRatio_working_3-way'!X189^(1/3)*COS(('OddsRatio_working_3-way'!Y189+2*PI())/3)</f>
        <v>#VALUE!</v>
      </c>
      <c r="AB189" s="11" t="e">
        <f>'OddsRatio_working_3-way'!X189^(1/3)*COS(('OddsRatio_working_3-way'!Y189+4*PI())/3)</f>
        <v>#VALUE!</v>
      </c>
      <c r="AC189" s="11" t="e">
        <f>'OddsRatio_working_3-way'!X189^(1/3)*SIN('OddsRatio_working_3-way'!Y189/3)</f>
        <v>#VALUE!</v>
      </c>
      <c r="AD189" s="11" t="e">
        <f>'OddsRatio_working_3-way'!X189^(1/3)*SIN(('OddsRatio_working_3-way'!Y189+2*PI())/3)</f>
        <v>#VALUE!</v>
      </c>
      <c r="AE189" s="11" t="e">
        <f>'OddsRatio_working_3-way'!X189^(1/3)*SIN(('OddsRatio_working_3-way'!Y189+4*PI())/3)</f>
        <v>#VALUE!</v>
      </c>
      <c r="AF189" s="11" t="e">
        <f>-'OddsRatio_working_3-way'!U189/(3*'OddsRatio_working_3-way'!X189^(1/3))*COS(('OddsRatio_working_3-way'!Y189)/3)</f>
        <v>#VALUE!</v>
      </c>
      <c r="AG189" s="11" t="e">
        <f>-'OddsRatio_working_3-way'!U189/(3*'OddsRatio_working_3-way'!X189^(1/3))*COS(('OddsRatio_working_3-way'!Y189+2*PI())/3)</f>
        <v>#VALUE!</v>
      </c>
      <c r="AH189" s="11" t="e">
        <f>-'OddsRatio_working_3-way'!U189/(3*'OddsRatio_working_3-way'!X189^(1/3))*COS(('OddsRatio_working_3-way'!Y189+4*PI())/3)</f>
        <v>#VALUE!</v>
      </c>
      <c r="AI189" s="11" t="e">
        <f>'OddsRatio_working_3-way'!U189/(3*'OddsRatio_working_3-way'!X189^(1/3))*SIN(('OddsRatio_working_3-way'!Y189)/3)</f>
        <v>#VALUE!</v>
      </c>
      <c r="AJ189" s="11" t="e">
        <f>'OddsRatio_working_3-way'!U189/(3*'OddsRatio_working_3-way'!X189^(1/3))*SIN(('OddsRatio_working_3-way'!Y189+2*PI())/3)</f>
        <v>#VALUE!</v>
      </c>
      <c r="AK189" s="11" t="e">
        <f>'OddsRatio_working_3-way'!U189/(3*'OddsRatio_working_3-way'!X189^(1/3))*SIN(('OddsRatio_working_3-way'!Y189+4*PI())/3)</f>
        <v>#VALUE!</v>
      </c>
      <c r="AL189" s="11" t="e">
        <f>'OddsRatio_working_3-way'!Z189+'OddsRatio_working_3-way'!AF189</f>
        <v>#VALUE!</v>
      </c>
      <c r="AM189" s="11" t="e">
        <f>'OddsRatio_working_3-way'!AA189+'OddsRatio_working_3-way'!AG189</f>
        <v>#VALUE!</v>
      </c>
      <c r="AN189" s="11" t="e">
        <f>'OddsRatio_working_3-way'!AB189+'OddsRatio_working_3-way'!AH189</f>
        <v>#VALUE!</v>
      </c>
      <c r="AO189" s="11" t="e">
        <f>'OddsRatio_working_3-way'!AC189+'OddsRatio_working_3-way'!AI189</f>
        <v>#VALUE!</v>
      </c>
      <c r="AP189" s="11" t="e">
        <f>'OddsRatio_working_3-way'!AD189+'OddsRatio_working_3-way'!AJ189</f>
        <v>#VALUE!</v>
      </c>
      <c r="AQ189" s="11" t="e">
        <f>'OddsRatio_working_3-way'!AE189+'OddsRatio_working_3-way'!AK189</f>
        <v>#VALUE!</v>
      </c>
      <c r="AR189" s="10" t="str">
        <f>IF(A189="","",IF(('OddsRatio_working_3-way'!X189=0),IF(Q189&gt;0,-Q189^(1/3),(-Q189)^(1/3)),'OddsRatio_working_3-way'!AL189-'OddsRatio_working_3-way'!R189/3))</f>
        <v/>
      </c>
      <c r="AS189" s="11" t="e">
        <f>IF(('OddsRatio_working_3-way'!X189=0),IF(Q189&gt;0,-Q189^(1/3),(-Q189)^(1/3)),'OddsRatio_working_3-way'!AM189-'OddsRatio_working_3-way'!R189/3)</f>
        <v>#VALUE!</v>
      </c>
      <c r="AT189" s="11" t="e">
        <f>IF(('OddsRatio_working_3-way'!X189=0),IF(Q189&gt;0,-Q189^(1/3),(-Q189)^(1/3)),'OddsRatio_working_3-way'!AN189-'OddsRatio_working_3-way'!R189/3)</f>
        <v>#VALUE!</v>
      </c>
      <c r="AU189" s="11" t="e">
        <f>IF(('OddsRatio_working_3-way'!X189=0),0,'OddsRatio_working_3-way'!AO189)</f>
        <v>#VALUE!</v>
      </c>
      <c r="AV189" s="11" t="e">
        <f>IF(('OddsRatio_working_3-way'!X189=0),0,'OddsRatio_working_3-way'!AP189)</f>
        <v>#VALUE!</v>
      </c>
      <c r="AW189" s="11" t="e">
        <f>IF(('OddsRatio_working_3-way'!X189=0),0,'OddsRatio_working_3-way'!AQ189)</f>
        <v>#VALUE!</v>
      </c>
    </row>
    <row r="190" spans="1:4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9" t="e">
        <f t="shared" si="39"/>
        <v>#VALUE!</v>
      </c>
      <c r="E190" s="9" t="e">
        <f t="shared" si="40"/>
        <v>#VALUE!</v>
      </c>
      <c r="F190" s="9" t="e">
        <f t="shared" si="41"/>
        <v>#VALUE!</v>
      </c>
      <c r="G190" s="9" t="str">
        <f t="shared" si="42"/>
        <v/>
      </c>
      <c r="H190" s="9" t="str">
        <f t="shared" si="43"/>
        <v/>
      </c>
      <c r="I190" s="9" t="str">
        <f t="shared" si="44"/>
        <v/>
      </c>
      <c r="J190" s="9" t="str">
        <f t="shared" si="45"/>
        <v/>
      </c>
      <c r="K190" s="11" t="e">
        <f t="shared" si="46"/>
        <v>#VALUE!</v>
      </c>
      <c r="L190" s="11" t="e">
        <f t="shared" si="47"/>
        <v>#VALUE!</v>
      </c>
      <c r="M190" s="11" t="e">
        <f t="shared" si="48"/>
        <v>#VALUE!</v>
      </c>
      <c r="N190" s="11" t="e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#VALUE!</v>
      </c>
      <c r="O190" s="11">
        <f>0</f>
        <v>0</v>
      </c>
      <c r="P190" s="11" t="e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#VALUE!</v>
      </c>
      <c r="Q190" s="11" t="e">
        <f>2*'OddsRatio_working_3-way'!K190*'OddsRatio_working_3-way'!L190*'OddsRatio_working_3-way'!M190</f>
        <v>#VALUE!</v>
      </c>
      <c r="R190" s="11" t="e">
        <f t="shared" si="49"/>
        <v>#VALUE!</v>
      </c>
      <c r="S190" s="11" t="e">
        <f t="shared" si="50"/>
        <v>#VALUE!</v>
      </c>
      <c r="T190" s="11" t="e">
        <f t="shared" si="51"/>
        <v>#VALUE!</v>
      </c>
      <c r="U190" s="11" t="e">
        <f>'OddsRatio_working_3-way'!S190-'OddsRatio_working_3-way'!R190^2/3</f>
        <v>#VALUE!</v>
      </c>
      <c r="V190" s="11" t="e">
        <f>'OddsRatio_working_3-way'!S190*'OddsRatio_working_3-way'!R190/3-2*'OddsRatio_working_3-way'!R190^3/27-'OddsRatio_working_3-way'!T190</f>
        <v>#VALUE!</v>
      </c>
      <c r="W190" s="11" t="e">
        <f>'OddsRatio_working_3-way'!V190^2+4*'OddsRatio_working_3-way'!U190^3/27</f>
        <v>#VALUE!</v>
      </c>
      <c r="X190" s="11" t="e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#VALUE!</v>
      </c>
      <c r="Y190" s="11" t="e">
        <f>IF('OddsRatio_working_3-way'!W190&gt;=0,IF('OddsRatio_working_3-way'!V190+SQRT('OddsRatio_working_3-way'!W190)&gt;0,0,PI()),ACOS('OddsRatio_working_3-way'!V190/(2*'OddsRatio_working_3-way'!X190)))</f>
        <v>#VALUE!</v>
      </c>
      <c r="Z190" s="11" t="e">
        <f>'OddsRatio_working_3-way'!X190^(1/3)*COS('OddsRatio_working_3-way'!Y190/3)</f>
        <v>#VALUE!</v>
      </c>
      <c r="AA190" s="11" t="e">
        <f>'OddsRatio_working_3-way'!X190^(1/3)*COS(('OddsRatio_working_3-way'!Y190+2*PI())/3)</f>
        <v>#VALUE!</v>
      </c>
      <c r="AB190" s="11" t="e">
        <f>'OddsRatio_working_3-way'!X190^(1/3)*COS(('OddsRatio_working_3-way'!Y190+4*PI())/3)</f>
        <v>#VALUE!</v>
      </c>
      <c r="AC190" s="11" t="e">
        <f>'OddsRatio_working_3-way'!X190^(1/3)*SIN('OddsRatio_working_3-way'!Y190/3)</f>
        <v>#VALUE!</v>
      </c>
      <c r="AD190" s="11" t="e">
        <f>'OddsRatio_working_3-way'!X190^(1/3)*SIN(('OddsRatio_working_3-way'!Y190+2*PI())/3)</f>
        <v>#VALUE!</v>
      </c>
      <c r="AE190" s="11" t="e">
        <f>'OddsRatio_working_3-way'!X190^(1/3)*SIN(('OddsRatio_working_3-way'!Y190+4*PI())/3)</f>
        <v>#VALUE!</v>
      </c>
      <c r="AF190" s="11" t="e">
        <f>-'OddsRatio_working_3-way'!U190/(3*'OddsRatio_working_3-way'!X190^(1/3))*COS(('OddsRatio_working_3-way'!Y190)/3)</f>
        <v>#VALUE!</v>
      </c>
      <c r="AG190" s="11" t="e">
        <f>-'OddsRatio_working_3-way'!U190/(3*'OddsRatio_working_3-way'!X190^(1/3))*COS(('OddsRatio_working_3-way'!Y190+2*PI())/3)</f>
        <v>#VALUE!</v>
      </c>
      <c r="AH190" s="11" t="e">
        <f>-'OddsRatio_working_3-way'!U190/(3*'OddsRatio_working_3-way'!X190^(1/3))*COS(('OddsRatio_working_3-way'!Y190+4*PI())/3)</f>
        <v>#VALUE!</v>
      </c>
      <c r="AI190" s="11" t="e">
        <f>'OddsRatio_working_3-way'!U190/(3*'OddsRatio_working_3-way'!X190^(1/3))*SIN(('OddsRatio_working_3-way'!Y190)/3)</f>
        <v>#VALUE!</v>
      </c>
      <c r="AJ190" s="11" t="e">
        <f>'OddsRatio_working_3-way'!U190/(3*'OddsRatio_working_3-way'!X190^(1/3))*SIN(('OddsRatio_working_3-way'!Y190+2*PI())/3)</f>
        <v>#VALUE!</v>
      </c>
      <c r="AK190" s="11" t="e">
        <f>'OddsRatio_working_3-way'!U190/(3*'OddsRatio_working_3-way'!X190^(1/3))*SIN(('OddsRatio_working_3-way'!Y190+4*PI())/3)</f>
        <v>#VALUE!</v>
      </c>
      <c r="AL190" s="11" t="e">
        <f>'OddsRatio_working_3-way'!Z190+'OddsRatio_working_3-way'!AF190</f>
        <v>#VALUE!</v>
      </c>
      <c r="AM190" s="11" t="e">
        <f>'OddsRatio_working_3-way'!AA190+'OddsRatio_working_3-way'!AG190</f>
        <v>#VALUE!</v>
      </c>
      <c r="AN190" s="11" t="e">
        <f>'OddsRatio_working_3-way'!AB190+'OddsRatio_working_3-way'!AH190</f>
        <v>#VALUE!</v>
      </c>
      <c r="AO190" s="11" t="e">
        <f>'OddsRatio_working_3-way'!AC190+'OddsRatio_working_3-way'!AI190</f>
        <v>#VALUE!</v>
      </c>
      <c r="AP190" s="11" t="e">
        <f>'OddsRatio_working_3-way'!AD190+'OddsRatio_working_3-way'!AJ190</f>
        <v>#VALUE!</v>
      </c>
      <c r="AQ190" s="11" t="e">
        <f>'OddsRatio_working_3-way'!AE190+'OddsRatio_working_3-way'!AK190</f>
        <v>#VALUE!</v>
      </c>
      <c r="AR190" s="10" t="str">
        <f>IF(A190="","",IF(('OddsRatio_working_3-way'!X190=0),IF(Q190&gt;0,-Q190^(1/3),(-Q190)^(1/3)),'OddsRatio_working_3-way'!AL190-'OddsRatio_working_3-way'!R190/3))</f>
        <v/>
      </c>
      <c r="AS190" s="11" t="e">
        <f>IF(('OddsRatio_working_3-way'!X190=0),IF(Q190&gt;0,-Q190^(1/3),(-Q190)^(1/3)),'OddsRatio_working_3-way'!AM190-'OddsRatio_working_3-way'!R190/3)</f>
        <v>#VALUE!</v>
      </c>
      <c r="AT190" s="11" t="e">
        <f>IF(('OddsRatio_working_3-way'!X190=0),IF(Q190&gt;0,-Q190^(1/3),(-Q190)^(1/3)),'OddsRatio_working_3-way'!AN190-'OddsRatio_working_3-way'!R190/3)</f>
        <v>#VALUE!</v>
      </c>
      <c r="AU190" s="11" t="e">
        <f>IF(('OddsRatio_working_3-way'!X190=0),0,'OddsRatio_working_3-way'!AO190)</f>
        <v>#VALUE!</v>
      </c>
      <c r="AV190" s="11" t="e">
        <f>IF(('OddsRatio_working_3-way'!X190=0),0,'OddsRatio_working_3-way'!AP190)</f>
        <v>#VALUE!</v>
      </c>
      <c r="AW190" s="11" t="e">
        <f>IF(('OddsRatio_working_3-way'!X190=0),0,'OddsRatio_working_3-way'!AQ190)</f>
        <v>#VALUE!</v>
      </c>
    </row>
    <row r="191" spans="1:4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9" t="e">
        <f t="shared" si="39"/>
        <v>#VALUE!</v>
      </c>
      <c r="E191" s="9" t="e">
        <f t="shared" si="40"/>
        <v>#VALUE!</v>
      </c>
      <c r="F191" s="9" t="e">
        <f t="shared" si="41"/>
        <v>#VALUE!</v>
      </c>
      <c r="G191" s="9" t="str">
        <f t="shared" si="42"/>
        <v/>
      </c>
      <c r="H191" s="9" t="str">
        <f t="shared" si="43"/>
        <v/>
      </c>
      <c r="I191" s="9" t="str">
        <f t="shared" si="44"/>
        <v/>
      </c>
      <c r="J191" s="9" t="str">
        <f t="shared" si="45"/>
        <v/>
      </c>
      <c r="K191" s="11" t="e">
        <f t="shared" si="46"/>
        <v>#VALUE!</v>
      </c>
      <c r="L191" s="11" t="e">
        <f t="shared" si="47"/>
        <v>#VALUE!</v>
      </c>
      <c r="M191" s="11" t="e">
        <f t="shared" si="48"/>
        <v>#VALUE!</v>
      </c>
      <c r="N191" s="11" t="e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#VALUE!</v>
      </c>
      <c r="O191" s="11">
        <f>0</f>
        <v>0</v>
      </c>
      <c r="P191" s="11" t="e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#VALUE!</v>
      </c>
      <c r="Q191" s="11" t="e">
        <f>2*'OddsRatio_working_3-way'!K191*'OddsRatio_working_3-way'!L191*'OddsRatio_working_3-way'!M191</f>
        <v>#VALUE!</v>
      </c>
      <c r="R191" s="11" t="e">
        <f t="shared" si="49"/>
        <v>#VALUE!</v>
      </c>
      <c r="S191" s="11" t="e">
        <f t="shared" si="50"/>
        <v>#VALUE!</v>
      </c>
      <c r="T191" s="11" t="e">
        <f t="shared" si="51"/>
        <v>#VALUE!</v>
      </c>
      <c r="U191" s="11" t="e">
        <f>'OddsRatio_working_3-way'!S191-'OddsRatio_working_3-way'!R191^2/3</f>
        <v>#VALUE!</v>
      </c>
      <c r="V191" s="11" t="e">
        <f>'OddsRatio_working_3-way'!S191*'OddsRatio_working_3-way'!R191/3-2*'OddsRatio_working_3-way'!R191^3/27-'OddsRatio_working_3-way'!T191</f>
        <v>#VALUE!</v>
      </c>
      <c r="W191" s="11" t="e">
        <f>'OddsRatio_working_3-way'!V191^2+4*'OddsRatio_working_3-way'!U191^3/27</f>
        <v>#VALUE!</v>
      </c>
      <c r="X191" s="11" t="e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#VALUE!</v>
      </c>
      <c r="Y191" s="11" t="e">
        <f>IF('OddsRatio_working_3-way'!W191&gt;=0,IF('OddsRatio_working_3-way'!V191+SQRT('OddsRatio_working_3-way'!W191)&gt;0,0,PI()),ACOS('OddsRatio_working_3-way'!V191/(2*'OddsRatio_working_3-way'!X191)))</f>
        <v>#VALUE!</v>
      </c>
      <c r="Z191" s="11" t="e">
        <f>'OddsRatio_working_3-way'!X191^(1/3)*COS('OddsRatio_working_3-way'!Y191/3)</f>
        <v>#VALUE!</v>
      </c>
      <c r="AA191" s="11" t="e">
        <f>'OddsRatio_working_3-way'!X191^(1/3)*COS(('OddsRatio_working_3-way'!Y191+2*PI())/3)</f>
        <v>#VALUE!</v>
      </c>
      <c r="AB191" s="11" t="e">
        <f>'OddsRatio_working_3-way'!X191^(1/3)*COS(('OddsRatio_working_3-way'!Y191+4*PI())/3)</f>
        <v>#VALUE!</v>
      </c>
      <c r="AC191" s="11" t="e">
        <f>'OddsRatio_working_3-way'!X191^(1/3)*SIN('OddsRatio_working_3-way'!Y191/3)</f>
        <v>#VALUE!</v>
      </c>
      <c r="AD191" s="11" t="e">
        <f>'OddsRatio_working_3-way'!X191^(1/3)*SIN(('OddsRatio_working_3-way'!Y191+2*PI())/3)</f>
        <v>#VALUE!</v>
      </c>
      <c r="AE191" s="11" t="e">
        <f>'OddsRatio_working_3-way'!X191^(1/3)*SIN(('OddsRatio_working_3-way'!Y191+4*PI())/3)</f>
        <v>#VALUE!</v>
      </c>
      <c r="AF191" s="11" t="e">
        <f>-'OddsRatio_working_3-way'!U191/(3*'OddsRatio_working_3-way'!X191^(1/3))*COS(('OddsRatio_working_3-way'!Y191)/3)</f>
        <v>#VALUE!</v>
      </c>
      <c r="AG191" s="11" t="e">
        <f>-'OddsRatio_working_3-way'!U191/(3*'OddsRatio_working_3-way'!X191^(1/3))*COS(('OddsRatio_working_3-way'!Y191+2*PI())/3)</f>
        <v>#VALUE!</v>
      </c>
      <c r="AH191" s="11" t="e">
        <f>-'OddsRatio_working_3-way'!U191/(3*'OddsRatio_working_3-way'!X191^(1/3))*COS(('OddsRatio_working_3-way'!Y191+4*PI())/3)</f>
        <v>#VALUE!</v>
      </c>
      <c r="AI191" s="11" t="e">
        <f>'OddsRatio_working_3-way'!U191/(3*'OddsRatio_working_3-way'!X191^(1/3))*SIN(('OddsRatio_working_3-way'!Y191)/3)</f>
        <v>#VALUE!</v>
      </c>
      <c r="AJ191" s="11" t="e">
        <f>'OddsRatio_working_3-way'!U191/(3*'OddsRatio_working_3-way'!X191^(1/3))*SIN(('OddsRatio_working_3-way'!Y191+2*PI())/3)</f>
        <v>#VALUE!</v>
      </c>
      <c r="AK191" s="11" t="e">
        <f>'OddsRatio_working_3-way'!U191/(3*'OddsRatio_working_3-way'!X191^(1/3))*SIN(('OddsRatio_working_3-way'!Y191+4*PI())/3)</f>
        <v>#VALUE!</v>
      </c>
      <c r="AL191" s="11" t="e">
        <f>'OddsRatio_working_3-way'!Z191+'OddsRatio_working_3-way'!AF191</f>
        <v>#VALUE!</v>
      </c>
      <c r="AM191" s="11" t="e">
        <f>'OddsRatio_working_3-way'!AA191+'OddsRatio_working_3-way'!AG191</f>
        <v>#VALUE!</v>
      </c>
      <c r="AN191" s="11" t="e">
        <f>'OddsRatio_working_3-way'!AB191+'OddsRatio_working_3-way'!AH191</f>
        <v>#VALUE!</v>
      </c>
      <c r="AO191" s="11" t="e">
        <f>'OddsRatio_working_3-way'!AC191+'OddsRatio_working_3-way'!AI191</f>
        <v>#VALUE!</v>
      </c>
      <c r="AP191" s="11" t="e">
        <f>'OddsRatio_working_3-way'!AD191+'OddsRatio_working_3-way'!AJ191</f>
        <v>#VALUE!</v>
      </c>
      <c r="AQ191" s="11" t="e">
        <f>'OddsRatio_working_3-way'!AE191+'OddsRatio_working_3-way'!AK191</f>
        <v>#VALUE!</v>
      </c>
      <c r="AR191" s="10" t="str">
        <f>IF(A191="","",IF(('OddsRatio_working_3-way'!X191=0),IF(Q191&gt;0,-Q191^(1/3),(-Q191)^(1/3)),'OddsRatio_working_3-way'!AL191-'OddsRatio_working_3-way'!R191/3))</f>
        <v/>
      </c>
      <c r="AS191" s="11" t="e">
        <f>IF(('OddsRatio_working_3-way'!X191=0),IF(Q191&gt;0,-Q191^(1/3),(-Q191)^(1/3)),'OddsRatio_working_3-way'!AM191-'OddsRatio_working_3-way'!R191/3)</f>
        <v>#VALUE!</v>
      </c>
      <c r="AT191" s="11" t="e">
        <f>IF(('OddsRatio_working_3-way'!X191=0),IF(Q191&gt;0,-Q191^(1/3),(-Q191)^(1/3)),'OddsRatio_working_3-way'!AN191-'OddsRatio_working_3-way'!R191/3)</f>
        <v>#VALUE!</v>
      </c>
      <c r="AU191" s="11" t="e">
        <f>IF(('OddsRatio_working_3-way'!X191=0),0,'OddsRatio_working_3-way'!AO191)</f>
        <v>#VALUE!</v>
      </c>
      <c r="AV191" s="11" t="e">
        <f>IF(('OddsRatio_working_3-way'!X191=0),0,'OddsRatio_working_3-way'!AP191)</f>
        <v>#VALUE!</v>
      </c>
      <c r="AW191" s="11" t="e">
        <f>IF(('OddsRatio_working_3-way'!X191=0),0,'OddsRatio_working_3-way'!AQ191)</f>
        <v>#VALUE!</v>
      </c>
    </row>
    <row r="192" spans="1:4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9" t="e">
        <f t="shared" si="39"/>
        <v>#VALUE!</v>
      </c>
      <c r="E192" s="9" t="e">
        <f t="shared" si="40"/>
        <v>#VALUE!</v>
      </c>
      <c r="F192" s="9" t="e">
        <f t="shared" si="41"/>
        <v>#VALUE!</v>
      </c>
      <c r="G192" s="9" t="str">
        <f t="shared" si="42"/>
        <v/>
      </c>
      <c r="H192" s="9" t="str">
        <f t="shared" si="43"/>
        <v/>
      </c>
      <c r="I192" s="9" t="str">
        <f t="shared" si="44"/>
        <v/>
      </c>
      <c r="J192" s="9" t="str">
        <f t="shared" si="45"/>
        <v/>
      </c>
      <c r="K192" s="11" t="e">
        <f t="shared" si="46"/>
        <v>#VALUE!</v>
      </c>
      <c r="L192" s="11" t="e">
        <f t="shared" si="47"/>
        <v>#VALUE!</v>
      </c>
      <c r="M192" s="11" t="e">
        <f t="shared" si="48"/>
        <v>#VALUE!</v>
      </c>
      <c r="N192" s="11" t="e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#VALUE!</v>
      </c>
      <c r="O192" s="11">
        <f>0</f>
        <v>0</v>
      </c>
      <c r="P192" s="11" t="e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#VALUE!</v>
      </c>
      <c r="Q192" s="11" t="e">
        <f>2*'OddsRatio_working_3-way'!K192*'OddsRatio_working_3-way'!L192*'OddsRatio_working_3-way'!M192</f>
        <v>#VALUE!</v>
      </c>
      <c r="R192" s="11" t="e">
        <f t="shared" si="49"/>
        <v>#VALUE!</v>
      </c>
      <c r="S192" s="11" t="e">
        <f t="shared" si="50"/>
        <v>#VALUE!</v>
      </c>
      <c r="T192" s="11" t="e">
        <f t="shared" si="51"/>
        <v>#VALUE!</v>
      </c>
      <c r="U192" s="11" t="e">
        <f>'OddsRatio_working_3-way'!S192-'OddsRatio_working_3-way'!R192^2/3</f>
        <v>#VALUE!</v>
      </c>
      <c r="V192" s="11" t="e">
        <f>'OddsRatio_working_3-way'!S192*'OddsRatio_working_3-way'!R192/3-2*'OddsRatio_working_3-way'!R192^3/27-'OddsRatio_working_3-way'!T192</f>
        <v>#VALUE!</v>
      </c>
      <c r="W192" s="11" t="e">
        <f>'OddsRatio_working_3-way'!V192^2+4*'OddsRatio_working_3-way'!U192^3/27</f>
        <v>#VALUE!</v>
      </c>
      <c r="X192" s="11" t="e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#VALUE!</v>
      </c>
      <c r="Y192" s="11" t="e">
        <f>IF('OddsRatio_working_3-way'!W192&gt;=0,IF('OddsRatio_working_3-way'!V192+SQRT('OddsRatio_working_3-way'!W192)&gt;0,0,PI()),ACOS('OddsRatio_working_3-way'!V192/(2*'OddsRatio_working_3-way'!X192)))</f>
        <v>#VALUE!</v>
      </c>
      <c r="Z192" s="11" t="e">
        <f>'OddsRatio_working_3-way'!X192^(1/3)*COS('OddsRatio_working_3-way'!Y192/3)</f>
        <v>#VALUE!</v>
      </c>
      <c r="AA192" s="11" t="e">
        <f>'OddsRatio_working_3-way'!X192^(1/3)*COS(('OddsRatio_working_3-way'!Y192+2*PI())/3)</f>
        <v>#VALUE!</v>
      </c>
      <c r="AB192" s="11" t="e">
        <f>'OddsRatio_working_3-way'!X192^(1/3)*COS(('OddsRatio_working_3-way'!Y192+4*PI())/3)</f>
        <v>#VALUE!</v>
      </c>
      <c r="AC192" s="11" t="e">
        <f>'OddsRatio_working_3-way'!X192^(1/3)*SIN('OddsRatio_working_3-way'!Y192/3)</f>
        <v>#VALUE!</v>
      </c>
      <c r="AD192" s="11" t="e">
        <f>'OddsRatio_working_3-way'!X192^(1/3)*SIN(('OddsRatio_working_3-way'!Y192+2*PI())/3)</f>
        <v>#VALUE!</v>
      </c>
      <c r="AE192" s="11" t="e">
        <f>'OddsRatio_working_3-way'!X192^(1/3)*SIN(('OddsRatio_working_3-way'!Y192+4*PI())/3)</f>
        <v>#VALUE!</v>
      </c>
      <c r="AF192" s="11" t="e">
        <f>-'OddsRatio_working_3-way'!U192/(3*'OddsRatio_working_3-way'!X192^(1/3))*COS(('OddsRatio_working_3-way'!Y192)/3)</f>
        <v>#VALUE!</v>
      </c>
      <c r="AG192" s="11" t="e">
        <f>-'OddsRatio_working_3-way'!U192/(3*'OddsRatio_working_3-way'!X192^(1/3))*COS(('OddsRatio_working_3-way'!Y192+2*PI())/3)</f>
        <v>#VALUE!</v>
      </c>
      <c r="AH192" s="11" t="e">
        <f>-'OddsRatio_working_3-way'!U192/(3*'OddsRatio_working_3-way'!X192^(1/3))*COS(('OddsRatio_working_3-way'!Y192+4*PI())/3)</f>
        <v>#VALUE!</v>
      </c>
      <c r="AI192" s="11" t="e">
        <f>'OddsRatio_working_3-way'!U192/(3*'OddsRatio_working_3-way'!X192^(1/3))*SIN(('OddsRatio_working_3-way'!Y192)/3)</f>
        <v>#VALUE!</v>
      </c>
      <c r="AJ192" s="11" t="e">
        <f>'OddsRatio_working_3-way'!U192/(3*'OddsRatio_working_3-way'!X192^(1/3))*SIN(('OddsRatio_working_3-way'!Y192+2*PI())/3)</f>
        <v>#VALUE!</v>
      </c>
      <c r="AK192" s="11" t="e">
        <f>'OddsRatio_working_3-way'!U192/(3*'OddsRatio_working_3-way'!X192^(1/3))*SIN(('OddsRatio_working_3-way'!Y192+4*PI())/3)</f>
        <v>#VALUE!</v>
      </c>
      <c r="AL192" s="11" t="e">
        <f>'OddsRatio_working_3-way'!Z192+'OddsRatio_working_3-way'!AF192</f>
        <v>#VALUE!</v>
      </c>
      <c r="AM192" s="11" t="e">
        <f>'OddsRatio_working_3-way'!AA192+'OddsRatio_working_3-way'!AG192</f>
        <v>#VALUE!</v>
      </c>
      <c r="AN192" s="11" t="e">
        <f>'OddsRatio_working_3-way'!AB192+'OddsRatio_working_3-way'!AH192</f>
        <v>#VALUE!</v>
      </c>
      <c r="AO192" s="11" t="e">
        <f>'OddsRatio_working_3-way'!AC192+'OddsRatio_working_3-way'!AI192</f>
        <v>#VALUE!</v>
      </c>
      <c r="AP192" s="11" t="e">
        <f>'OddsRatio_working_3-way'!AD192+'OddsRatio_working_3-way'!AJ192</f>
        <v>#VALUE!</v>
      </c>
      <c r="AQ192" s="11" t="e">
        <f>'OddsRatio_working_3-way'!AE192+'OddsRatio_working_3-way'!AK192</f>
        <v>#VALUE!</v>
      </c>
      <c r="AR192" s="10" t="str">
        <f>IF(A192="","",IF(('OddsRatio_working_3-way'!X192=0),IF(Q192&gt;0,-Q192^(1/3),(-Q192)^(1/3)),'OddsRatio_working_3-way'!AL192-'OddsRatio_working_3-way'!R192/3))</f>
        <v/>
      </c>
      <c r="AS192" s="11" t="e">
        <f>IF(('OddsRatio_working_3-way'!X192=0),IF(Q192&gt;0,-Q192^(1/3),(-Q192)^(1/3)),'OddsRatio_working_3-way'!AM192-'OddsRatio_working_3-way'!R192/3)</f>
        <v>#VALUE!</v>
      </c>
      <c r="AT192" s="11" t="e">
        <f>IF(('OddsRatio_working_3-way'!X192=0),IF(Q192&gt;0,-Q192^(1/3),(-Q192)^(1/3)),'OddsRatio_working_3-way'!AN192-'OddsRatio_working_3-way'!R192/3)</f>
        <v>#VALUE!</v>
      </c>
      <c r="AU192" s="11" t="e">
        <f>IF(('OddsRatio_working_3-way'!X192=0),0,'OddsRatio_working_3-way'!AO192)</f>
        <v>#VALUE!</v>
      </c>
      <c r="AV192" s="11" t="e">
        <f>IF(('OddsRatio_working_3-way'!X192=0),0,'OddsRatio_working_3-way'!AP192)</f>
        <v>#VALUE!</v>
      </c>
      <c r="AW192" s="11" t="e">
        <f>IF(('OddsRatio_working_3-way'!X192=0),0,'OddsRatio_working_3-way'!AQ192)</f>
        <v>#VALUE!</v>
      </c>
    </row>
    <row r="193" spans="1:4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9" t="e">
        <f t="shared" si="39"/>
        <v>#VALUE!</v>
      </c>
      <c r="E193" s="9" t="e">
        <f t="shared" si="40"/>
        <v>#VALUE!</v>
      </c>
      <c r="F193" s="9" t="e">
        <f t="shared" si="41"/>
        <v>#VALUE!</v>
      </c>
      <c r="G193" s="9" t="str">
        <f t="shared" si="42"/>
        <v/>
      </c>
      <c r="H193" s="9" t="str">
        <f t="shared" si="43"/>
        <v/>
      </c>
      <c r="I193" s="9" t="str">
        <f t="shared" si="44"/>
        <v/>
      </c>
      <c r="J193" s="9" t="str">
        <f t="shared" si="45"/>
        <v/>
      </c>
      <c r="K193" s="11" t="e">
        <f t="shared" si="46"/>
        <v>#VALUE!</v>
      </c>
      <c r="L193" s="11" t="e">
        <f t="shared" si="47"/>
        <v>#VALUE!</v>
      </c>
      <c r="M193" s="11" t="e">
        <f t="shared" si="48"/>
        <v>#VALUE!</v>
      </c>
      <c r="N193" s="11" t="e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#VALUE!</v>
      </c>
      <c r="O193" s="11">
        <f>0</f>
        <v>0</v>
      </c>
      <c r="P193" s="11" t="e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#VALUE!</v>
      </c>
      <c r="Q193" s="11" t="e">
        <f>2*'OddsRatio_working_3-way'!K193*'OddsRatio_working_3-way'!L193*'OddsRatio_working_3-way'!M193</f>
        <v>#VALUE!</v>
      </c>
      <c r="R193" s="11" t="e">
        <f t="shared" si="49"/>
        <v>#VALUE!</v>
      </c>
      <c r="S193" s="11" t="e">
        <f t="shared" si="50"/>
        <v>#VALUE!</v>
      </c>
      <c r="T193" s="11" t="e">
        <f t="shared" si="51"/>
        <v>#VALUE!</v>
      </c>
      <c r="U193" s="11" t="e">
        <f>'OddsRatio_working_3-way'!S193-'OddsRatio_working_3-way'!R193^2/3</f>
        <v>#VALUE!</v>
      </c>
      <c r="V193" s="11" t="e">
        <f>'OddsRatio_working_3-way'!S193*'OddsRatio_working_3-way'!R193/3-2*'OddsRatio_working_3-way'!R193^3/27-'OddsRatio_working_3-way'!T193</f>
        <v>#VALUE!</v>
      </c>
      <c r="W193" s="11" t="e">
        <f>'OddsRatio_working_3-way'!V193^2+4*'OddsRatio_working_3-way'!U193^3/27</f>
        <v>#VALUE!</v>
      </c>
      <c r="X193" s="11" t="e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#VALUE!</v>
      </c>
      <c r="Y193" s="11" t="e">
        <f>IF('OddsRatio_working_3-way'!W193&gt;=0,IF('OddsRatio_working_3-way'!V193+SQRT('OddsRatio_working_3-way'!W193)&gt;0,0,PI()),ACOS('OddsRatio_working_3-way'!V193/(2*'OddsRatio_working_3-way'!X193)))</f>
        <v>#VALUE!</v>
      </c>
      <c r="Z193" s="11" t="e">
        <f>'OddsRatio_working_3-way'!X193^(1/3)*COS('OddsRatio_working_3-way'!Y193/3)</f>
        <v>#VALUE!</v>
      </c>
      <c r="AA193" s="11" t="e">
        <f>'OddsRatio_working_3-way'!X193^(1/3)*COS(('OddsRatio_working_3-way'!Y193+2*PI())/3)</f>
        <v>#VALUE!</v>
      </c>
      <c r="AB193" s="11" t="e">
        <f>'OddsRatio_working_3-way'!X193^(1/3)*COS(('OddsRatio_working_3-way'!Y193+4*PI())/3)</f>
        <v>#VALUE!</v>
      </c>
      <c r="AC193" s="11" t="e">
        <f>'OddsRatio_working_3-way'!X193^(1/3)*SIN('OddsRatio_working_3-way'!Y193/3)</f>
        <v>#VALUE!</v>
      </c>
      <c r="AD193" s="11" t="e">
        <f>'OddsRatio_working_3-way'!X193^(1/3)*SIN(('OddsRatio_working_3-way'!Y193+2*PI())/3)</f>
        <v>#VALUE!</v>
      </c>
      <c r="AE193" s="11" t="e">
        <f>'OddsRatio_working_3-way'!X193^(1/3)*SIN(('OddsRatio_working_3-way'!Y193+4*PI())/3)</f>
        <v>#VALUE!</v>
      </c>
      <c r="AF193" s="11" t="e">
        <f>-'OddsRatio_working_3-way'!U193/(3*'OddsRatio_working_3-way'!X193^(1/3))*COS(('OddsRatio_working_3-way'!Y193)/3)</f>
        <v>#VALUE!</v>
      </c>
      <c r="AG193" s="11" t="e">
        <f>-'OddsRatio_working_3-way'!U193/(3*'OddsRatio_working_3-way'!X193^(1/3))*COS(('OddsRatio_working_3-way'!Y193+2*PI())/3)</f>
        <v>#VALUE!</v>
      </c>
      <c r="AH193" s="11" t="e">
        <f>-'OddsRatio_working_3-way'!U193/(3*'OddsRatio_working_3-way'!X193^(1/3))*COS(('OddsRatio_working_3-way'!Y193+4*PI())/3)</f>
        <v>#VALUE!</v>
      </c>
      <c r="AI193" s="11" t="e">
        <f>'OddsRatio_working_3-way'!U193/(3*'OddsRatio_working_3-way'!X193^(1/3))*SIN(('OddsRatio_working_3-way'!Y193)/3)</f>
        <v>#VALUE!</v>
      </c>
      <c r="AJ193" s="11" t="e">
        <f>'OddsRatio_working_3-way'!U193/(3*'OddsRatio_working_3-way'!X193^(1/3))*SIN(('OddsRatio_working_3-way'!Y193+2*PI())/3)</f>
        <v>#VALUE!</v>
      </c>
      <c r="AK193" s="11" t="e">
        <f>'OddsRatio_working_3-way'!U193/(3*'OddsRatio_working_3-way'!X193^(1/3))*SIN(('OddsRatio_working_3-way'!Y193+4*PI())/3)</f>
        <v>#VALUE!</v>
      </c>
      <c r="AL193" s="11" t="e">
        <f>'OddsRatio_working_3-way'!Z193+'OddsRatio_working_3-way'!AF193</f>
        <v>#VALUE!</v>
      </c>
      <c r="AM193" s="11" t="e">
        <f>'OddsRatio_working_3-way'!AA193+'OddsRatio_working_3-way'!AG193</f>
        <v>#VALUE!</v>
      </c>
      <c r="AN193" s="11" t="e">
        <f>'OddsRatio_working_3-way'!AB193+'OddsRatio_working_3-way'!AH193</f>
        <v>#VALUE!</v>
      </c>
      <c r="AO193" s="11" t="e">
        <f>'OddsRatio_working_3-way'!AC193+'OddsRatio_working_3-way'!AI193</f>
        <v>#VALUE!</v>
      </c>
      <c r="AP193" s="11" t="e">
        <f>'OddsRatio_working_3-way'!AD193+'OddsRatio_working_3-way'!AJ193</f>
        <v>#VALUE!</v>
      </c>
      <c r="AQ193" s="11" t="e">
        <f>'OddsRatio_working_3-way'!AE193+'OddsRatio_working_3-way'!AK193</f>
        <v>#VALUE!</v>
      </c>
      <c r="AR193" s="10" t="str">
        <f>IF(A193="","",IF(('OddsRatio_working_3-way'!X193=0),IF(Q193&gt;0,-Q193^(1/3),(-Q193)^(1/3)),'OddsRatio_working_3-way'!AL193-'OddsRatio_working_3-way'!R193/3))</f>
        <v/>
      </c>
      <c r="AS193" s="11" t="e">
        <f>IF(('OddsRatio_working_3-way'!X193=0),IF(Q193&gt;0,-Q193^(1/3),(-Q193)^(1/3)),'OddsRatio_working_3-way'!AM193-'OddsRatio_working_3-way'!R193/3)</f>
        <v>#VALUE!</v>
      </c>
      <c r="AT193" s="11" t="e">
        <f>IF(('OddsRatio_working_3-way'!X193=0),IF(Q193&gt;0,-Q193^(1/3),(-Q193)^(1/3)),'OddsRatio_working_3-way'!AN193-'OddsRatio_working_3-way'!R193/3)</f>
        <v>#VALUE!</v>
      </c>
      <c r="AU193" s="11" t="e">
        <f>IF(('OddsRatio_working_3-way'!X193=0),0,'OddsRatio_working_3-way'!AO193)</f>
        <v>#VALUE!</v>
      </c>
      <c r="AV193" s="11" t="e">
        <f>IF(('OddsRatio_working_3-way'!X193=0),0,'OddsRatio_working_3-way'!AP193)</f>
        <v>#VALUE!</v>
      </c>
      <c r="AW193" s="11" t="e">
        <f>IF(('OddsRatio_working_3-way'!X193=0),0,'OddsRatio_working_3-way'!AQ193)</f>
        <v>#VALUE!</v>
      </c>
    </row>
    <row r="194" spans="1:4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9" t="e">
        <f t="shared" si="39"/>
        <v>#VALUE!</v>
      </c>
      <c r="E194" s="9" t="e">
        <f t="shared" si="40"/>
        <v>#VALUE!</v>
      </c>
      <c r="F194" s="9" t="e">
        <f t="shared" si="41"/>
        <v>#VALUE!</v>
      </c>
      <c r="G194" s="9" t="str">
        <f t="shared" si="42"/>
        <v/>
      </c>
      <c r="H194" s="9" t="str">
        <f t="shared" si="43"/>
        <v/>
      </c>
      <c r="I194" s="9" t="str">
        <f t="shared" si="44"/>
        <v/>
      </c>
      <c r="J194" s="9" t="str">
        <f t="shared" si="45"/>
        <v/>
      </c>
      <c r="K194" s="11" t="e">
        <f t="shared" si="46"/>
        <v>#VALUE!</v>
      </c>
      <c r="L194" s="11" t="e">
        <f t="shared" si="47"/>
        <v>#VALUE!</v>
      </c>
      <c r="M194" s="11" t="e">
        <f t="shared" si="48"/>
        <v>#VALUE!</v>
      </c>
      <c r="N194" s="11" t="e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#VALUE!</v>
      </c>
      <c r="O194" s="11">
        <f>0</f>
        <v>0</v>
      </c>
      <c r="P194" s="11" t="e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#VALUE!</v>
      </c>
      <c r="Q194" s="11" t="e">
        <f>2*'OddsRatio_working_3-way'!K194*'OddsRatio_working_3-way'!L194*'OddsRatio_working_3-way'!M194</f>
        <v>#VALUE!</v>
      </c>
      <c r="R194" s="11" t="e">
        <f t="shared" si="49"/>
        <v>#VALUE!</v>
      </c>
      <c r="S194" s="11" t="e">
        <f t="shared" si="50"/>
        <v>#VALUE!</v>
      </c>
      <c r="T194" s="11" t="e">
        <f t="shared" si="51"/>
        <v>#VALUE!</v>
      </c>
      <c r="U194" s="11" t="e">
        <f>'OddsRatio_working_3-way'!S194-'OddsRatio_working_3-way'!R194^2/3</f>
        <v>#VALUE!</v>
      </c>
      <c r="V194" s="11" t="e">
        <f>'OddsRatio_working_3-way'!S194*'OddsRatio_working_3-way'!R194/3-2*'OddsRatio_working_3-way'!R194^3/27-'OddsRatio_working_3-way'!T194</f>
        <v>#VALUE!</v>
      </c>
      <c r="W194" s="11" t="e">
        <f>'OddsRatio_working_3-way'!V194^2+4*'OddsRatio_working_3-way'!U194^3/27</f>
        <v>#VALUE!</v>
      </c>
      <c r="X194" s="11" t="e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#VALUE!</v>
      </c>
      <c r="Y194" s="11" t="e">
        <f>IF('OddsRatio_working_3-way'!W194&gt;=0,IF('OddsRatio_working_3-way'!V194+SQRT('OddsRatio_working_3-way'!W194)&gt;0,0,PI()),ACOS('OddsRatio_working_3-way'!V194/(2*'OddsRatio_working_3-way'!X194)))</f>
        <v>#VALUE!</v>
      </c>
      <c r="Z194" s="11" t="e">
        <f>'OddsRatio_working_3-way'!X194^(1/3)*COS('OddsRatio_working_3-way'!Y194/3)</f>
        <v>#VALUE!</v>
      </c>
      <c r="AA194" s="11" t="e">
        <f>'OddsRatio_working_3-way'!X194^(1/3)*COS(('OddsRatio_working_3-way'!Y194+2*PI())/3)</f>
        <v>#VALUE!</v>
      </c>
      <c r="AB194" s="11" t="e">
        <f>'OddsRatio_working_3-way'!X194^(1/3)*COS(('OddsRatio_working_3-way'!Y194+4*PI())/3)</f>
        <v>#VALUE!</v>
      </c>
      <c r="AC194" s="11" t="e">
        <f>'OddsRatio_working_3-way'!X194^(1/3)*SIN('OddsRatio_working_3-way'!Y194/3)</f>
        <v>#VALUE!</v>
      </c>
      <c r="AD194" s="11" t="e">
        <f>'OddsRatio_working_3-way'!X194^(1/3)*SIN(('OddsRatio_working_3-way'!Y194+2*PI())/3)</f>
        <v>#VALUE!</v>
      </c>
      <c r="AE194" s="11" t="e">
        <f>'OddsRatio_working_3-way'!X194^(1/3)*SIN(('OddsRatio_working_3-way'!Y194+4*PI())/3)</f>
        <v>#VALUE!</v>
      </c>
      <c r="AF194" s="11" t="e">
        <f>-'OddsRatio_working_3-way'!U194/(3*'OddsRatio_working_3-way'!X194^(1/3))*COS(('OddsRatio_working_3-way'!Y194)/3)</f>
        <v>#VALUE!</v>
      </c>
      <c r="AG194" s="11" t="e">
        <f>-'OddsRatio_working_3-way'!U194/(3*'OddsRatio_working_3-way'!X194^(1/3))*COS(('OddsRatio_working_3-way'!Y194+2*PI())/3)</f>
        <v>#VALUE!</v>
      </c>
      <c r="AH194" s="11" t="e">
        <f>-'OddsRatio_working_3-way'!U194/(3*'OddsRatio_working_3-way'!X194^(1/3))*COS(('OddsRatio_working_3-way'!Y194+4*PI())/3)</f>
        <v>#VALUE!</v>
      </c>
      <c r="AI194" s="11" t="e">
        <f>'OddsRatio_working_3-way'!U194/(3*'OddsRatio_working_3-way'!X194^(1/3))*SIN(('OddsRatio_working_3-way'!Y194)/3)</f>
        <v>#VALUE!</v>
      </c>
      <c r="AJ194" s="11" t="e">
        <f>'OddsRatio_working_3-way'!U194/(3*'OddsRatio_working_3-way'!X194^(1/3))*SIN(('OddsRatio_working_3-way'!Y194+2*PI())/3)</f>
        <v>#VALUE!</v>
      </c>
      <c r="AK194" s="11" t="e">
        <f>'OddsRatio_working_3-way'!U194/(3*'OddsRatio_working_3-way'!X194^(1/3))*SIN(('OddsRatio_working_3-way'!Y194+4*PI())/3)</f>
        <v>#VALUE!</v>
      </c>
      <c r="AL194" s="11" t="e">
        <f>'OddsRatio_working_3-way'!Z194+'OddsRatio_working_3-way'!AF194</f>
        <v>#VALUE!</v>
      </c>
      <c r="AM194" s="11" t="e">
        <f>'OddsRatio_working_3-way'!AA194+'OddsRatio_working_3-way'!AG194</f>
        <v>#VALUE!</v>
      </c>
      <c r="AN194" s="11" t="e">
        <f>'OddsRatio_working_3-way'!AB194+'OddsRatio_working_3-way'!AH194</f>
        <v>#VALUE!</v>
      </c>
      <c r="AO194" s="11" t="e">
        <f>'OddsRatio_working_3-way'!AC194+'OddsRatio_working_3-way'!AI194</f>
        <v>#VALUE!</v>
      </c>
      <c r="AP194" s="11" t="e">
        <f>'OddsRatio_working_3-way'!AD194+'OddsRatio_working_3-way'!AJ194</f>
        <v>#VALUE!</v>
      </c>
      <c r="AQ194" s="11" t="e">
        <f>'OddsRatio_working_3-way'!AE194+'OddsRatio_working_3-way'!AK194</f>
        <v>#VALUE!</v>
      </c>
      <c r="AR194" s="10" t="str">
        <f>IF(A194="","",IF(('OddsRatio_working_3-way'!X194=0),IF(Q194&gt;0,-Q194^(1/3),(-Q194)^(1/3)),'OddsRatio_working_3-way'!AL194-'OddsRatio_working_3-way'!R194/3))</f>
        <v/>
      </c>
      <c r="AS194" s="11" t="e">
        <f>IF(('OddsRatio_working_3-way'!X194=0),IF(Q194&gt;0,-Q194^(1/3),(-Q194)^(1/3)),'OddsRatio_working_3-way'!AM194-'OddsRatio_working_3-way'!R194/3)</f>
        <v>#VALUE!</v>
      </c>
      <c r="AT194" s="11" t="e">
        <f>IF(('OddsRatio_working_3-way'!X194=0),IF(Q194&gt;0,-Q194^(1/3),(-Q194)^(1/3)),'OddsRatio_working_3-way'!AN194-'OddsRatio_working_3-way'!R194/3)</f>
        <v>#VALUE!</v>
      </c>
      <c r="AU194" s="11" t="e">
        <f>IF(('OddsRatio_working_3-way'!X194=0),0,'OddsRatio_working_3-way'!AO194)</f>
        <v>#VALUE!</v>
      </c>
      <c r="AV194" s="11" t="e">
        <f>IF(('OddsRatio_working_3-way'!X194=0),0,'OddsRatio_working_3-way'!AP194)</f>
        <v>#VALUE!</v>
      </c>
      <c r="AW194" s="11" t="e">
        <f>IF(('OddsRatio_working_3-way'!X194=0),0,'OddsRatio_working_3-way'!AQ194)</f>
        <v>#VALUE!</v>
      </c>
    </row>
    <row r="195" spans="1:4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9" t="e">
        <f t="shared" si="39"/>
        <v>#VALUE!</v>
      </c>
      <c r="E195" s="9" t="e">
        <f t="shared" si="40"/>
        <v>#VALUE!</v>
      </c>
      <c r="F195" s="9" t="e">
        <f t="shared" si="41"/>
        <v>#VALUE!</v>
      </c>
      <c r="G195" s="9" t="str">
        <f t="shared" si="42"/>
        <v/>
      </c>
      <c r="H195" s="9" t="str">
        <f t="shared" si="43"/>
        <v/>
      </c>
      <c r="I195" s="9" t="str">
        <f t="shared" si="44"/>
        <v/>
      </c>
      <c r="J195" s="9" t="str">
        <f t="shared" si="45"/>
        <v/>
      </c>
      <c r="K195" s="11" t="e">
        <f t="shared" si="46"/>
        <v>#VALUE!</v>
      </c>
      <c r="L195" s="11" t="e">
        <f t="shared" si="47"/>
        <v>#VALUE!</v>
      </c>
      <c r="M195" s="11" t="e">
        <f t="shared" si="48"/>
        <v>#VALUE!</v>
      </c>
      <c r="N195" s="11" t="e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#VALUE!</v>
      </c>
      <c r="O195" s="11">
        <f>0</f>
        <v>0</v>
      </c>
      <c r="P195" s="11" t="e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#VALUE!</v>
      </c>
      <c r="Q195" s="11" t="e">
        <f>2*'OddsRatio_working_3-way'!K195*'OddsRatio_working_3-way'!L195*'OddsRatio_working_3-way'!M195</f>
        <v>#VALUE!</v>
      </c>
      <c r="R195" s="11" t="e">
        <f t="shared" si="49"/>
        <v>#VALUE!</v>
      </c>
      <c r="S195" s="11" t="e">
        <f t="shared" si="50"/>
        <v>#VALUE!</v>
      </c>
      <c r="T195" s="11" t="e">
        <f t="shared" si="51"/>
        <v>#VALUE!</v>
      </c>
      <c r="U195" s="11" t="e">
        <f>'OddsRatio_working_3-way'!S195-'OddsRatio_working_3-way'!R195^2/3</f>
        <v>#VALUE!</v>
      </c>
      <c r="V195" s="11" t="e">
        <f>'OddsRatio_working_3-way'!S195*'OddsRatio_working_3-way'!R195/3-2*'OddsRatio_working_3-way'!R195^3/27-'OddsRatio_working_3-way'!T195</f>
        <v>#VALUE!</v>
      </c>
      <c r="W195" s="11" t="e">
        <f>'OddsRatio_working_3-way'!V195^2+4*'OddsRatio_working_3-way'!U195^3/27</f>
        <v>#VALUE!</v>
      </c>
      <c r="X195" s="11" t="e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#VALUE!</v>
      </c>
      <c r="Y195" s="11" t="e">
        <f>IF('OddsRatio_working_3-way'!W195&gt;=0,IF('OddsRatio_working_3-way'!V195+SQRT('OddsRatio_working_3-way'!W195)&gt;0,0,PI()),ACOS('OddsRatio_working_3-way'!V195/(2*'OddsRatio_working_3-way'!X195)))</f>
        <v>#VALUE!</v>
      </c>
      <c r="Z195" s="11" t="e">
        <f>'OddsRatio_working_3-way'!X195^(1/3)*COS('OddsRatio_working_3-way'!Y195/3)</f>
        <v>#VALUE!</v>
      </c>
      <c r="AA195" s="11" t="e">
        <f>'OddsRatio_working_3-way'!X195^(1/3)*COS(('OddsRatio_working_3-way'!Y195+2*PI())/3)</f>
        <v>#VALUE!</v>
      </c>
      <c r="AB195" s="11" t="e">
        <f>'OddsRatio_working_3-way'!X195^(1/3)*COS(('OddsRatio_working_3-way'!Y195+4*PI())/3)</f>
        <v>#VALUE!</v>
      </c>
      <c r="AC195" s="11" t="e">
        <f>'OddsRatio_working_3-way'!X195^(1/3)*SIN('OddsRatio_working_3-way'!Y195/3)</f>
        <v>#VALUE!</v>
      </c>
      <c r="AD195" s="11" t="e">
        <f>'OddsRatio_working_3-way'!X195^(1/3)*SIN(('OddsRatio_working_3-way'!Y195+2*PI())/3)</f>
        <v>#VALUE!</v>
      </c>
      <c r="AE195" s="11" t="e">
        <f>'OddsRatio_working_3-way'!X195^(1/3)*SIN(('OddsRatio_working_3-way'!Y195+4*PI())/3)</f>
        <v>#VALUE!</v>
      </c>
      <c r="AF195" s="11" t="e">
        <f>-'OddsRatio_working_3-way'!U195/(3*'OddsRatio_working_3-way'!X195^(1/3))*COS(('OddsRatio_working_3-way'!Y195)/3)</f>
        <v>#VALUE!</v>
      </c>
      <c r="AG195" s="11" t="e">
        <f>-'OddsRatio_working_3-way'!U195/(3*'OddsRatio_working_3-way'!X195^(1/3))*COS(('OddsRatio_working_3-way'!Y195+2*PI())/3)</f>
        <v>#VALUE!</v>
      </c>
      <c r="AH195" s="11" t="e">
        <f>-'OddsRatio_working_3-way'!U195/(3*'OddsRatio_working_3-way'!X195^(1/3))*COS(('OddsRatio_working_3-way'!Y195+4*PI())/3)</f>
        <v>#VALUE!</v>
      </c>
      <c r="AI195" s="11" t="e">
        <f>'OddsRatio_working_3-way'!U195/(3*'OddsRatio_working_3-way'!X195^(1/3))*SIN(('OddsRatio_working_3-way'!Y195)/3)</f>
        <v>#VALUE!</v>
      </c>
      <c r="AJ195" s="11" t="e">
        <f>'OddsRatio_working_3-way'!U195/(3*'OddsRatio_working_3-way'!X195^(1/3))*SIN(('OddsRatio_working_3-way'!Y195+2*PI())/3)</f>
        <v>#VALUE!</v>
      </c>
      <c r="AK195" s="11" t="e">
        <f>'OddsRatio_working_3-way'!U195/(3*'OddsRatio_working_3-way'!X195^(1/3))*SIN(('OddsRatio_working_3-way'!Y195+4*PI())/3)</f>
        <v>#VALUE!</v>
      </c>
      <c r="AL195" s="11" t="e">
        <f>'OddsRatio_working_3-way'!Z195+'OddsRatio_working_3-way'!AF195</f>
        <v>#VALUE!</v>
      </c>
      <c r="AM195" s="11" t="e">
        <f>'OddsRatio_working_3-way'!AA195+'OddsRatio_working_3-way'!AG195</f>
        <v>#VALUE!</v>
      </c>
      <c r="AN195" s="11" t="e">
        <f>'OddsRatio_working_3-way'!AB195+'OddsRatio_working_3-way'!AH195</f>
        <v>#VALUE!</v>
      </c>
      <c r="AO195" s="11" t="e">
        <f>'OddsRatio_working_3-way'!AC195+'OddsRatio_working_3-way'!AI195</f>
        <v>#VALUE!</v>
      </c>
      <c r="AP195" s="11" t="e">
        <f>'OddsRatio_working_3-way'!AD195+'OddsRatio_working_3-way'!AJ195</f>
        <v>#VALUE!</v>
      </c>
      <c r="AQ195" s="11" t="e">
        <f>'OddsRatio_working_3-way'!AE195+'OddsRatio_working_3-way'!AK195</f>
        <v>#VALUE!</v>
      </c>
      <c r="AR195" s="10" t="str">
        <f>IF(A195="","",IF(('OddsRatio_working_3-way'!X195=0),IF(Q195&gt;0,-Q195^(1/3),(-Q195)^(1/3)),'OddsRatio_working_3-way'!AL195-'OddsRatio_working_3-way'!R195/3))</f>
        <v/>
      </c>
      <c r="AS195" s="11" t="e">
        <f>IF(('OddsRatio_working_3-way'!X195=0),IF(Q195&gt;0,-Q195^(1/3),(-Q195)^(1/3)),'OddsRatio_working_3-way'!AM195-'OddsRatio_working_3-way'!R195/3)</f>
        <v>#VALUE!</v>
      </c>
      <c r="AT195" s="11" t="e">
        <f>IF(('OddsRatio_working_3-way'!X195=0),IF(Q195&gt;0,-Q195^(1/3),(-Q195)^(1/3)),'OddsRatio_working_3-way'!AN195-'OddsRatio_working_3-way'!R195/3)</f>
        <v>#VALUE!</v>
      </c>
      <c r="AU195" s="11" t="e">
        <f>IF(('OddsRatio_working_3-way'!X195=0),0,'OddsRatio_working_3-way'!AO195)</f>
        <v>#VALUE!</v>
      </c>
      <c r="AV195" s="11" t="e">
        <f>IF(('OddsRatio_working_3-way'!X195=0),0,'OddsRatio_working_3-way'!AP195)</f>
        <v>#VALUE!</v>
      </c>
      <c r="AW195" s="11" t="e">
        <f>IF(('OddsRatio_working_3-way'!X195=0),0,'OddsRatio_working_3-way'!AQ195)</f>
        <v>#VALUE!</v>
      </c>
    </row>
    <row r="196" spans="1:4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9" t="e">
        <f t="shared" ref="D196:D259" si="52">(K196/(AR196+K196-(AR196*K196)))</f>
        <v>#VALUE!</v>
      </c>
      <c r="E196" s="9" t="e">
        <f t="shared" ref="E196:E259" si="53">(L196/(AR196+L196-(AR196*L196)))</f>
        <v>#VALUE!</v>
      </c>
      <c r="F196" s="9" t="e">
        <f t="shared" ref="F196:F259" si="54">(M196/(AR196+M196-(AR196*M196)))</f>
        <v>#VALUE!</v>
      </c>
      <c r="G196" s="9" t="str">
        <f t="shared" ref="G196:G259" si="55">AR196</f>
        <v/>
      </c>
      <c r="H196" s="9" t="str">
        <f t="shared" ref="H196:H259" si="56">IF(A196="","",1/D196)</f>
        <v/>
      </c>
      <c r="I196" s="9" t="str">
        <f t="shared" ref="I196:I259" si="57">IF(B196="","",1/E196)</f>
        <v/>
      </c>
      <c r="J196" s="9" t="str">
        <f t="shared" ref="J196:J259" si="58">IF(C196="","",1/F196)</f>
        <v/>
      </c>
      <c r="K196" s="11" t="e">
        <f t="shared" ref="K196:K259" si="59">1/A196</f>
        <v>#VALUE!</v>
      </c>
      <c r="L196" s="11" t="e">
        <f t="shared" ref="L196:L259" si="60">1/B196</f>
        <v>#VALUE!</v>
      </c>
      <c r="M196" s="11" t="e">
        <f t="shared" ref="M196:M259" si="61">1/C196</f>
        <v>#VALUE!</v>
      </c>
      <c r="N196" s="11" t="e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#VALUE!</v>
      </c>
      <c r="O196" s="11">
        <f>0</f>
        <v>0</v>
      </c>
      <c r="P196" s="11" t="e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#VALUE!</v>
      </c>
      <c r="Q196" s="11" t="e">
        <f>2*'OddsRatio_working_3-way'!K196*'OddsRatio_working_3-way'!L196*'OddsRatio_working_3-way'!M196</f>
        <v>#VALUE!</v>
      </c>
      <c r="R196" s="11" t="e">
        <f t="shared" ref="R196:R259" si="62">O196/N196</f>
        <v>#VALUE!</v>
      </c>
      <c r="S196" s="11" t="e">
        <f t="shared" ref="S196:S259" si="63">P196/N196</f>
        <v>#VALUE!</v>
      </c>
      <c r="T196" s="11" t="e">
        <f t="shared" ref="T196:T259" si="64">Q196/N196</f>
        <v>#VALUE!</v>
      </c>
      <c r="U196" s="11" t="e">
        <f>'OddsRatio_working_3-way'!S196-'OddsRatio_working_3-way'!R196^2/3</f>
        <v>#VALUE!</v>
      </c>
      <c r="V196" s="11" t="e">
        <f>'OddsRatio_working_3-way'!S196*'OddsRatio_working_3-way'!R196/3-2*'OddsRatio_working_3-way'!R196^3/27-'OddsRatio_working_3-way'!T196</f>
        <v>#VALUE!</v>
      </c>
      <c r="W196" s="11" t="e">
        <f>'OddsRatio_working_3-way'!V196^2+4*'OddsRatio_working_3-way'!U196^3/27</f>
        <v>#VALUE!</v>
      </c>
      <c r="X196" s="11" t="e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#VALUE!</v>
      </c>
      <c r="Y196" s="11" t="e">
        <f>IF('OddsRatio_working_3-way'!W196&gt;=0,IF('OddsRatio_working_3-way'!V196+SQRT('OddsRatio_working_3-way'!W196)&gt;0,0,PI()),ACOS('OddsRatio_working_3-way'!V196/(2*'OddsRatio_working_3-way'!X196)))</f>
        <v>#VALUE!</v>
      </c>
      <c r="Z196" s="11" t="e">
        <f>'OddsRatio_working_3-way'!X196^(1/3)*COS('OddsRatio_working_3-way'!Y196/3)</f>
        <v>#VALUE!</v>
      </c>
      <c r="AA196" s="11" t="e">
        <f>'OddsRatio_working_3-way'!X196^(1/3)*COS(('OddsRatio_working_3-way'!Y196+2*PI())/3)</f>
        <v>#VALUE!</v>
      </c>
      <c r="AB196" s="11" t="e">
        <f>'OddsRatio_working_3-way'!X196^(1/3)*COS(('OddsRatio_working_3-way'!Y196+4*PI())/3)</f>
        <v>#VALUE!</v>
      </c>
      <c r="AC196" s="11" t="e">
        <f>'OddsRatio_working_3-way'!X196^(1/3)*SIN('OddsRatio_working_3-way'!Y196/3)</f>
        <v>#VALUE!</v>
      </c>
      <c r="AD196" s="11" t="e">
        <f>'OddsRatio_working_3-way'!X196^(1/3)*SIN(('OddsRatio_working_3-way'!Y196+2*PI())/3)</f>
        <v>#VALUE!</v>
      </c>
      <c r="AE196" s="11" t="e">
        <f>'OddsRatio_working_3-way'!X196^(1/3)*SIN(('OddsRatio_working_3-way'!Y196+4*PI())/3)</f>
        <v>#VALUE!</v>
      </c>
      <c r="AF196" s="11" t="e">
        <f>-'OddsRatio_working_3-way'!U196/(3*'OddsRatio_working_3-way'!X196^(1/3))*COS(('OddsRatio_working_3-way'!Y196)/3)</f>
        <v>#VALUE!</v>
      </c>
      <c r="AG196" s="11" t="e">
        <f>-'OddsRatio_working_3-way'!U196/(3*'OddsRatio_working_3-way'!X196^(1/3))*COS(('OddsRatio_working_3-way'!Y196+2*PI())/3)</f>
        <v>#VALUE!</v>
      </c>
      <c r="AH196" s="11" t="e">
        <f>-'OddsRatio_working_3-way'!U196/(3*'OddsRatio_working_3-way'!X196^(1/3))*COS(('OddsRatio_working_3-way'!Y196+4*PI())/3)</f>
        <v>#VALUE!</v>
      </c>
      <c r="AI196" s="11" t="e">
        <f>'OddsRatio_working_3-way'!U196/(3*'OddsRatio_working_3-way'!X196^(1/3))*SIN(('OddsRatio_working_3-way'!Y196)/3)</f>
        <v>#VALUE!</v>
      </c>
      <c r="AJ196" s="11" t="e">
        <f>'OddsRatio_working_3-way'!U196/(3*'OddsRatio_working_3-way'!X196^(1/3))*SIN(('OddsRatio_working_3-way'!Y196+2*PI())/3)</f>
        <v>#VALUE!</v>
      </c>
      <c r="AK196" s="11" t="e">
        <f>'OddsRatio_working_3-way'!U196/(3*'OddsRatio_working_3-way'!X196^(1/3))*SIN(('OddsRatio_working_3-way'!Y196+4*PI())/3)</f>
        <v>#VALUE!</v>
      </c>
      <c r="AL196" s="11" t="e">
        <f>'OddsRatio_working_3-way'!Z196+'OddsRatio_working_3-way'!AF196</f>
        <v>#VALUE!</v>
      </c>
      <c r="AM196" s="11" t="e">
        <f>'OddsRatio_working_3-way'!AA196+'OddsRatio_working_3-way'!AG196</f>
        <v>#VALUE!</v>
      </c>
      <c r="AN196" s="11" t="e">
        <f>'OddsRatio_working_3-way'!AB196+'OddsRatio_working_3-way'!AH196</f>
        <v>#VALUE!</v>
      </c>
      <c r="AO196" s="11" t="e">
        <f>'OddsRatio_working_3-way'!AC196+'OddsRatio_working_3-way'!AI196</f>
        <v>#VALUE!</v>
      </c>
      <c r="AP196" s="11" t="e">
        <f>'OddsRatio_working_3-way'!AD196+'OddsRatio_working_3-way'!AJ196</f>
        <v>#VALUE!</v>
      </c>
      <c r="AQ196" s="11" t="e">
        <f>'OddsRatio_working_3-way'!AE196+'OddsRatio_working_3-way'!AK196</f>
        <v>#VALUE!</v>
      </c>
      <c r="AR196" s="10" t="str">
        <f>IF(A196="","",IF(('OddsRatio_working_3-way'!X196=0),IF(Q196&gt;0,-Q196^(1/3),(-Q196)^(1/3)),'OddsRatio_working_3-way'!AL196-'OddsRatio_working_3-way'!R196/3))</f>
        <v/>
      </c>
      <c r="AS196" s="11" t="e">
        <f>IF(('OddsRatio_working_3-way'!X196=0),IF(Q196&gt;0,-Q196^(1/3),(-Q196)^(1/3)),'OddsRatio_working_3-way'!AM196-'OddsRatio_working_3-way'!R196/3)</f>
        <v>#VALUE!</v>
      </c>
      <c r="AT196" s="11" t="e">
        <f>IF(('OddsRatio_working_3-way'!X196=0),IF(Q196&gt;0,-Q196^(1/3),(-Q196)^(1/3)),'OddsRatio_working_3-way'!AN196-'OddsRatio_working_3-way'!R196/3)</f>
        <v>#VALUE!</v>
      </c>
      <c r="AU196" s="11" t="e">
        <f>IF(('OddsRatio_working_3-way'!X196=0),0,'OddsRatio_working_3-way'!AO196)</f>
        <v>#VALUE!</v>
      </c>
      <c r="AV196" s="11" t="e">
        <f>IF(('OddsRatio_working_3-way'!X196=0),0,'OddsRatio_working_3-way'!AP196)</f>
        <v>#VALUE!</v>
      </c>
      <c r="AW196" s="11" t="e">
        <f>IF(('OddsRatio_working_3-way'!X196=0),0,'OddsRatio_working_3-way'!AQ196)</f>
        <v>#VALUE!</v>
      </c>
    </row>
    <row r="197" spans="1:4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9" t="e">
        <f t="shared" si="52"/>
        <v>#VALUE!</v>
      </c>
      <c r="E197" s="9" t="e">
        <f t="shared" si="53"/>
        <v>#VALUE!</v>
      </c>
      <c r="F197" s="9" t="e">
        <f t="shared" si="54"/>
        <v>#VALUE!</v>
      </c>
      <c r="G197" s="9" t="str">
        <f t="shared" si="55"/>
        <v/>
      </c>
      <c r="H197" s="9" t="str">
        <f t="shared" si="56"/>
        <v/>
      </c>
      <c r="I197" s="9" t="str">
        <f t="shared" si="57"/>
        <v/>
      </c>
      <c r="J197" s="9" t="str">
        <f t="shared" si="58"/>
        <v/>
      </c>
      <c r="K197" s="11" t="e">
        <f t="shared" si="59"/>
        <v>#VALUE!</v>
      </c>
      <c r="L197" s="11" t="e">
        <f t="shared" si="60"/>
        <v>#VALUE!</v>
      </c>
      <c r="M197" s="11" t="e">
        <f t="shared" si="61"/>
        <v>#VALUE!</v>
      </c>
      <c r="N197" s="11" t="e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#VALUE!</v>
      </c>
      <c r="O197" s="11">
        <f>0</f>
        <v>0</v>
      </c>
      <c r="P197" s="11" t="e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#VALUE!</v>
      </c>
      <c r="Q197" s="11" t="e">
        <f>2*'OddsRatio_working_3-way'!K197*'OddsRatio_working_3-way'!L197*'OddsRatio_working_3-way'!M197</f>
        <v>#VALUE!</v>
      </c>
      <c r="R197" s="11" t="e">
        <f t="shared" si="62"/>
        <v>#VALUE!</v>
      </c>
      <c r="S197" s="11" t="e">
        <f t="shared" si="63"/>
        <v>#VALUE!</v>
      </c>
      <c r="T197" s="11" t="e">
        <f t="shared" si="64"/>
        <v>#VALUE!</v>
      </c>
      <c r="U197" s="11" t="e">
        <f>'OddsRatio_working_3-way'!S197-'OddsRatio_working_3-way'!R197^2/3</f>
        <v>#VALUE!</v>
      </c>
      <c r="V197" s="11" t="e">
        <f>'OddsRatio_working_3-way'!S197*'OddsRatio_working_3-way'!R197/3-2*'OddsRatio_working_3-way'!R197^3/27-'OddsRatio_working_3-way'!T197</f>
        <v>#VALUE!</v>
      </c>
      <c r="W197" s="11" t="e">
        <f>'OddsRatio_working_3-way'!V197^2+4*'OddsRatio_working_3-way'!U197^3/27</f>
        <v>#VALUE!</v>
      </c>
      <c r="X197" s="11" t="e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#VALUE!</v>
      </c>
      <c r="Y197" s="11" t="e">
        <f>IF('OddsRatio_working_3-way'!W197&gt;=0,IF('OddsRatio_working_3-way'!V197+SQRT('OddsRatio_working_3-way'!W197)&gt;0,0,PI()),ACOS('OddsRatio_working_3-way'!V197/(2*'OddsRatio_working_3-way'!X197)))</f>
        <v>#VALUE!</v>
      </c>
      <c r="Z197" s="11" t="e">
        <f>'OddsRatio_working_3-way'!X197^(1/3)*COS('OddsRatio_working_3-way'!Y197/3)</f>
        <v>#VALUE!</v>
      </c>
      <c r="AA197" s="11" t="e">
        <f>'OddsRatio_working_3-way'!X197^(1/3)*COS(('OddsRatio_working_3-way'!Y197+2*PI())/3)</f>
        <v>#VALUE!</v>
      </c>
      <c r="AB197" s="11" t="e">
        <f>'OddsRatio_working_3-way'!X197^(1/3)*COS(('OddsRatio_working_3-way'!Y197+4*PI())/3)</f>
        <v>#VALUE!</v>
      </c>
      <c r="AC197" s="11" t="e">
        <f>'OddsRatio_working_3-way'!X197^(1/3)*SIN('OddsRatio_working_3-way'!Y197/3)</f>
        <v>#VALUE!</v>
      </c>
      <c r="AD197" s="11" t="e">
        <f>'OddsRatio_working_3-way'!X197^(1/3)*SIN(('OddsRatio_working_3-way'!Y197+2*PI())/3)</f>
        <v>#VALUE!</v>
      </c>
      <c r="AE197" s="11" t="e">
        <f>'OddsRatio_working_3-way'!X197^(1/3)*SIN(('OddsRatio_working_3-way'!Y197+4*PI())/3)</f>
        <v>#VALUE!</v>
      </c>
      <c r="AF197" s="11" t="e">
        <f>-'OddsRatio_working_3-way'!U197/(3*'OddsRatio_working_3-way'!X197^(1/3))*COS(('OddsRatio_working_3-way'!Y197)/3)</f>
        <v>#VALUE!</v>
      </c>
      <c r="AG197" s="11" t="e">
        <f>-'OddsRatio_working_3-way'!U197/(3*'OddsRatio_working_3-way'!X197^(1/3))*COS(('OddsRatio_working_3-way'!Y197+2*PI())/3)</f>
        <v>#VALUE!</v>
      </c>
      <c r="AH197" s="11" t="e">
        <f>-'OddsRatio_working_3-way'!U197/(3*'OddsRatio_working_3-way'!X197^(1/3))*COS(('OddsRatio_working_3-way'!Y197+4*PI())/3)</f>
        <v>#VALUE!</v>
      </c>
      <c r="AI197" s="11" t="e">
        <f>'OddsRatio_working_3-way'!U197/(3*'OddsRatio_working_3-way'!X197^(1/3))*SIN(('OddsRatio_working_3-way'!Y197)/3)</f>
        <v>#VALUE!</v>
      </c>
      <c r="AJ197" s="11" t="e">
        <f>'OddsRatio_working_3-way'!U197/(3*'OddsRatio_working_3-way'!X197^(1/3))*SIN(('OddsRatio_working_3-way'!Y197+2*PI())/3)</f>
        <v>#VALUE!</v>
      </c>
      <c r="AK197" s="11" t="e">
        <f>'OddsRatio_working_3-way'!U197/(3*'OddsRatio_working_3-way'!X197^(1/3))*SIN(('OddsRatio_working_3-way'!Y197+4*PI())/3)</f>
        <v>#VALUE!</v>
      </c>
      <c r="AL197" s="11" t="e">
        <f>'OddsRatio_working_3-way'!Z197+'OddsRatio_working_3-way'!AF197</f>
        <v>#VALUE!</v>
      </c>
      <c r="AM197" s="11" t="e">
        <f>'OddsRatio_working_3-way'!AA197+'OddsRatio_working_3-way'!AG197</f>
        <v>#VALUE!</v>
      </c>
      <c r="AN197" s="11" t="e">
        <f>'OddsRatio_working_3-way'!AB197+'OddsRatio_working_3-way'!AH197</f>
        <v>#VALUE!</v>
      </c>
      <c r="AO197" s="11" t="e">
        <f>'OddsRatio_working_3-way'!AC197+'OddsRatio_working_3-way'!AI197</f>
        <v>#VALUE!</v>
      </c>
      <c r="AP197" s="11" t="e">
        <f>'OddsRatio_working_3-way'!AD197+'OddsRatio_working_3-way'!AJ197</f>
        <v>#VALUE!</v>
      </c>
      <c r="AQ197" s="11" t="e">
        <f>'OddsRatio_working_3-way'!AE197+'OddsRatio_working_3-way'!AK197</f>
        <v>#VALUE!</v>
      </c>
      <c r="AR197" s="10" t="str">
        <f>IF(A197="","",IF(('OddsRatio_working_3-way'!X197=0),IF(Q197&gt;0,-Q197^(1/3),(-Q197)^(1/3)),'OddsRatio_working_3-way'!AL197-'OddsRatio_working_3-way'!R197/3))</f>
        <v/>
      </c>
      <c r="AS197" s="11" t="e">
        <f>IF(('OddsRatio_working_3-way'!X197=0),IF(Q197&gt;0,-Q197^(1/3),(-Q197)^(1/3)),'OddsRatio_working_3-way'!AM197-'OddsRatio_working_3-way'!R197/3)</f>
        <v>#VALUE!</v>
      </c>
      <c r="AT197" s="11" t="e">
        <f>IF(('OddsRatio_working_3-way'!X197=0),IF(Q197&gt;0,-Q197^(1/3),(-Q197)^(1/3)),'OddsRatio_working_3-way'!AN197-'OddsRatio_working_3-way'!R197/3)</f>
        <v>#VALUE!</v>
      </c>
      <c r="AU197" s="11" t="e">
        <f>IF(('OddsRatio_working_3-way'!X197=0),0,'OddsRatio_working_3-way'!AO197)</f>
        <v>#VALUE!</v>
      </c>
      <c r="AV197" s="11" t="e">
        <f>IF(('OddsRatio_working_3-way'!X197=0),0,'OddsRatio_working_3-way'!AP197)</f>
        <v>#VALUE!</v>
      </c>
      <c r="AW197" s="11" t="e">
        <f>IF(('OddsRatio_working_3-way'!X197=0),0,'OddsRatio_working_3-way'!AQ197)</f>
        <v>#VALUE!</v>
      </c>
    </row>
    <row r="198" spans="1:4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9" t="e">
        <f t="shared" si="52"/>
        <v>#VALUE!</v>
      </c>
      <c r="E198" s="9" t="e">
        <f t="shared" si="53"/>
        <v>#VALUE!</v>
      </c>
      <c r="F198" s="9" t="e">
        <f t="shared" si="54"/>
        <v>#VALUE!</v>
      </c>
      <c r="G198" s="9" t="str">
        <f t="shared" si="55"/>
        <v/>
      </c>
      <c r="H198" s="9" t="str">
        <f t="shared" si="56"/>
        <v/>
      </c>
      <c r="I198" s="9" t="str">
        <f t="shared" si="57"/>
        <v/>
      </c>
      <c r="J198" s="9" t="str">
        <f t="shared" si="58"/>
        <v/>
      </c>
      <c r="K198" s="11" t="e">
        <f t="shared" si="59"/>
        <v>#VALUE!</v>
      </c>
      <c r="L198" s="11" t="e">
        <f t="shared" si="60"/>
        <v>#VALUE!</v>
      </c>
      <c r="M198" s="11" t="e">
        <f t="shared" si="61"/>
        <v>#VALUE!</v>
      </c>
      <c r="N198" s="11" t="e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#VALUE!</v>
      </c>
      <c r="O198" s="11">
        <f>0</f>
        <v>0</v>
      </c>
      <c r="P198" s="11" t="e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#VALUE!</v>
      </c>
      <c r="Q198" s="11" t="e">
        <f>2*'OddsRatio_working_3-way'!K198*'OddsRatio_working_3-way'!L198*'OddsRatio_working_3-way'!M198</f>
        <v>#VALUE!</v>
      </c>
      <c r="R198" s="11" t="e">
        <f t="shared" si="62"/>
        <v>#VALUE!</v>
      </c>
      <c r="S198" s="11" t="e">
        <f t="shared" si="63"/>
        <v>#VALUE!</v>
      </c>
      <c r="T198" s="11" t="e">
        <f t="shared" si="64"/>
        <v>#VALUE!</v>
      </c>
      <c r="U198" s="11" t="e">
        <f>'OddsRatio_working_3-way'!S198-'OddsRatio_working_3-way'!R198^2/3</f>
        <v>#VALUE!</v>
      </c>
      <c r="V198" s="11" t="e">
        <f>'OddsRatio_working_3-way'!S198*'OddsRatio_working_3-way'!R198/3-2*'OddsRatio_working_3-way'!R198^3/27-'OddsRatio_working_3-way'!T198</f>
        <v>#VALUE!</v>
      </c>
      <c r="W198" s="11" t="e">
        <f>'OddsRatio_working_3-way'!V198^2+4*'OddsRatio_working_3-way'!U198^3/27</f>
        <v>#VALUE!</v>
      </c>
      <c r="X198" s="11" t="e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#VALUE!</v>
      </c>
      <c r="Y198" s="11" t="e">
        <f>IF('OddsRatio_working_3-way'!W198&gt;=0,IF('OddsRatio_working_3-way'!V198+SQRT('OddsRatio_working_3-way'!W198)&gt;0,0,PI()),ACOS('OddsRatio_working_3-way'!V198/(2*'OddsRatio_working_3-way'!X198)))</f>
        <v>#VALUE!</v>
      </c>
      <c r="Z198" s="11" t="e">
        <f>'OddsRatio_working_3-way'!X198^(1/3)*COS('OddsRatio_working_3-way'!Y198/3)</f>
        <v>#VALUE!</v>
      </c>
      <c r="AA198" s="11" t="e">
        <f>'OddsRatio_working_3-way'!X198^(1/3)*COS(('OddsRatio_working_3-way'!Y198+2*PI())/3)</f>
        <v>#VALUE!</v>
      </c>
      <c r="AB198" s="11" t="e">
        <f>'OddsRatio_working_3-way'!X198^(1/3)*COS(('OddsRatio_working_3-way'!Y198+4*PI())/3)</f>
        <v>#VALUE!</v>
      </c>
      <c r="AC198" s="11" t="e">
        <f>'OddsRatio_working_3-way'!X198^(1/3)*SIN('OddsRatio_working_3-way'!Y198/3)</f>
        <v>#VALUE!</v>
      </c>
      <c r="AD198" s="11" t="e">
        <f>'OddsRatio_working_3-way'!X198^(1/3)*SIN(('OddsRatio_working_3-way'!Y198+2*PI())/3)</f>
        <v>#VALUE!</v>
      </c>
      <c r="AE198" s="11" t="e">
        <f>'OddsRatio_working_3-way'!X198^(1/3)*SIN(('OddsRatio_working_3-way'!Y198+4*PI())/3)</f>
        <v>#VALUE!</v>
      </c>
      <c r="AF198" s="11" t="e">
        <f>-'OddsRatio_working_3-way'!U198/(3*'OddsRatio_working_3-way'!X198^(1/3))*COS(('OddsRatio_working_3-way'!Y198)/3)</f>
        <v>#VALUE!</v>
      </c>
      <c r="AG198" s="11" t="e">
        <f>-'OddsRatio_working_3-way'!U198/(3*'OddsRatio_working_3-way'!X198^(1/3))*COS(('OddsRatio_working_3-way'!Y198+2*PI())/3)</f>
        <v>#VALUE!</v>
      </c>
      <c r="AH198" s="11" t="e">
        <f>-'OddsRatio_working_3-way'!U198/(3*'OddsRatio_working_3-way'!X198^(1/3))*COS(('OddsRatio_working_3-way'!Y198+4*PI())/3)</f>
        <v>#VALUE!</v>
      </c>
      <c r="AI198" s="11" t="e">
        <f>'OddsRatio_working_3-way'!U198/(3*'OddsRatio_working_3-way'!X198^(1/3))*SIN(('OddsRatio_working_3-way'!Y198)/3)</f>
        <v>#VALUE!</v>
      </c>
      <c r="AJ198" s="11" t="e">
        <f>'OddsRatio_working_3-way'!U198/(3*'OddsRatio_working_3-way'!X198^(1/3))*SIN(('OddsRatio_working_3-way'!Y198+2*PI())/3)</f>
        <v>#VALUE!</v>
      </c>
      <c r="AK198" s="11" t="e">
        <f>'OddsRatio_working_3-way'!U198/(3*'OddsRatio_working_3-way'!X198^(1/3))*SIN(('OddsRatio_working_3-way'!Y198+4*PI())/3)</f>
        <v>#VALUE!</v>
      </c>
      <c r="AL198" s="11" t="e">
        <f>'OddsRatio_working_3-way'!Z198+'OddsRatio_working_3-way'!AF198</f>
        <v>#VALUE!</v>
      </c>
      <c r="AM198" s="11" t="e">
        <f>'OddsRatio_working_3-way'!AA198+'OddsRatio_working_3-way'!AG198</f>
        <v>#VALUE!</v>
      </c>
      <c r="AN198" s="11" t="e">
        <f>'OddsRatio_working_3-way'!AB198+'OddsRatio_working_3-way'!AH198</f>
        <v>#VALUE!</v>
      </c>
      <c r="AO198" s="11" t="e">
        <f>'OddsRatio_working_3-way'!AC198+'OddsRatio_working_3-way'!AI198</f>
        <v>#VALUE!</v>
      </c>
      <c r="AP198" s="11" t="e">
        <f>'OddsRatio_working_3-way'!AD198+'OddsRatio_working_3-way'!AJ198</f>
        <v>#VALUE!</v>
      </c>
      <c r="AQ198" s="11" t="e">
        <f>'OddsRatio_working_3-way'!AE198+'OddsRatio_working_3-way'!AK198</f>
        <v>#VALUE!</v>
      </c>
      <c r="AR198" s="10" t="str">
        <f>IF(A198="","",IF(('OddsRatio_working_3-way'!X198=0),IF(Q198&gt;0,-Q198^(1/3),(-Q198)^(1/3)),'OddsRatio_working_3-way'!AL198-'OddsRatio_working_3-way'!R198/3))</f>
        <v/>
      </c>
      <c r="AS198" s="11" t="e">
        <f>IF(('OddsRatio_working_3-way'!X198=0),IF(Q198&gt;0,-Q198^(1/3),(-Q198)^(1/3)),'OddsRatio_working_3-way'!AM198-'OddsRatio_working_3-way'!R198/3)</f>
        <v>#VALUE!</v>
      </c>
      <c r="AT198" s="11" t="e">
        <f>IF(('OddsRatio_working_3-way'!X198=0),IF(Q198&gt;0,-Q198^(1/3),(-Q198)^(1/3)),'OddsRatio_working_3-way'!AN198-'OddsRatio_working_3-way'!R198/3)</f>
        <v>#VALUE!</v>
      </c>
      <c r="AU198" s="11" t="e">
        <f>IF(('OddsRatio_working_3-way'!X198=0),0,'OddsRatio_working_3-way'!AO198)</f>
        <v>#VALUE!</v>
      </c>
      <c r="AV198" s="11" t="e">
        <f>IF(('OddsRatio_working_3-way'!X198=0),0,'OddsRatio_working_3-way'!AP198)</f>
        <v>#VALUE!</v>
      </c>
      <c r="AW198" s="11" t="e">
        <f>IF(('OddsRatio_working_3-way'!X198=0),0,'OddsRatio_working_3-way'!AQ198)</f>
        <v>#VALUE!</v>
      </c>
    </row>
    <row r="199" spans="1:4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9" t="e">
        <f t="shared" si="52"/>
        <v>#VALUE!</v>
      </c>
      <c r="E199" s="9" t="e">
        <f t="shared" si="53"/>
        <v>#VALUE!</v>
      </c>
      <c r="F199" s="9" t="e">
        <f t="shared" si="54"/>
        <v>#VALUE!</v>
      </c>
      <c r="G199" s="9" t="str">
        <f t="shared" si="55"/>
        <v/>
      </c>
      <c r="H199" s="9" t="str">
        <f t="shared" si="56"/>
        <v/>
      </c>
      <c r="I199" s="9" t="str">
        <f t="shared" si="57"/>
        <v/>
      </c>
      <c r="J199" s="9" t="str">
        <f t="shared" si="58"/>
        <v/>
      </c>
      <c r="K199" s="11" t="e">
        <f t="shared" si="59"/>
        <v>#VALUE!</v>
      </c>
      <c r="L199" s="11" t="e">
        <f t="shared" si="60"/>
        <v>#VALUE!</v>
      </c>
      <c r="M199" s="11" t="e">
        <f t="shared" si="61"/>
        <v>#VALUE!</v>
      </c>
      <c r="N199" s="11" t="e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#VALUE!</v>
      </c>
      <c r="O199" s="11">
        <f>0</f>
        <v>0</v>
      </c>
      <c r="P199" s="11" t="e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#VALUE!</v>
      </c>
      <c r="Q199" s="11" t="e">
        <f>2*'OddsRatio_working_3-way'!K199*'OddsRatio_working_3-way'!L199*'OddsRatio_working_3-way'!M199</f>
        <v>#VALUE!</v>
      </c>
      <c r="R199" s="11" t="e">
        <f t="shared" si="62"/>
        <v>#VALUE!</v>
      </c>
      <c r="S199" s="11" t="e">
        <f t="shared" si="63"/>
        <v>#VALUE!</v>
      </c>
      <c r="T199" s="11" t="e">
        <f t="shared" si="64"/>
        <v>#VALUE!</v>
      </c>
      <c r="U199" s="11" t="e">
        <f>'OddsRatio_working_3-way'!S199-'OddsRatio_working_3-way'!R199^2/3</f>
        <v>#VALUE!</v>
      </c>
      <c r="V199" s="11" t="e">
        <f>'OddsRatio_working_3-way'!S199*'OddsRatio_working_3-way'!R199/3-2*'OddsRatio_working_3-way'!R199^3/27-'OddsRatio_working_3-way'!T199</f>
        <v>#VALUE!</v>
      </c>
      <c r="W199" s="11" t="e">
        <f>'OddsRatio_working_3-way'!V199^2+4*'OddsRatio_working_3-way'!U199^3/27</f>
        <v>#VALUE!</v>
      </c>
      <c r="X199" s="11" t="e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#VALUE!</v>
      </c>
      <c r="Y199" s="11" t="e">
        <f>IF('OddsRatio_working_3-way'!W199&gt;=0,IF('OddsRatio_working_3-way'!V199+SQRT('OddsRatio_working_3-way'!W199)&gt;0,0,PI()),ACOS('OddsRatio_working_3-way'!V199/(2*'OddsRatio_working_3-way'!X199)))</f>
        <v>#VALUE!</v>
      </c>
      <c r="Z199" s="11" t="e">
        <f>'OddsRatio_working_3-way'!X199^(1/3)*COS('OddsRatio_working_3-way'!Y199/3)</f>
        <v>#VALUE!</v>
      </c>
      <c r="AA199" s="11" t="e">
        <f>'OddsRatio_working_3-way'!X199^(1/3)*COS(('OddsRatio_working_3-way'!Y199+2*PI())/3)</f>
        <v>#VALUE!</v>
      </c>
      <c r="AB199" s="11" t="e">
        <f>'OddsRatio_working_3-way'!X199^(1/3)*COS(('OddsRatio_working_3-way'!Y199+4*PI())/3)</f>
        <v>#VALUE!</v>
      </c>
      <c r="AC199" s="11" t="e">
        <f>'OddsRatio_working_3-way'!X199^(1/3)*SIN('OddsRatio_working_3-way'!Y199/3)</f>
        <v>#VALUE!</v>
      </c>
      <c r="AD199" s="11" t="e">
        <f>'OddsRatio_working_3-way'!X199^(1/3)*SIN(('OddsRatio_working_3-way'!Y199+2*PI())/3)</f>
        <v>#VALUE!</v>
      </c>
      <c r="AE199" s="11" t="e">
        <f>'OddsRatio_working_3-way'!X199^(1/3)*SIN(('OddsRatio_working_3-way'!Y199+4*PI())/3)</f>
        <v>#VALUE!</v>
      </c>
      <c r="AF199" s="11" t="e">
        <f>-'OddsRatio_working_3-way'!U199/(3*'OddsRatio_working_3-way'!X199^(1/3))*COS(('OddsRatio_working_3-way'!Y199)/3)</f>
        <v>#VALUE!</v>
      </c>
      <c r="AG199" s="11" t="e">
        <f>-'OddsRatio_working_3-way'!U199/(3*'OddsRatio_working_3-way'!X199^(1/3))*COS(('OddsRatio_working_3-way'!Y199+2*PI())/3)</f>
        <v>#VALUE!</v>
      </c>
      <c r="AH199" s="11" t="e">
        <f>-'OddsRatio_working_3-way'!U199/(3*'OddsRatio_working_3-way'!X199^(1/3))*COS(('OddsRatio_working_3-way'!Y199+4*PI())/3)</f>
        <v>#VALUE!</v>
      </c>
      <c r="AI199" s="11" t="e">
        <f>'OddsRatio_working_3-way'!U199/(3*'OddsRatio_working_3-way'!X199^(1/3))*SIN(('OddsRatio_working_3-way'!Y199)/3)</f>
        <v>#VALUE!</v>
      </c>
      <c r="AJ199" s="11" t="e">
        <f>'OddsRatio_working_3-way'!U199/(3*'OddsRatio_working_3-way'!X199^(1/3))*SIN(('OddsRatio_working_3-way'!Y199+2*PI())/3)</f>
        <v>#VALUE!</v>
      </c>
      <c r="AK199" s="11" t="e">
        <f>'OddsRatio_working_3-way'!U199/(3*'OddsRatio_working_3-way'!X199^(1/3))*SIN(('OddsRatio_working_3-way'!Y199+4*PI())/3)</f>
        <v>#VALUE!</v>
      </c>
      <c r="AL199" s="11" t="e">
        <f>'OddsRatio_working_3-way'!Z199+'OddsRatio_working_3-way'!AF199</f>
        <v>#VALUE!</v>
      </c>
      <c r="AM199" s="11" t="e">
        <f>'OddsRatio_working_3-way'!AA199+'OddsRatio_working_3-way'!AG199</f>
        <v>#VALUE!</v>
      </c>
      <c r="AN199" s="11" t="e">
        <f>'OddsRatio_working_3-way'!AB199+'OddsRatio_working_3-way'!AH199</f>
        <v>#VALUE!</v>
      </c>
      <c r="AO199" s="11" t="e">
        <f>'OddsRatio_working_3-way'!AC199+'OddsRatio_working_3-way'!AI199</f>
        <v>#VALUE!</v>
      </c>
      <c r="AP199" s="11" t="e">
        <f>'OddsRatio_working_3-way'!AD199+'OddsRatio_working_3-way'!AJ199</f>
        <v>#VALUE!</v>
      </c>
      <c r="AQ199" s="11" t="e">
        <f>'OddsRatio_working_3-way'!AE199+'OddsRatio_working_3-way'!AK199</f>
        <v>#VALUE!</v>
      </c>
      <c r="AR199" s="10" t="str">
        <f>IF(A199="","",IF(('OddsRatio_working_3-way'!X199=0),IF(Q199&gt;0,-Q199^(1/3),(-Q199)^(1/3)),'OddsRatio_working_3-way'!AL199-'OddsRatio_working_3-way'!R199/3))</f>
        <v/>
      </c>
      <c r="AS199" s="11" t="e">
        <f>IF(('OddsRatio_working_3-way'!X199=0),IF(Q199&gt;0,-Q199^(1/3),(-Q199)^(1/3)),'OddsRatio_working_3-way'!AM199-'OddsRatio_working_3-way'!R199/3)</f>
        <v>#VALUE!</v>
      </c>
      <c r="AT199" s="11" t="e">
        <f>IF(('OddsRatio_working_3-way'!X199=0),IF(Q199&gt;0,-Q199^(1/3),(-Q199)^(1/3)),'OddsRatio_working_3-way'!AN199-'OddsRatio_working_3-way'!R199/3)</f>
        <v>#VALUE!</v>
      </c>
      <c r="AU199" s="11" t="e">
        <f>IF(('OddsRatio_working_3-way'!X199=0),0,'OddsRatio_working_3-way'!AO199)</f>
        <v>#VALUE!</v>
      </c>
      <c r="AV199" s="11" t="e">
        <f>IF(('OddsRatio_working_3-way'!X199=0),0,'OddsRatio_working_3-way'!AP199)</f>
        <v>#VALUE!</v>
      </c>
      <c r="AW199" s="11" t="e">
        <f>IF(('OddsRatio_working_3-way'!X199=0),0,'OddsRatio_working_3-way'!AQ199)</f>
        <v>#VALUE!</v>
      </c>
    </row>
    <row r="200" spans="1:4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9" t="e">
        <f t="shared" si="52"/>
        <v>#VALUE!</v>
      </c>
      <c r="E200" s="9" t="e">
        <f t="shared" si="53"/>
        <v>#VALUE!</v>
      </c>
      <c r="F200" s="9" t="e">
        <f t="shared" si="54"/>
        <v>#VALUE!</v>
      </c>
      <c r="G200" s="9" t="str">
        <f t="shared" si="55"/>
        <v/>
      </c>
      <c r="H200" s="9" t="str">
        <f t="shared" si="56"/>
        <v/>
      </c>
      <c r="I200" s="9" t="str">
        <f t="shared" si="57"/>
        <v/>
      </c>
      <c r="J200" s="9" t="str">
        <f t="shared" si="58"/>
        <v/>
      </c>
      <c r="K200" s="11" t="e">
        <f t="shared" si="59"/>
        <v>#VALUE!</v>
      </c>
      <c r="L200" s="11" t="e">
        <f t="shared" si="60"/>
        <v>#VALUE!</v>
      </c>
      <c r="M200" s="11" t="e">
        <f t="shared" si="61"/>
        <v>#VALUE!</v>
      </c>
      <c r="N200" s="11" t="e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#VALUE!</v>
      </c>
      <c r="O200" s="11">
        <f>0</f>
        <v>0</v>
      </c>
      <c r="P200" s="11" t="e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#VALUE!</v>
      </c>
      <c r="Q200" s="11" t="e">
        <f>2*'OddsRatio_working_3-way'!K200*'OddsRatio_working_3-way'!L200*'OddsRatio_working_3-way'!M200</f>
        <v>#VALUE!</v>
      </c>
      <c r="R200" s="11" t="e">
        <f t="shared" si="62"/>
        <v>#VALUE!</v>
      </c>
      <c r="S200" s="11" t="e">
        <f t="shared" si="63"/>
        <v>#VALUE!</v>
      </c>
      <c r="T200" s="11" t="e">
        <f t="shared" si="64"/>
        <v>#VALUE!</v>
      </c>
      <c r="U200" s="11" t="e">
        <f>'OddsRatio_working_3-way'!S200-'OddsRatio_working_3-way'!R200^2/3</f>
        <v>#VALUE!</v>
      </c>
      <c r="V200" s="11" t="e">
        <f>'OddsRatio_working_3-way'!S200*'OddsRatio_working_3-way'!R200/3-2*'OddsRatio_working_3-way'!R200^3/27-'OddsRatio_working_3-way'!T200</f>
        <v>#VALUE!</v>
      </c>
      <c r="W200" s="11" t="e">
        <f>'OddsRatio_working_3-way'!V200^2+4*'OddsRatio_working_3-way'!U200^3/27</f>
        <v>#VALUE!</v>
      </c>
      <c r="X200" s="11" t="e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#VALUE!</v>
      </c>
      <c r="Y200" s="11" t="e">
        <f>IF('OddsRatio_working_3-way'!W200&gt;=0,IF('OddsRatio_working_3-way'!V200+SQRT('OddsRatio_working_3-way'!W200)&gt;0,0,PI()),ACOS('OddsRatio_working_3-way'!V200/(2*'OddsRatio_working_3-way'!X200)))</f>
        <v>#VALUE!</v>
      </c>
      <c r="Z200" s="11" t="e">
        <f>'OddsRatio_working_3-way'!X200^(1/3)*COS('OddsRatio_working_3-way'!Y200/3)</f>
        <v>#VALUE!</v>
      </c>
      <c r="AA200" s="11" t="e">
        <f>'OddsRatio_working_3-way'!X200^(1/3)*COS(('OddsRatio_working_3-way'!Y200+2*PI())/3)</f>
        <v>#VALUE!</v>
      </c>
      <c r="AB200" s="11" t="e">
        <f>'OddsRatio_working_3-way'!X200^(1/3)*COS(('OddsRatio_working_3-way'!Y200+4*PI())/3)</f>
        <v>#VALUE!</v>
      </c>
      <c r="AC200" s="11" t="e">
        <f>'OddsRatio_working_3-way'!X200^(1/3)*SIN('OddsRatio_working_3-way'!Y200/3)</f>
        <v>#VALUE!</v>
      </c>
      <c r="AD200" s="11" t="e">
        <f>'OddsRatio_working_3-way'!X200^(1/3)*SIN(('OddsRatio_working_3-way'!Y200+2*PI())/3)</f>
        <v>#VALUE!</v>
      </c>
      <c r="AE200" s="11" t="e">
        <f>'OddsRatio_working_3-way'!X200^(1/3)*SIN(('OddsRatio_working_3-way'!Y200+4*PI())/3)</f>
        <v>#VALUE!</v>
      </c>
      <c r="AF200" s="11" t="e">
        <f>-'OddsRatio_working_3-way'!U200/(3*'OddsRatio_working_3-way'!X200^(1/3))*COS(('OddsRatio_working_3-way'!Y200)/3)</f>
        <v>#VALUE!</v>
      </c>
      <c r="AG200" s="11" t="e">
        <f>-'OddsRatio_working_3-way'!U200/(3*'OddsRatio_working_3-way'!X200^(1/3))*COS(('OddsRatio_working_3-way'!Y200+2*PI())/3)</f>
        <v>#VALUE!</v>
      </c>
      <c r="AH200" s="11" t="e">
        <f>-'OddsRatio_working_3-way'!U200/(3*'OddsRatio_working_3-way'!X200^(1/3))*COS(('OddsRatio_working_3-way'!Y200+4*PI())/3)</f>
        <v>#VALUE!</v>
      </c>
      <c r="AI200" s="11" t="e">
        <f>'OddsRatio_working_3-way'!U200/(3*'OddsRatio_working_3-way'!X200^(1/3))*SIN(('OddsRatio_working_3-way'!Y200)/3)</f>
        <v>#VALUE!</v>
      </c>
      <c r="AJ200" s="11" t="e">
        <f>'OddsRatio_working_3-way'!U200/(3*'OddsRatio_working_3-way'!X200^(1/3))*SIN(('OddsRatio_working_3-way'!Y200+2*PI())/3)</f>
        <v>#VALUE!</v>
      </c>
      <c r="AK200" s="11" t="e">
        <f>'OddsRatio_working_3-way'!U200/(3*'OddsRatio_working_3-way'!X200^(1/3))*SIN(('OddsRatio_working_3-way'!Y200+4*PI())/3)</f>
        <v>#VALUE!</v>
      </c>
      <c r="AL200" s="11" t="e">
        <f>'OddsRatio_working_3-way'!Z200+'OddsRatio_working_3-way'!AF200</f>
        <v>#VALUE!</v>
      </c>
      <c r="AM200" s="11" t="e">
        <f>'OddsRatio_working_3-way'!AA200+'OddsRatio_working_3-way'!AG200</f>
        <v>#VALUE!</v>
      </c>
      <c r="AN200" s="11" t="e">
        <f>'OddsRatio_working_3-way'!AB200+'OddsRatio_working_3-way'!AH200</f>
        <v>#VALUE!</v>
      </c>
      <c r="AO200" s="11" t="e">
        <f>'OddsRatio_working_3-way'!AC200+'OddsRatio_working_3-way'!AI200</f>
        <v>#VALUE!</v>
      </c>
      <c r="AP200" s="11" t="e">
        <f>'OddsRatio_working_3-way'!AD200+'OddsRatio_working_3-way'!AJ200</f>
        <v>#VALUE!</v>
      </c>
      <c r="AQ200" s="11" t="e">
        <f>'OddsRatio_working_3-way'!AE200+'OddsRatio_working_3-way'!AK200</f>
        <v>#VALUE!</v>
      </c>
      <c r="AR200" s="10" t="str">
        <f>IF(A200="","",IF(('OddsRatio_working_3-way'!X200=0),IF(Q200&gt;0,-Q200^(1/3),(-Q200)^(1/3)),'OddsRatio_working_3-way'!AL200-'OddsRatio_working_3-way'!R200/3))</f>
        <v/>
      </c>
      <c r="AS200" s="11" t="e">
        <f>IF(('OddsRatio_working_3-way'!X200=0),IF(Q200&gt;0,-Q200^(1/3),(-Q200)^(1/3)),'OddsRatio_working_3-way'!AM200-'OddsRatio_working_3-way'!R200/3)</f>
        <v>#VALUE!</v>
      </c>
      <c r="AT200" s="11" t="e">
        <f>IF(('OddsRatio_working_3-way'!X200=0),IF(Q200&gt;0,-Q200^(1/3),(-Q200)^(1/3)),'OddsRatio_working_3-way'!AN200-'OddsRatio_working_3-way'!R200/3)</f>
        <v>#VALUE!</v>
      </c>
      <c r="AU200" s="11" t="e">
        <f>IF(('OddsRatio_working_3-way'!X200=0),0,'OddsRatio_working_3-way'!AO200)</f>
        <v>#VALUE!</v>
      </c>
      <c r="AV200" s="11" t="e">
        <f>IF(('OddsRatio_working_3-way'!X200=0),0,'OddsRatio_working_3-way'!AP200)</f>
        <v>#VALUE!</v>
      </c>
      <c r="AW200" s="11" t="e">
        <f>IF(('OddsRatio_working_3-way'!X200=0),0,'OddsRatio_working_3-way'!AQ200)</f>
        <v>#VALUE!</v>
      </c>
    </row>
    <row r="201" spans="1:4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9" t="e">
        <f t="shared" si="52"/>
        <v>#VALUE!</v>
      </c>
      <c r="E201" s="9" t="e">
        <f t="shared" si="53"/>
        <v>#VALUE!</v>
      </c>
      <c r="F201" s="9" t="e">
        <f t="shared" si="54"/>
        <v>#VALUE!</v>
      </c>
      <c r="G201" s="9" t="str">
        <f t="shared" si="55"/>
        <v/>
      </c>
      <c r="H201" s="9" t="str">
        <f t="shared" si="56"/>
        <v/>
      </c>
      <c r="I201" s="9" t="str">
        <f t="shared" si="57"/>
        <v/>
      </c>
      <c r="J201" s="9" t="str">
        <f t="shared" si="58"/>
        <v/>
      </c>
      <c r="K201" s="11" t="e">
        <f t="shared" si="59"/>
        <v>#VALUE!</v>
      </c>
      <c r="L201" s="11" t="e">
        <f t="shared" si="60"/>
        <v>#VALUE!</v>
      </c>
      <c r="M201" s="11" t="e">
        <f t="shared" si="61"/>
        <v>#VALUE!</v>
      </c>
      <c r="N201" s="11" t="e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#VALUE!</v>
      </c>
      <c r="O201" s="11">
        <f>0</f>
        <v>0</v>
      </c>
      <c r="P201" s="11" t="e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#VALUE!</v>
      </c>
      <c r="Q201" s="11" t="e">
        <f>2*'OddsRatio_working_3-way'!K201*'OddsRatio_working_3-way'!L201*'OddsRatio_working_3-way'!M201</f>
        <v>#VALUE!</v>
      </c>
      <c r="R201" s="11" t="e">
        <f t="shared" si="62"/>
        <v>#VALUE!</v>
      </c>
      <c r="S201" s="11" t="e">
        <f t="shared" si="63"/>
        <v>#VALUE!</v>
      </c>
      <c r="T201" s="11" t="e">
        <f t="shared" si="64"/>
        <v>#VALUE!</v>
      </c>
      <c r="U201" s="11" t="e">
        <f>'OddsRatio_working_3-way'!S201-'OddsRatio_working_3-way'!R201^2/3</f>
        <v>#VALUE!</v>
      </c>
      <c r="V201" s="11" t="e">
        <f>'OddsRatio_working_3-way'!S201*'OddsRatio_working_3-way'!R201/3-2*'OddsRatio_working_3-way'!R201^3/27-'OddsRatio_working_3-way'!T201</f>
        <v>#VALUE!</v>
      </c>
      <c r="W201" s="11" t="e">
        <f>'OddsRatio_working_3-way'!V201^2+4*'OddsRatio_working_3-way'!U201^3/27</f>
        <v>#VALUE!</v>
      </c>
      <c r="X201" s="11" t="e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#VALUE!</v>
      </c>
      <c r="Y201" s="11" t="e">
        <f>IF('OddsRatio_working_3-way'!W201&gt;=0,IF('OddsRatio_working_3-way'!V201+SQRT('OddsRatio_working_3-way'!W201)&gt;0,0,PI()),ACOS('OddsRatio_working_3-way'!V201/(2*'OddsRatio_working_3-way'!X201)))</f>
        <v>#VALUE!</v>
      </c>
      <c r="Z201" s="11" t="e">
        <f>'OddsRatio_working_3-way'!X201^(1/3)*COS('OddsRatio_working_3-way'!Y201/3)</f>
        <v>#VALUE!</v>
      </c>
      <c r="AA201" s="11" t="e">
        <f>'OddsRatio_working_3-way'!X201^(1/3)*COS(('OddsRatio_working_3-way'!Y201+2*PI())/3)</f>
        <v>#VALUE!</v>
      </c>
      <c r="AB201" s="11" t="e">
        <f>'OddsRatio_working_3-way'!X201^(1/3)*COS(('OddsRatio_working_3-way'!Y201+4*PI())/3)</f>
        <v>#VALUE!</v>
      </c>
      <c r="AC201" s="11" t="e">
        <f>'OddsRatio_working_3-way'!X201^(1/3)*SIN('OddsRatio_working_3-way'!Y201/3)</f>
        <v>#VALUE!</v>
      </c>
      <c r="AD201" s="11" t="e">
        <f>'OddsRatio_working_3-way'!X201^(1/3)*SIN(('OddsRatio_working_3-way'!Y201+2*PI())/3)</f>
        <v>#VALUE!</v>
      </c>
      <c r="AE201" s="11" t="e">
        <f>'OddsRatio_working_3-way'!X201^(1/3)*SIN(('OddsRatio_working_3-way'!Y201+4*PI())/3)</f>
        <v>#VALUE!</v>
      </c>
      <c r="AF201" s="11" t="e">
        <f>-'OddsRatio_working_3-way'!U201/(3*'OddsRatio_working_3-way'!X201^(1/3))*COS(('OddsRatio_working_3-way'!Y201)/3)</f>
        <v>#VALUE!</v>
      </c>
      <c r="AG201" s="11" t="e">
        <f>-'OddsRatio_working_3-way'!U201/(3*'OddsRatio_working_3-way'!X201^(1/3))*COS(('OddsRatio_working_3-way'!Y201+2*PI())/3)</f>
        <v>#VALUE!</v>
      </c>
      <c r="AH201" s="11" t="e">
        <f>-'OddsRatio_working_3-way'!U201/(3*'OddsRatio_working_3-way'!X201^(1/3))*COS(('OddsRatio_working_3-way'!Y201+4*PI())/3)</f>
        <v>#VALUE!</v>
      </c>
      <c r="AI201" s="11" t="e">
        <f>'OddsRatio_working_3-way'!U201/(3*'OddsRatio_working_3-way'!X201^(1/3))*SIN(('OddsRatio_working_3-way'!Y201)/3)</f>
        <v>#VALUE!</v>
      </c>
      <c r="AJ201" s="11" t="e">
        <f>'OddsRatio_working_3-way'!U201/(3*'OddsRatio_working_3-way'!X201^(1/3))*SIN(('OddsRatio_working_3-way'!Y201+2*PI())/3)</f>
        <v>#VALUE!</v>
      </c>
      <c r="AK201" s="11" t="e">
        <f>'OddsRatio_working_3-way'!U201/(3*'OddsRatio_working_3-way'!X201^(1/3))*SIN(('OddsRatio_working_3-way'!Y201+4*PI())/3)</f>
        <v>#VALUE!</v>
      </c>
      <c r="AL201" s="11" t="e">
        <f>'OddsRatio_working_3-way'!Z201+'OddsRatio_working_3-way'!AF201</f>
        <v>#VALUE!</v>
      </c>
      <c r="AM201" s="11" t="e">
        <f>'OddsRatio_working_3-way'!AA201+'OddsRatio_working_3-way'!AG201</f>
        <v>#VALUE!</v>
      </c>
      <c r="AN201" s="11" t="e">
        <f>'OddsRatio_working_3-way'!AB201+'OddsRatio_working_3-way'!AH201</f>
        <v>#VALUE!</v>
      </c>
      <c r="AO201" s="11" t="e">
        <f>'OddsRatio_working_3-way'!AC201+'OddsRatio_working_3-way'!AI201</f>
        <v>#VALUE!</v>
      </c>
      <c r="AP201" s="11" t="e">
        <f>'OddsRatio_working_3-way'!AD201+'OddsRatio_working_3-way'!AJ201</f>
        <v>#VALUE!</v>
      </c>
      <c r="AQ201" s="11" t="e">
        <f>'OddsRatio_working_3-way'!AE201+'OddsRatio_working_3-way'!AK201</f>
        <v>#VALUE!</v>
      </c>
      <c r="AR201" s="10" t="str">
        <f>IF(A201="","",IF(('OddsRatio_working_3-way'!X201=0),IF(Q201&gt;0,-Q201^(1/3),(-Q201)^(1/3)),'OddsRatio_working_3-way'!AL201-'OddsRatio_working_3-way'!R201/3))</f>
        <v/>
      </c>
      <c r="AS201" s="11" t="e">
        <f>IF(('OddsRatio_working_3-way'!X201=0),IF(Q201&gt;0,-Q201^(1/3),(-Q201)^(1/3)),'OddsRatio_working_3-way'!AM201-'OddsRatio_working_3-way'!R201/3)</f>
        <v>#VALUE!</v>
      </c>
      <c r="AT201" s="11" t="e">
        <f>IF(('OddsRatio_working_3-way'!X201=0),IF(Q201&gt;0,-Q201^(1/3),(-Q201)^(1/3)),'OddsRatio_working_3-way'!AN201-'OddsRatio_working_3-way'!R201/3)</f>
        <v>#VALUE!</v>
      </c>
      <c r="AU201" s="11" t="e">
        <f>IF(('OddsRatio_working_3-way'!X201=0),0,'OddsRatio_working_3-way'!AO201)</f>
        <v>#VALUE!</v>
      </c>
      <c r="AV201" s="11" t="e">
        <f>IF(('OddsRatio_working_3-way'!X201=0),0,'OddsRatio_working_3-way'!AP201)</f>
        <v>#VALUE!</v>
      </c>
      <c r="AW201" s="11" t="e">
        <f>IF(('OddsRatio_working_3-way'!X201=0),0,'OddsRatio_working_3-way'!AQ201)</f>
        <v>#VALUE!</v>
      </c>
    </row>
    <row r="202" spans="1:4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9" t="e">
        <f t="shared" si="52"/>
        <v>#VALUE!</v>
      </c>
      <c r="E202" s="9" t="e">
        <f t="shared" si="53"/>
        <v>#VALUE!</v>
      </c>
      <c r="F202" s="9" t="e">
        <f t="shared" si="54"/>
        <v>#VALUE!</v>
      </c>
      <c r="G202" s="9" t="str">
        <f t="shared" si="55"/>
        <v/>
      </c>
      <c r="H202" s="9" t="str">
        <f t="shared" si="56"/>
        <v/>
      </c>
      <c r="I202" s="9" t="str">
        <f t="shared" si="57"/>
        <v/>
      </c>
      <c r="J202" s="9" t="str">
        <f t="shared" si="58"/>
        <v/>
      </c>
      <c r="K202" s="11" t="e">
        <f t="shared" si="59"/>
        <v>#VALUE!</v>
      </c>
      <c r="L202" s="11" t="e">
        <f t="shared" si="60"/>
        <v>#VALUE!</v>
      </c>
      <c r="M202" s="11" t="e">
        <f t="shared" si="61"/>
        <v>#VALUE!</v>
      </c>
      <c r="N202" s="11" t="e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#VALUE!</v>
      </c>
      <c r="O202" s="11">
        <f>0</f>
        <v>0</v>
      </c>
      <c r="P202" s="11" t="e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#VALUE!</v>
      </c>
      <c r="Q202" s="11" t="e">
        <f>2*'OddsRatio_working_3-way'!K202*'OddsRatio_working_3-way'!L202*'OddsRatio_working_3-way'!M202</f>
        <v>#VALUE!</v>
      </c>
      <c r="R202" s="11" t="e">
        <f t="shared" si="62"/>
        <v>#VALUE!</v>
      </c>
      <c r="S202" s="11" t="e">
        <f t="shared" si="63"/>
        <v>#VALUE!</v>
      </c>
      <c r="T202" s="11" t="e">
        <f t="shared" si="64"/>
        <v>#VALUE!</v>
      </c>
      <c r="U202" s="11" t="e">
        <f>'OddsRatio_working_3-way'!S202-'OddsRatio_working_3-way'!R202^2/3</f>
        <v>#VALUE!</v>
      </c>
      <c r="V202" s="11" t="e">
        <f>'OddsRatio_working_3-way'!S202*'OddsRatio_working_3-way'!R202/3-2*'OddsRatio_working_3-way'!R202^3/27-'OddsRatio_working_3-way'!T202</f>
        <v>#VALUE!</v>
      </c>
      <c r="W202" s="11" t="e">
        <f>'OddsRatio_working_3-way'!V202^2+4*'OddsRatio_working_3-way'!U202^3/27</f>
        <v>#VALUE!</v>
      </c>
      <c r="X202" s="11" t="e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#VALUE!</v>
      </c>
      <c r="Y202" s="11" t="e">
        <f>IF('OddsRatio_working_3-way'!W202&gt;=0,IF('OddsRatio_working_3-way'!V202+SQRT('OddsRatio_working_3-way'!W202)&gt;0,0,PI()),ACOS('OddsRatio_working_3-way'!V202/(2*'OddsRatio_working_3-way'!X202)))</f>
        <v>#VALUE!</v>
      </c>
      <c r="Z202" s="11" t="e">
        <f>'OddsRatio_working_3-way'!X202^(1/3)*COS('OddsRatio_working_3-way'!Y202/3)</f>
        <v>#VALUE!</v>
      </c>
      <c r="AA202" s="11" t="e">
        <f>'OddsRatio_working_3-way'!X202^(1/3)*COS(('OddsRatio_working_3-way'!Y202+2*PI())/3)</f>
        <v>#VALUE!</v>
      </c>
      <c r="AB202" s="11" t="e">
        <f>'OddsRatio_working_3-way'!X202^(1/3)*COS(('OddsRatio_working_3-way'!Y202+4*PI())/3)</f>
        <v>#VALUE!</v>
      </c>
      <c r="AC202" s="11" t="e">
        <f>'OddsRatio_working_3-way'!X202^(1/3)*SIN('OddsRatio_working_3-way'!Y202/3)</f>
        <v>#VALUE!</v>
      </c>
      <c r="AD202" s="11" t="e">
        <f>'OddsRatio_working_3-way'!X202^(1/3)*SIN(('OddsRatio_working_3-way'!Y202+2*PI())/3)</f>
        <v>#VALUE!</v>
      </c>
      <c r="AE202" s="11" t="e">
        <f>'OddsRatio_working_3-way'!X202^(1/3)*SIN(('OddsRatio_working_3-way'!Y202+4*PI())/3)</f>
        <v>#VALUE!</v>
      </c>
      <c r="AF202" s="11" t="e">
        <f>-'OddsRatio_working_3-way'!U202/(3*'OddsRatio_working_3-way'!X202^(1/3))*COS(('OddsRatio_working_3-way'!Y202)/3)</f>
        <v>#VALUE!</v>
      </c>
      <c r="AG202" s="11" t="e">
        <f>-'OddsRatio_working_3-way'!U202/(3*'OddsRatio_working_3-way'!X202^(1/3))*COS(('OddsRatio_working_3-way'!Y202+2*PI())/3)</f>
        <v>#VALUE!</v>
      </c>
      <c r="AH202" s="11" t="e">
        <f>-'OddsRatio_working_3-way'!U202/(3*'OddsRatio_working_3-way'!X202^(1/3))*COS(('OddsRatio_working_3-way'!Y202+4*PI())/3)</f>
        <v>#VALUE!</v>
      </c>
      <c r="AI202" s="11" t="e">
        <f>'OddsRatio_working_3-way'!U202/(3*'OddsRatio_working_3-way'!X202^(1/3))*SIN(('OddsRatio_working_3-way'!Y202)/3)</f>
        <v>#VALUE!</v>
      </c>
      <c r="AJ202" s="11" t="e">
        <f>'OddsRatio_working_3-way'!U202/(3*'OddsRatio_working_3-way'!X202^(1/3))*SIN(('OddsRatio_working_3-way'!Y202+2*PI())/3)</f>
        <v>#VALUE!</v>
      </c>
      <c r="AK202" s="11" t="e">
        <f>'OddsRatio_working_3-way'!U202/(3*'OddsRatio_working_3-way'!X202^(1/3))*SIN(('OddsRatio_working_3-way'!Y202+4*PI())/3)</f>
        <v>#VALUE!</v>
      </c>
      <c r="AL202" s="11" t="e">
        <f>'OddsRatio_working_3-way'!Z202+'OddsRatio_working_3-way'!AF202</f>
        <v>#VALUE!</v>
      </c>
      <c r="AM202" s="11" t="e">
        <f>'OddsRatio_working_3-way'!AA202+'OddsRatio_working_3-way'!AG202</f>
        <v>#VALUE!</v>
      </c>
      <c r="AN202" s="11" t="e">
        <f>'OddsRatio_working_3-way'!AB202+'OddsRatio_working_3-way'!AH202</f>
        <v>#VALUE!</v>
      </c>
      <c r="AO202" s="11" t="e">
        <f>'OddsRatio_working_3-way'!AC202+'OddsRatio_working_3-way'!AI202</f>
        <v>#VALUE!</v>
      </c>
      <c r="AP202" s="11" t="e">
        <f>'OddsRatio_working_3-way'!AD202+'OddsRatio_working_3-way'!AJ202</f>
        <v>#VALUE!</v>
      </c>
      <c r="AQ202" s="11" t="e">
        <f>'OddsRatio_working_3-way'!AE202+'OddsRatio_working_3-way'!AK202</f>
        <v>#VALUE!</v>
      </c>
      <c r="AR202" s="10" t="str">
        <f>IF(A202="","",IF(('OddsRatio_working_3-way'!X202=0),IF(Q202&gt;0,-Q202^(1/3),(-Q202)^(1/3)),'OddsRatio_working_3-way'!AL202-'OddsRatio_working_3-way'!R202/3))</f>
        <v/>
      </c>
      <c r="AS202" s="11" t="e">
        <f>IF(('OddsRatio_working_3-way'!X202=0),IF(Q202&gt;0,-Q202^(1/3),(-Q202)^(1/3)),'OddsRatio_working_3-way'!AM202-'OddsRatio_working_3-way'!R202/3)</f>
        <v>#VALUE!</v>
      </c>
      <c r="AT202" s="11" t="e">
        <f>IF(('OddsRatio_working_3-way'!X202=0),IF(Q202&gt;0,-Q202^(1/3),(-Q202)^(1/3)),'OddsRatio_working_3-way'!AN202-'OddsRatio_working_3-way'!R202/3)</f>
        <v>#VALUE!</v>
      </c>
      <c r="AU202" s="11" t="e">
        <f>IF(('OddsRatio_working_3-way'!X202=0),0,'OddsRatio_working_3-way'!AO202)</f>
        <v>#VALUE!</v>
      </c>
      <c r="AV202" s="11" t="e">
        <f>IF(('OddsRatio_working_3-way'!X202=0),0,'OddsRatio_working_3-way'!AP202)</f>
        <v>#VALUE!</v>
      </c>
      <c r="AW202" s="11" t="e">
        <f>IF(('OddsRatio_working_3-way'!X202=0),0,'OddsRatio_working_3-way'!AQ202)</f>
        <v>#VALUE!</v>
      </c>
    </row>
    <row r="203" spans="1:4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9" t="e">
        <f t="shared" si="52"/>
        <v>#VALUE!</v>
      </c>
      <c r="E203" s="9" t="e">
        <f t="shared" si="53"/>
        <v>#VALUE!</v>
      </c>
      <c r="F203" s="9" t="e">
        <f t="shared" si="54"/>
        <v>#VALUE!</v>
      </c>
      <c r="G203" s="9" t="str">
        <f t="shared" si="55"/>
        <v/>
      </c>
      <c r="H203" s="9" t="str">
        <f t="shared" si="56"/>
        <v/>
      </c>
      <c r="I203" s="9" t="str">
        <f t="shared" si="57"/>
        <v/>
      </c>
      <c r="J203" s="9" t="str">
        <f t="shared" si="58"/>
        <v/>
      </c>
      <c r="K203" s="11" t="e">
        <f t="shared" si="59"/>
        <v>#VALUE!</v>
      </c>
      <c r="L203" s="11" t="e">
        <f t="shared" si="60"/>
        <v>#VALUE!</v>
      </c>
      <c r="M203" s="11" t="e">
        <f t="shared" si="61"/>
        <v>#VALUE!</v>
      </c>
      <c r="N203" s="11" t="e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#VALUE!</v>
      </c>
      <c r="O203" s="11">
        <f>0</f>
        <v>0</v>
      </c>
      <c r="P203" s="11" t="e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#VALUE!</v>
      </c>
      <c r="Q203" s="11" t="e">
        <f>2*'OddsRatio_working_3-way'!K203*'OddsRatio_working_3-way'!L203*'OddsRatio_working_3-way'!M203</f>
        <v>#VALUE!</v>
      </c>
      <c r="R203" s="11" t="e">
        <f t="shared" si="62"/>
        <v>#VALUE!</v>
      </c>
      <c r="S203" s="11" t="e">
        <f t="shared" si="63"/>
        <v>#VALUE!</v>
      </c>
      <c r="T203" s="11" t="e">
        <f t="shared" si="64"/>
        <v>#VALUE!</v>
      </c>
      <c r="U203" s="11" t="e">
        <f>'OddsRatio_working_3-way'!S203-'OddsRatio_working_3-way'!R203^2/3</f>
        <v>#VALUE!</v>
      </c>
      <c r="V203" s="11" t="e">
        <f>'OddsRatio_working_3-way'!S203*'OddsRatio_working_3-way'!R203/3-2*'OddsRatio_working_3-way'!R203^3/27-'OddsRatio_working_3-way'!T203</f>
        <v>#VALUE!</v>
      </c>
      <c r="W203" s="11" t="e">
        <f>'OddsRatio_working_3-way'!V203^2+4*'OddsRatio_working_3-way'!U203^3/27</f>
        <v>#VALUE!</v>
      </c>
      <c r="X203" s="11" t="e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#VALUE!</v>
      </c>
      <c r="Y203" s="11" t="e">
        <f>IF('OddsRatio_working_3-way'!W203&gt;=0,IF('OddsRatio_working_3-way'!V203+SQRT('OddsRatio_working_3-way'!W203)&gt;0,0,PI()),ACOS('OddsRatio_working_3-way'!V203/(2*'OddsRatio_working_3-way'!X203)))</f>
        <v>#VALUE!</v>
      </c>
      <c r="Z203" s="11" t="e">
        <f>'OddsRatio_working_3-way'!X203^(1/3)*COS('OddsRatio_working_3-way'!Y203/3)</f>
        <v>#VALUE!</v>
      </c>
      <c r="AA203" s="11" t="e">
        <f>'OddsRatio_working_3-way'!X203^(1/3)*COS(('OddsRatio_working_3-way'!Y203+2*PI())/3)</f>
        <v>#VALUE!</v>
      </c>
      <c r="AB203" s="11" t="e">
        <f>'OddsRatio_working_3-way'!X203^(1/3)*COS(('OddsRatio_working_3-way'!Y203+4*PI())/3)</f>
        <v>#VALUE!</v>
      </c>
      <c r="AC203" s="11" t="e">
        <f>'OddsRatio_working_3-way'!X203^(1/3)*SIN('OddsRatio_working_3-way'!Y203/3)</f>
        <v>#VALUE!</v>
      </c>
      <c r="AD203" s="11" t="e">
        <f>'OddsRatio_working_3-way'!X203^(1/3)*SIN(('OddsRatio_working_3-way'!Y203+2*PI())/3)</f>
        <v>#VALUE!</v>
      </c>
      <c r="AE203" s="11" t="e">
        <f>'OddsRatio_working_3-way'!X203^(1/3)*SIN(('OddsRatio_working_3-way'!Y203+4*PI())/3)</f>
        <v>#VALUE!</v>
      </c>
      <c r="AF203" s="11" t="e">
        <f>-'OddsRatio_working_3-way'!U203/(3*'OddsRatio_working_3-way'!X203^(1/3))*COS(('OddsRatio_working_3-way'!Y203)/3)</f>
        <v>#VALUE!</v>
      </c>
      <c r="AG203" s="11" t="e">
        <f>-'OddsRatio_working_3-way'!U203/(3*'OddsRatio_working_3-way'!X203^(1/3))*COS(('OddsRatio_working_3-way'!Y203+2*PI())/3)</f>
        <v>#VALUE!</v>
      </c>
      <c r="AH203" s="11" t="e">
        <f>-'OddsRatio_working_3-way'!U203/(3*'OddsRatio_working_3-way'!X203^(1/3))*COS(('OddsRatio_working_3-way'!Y203+4*PI())/3)</f>
        <v>#VALUE!</v>
      </c>
      <c r="AI203" s="11" t="e">
        <f>'OddsRatio_working_3-way'!U203/(3*'OddsRatio_working_3-way'!X203^(1/3))*SIN(('OddsRatio_working_3-way'!Y203)/3)</f>
        <v>#VALUE!</v>
      </c>
      <c r="AJ203" s="11" t="e">
        <f>'OddsRatio_working_3-way'!U203/(3*'OddsRatio_working_3-way'!X203^(1/3))*SIN(('OddsRatio_working_3-way'!Y203+2*PI())/3)</f>
        <v>#VALUE!</v>
      </c>
      <c r="AK203" s="11" t="e">
        <f>'OddsRatio_working_3-way'!U203/(3*'OddsRatio_working_3-way'!X203^(1/3))*SIN(('OddsRatio_working_3-way'!Y203+4*PI())/3)</f>
        <v>#VALUE!</v>
      </c>
      <c r="AL203" s="11" t="e">
        <f>'OddsRatio_working_3-way'!Z203+'OddsRatio_working_3-way'!AF203</f>
        <v>#VALUE!</v>
      </c>
      <c r="AM203" s="11" t="e">
        <f>'OddsRatio_working_3-way'!AA203+'OddsRatio_working_3-way'!AG203</f>
        <v>#VALUE!</v>
      </c>
      <c r="AN203" s="11" t="e">
        <f>'OddsRatio_working_3-way'!AB203+'OddsRatio_working_3-way'!AH203</f>
        <v>#VALUE!</v>
      </c>
      <c r="AO203" s="11" t="e">
        <f>'OddsRatio_working_3-way'!AC203+'OddsRatio_working_3-way'!AI203</f>
        <v>#VALUE!</v>
      </c>
      <c r="AP203" s="11" t="e">
        <f>'OddsRatio_working_3-way'!AD203+'OddsRatio_working_3-way'!AJ203</f>
        <v>#VALUE!</v>
      </c>
      <c r="AQ203" s="11" t="e">
        <f>'OddsRatio_working_3-way'!AE203+'OddsRatio_working_3-way'!AK203</f>
        <v>#VALUE!</v>
      </c>
      <c r="AR203" s="10" t="str">
        <f>IF(A203="","",IF(('OddsRatio_working_3-way'!X203=0),IF(Q203&gt;0,-Q203^(1/3),(-Q203)^(1/3)),'OddsRatio_working_3-way'!AL203-'OddsRatio_working_3-way'!R203/3))</f>
        <v/>
      </c>
      <c r="AS203" s="11" t="e">
        <f>IF(('OddsRatio_working_3-way'!X203=0),IF(Q203&gt;0,-Q203^(1/3),(-Q203)^(1/3)),'OddsRatio_working_3-way'!AM203-'OddsRatio_working_3-way'!R203/3)</f>
        <v>#VALUE!</v>
      </c>
      <c r="AT203" s="11" t="e">
        <f>IF(('OddsRatio_working_3-way'!X203=0),IF(Q203&gt;0,-Q203^(1/3),(-Q203)^(1/3)),'OddsRatio_working_3-way'!AN203-'OddsRatio_working_3-way'!R203/3)</f>
        <v>#VALUE!</v>
      </c>
      <c r="AU203" s="11" t="e">
        <f>IF(('OddsRatio_working_3-way'!X203=0),0,'OddsRatio_working_3-way'!AO203)</f>
        <v>#VALUE!</v>
      </c>
      <c r="AV203" s="11" t="e">
        <f>IF(('OddsRatio_working_3-way'!X203=0),0,'OddsRatio_working_3-way'!AP203)</f>
        <v>#VALUE!</v>
      </c>
      <c r="AW203" s="11" t="e">
        <f>IF(('OddsRatio_working_3-way'!X203=0),0,'OddsRatio_working_3-way'!AQ203)</f>
        <v>#VALUE!</v>
      </c>
    </row>
    <row r="204" spans="1:4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9" t="e">
        <f t="shared" si="52"/>
        <v>#VALUE!</v>
      </c>
      <c r="E204" s="9" t="e">
        <f t="shared" si="53"/>
        <v>#VALUE!</v>
      </c>
      <c r="F204" s="9" t="e">
        <f t="shared" si="54"/>
        <v>#VALUE!</v>
      </c>
      <c r="G204" s="9" t="str">
        <f t="shared" si="55"/>
        <v/>
      </c>
      <c r="H204" s="9" t="str">
        <f t="shared" si="56"/>
        <v/>
      </c>
      <c r="I204" s="9" t="str">
        <f t="shared" si="57"/>
        <v/>
      </c>
      <c r="J204" s="9" t="str">
        <f t="shared" si="58"/>
        <v/>
      </c>
      <c r="K204" s="11" t="e">
        <f t="shared" si="59"/>
        <v>#VALUE!</v>
      </c>
      <c r="L204" s="11" t="e">
        <f t="shared" si="60"/>
        <v>#VALUE!</v>
      </c>
      <c r="M204" s="11" t="e">
        <f t="shared" si="61"/>
        <v>#VALUE!</v>
      </c>
      <c r="N204" s="11" t="e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#VALUE!</v>
      </c>
      <c r="O204" s="11">
        <f>0</f>
        <v>0</v>
      </c>
      <c r="P204" s="11" t="e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#VALUE!</v>
      </c>
      <c r="Q204" s="11" t="e">
        <f>2*'OddsRatio_working_3-way'!K204*'OddsRatio_working_3-way'!L204*'OddsRatio_working_3-way'!M204</f>
        <v>#VALUE!</v>
      </c>
      <c r="R204" s="11" t="e">
        <f t="shared" si="62"/>
        <v>#VALUE!</v>
      </c>
      <c r="S204" s="11" t="e">
        <f t="shared" si="63"/>
        <v>#VALUE!</v>
      </c>
      <c r="T204" s="11" t="e">
        <f t="shared" si="64"/>
        <v>#VALUE!</v>
      </c>
      <c r="U204" s="11" t="e">
        <f>'OddsRatio_working_3-way'!S204-'OddsRatio_working_3-way'!R204^2/3</f>
        <v>#VALUE!</v>
      </c>
      <c r="V204" s="11" t="e">
        <f>'OddsRatio_working_3-way'!S204*'OddsRatio_working_3-way'!R204/3-2*'OddsRatio_working_3-way'!R204^3/27-'OddsRatio_working_3-way'!T204</f>
        <v>#VALUE!</v>
      </c>
      <c r="W204" s="11" t="e">
        <f>'OddsRatio_working_3-way'!V204^2+4*'OddsRatio_working_3-way'!U204^3/27</f>
        <v>#VALUE!</v>
      </c>
      <c r="X204" s="11" t="e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#VALUE!</v>
      </c>
      <c r="Y204" s="11" t="e">
        <f>IF('OddsRatio_working_3-way'!W204&gt;=0,IF('OddsRatio_working_3-way'!V204+SQRT('OddsRatio_working_3-way'!W204)&gt;0,0,PI()),ACOS('OddsRatio_working_3-way'!V204/(2*'OddsRatio_working_3-way'!X204)))</f>
        <v>#VALUE!</v>
      </c>
      <c r="Z204" s="11" t="e">
        <f>'OddsRatio_working_3-way'!X204^(1/3)*COS('OddsRatio_working_3-way'!Y204/3)</f>
        <v>#VALUE!</v>
      </c>
      <c r="AA204" s="11" t="e">
        <f>'OddsRatio_working_3-way'!X204^(1/3)*COS(('OddsRatio_working_3-way'!Y204+2*PI())/3)</f>
        <v>#VALUE!</v>
      </c>
      <c r="AB204" s="11" t="e">
        <f>'OddsRatio_working_3-way'!X204^(1/3)*COS(('OddsRatio_working_3-way'!Y204+4*PI())/3)</f>
        <v>#VALUE!</v>
      </c>
      <c r="AC204" s="11" t="e">
        <f>'OddsRatio_working_3-way'!X204^(1/3)*SIN('OddsRatio_working_3-way'!Y204/3)</f>
        <v>#VALUE!</v>
      </c>
      <c r="AD204" s="11" t="e">
        <f>'OddsRatio_working_3-way'!X204^(1/3)*SIN(('OddsRatio_working_3-way'!Y204+2*PI())/3)</f>
        <v>#VALUE!</v>
      </c>
      <c r="AE204" s="11" t="e">
        <f>'OddsRatio_working_3-way'!X204^(1/3)*SIN(('OddsRatio_working_3-way'!Y204+4*PI())/3)</f>
        <v>#VALUE!</v>
      </c>
      <c r="AF204" s="11" t="e">
        <f>-'OddsRatio_working_3-way'!U204/(3*'OddsRatio_working_3-way'!X204^(1/3))*COS(('OddsRatio_working_3-way'!Y204)/3)</f>
        <v>#VALUE!</v>
      </c>
      <c r="AG204" s="11" t="e">
        <f>-'OddsRatio_working_3-way'!U204/(3*'OddsRatio_working_3-way'!X204^(1/3))*COS(('OddsRatio_working_3-way'!Y204+2*PI())/3)</f>
        <v>#VALUE!</v>
      </c>
      <c r="AH204" s="11" t="e">
        <f>-'OddsRatio_working_3-way'!U204/(3*'OddsRatio_working_3-way'!X204^(1/3))*COS(('OddsRatio_working_3-way'!Y204+4*PI())/3)</f>
        <v>#VALUE!</v>
      </c>
      <c r="AI204" s="11" t="e">
        <f>'OddsRatio_working_3-way'!U204/(3*'OddsRatio_working_3-way'!X204^(1/3))*SIN(('OddsRatio_working_3-way'!Y204)/3)</f>
        <v>#VALUE!</v>
      </c>
      <c r="AJ204" s="11" t="e">
        <f>'OddsRatio_working_3-way'!U204/(3*'OddsRatio_working_3-way'!X204^(1/3))*SIN(('OddsRatio_working_3-way'!Y204+2*PI())/3)</f>
        <v>#VALUE!</v>
      </c>
      <c r="AK204" s="11" t="e">
        <f>'OddsRatio_working_3-way'!U204/(3*'OddsRatio_working_3-way'!X204^(1/3))*SIN(('OddsRatio_working_3-way'!Y204+4*PI())/3)</f>
        <v>#VALUE!</v>
      </c>
      <c r="AL204" s="11" t="e">
        <f>'OddsRatio_working_3-way'!Z204+'OddsRatio_working_3-way'!AF204</f>
        <v>#VALUE!</v>
      </c>
      <c r="AM204" s="11" t="e">
        <f>'OddsRatio_working_3-way'!AA204+'OddsRatio_working_3-way'!AG204</f>
        <v>#VALUE!</v>
      </c>
      <c r="AN204" s="11" t="e">
        <f>'OddsRatio_working_3-way'!AB204+'OddsRatio_working_3-way'!AH204</f>
        <v>#VALUE!</v>
      </c>
      <c r="AO204" s="11" t="e">
        <f>'OddsRatio_working_3-way'!AC204+'OddsRatio_working_3-way'!AI204</f>
        <v>#VALUE!</v>
      </c>
      <c r="AP204" s="11" t="e">
        <f>'OddsRatio_working_3-way'!AD204+'OddsRatio_working_3-way'!AJ204</f>
        <v>#VALUE!</v>
      </c>
      <c r="AQ204" s="11" t="e">
        <f>'OddsRatio_working_3-way'!AE204+'OddsRatio_working_3-way'!AK204</f>
        <v>#VALUE!</v>
      </c>
      <c r="AR204" s="10" t="str">
        <f>IF(A204="","",IF(('OddsRatio_working_3-way'!X204=0),IF(Q204&gt;0,-Q204^(1/3),(-Q204)^(1/3)),'OddsRatio_working_3-way'!AL204-'OddsRatio_working_3-way'!R204/3))</f>
        <v/>
      </c>
      <c r="AS204" s="11" t="e">
        <f>IF(('OddsRatio_working_3-way'!X204=0),IF(Q204&gt;0,-Q204^(1/3),(-Q204)^(1/3)),'OddsRatio_working_3-way'!AM204-'OddsRatio_working_3-way'!R204/3)</f>
        <v>#VALUE!</v>
      </c>
      <c r="AT204" s="11" t="e">
        <f>IF(('OddsRatio_working_3-way'!X204=0),IF(Q204&gt;0,-Q204^(1/3),(-Q204)^(1/3)),'OddsRatio_working_3-way'!AN204-'OddsRatio_working_3-way'!R204/3)</f>
        <v>#VALUE!</v>
      </c>
      <c r="AU204" s="11" t="e">
        <f>IF(('OddsRatio_working_3-way'!X204=0),0,'OddsRatio_working_3-way'!AO204)</f>
        <v>#VALUE!</v>
      </c>
      <c r="AV204" s="11" t="e">
        <f>IF(('OddsRatio_working_3-way'!X204=0),0,'OddsRatio_working_3-way'!AP204)</f>
        <v>#VALUE!</v>
      </c>
      <c r="AW204" s="11" t="e">
        <f>IF(('OddsRatio_working_3-way'!X204=0),0,'OddsRatio_working_3-way'!AQ204)</f>
        <v>#VALUE!</v>
      </c>
    </row>
    <row r="205" spans="1:4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9" t="e">
        <f t="shared" si="52"/>
        <v>#VALUE!</v>
      </c>
      <c r="E205" s="9" t="e">
        <f t="shared" si="53"/>
        <v>#VALUE!</v>
      </c>
      <c r="F205" s="9" t="e">
        <f t="shared" si="54"/>
        <v>#VALUE!</v>
      </c>
      <c r="G205" s="9" t="str">
        <f t="shared" si="55"/>
        <v/>
      </c>
      <c r="H205" s="9" t="str">
        <f t="shared" si="56"/>
        <v/>
      </c>
      <c r="I205" s="9" t="str">
        <f t="shared" si="57"/>
        <v/>
      </c>
      <c r="J205" s="9" t="str">
        <f t="shared" si="58"/>
        <v/>
      </c>
      <c r="K205" s="11" t="e">
        <f t="shared" si="59"/>
        <v>#VALUE!</v>
      </c>
      <c r="L205" s="11" t="e">
        <f t="shared" si="60"/>
        <v>#VALUE!</v>
      </c>
      <c r="M205" s="11" t="e">
        <f t="shared" si="61"/>
        <v>#VALUE!</v>
      </c>
      <c r="N205" s="11" t="e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#VALUE!</v>
      </c>
      <c r="O205" s="11">
        <f>0</f>
        <v>0</v>
      </c>
      <c r="P205" s="11" t="e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#VALUE!</v>
      </c>
      <c r="Q205" s="11" t="e">
        <f>2*'OddsRatio_working_3-way'!K205*'OddsRatio_working_3-way'!L205*'OddsRatio_working_3-way'!M205</f>
        <v>#VALUE!</v>
      </c>
      <c r="R205" s="11" t="e">
        <f t="shared" si="62"/>
        <v>#VALUE!</v>
      </c>
      <c r="S205" s="11" t="e">
        <f t="shared" si="63"/>
        <v>#VALUE!</v>
      </c>
      <c r="T205" s="11" t="e">
        <f t="shared" si="64"/>
        <v>#VALUE!</v>
      </c>
      <c r="U205" s="11" t="e">
        <f>'OddsRatio_working_3-way'!S205-'OddsRatio_working_3-way'!R205^2/3</f>
        <v>#VALUE!</v>
      </c>
      <c r="V205" s="11" t="e">
        <f>'OddsRatio_working_3-way'!S205*'OddsRatio_working_3-way'!R205/3-2*'OddsRatio_working_3-way'!R205^3/27-'OddsRatio_working_3-way'!T205</f>
        <v>#VALUE!</v>
      </c>
      <c r="W205" s="11" t="e">
        <f>'OddsRatio_working_3-way'!V205^2+4*'OddsRatio_working_3-way'!U205^3/27</f>
        <v>#VALUE!</v>
      </c>
      <c r="X205" s="11" t="e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#VALUE!</v>
      </c>
      <c r="Y205" s="11" t="e">
        <f>IF('OddsRatio_working_3-way'!W205&gt;=0,IF('OddsRatio_working_3-way'!V205+SQRT('OddsRatio_working_3-way'!W205)&gt;0,0,PI()),ACOS('OddsRatio_working_3-way'!V205/(2*'OddsRatio_working_3-way'!X205)))</f>
        <v>#VALUE!</v>
      </c>
      <c r="Z205" s="11" t="e">
        <f>'OddsRatio_working_3-way'!X205^(1/3)*COS('OddsRatio_working_3-way'!Y205/3)</f>
        <v>#VALUE!</v>
      </c>
      <c r="AA205" s="11" t="e">
        <f>'OddsRatio_working_3-way'!X205^(1/3)*COS(('OddsRatio_working_3-way'!Y205+2*PI())/3)</f>
        <v>#VALUE!</v>
      </c>
      <c r="AB205" s="11" t="e">
        <f>'OddsRatio_working_3-way'!X205^(1/3)*COS(('OddsRatio_working_3-way'!Y205+4*PI())/3)</f>
        <v>#VALUE!</v>
      </c>
      <c r="AC205" s="11" t="e">
        <f>'OddsRatio_working_3-way'!X205^(1/3)*SIN('OddsRatio_working_3-way'!Y205/3)</f>
        <v>#VALUE!</v>
      </c>
      <c r="AD205" s="11" t="e">
        <f>'OddsRatio_working_3-way'!X205^(1/3)*SIN(('OddsRatio_working_3-way'!Y205+2*PI())/3)</f>
        <v>#VALUE!</v>
      </c>
      <c r="AE205" s="11" t="e">
        <f>'OddsRatio_working_3-way'!X205^(1/3)*SIN(('OddsRatio_working_3-way'!Y205+4*PI())/3)</f>
        <v>#VALUE!</v>
      </c>
      <c r="AF205" s="11" t="e">
        <f>-'OddsRatio_working_3-way'!U205/(3*'OddsRatio_working_3-way'!X205^(1/3))*COS(('OddsRatio_working_3-way'!Y205)/3)</f>
        <v>#VALUE!</v>
      </c>
      <c r="AG205" s="11" t="e">
        <f>-'OddsRatio_working_3-way'!U205/(3*'OddsRatio_working_3-way'!X205^(1/3))*COS(('OddsRatio_working_3-way'!Y205+2*PI())/3)</f>
        <v>#VALUE!</v>
      </c>
      <c r="AH205" s="11" t="e">
        <f>-'OddsRatio_working_3-way'!U205/(3*'OddsRatio_working_3-way'!X205^(1/3))*COS(('OddsRatio_working_3-way'!Y205+4*PI())/3)</f>
        <v>#VALUE!</v>
      </c>
      <c r="AI205" s="11" t="e">
        <f>'OddsRatio_working_3-way'!U205/(3*'OddsRatio_working_3-way'!X205^(1/3))*SIN(('OddsRatio_working_3-way'!Y205)/3)</f>
        <v>#VALUE!</v>
      </c>
      <c r="AJ205" s="11" t="e">
        <f>'OddsRatio_working_3-way'!U205/(3*'OddsRatio_working_3-way'!X205^(1/3))*SIN(('OddsRatio_working_3-way'!Y205+2*PI())/3)</f>
        <v>#VALUE!</v>
      </c>
      <c r="AK205" s="11" t="e">
        <f>'OddsRatio_working_3-way'!U205/(3*'OddsRatio_working_3-way'!X205^(1/3))*SIN(('OddsRatio_working_3-way'!Y205+4*PI())/3)</f>
        <v>#VALUE!</v>
      </c>
      <c r="AL205" s="11" t="e">
        <f>'OddsRatio_working_3-way'!Z205+'OddsRatio_working_3-way'!AF205</f>
        <v>#VALUE!</v>
      </c>
      <c r="AM205" s="11" t="e">
        <f>'OddsRatio_working_3-way'!AA205+'OddsRatio_working_3-way'!AG205</f>
        <v>#VALUE!</v>
      </c>
      <c r="AN205" s="11" t="e">
        <f>'OddsRatio_working_3-way'!AB205+'OddsRatio_working_3-way'!AH205</f>
        <v>#VALUE!</v>
      </c>
      <c r="AO205" s="11" t="e">
        <f>'OddsRatio_working_3-way'!AC205+'OddsRatio_working_3-way'!AI205</f>
        <v>#VALUE!</v>
      </c>
      <c r="AP205" s="11" t="e">
        <f>'OddsRatio_working_3-way'!AD205+'OddsRatio_working_3-way'!AJ205</f>
        <v>#VALUE!</v>
      </c>
      <c r="AQ205" s="11" t="e">
        <f>'OddsRatio_working_3-way'!AE205+'OddsRatio_working_3-way'!AK205</f>
        <v>#VALUE!</v>
      </c>
      <c r="AR205" s="10" t="str">
        <f>IF(A205="","",IF(('OddsRatio_working_3-way'!X205=0),IF(Q205&gt;0,-Q205^(1/3),(-Q205)^(1/3)),'OddsRatio_working_3-way'!AL205-'OddsRatio_working_3-way'!R205/3))</f>
        <v/>
      </c>
      <c r="AS205" s="11" t="e">
        <f>IF(('OddsRatio_working_3-way'!X205=0),IF(Q205&gt;0,-Q205^(1/3),(-Q205)^(1/3)),'OddsRatio_working_3-way'!AM205-'OddsRatio_working_3-way'!R205/3)</f>
        <v>#VALUE!</v>
      </c>
      <c r="AT205" s="11" t="e">
        <f>IF(('OddsRatio_working_3-way'!X205=0),IF(Q205&gt;0,-Q205^(1/3),(-Q205)^(1/3)),'OddsRatio_working_3-way'!AN205-'OddsRatio_working_3-way'!R205/3)</f>
        <v>#VALUE!</v>
      </c>
      <c r="AU205" s="11" t="e">
        <f>IF(('OddsRatio_working_3-way'!X205=0),0,'OddsRatio_working_3-way'!AO205)</f>
        <v>#VALUE!</v>
      </c>
      <c r="AV205" s="11" t="e">
        <f>IF(('OddsRatio_working_3-way'!X205=0),0,'OddsRatio_working_3-way'!AP205)</f>
        <v>#VALUE!</v>
      </c>
      <c r="AW205" s="11" t="e">
        <f>IF(('OddsRatio_working_3-way'!X205=0),0,'OddsRatio_working_3-way'!AQ205)</f>
        <v>#VALUE!</v>
      </c>
    </row>
    <row r="206" spans="1:4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9" t="e">
        <f t="shared" si="52"/>
        <v>#VALUE!</v>
      </c>
      <c r="E206" s="9" t="e">
        <f t="shared" si="53"/>
        <v>#VALUE!</v>
      </c>
      <c r="F206" s="9" t="e">
        <f t="shared" si="54"/>
        <v>#VALUE!</v>
      </c>
      <c r="G206" s="9" t="str">
        <f t="shared" si="55"/>
        <v/>
      </c>
      <c r="H206" s="9" t="str">
        <f t="shared" si="56"/>
        <v/>
      </c>
      <c r="I206" s="9" t="str">
        <f t="shared" si="57"/>
        <v/>
      </c>
      <c r="J206" s="9" t="str">
        <f t="shared" si="58"/>
        <v/>
      </c>
      <c r="K206" s="11" t="e">
        <f t="shared" si="59"/>
        <v>#VALUE!</v>
      </c>
      <c r="L206" s="11" t="e">
        <f t="shared" si="60"/>
        <v>#VALUE!</v>
      </c>
      <c r="M206" s="11" t="e">
        <f t="shared" si="61"/>
        <v>#VALUE!</v>
      </c>
      <c r="N206" s="11" t="e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#VALUE!</v>
      </c>
      <c r="O206" s="11">
        <f>0</f>
        <v>0</v>
      </c>
      <c r="P206" s="11" t="e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#VALUE!</v>
      </c>
      <c r="Q206" s="11" t="e">
        <f>2*'OddsRatio_working_3-way'!K206*'OddsRatio_working_3-way'!L206*'OddsRatio_working_3-way'!M206</f>
        <v>#VALUE!</v>
      </c>
      <c r="R206" s="11" t="e">
        <f t="shared" si="62"/>
        <v>#VALUE!</v>
      </c>
      <c r="S206" s="11" t="e">
        <f t="shared" si="63"/>
        <v>#VALUE!</v>
      </c>
      <c r="T206" s="11" t="e">
        <f t="shared" si="64"/>
        <v>#VALUE!</v>
      </c>
      <c r="U206" s="11" t="e">
        <f>'OddsRatio_working_3-way'!S206-'OddsRatio_working_3-way'!R206^2/3</f>
        <v>#VALUE!</v>
      </c>
      <c r="V206" s="11" t="e">
        <f>'OddsRatio_working_3-way'!S206*'OddsRatio_working_3-way'!R206/3-2*'OddsRatio_working_3-way'!R206^3/27-'OddsRatio_working_3-way'!T206</f>
        <v>#VALUE!</v>
      </c>
      <c r="W206" s="11" t="e">
        <f>'OddsRatio_working_3-way'!V206^2+4*'OddsRatio_working_3-way'!U206^3/27</f>
        <v>#VALUE!</v>
      </c>
      <c r="X206" s="11" t="e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#VALUE!</v>
      </c>
      <c r="Y206" s="11" t="e">
        <f>IF('OddsRatio_working_3-way'!W206&gt;=0,IF('OddsRatio_working_3-way'!V206+SQRT('OddsRatio_working_3-way'!W206)&gt;0,0,PI()),ACOS('OddsRatio_working_3-way'!V206/(2*'OddsRatio_working_3-way'!X206)))</f>
        <v>#VALUE!</v>
      </c>
      <c r="Z206" s="11" t="e">
        <f>'OddsRatio_working_3-way'!X206^(1/3)*COS('OddsRatio_working_3-way'!Y206/3)</f>
        <v>#VALUE!</v>
      </c>
      <c r="AA206" s="11" t="e">
        <f>'OddsRatio_working_3-way'!X206^(1/3)*COS(('OddsRatio_working_3-way'!Y206+2*PI())/3)</f>
        <v>#VALUE!</v>
      </c>
      <c r="AB206" s="11" t="e">
        <f>'OddsRatio_working_3-way'!X206^(1/3)*COS(('OddsRatio_working_3-way'!Y206+4*PI())/3)</f>
        <v>#VALUE!</v>
      </c>
      <c r="AC206" s="11" t="e">
        <f>'OddsRatio_working_3-way'!X206^(1/3)*SIN('OddsRatio_working_3-way'!Y206/3)</f>
        <v>#VALUE!</v>
      </c>
      <c r="AD206" s="11" t="e">
        <f>'OddsRatio_working_3-way'!X206^(1/3)*SIN(('OddsRatio_working_3-way'!Y206+2*PI())/3)</f>
        <v>#VALUE!</v>
      </c>
      <c r="AE206" s="11" t="e">
        <f>'OddsRatio_working_3-way'!X206^(1/3)*SIN(('OddsRatio_working_3-way'!Y206+4*PI())/3)</f>
        <v>#VALUE!</v>
      </c>
      <c r="AF206" s="11" t="e">
        <f>-'OddsRatio_working_3-way'!U206/(3*'OddsRatio_working_3-way'!X206^(1/3))*COS(('OddsRatio_working_3-way'!Y206)/3)</f>
        <v>#VALUE!</v>
      </c>
      <c r="AG206" s="11" t="e">
        <f>-'OddsRatio_working_3-way'!U206/(3*'OddsRatio_working_3-way'!X206^(1/3))*COS(('OddsRatio_working_3-way'!Y206+2*PI())/3)</f>
        <v>#VALUE!</v>
      </c>
      <c r="AH206" s="11" t="e">
        <f>-'OddsRatio_working_3-way'!U206/(3*'OddsRatio_working_3-way'!X206^(1/3))*COS(('OddsRatio_working_3-way'!Y206+4*PI())/3)</f>
        <v>#VALUE!</v>
      </c>
      <c r="AI206" s="11" t="e">
        <f>'OddsRatio_working_3-way'!U206/(3*'OddsRatio_working_3-way'!X206^(1/3))*SIN(('OddsRatio_working_3-way'!Y206)/3)</f>
        <v>#VALUE!</v>
      </c>
      <c r="AJ206" s="11" t="e">
        <f>'OddsRatio_working_3-way'!U206/(3*'OddsRatio_working_3-way'!X206^(1/3))*SIN(('OddsRatio_working_3-way'!Y206+2*PI())/3)</f>
        <v>#VALUE!</v>
      </c>
      <c r="AK206" s="11" t="e">
        <f>'OddsRatio_working_3-way'!U206/(3*'OddsRatio_working_3-way'!X206^(1/3))*SIN(('OddsRatio_working_3-way'!Y206+4*PI())/3)</f>
        <v>#VALUE!</v>
      </c>
      <c r="AL206" s="11" t="e">
        <f>'OddsRatio_working_3-way'!Z206+'OddsRatio_working_3-way'!AF206</f>
        <v>#VALUE!</v>
      </c>
      <c r="AM206" s="11" t="e">
        <f>'OddsRatio_working_3-way'!AA206+'OddsRatio_working_3-way'!AG206</f>
        <v>#VALUE!</v>
      </c>
      <c r="AN206" s="11" t="e">
        <f>'OddsRatio_working_3-way'!AB206+'OddsRatio_working_3-way'!AH206</f>
        <v>#VALUE!</v>
      </c>
      <c r="AO206" s="11" t="e">
        <f>'OddsRatio_working_3-way'!AC206+'OddsRatio_working_3-way'!AI206</f>
        <v>#VALUE!</v>
      </c>
      <c r="AP206" s="11" t="e">
        <f>'OddsRatio_working_3-way'!AD206+'OddsRatio_working_3-way'!AJ206</f>
        <v>#VALUE!</v>
      </c>
      <c r="AQ206" s="11" t="e">
        <f>'OddsRatio_working_3-way'!AE206+'OddsRatio_working_3-way'!AK206</f>
        <v>#VALUE!</v>
      </c>
      <c r="AR206" s="10" t="str">
        <f>IF(A206="","",IF(('OddsRatio_working_3-way'!X206=0),IF(Q206&gt;0,-Q206^(1/3),(-Q206)^(1/3)),'OddsRatio_working_3-way'!AL206-'OddsRatio_working_3-way'!R206/3))</f>
        <v/>
      </c>
      <c r="AS206" s="11" t="e">
        <f>IF(('OddsRatio_working_3-way'!X206=0),IF(Q206&gt;0,-Q206^(1/3),(-Q206)^(1/3)),'OddsRatio_working_3-way'!AM206-'OddsRatio_working_3-way'!R206/3)</f>
        <v>#VALUE!</v>
      </c>
      <c r="AT206" s="11" t="e">
        <f>IF(('OddsRatio_working_3-way'!X206=0),IF(Q206&gt;0,-Q206^(1/3),(-Q206)^(1/3)),'OddsRatio_working_3-way'!AN206-'OddsRatio_working_3-way'!R206/3)</f>
        <v>#VALUE!</v>
      </c>
      <c r="AU206" s="11" t="e">
        <f>IF(('OddsRatio_working_3-way'!X206=0),0,'OddsRatio_working_3-way'!AO206)</f>
        <v>#VALUE!</v>
      </c>
      <c r="AV206" s="11" t="e">
        <f>IF(('OddsRatio_working_3-way'!X206=0),0,'OddsRatio_working_3-way'!AP206)</f>
        <v>#VALUE!</v>
      </c>
      <c r="AW206" s="11" t="e">
        <f>IF(('OddsRatio_working_3-way'!X206=0),0,'OddsRatio_working_3-way'!AQ206)</f>
        <v>#VALUE!</v>
      </c>
    </row>
    <row r="207" spans="1:4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9" t="e">
        <f t="shared" si="52"/>
        <v>#VALUE!</v>
      </c>
      <c r="E207" s="9" t="e">
        <f t="shared" si="53"/>
        <v>#VALUE!</v>
      </c>
      <c r="F207" s="9" t="e">
        <f t="shared" si="54"/>
        <v>#VALUE!</v>
      </c>
      <c r="G207" s="9" t="str">
        <f t="shared" si="55"/>
        <v/>
      </c>
      <c r="H207" s="9" t="str">
        <f t="shared" si="56"/>
        <v/>
      </c>
      <c r="I207" s="9" t="str">
        <f t="shared" si="57"/>
        <v/>
      </c>
      <c r="J207" s="9" t="str">
        <f t="shared" si="58"/>
        <v/>
      </c>
      <c r="K207" s="11" t="e">
        <f t="shared" si="59"/>
        <v>#VALUE!</v>
      </c>
      <c r="L207" s="11" t="e">
        <f t="shared" si="60"/>
        <v>#VALUE!</v>
      </c>
      <c r="M207" s="11" t="e">
        <f t="shared" si="61"/>
        <v>#VALUE!</v>
      </c>
      <c r="N207" s="11" t="e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#VALUE!</v>
      </c>
      <c r="O207" s="11">
        <f>0</f>
        <v>0</v>
      </c>
      <c r="P207" s="11" t="e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#VALUE!</v>
      </c>
      <c r="Q207" s="11" t="e">
        <f>2*'OddsRatio_working_3-way'!K207*'OddsRatio_working_3-way'!L207*'OddsRatio_working_3-way'!M207</f>
        <v>#VALUE!</v>
      </c>
      <c r="R207" s="11" t="e">
        <f t="shared" si="62"/>
        <v>#VALUE!</v>
      </c>
      <c r="S207" s="11" t="e">
        <f t="shared" si="63"/>
        <v>#VALUE!</v>
      </c>
      <c r="T207" s="11" t="e">
        <f t="shared" si="64"/>
        <v>#VALUE!</v>
      </c>
      <c r="U207" s="11" t="e">
        <f>'OddsRatio_working_3-way'!S207-'OddsRatio_working_3-way'!R207^2/3</f>
        <v>#VALUE!</v>
      </c>
      <c r="V207" s="11" t="e">
        <f>'OddsRatio_working_3-way'!S207*'OddsRatio_working_3-way'!R207/3-2*'OddsRatio_working_3-way'!R207^3/27-'OddsRatio_working_3-way'!T207</f>
        <v>#VALUE!</v>
      </c>
      <c r="W207" s="11" t="e">
        <f>'OddsRatio_working_3-way'!V207^2+4*'OddsRatio_working_3-way'!U207^3/27</f>
        <v>#VALUE!</v>
      </c>
      <c r="X207" s="11" t="e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#VALUE!</v>
      </c>
      <c r="Y207" s="11" t="e">
        <f>IF('OddsRatio_working_3-way'!W207&gt;=0,IF('OddsRatio_working_3-way'!V207+SQRT('OddsRatio_working_3-way'!W207)&gt;0,0,PI()),ACOS('OddsRatio_working_3-way'!V207/(2*'OddsRatio_working_3-way'!X207)))</f>
        <v>#VALUE!</v>
      </c>
      <c r="Z207" s="11" t="e">
        <f>'OddsRatio_working_3-way'!X207^(1/3)*COS('OddsRatio_working_3-way'!Y207/3)</f>
        <v>#VALUE!</v>
      </c>
      <c r="AA207" s="11" t="e">
        <f>'OddsRatio_working_3-way'!X207^(1/3)*COS(('OddsRatio_working_3-way'!Y207+2*PI())/3)</f>
        <v>#VALUE!</v>
      </c>
      <c r="AB207" s="11" t="e">
        <f>'OddsRatio_working_3-way'!X207^(1/3)*COS(('OddsRatio_working_3-way'!Y207+4*PI())/3)</f>
        <v>#VALUE!</v>
      </c>
      <c r="AC207" s="11" t="e">
        <f>'OddsRatio_working_3-way'!X207^(1/3)*SIN('OddsRatio_working_3-way'!Y207/3)</f>
        <v>#VALUE!</v>
      </c>
      <c r="AD207" s="11" t="e">
        <f>'OddsRatio_working_3-way'!X207^(1/3)*SIN(('OddsRatio_working_3-way'!Y207+2*PI())/3)</f>
        <v>#VALUE!</v>
      </c>
      <c r="AE207" s="11" t="e">
        <f>'OddsRatio_working_3-way'!X207^(1/3)*SIN(('OddsRatio_working_3-way'!Y207+4*PI())/3)</f>
        <v>#VALUE!</v>
      </c>
      <c r="AF207" s="11" t="e">
        <f>-'OddsRatio_working_3-way'!U207/(3*'OddsRatio_working_3-way'!X207^(1/3))*COS(('OddsRatio_working_3-way'!Y207)/3)</f>
        <v>#VALUE!</v>
      </c>
      <c r="AG207" s="11" t="e">
        <f>-'OddsRatio_working_3-way'!U207/(3*'OddsRatio_working_3-way'!X207^(1/3))*COS(('OddsRatio_working_3-way'!Y207+2*PI())/3)</f>
        <v>#VALUE!</v>
      </c>
      <c r="AH207" s="11" t="e">
        <f>-'OddsRatio_working_3-way'!U207/(3*'OddsRatio_working_3-way'!X207^(1/3))*COS(('OddsRatio_working_3-way'!Y207+4*PI())/3)</f>
        <v>#VALUE!</v>
      </c>
      <c r="AI207" s="11" t="e">
        <f>'OddsRatio_working_3-way'!U207/(3*'OddsRatio_working_3-way'!X207^(1/3))*SIN(('OddsRatio_working_3-way'!Y207)/3)</f>
        <v>#VALUE!</v>
      </c>
      <c r="AJ207" s="11" t="e">
        <f>'OddsRatio_working_3-way'!U207/(3*'OddsRatio_working_3-way'!X207^(1/3))*SIN(('OddsRatio_working_3-way'!Y207+2*PI())/3)</f>
        <v>#VALUE!</v>
      </c>
      <c r="AK207" s="11" t="e">
        <f>'OddsRatio_working_3-way'!U207/(3*'OddsRatio_working_3-way'!X207^(1/3))*SIN(('OddsRatio_working_3-way'!Y207+4*PI())/3)</f>
        <v>#VALUE!</v>
      </c>
      <c r="AL207" s="11" t="e">
        <f>'OddsRatio_working_3-way'!Z207+'OddsRatio_working_3-way'!AF207</f>
        <v>#VALUE!</v>
      </c>
      <c r="AM207" s="11" t="e">
        <f>'OddsRatio_working_3-way'!AA207+'OddsRatio_working_3-way'!AG207</f>
        <v>#VALUE!</v>
      </c>
      <c r="AN207" s="11" t="e">
        <f>'OddsRatio_working_3-way'!AB207+'OddsRatio_working_3-way'!AH207</f>
        <v>#VALUE!</v>
      </c>
      <c r="AO207" s="11" t="e">
        <f>'OddsRatio_working_3-way'!AC207+'OddsRatio_working_3-way'!AI207</f>
        <v>#VALUE!</v>
      </c>
      <c r="AP207" s="11" t="e">
        <f>'OddsRatio_working_3-way'!AD207+'OddsRatio_working_3-way'!AJ207</f>
        <v>#VALUE!</v>
      </c>
      <c r="AQ207" s="11" t="e">
        <f>'OddsRatio_working_3-way'!AE207+'OddsRatio_working_3-way'!AK207</f>
        <v>#VALUE!</v>
      </c>
      <c r="AR207" s="10" t="str">
        <f>IF(A207="","",IF(('OddsRatio_working_3-way'!X207=0),IF(Q207&gt;0,-Q207^(1/3),(-Q207)^(1/3)),'OddsRatio_working_3-way'!AL207-'OddsRatio_working_3-way'!R207/3))</f>
        <v/>
      </c>
      <c r="AS207" s="11" t="e">
        <f>IF(('OddsRatio_working_3-way'!X207=0),IF(Q207&gt;0,-Q207^(1/3),(-Q207)^(1/3)),'OddsRatio_working_3-way'!AM207-'OddsRatio_working_3-way'!R207/3)</f>
        <v>#VALUE!</v>
      </c>
      <c r="AT207" s="11" t="e">
        <f>IF(('OddsRatio_working_3-way'!X207=0),IF(Q207&gt;0,-Q207^(1/3),(-Q207)^(1/3)),'OddsRatio_working_3-way'!AN207-'OddsRatio_working_3-way'!R207/3)</f>
        <v>#VALUE!</v>
      </c>
      <c r="AU207" s="11" t="e">
        <f>IF(('OddsRatio_working_3-way'!X207=0),0,'OddsRatio_working_3-way'!AO207)</f>
        <v>#VALUE!</v>
      </c>
      <c r="AV207" s="11" t="e">
        <f>IF(('OddsRatio_working_3-way'!X207=0),0,'OddsRatio_working_3-way'!AP207)</f>
        <v>#VALUE!</v>
      </c>
      <c r="AW207" s="11" t="e">
        <f>IF(('OddsRatio_working_3-way'!X207=0),0,'OddsRatio_working_3-way'!AQ207)</f>
        <v>#VALUE!</v>
      </c>
    </row>
    <row r="208" spans="1:4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9" t="e">
        <f t="shared" si="52"/>
        <v>#VALUE!</v>
      </c>
      <c r="E208" s="9" t="e">
        <f t="shared" si="53"/>
        <v>#VALUE!</v>
      </c>
      <c r="F208" s="9" t="e">
        <f t="shared" si="54"/>
        <v>#VALUE!</v>
      </c>
      <c r="G208" s="9" t="str">
        <f t="shared" si="55"/>
        <v/>
      </c>
      <c r="H208" s="9" t="str">
        <f t="shared" si="56"/>
        <v/>
      </c>
      <c r="I208" s="9" t="str">
        <f t="shared" si="57"/>
        <v/>
      </c>
      <c r="J208" s="9" t="str">
        <f t="shared" si="58"/>
        <v/>
      </c>
      <c r="K208" s="11" t="e">
        <f t="shared" si="59"/>
        <v>#VALUE!</v>
      </c>
      <c r="L208" s="11" t="e">
        <f t="shared" si="60"/>
        <v>#VALUE!</v>
      </c>
      <c r="M208" s="11" t="e">
        <f t="shared" si="61"/>
        <v>#VALUE!</v>
      </c>
      <c r="N208" s="11" t="e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#VALUE!</v>
      </c>
      <c r="O208" s="11">
        <f>0</f>
        <v>0</v>
      </c>
      <c r="P208" s="11" t="e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#VALUE!</v>
      </c>
      <c r="Q208" s="11" t="e">
        <f>2*'OddsRatio_working_3-way'!K208*'OddsRatio_working_3-way'!L208*'OddsRatio_working_3-way'!M208</f>
        <v>#VALUE!</v>
      </c>
      <c r="R208" s="11" t="e">
        <f t="shared" si="62"/>
        <v>#VALUE!</v>
      </c>
      <c r="S208" s="11" t="e">
        <f t="shared" si="63"/>
        <v>#VALUE!</v>
      </c>
      <c r="T208" s="11" t="e">
        <f t="shared" si="64"/>
        <v>#VALUE!</v>
      </c>
      <c r="U208" s="11" t="e">
        <f>'OddsRatio_working_3-way'!S208-'OddsRatio_working_3-way'!R208^2/3</f>
        <v>#VALUE!</v>
      </c>
      <c r="V208" s="11" t="e">
        <f>'OddsRatio_working_3-way'!S208*'OddsRatio_working_3-way'!R208/3-2*'OddsRatio_working_3-way'!R208^3/27-'OddsRatio_working_3-way'!T208</f>
        <v>#VALUE!</v>
      </c>
      <c r="W208" s="11" t="e">
        <f>'OddsRatio_working_3-way'!V208^2+4*'OddsRatio_working_3-way'!U208^3/27</f>
        <v>#VALUE!</v>
      </c>
      <c r="X208" s="11" t="e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#VALUE!</v>
      </c>
      <c r="Y208" s="11" t="e">
        <f>IF('OddsRatio_working_3-way'!W208&gt;=0,IF('OddsRatio_working_3-way'!V208+SQRT('OddsRatio_working_3-way'!W208)&gt;0,0,PI()),ACOS('OddsRatio_working_3-way'!V208/(2*'OddsRatio_working_3-way'!X208)))</f>
        <v>#VALUE!</v>
      </c>
      <c r="Z208" s="11" t="e">
        <f>'OddsRatio_working_3-way'!X208^(1/3)*COS('OddsRatio_working_3-way'!Y208/3)</f>
        <v>#VALUE!</v>
      </c>
      <c r="AA208" s="11" t="e">
        <f>'OddsRatio_working_3-way'!X208^(1/3)*COS(('OddsRatio_working_3-way'!Y208+2*PI())/3)</f>
        <v>#VALUE!</v>
      </c>
      <c r="AB208" s="11" t="e">
        <f>'OddsRatio_working_3-way'!X208^(1/3)*COS(('OddsRatio_working_3-way'!Y208+4*PI())/3)</f>
        <v>#VALUE!</v>
      </c>
      <c r="AC208" s="11" t="e">
        <f>'OddsRatio_working_3-way'!X208^(1/3)*SIN('OddsRatio_working_3-way'!Y208/3)</f>
        <v>#VALUE!</v>
      </c>
      <c r="AD208" s="11" t="e">
        <f>'OddsRatio_working_3-way'!X208^(1/3)*SIN(('OddsRatio_working_3-way'!Y208+2*PI())/3)</f>
        <v>#VALUE!</v>
      </c>
      <c r="AE208" s="11" t="e">
        <f>'OddsRatio_working_3-way'!X208^(1/3)*SIN(('OddsRatio_working_3-way'!Y208+4*PI())/3)</f>
        <v>#VALUE!</v>
      </c>
      <c r="AF208" s="11" t="e">
        <f>-'OddsRatio_working_3-way'!U208/(3*'OddsRatio_working_3-way'!X208^(1/3))*COS(('OddsRatio_working_3-way'!Y208)/3)</f>
        <v>#VALUE!</v>
      </c>
      <c r="AG208" s="11" t="e">
        <f>-'OddsRatio_working_3-way'!U208/(3*'OddsRatio_working_3-way'!X208^(1/3))*COS(('OddsRatio_working_3-way'!Y208+2*PI())/3)</f>
        <v>#VALUE!</v>
      </c>
      <c r="AH208" s="11" t="e">
        <f>-'OddsRatio_working_3-way'!U208/(3*'OddsRatio_working_3-way'!X208^(1/3))*COS(('OddsRatio_working_3-way'!Y208+4*PI())/3)</f>
        <v>#VALUE!</v>
      </c>
      <c r="AI208" s="11" t="e">
        <f>'OddsRatio_working_3-way'!U208/(3*'OddsRatio_working_3-way'!X208^(1/3))*SIN(('OddsRatio_working_3-way'!Y208)/3)</f>
        <v>#VALUE!</v>
      </c>
      <c r="AJ208" s="11" t="e">
        <f>'OddsRatio_working_3-way'!U208/(3*'OddsRatio_working_3-way'!X208^(1/3))*SIN(('OddsRatio_working_3-way'!Y208+2*PI())/3)</f>
        <v>#VALUE!</v>
      </c>
      <c r="AK208" s="11" t="e">
        <f>'OddsRatio_working_3-way'!U208/(3*'OddsRatio_working_3-way'!X208^(1/3))*SIN(('OddsRatio_working_3-way'!Y208+4*PI())/3)</f>
        <v>#VALUE!</v>
      </c>
      <c r="AL208" s="11" t="e">
        <f>'OddsRatio_working_3-way'!Z208+'OddsRatio_working_3-way'!AF208</f>
        <v>#VALUE!</v>
      </c>
      <c r="AM208" s="11" t="e">
        <f>'OddsRatio_working_3-way'!AA208+'OddsRatio_working_3-way'!AG208</f>
        <v>#VALUE!</v>
      </c>
      <c r="AN208" s="11" t="e">
        <f>'OddsRatio_working_3-way'!AB208+'OddsRatio_working_3-way'!AH208</f>
        <v>#VALUE!</v>
      </c>
      <c r="AO208" s="11" t="e">
        <f>'OddsRatio_working_3-way'!AC208+'OddsRatio_working_3-way'!AI208</f>
        <v>#VALUE!</v>
      </c>
      <c r="AP208" s="11" t="e">
        <f>'OddsRatio_working_3-way'!AD208+'OddsRatio_working_3-way'!AJ208</f>
        <v>#VALUE!</v>
      </c>
      <c r="AQ208" s="11" t="e">
        <f>'OddsRatio_working_3-way'!AE208+'OddsRatio_working_3-way'!AK208</f>
        <v>#VALUE!</v>
      </c>
      <c r="AR208" s="10" t="str">
        <f>IF(A208="","",IF(('OddsRatio_working_3-way'!X208=0),IF(Q208&gt;0,-Q208^(1/3),(-Q208)^(1/3)),'OddsRatio_working_3-way'!AL208-'OddsRatio_working_3-way'!R208/3))</f>
        <v/>
      </c>
      <c r="AS208" s="11" t="e">
        <f>IF(('OddsRatio_working_3-way'!X208=0),IF(Q208&gt;0,-Q208^(1/3),(-Q208)^(1/3)),'OddsRatio_working_3-way'!AM208-'OddsRatio_working_3-way'!R208/3)</f>
        <v>#VALUE!</v>
      </c>
      <c r="AT208" s="11" t="e">
        <f>IF(('OddsRatio_working_3-way'!X208=0),IF(Q208&gt;0,-Q208^(1/3),(-Q208)^(1/3)),'OddsRatio_working_3-way'!AN208-'OddsRatio_working_3-way'!R208/3)</f>
        <v>#VALUE!</v>
      </c>
      <c r="AU208" s="11" t="e">
        <f>IF(('OddsRatio_working_3-way'!X208=0),0,'OddsRatio_working_3-way'!AO208)</f>
        <v>#VALUE!</v>
      </c>
      <c r="AV208" s="11" t="e">
        <f>IF(('OddsRatio_working_3-way'!X208=0),0,'OddsRatio_working_3-way'!AP208)</f>
        <v>#VALUE!</v>
      </c>
      <c r="AW208" s="11" t="e">
        <f>IF(('OddsRatio_working_3-way'!X208=0),0,'OddsRatio_working_3-way'!AQ208)</f>
        <v>#VALUE!</v>
      </c>
    </row>
    <row r="209" spans="1:4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9" t="e">
        <f t="shared" si="52"/>
        <v>#VALUE!</v>
      </c>
      <c r="E209" s="9" t="e">
        <f t="shared" si="53"/>
        <v>#VALUE!</v>
      </c>
      <c r="F209" s="9" t="e">
        <f t="shared" si="54"/>
        <v>#VALUE!</v>
      </c>
      <c r="G209" s="9" t="str">
        <f t="shared" si="55"/>
        <v/>
      </c>
      <c r="H209" s="9" t="str">
        <f t="shared" si="56"/>
        <v/>
      </c>
      <c r="I209" s="9" t="str">
        <f t="shared" si="57"/>
        <v/>
      </c>
      <c r="J209" s="9" t="str">
        <f t="shared" si="58"/>
        <v/>
      </c>
      <c r="K209" s="11" t="e">
        <f t="shared" si="59"/>
        <v>#VALUE!</v>
      </c>
      <c r="L209" s="11" t="e">
        <f t="shared" si="60"/>
        <v>#VALUE!</v>
      </c>
      <c r="M209" s="11" t="e">
        <f t="shared" si="61"/>
        <v>#VALUE!</v>
      </c>
      <c r="N209" s="11" t="e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#VALUE!</v>
      </c>
      <c r="O209" s="11">
        <f>0</f>
        <v>0</v>
      </c>
      <c r="P209" s="11" t="e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#VALUE!</v>
      </c>
      <c r="Q209" s="11" t="e">
        <f>2*'OddsRatio_working_3-way'!K209*'OddsRatio_working_3-way'!L209*'OddsRatio_working_3-way'!M209</f>
        <v>#VALUE!</v>
      </c>
      <c r="R209" s="11" t="e">
        <f t="shared" si="62"/>
        <v>#VALUE!</v>
      </c>
      <c r="S209" s="11" t="e">
        <f t="shared" si="63"/>
        <v>#VALUE!</v>
      </c>
      <c r="T209" s="11" t="e">
        <f t="shared" si="64"/>
        <v>#VALUE!</v>
      </c>
      <c r="U209" s="11" t="e">
        <f>'OddsRatio_working_3-way'!S209-'OddsRatio_working_3-way'!R209^2/3</f>
        <v>#VALUE!</v>
      </c>
      <c r="V209" s="11" t="e">
        <f>'OddsRatio_working_3-way'!S209*'OddsRatio_working_3-way'!R209/3-2*'OddsRatio_working_3-way'!R209^3/27-'OddsRatio_working_3-way'!T209</f>
        <v>#VALUE!</v>
      </c>
      <c r="W209" s="11" t="e">
        <f>'OddsRatio_working_3-way'!V209^2+4*'OddsRatio_working_3-way'!U209^3/27</f>
        <v>#VALUE!</v>
      </c>
      <c r="X209" s="11" t="e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#VALUE!</v>
      </c>
      <c r="Y209" s="11" t="e">
        <f>IF('OddsRatio_working_3-way'!W209&gt;=0,IF('OddsRatio_working_3-way'!V209+SQRT('OddsRatio_working_3-way'!W209)&gt;0,0,PI()),ACOS('OddsRatio_working_3-way'!V209/(2*'OddsRatio_working_3-way'!X209)))</f>
        <v>#VALUE!</v>
      </c>
      <c r="Z209" s="11" t="e">
        <f>'OddsRatio_working_3-way'!X209^(1/3)*COS('OddsRatio_working_3-way'!Y209/3)</f>
        <v>#VALUE!</v>
      </c>
      <c r="AA209" s="11" t="e">
        <f>'OddsRatio_working_3-way'!X209^(1/3)*COS(('OddsRatio_working_3-way'!Y209+2*PI())/3)</f>
        <v>#VALUE!</v>
      </c>
      <c r="AB209" s="11" t="e">
        <f>'OddsRatio_working_3-way'!X209^(1/3)*COS(('OddsRatio_working_3-way'!Y209+4*PI())/3)</f>
        <v>#VALUE!</v>
      </c>
      <c r="AC209" s="11" t="e">
        <f>'OddsRatio_working_3-way'!X209^(1/3)*SIN('OddsRatio_working_3-way'!Y209/3)</f>
        <v>#VALUE!</v>
      </c>
      <c r="AD209" s="11" t="e">
        <f>'OddsRatio_working_3-way'!X209^(1/3)*SIN(('OddsRatio_working_3-way'!Y209+2*PI())/3)</f>
        <v>#VALUE!</v>
      </c>
      <c r="AE209" s="11" t="e">
        <f>'OddsRatio_working_3-way'!X209^(1/3)*SIN(('OddsRatio_working_3-way'!Y209+4*PI())/3)</f>
        <v>#VALUE!</v>
      </c>
      <c r="AF209" s="11" t="e">
        <f>-'OddsRatio_working_3-way'!U209/(3*'OddsRatio_working_3-way'!X209^(1/3))*COS(('OddsRatio_working_3-way'!Y209)/3)</f>
        <v>#VALUE!</v>
      </c>
      <c r="AG209" s="11" t="e">
        <f>-'OddsRatio_working_3-way'!U209/(3*'OddsRatio_working_3-way'!X209^(1/3))*COS(('OddsRatio_working_3-way'!Y209+2*PI())/3)</f>
        <v>#VALUE!</v>
      </c>
      <c r="AH209" s="11" t="e">
        <f>-'OddsRatio_working_3-way'!U209/(3*'OddsRatio_working_3-way'!X209^(1/3))*COS(('OddsRatio_working_3-way'!Y209+4*PI())/3)</f>
        <v>#VALUE!</v>
      </c>
      <c r="AI209" s="11" t="e">
        <f>'OddsRatio_working_3-way'!U209/(3*'OddsRatio_working_3-way'!X209^(1/3))*SIN(('OddsRatio_working_3-way'!Y209)/3)</f>
        <v>#VALUE!</v>
      </c>
      <c r="AJ209" s="11" t="e">
        <f>'OddsRatio_working_3-way'!U209/(3*'OddsRatio_working_3-way'!X209^(1/3))*SIN(('OddsRatio_working_3-way'!Y209+2*PI())/3)</f>
        <v>#VALUE!</v>
      </c>
      <c r="AK209" s="11" t="e">
        <f>'OddsRatio_working_3-way'!U209/(3*'OddsRatio_working_3-way'!X209^(1/3))*SIN(('OddsRatio_working_3-way'!Y209+4*PI())/3)</f>
        <v>#VALUE!</v>
      </c>
      <c r="AL209" s="11" t="e">
        <f>'OddsRatio_working_3-way'!Z209+'OddsRatio_working_3-way'!AF209</f>
        <v>#VALUE!</v>
      </c>
      <c r="AM209" s="11" t="e">
        <f>'OddsRatio_working_3-way'!AA209+'OddsRatio_working_3-way'!AG209</f>
        <v>#VALUE!</v>
      </c>
      <c r="AN209" s="11" t="e">
        <f>'OddsRatio_working_3-way'!AB209+'OddsRatio_working_3-way'!AH209</f>
        <v>#VALUE!</v>
      </c>
      <c r="AO209" s="11" t="e">
        <f>'OddsRatio_working_3-way'!AC209+'OddsRatio_working_3-way'!AI209</f>
        <v>#VALUE!</v>
      </c>
      <c r="AP209" s="11" t="e">
        <f>'OddsRatio_working_3-way'!AD209+'OddsRatio_working_3-way'!AJ209</f>
        <v>#VALUE!</v>
      </c>
      <c r="AQ209" s="11" t="e">
        <f>'OddsRatio_working_3-way'!AE209+'OddsRatio_working_3-way'!AK209</f>
        <v>#VALUE!</v>
      </c>
      <c r="AR209" s="10" t="str">
        <f>IF(A209="","",IF(('OddsRatio_working_3-way'!X209=0),IF(Q209&gt;0,-Q209^(1/3),(-Q209)^(1/3)),'OddsRatio_working_3-way'!AL209-'OddsRatio_working_3-way'!R209/3))</f>
        <v/>
      </c>
      <c r="AS209" s="11" t="e">
        <f>IF(('OddsRatio_working_3-way'!X209=0),IF(Q209&gt;0,-Q209^(1/3),(-Q209)^(1/3)),'OddsRatio_working_3-way'!AM209-'OddsRatio_working_3-way'!R209/3)</f>
        <v>#VALUE!</v>
      </c>
      <c r="AT209" s="11" t="e">
        <f>IF(('OddsRatio_working_3-way'!X209=0),IF(Q209&gt;0,-Q209^(1/3),(-Q209)^(1/3)),'OddsRatio_working_3-way'!AN209-'OddsRatio_working_3-way'!R209/3)</f>
        <v>#VALUE!</v>
      </c>
      <c r="AU209" s="11" t="e">
        <f>IF(('OddsRatio_working_3-way'!X209=0),0,'OddsRatio_working_3-way'!AO209)</f>
        <v>#VALUE!</v>
      </c>
      <c r="AV209" s="11" t="e">
        <f>IF(('OddsRatio_working_3-way'!X209=0),0,'OddsRatio_working_3-way'!AP209)</f>
        <v>#VALUE!</v>
      </c>
      <c r="AW209" s="11" t="e">
        <f>IF(('OddsRatio_working_3-way'!X209=0),0,'OddsRatio_working_3-way'!AQ209)</f>
        <v>#VALUE!</v>
      </c>
    </row>
    <row r="210" spans="1:4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9" t="e">
        <f t="shared" si="52"/>
        <v>#VALUE!</v>
      </c>
      <c r="E210" s="9" t="e">
        <f t="shared" si="53"/>
        <v>#VALUE!</v>
      </c>
      <c r="F210" s="9" t="e">
        <f t="shared" si="54"/>
        <v>#VALUE!</v>
      </c>
      <c r="G210" s="9" t="str">
        <f t="shared" si="55"/>
        <v/>
      </c>
      <c r="H210" s="9" t="str">
        <f t="shared" si="56"/>
        <v/>
      </c>
      <c r="I210" s="9" t="str">
        <f t="shared" si="57"/>
        <v/>
      </c>
      <c r="J210" s="9" t="str">
        <f t="shared" si="58"/>
        <v/>
      </c>
      <c r="K210" s="11" t="e">
        <f t="shared" si="59"/>
        <v>#VALUE!</v>
      </c>
      <c r="L210" s="11" t="e">
        <f t="shared" si="60"/>
        <v>#VALUE!</v>
      </c>
      <c r="M210" s="11" t="e">
        <f t="shared" si="61"/>
        <v>#VALUE!</v>
      </c>
      <c r="N210" s="11" t="e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#VALUE!</v>
      </c>
      <c r="O210" s="11">
        <f>0</f>
        <v>0</v>
      </c>
      <c r="P210" s="11" t="e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#VALUE!</v>
      </c>
      <c r="Q210" s="11" t="e">
        <f>2*'OddsRatio_working_3-way'!K210*'OddsRatio_working_3-way'!L210*'OddsRatio_working_3-way'!M210</f>
        <v>#VALUE!</v>
      </c>
      <c r="R210" s="11" t="e">
        <f t="shared" si="62"/>
        <v>#VALUE!</v>
      </c>
      <c r="S210" s="11" t="e">
        <f t="shared" si="63"/>
        <v>#VALUE!</v>
      </c>
      <c r="T210" s="11" t="e">
        <f t="shared" si="64"/>
        <v>#VALUE!</v>
      </c>
      <c r="U210" s="11" t="e">
        <f>'OddsRatio_working_3-way'!S210-'OddsRatio_working_3-way'!R210^2/3</f>
        <v>#VALUE!</v>
      </c>
      <c r="V210" s="11" t="e">
        <f>'OddsRatio_working_3-way'!S210*'OddsRatio_working_3-way'!R210/3-2*'OddsRatio_working_3-way'!R210^3/27-'OddsRatio_working_3-way'!T210</f>
        <v>#VALUE!</v>
      </c>
      <c r="W210" s="11" t="e">
        <f>'OddsRatio_working_3-way'!V210^2+4*'OddsRatio_working_3-way'!U210^3/27</f>
        <v>#VALUE!</v>
      </c>
      <c r="X210" s="11" t="e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#VALUE!</v>
      </c>
      <c r="Y210" s="11" t="e">
        <f>IF('OddsRatio_working_3-way'!W210&gt;=0,IF('OddsRatio_working_3-way'!V210+SQRT('OddsRatio_working_3-way'!W210)&gt;0,0,PI()),ACOS('OddsRatio_working_3-way'!V210/(2*'OddsRatio_working_3-way'!X210)))</f>
        <v>#VALUE!</v>
      </c>
      <c r="Z210" s="11" t="e">
        <f>'OddsRatio_working_3-way'!X210^(1/3)*COS('OddsRatio_working_3-way'!Y210/3)</f>
        <v>#VALUE!</v>
      </c>
      <c r="AA210" s="11" t="e">
        <f>'OddsRatio_working_3-way'!X210^(1/3)*COS(('OddsRatio_working_3-way'!Y210+2*PI())/3)</f>
        <v>#VALUE!</v>
      </c>
      <c r="AB210" s="11" t="e">
        <f>'OddsRatio_working_3-way'!X210^(1/3)*COS(('OddsRatio_working_3-way'!Y210+4*PI())/3)</f>
        <v>#VALUE!</v>
      </c>
      <c r="AC210" s="11" t="e">
        <f>'OddsRatio_working_3-way'!X210^(1/3)*SIN('OddsRatio_working_3-way'!Y210/3)</f>
        <v>#VALUE!</v>
      </c>
      <c r="AD210" s="11" t="e">
        <f>'OddsRatio_working_3-way'!X210^(1/3)*SIN(('OddsRatio_working_3-way'!Y210+2*PI())/3)</f>
        <v>#VALUE!</v>
      </c>
      <c r="AE210" s="11" t="e">
        <f>'OddsRatio_working_3-way'!X210^(1/3)*SIN(('OddsRatio_working_3-way'!Y210+4*PI())/3)</f>
        <v>#VALUE!</v>
      </c>
      <c r="AF210" s="11" t="e">
        <f>-'OddsRatio_working_3-way'!U210/(3*'OddsRatio_working_3-way'!X210^(1/3))*COS(('OddsRatio_working_3-way'!Y210)/3)</f>
        <v>#VALUE!</v>
      </c>
      <c r="AG210" s="11" t="e">
        <f>-'OddsRatio_working_3-way'!U210/(3*'OddsRatio_working_3-way'!X210^(1/3))*COS(('OddsRatio_working_3-way'!Y210+2*PI())/3)</f>
        <v>#VALUE!</v>
      </c>
      <c r="AH210" s="11" t="e">
        <f>-'OddsRatio_working_3-way'!U210/(3*'OddsRatio_working_3-way'!X210^(1/3))*COS(('OddsRatio_working_3-way'!Y210+4*PI())/3)</f>
        <v>#VALUE!</v>
      </c>
      <c r="AI210" s="11" t="e">
        <f>'OddsRatio_working_3-way'!U210/(3*'OddsRatio_working_3-way'!X210^(1/3))*SIN(('OddsRatio_working_3-way'!Y210)/3)</f>
        <v>#VALUE!</v>
      </c>
      <c r="AJ210" s="11" t="e">
        <f>'OddsRatio_working_3-way'!U210/(3*'OddsRatio_working_3-way'!X210^(1/3))*SIN(('OddsRatio_working_3-way'!Y210+2*PI())/3)</f>
        <v>#VALUE!</v>
      </c>
      <c r="AK210" s="11" t="e">
        <f>'OddsRatio_working_3-way'!U210/(3*'OddsRatio_working_3-way'!X210^(1/3))*SIN(('OddsRatio_working_3-way'!Y210+4*PI())/3)</f>
        <v>#VALUE!</v>
      </c>
      <c r="AL210" s="11" t="e">
        <f>'OddsRatio_working_3-way'!Z210+'OddsRatio_working_3-way'!AF210</f>
        <v>#VALUE!</v>
      </c>
      <c r="AM210" s="11" t="e">
        <f>'OddsRatio_working_3-way'!AA210+'OddsRatio_working_3-way'!AG210</f>
        <v>#VALUE!</v>
      </c>
      <c r="AN210" s="11" t="e">
        <f>'OddsRatio_working_3-way'!AB210+'OddsRatio_working_3-way'!AH210</f>
        <v>#VALUE!</v>
      </c>
      <c r="AO210" s="11" t="e">
        <f>'OddsRatio_working_3-way'!AC210+'OddsRatio_working_3-way'!AI210</f>
        <v>#VALUE!</v>
      </c>
      <c r="AP210" s="11" t="e">
        <f>'OddsRatio_working_3-way'!AD210+'OddsRatio_working_3-way'!AJ210</f>
        <v>#VALUE!</v>
      </c>
      <c r="AQ210" s="11" t="e">
        <f>'OddsRatio_working_3-way'!AE210+'OddsRatio_working_3-way'!AK210</f>
        <v>#VALUE!</v>
      </c>
      <c r="AR210" s="10" t="str">
        <f>IF(A210="","",IF(('OddsRatio_working_3-way'!X210=0),IF(Q210&gt;0,-Q210^(1/3),(-Q210)^(1/3)),'OddsRatio_working_3-way'!AL210-'OddsRatio_working_3-way'!R210/3))</f>
        <v/>
      </c>
      <c r="AS210" s="11" t="e">
        <f>IF(('OddsRatio_working_3-way'!X210=0),IF(Q210&gt;0,-Q210^(1/3),(-Q210)^(1/3)),'OddsRatio_working_3-way'!AM210-'OddsRatio_working_3-way'!R210/3)</f>
        <v>#VALUE!</v>
      </c>
      <c r="AT210" s="11" t="e">
        <f>IF(('OddsRatio_working_3-way'!X210=0),IF(Q210&gt;0,-Q210^(1/3),(-Q210)^(1/3)),'OddsRatio_working_3-way'!AN210-'OddsRatio_working_3-way'!R210/3)</f>
        <v>#VALUE!</v>
      </c>
      <c r="AU210" s="11" t="e">
        <f>IF(('OddsRatio_working_3-way'!X210=0),0,'OddsRatio_working_3-way'!AO210)</f>
        <v>#VALUE!</v>
      </c>
      <c r="AV210" s="11" t="e">
        <f>IF(('OddsRatio_working_3-way'!X210=0),0,'OddsRatio_working_3-way'!AP210)</f>
        <v>#VALUE!</v>
      </c>
      <c r="AW210" s="11" t="e">
        <f>IF(('OddsRatio_working_3-way'!X210=0),0,'OddsRatio_working_3-way'!AQ210)</f>
        <v>#VALUE!</v>
      </c>
    </row>
    <row r="211" spans="1:4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9" t="e">
        <f t="shared" si="52"/>
        <v>#VALUE!</v>
      </c>
      <c r="E211" s="9" t="e">
        <f t="shared" si="53"/>
        <v>#VALUE!</v>
      </c>
      <c r="F211" s="9" t="e">
        <f t="shared" si="54"/>
        <v>#VALUE!</v>
      </c>
      <c r="G211" s="9" t="str">
        <f t="shared" si="55"/>
        <v/>
      </c>
      <c r="H211" s="9" t="str">
        <f t="shared" si="56"/>
        <v/>
      </c>
      <c r="I211" s="9" t="str">
        <f t="shared" si="57"/>
        <v/>
      </c>
      <c r="J211" s="9" t="str">
        <f t="shared" si="58"/>
        <v/>
      </c>
      <c r="K211" s="11" t="e">
        <f t="shared" si="59"/>
        <v>#VALUE!</v>
      </c>
      <c r="L211" s="11" t="e">
        <f t="shared" si="60"/>
        <v>#VALUE!</v>
      </c>
      <c r="M211" s="11" t="e">
        <f t="shared" si="61"/>
        <v>#VALUE!</v>
      </c>
      <c r="N211" s="11" t="e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#VALUE!</v>
      </c>
      <c r="O211" s="11">
        <f>0</f>
        <v>0</v>
      </c>
      <c r="P211" s="11" t="e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#VALUE!</v>
      </c>
      <c r="Q211" s="11" t="e">
        <f>2*'OddsRatio_working_3-way'!K211*'OddsRatio_working_3-way'!L211*'OddsRatio_working_3-way'!M211</f>
        <v>#VALUE!</v>
      </c>
      <c r="R211" s="11" t="e">
        <f t="shared" si="62"/>
        <v>#VALUE!</v>
      </c>
      <c r="S211" s="11" t="e">
        <f t="shared" si="63"/>
        <v>#VALUE!</v>
      </c>
      <c r="T211" s="11" t="e">
        <f t="shared" si="64"/>
        <v>#VALUE!</v>
      </c>
      <c r="U211" s="11" t="e">
        <f>'OddsRatio_working_3-way'!S211-'OddsRatio_working_3-way'!R211^2/3</f>
        <v>#VALUE!</v>
      </c>
      <c r="V211" s="11" t="e">
        <f>'OddsRatio_working_3-way'!S211*'OddsRatio_working_3-way'!R211/3-2*'OddsRatio_working_3-way'!R211^3/27-'OddsRatio_working_3-way'!T211</f>
        <v>#VALUE!</v>
      </c>
      <c r="W211" s="11" t="e">
        <f>'OddsRatio_working_3-way'!V211^2+4*'OddsRatio_working_3-way'!U211^3/27</f>
        <v>#VALUE!</v>
      </c>
      <c r="X211" s="11" t="e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#VALUE!</v>
      </c>
      <c r="Y211" s="11" t="e">
        <f>IF('OddsRatio_working_3-way'!W211&gt;=0,IF('OddsRatio_working_3-way'!V211+SQRT('OddsRatio_working_3-way'!W211)&gt;0,0,PI()),ACOS('OddsRatio_working_3-way'!V211/(2*'OddsRatio_working_3-way'!X211)))</f>
        <v>#VALUE!</v>
      </c>
      <c r="Z211" s="11" t="e">
        <f>'OddsRatio_working_3-way'!X211^(1/3)*COS('OddsRatio_working_3-way'!Y211/3)</f>
        <v>#VALUE!</v>
      </c>
      <c r="AA211" s="11" t="e">
        <f>'OddsRatio_working_3-way'!X211^(1/3)*COS(('OddsRatio_working_3-way'!Y211+2*PI())/3)</f>
        <v>#VALUE!</v>
      </c>
      <c r="AB211" s="11" t="e">
        <f>'OddsRatio_working_3-way'!X211^(1/3)*COS(('OddsRatio_working_3-way'!Y211+4*PI())/3)</f>
        <v>#VALUE!</v>
      </c>
      <c r="AC211" s="11" t="e">
        <f>'OddsRatio_working_3-way'!X211^(1/3)*SIN('OddsRatio_working_3-way'!Y211/3)</f>
        <v>#VALUE!</v>
      </c>
      <c r="AD211" s="11" t="e">
        <f>'OddsRatio_working_3-way'!X211^(1/3)*SIN(('OddsRatio_working_3-way'!Y211+2*PI())/3)</f>
        <v>#VALUE!</v>
      </c>
      <c r="AE211" s="11" t="e">
        <f>'OddsRatio_working_3-way'!X211^(1/3)*SIN(('OddsRatio_working_3-way'!Y211+4*PI())/3)</f>
        <v>#VALUE!</v>
      </c>
      <c r="AF211" s="11" t="e">
        <f>-'OddsRatio_working_3-way'!U211/(3*'OddsRatio_working_3-way'!X211^(1/3))*COS(('OddsRatio_working_3-way'!Y211)/3)</f>
        <v>#VALUE!</v>
      </c>
      <c r="AG211" s="11" t="e">
        <f>-'OddsRatio_working_3-way'!U211/(3*'OddsRatio_working_3-way'!X211^(1/3))*COS(('OddsRatio_working_3-way'!Y211+2*PI())/3)</f>
        <v>#VALUE!</v>
      </c>
      <c r="AH211" s="11" t="e">
        <f>-'OddsRatio_working_3-way'!U211/(3*'OddsRatio_working_3-way'!X211^(1/3))*COS(('OddsRatio_working_3-way'!Y211+4*PI())/3)</f>
        <v>#VALUE!</v>
      </c>
      <c r="AI211" s="11" t="e">
        <f>'OddsRatio_working_3-way'!U211/(3*'OddsRatio_working_3-way'!X211^(1/3))*SIN(('OddsRatio_working_3-way'!Y211)/3)</f>
        <v>#VALUE!</v>
      </c>
      <c r="AJ211" s="11" t="e">
        <f>'OddsRatio_working_3-way'!U211/(3*'OddsRatio_working_3-way'!X211^(1/3))*SIN(('OddsRatio_working_3-way'!Y211+2*PI())/3)</f>
        <v>#VALUE!</v>
      </c>
      <c r="AK211" s="11" t="e">
        <f>'OddsRatio_working_3-way'!U211/(3*'OddsRatio_working_3-way'!X211^(1/3))*SIN(('OddsRatio_working_3-way'!Y211+4*PI())/3)</f>
        <v>#VALUE!</v>
      </c>
      <c r="AL211" s="11" t="e">
        <f>'OddsRatio_working_3-way'!Z211+'OddsRatio_working_3-way'!AF211</f>
        <v>#VALUE!</v>
      </c>
      <c r="AM211" s="11" t="e">
        <f>'OddsRatio_working_3-way'!AA211+'OddsRatio_working_3-way'!AG211</f>
        <v>#VALUE!</v>
      </c>
      <c r="AN211" s="11" t="e">
        <f>'OddsRatio_working_3-way'!AB211+'OddsRatio_working_3-way'!AH211</f>
        <v>#VALUE!</v>
      </c>
      <c r="AO211" s="11" t="e">
        <f>'OddsRatio_working_3-way'!AC211+'OddsRatio_working_3-way'!AI211</f>
        <v>#VALUE!</v>
      </c>
      <c r="AP211" s="11" t="e">
        <f>'OddsRatio_working_3-way'!AD211+'OddsRatio_working_3-way'!AJ211</f>
        <v>#VALUE!</v>
      </c>
      <c r="AQ211" s="11" t="e">
        <f>'OddsRatio_working_3-way'!AE211+'OddsRatio_working_3-way'!AK211</f>
        <v>#VALUE!</v>
      </c>
      <c r="AR211" s="10" t="str">
        <f>IF(A211="","",IF(('OddsRatio_working_3-way'!X211=0),IF(Q211&gt;0,-Q211^(1/3),(-Q211)^(1/3)),'OddsRatio_working_3-way'!AL211-'OddsRatio_working_3-way'!R211/3))</f>
        <v/>
      </c>
      <c r="AS211" s="11" t="e">
        <f>IF(('OddsRatio_working_3-way'!X211=0),IF(Q211&gt;0,-Q211^(1/3),(-Q211)^(1/3)),'OddsRatio_working_3-way'!AM211-'OddsRatio_working_3-way'!R211/3)</f>
        <v>#VALUE!</v>
      </c>
      <c r="AT211" s="11" t="e">
        <f>IF(('OddsRatio_working_3-way'!X211=0),IF(Q211&gt;0,-Q211^(1/3),(-Q211)^(1/3)),'OddsRatio_working_3-way'!AN211-'OddsRatio_working_3-way'!R211/3)</f>
        <v>#VALUE!</v>
      </c>
      <c r="AU211" s="11" t="e">
        <f>IF(('OddsRatio_working_3-way'!X211=0),0,'OddsRatio_working_3-way'!AO211)</f>
        <v>#VALUE!</v>
      </c>
      <c r="AV211" s="11" t="e">
        <f>IF(('OddsRatio_working_3-way'!X211=0),0,'OddsRatio_working_3-way'!AP211)</f>
        <v>#VALUE!</v>
      </c>
      <c r="AW211" s="11" t="e">
        <f>IF(('OddsRatio_working_3-way'!X211=0),0,'OddsRatio_working_3-way'!AQ211)</f>
        <v>#VALUE!</v>
      </c>
    </row>
    <row r="212" spans="1:4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9" t="e">
        <f t="shared" si="52"/>
        <v>#VALUE!</v>
      </c>
      <c r="E212" s="9" t="e">
        <f t="shared" si="53"/>
        <v>#VALUE!</v>
      </c>
      <c r="F212" s="9" t="e">
        <f t="shared" si="54"/>
        <v>#VALUE!</v>
      </c>
      <c r="G212" s="9" t="str">
        <f t="shared" si="55"/>
        <v/>
      </c>
      <c r="H212" s="9" t="str">
        <f t="shared" si="56"/>
        <v/>
      </c>
      <c r="I212" s="9" t="str">
        <f t="shared" si="57"/>
        <v/>
      </c>
      <c r="J212" s="9" t="str">
        <f t="shared" si="58"/>
        <v/>
      </c>
      <c r="K212" s="11" t="e">
        <f t="shared" si="59"/>
        <v>#VALUE!</v>
      </c>
      <c r="L212" s="11" t="e">
        <f t="shared" si="60"/>
        <v>#VALUE!</v>
      </c>
      <c r="M212" s="11" t="e">
        <f t="shared" si="61"/>
        <v>#VALUE!</v>
      </c>
      <c r="N212" s="11" t="e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#VALUE!</v>
      </c>
      <c r="O212" s="11">
        <f>0</f>
        <v>0</v>
      </c>
      <c r="P212" s="11" t="e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#VALUE!</v>
      </c>
      <c r="Q212" s="11" t="e">
        <f>2*'OddsRatio_working_3-way'!K212*'OddsRatio_working_3-way'!L212*'OddsRatio_working_3-way'!M212</f>
        <v>#VALUE!</v>
      </c>
      <c r="R212" s="11" t="e">
        <f t="shared" si="62"/>
        <v>#VALUE!</v>
      </c>
      <c r="S212" s="11" t="e">
        <f t="shared" si="63"/>
        <v>#VALUE!</v>
      </c>
      <c r="T212" s="11" t="e">
        <f t="shared" si="64"/>
        <v>#VALUE!</v>
      </c>
      <c r="U212" s="11" t="e">
        <f>'OddsRatio_working_3-way'!S212-'OddsRatio_working_3-way'!R212^2/3</f>
        <v>#VALUE!</v>
      </c>
      <c r="V212" s="11" t="e">
        <f>'OddsRatio_working_3-way'!S212*'OddsRatio_working_3-way'!R212/3-2*'OddsRatio_working_3-way'!R212^3/27-'OddsRatio_working_3-way'!T212</f>
        <v>#VALUE!</v>
      </c>
      <c r="W212" s="11" t="e">
        <f>'OddsRatio_working_3-way'!V212^2+4*'OddsRatio_working_3-way'!U212^3/27</f>
        <v>#VALUE!</v>
      </c>
      <c r="X212" s="11" t="e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#VALUE!</v>
      </c>
      <c r="Y212" s="11" t="e">
        <f>IF('OddsRatio_working_3-way'!W212&gt;=0,IF('OddsRatio_working_3-way'!V212+SQRT('OddsRatio_working_3-way'!W212)&gt;0,0,PI()),ACOS('OddsRatio_working_3-way'!V212/(2*'OddsRatio_working_3-way'!X212)))</f>
        <v>#VALUE!</v>
      </c>
      <c r="Z212" s="11" t="e">
        <f>'OddsRatio_working_3-way'!X212^(1/3)*COS('OddsRatio_working_3-way'!Y212/3)</f>
        <v>#VALUE!</v>
      </c>
      <c r="AA212" s="11" t="e">
        <f>'OddsRatio_working_3-way'!X212^(1/3)*COS(('OddsRatio_working_3-way'!Y212+2*PI())/3)</f>
        <v>#VALUE!</v>
      </c>
      <c r="AB212" s="11" t="e">
        <f>'OddsRatio_working_3-way'!X212^(1/3)*COS(('OddsRatio_working_3-way'!Y212+4*PI())/3)</f>
        <v>#VALUE!</v>
      </c>
      <c r="AC212" s="11" t="e">
        <f>'OddsRatio_working_3-way'!X212^(1/3)*SIN('OddsRatio_working_3-way'!Y212/3)</f>
        <v>#VALUE!</v>
      </c>
      <c r="AD212" s="11" t="e">
        <f>'OddsRatio_working_3-way'!X212^(1/3)*SIN(('OddsRatio_working_3-way'!Y212+2*PI())/3)</f>
        <v>#VALUE!</v>
      </c>
      <c r="AE212" s="11" t="e">
        <f>'OddsRatio_working_3-way'!X212^(1/3)*SIN(('OddsRatio_working_3-way'!Y212+4*PI())/3)</f>
        <v>#VALUE!</v>
      </c>
      <c r="AF212" s="11" t="e">
        <f>-'OddsRatio_working_3-way'!U212/(3*'OddsRatio_working_3-way'!X212^(1/3))*COS(('OddsRatio_working_3-way'!Y212)/3)</f>
        <v>#VALUE!</v>
      </c>
      <c r="AG212" s="11" t="e">
        <f>-'OddsRatio_working_3-way'!U212/(3*'OddsRatio_working_3-way'!X212^(1/3))*COS(('OddsRatio_working_3-way'!Y212+2*PI())/3)</f>
        <v>#VALUE!</v>
      </c>
      <c r="AH212" s="11" t="e">
        <f>-'OddsRatio_working_3-way'!U212/(3*'OddsRatio_working_3-way'!X212^(1/3))*COS(('OddsRatio_working_3-way'!Y212+4*PI())/3)</f>
        <v>#VALUE!</v>
      </c>
      <c r="AI212" s="11" t="e">
        <f>'OddsRatio_working_3-way'!U212/(3*'OddsRatio_working_3-way'!X212^(1/3))*SIN(('OddsRatio_working_3-way'!Y212)/3)</f>
        <v>#VALUE!</v>
      </c>
      <c r="AJ212" s="11" t="e">
        <f>'OddsRatio_working_3-way'!U212/(3*'OddsRatio_working_3-way'!X212^(1/3))*SIN(('OddsRatio_working_3-way'!Y212+2*PI())/3)</f>
        <v>#VALUE!</v>
      </c>
      <c r="AK212" s="11" t="e">
        <f>'OddsRatio_working_3-way'!U212/(3*'OddsRatio_working_3-way'!X212^(1/3))*SIN(('OddsRatio_working_3-way'!Y212+4*PI())/3)</f>
        <v>#VALUE!</v>
      </c>
      <c r="AL212" s="11" t="e">
        <f>'OddsRatio_working_3-way'!Z212+'OddsRatio_working_3-way'!AF212</f>
        <v>#VALUE!</v>
      </c>
      <c r="AM212" s="11" t="e">
        <f>'OddsRatio_working_3-way'!AA212+'OddsRatio_working_3-way'!AG212</f>
        <v>#VALUE!</v>
      </c>
      <c r="AN212" s="11" t="e">
        <f>'OddsRatio_working_3-way'!AB212+'OddsRatio_working_3-way'!AH212</f>
        <v>#VALUE!</v>
      </c>
      <c r="AO212" s="11" t="e">
        <f>'OddsRatio_working_3-way'!AC212+'OddsRatio_working_3-way'!AI212</f>
        <v>#VALUE!</v>
      </c>
      <c r="AP212" s="11" t="e">
        <f>'OddsRatio_working_3-way'!AD212+'OddsRatio_working_3-way'!AJ212</f>
        <v>#VALUE!</v>
      </c>
      <c r="AQ212" s="11" t="e">
        <f>'OddsRatio_working_3-way'!AE212+'OddsRatio_working_3-way'!AK212</f>
        <v>#VALUE!</v>
      </c>
      <c r="AR212" s="10" t="str">
        <f>IF(A212="","",IF(('OddsRatio_working_3-way'!X212=0),IF(Q212&gt;0,-Q212^(1/3),(-Q212)^(1/3)),'OddsRatio_working_3-way'!AL212-'OddsRatio_working_3-way'!R212/3))</f>
        <v/>
      </c>
      <c r="AS212" s="11" t="e">
        <f>IF(('OddsRatio_working_3-way'!X212=0),IF(Q212&gt;0,-Q212^(1/3),(-Q212)^(1/3)),'OddsRatio_working_3-way'!AM212-'OddsRatio_working_3-way'!R212/3)</f>
        <v>#VALUE!</v>
      </c>
      <c r="AT212" s="11" t="e">
        <f>IF(('OddsRatio_working_3-way'!X212=0),IF(Q212&gt;0,-Q212^(1/3),(-Q212)^(1/3)),'OddsRatio_working_3-way'!AN212-'OddsRatio_working_3-way'!R212/3)</f>
        <v>#VALUE!</v>
      </c>
      <c r="AU212" s="11" t="e">
        <f>IF(('OddsRatio_working_3-way'!X212=0),0,'OddsRatio_working_3-way'!AO212)</f>
        <v>#VALUE!</v>
      </c>
      <c r="AV212" s="11" t="e">
        <f>IF(('OddsRatio_working_3-way'!X212=0),0,'OddsRatio_working_3-way'!AP212)</f>
        <v>#VALUE!</v>
      </c>
      <c r="AW212" s="11" t="e">
        <f>IF(('OddsRatio_working_3-way'!X212=0),0,'OddsRatio_working_3-way'!AQ212)</f>
        <v>#VALUE!</v>
      </c>
    </row>
    <row r="213" spans="1:4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9" t="e">
        <f t="shared" si="52"/>
        <v>#VALUE!</v>
      </c>
      <c r="E213" s="9" t="e">
        <f t="shared" si="53"/>
        <v>#VALUE!</v>
      </c>
      <c r="F213" s="9" t="e">
        <f t="shared" si="54"/>
        <v>#VALUE!</v>
      </c>
      <c r="G213" s="9" t="str">
        <f t="shared" si="55"/>
        <v/>
      </c>
      <c r="H213" s="9" t="str">
        <f t="shared" si="56"/>
        <v/>
      </c>
      <c r="I213" s="9" t="str">
        <f t="shared" si="57"/>
        <v/>
      </c>
      <c r="J213" s="9" t="str">
        <f t="shared" si="58"/>
        <v/>
      </c>
      <c r="K213" s="11" t="e">
        <f t="shared" si="59"/>
        <v>#VALUE!</v>
      </c>
      <c r="L213" s="11" t="e">
        <f t="shared" si="60"/>
        <v>#VALUE!</v>
      </c>
      <c r="M213" s="11" t="e">
        <f t="shared" si="61"/>
        <v>#VALUE!</v>
      </c>
      <c r="N213" s="11" t="e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#VALUE!</v>
      </c>
      <c r="O213" s="11">
        <f>0</f>
        <v>0</v>
      </c>
      <c r="P213" s="11" t="e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#VALUE!</v>
      </c>
      <c r="Q213" s="11" t="e">
        <f>2*'OddsRatio_working_3-way'!K213*'OddsRatio_working_3-way'!L213*'OddsRatio_working_3-way'!M213</f>
        <v>#VALUE!</v>
      </c>
      <c r="R213" s="11" t="e">
        <f t="shared" si="62"/>
        <v>#VALUE!</v>
      </c>
      <c r="S213" s="11" t="e">
        <f t="shared" si="63"/>
        <v>#VALUE!</v>
      </c>
      <c r="T213" s="11" t="e">
        <f t="shared" si="64"/>
        <v>#VALUE!</v>
      </c>
      <c r="U213" s="11" t="e">
        <f>'OddsRatio_working_3-way'!S213-'OddsRatio_working_3-way'!R213^2/3</f>
        <v>#VALUE!</v>
      </c>
      <c r="V213" s="11" t="e">
        <f>'OddsRatio_working_3-way'!S213*'OddsRatio_working_3-way'!R213/3-2*'OddsRatio_working_3-way'!R213^3/27-'OddsRatio_working_3-way'!T213</f>
        <v>#VALUE!</v>
      </c>
      <c r="W213" s="11" t="e">
        <f>'OddsRatio_working_3-way'!V213^2+4*'OddsRatio_working_3-way'!U213^3/27</f>
        <v>#VALUE!</v>
      </c>
      <c r="X213" s="11" t="e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#VALUE!</v>
      </c>
      <c r="Y213" s="11" t="e">
        <f>IF('OddsRatio_working_3-way'!W213&gt;=0,IF('OddsRatio_working_3-way'!V213+SQRT('OddsRatio_working_3-way'!W213)&gt;0,0,PI()),ACOS('OddsRatio_working_3-way'!V213/(2*'OddsRatio_working_3-way'!X213)))</f>
        <v>#VALUE!</v>
      </c>
      <c r="Z213" s="11" t="e">
        <f>'OddsRatio_working_3-way'!X213^(1/3)*COS('OddsRatio_working_3-way'!Y213/3)</f>
        <v>#VALUE!</v>
      </c>
      <c r="AA213" s="11" t="e">
        <f>'OddsRatio_working_3-way'!X213^(1/3)*COS(('OddsRatio_working_3-way'!Y213+2*PI())/3)</f>
        <v>#VALUE!</v>
      </c>
      <c r="AB213" s="11" t="e">
        <f>'OddsRatio_working_3-way'!X213^(1/3)*COS(('OddsRatio_working_3-way'!Y213+4*PI())/3)</f>
        <v>#VALUE!</v>
      </c>
      <c r="AC213" s="11" t="e">
        <f>'OddsRatio_working_3-way'!X213^(1/3)*SIN('OddsRatio_working_3-way'!Y213/3)</f>
        <v>#VALUE!</v>
      </c>
      <c r="AD213" s="11" t="e">
        <f>'OddsRatio_working_3-way'!X213^(1/3)*SIN(('OddsRatio_working_3-way'!Y213+2*PI())/3)</f>
        <v>#VALUE!</v>
      </c>
      <c r="AE213" s="11" t="e">
        <f>'OddsRatio_working_3-way'!X213^(1/3)*SIN(('OddsRatio_working_3-way'!Y213+4*PI())/3)</f>
        <v>#VALUE!</v>
      </c>
      <c r="AF213" s="11" t="e">
        <f>-'OddsRatio_working_3-way'!U213/(3*'OddsRatio_working_3-way'!X213^(1/3))*COS(('OddsRatio_working_3-way'!Y213)/3)</f>
        <v>#VALUE!</v>
      </c>
      <c r="AG213" s="11" t="e">
        <f>-'OddsRatio_working_3-way'!U213/(3*'OddsRatio_working_3-way'!X213^(1/3))*COS(('OddsRatio_working_3-way'!Y213+2*PI())/3)</f>
        <v>#VALUE!</v>
      </c>
      <c r="AH213" s="11" t="e">
        <f>-'OddsRatio_working_3-way'!U213/(3*'OddsRatio_working_3-way'!X213^(1/3))*COS(('OddsRatio_working_3-way'!Y213+4*PI())/3)</f>
        <v>#VALUE!</v>
      </c>
      <c r="AI213" s="11" t="e">
        <f>'OddsRatio_working_3-way'!U213/(3*'OddsRatio_working_3-way'!X213^(1/3))*SIN(('OddsRatio_working_3-way'!Y213)/3)</f>
        <v>#VALUE!</v>
      </c>
      <c r="AJ213" s="11" t="e">
        <f>'OddsRatio_working_3-way'!U213/(3*'OddsRatio_working_3-way'!X213^(1/3))*SIN(('OddsRatio_working_3-way'!Y213+2*PI())/3)</f>
        <v>#VALUE!</v>
      </c>
      <c r="AK213" s="11" t="e">
        <f>'OddsRatio_working_3-way'!U213/(3*'OddsRatio_working_3-way'!X213^(1/3))*SIN(('OddsRatio_working_3-way'!Y213+4*PI())/3)</f>
        <v>#VALUE!</v>
      </c>
      <c r="AL213" s="11" t="e">
        <f>'OddsRatio_working_3-way'!Z213+'OddsRatio_working_3-way'!AF213</f>
        <v>#VALUE!</v>
      </c>
      <c r="AM213" s="11" t="e">
        <f>'OddsRatio_working_3-way'!AA213+'OddsRatio_working_3-way'!AG213</f>
        <v>#VALUE!</v>
      </c>
      <c r="AN213" s="11" t="e">
        <f>'OddsRatio_working_3-way'!AB213+'OddsRatio_working_3-way'!AH213</f>
        <v>#VALUE!</v>
      </c>
      <c r="AO213" s="11" t="e">
        <f>'OddsRatio_working_3-way'!AC213+'OddsRatio_working_3-way'!AI213</f>
        <v>#VALUE!</v>
      </c>
      <c r="AP213" s="11" t="e">
        <f>'OddsRatio_working_3-way'!AD213+'OddsRatio_working_3-way'!AJ213</f>
        <v>#VALUE!</v>
      </c>
      <c r="AQ213" s="11" t="e">
        <f>'OddsRatio_working_3-way'!AE213+'OddsRatio_working_3-way'!AK213</f>
        <v>#VALUE!</v>
      </c>
      <c r="AR213" s="10" t="str">
        <f>IF(A213="","",IF(('OddsRatio_working_3-way'!X213=0),IF(Q213&gt;0,-Q213^(1/3),(-Q213)^(1/3)),'OddsRatio_working_3-way'!AL213-'OddsRatio_working_3-way'!R213/3))</f>
        <v/>
      </c>
      <c r="AS213" s="11" t="e">
        <f>IF(('OddsRatio_working_3-way'!X213=0),IF(Q213&gt;0,-Q213^(1/3),(-Q213)^(1/3)),'OddsRatio_working_3-way'!AM213-'OddsRatio_working_3-way'!R213/3)</f>
        <v>#VALUE!</v>
      </c>
      <c r="AT213" s="11" t="e">
        <f>IF(('OddsRatio_working_3-way'!X213=0),IF(Q213&gt;0,-Q213^(1/3),(-Q213)^(1/3)),'OddsRatio_working_3-way'!AN213-'OddsRatio_working_3-way'!R213/3)</f>
        <v>#VALUE!</v>
      </c>
      <c r="AU213" s="11" t="e">
        <f>IF(('OddsRatio_working_3-way'!X213=0),0,'OddsRatio_working_3-way'!AO213)</f>
        <v>#VALUE!</v>
      </c>
      <c r="AV213" s="11" t="e">
        <f>IF(('OddsRatio_working_3-way'!X213=0),0,'OddsRatio_working_3-way'!AP213)</f>
        <v>#VALUE!</v>
      </c>
      <c r="AW213" s="11" t="e">
        <f>IF(('OddsRatio_working_3-way'!X213=0),0,'OddsRatio_working_3-way'!AQ213)</f>
        <v>#VALUE!</v>
      </c>
    </row>
    <row r="214" spans="1:4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9" t="e">
        <f t="shared" si="52"/>
        <v>#VALUE!</v>
      </c>
      <c r="E214" s="9" t="e">
        <f t="shared" si="53"/>
        <v>#VALUE!</v>
      </c>
      <c r="F214" s="9" t="e">
        <f t="shared" si="54"/>
        <v>#VALUE!</v>
      </c>
      <c r="G214" s="9" t="str">
        <f t="shared" si="55"/>
        <v/>
      </c>
      <c r="H214" s="9" t="str">
        <f t="shared" si="56"/>
        <v/>
      </c>
      <c r="I214" s="9" t="str">
        <f t="shared" si="57"/>
        <v/>
      </c>
      <c r="J214" s="9" t="str">
        <f t="shared" si="58"/>
        <v/>
      </c>
      <c r="K214" s="11" t="e">
        <f t="shared" si="59"/>
        <v>#VALUE!</v>
      </c>
      <c r="L214" s="11" t="e">
        <f t="shared" si="60"/>
        <v>#VALUE!</v>
      </c>
      <c r="M214" s="11" t="e">
        <f t="shared" si="61"/>
        <v>#VALUE!</v>
      </c>
      <c r="N214" s="11" t="e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#VALUE!</v>
      </c>
      <c r="O214" s="11">
        <f>0</f>
        <v>0</v>
      </c>
      <c r="P214" s="11" t="e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#VALUE!</v>
      </c>
      <c r="Q214" s="11" t="e">
        <f>2*'OddsRatio_working_3-way'!K214*'OddsRatio_working_3-way'!L214*'OddsRatio_working_3-way'!M214</f>
        <v>#VALUE!</v>
      </c>
      <c r="R214" s="11" t="e">
        <f t="shared" si="62"/>
        <v>#VALUE!</v>
      </c>
      <c r="S214" s="11" t="e">
        <f t="shared" si="63"/>
        <v>#VALUE!</v>
      </c>
      <c r="T214" s="11" t="e">
        <f t="shared" si="64"/>
        <v>#VALUE!</v>
      </c>
      <c r="U214" s="11" t="e">
        <f>'OddsRatio_working_3-way'!S214-'OddsRatio_working_3-way'!R214^2/3</f>
        <v>#VALUE!</v>
      </c>
      <c r="V214" s="11" t="e">
        <f>'OddsRatio_working_3-way'!S214*'OddsRatio_working_3-way'!R214/3-2*'OddsRatio_working_3-way'!R214^3/27-'OddsRatio_working_3-way'!T214</f>
        <v>#VALUE!</v>
      </c>
      <c r="W214" s="11" t="e">
        <f>'OddsRatio_working_3-way'!V214^2+4*'OddsRatio_working_3-way'!U214^3/27</f>
        <v>#VALUE!</v>
      </c>
      <c r="X214" s="11" t="e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#VALUE!</v>
      </c>
      <c r="Y214" s="11" t="e">
        <f>IF('OddsRatio_working_3-way'!W214&gt;=0,IF('OddsRatio_working_3-way'!V214+SQRT('OddsRatio_working_3-way'!W214)&gt;0,0,PI()),ACOS('OddsRatio_working_3-way'!V214/(2*'OddsRatio_working_3-way'!X214)))</f>
        <v>#VALUE!</v>
      </c>
      <c r="Z214" s="11" t="e">
        <f>'OddsRatio_working_3-way'!X214^(1/3)*COS('OddsRatio_working_3-way'!Y214/3)</f>
        <v>#VALUE!</v>
      </c>
      <c r="AA214" s="11" t="e">
        <f>'OddsRatio_working_3-way'!X214^(1/3)*COS(('OddsRatio_working_3-way'!Y214+2*PI())/3)</f>
        <v>#VALUE!</v>
      </c>
      <c r="AB214" s="11" t="e">
        <f>'OddsRatio_working_3-way'!X214^(1/3)*COS(('OddsRatio_working_3-way'!Y214+4*PI())/3)</f>
        <v>#VALUE!</v>
      </c>
      <c r="AC214" s="11" t="e">
        <f>'OddsRatio_working_3-way'!X214^(1/3)*SIN('OddsRatio_working_3-way'!Y214/3)</f>
        <v>#VALUE!</v>
      </c>
      <c r="AD214" s="11" t="e">
        <f>'OddsRatio_working_3-way'!X214^(1/3)*SIN(('OddsRatio_working_3-way'!Y214+2*PI())/3)</f>
        <v>#VALUE!</v>
      </c>
      <c r="AE214" s="11" t="e">
        <f>'OddsRatio_working_3-way'!X214^(1/3)*SIN(('OddsRatio_working_3-way'!Y214+4*PI())/3)</f>
        <v>#VALUE!</v>
      </c>
      <c r="AF214" s="11" t="e">
        <f>-'OddsRatio_working_3-way'!U214/(3*'OddsRatio_working_3-way'!X214^(1/3))*COS(('OddsRatio_working_3-way'!Y214)/3)</f>
        <v>#VALUE!</v>
      </c>
      <c r="AG214" s="11" t="e">
        <f>-'OddsRatio_working_3-way'!U214/(3*'OddsRatio_working_3-way'!X214^(1/3))*COS(('OddsRatio_working_3-way'!Y214+2*PI())/3)</f>
        <v>#VALUE!</v>
      </c>
      <c r="AH214" s="11" t="e">
        <f>-'OddsRatio_working_3-way'!U214/(3*'OddsRatio_working_3-way'!X214^(1/3))*COS(('OddsRatio_working_3-way'!Y214+4*PI())/3)</f>
        <v>#VALUE!</v>
      </c>
      <c r="AI214" s="11" t="e">
        <f>'OddsRatio_working_3-way'!U214/(3*'OddsRatio_working_3-way'!X214^(1/3))*SIN(('OddsRatio_working_3-way'!Y214)/3)</f>
        <v>#VALUE!</v>
      </c>
      <c r="AJ214" s="11" t="e">
        <f>'OddsRatio_working_3-way'!U214/(3*'OddsRatio_working_3-way'!X214^(1/3))*SIN(('OddsRatio_working_3-way'!Y214+2*PI())/3)</f>
        <v>#VALUE!</v>
      </c>
      <c r="AK214" s="11" t="e">
        <f>'OddsRatio_working_3-way'!U214/(3*'OddsRatio_working_3-way'!X214^(1/3))*SIN(('OddsRatio_working_3-way'!Y214+4*PI())/3)</f>
        <v>#VALUE!</v>
      </c>
      <c r="AL214" s="11" t="e">
        <f>'OddsRatio_working_3-way'!Z214+'OddsRatio_working_3-way'!AF214</f>
        <v>#VALUE!</v>
      </c>
      <c r="AM214" s="11" t="e">
        <f>'OddsRatio_working_3-way'!AA214+'OddsRatio_working_3-way'!AG214</f>
        <v>#VALUE!</v>
      </c>
      <c r="AN214" s="11" t="e">
        <f>'OddsRatio_working_3-way'!AB214+'OddsRatio_working_3-way'!AH214</f>
        <v>#VALUE!</v>
      </c>
      <c r="AO214" s="11" t="e">
        <f>'OddsRatio_working_3-way'!AC214+'OddsRatio_working_3-way'!AI214</f>
        <v>#VALUE!</v>
      </c>
      <c r="AP214" s="11" t="e">
        <f>'OddsRatio_working_3-way'!AD214+'OddsRatio_working_3-way'!AJ214</f>
        <v>#VALUE!</v>
      </c>
      <c r="AQ214" s="11" t="e">
        <f>'OddsRatio_working_3-way'!AE214+'OddsRatio_working_3-way'!AK214</f>
        <v>#VALUE!</v>
      </c>
      <c r="AR214" s="10" t="str">
        <f>IF(A214="","",IF(('OddsRatio_working_3-way'!X214=0),IF(Q214&gt;0,-Q214^(1/3),(-Q214)^(1/3)),'OddsRatio_working_3-way'!AL214-'OddsRatio_working_3-way'!R214/3))</f>
        <v/>
      </c>
      <c r="AS214" s="11" t="e">
        <f>IF(('OddsRatio_working_3-way'!X214=0),IF(Q214&gt;0,-Q214^(1/3),(-Q214)^(1/3)),'OddsRatio_working_3-way'!AM214-'OddsRatio_working_3-way'!R214/3)</f>
        <v>#VALUE!</v>
      </c>
      <c r="AT214" s="11" t="e">
        <f>IF(('OddsRatio_working_3-way'!X214=0),IF(Q214&gt;0,-Q214^(1/3),(-Q214)^(1/3)),'OddsRatio_working_3-way'!AN214-'OddsRatio_working_3-way'!R214/3)</f>
        <v>#VALUE!</v>
      </c>
      <c r="AU214" s="11" t="e">
        <f>IF(('OddsRatio_working_3-way'!X214=0),0,'OddsRatio_working_3-way'!AO214)</f>
        <v>#VALUE!</v>
      </c>
      <c r="AV214" s="11" t="e">
        <f>IF(('OddsRatio_working_3-way'!X214=0),0,'OddsRatio_working_3-way'!AP214)</f>
        <v>#VALUE!</v>
      </c>
      <c r="AW214" s="11" t="e">
        <f>IF(('OddsRatio_working_3-way'!X214=0),0,'OddsRatio_working_3-way'!AQ214)</f>
        <v>#VALUE!</v>
      </c>
    </row>
    <row r="215" spans="1:4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9" t="e">
        <f t="shared" si="52"/>
        <v>#VALUE!</v>
      </c>
      <c r="E215" s="9" t="e">
        <f t="shared" si="53"/>
        <v>#VALUE!</v>
      </c>
      <c r="F215" s="9" t="e">
        <f t="shared" si="54"/>
        <v>#VALUE!</v>
      </c>
      <c r="G215" s="9" t="str">
        <f t="shared" si="55"/>
        <v/>
      </c>
      <c r="H215" s="9" t="str">
        <f t="shared" si="56"/>
        <v/>
      </c>
      <c r="I215" s="9" t="str">
        <f t="shared" si="57"/>
        <v/>
      </c>
      <c r="J215" s="9" t="str">
        <f t="shared" si="58"/>
        <v/>
      </c>
      <c r="K215" s="11" t="e">
        <f t="shared" si="59"/>
        <v>#VALUE!</v>
      </c>
      <c r="L215" s="11" t="e">
        <f t="shared" si="60"/>
        <v>#VALUE!</v>
      </c>
      <c r="M215" s="11" t="e">
        <f t="shared" si="61"/>
        <v>#VALUE!</v>
      </c>
      <c r="N215" s="11" t="e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#VALUE!</v>
      </c>
      <c r="O215" s="11">
        <f>0</f>
        <v>0</v>
      </c>
      <c r="P215" s="11" t="e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#VALUE!</v>
      </c>
      <c r="Q215" s="11" t="e">
        <f>2*'OddsRatio_working_3-way'!K215*'OddsRatio_working_3-way'!L215*'OddsRatio_working_3-way'!M215</f>
        <v>#VALUE!</v>
      </c>
      <c r="R215" s="11" t="e">
        <f t="shared" si="62"/>
        <v>#VALUE!</v>
      </c>
      <c r="S215" s="11" t="e">
        <f t="shared" si="63"/>
        <v>#VALUE!</v>
      </c>
      <c r="T215" s="11" t="e">
        <f t="shared" si="64"/>
        <v>#VALUE!</v>
      </c>
      <c r="U215" s="11" t="e">
        <f>'OddsRatio_working_3-way'!S215-'OddsRatio_working_3-way'!R215^2/3</f>
        <v>#VALUE!</v>
      </c>
      <c r="V215" s="11" t="e">
        <f>'OddsRatio_working_3-way'!S215*'OddsRatio_working_3-way'!R215/3-2*'OddsRatio_working_3-way'!R215^3/27-'OddsRatio_working_3-way'!T215</f>
        <v>#VALUE!</v>
      </c>
      <c r="W215" s="11" t="e">
        <f>'OddsRatio_working_3-way'!V215^2+4*'OddsRatio_working_3-way'!U215^3/27</f>
        <v>#VALUE!</v>
      </c>
      <c r="X215" s="11" t="e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#VALUE!</v>
      </c>
      <c r="Y215" s="11" t="e">
        <f>IF('OddsRatio_working_3-way'!W215&gt;=0,IF('OddsRatio_working_3-way'!V215+SQRT('OddsRatio_working_3-way'!W215)&gt;0,0,PI()),ACOS('OddsRatio_working_3-way'!V215/(2*'OddsRatio_working_3-way'!X215)))</f>
        <v>#VALUE!</v>
      </c>
      <c r="Z215" s="11" t="e">
        <f>'OddsRatio_working_3-way'!X215^(1/3)*COS('OddsRatio_working_3-way'!Y215/3)</f>
        <v>#VALUE!</v>
      </c>
      <c r="AA215" s="11" t="e">
        <f>'OddsRatio_working_3-way'!X215^(1/3)*COS(('OddsRatio_working_3-way'!Y215+2*PI())/3)</f>
        <v>#VALUE!</v>
      </c>
      <c r="AB215" s="11" t="e">
        <f>'OddsRatio_working_3-way'!X215^(1/3)*COS(('OddsRatio_working_3-way'!Y215+4*PI())/3)</f>
        <v>#VALUE!</v>
      </c>
      <c r="AC215" s="11" t="e">
        <f>'OddsRatio_working_3-way'!X215^(1/3)*SIN('OddsRatio_working_3-way'!Y215/3)</f>
        <v>#VALUE!</v>
      </c>
      <c r="AD215" s="11" t="e">
        <f>'OddsRatio_working_3-way'!X215^(1/3)*SIN(('OddsRatio_working_3-way'!Y215+2*PI())/3)</f>
        <v>#VALUE!</v>
      </c>
      <c r="AE215" s="11" t="e">
        <f>'OddsRatio_working_3-way'!X215^(1/3)*SIN(('OddsRatio_working_3-way'!Y215+4*PI())/3)</f>
        <v>#VALUE!</v>
      </c>
      <c r="AF215" s="11" t="e">
        <f>-'OddsRatio_working_3-way'!U215/(3*'OddsRatio_working_3-way'!X215^(1/3))*COS(('OddsRatio_working_3-way'!Y215)/3)</f>
        <v>#VALUE!</v>
      </c>
      <c r="AG215" s="11" t="e">
        <f>-'OddsRatio_working_3-way'!U215/(3*'OddsRatio_working_3-way'!X215^(1/3))*COS(('OddsRatio_working_3-way'!Y215+2*PI())/3)</f>
        <v>#VALUE!</v>
      </c>
      <c r="AH215" s="11" t="e">
        <f>-'OddsRatio_working_3-way'!U215/(3*'OddsRatio_working_3-way'!X215^(1/3))*COS(('OddsRatio_working_3-way'!Y215+4*PI())/3)</f>
        <v>#VALUE!</v>
      </c>
      <c r="AI215" s="11" t="e">
        <f>'OddsRatio_working_3-way'!U215/(3*'OddsRatio_working_3-way'!X215^(1/3))*SIN(('OddsRatio_working_3-way'!Y215)/3)</f>
        <v>#VALUE!</v>
      </c>
      <c r="AJ215" s="11" t="e">
        <f>'OddsRatio_working_3-way'!U215/(3*'OddsRatio_working_3-way'!X215^(1/3))*SIN(('OddsRatio_working_3-way'!Y215+2*PI())/3)</f>
        <v>#VALUE!</v>
      </c>
      <c r="AK215" s="11" t="e">
        <f>'OddsRatio_working_3-way'!U215/(3*'OddsRatio_working_3-way'!X215^(1/3))*SIN(('OddsRatio_working_3-way'!Y215+4*PI())/3)</f>
        <v>#VALUE!</v>
      </c>
      <c r="AL215" s="11" t="e">
        <f>'OddsRatio_working_3-way'!Z215+'OddsRatio_working_3-way'!AF215</f>
        <v>#VALUE!</v>
      </c>
      <c r="AM215" s="11" t="e">
        <f>'OddsRatio_working_3-way'!AA215+'OddsRatio_working_3-way'!AG215</f>
        <v>#VALUE!</v>
      </c>
      <c r="AN215" s="11" t="e">
        <f>'OddsRatio_working_3-way'!AB215+'OddsRatio_working_3-way'!AH215</f>
        <v>#VALUE!</v>
      </c>
      <c r="AO215" s="11" t="e">
        <f>'OddsRatio_working_3-way'!AC215+'OddsRatio_working_3-way'!AI215</f>
        <v>#VALUE!</v>
      </c>
      <c r="AP215" s="11" t="e">
        <f>'OddsRatio_working_3-way'!AD215+'OddsRatio_working_3-way'!AJ215</f>
        <v>#VALUE!</v>
      </c>
      <c r="AQ215" s="11" t="e">
        <f>'OddsRatio_working_3-way'!AE215+'OddsRatio_working_3-way'!AK215</f>
        <v>#VALUE!</v>
      </c>
      <c r="AR215" s="10" t="str">
        <f>IF(A215="","",IF(('OddsRatio_working_3-way'!X215=0),IF(Q215&gt;0,-Q215^(1/3),(-Q215)^(1/3)),'OddsRatio_working_3-way'!AL215-'OddsRatio_working_3-way'!R215/3))</f>
        <v/>
      </c>
      <c r="AS215" s="11" t="e">
        <f>IF(('OddsRatio_working_3-way'!X215=0),IF(Q215&gt;0,-Q215^(1/3),(-Q215)^(1/3)),'OddsRatio_working_3-way'!AM215-'OddsRatio_working_3-way'!R215/3)</f>
        <v>#VALUE!</v>
      </c>
      <c r="AT215" s="11" t="e">
        <f>IF(('OddsRatio_working_3-way'!X215=0),IF(Q215&gt;0,-Q215^(1/3),(-Q215)^(1/3)),'OddsRatio_working_3-way'!AN215-'OddsRatio_working_3-way'!R215/3)</f>
        <v>#VALUE!</v>
      </c>
      <c r="AU215" s="11" t="e">
        <f>IF(('OddsRatio_working_3-way'!X215=0),0,'OddsRatio_working_3-way'!AO215)</f>
        <v>#VALUE!</v>
      </c>
      <c r="AV215" s="11" t="e">
        <f>IF(('OddsRatio_working_3-way'!X215=0),0,'OddsRatio_working_3-way'!AP215)</f>
        <v>#VALUE!</v>
      </c>
      <c r="AW215" s="11" t="e">
        <f>IF(('OddsRatio_working_3-way'!X215=0),0,'OddsRatio_working_3-way'!AQ215)</f>
        <v>#VALUE!</v>
      </c>
    </row>
    <row r="216" spans="1:4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9" t="e">
        <f t="shared" si="52"/>
        <v>#VALUE!</v>
      </c>
      <c r="E216" s="9" t="e">
        <f t="shared" si="53"/>
        <v>#VALUE!</v>
      </c>
      <c r="F216" s="9" t="e">
        <f t="shared" si="54"/>
        <v>#VALUE!</v>
      </c>
      <c r="G216" s="9" t="str">
        <f t="shared" si="55"/>
        <v/>
      </c>
      <c r="H216" s="9" t="str">
        <f t="shared" si="56"/>
        <v/>
      </c>
      <c r="I216" s="9" t="str">
        <f t="shared" si="57"/>
        <v/>
      </c>
      <c r="J216" s="9" t="str">
        <f t="shared" si="58"/>
        <v/>
      </c>
      <c r="K216" s="11" t="e">
        <f t="shared" si="59"/>
        <v>#VALUE!</v>
      </c>
      <c r="L216" s="11" t="e">
        <f t="shared" si="60"/>
        <v>#VALUE!</v>
      </c>
      <c r="M216" s="11" t="e">
        <f t="shared" si="61"/>
        <v>#VALUE!</v>
      </c>
      <c r="N216" s="11" t="e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#VALUE!</v>
      </c>
      <c r="O216" s="11">
        <f>0</f>
        <v>0</v>
      </c>
      <c r="P216" s="11" t="e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#VALUE!</v>
      </c>
      <c r="Q216" s="11" t="e">
        <f>2*'OddsRatio_working_3-way'!K216*'OddsRatio_working_3-way'!L216*'OddsRatio_working_3-way'!M216</f>
        <v>#VALUE!</v>
      </c>
      <c r="R216" s="11" t="e">
        <f t="shared" si="62"/>
        <v>#VALUE!</v>
      </c>
      <c r="S216" s="11" t="e">
        <f t="shared" si="63"/>
        <v>#VALUE!</v>
      </c>
      <c r="T216" s="11" t="e">
        <f t="shared" si="64"/>
        <v>#VALUE!</v>
      </c>
      <c r="U216" s="11" t="e">
        <f>'OddsRatio_working_3-way'!S216-'OddsRatio_working_3-way'!R216^2/3</f>
        <v>#VALUE!</v>
      </c>
      <c r="V216" s="11" t="e">
        <f>'OddsRatio_working_3-way'!S216*'OddsRatio_working_3-way'!R216/3-2*'OddsRatio_working_3-way'!R216^3/27-'OddsRatio_working_3-way'!T216</f>
        <v>#VALUE!</v>
      </c>
      <c r="W216" s="11" t="e">
        <f>'OddsRatio_working_3-way'!V216^2+4*'OddsRatio_working_3-way'!U216^3/27</f>
        <v>#VALUE!</v>
      </c>
      <c r="X216" s="11" t="e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#VALUE!</v>
      </c>
      <c r="Y216" s="11" t="e">
        <f>IF('OddsRatio_working_3-way'!W216&gt;=0,IF('OddsRatio_working_3-way'!V216+SQRT('OddsRatio_working_3-way'!W216)&gt;0,0,PI()),ACOS('OddsRatio_working_3-way'!V216/(2*'OddsRatio_working_3-way'!X216)))</f>
        <v>#VALUE!</v>
      </c>
      <c r="Z216" s="11" t="e">
        <f>'OddsRatio_working_3-way'!X216^(1/3)*COS('OddsRatio_working_3-way'!Y216/3)</f>
        <v>#VALUE!</v>
      </c>
      <c r="AA216" s="11" t="e">
        <f>'OddsRatio_working_3-way'!X216^(1/3)*COS(('OddsRatio_working_3-way'!Y216+2*PI())/3)</f>
        <v>#VALUE!</v>
      </c>
      <c r="AB216" s="11" t="e">
        <f>'OddsRatio_working_3-way'!X216^(1/3)*COS(('OddsRatio_working_3-way'!Y216+4*PI())/3)</f>
        <v>#VALUE!</v>
      </c>
      <c r="AC216" s="11" t="e">
        <f>'OddsRatio_working_3-way'!X216^(1/3)*SIN('OddsRatio_working_3-way'!Y216/3)</f>
        <v>#VALUE!</v>
      </c>
      <c r="AD216" s="11" t="e">
        <f>'OddsRatio_working_3-way'!X216^(1/3)*SIN(('OddsRatio_working_3-way'!Y216+2*PI())/3)</f>
        <v>#VALUE!</v>
      </c>
      <c r="AE216" s="11" t="e">
        <f>'OddsRatio_working_3-way'!X216^(1/3)*SIN(('OddsRatio_working_3-way'!Y216+4*PI())/3)</f>
        <v>#VALUE!</v>
      </c>
      <c r="AF216" s="11" t="e">
        <f>-'OddsRatio_working_3-way'!U216/(3*'OddsRatio_working_3-way'!X216^(1/3))*COS(('OddsRatio_working_3-way'!Y216)/3)</f>
        <v>#VALUE!</v>
      </c>
      <c r="AG216" s="11" t="e">
        <f>-'OddsRatio_working_3-way'!U216/(3*'OddsRatio_working_3-way'!X216^(1/3))*COS(('OddsRatio_working_3-way'!Y216+2*PI())/3)</f>
        <v>#VALUE!</v>
      </c>
      <c r="AH216" s="11" t="e">
        <f>-'OddsRatio_working_3-way'!U216/(3*'OddsRatio_working_3-way'!X216^(1/3))*COS(('OddsRatio_working_3-way'!Y216+4*PI())/3)</f>
        <v>#VALUE!</v>
      </c>
      <c r="AI216" s="11" t="e">
        <f>'OddsRatio_working_3-way'!U216/(3*'OddsRatio_working_3-way'!X216^(1/3))*SIN(('OddsRatio_working_3-way'!Y216)/3)</f>
        <v>#VALUE!</v>
      </c>
      <c r="AJ216" s="11" t="e">
        <f>'OddsRatio_working_3-way'!U216/(3*'OddsRatio_working_3-way'!X216^(1/3))*SIN(('OddsRatio_working_3-way'!Y216+2*PI())/3)</f>
        <v>#VALUE!</v>
      </c>
      <c r="AK216" s="11" t="e">
        <f>'OddsRatio_working_3-way'!U216/(3*'OddsRatio_working_3-way'!X216^(1/3))*SIN(('OddsRatio_working_3-way'!Y216+4*PI())/3)</f>
        <v>#VALUE!</v>
      </c>
      <c r="AL216" s="11" t="e">
        <f>'OddsRatio_working_3-way'!Z216+'OddsRatio_working_3-way'!AF216</f>
        <v>#VALUE!</v>
      </c>
      <c r="AM216" s="11" t="e">
        <f>'OddsRatio_working_3-way'!AA216+'OddsRatio_working_3-way'!AG216</f>
        <v>#VALUE!</v>
      </c>
      <c r="AN216" s="11" t="e">
        <f>'OddsRatio_working_3-way'!AB216+'OddsRatio_working_3-way'!AH216</f>
        <v>#VALUE!</v>
      </c>
      <c r="AO216" s="11" t="e">
        <f>'OddsRatio_working_3-way'!AC216+'OddsRatio_working_3-way'!AI216</f>
        <v>#VALUE!</v>
      </c>
      <c r="AP216" s="11" t="e">
        <f>'OddsRatio_working_3-way'!AD216+'OddsRatio_working_3-way'!AJ216</f>
        <v>#VALUE!</v>
      </c>
      <c r="AQ216" s="11" t="e">
        <f>'OddsRatio_working_3-way'!AE216+'OddsRatio_working_3-way'!AK216</f>
        <v>#VALUE!</v>
      </c>
      <c r="AR216" s="10" t="str">
        <f>IF(A216="","",IF(('OddsRatio_working_3-way'!X216=0),IF(Q216&gt;0,-Q216^(1/3),(-Q216)^(1/3)),'OddsRatio_working_3-way'!AL216-'OddsRatio_working_3-way'!R216/3))</f>
        <v/>
      </c>
      <c r="AS216" s="11" t="e">
        <f>IF(('OddsRatio_working_3-way'!X216=0),IF(Q216&gt;0,-Q216^(1/3),(-Q216)^(1/3)),'OddsRatio_working_3-way'!AM216-'OddsRatio_working_3-way'!R216/3)</f>
        <v>#VALUE!</v>
      </c>
      <c r="AT216" s="11" t="e">
        <f>IF(('OddsRatio_working_3-way'!X216=0),IF(Q216&gt;0,-Q216^(1/3),(-Q216)^(1/3)),'OddsRatio_working_3-way'!AN216-'OddsRatio_working_3-way'!R216/3)</f>
        <v>#VALUE!</v>
      </c>
      <c r="AU216" s="11" t="e">
        <f>IF(('OddsRatio_working_3-way'!X216=0),0,'OddsRatio_working_3-way'!AO216)</f>
        <v>#VALUE!</v>
      </c>
      <c r="AV216" s="11" t="e">
        <f>IF(('OddsRatio_working_3-way'!X216=0),0,'OddsRatio_working_3-way'!AP216)</f>
        <v>#VALUE!</v>
      </c>
      <c r="AW216" s="11" t="e">
        <f>IF(('OddsRatio_working_3-way'!X216=0),0,'OddsRatio_working_3-way'!AQ216)</f>
        <v>#VALUE!</v>
      </c>
    </row>
    <row r="217" spans="1:4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9" t="e">
        <f t="shared" si="52"/>
        <v>#VALUE!</v>
      </c>
      <c r="E217" s="9" t="e">
        <f t="shared" si="53"/>
        <v>#VALUE!</v>
      </c>
      <c r="F217" s="9" t="e">
        <f t="shared" si="54"/>
        <v>#VALUE!</v>
      </c>
      <c r="G217" s="9" t="str">
        <f t="shared" si="55"/>
        <v/>
      </c>
      <c r="H217" s="9" t="str">
        <f t="shared" si="56"/>
        <v/>
      </c>
      <c r="I217" s="9" t="str">
        <f t="shared" si="57"/>
        <v/>
      </c>
      <c r="J217" s="9" t="str">
        <f t="shared" si="58"/>
        <v/>
      </c>
      <c r="K217" s="11" t="e">
        <f t="shared" si="59"/>
        <v>#VALUE!</v>
      </c>
      <c r="L217" s="11" t="e">
        <f t="shared" si="60"/>
        <v>#VALUE!</v>
      </c>
      <c r="M217" s="11" t="e">
        <f t="shared" si="61"/>
        <v>#VALUE!</v>
      </c>
      <c r="N217" s="11" t="e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#VALUE!</v>
      </c>
      <c r="O217" s="11">
        <f>0</f>
        <v>0</v>
      </c>
      <c r="P217" s="11" t="e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#VALUE!</v>
      </c>
      <c r="Q217" s="11" t="e">
        <f>2*'OddsRatio_working_3-way'!K217*'OddsRatio_working_3-way'!L217*'OddsRatio_working_3-way'!M217</f>
        <v>#VALUE!</v>
      </c>
      <c r="R217" s="11" t="e">
        <f t="shared" si="62"/>
        <v>#VALUE!</v>
      </c>
      <c r="S217" s="11" t="e">
        <f t="shared" si="63"/>
        <v>#VALUE!</v>
      </c>
      <c r="T217" s="11" t="e">
        <f t="shared" si="64"/>
        <v>#VALUE!</v>
      </c>
      <c r="U217" s="11" t="e">
        <f>'OddsRatio_working_3-way'!S217-'OddsRatio_working_3-way'!R217^2/3</f>
        <v>#VALUE!</v>
      </c>
      <c r="V217" s="11" t="e">
        <f>'OddsRatio_working_3-way'!S217*'OddsRatio_working_3-way'!R217/3-2*'OddsRatio_working_3-way'!R217^3/27-'OddsRatio_working_3-way'!T217</f>
        <v>#VALUE!</v>
      </c>
      <c r="W217" s="11" t="e">
        <f>'OddsRatio_working_3-way'!V217^2+4*'OddsRatio_working_3-way'!U217^3/27</f>
        <v>#VALUE!</v>
      </c>
      <c r="X217" s="11" t="e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#VALUE!</v>
      </c>
      <c r="Y217" s="11" t="e">
        <f>IF('OddsRatio_working_3-way'!W217&gt;=0,IF('OddsRatio_working_3-way'!V217+SQRT('OddsRatio_working_3-way'!W217)&gt;0,0,PI()),ACOS('OddsRatio_working_3-way'!V217/(2*'OddsRatio_working_3-way'!X217)))</f>
        <v>#VALUE!</v>
      </c>
      <c r="Z217" s="11" t="e">
        <f>'OddsRatio_working_3-way'!X217^(1/3)*COS('OddsRatio_working_3-way'!Y217/3)</f>
        <v>#VALUE!</v>
      </c>
      <c r="AA217" s="11" t="e">
        <f>'OddsRatio_working_3-way'!X217^(1/3)*COS(('OddsRatio_working_3-way'!Y217+2*PI())/3)</f>
        <v>#VALUE!</v>
      </c>
      <c r="AB217" s="11" t="e">
        <f>'OddsRatio_working_3-way'!X217^(1/3)*COS(('OddsRatio_working_3-way'!Y217+4*PI())/3)</f>
        <v>#VALUE!</v>
      </c>
      <c r="AC217" s="11" t="e">
        <f>'OddsRatio_working_3-way'!X217^(1/3)*SIN('OddsRatio_working_3-way'!Y217/3)</f>
        <v>#VALUE!</v>
      </c>
      <c r="AD217" s="11" t="e">
        <f>'OddsRatio_working_3-way'!X217^(1/3)*SIN(('OddsRatio_working_3-way'!Y217+2*PI())/3)</f>
        <v>#VALUE!</v>
      </c>
      <c r="AE217" s="11" t="e">
        <f>'OddsRatio_working_3-way'!X217^(1/3)*SIN(('OddsRatio_working_3-way'!Y217+4*PI())/3)</f>
        <v>#VALUE!</v>
      </c>
      <c r="AF217" s="11" t="e">
        <f>-'OddsRatio_working_3-way'!U217/(3*'OddsRatio_working_3-way'!X217^(1/3))*COS(('OddsRatio_working_3-way'!Y217)/3)</f>
        <v>#VALUE!</v>
      </c>
      <c r="AG217" s="11" t="e">
        <f>-'OddsRatio_working_3-way'!U217/(3*'OddsRatio_working_3-way'!X217^(1/3))*COS(('OddsRatio_working_3-way'!Y217+2*PI())/3)</f>
        <v>#VALUE!</v>
      </c>
      <c r="AH217" s="11" t="e">
        <f>-'OddsRatio_working_3-way'!U217/(3*'OddsRatio_working_3-way'!X217^(1/3))*COS(('OddsRatio_working_3-way'!Y217+4*PI())/3)</f>
        <v>#VALUE!</v>
      </c>
      <c r="AI217" s="11" t="e">
        <f>'OddsRatio_working_3-way'!U217/(3*'OddsRatio_working_3-way'!X217^(1/3))*SIN(('OddsRatio_working_3-way'!Y217)/3)</f>
        <v>#VALUE!</v>
      </c>
      <c r="AJ217" s="11" t="e">
        <f>'OddsRatio_working_3-way'!U217/(3*'OddsRatio_working_3-way'!X217^(1/3))*SIN(('OddsRatio_working_3-way'!Y217+2*PI())/3)</f>
        <v>#VALUE!</v>
      </c>
      <c r="AK217" s="11" t="e">
        <f>'OddsRatio_working_3-way'!U217/(3*'OddsRatio_working_3-way'!X217^(1/3))*SIN(('OddsRatio_working_3-way'!Y217+4*PI())/3)</f>
        <v>#VALUE!</v>
      </c>
      <c r="AL217" s="11" t="e">
        <f>'OddsRatio_working_3-way'!Z217+'OddsRatio_working_3-way'!AF217</f>
        <v>#VALUE!</v>
      </c>
      <c r="AM217" s="11" t="e">
        <f>'OddsRatio_working_3-way'!AA217+'OddsRatio_working_3-way'!AG217</f>
        <v>#VALUE!</v>
      </c>
      <c r="AN217" s="11" t="e">
        <f>'OddsRatio_working_3-way'!AB217+'OddsRatio_working_3-way'!AH217</f>
        <v>#VALUE!</v>
      </c>
      <c r="AO217" s="11" t="e">
        <f>'OddsRatio_working_3-way'!AC217+'OddsRatio_working_3-way'!AI217</f>
        <v>#VALUE!</v>
      </c>
      <c r="AP217" s="11" t="e">
        <f>'OddsRatio_working_3-way'!AD217+'OddsRatio_working_3-way'!AJ217</f>
        <v>#VALUE!</v>
      </c>
      <c r="AQ217" s="11" t="e">
        <f>'OddsRatio_working_3-way'!AE217+'OddsRatio_working_3-way'!AK217</f>
        <v>#VALUE!</v>
      </c>
      <c r="AR217" s="10" t="str">
        <f>IF(A217="","",IF(('OddsRatio_working_3-way'!X217=0),IF(Q217&gt;0,-Q217^(1/3),(-Q217)^(1/3)),'OddsRatio_working_3-way'!AL217-'OddsRatio_working_3-way'!R217/3))</f>
        <v/>
      </c>
      <c r="AS217" s="11" t="e">
        <f>IF(('OddsRatio_working_3-way'!X217=0),IF(Q217&gt;0,-Q217^(1/3),(-Q217)^(1/3)),'OddsRatio_working_3-way'!AM217-'OddsRatio_working_3-way'!R217/3)</f>
        <v>#VALUE!</v>
      </c>
      <c r="AT217" s="11" t="e">
        <f>IF(('OddsRatio_working_3-way'!X217=0),IF(Q217&gt;0,-Q217^(1/3),(-Q217)^(1/3)),'OddsRatio_working_3-way'!AN217-'OddsRatio_working_3-way'!R217/3)</f>
        <v>#VALUE!</v>
      </c>
      <c r="AU217" s="11" t="e">
        <f>IF(('OddsRatio_working_3-way'!X217=0),0,'OddsRatio_working_3-way'!AO217)</f>
        <v>#VALUE!</v>
      </c>
      <c r="AV217" s="11" t="e">
        <f>IF(('OddsRatio_working_3-way'!X217=0),0,'OddsRatio_working_3-way'!AP217)</f>
        <v>#VALUE!</v>
      </c>
      <c r="AW217" s="11" t="e">
        <f>IF(('OddsRatio_working_3-way'!X217=0),0,'OddsRatio_working_3-way'!AQ217)</f>
        <v>#VALUE!</v>
      </c>
    </row>
    <row r="218" spans="1:4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9" t="e">
        <f t="shared" si="52"/>
        <v>#VALUE!</v>
      </c>
      <c r="E218" s="9" t="e">
        <f t="shared" si="53"/>
        <v>#VALUE!</v>
      </c>
      <c r="F218" s="9" t="e">
        <f t="shared" si="54"/>
        <v>#VALUE!</v>
      </c>
      <c r="G218" s="9" t="str">
        <f t="shared" si="55"/>
        <v/>
      </c>
      <c r="H218" s="9" t="str">
        <f t="shared" si="56"/>
        <v/>
      </c>
      <c r="I218" s="9" t="str">
        <f t="shared" si="57"/>
        <v/>
      </c>
      <c r="J218" s="9" t="str">
        <f t="shared" si="58"/>
        <v/>
      </c>
      <c r="K218" s="11" t="e">
        <f t="shared" si="59"/>
        <v>#VALUE!</v>
      </c>
      <c r="L218" s="11" t="e">
        <f t="shared" si="60"/>
        <v>#VALUE!</v>
      </c>
      <c r="M218" s="11" t="e">
        <f t="shared" si="61"/>
        <v>#VALUE!</v>
      </c>
      <c r="N218" s="11" t="e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#VALUE!</v>
      </c>
      <c r="O218" s="11">
        <f>0</f>
        <v>0</v>
      </c>
      <c r="P218" s="11" t="e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#VALUE!</v>
      </c>
      <c r="Q218" s="11" t="e">
        <f>2*'OddsRatio_working_3-way'!K218*'OddsRatio_working_3-way'!L218*'OddsRatio_working_3-way'!M218</f>
        <v>#VALUE!</v>
      </c>
      <c r="R218" s="11" t="e">
        <f t="shared" si="62"/>
        <v>#VALUE!</v>
      </c>
      <c r="S218" s="11" t="e">
        <f t="shared" si="63"/>
        <v>#VALUE!</v>
      </c>
      <c r="T218" s="11" t="e">
        <f t="shared" si="64"/>
        <v>#VALUE!</v>
      </c>
      <c r="U218" s="11" t="e">
        <f>'OddsRatio_working_3-way'!S218-'OddsRatio_working_3-way'!R218^2/3</f>
        <v>#VALUE!</v>
      </c>
      <c r="V218" s="11" t="e">
        <f>'OddsRatio_working_3-way'!S218*'OddsRatio_working_3-way'!R218/3-2*'OddsRatio_working_3-way'!R218^3/27-'OddsRatio_working_3-way'!T218</f>
        <v>#VALUE!</v>
      </c>
      <c r="W218" s="11" t="e">
        <f>'OddsRatio_working_3-way'!V218^2+4*'OddsRatio_working_3-way'!U218^3/27</f>
        <v>#VALUE!</v>
      </c>
      <c r="X218" s="11" t="e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#VALUE!</v>
      </c>
      <c r="Y218" s="11" t="e">
        <f>IF('OddsRatio_working_3-way'!W218&gt;=0,IF('OddsRatio_working_3-way'!V218+SQRT('OddsRatio_working_3-way'!W218)&gt;0,0,PI()),ACOS('OddsRatio_working_3-way'!V218/(2*'OddsRatio_working_3-way'!X218)))</f>
        <v>#VALUE!</v>
      </c>
      <c r="Z218" s="11" t="e">
        <f>'OddsRatio_working_3-way'!X218^(1/3)*COS('OddsRatio_working_3-way'!Y218/3)</f>
        <v>#VALUE!</v>
      </c>
      <c r="AA218" s="11" t="e">
        <f>'OddsRatio_working_3-way'!X218^(1/3)*COS(('OddsRatio_working_3-way'!Y218+2*PI())/3)</f>
        <v>#VALUE!</v>
      </c>
      <c r="AB218" s="11" t="e">
        <f>'OddsRatio_working_3-way'!X218^(1/3)*COS(('OddsRatio_working_3-way'!Y218+4*PI())/3)</f>
        <v>#VALUE!</v>
      </c>
      <c r="AC218" s="11" t="e">
        <f>'OddsRatio_working_3-way'!X218^(1/3)*SIN('OddsRatio_working_3-way'!Y218/3)</f>
        <v>#VALUE!</v>
      </c>
      <c r="AD218" s="11" t="e">
        <f>'OddsRatio_working_3-way'!X218^(1/3)*SIN(('OddsRatio_working_3-way'!Y218+2*PI())/3)</f>
        <v>#VALUE!</v>
      </c>
      <c r="AE218" s="11" t="e">
        <f>'OddsRatio_working_3-way'!X218^(1/3)*SIN(('OddsRatio_working_3-way'!Y218+4*PI())/3)</f>
        <v>#VALUE!</v>
      </c>
      <c r="AF218" s="11" t="e">
        <f>-'OddsRatio_working_3-way'!U218/(3*'OddsRatio_working_3-way'!X218^(1/3))*COS(('OddsRatio_working_3-way'!Y218)/3)</f>
        <v>#VALUE!</v>
      </c>
      <c r="AG218" s="11" t="e">
        <f>-'OddsRatio_working_3-way'!U218/(3*'OddsRatio_working_3-way'!X218^(1/3))*COS(('OddsRatio_working_3-way'!Y218+2*PI())/3)</f>
        <v>#VALUE!</v>
      </c>
      <c r="AH218" s="11" t="e">
        <f>-'OddsRatio_working_3-way'!U218/(3*'OddsRatio_working_3-way'!X218^(1/3))*COS(('OddsRatio_working_3-way'!Y218+4*PI())/3)</f>
        <v>#VALUE!</v>
      </c>
      <c r="AI218" s="11" t="e">
        <f>'OddsRatio_working_3-way'!U218/(3*'OddsRatio_working_3-way'!X218^(1/3))*SIN(('OddsRatio_working_3-way'!Y218)/3)</f>
        <v>#VALUE!</v>
      </c>
      <c r="AJ218" s="11" t="e">
        <f>'OddsRatio_working_3-way'!U218/(3*'OddsRatio_working_3-way'!X218^(1/3))*SIN(('OddsRatio_working_3-way'!Y218+2*PI())/3)</f>
        <v>#VALUE!</v>
      </c>
      <c r="AK218" s="11" t="e">
        <f>'OddsRatio_working_3-way'!U218/(3*'OddsRatio_working_3-way'!X218^(1/3))*SIN(('OddsRatio_working_3-way'!Y218+4*PI())/3)</f>
        <v>#VALUE!</v>
      </c>
      <c r="AL218" s="11" t="e">
        <f>'OddsRatio_working_3-way'!Z218+'OddsRatio_working_3-way'!AF218</f>
        <v>#VALUE!</v>
      </c>
      <c r="AM218" s="11" t="e">
        <f>'OddsRatio_working_3-way'!AA218+'OddsRatio_working_3-way'!AG218</f>
        <v>#VALUE!</v>
      </c>
      <c r="AN218" s="11" t="e">
        <f>'OddsRatio_working_3-way'!AB218+'OddsRatio_working_3-way'!AH218</f>
        <v>#VALUE!</v>
      </c>
      <c r="AO218" s="11" t="e">
        <f>'OddsRatio_working_3-way'!AC218+'OddsRatio_working_3-way'!AI218</f>
        <v>#VALUE!</v>
      </c>
      <c r="AP218" s="11" t="e">
        <f>'OddsRatio_working_3-way'!AD218+'OddsRatio_working_3-way'!AJ218</f>
        <v>#VALUE!</v>
      </c>
      <c r="AQ218" s="11" t="e">
        <f>'OddsRatio_working_3-way'!AE218+'OddsRatio_working_3-way'!AK218</f>
        <v>#VALUE!</v>
      </c>
      <c r="AR218" s="10" t="str">
        <f>IF(A218="","",IF(('OddsRatio_working_3-way'!X218=0),IF(Q218&gt;0,-Q218^(1/3),(-Q218)^(1/3)),'OddsRatio_working_3-way'!AL218-'OddsRatio_working_3-way'!R218/3))</f>
        <v/>
      </c>
      <c r="AS218" s="11" t="e">
        <f>IF(('OddsRatio_working_3-way'!X218=0),IF(Q218&gt;0,-Q218^(1/3),(-Q218)^(1/3)),'OddsRatio_working_3-way'!AM218-'OddsRatio_working_3-way'!R218/3)</f>
        <v>#VALUE!</v>
      </c>
      <c r="AT218" s="11" t="e">
        <f>IF(('OddsRatio_working_3-way'!X218=0),IF(Q218&gt;0,-Q218^(1/3),(-Q218)^(1/3)),'OddsRatio_working_3-way'!AN218-'OddsRatio_working_3-way'!R218/3)</f>
        <v>#VALUE!</v>
      </c>
      <c r="AU218" s="11" t="e">
        <f>IF(('OddsRatio_working_3-way'!X218=0),0,'OddsRatio_working_3-way'!AO218)</f>
        <v>#VALUE!</v>
      </c>
      <c r="AV218" s="11" t="e">
        <f>IF(('OddsRatio_working_3-way'!X218=0),0,'OddsRatio_working_3-way'!AP218)</f>
        <v>#VALUE!</v>
      </c>
      <c r="AW218" s="11" t="e">
        <f>IF(('OddsRatio_working_3-way'!X218=0),0,'OddsRatio_working_3-way'!AQ218)</f>
        <v>#VALUE!</v>
      </c>
    </row>
    <row r="219" spans="1:4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9" t="e">
        <f t="shared" si="52"/>
        <v>#VALUE!</v>
      </c>
      <c r="E219" s="9" t="e">
        <f t="shared" si="53"/>
        <v>#VALUE!</v>
      </c>
      <c r="F219" s="9" t="e">
        <f t="shared" si="54"/>
        <v>#VALUE!</v>
      </c>
      <c r="G219" s="9" t="str">
        <f t="shared" si="55"/>
        <v/>
      </c>
      <c r="H219" s="9" t="str">
        <f t="shared" si="56"/>
        <v/>
      </c>
      <c r="I219" s="9" t="str">
        <f t="shared" si="57"/>
        <v/>
      </c>
      <c r="J219" s="9" t="str">
        <f t="shared" si="58"/>
        <v/>
      </c>
      <c r="K219" s="11" t="e">
        <f t="shared" si="59"/>
        <v>#VALUE!</v>
      </c>
      <c r="L219" s="11" t="e">
        <f t="shared" si="60"/>
        <v>#VALUE!</v>
      </c>
      <c r="M219" s="11" t="e">
        <f t="shared" si="61"/>
        <v>#VALUE!</v>
      </c>
      <c r="N219" s="11" t="e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#VALUE!</v>
      </c>
      <c r="O219" s="11">
        <f>0</f>
        <v>0</v>
      </c>
      <c r="P219" s="11" t="e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#VALUE!</v>
      </c>
      <c r="Q219" s="11" t="e">
        <f>2*'OddsRatio_working_3-way'!K219*'OddsRatio_working_3-way'!L219*'OddsRatio_working_3-way'!M219</f>
        <v>#VALUE!</v>
      </c>
      <c r="R219" s="11" t="e">
        <f t="shared" si="62"/>
        <v>#VALUE!</v>
      </c>
      <c r="S219" s="11" t="e">
        <f t="shared" si="63"/>
        <v>#VALUE!</v>
      </c>
      <c r="T219" s="11" t="e">
        <f t="shared" si="64"/>
        <v>#VALUE!</v>
      </c>
      <c r="U219" s="11" t="e">
        <f>'OddsRatio_working_3-way'!S219-'OddsRatio_working_3-way'!R219^2/3</f>
        <v>#VALUE!</v>
      </c>
      <c r="V219" s="11" t="e">
        <f>'OddsRatio_working_3-way'!S219*'OddsRatio_working_3-way'!R219/3-2*'OddsRatio_working_3-way'!R219^3/27-'OddsRatio_working_3-way'!T219</f>
        <v>#VALUE!</v>
      </c>
      <c r="W219" s="11" t="e">
        <f>'OddsRatio_working_3-way'!V219^2+4*'OddsRatio_working_3-way'!U219^3/27</f>
        <v>#VALUE!</v>
      </c>
      <c r="X219" s="11" t="e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#VALUE!</v>
      </c>
      <c r="Y219" s="11" t="e">
        <f>IF('OddsRatio_working_3-way'!W219&gt;=0,IF('OddsRatio_working_3-way'!V219+SQRT('OddsRatio_working_3-way'!W219)&gt;0,0,PI()),ACOS('OddsRatio_working_3-way'!V219/(2*'OddsRatio_working_3-way'!X219)))</f>
        <v>#VALUE!</v>
      </c>
      <c r="Z219" s="11" t="e">
        <f>'OddsRatio_working_3-way'!X219^(1/3)*COS('OddsRatio_working_3-way'!Y219/3)</f>
        <v>#VALUE!</v>
      </c>
      <c r="AA219" s="11" t="e">
        <f>'OddsRatio_working_3-way'!X219^(1/3)*COS(('OddsRatio_working_3-way'!Y219+2*PI())/3)</f>
        <v>#VALUE!</v>
      </c>
      <c r="AB219" s="11" t="e">
        <f>'OddsRatio_working_3-way'!X219^(1/3)*COS(('OddsRatio_working_3-way'!Y219+4*PI())/3)</f>
        <v>#VALUE!</v>
      </c>
      <c r="AC219" s="11" t="e">
        <f>'OddsRatio_working_3-way'!X219^(1/3)*SIN('OddsRatio_working_3-way'!Y219/3)</f>
        <v>#VALUE!</v>
      </c>
      <c r="AD219" s="11" t="e">
        <f>'OddsRatio_working_3-way'!X219^(1/3)*SIN(('OddsRatio_working_3-way'!Y219+2*PI())/3)</f>
        <v>#VALUE!</v>
      </c>
      <c r="AE219" s="11" t="e">
        <f>'OddsRatio_working_3-way'!X219^(1/3)*SIN(('OddsRatio_working_3-way'!Y219+4*PI())/3)</f>
        <v>#VALUE!</v>
      </c>
      <c r="AF219" s="11" t="e">
        <f>-'OddsRatio_working_3-way'!U219/(3*'OddsRatio_working_3-way'!X219^(1/3))*COS(('OddsRatio_working_3-way'!Y219)/3)</f>
        <v>#VALUE!</v>
      </c>
      <c r="AG219" s="11" t="e">
        <f>-'OddsRatio_working_3-way'!U219/(3*'OddsRatio_working_3-way'!X219^(1/3))*COS(('OddsRatio_working_3-way'!Y219+2*PI())/3)</f>
        <v>#VALUE!</v>
      </c>
      <c r="AH219" s="11" t="e">
        <f>-'OddsRatio_working_3-way'!U219/(3*'OddsRatio_working_3-way'!X219^(1/3))*COS(('OddsRatio_working_3-way'!Y219+4*PI())/3)</f>
        <v>#VALUE!</v>
      </c>
      <c r="AI219" s="11" t="e">
        <f>'OddsRatio_working_3-way'!U219/(3*'OddsRatio_working_3-way'!X219^(1/3))*SIN(('OddsRatio_working_3-way'!Y219)/3)</f>
        <v>#VALUE!</v>
      </c>
      <c r="AJ219" s="11" t="e">
        <f>'OddsRatio_working_3-way'!U219/(3*'OddsRatio_working_3-way'!X219^(1/3))*SIN(('OddsRatio_working_3-way'!Y219+2*PI())/3)</f>
        <v>#VALUE!</v>
      </c>
      <c r="AK219" s="11" t="e">
        <f>'OddsRatio_working_3-way'!U219/(3*'OddsRatio_working_3-way'!X219^(1/3))*SIN(('OddsRatio_working_3-way'!Y219+4*PI())/3)</f>
        <v>#VALUE!</v>
      </c>
      <c r="AL219" s="11" t="e">
        <f>'OddsRatio_working_3-way'!Z219+'OddsRatio_working_3-way'!AF219</f>
        <v>#VALUE!</v>
      </c>
      <c r="AM219" s="11" t="e">
        <f>'OddsRatio_working_3-way'!AA219+'OddsRatio_working_3-way'!AG219</f>
        <v>#VALUE!</v>
      </c>
      <c r="AN219" s="11" t="e">
        <f>'OddsRatio_working_3-way'!AB219+'OddsRatio_working_3-way'!AH219</f>
        <v>#VALUE!</v>
      </c>
      <c r="AO219" s="11" t="e">
        <f>'OddsRatio_working_3-way'!AC219+'OddsRatio_working_3-way'!AI219</f>
        <v>#VALUE!</v>
      </c>
      <c r="AP219" s="11" t="e">
        <f>'OddsRatio_working_3-way'!AD219+'OddsRatio_working_3-way'!AJ219</f>
        <v>#VALUE!</v>
      </c>
      <c r="AQ219" s="11" t="e">
        <f>'OddsRatio_working_3-way'!AE219+'OddsRatio_working_3-way'!AK219</f>
        <v>#VALUE!</v>
      </c>
      <c r="AR219" s="10" t="str">
        <f>IF(A219="","",IF(('OddsRatio_working_3-way'!X219=0),IF(Q219&gt;0,-Q219^(1/3),(-Q219)^(1/3)),'OddsRatio_working_3-way'!AL219-'OddsRatio_working_3-way'!R219/3))</f>
        <v/>
      </c>
      <c r="AS219" s="11" t="e">
        <f>IF(('OddsRatio_working_3-way'!X219=0),IF(Q219&gt;0,-Q219^(1/3),(-Q219)^(1/3)),'OddsRatio_working_3-way'!AM219-'OddsRatio_working_3-way'!R219/3)</f>
        <v>#VALUE!</v>
      </c>
      <c r="AT219" s="11" t="e">
        <f>IF(('OddsRatio_working_3-way'!X219=0),IF(Q219&gt;0,-Q219^(1/3),(-Q219)^(1/3)),'OddsRatio_working_3-way'!AN219-'OddsRatio_working_3-way'!R219/3)</f>
        <v>#VALUE!</v>
      </c>
      <c r="AU219" s="11" t="e">
        <f>IF(('OddsRatio_working_3-way'!X219=0),0,'OddsRatio_working_3-way'!AO219)</f>
        <v>#VALUE!</v>
      </c>
      <c r="AV219" s="11" t="e">
        <f>IF(('OddsRatio_working_3-way'!X219=0),0,'OddsRatio_working_3-way'!AP219)</f>
        <v>#VALUE!</v>
      </c>
      <c r="AW219" s="11" t="e">
        <f>IF(('OddsRatio_working_3-way'!X219=0),0,'OddsRatio_working_3-way'!AQ219)</f>
        <v>#VALUE!</v>
      </c>
    </row>
    <row r="220" spans="1:4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9" t="e">
        <f t="shared" si="52"/>
        <v>#VALUE!</v>
      </c>
      <c r="E220" s="9" t="e">
        <f t="shared" si="53"/>
        <v>#VALUE!</v>
      </c>
      <c r="F220" s="9" t="e">
        <f t="shared" si="54"/>
        <v>#VALUE!</v>
      </c>
      <c r="G220" s="9" t="str">
        <f t="shared" si="55"/>
        <v/>
      </c>
      <c r="H220" s="9" t="str">
        <f t="shared" si="56"/>
        <v/>
      </c>
      <c r="I220" s="9" t="str">
        <f t="shared" si="57"/>
        <v/>
      </c>
      <c r="J220" s="9" t="str">
        <f t="shared" si="58"/>
        <v/>
      </c>
      <c r="K220" s="11" t="e">
        <f t="shared" si="59"/>
        <v>#VALUE!</v>
      </c>
      <c r="L220" s="11" t="e">
        <f t="shared" si="60"/>
        <v>#VALUE!</v>
      </c>
      <c r="M220" s="11" t="e">
        <f t="shared" si="61"/>
        <v>#VALUE!</v>
      </c>
      <c r="N220" s="11" t="e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#VALUE!</v>
      </c>
      <c r="O220" s="11">
        <f>0</f>
        <v>0</v>
      </c>
      <c r="P220" s="11" t="e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#VALUE!</v>
      </c>
      <c r="Q220" s="11" t="e">
        <f>2*'OddsRatio_working_3-way'!K220*'OddsRatio_working_3-way'!L220*'OddsRatio_working_3-way'!M220</f>
        <v>#VALUE!</v>
      </c>
      <c r="R220" s="11" t="e">
        <f t="shared" si="62"/>
        <v>#VALUE!</v>
      </c>
      <c r="S220" s="11" t="e">
        <f t="shared" si="63"/>
        <v>#VALUE!</v>
      </c>
      <c r="T220" s="11" t="e">
        <f t="shared" si="64"/>
        <v>#VALUE!</v>
      </c>
      <c r="U220" s="11" t="e">
        <f>'OddsRatio_working_3-way'!S220-'OddsRatio_working_3-way'!R220^2/3</f>
        <v>#VALUE!</v>
      </c>
      <c r="V220" s="11" t="e">
        <f>'OddsRatio_working_3-way'!S220*'OddsRatio_working_3-way'!R220/3-2*'OddsRatio_working_3-way'!R220^3/27-'OddsRatio_working_3-way'!T220</f>
        <v>#VALUE!</v>
      </c>
      <c r="W220" s="11" t="e">
        <f>'OddsRatio_working_3-way'!V220^2+4*'OddsRatio_working_3-way'!U220^3/27</f>
        <v>#VALUE!</v>
      </c>
      <c r="X220" s="11" t="e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#VALUE!</v>
      </c>
      <c r="Y220" s="11" t="e">
        <f>IF('OddsRatio_working_3-way'!W220&gt;=0,IF('OddsRatio_working_3-way'!V220+SQRT('OddsRatio_working_3-way'!W220)&gt;0,0,PI()),ACOS('OddsRatio_working_3-way'!V220/(2*'OddsRatio_working_3-way'!X220)))</f>
        <v>#VALUE!</v>
      </c>
      <c r="Z220" s="11" t="e">
        <f>'OddsRatio_working_3-way'!X220^(1/3)*COS('OddsRatio_working_3-way'!Y220/3)</f>
        <v>#VALUE!</v>
      </c>
      <c r="AA220" s="11" t="e">
        <f>'OddsRatio_working_3-way'!X220^(1/3)*COS(('OddsRatio_working_3-way'!Y220+2*PI())/3)</f>
        <v>#VALUE!</v>
      </c>
      <c r="AB220" s="11" t="e">
        <f>'OddsRatio_working_3-way'!X220^(1/3)*COS(('OddsRatio_working_3-way'!Y220+4*PI())/3)</f>
        <v>#VALUE!</v>
      </c>
      <c r="AC220" s="11" t="e">
        <f>'OddsRatio_working_3-way'!X220^(1/3)*SIN('OddsRatio_working_3-way'!Y220/3)</f>
        <v>#VALUE!</v>
      </c>
      <c r="AD220" s="11" t="e">
        <f>'OddsRatio_working_3-way'!X220^(1/3)*SIN(('OddsRatio_working_3-way'!Y220+2*PI())/3)</f>
        <v>#VALUE!</v>
      </c>
      <c r="AE220" s="11" t="e">
        <f>'OddsRatio_working_3-way'!X220^(1/3)*SIN(('OddsRatio_working_3-way'!Y220+4*PI())/3)</f>
        <v>#VALUE!</v>
      </c>
      <c r="AF220" s="11" t="e">
        <f>-'OddsRatio_working_3-way'!U220/(3*'OddsRatio_working_3-way'!X220^(1/3))*COS(('OddsRatio_working_3-way'!Y220)/3)</f>
        <v>#VALUE!</v>
      </c>
      <c r="AG220" s="11" t="e">
        <f>-'OddsRatio_working_3-way'!U220/(3*'OddsRatio_working_3-way'!X220^(1/3))*COS(('OddsRatio_working_3-way'!Y220+2*PI())/3)</f>
        <v>#VALUE!</v>
      </c>
      <c r="AH220" s="11" t="e">
        <f>-'OddsRatio_working_3-way'!U220/(3*'OddsRatio_working_3-way'!X220^(1/3))*COS(('OddsRatio_working_3-way'!Y220+4*PI())/3)</f>
        <v>#VALUE!</v>
      </c>
      <c r="AI220" s="11" t="e">
        <f>'OddsRatio_working_3-way'!U220/(3*'OddsRatio_working_3-way'!X220^(1/3))*SIN(('OddsRatio_working_3-way'!Y220)/3)</f>
        <v>#VALUE!</v>
      </c>
      <c r="AJ220" s="11" t="e">
        <f>'OddsRatio_working_3-way'!U220/(3*'OddsRatio_working_3-way'!X220^(1/3))*SIN(('OddsRatio_working_3-way'!Y220+2*PI())/3)</f>
        <v>#VALUE!</v>
      </c>
      <c r="AK220" s="11" t="e">
        <f>'OddsRatio_working_3-way'!U220/(3*'OddsRatio_working_3-way'!X220^(1/3))*SIN(('OddsRatio_working_3-way'!Y220+4*PI())/3)</f>
        <v>#VALUE!</v>
      </c>
      <c r="AL220" s="11" t="e">
        <f>'OddsRatio_working_3-way'!Z220+'OddsRatio_working_3-way'!AF220</f>
        <v>#VALUE!</v>
      </c>
      <c r="AM220" s="11" t="e">
        <f>'OddsRatio_working_3-way'!AA220+'OddsRatio_working_3-way'!AG220</f>
        <v>#VALUE!</v>
      </c>
      <c r="AN220" s="11" t="e">
        <f>'OddsRatio_working_3-way'!AB220+'OddsRatio_working_3-way'!AH220</f>
        <v>#VALUE!</v>
      </c>
      <c r="AO220" s="11" t="e">
        <f>'OddsRatio_working_3-way'!AC220+'OddsRatio_working_3-way'!AI220</f>
        <v>#VALUE!</v>
      </c>
      <c r="AP220" s="11" t="e">
        <f>'OddsRatio_working_3-way'!AD220+'OddsRatio_working_3-way'!AJ220</f>
        <v>#VALUE!</v>
      </c>
      <c r="AQ220" s="11" t="e">
        <f>'OddsRatio_working_3-way'!AE220+'OddsRatio_working_3-way'!AK220</f>
        <v>#VALUE!</v>
      </c>
      <c r="AR220" s="10" t="str">
        <f>IF(A220="","",IF(('OddsRatio_working_3-way'!X220=0),IF(Q220&gt;0,-Q220^(1/3),(-Q220)^(1/3)),'OddsRatio_working_3-way'!AL220-'OddsRatio_working_3-way'!R220/3))</f>
        <v/>
      </c>
      <c r="AS220" s="11" t="e">
        <f>IF(('OddsRatio_working_3-way'!X220=0),IF(Q220&gt;0,-Q220^(1/3),(-Q220)^(1/3)),'OddsRatio_working_3-way'!AM220-'OddsRatio_working_3-way'!R220/3)</f>
        <v>#VALUE!</v>
      </c>
      <c r="AT220" s="11" t="e">
        <f>IF(('OddsRatio_working_3-way'!X220=0),IF(Q220&gt;0,-Q220^(1/3),(-Q220)^(1/3)),'OddsRatio_working_3-way'!AN220-'OddsRatio_working_3-way'!R220/3)</f>
        <v>#VALUE!</v>
      </c>
      <c r="AU220" s="11" t="e">
        <f>IF(('OddsRatio_working_3-way'!X220=0),0,'OddsRatio_working_3-way'!AO220)</f>
        <v>#VALUE!</v>
      </c>
      <c r="AV220" s="11" t="e">
        <f>IF(('OddsRatio_working_3-way'!X220=0),0,'OddsRatio_working_3-way'!AP220)</f>
        <v>#VALUE!</v>
      </c>
      <c r="AW220" s="11" t="e">
        <f>IF(('OddsRatio_working_3-way'!X220=0),0,'OddsRatio_working_3-way'!AQ220)</f>
        <v>#VALUE!</v>
      </c>
    </row>
    <row r="221" spans="1:4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9" t="e">
        <f t="shared" si="52"/>
        <v>#VALUE!</v>
      </c>
      <c r="E221" s="9" t="e">
        <f t="shared" si="53"/>
        <v>#VALUE!</v>
      </c>
      <c r="F221" s="9" t="e">
        <f t="shared" si="54"/>
        <v>#VALUE!</v>
      </c>
      <c r="G221" s="9" t="str">
        <f t="shared" si="55"/>
        <v/>
      </c>
      <c r="H221" s="9" t="str">
        <f t="shared" si="56"/>
        <v/>
      </c>
      <c r="I221" s="9" t="str">
        <f t="shared" si="57"/>
        <v/>
      </c>
      <c r="J221" s="9" t="str">
        <f t="shared" si="58"/>
        <v/>
      </c>
      <c r="K221" s="11" t="e">
        <f t="shared" si="59"/>
        <v>#VALUE!</v>
      </c>
      <c r="L221" s="11" t="e">
        <f t="shared" si="60"/>
        <v>#VALUE!</v>
      </c>
      <c r="M221" s="11" t="e">
        <f t="shared" si="61"/>
        <v>#VALUE!</v>
      </c>
      <c r="N221" s="11" t="e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#VALUE!</v>
      </c>
      <c r="O221" s="11">
        <f>0</f>
        <v>0</v>
      </c>
      <c r="P221" s="11" t="e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#VALUE!</v>
      </c>
      <c r="Q221" s="11" t="e">
        <f>2*'OddsRatio_working_3-way'!K221*'OddsRatio_working_3-way'!L221*'OddsRatio_working_3-way'!M221</f>
        <v>#VALUE!</v>
      </c>
      <c r="R221" s="11" t="e">
        <f t="shared" si="62"/>
        <v>#VALUE!</v>
      </c>
      <c r="S221" s="11" t="e">
        <f t="shared" si="63"/>
        <v>#VALUE!</v>
      </c>
      <c r="T221" s="11" t="e">
        <f t="shared" si="64"/>
        <v>#VALUE!</v>
      </c>
      <c r="U221" s="11" t="e">
        <f>'OddsRatio_working_3-way'!S221-'OddsRatio_working_3-way'!R221^2/3</f>
        <v>#VALUE!</v>
      </c>
      <c r="V221" s="11" t="e">
        <f>'OddsRatio_working_3-way'!S221*'OddsRatio_working_3-way'!R221/3-2*'OddsRatio_working_3-way'!R221^3/27-'OddsRatio_working_3-way'!T221</f>
        <v>#VALUE!</v>
      </c>
      <c r="W221" s="11" t="e">
        <f>'OddsRatio_working_3-way'!V221^2+4*'OddsRatio_working_3-way'!U221^3/27</f>
        <v>#VALUE!</v>
      </c>
      <c r="X221" s="11" t="e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#VALUE!</v>
      </c>
      <c r="Y221" s="11" t="e">
        <f>IF('OddsRatio_working_3-way'!W221&gt;=0,IF('OddsRatio_working_3-way'!V221+SQRT('OddsRatio_working_3-way'!W221)&gt;0,0,PI()),ACOS('OddsRatio_working_3-way'!V221/(2*'OddsRatio_working_3-way'!X221)))</f>
        <v>#VALUE!</v>
      </c>
      <c r="Z221" s="11" t="e">
        <f>'OddsRatio_working_3-way'!X221^(1/3)*COS('OddsRatio_working_3-way'!Y221/3)</f>
        <v>#VALUE!</v>
      </c>
      <c r="AA221" s="11" t="e">
        <f>'OddsRatio_working_3-way'!X221^(1/3)*COS(('OddsRatio_working_3-way'!Y221+2*PI())/3)</f>
        <v>#VALUE!</v>
      </c>
      <c r="AB221" s="11" t="e">
        <f>'OddsRatio_working_3-way'!X221^(1/3)*COS(('OddsRatio_working_3-way'!Y221+4*PI())/3)</f>
        <v>#VALUE!</v>
      </c>
      <c r="AC221" s="11" t="e">
        <f>'OddsRatio_working_3-way'!X221^(1/3)*SIN('OddsRatio_working_3-way'!Y221/3)</f>
        <v>#VALUE!</v>
      </c>
      <c r="AD221" s="11" t="e">
        <f>'OddsRatio_working_3-way'!X221^(1/3)*SIN(('OddsRatio_working_3-way'!Y221+2*PI())/3)</f>
        <v>#VALUE!</v>
      </c>
      <c r="AE221" s="11" t="e">
        <f>'OddsRatio_working_3-way'!X221^(1/3)*SIN(('OddsRatio_working_3-way'!Y221+4*PI())/3)</f>
        <v>#VALUE!</v>
      </c>
      <c r="AF221" s="11" t="e">
        <f>-'OddsRatio_working_3-way'!U221/(3*'OddsRatio_working_3-way'!X221^(1/3))*COS(('OddsRatio_working_3-way'!Y221)/3)</f>
        <v>#VALUE!</v>
      </c>
      <c r="AG221" s="11" t="e">
        <f>-'OddsRatio_working_3-way'!U221/(3*'OddsRatio_working_3-way'!X221^(1/3))*COS(('OddsRatio_working_3-way'!Y221+2*PI())/3)</f>
        <v>#VALUE!</v>
      </c>
      <c r="AH221" s="11" t="e">
        <f>-'OddsRatio_working_3-way'!U221/(3*'OddsRatio_working_3-way'!X221^(1/3))*COS(('OddsRatio_working_3-way'!Y221+4*PI())/3)</f>
        <v>#VALUE!</v>
      </c>
      <c r="AI221" s="11" t="e">
        <f>'OddsRatio_working_3-way'!U221/(3*'OddsRatio_working_3-way'!X221^(1/3))*SIN(('OddsRatio_working_3-way'!Y221)/3)</f>
        <v>#VALUE!</v>
      </c>
      <c r="AJ221" s="11" t="e">
        <f>'OddsRatio_working_3-way'!U221/(3*'OddsRatio_working_3-way'!X221^(1/3))*SIN(('OddsRatio_working_3-way'!Y221+2*PI())/3)</f>
        <v>#VALUE!</v>
      </c>
      <c r="AK221" s="11" t="e">
        <f>'OddsRatio_working_3-way'!U221/(3*'OddsRatio_working_3-way'!X221^(1/3))*SIN(('OddsRatio_working_3-way'!Y221+4*PI())/3)</f>
        <v>#VALUE!</v>
      </c>
      <c r="AL221" s="11" t="e">
        <f>'OddsRatio_working_3-way'!Z221+'OddsRatio_working_3-way'!AF221</f>
        <v>#VALUE!</v>
      </c>
      <c r="AM221" s="11" t="e">
        <f>'OddsRatio_working_3-way'!AA221+'OddsRatio_working_3-way'!AG221</f>
        <v>#VALUE!</v>
      </c>
      <c r="AN221" s="11" t="e">
        <f>'OddsRatio_working_3-way'!AB221+'OddsRatio_working_3-way'!AH221</f>
        <v>#VALUE!</v>
      </c>
      <c r="AO221" s="11" t="e">
        <f>'OddsRatio_working_3-way'!AC221+'OddsRatio_working_3-way'!AI221</f>
        <v>#VALUE!</v>
      </c>
      <c r="AP221" s="11" t="e">
        <f>'OddsRatio_working_3-way'!AD221+'OddsRatio_working_3-way'!AJ221</f>
        <v>#VALUE!</v>
      </c>
      <c r="AQ221" s="11" t="e">
        <f>'OddsRatio_working_3-way'!AE221+'OddsRatio_working_3-way'!AK221</f>
        <v>#VALUE!</v>
      </c>
      <c r="AR221" s="10" t="str">
        <f>IF(A221="","",IF(('OddsRatio_working_3-way'!X221=0),IF(Q221&gt;0,-Q221^(1/3),(-Q221)^(1/3)),'OddsRatio_working_3-way'!AL221-'OddsRatio_working_3-way'!R221/3))</f>
        <v/>
      </c>
      <c r="AS221" s="11" t="e">
        <f>IF(('OddsRatio_working_3-way'!X221=0),IF(Q221&gt;0,-Q221^(1/3),(-Q221)^(1/3)),'OddsRatio_working_3-way'!AM221-'OddsRatio_working_3-way'!R221/3)</f>
        <v>#VALUE!</v>
      </c>
      <c r="AT221" s="11" t="e">
        <f>IF(('OddsRatio_working_3-way'!X221=0),IF(Q221&gt;0,-Q221^(1/3),(-Q221)^(1/3)),'OddsRatio_working_3-way'!AN221-'OddsRatio_working_3-way'!R221/3)</f>
        <v>#VALUE!</v>
      </c>
      <c r="AU221" s="11" t="e">
        <f>IF(('OddsRatio_working_3-way'!X221=0),0,'OddsRatio_working_3-way'!AO221)</f>
        <v>#VALUE!</v>
      </c>
      <c r="AV221" s="11" t="e">
        <f>IF(('OddsRatio_working_3-way'!X221=0),0,'OddsRatio_working_3-way'!AP221)</f>
        <v>#VALUE!</v>
      </c>
      <c r="AW221" s="11" t="e">
        <f>IF(('OddsRatio_working_3-way'!X221=0),0,'OddsRatio_working_3-way'!AQ221)</f>
        <v>#VALUE!</v>
      </c>
    </row>
    <row r="222" spans="1:4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9" t="e">
        <f t="shared" si="52"/>
        <v>#VALUE!</v>
      </c>
      <c r="E222" s="9" t="e">
        <f t="shared" si="53"/>
        <v>#VALUE!</v>
      </c>
      <c r="F222" s="9" t="e">
        <f t="shared" si="54"/>
        <v>#VALUE!</v>
      </c>
      <c r="G222" s="9" t="str">
        <f t="shared" si="55"/>
        <v/>
      </c>
      <c r="H222" s="9" t="str">
        <f t="shared" si="56"/>
        <v/>
      </c>
      <c r="I222" s="9" t="str">
        <f t="shared" si="57"/>
        <v/>
      </c>
      <c r="J222" s="9" t="str">
        <f t="shared" si="58"/>
        <v/>
      </c>
      <c r="K222" s="11" t="e">
        <f t="shared" si="59"/>
        <v>#VALUE!</v>
      </c>
      <c r="L222" s="11" t="e">
        <f t="shared" si="60"/>
        <v>#VALUE!</v>
      </c>
      <c r="M222" s="11" t="e">
        <f t="shared" si="61"/>
        <v>#VALUE!</v>
      </c>
      <c r="N222" s="11" t="e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#VALUE!</v>
      </c>
      <c r="O222" s="11">
        <f>0</f>
        <v>0</v>
      </c>
      <c r="P222" s="11" t="e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#VALUE!</v>
      </c>
      <c r="Q222" s="11" t="e">
        <f>2*'OddsRatio_working_3-way'!K222*'OddsRatio_working_3-way'!L222*'OddsRatio_working_3-way'!M222</f>
        <v>#VALUE!</v>
      </c>
      <c r="R222" s="11" t="e">
        <f t="shared" si="62"/>
        <v>#VALUE!</v>
      </c>
      <c r="S222" s="11" t="e">
        <f t="shared" si="63"/>
        <v>#VALUE!</v>
      </c>
      <c r="T222" s="11" t="e">
        <f t="shared" si="64"/>
        <v>#VALUE!</v>
      </c>
      <c r="U222" s="11" t="e">
        <f>'OddsRatio_working_3-way'!S222-'OddsRatio_working_3-way'!R222^2/3</f>
        <v>#VALUE!</v>
      </c>
      <c r="V222" s="11" t="e">
        <f>'OddsRatio_working_3-way'!S222*'OddsRatio_working_3-way'!R222/3-2*'OddsRatio_working_3-way'!R222^3/27-'OddsRatio_working_3-way'!T222</f>
        <v>#VALUE!</v>
      </c>
      <c r="W222" s="11" t="e">
        <f>'OddsRatio_working_3-way'!V222^2+4*'OddsRatio_working_3-way'!U222^3/27</f>
        <v>#VALUE!</v>
      </c>
      <c r="X222" s="11" t="e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#VALUE!</v>
      </c>
      <c r="Y222" s="11" t="e">
        <f>IF('OddsRatio_working_3-way'!W222&gt;=0,IF('OddsRatio_working_3-way'!V222+SQRT('OddsRatio_working_3-way'!W222)&gt;0,0,PI()),ACOS('OddsRatio_working_3-way'!V222/(2*'OddsRatio_working_3-way'!X222)))</f>
        <v>#VALUE!</v>
      </c>
      <c r="Z222" s="11" t="e">
        <f>'OddsRatio_working_3-way'!X222^(1/3)*COS('OddsRatio_working_3-way'!Y222/3)</f>
        <v>#VALUE!</v>
      </c>
      <c r="AA222" s="11" t="e">
        <f>'OddsRatio_working_3-way'!X222^(1/3)*COS(('OddsRatio_working_3-way'!Y222+2*PI())/3)</f>
        <v>#VALUE!</v>
      </c>
      <c r="AB222" s="11" t="e">
        <f>'OddsRatio_working_3-way'!X222^(1/3)*COS(('OddsRatio_working_3-way'!Y222+4*PI())/3)</f>
        <v>#VALUE!</v>
      </c>
      <c r="AC222" s="11" t="e">
        <f>'OddsRatio_working_3-way'!X222^(1/3)*SIN('OddsRatio_working_3-way'!Y222/3)</f>
        <v>#VALUE!</v>
      </c>
      <c r="AD222" s="11" t="e">
        <f>'OddsRatio_working_3-way'!X222^(1/3)*SIN(('OddsRatio_working_3-way'!Y222+2*PI())/3)</f>
        <v>#VALUE!</v>
      </c>
      <c r="AE222" s="11" t="e">
        <f>'OddsRatio_working_3-way'!X222^(1/3)*SIN(('OddsRatio_working_3-way'!Y222+4*PI())/3)</f>
        <v>#VALUE!</v>
      </c>
      <c r="AF222" s="11" t="e">
        <f>-'OddsRatio_working_3-way'!U222/(3*'OddsRatio_working_3-way'!X222^(1/3))*COS(('OddsRatio_working_3-way'!Y222)/3)</f>
        <v>#VALUE!</v>
      </c>
      <c r="AG222" s="11" t="e">
        <f>-'OddsRatio_working_3-way'!U222/(3*'OddsRatio_working_3-way'!X222^(1/3))*COS(('OddsRatio_working_3-way'!Y222+2*PI())/3)</f>
        <v>#VALUE!</v>
      </c>
      <c r="AH222" s="11" t="e">
        <f>-'OddsRatio_working_3-way'!U222/(3*'OddsRatio_working_3-way'!X222^(1/3))*COS(('OddsRatio_working_3-way'!Y222+4*PI())/3)</f>
        <v>#VALUE!</v>
      </c>
      <c r="AI222" s="11" t="e">
        <f>'OddsRatio_working_3-way'!U222/(3*'OddsRatio_working_3-way'!X222^(1/3))*SIN(('OddsRatio_working_3-way'!Y222)/3)</f>
        <v>#VALUE!</v>
      </c>
      <c r="AJ222" s="11" t="e">
        <f>'OddsRatio_working_3-way'!U222/(3*'OddsRatio_working_3-way'!X222^(1/3))*SIN(('OddsRatio_working_3-way'!Y222+2*PI())/3)</f>
        <v>#VALUE!</v>
      </c>
      <c r="AK222" s="11" t="e">
        <f>'OddsRatio_working_3-way'!U222/(3*'OddsRatio_working_3-way'!X222^(1/3))*SIN(('OddsRatio_working_3-way'!Y222+4*PI())/3)</f>
        <v>#VALUE!</v>
      </c>
      <c r="AL222" s="11" t="e">
        <f>'OddsRatio_working_3-way'!Z222+'OddsRatio_working_3-way'!AF222</f>
        <v>#VALUE!</v>
      </c>
      <c r="AM222" s="11" t="e">
        <f>'OddsRatio_working_3-way'!AA222+'OddsRatio_working_3-way'!AG222</f>
        <v>#VALUE!</v>
      </c>
      <c r="AN222" s="11" t="e">
        <f>'OddsRatio_working_3-way'!AB222+'OddsRatio_working_3-way'!AH222</f>
        <v>#VALUE!</v>
      </c>
      <c r="AO222" s="11" t="e">
        <f>'OddsRatio_working_3-way'!AC222+'OddsRatio_working_3-way'!AI222</f>
        <v>#VALUE!</v>
      </c>
      <c r="AP222" s="11" t="e">
        <f>'OddsRatio_working_3-way'!AD222+'OddsRatio_working_3-way'!AJ222</f>
        <v>#VALUE!</v>
      </c>
      <c r="AQ222" s="11" t="e">
        <f>'OddsRatio_working_3-way'!AE222+'OddsRatio_working_3-way'!AK222</f>
        <v>#VALUE!</v>
      </c>
      <c r="AR222" s="10" t="str">
        <f>IF(A222="","",IF(('OddsRatio_working_3-way'!X222=0),IF(Q222&gt;0,-Q222^(1/3),(-Q222)^(1/3)),'OddsRatio_working_3-way'!AL222-'OddsRatio_working_3-way'!R222/3))</f>
        <v/>
      </c>
      <c r="AS222" s="11" t="e">
        <f>IF(('OddsRatio_working_3-way'!X222=0),IF(Q222&gt;0,-Q222^(1/3),(-Q222)^(1/3)),'OddsRatio_working_3-way'!AM222-'OddsRatio_working_3-way'!R222/3)</f>
        <v>#VALUE!</v>
      </c>
      <c r="AT222" s="11" t="e">
        <f>IF(('OddsRatio_working_3-way'!X222=0),IF(Q222&gt;0,-Q222^(1/3),(-Q222)^(1/3)),'OddsRatio_working_3-way'!AN222-'OddsRatio_working_3-way'!R222/3)</f>
        <v>#VALUE!</v>
      </c>
      <c r="AU222" s="11" t="e">
        <f>IF(('OddsRatio_working_3-way'!X222=0),0,'OddsRatio_working_3-way'!AO222)</f>
        <v>#VALUE!</v>
      </c>
      <c r="AV222" s="11" t="e">
        <f>IF(('OddsRatio_working_3-way'!X222=0),0,'OddsRatio_working_3-way'!AP222)</f>
        <v>#VALUE!</v>
      </c>
      <c r="AW222" s="11" t="e">
        <f>IF(('OddsRatio_working_3-way'!X222=0),0,'OddsRatio_working_3-way'!AQ222)</f>
        <v>#VALUE!</v>
      </c>
    </row>
    <row r="223" spans="1:4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9" t="e">
        <f t="shared" si="52"/>
        <v>#VALUE!</v>
      </c>
      <c r="E223" s="9" t="e">
        <f t="shared" si="53"/>
        <v>#VALUE!</v>
      </c>
      <c r="F223" s="9" t="e">
        <f t="shared" si="54"/>
        <v>#VALUE!</v>
      </c>
      <c r="G223" s="9" t="str">
        <f t="shared" si="55"/>
        <v/>
      </c>
      <c r="H223" s="9" t="str">
        <f t="shared" si="56"/>
        <v/>
      </c>
      <c r="I223" s="9" t="str">
        <f t="shared" si="57"/>
        <v/>
      </c>
      <c r="J223" s="9" t="str">
        <f t="shared" si="58"/>
        <v/>
      </c>
      <c r="K223" s="11" t="e">
        <f t="shared" si="59"/>
        <v>#VALUE!</v>
      </c>
      <c r="L223" s="11" t="e">
        <f t="shared" si="60"/>
        <v>#VALUE!</v>
      </c>
      <c r="M223" s="11" t="e">
        <f t="shared" si="61"/>
        <v>#VALUE!</v>
      </c>
      <c r="N223" s="11" t="e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#VALUE!</v>
      </c>
      <c r="O223" s="11">
        <f>0</f>
        <v>0</v>
      </c>
      <c r="P223" s="11" t="e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#VALUE!</v>
      </c>
      <c r="Q223" s="11" t="e">
        <f>2*'OddsRatio_working_3-way'!K223*'OddsRatio_working_3-way'!L223*'OddsRatio_working_3-way'!M223</f>
        <v>#VALUE!</v>
      </c>
      <c r="R223" s="11" t="e">
        <f t="shared" si="62"/>
        <v>#VALUE!</v>
      </c>
      <c r="S223" s="11" t="e">
        <f t="shared" si="63"/>
        <v>#VALUE!</v>
      </c>
      <c r="T223" s="11" t="e">
        <f t="shared" si="64"/>
        <v>#VALUE!</v>
      </c>
      <c r="U223" s="11" t="e">
        <f>'OddsRatio_working_3-way'!S223-'OddsRatio_working_3-way'!R223^2/3</f>
        <v>#VALUE!</v>
      </c>
      <c r="V223" s="11" t="e">
        <f>'OddsRatio_working_3-way'!S223*'OddsRatio_working_3-way'!R223/3-2*'OddsRatio_working_3-way'!R223^3/27-'OddsRatio_working_3-way'!T223</f>
        <v>#VALUE!</v>
      </c>
      <c r="W223" s="11" t="e">
        <f>'OddsRatio_working_3-way'!V223^2+4*'OddsRatio_working_3-way'!U223^3/27</f>
        <v>#VALUE!</v>
      </c>
      <c r="X223" s="11" t="e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#VALUE!</v>
      </c>
      <c r="Y223" s="11" t="e">
        <f>IF('OddsRatio_working_3-way'!W223&gt;=0,IF('OddsRatio_working_3-way'!V223+SQRT('OddsRatio_working_3-way'!W223)&gt;0,0,PI()),ACOS('OddsRatio_working_3-way'!V223/(2*'OddsRatio_working_3-way'!X223)))</f>
        <v>#VALUE!</v>
      </c>
      <c r="Z223" s="11" t="e">
        <f>'OddsRatio_working_3-way'!X223^(1/3)*COS('OddsRatio_working_3-way'!Y223/3)</f>
        <v>#VALUE!</v>
      </c>
      <c r="AA223" s="11" t="e">
        <f>'OddsRatio_working_3-way'!X223^(1/3)*COS(('OddsRatio_working_3-way'!Y223+2*PI())/3)</f>
        <v>#VALUE!</v>
      </c>
      <c r="AB223" s="11" t="e">
        <f>'OddsRatio_working_3-way'!X223^(1/3)*COS(('OddsRatio_working_3-way'!Y223+4*PI())/3)</f>
        <v>#VALUE!</v>
      </c>
      <c r="AC223" s="11" t="e">
        <f>'OddsRatio_working_3-way'!X223^(1/3)*SIN('OddsRatio_working_3-way'!Y223/3)</f>
        <v>#VALUE!</v>
      </c>
      <c r="AD223" s="11" t="e">
        <f>'OddsRatio_working_3-way'!X223^(1/3)*SIN(('OddsRatio_working_3-way'!Y223+2*PI())/3)</f>
        <v>#VALUE!</v>
      </c>
      <c r="AE223" s="11" t="e">
        <f>'OddsRatio_working_3-way'!X223^(1/3)*SIN(('OddsRatio_working_3-way'!Y223+4*PI())/3)</f>
        <v>#VALUE!</v>
      </c>
      <c r="AF223" s="11" t="e">
        <f>-'OddsRatio_working_3-way'!U223/(3*'OddsRatio_working_3-way'!X223^(1/3))*COS(('OddsRatio_working_3-way'!Y223)/3)</f>
        <v>#VALUE!</v>
      </c>
      <c r="AG223" s="11" t="e">
        <f>-'OddsRatio_working_3-way'!U223/(3*'OddsRatio_working_3-way'!X223^(1/3))*COS(('OddsRatio_working_3-way'!Y223+2*PI())/3)</f>
        <v>#VALUE!</v>
      </c>
      <c r="AH223" s="11" t="e">
        <f>-'OddsRatio_working_3-way'!U223/(3*'OddsRatio_working_3-way'!X223^(1/3))*COS(('OddsRatio_working_3-way'!Y223+4*PI())/3)</f>
        <v>#VALUE!</v>
      </c>
      <c r="AI223" s="11" t="e">
        <f>'OddsRatio_working_3-way'!U223/(3*'OddsRatio_working_3-way'!X223^(1/3))*SIN(('OddsRatio_working_3-way'!Y223)/3)</f>
        <v>#VALUE!</v>
      </c>
      <c r="AJ223" s="11" t="e">
        <f>'OddsRatio_working_3-way'!U223/(3*'OddsRatio_working_3-way'!X223^(1/3))*SIN(('OddsRatio_working_3-way'!Y223+2*PI())/3)</f>
        <v>#VALUE!</v>
      </c>
      <c r="AK223" s="11" t="e">
        <f>'OddsRatio_working_3-way'!U223/(3*'OddsRatio_working_3-way'!X223^(1/3))*SIN(('OddsRatio_working_3-way'!Y223+4*PI())/3)</f>
        <v>#VALUE!</v>
      </c>
      <c r="AL223" s="11" t="e">
        <f>'OddsRatio_working_3-way'!Z223+'OddsRatio_working_3-way'!AF223</f>
        <v>#VALUE!</v>
      </c>
      <c r="AM223" s="11" t="e">
        <f>'OddsRatio_working_3-way'!AA223+'OddsRatio_working_3-way'!AG223</f>
        <v>#VALUE!</v>
      </c>
      <c r="AN223" s="11" t="e">
        <f>'OddsRatio_working_3-way'!AB223+'OddsRatio_working_3-way'!AH223</f>
        <v>#VALUE!</v>
      </c>
      <c r="AO223" s="11" t="e">
        <f>'OddsRatio_working_3-way'!AC223+'OddsRatio_working_3-way'!AI223</f>
        <v>#VALUE!</v>
      </c>
      <c r="AP223" s="11" t="e">
        <f>'OddsRatio_working_3-way'!AD223+'OddsRatio_working_3-way'!AJ223</f>
        <v>#VALUE!</v>
      </c>
      <c r="AQ223" s="11" t="e">
        <f>'OddsRatio_working_3-way'!AE223+'OddsRatio_working_3-way'!AK223</f>
        <v>#VALUE!</v>
      </c>
      <c r="AR223" s="10" t="str">
        <f>IF(A223="","",IF(('OddsRatio_working_3-way'!X223=0),IF(Q223&gt;0,-Q223^(1/3),(-Q223)^(1/3)),'OddsRatio_working_3-way'!AL223-'OddsRatio_working_3-way'!R223/3))</f>
        <v/>
      </c>
      <c r="AS223" s="11" t="e">
        <f>IF(('OddsRatio_working_3-way'!X223=0),IF(Q223&gt;0,-Q223^(1/3),(-Q223)^(1/3)),'OddsRatio_working_3-way'!AM223-'OddsRatio_working_3-way'!R223/3)</f>
        <v>#VALUE!</v>
      </c>
      <c r="AT223" s="11" t="e">
        <f>IF(('OddsRatio_working_3-way'!X223=0),IF(Q223&gt;0,-Q223^(1/3),(-Q223)^(1/3)),'OddsRatio_working_3-way'!AN223-'OddsRatio_working_3-way'!R223/3)</f>
        <v>#VALUE!</v>
      </c>
      <c r="AU223" s="11" t="e">
        <f>IF(('OddsRatio_working_3-way'!X223=0),0,'OddsRatio_working_3-way'!AO223)</f>
        <v>#VALUE!</v>
      </c>
      <c r="AV223" s="11" t="e">
        <f>IF(('OddsRatio_working_3-way'!X223=0),0,'OddsRatio_working_3-way'!AP223)</f>
        <v>#VALUE!</v>
      </c>
      <c r="AW223" s="11" t="e">
        <f>IF(('OddsRatio_working_3-way'!X223=0),0,'OddsRatio_working_3-way'!AQ223)</f>
        <v>#VALUE!</v>
      </c>
    </row>
    <row r="224" spans="1:4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9" t="e">
        <f t="shared" si="52"/>
        <v>#VALUE!</v>
      </c>
      <c r="E224" s="9" t="e">
        <f t="shared" si="53"/>
        <v>#VALUE!</v>
      </c>
      <c r="F224" s="9" t="e">
        <f t="shared" si="54"/>
        <v>#VALUE!</v>
      </c>
      <c r="G224" s="9" t="str">
        <f t="shared" si="55"/>
        <v/>
      </c>
      <c r="H224" s="9" t="str">
        <f t="shared" si="56"/>
        <v/>
      </c>
      <c r="I224" s="9" t="str">
        <f t="shared" si="57"/>
        <v/>
      </c>
      <c r="J224" s="9" t="str">
        <f t="shared" si="58"/>
        <v/>
      </c>
      <c r="K224" s="11" t="e">
        <f t="shared" si="59"/>
        <v>#VALUE!</v>
      </c>
      <c r="L224" s="11" t="e">
        <f t="shared" si="60"/>
        <v>#VALUE!</v>
      </c>
      <c r="M224" s="11" t="e">
        <f t="shared" si="61"/>
        <v>#VALUE!</v>
      </c>
      <c r="N224" s="11" t="e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#VALUE!</v>
      </c>
      <c r="O224" s="11">
        <f>0</f>
        <v>0</v>
      </c>
      <c r="P224" s="11" t="e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#VALUE!</v>
      </c>
      <c r="Q224" s="11" t="e">
        <f>2*'OddsRatio_working_3-way'!K224*'OddsRatio_working_3-way'!L224*'OddsRatio_working_3-way'!M224</f>
        <v>#VALUE!</v>
      </c>
      <c r="R224" s="11" t="e">
        <f t="shared" si="62"/>
        <v>#VALUE!</v>
      </c>
      <c r="S224" s="11" t="e">
        <f t="shared" si="63"/>
        <v>#VALUE!</v>
      </c>
      <c r="T224" s="11" t="e">
        <f t="shared" si="64"/>
        <v>#VALUE!</v>
      </c>
      <c r="U224" s="11" t="e">
        <f>'OddsRatio_working_3-way'!S224-'OddsRatio_working_3-way'!R224^2/3</f>
        <v>#VALUE!</v>
      </c>
      <c r="V224" s="11" t="e">
        <f>'OddsRatio_working_3-way'!S224*'OddsRatio_working_3-way'!R224/3-2*'OddsRatio_working_3-way'!R224^3/27-'OddsRatio_working_3-way'!T224</f>
        <v>#VALUE!</v>
      </c>
      <c r="W224" s="11" t="e">
        <f>'OddsRatio_working_3-way'!V224^2+4*'OddsRatio_working_3-way'!U224^3/27</f>
        <v>#VALUE!</v>
      </c>
      <c r="X224" s="11" t="e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#VALUE!</v>
      </c>
      <c r="Y224" s="11" t="e">
        <f>IF('OddsRatio_working_3-way'!W224&gt;=0,IF('OddsRatio_working_3-way'!V224+SQRT('OddsRatio_working_3-way'!W224)&gt;0,0,PI()),ACOS('OddsRatio_working_3-way'!V224/(2*'OddsRatio_working_3-way'!X224)))</f>
        <v>#VALUE!</v>
      </c>
      <c r="Z224" s="11" t="e">
        <f>'OddsRatio_working_3-way'!X224^(1/3)*COS('OddsRatio_working_3-way'!Y224/3)</f>
        <v>#VALUE!</v>
      </c>
      <c r="AA224" s="11" t="e">
        <f>'OddsRatio_working_3-way'!X224^(1/3)*COS(('OddsRatio_working_3-way'!Y224+2*PI())/3)</f>
        <v>#VALUE!</v>
      </c>
      <c r="AB224" s="11" t="e">
        <f>'OddsRatio_working_3-way'!X224^(1/3)*COS(('OddsRatio_working_3-way'!Y224+4*PI())/3)</f>
        <v>#VALUE!</v>
      </c>
      <c r="AC224" s="11" t="e">
        <f>'OddsRatio_working_3-way'!X224^(1/3)*SIN('OddsRatio_working_3-way'!Y224/3)</f>
        <v>#VALUE!</v>
      </c>
      <c r="AD224" s="11" t="e">
        <f>'OddsRatio_working_3-way'!X224^(1/3)*SIN(('OddsRatio_working_3-way'!Y224+2*PI())/3)</f>
        <v>#VALUE!</v>
      </c>
      <c r="AE224" s="11" t="e">
        <f>'OddsRatio_working_3-way'!X224^(1/3)*SIN(('OddsRatio_working_3-way'!Y224+4*PI())/3)</f>
        <v>#VALUE!</v>
      </c>
      <c r="AF224" s="11" t="e">
        <f>-'OddsRatio_working_3-way'!U224/(3*'OddsRatio_working_3-way'!X224^(1/3))*COS(('OddsRatio_working_3-way'!Y224)/3)</f>
        <v>#VALUE!</v>
      </c>
      <c r="AG224" s="11" t="e">
        <f>-'OddsRatio_working_3-way'!U224/(3*'OddsRatio_working_3-way'!X224^(1/3))*COS(('OddsRatio_working_3-way'!Y224+2*PI())/3)</f>
        <v>#VALUE!</v>
      </c>
      <c r="AH224" s="11" t="e">
        <f>-'OddsRatio_working_3-way'!U224/(3*'OddsRatio_working_3-way'!X224^(1/3))*COS(('OddsRatio_working_3-way'!Y224+4*PI())/3)</f>
        <v>#VALUE!</v>
      </c>
      <c r="AI224" s="11" t="e">
        <f>'OddsRatio_working_3-way'!U224/(3*'OddsRatio_working_3-way'!X224^(1/3))*SIN(('OddsRatio_working_3-way'!Y224)/3)</f>
        <v>#VALUE!</v>
      </c>
      <c r="AJ224" s="11" t="e">
        <f>'OddsRatio_working_3-way'!U224/(3*'OddsRatio_working_3-way'!X224^(1/3))*SIN(('OddsRatio_working_3-way'!Y224+2*PI())/3)</f>
        <v>#VALUE!</v>
      </c>
      <c r="AK224" s="11" t="e">
        <f>'OddsRatio_working_3-way'!U224/(3*'OddsRatio_working_3-way'!X224^(1/3))*SIN(('OddsRatio_working_3-way'!Y224+4*PI())/3)</f>
        <v>#VALUE!</v>
      </c>
      <c r="AL224" s="11" t="e">
        <f>'OddsRatio_working_3-way'!Z224+'OddsRatio_working_3-way'!AF224</f>
        <v>#VALUE!</v>
      </c>
      <c r="AM224" s="11" t="e">
        <f>'OddsRatio_working_3-way'!AA224+'OddsRatio_working_3-way'!AG224</f>
        <v>#VALUE!</v>
      </c>
      <c r="AN224" s="11" t="e">
        <f>'OddsRatio_working_3-way'!AB224+'OddsRatio_working_3-way'!AH224</f>
        <v>#VALUE!</v>
      </c>
      <c r="AO224" s="11" t="e">
        <f>'OddsRatio_working_3-way'!AC224+'OddsRatio_working_3-way'!AI224</f>
        <v>#VALUE!</v>
      </c>
      <c r="AP224" s="11" t="e">
        <f>'OddsRatio_working_3-way'!AD224+'OddsRatio_working_3-way'!AJ224</f>
        <v>#VALUE!</v>
      </c>
      <c r="AQ224" s="11" t="e">
        <f>'OddsRatio_working_3-way'!AE224+'OddsRatio_working_3-way'!AK224</f>
        <v>#VALUE!</v>
      </c>
      <c r="AR224" s="10" t="str">
        <f>IF(A224="","",IF(('OddsRatio_working_3-way'!X224=0),IF(Q224&gt;0,-Q224^(1/3),(-Q224)^(1/3)),'OddsRatio_working_3-way'!AL224-'OddsRatio_working_3-way'!R224/3))</f>
        <v/>
      </c>
      <c r="AS224" s="11" t="e">
        <f>IF(('OddsRatio_working_3-way'!X224=0),IF(Q224&gt;0,-Q224^(1/3),(-Q224)^(1/3)),'OddsRatio_working_3-way'!AM224-'OddsRatio_working_3-way'!R224/3)</f>
        <v>#VALUE!</v>
      </c>
      <c r="AT224" s="11" t="e">
        <f>IF(('OddsRatio_working_3-way'!X224=0),IF(Q224&gt;0,-Q224^(1/3),(-Q224)^(1/3)),'OddsRatio_working_3-way'!AN224-'OddsRatio_working_3-way'!R224/3)</f>
        <v>#VALUE!</v>
      </c>
      <c r="AU224" s="11" t="e">
        <f>IF(('OddsRatio_working_3-way'!X224=0),0,'OddsRatio_working_3-way'!AO224)</f>
        <v>#VALUE!</v>
      </c>
      <c r="AV224" s="11" t="e">
        <f>IF(('OddsRatio_working_3-way'!X224=0),0,'OddsRatio_working_3-way'!AP224)</f>
        <v>#VALUE!</v>
      </c>
      <c r="AW224" s="11" t="e">
        <f>IF(('OddsRatio_working_3-way'!X224=0),0,'OddsRatio_working_3-way'!AQ224)</f>
        <v>#VALUE!</v>
      </c>
    </row>
    <row r="225" spans="1:4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9" t="e">
        <f t="shared" si="52"/>
        <v>#VALUE!</v>
      </c>
      <c r="E225" s="9" t="e">
        <f t="shared" si="53"/>
        <v>#VALUE!</v>
      </c>
      <c r="F225" s="9" t="e">
        <f t="shared" si="54"/>
        <v>#VALUE!</v>
      </c>
      <c r="G225" s="9" t="str">
        <f t="shared" si="55"/>
        <v/>
      </c>
      <c r="H225" s="9" t="str">
        <f t="shared" si="56"/>
        <v/>
      </c>
      <c r="I225" s="9" t="str">
        <f t="shared" si="57"/>
        <v/>
      </c>
      <c r="J225" s="9" t="str">
        <f t="shared" si="58"/>
        <v/>
      </c>
      <c r="K225" s="11" t="e">
        <f t="shared" si="59"/>
        <v>#VALUE!</v>
      </c>
      <c r="L225" s="11" t="e">
        <f t="shared" si="60"/>
        <v>#VALUE!</v>
      </c>
      <c r="M225" s="11" t="e">
        <f t="shared" si="61"/>
        <v>#VALUE!</v>
      </c>
      <c r="N225" s="11" t="e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#VALUE!</v>
      </c>
      <c r="O225" s="11">
        <f>0</f>
        <v>0</v>
      </c>
      <c r="P225" s="11" t="e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#VALUE!</v>
      </c>
      <c r="Q225" s="11" t="e">
        <f>2*'OddsRatio_working_3-way'!K225*'OddsRatio_working_3-way'!L225*'OddsRatio_working_3-way'!M225</f>
        <v>#VALUE!</v>
      </c>
      <c r="R225" s="11" t="e">
        <f t="shared" si="62"/>
        <v>#VALUE!</v>
      </c>
      <c r="S225" s="11" t="e">
        <f t="shared" si="63"/>
        <v>#VALUE!</v>
      </c>
      <c r="T225" s="11" t="e">
        <f t="shared" si="64"/>
        <v>#VALUE!</v>
      </c>
      <c r="U225" s="11" t="e">
        <f>'OddsRatio_working_3-way'!S225-'OddsRatio_working_3-way'!R225^2/3</f>
        <v>#VALUE!</v>
      </c>
      <c r="V225" s="11" t="e">
        <f>'OddsRatio_working_3-way'!S225*'OddsRatio_working_3-way'!R225/3-2*'OddsRatio_working_3-way'!R225^3/27-'OddsRatio_working_3-way'!T225</f>
        <v>#VALUE!</v>
      </c>
      <c r="W225" s="11" t="e">
        <f>'OddsRatio_working_3-way'!V225^2+4*'OddsRatio_working_3-way'!U225^3/27</f>
        <v>#VALUE!</v>
      </c>
      <c r="X225" s="11" t="e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#VALUE!</v>
      </c>
      <c r="Y225" s="11" t="e">
        <f>IF('OddsRatio_working_3-way'!W225&gt;=0,IF('OddsRatio_working_3-way'!V225+SQRT('OddsRatio_working_3-way'!W225)&gt;0,0,PI()),ACOS('OddsRatio_working_3-way'!V225/(2*'OddsRatio_working_3-way'!X225)))</f>
        <v>#VALUE!</v>
      </c>
      <c r="Z225" s="11" t="e">
        <f>'OddsRatio_working_3-way'!X225^(1/3)*COS('OddsRatio_working_3-way'!Y225/3)</f>
        <v>#VALUE!</v>
      </c>
      <c r="AA225" s="11" t="e">
        <f>'OddsRatio_working_3-way'!X225^(1/3)*COS(('OddsRatio_working_3-way'!Y225+2*PI())/3)</f>
        <v>#VALUE!</v>
      </c>
      <c r="AB225" s="11" t="e">
        <f>'OddsRatio_working_3-way'!X225^(1/3)*COS(('OddsRatio_working_3-way'!Y225+4*PI())/3)</f>
        <v>#VALUE!</v>
      </c>
      <c r="AC225" s="11" t="e">
        <f>'OddsRatio_working_3-way'!X225^(1/3)*SIN('OddsRatio_working_3-way'!Y225/3)</f>
        <v>#VALUE!</v>
      </c>
      <c r="AD225" s="11" t="e">
        <f>'OddsRatio_working_3-way'!X225^(1/3)*SIN(('OddsRatio_working_3-way'!Y225+2*PI())/3)</f>
        <v>#VALUE!</v>
      </c>
      <c r="AE225" s="11" t="e">
        <f>'OddsRatio_working_3-way'!X225^(1/3)*SIN(('OddsRatio_working_3-way'!Y225+4*PI())/3)</f>
        <v>#VALUE!</v>
      </c>
      <c r="AF225" s="11" t="e">
        <f>-'OddsRatio_working_3-way'!U225/(3*'OddsRatio_working_3-way'!X225^(1/3))*COS(('OddsRatio_working_3-way'!Y225)/3)</f>
        <v>#VALUE!</v>
      </c>
      <c r="AG225" s="11" t="e">
        <f>-'OddsRatio_working_3-way'!U225/(3*'OddsRatio_working_3-way'!X225^(1/3))*COS(('OddsRatio_working_3-way'!Y225+2*PI())/3)</f>
        <v>#VALUE!</v>
      </c>
      <c r="AH225" s="11" t="e">
        <f>-'OddsRatio_working_3-way'!U225/(3*'OddsRatio_working_3-way'!X225^(1/3))*COS(('OddsRatio_working_3-way'!Y225+4*PI())/3)</f>
        <v>#VALUE!</v>
      </c>
      <c r="AI225" s="11" t="e">
        <f>'OddsRatio_working_3-way'!U225/(3*'OddsRatio_working_3-way'!X225^(1/3))*SIN(('OddsRatio_working_3-way'!Y225)/3)</f>
        <v>#VALUE!</v>
      </c>
      <c r="AJ225" s="11" t="e">
        <f>'OddsRatio_working_3-way'!U225/(3*'OddsRatio_working_3-way'!X225^(1/3))*SIN(('OddsRatio_working_3-way'!Y225+2*PI())/3)</f>
        <v>#VALUE!</v>
      </c>
      <c r="AK225" s="11" t="e">
        <f>'OddsRatio_working_3-way'!U225/(3*'OddsRatio_working_3-way'!X225^(1/3))*SIN(('OddsRatio_working_3-way'!Y225+4*PI())/3)</f>
        <v>#VALUE!</v>
      </c>
      <c r="AL225" s="11" t="e">
        <f>'OddsRatio_working_3-way'!Z225+'OddsRatio_working_3-way'!AF225</f>
        <v>#VALUE!</v>
      </c>
      <c r="AM225" s="11" t="e">
        <f>'OddsRatio_working_3-way'!AA225+'OddsRatio_working_3-way'!AG225</f>
        <v>#VALUE!</v>
      </c>
      <c r="AN225" s="11" t="e">
        <f>'OddsRatio_working_3-way'!AB225+'OddsRatio_working_3-way'!AH225</f>
        <v>#VALUE!</v>
      </c>
      <c r="AO225" s="11" t="e">
        <f>'OddsRatio_working_3-way'!AC225+'OddsRatio_working_3-way'!AI225</f>
        <v>#VALUE!</v>
      </c>
      <c r="AP225" s="11" t="e">
        <f>'OddsRatio_working_3-way'!AD225+'OddsRatio_working_3-way'!AJ225</f>
        <v>#VALUE!</v>
      </c>
      <c r="AQ225" s="11" t="e">
        <f>'OddsRatio_working_3-way'!AE225+'OddsRatio_working_3-way'!AK225</f>
        <v>#VALUE!</v>
      </c>
      <c r="AR225" s="10" t="str">
        <f>IF(A225="","",IF(('OddsRatio_working_3-way'!X225=0),IF(Q225&gt;0,-Q225^(1/3),(-Q225)^(1/3)),'OddsRatio_working_3-way'!AL225-'OddsRatio_working_3-way'!R225/3))</f>
        <v/>
      </c>
      <c r="AS225" s="11" t="e">
        <f>IF(('OddsRatio_working_3-way'!X225=0),IF(Q225&gt;0,-Q225^(1/3),(-Q225)^(1/3)),'OddsRatio_working_3-way'!AM225-'OddsRatio_working_3-way'!R225/3)</f>
        <v>#VALUE!</v>
      </c>
      <c r="AT225" s="11" t="e">
        <f>IF(('OddsRatio_working_3-way'!X225=0),IF(Q225&gt;0,-Q225^(1/3),(-Q225)^(1/3)),'OddsRatio_working_3-way'!AN225-'OddsRatio_working_3-way'!R225/3)</f>
        <v>#VALUE!</v>
      </c>
      <c r="AU225" s="11" t="e">
        <f>IF(('OddsRatio_working_3-way'!X225=0),0,'OddsRatio_working_3-way'!AO225)</f>
        <v>#VALUE!</v>
      </c>
      <c r="AV225" s="11" t="e">
        <f>IF(('OddsRatio_working_3-way'!X225=0),0,'OddsRatio_working_3-way'!AP225)</f>
        <v>#VALUE!</v>
      </c>
      <c r="AW225" s="11" t="e">
        <f>IF(('OddsRatio_working_3-way'!X225=0),0,'OddsRatio_working_3-way'!AQ225)</f>
        <v>#VALUE!</v>
      </c>
    </row>
    <row r="226" spans="1:4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9" t="e">
        <f t="shared" si="52"/>
        <v>#VALUE!</v>
      </c>
      <c r="E226" s="9" t="e">
        <f t="shared" si="53"/>
        <v>#VALUE!</v>
      </c>
      <c r="F226" s="9" t="e">
        <f t="shared" si="54"/>
        <v>#VALUE!</v>
      </c>
      <c r="G226" s="9" t="str">
        <f t="shared" si="55"/>
        <v/>
      </c>
      <c r="H226" s="9" t="str">
        <f t="shared" si="56"/>
        <v/>
      </c>
      <c r="I226" s="9" t="str">
        <f t="shared" si="57"/>
        <v/>
      </c>
      <c r="J226" s="9" t="str">
        <f t="shared" si="58"/>
        <v/>
      </c>
      <c r="K226" s="11" t="e">
        <f t="shared" si="59"/>
        <v>#VALUE!</v>
      </c>
      <c r="L226" s="11" t="e">
        <f t="shared" si="60"/>
        <v>#VALUE!</v>
      </c>
      <c r="M226" s="11" t="e">
        <f t="shared" si="61"/>
        <v>#VALUE!</v>
      </c>
      <c r="N226" s="11" t="e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#VALUE!</v>
      </c>
      <c r="O226" s="11">
        <f>0</f>
        <v>0</v>
      </c>
      <c r="P226" s="11" t="e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#VALUE!</v>
      </c>
      <c r="Q226" s="11" t="e">
        <f>2*'OddsRatio_working_3-way'!K226*'OddsRatio_working_3-way'!L226*'OddsRatio_working_3-way'!M226</f>
        <v>#VALUE!</v>
      </c>
      <c r="R226" s="11" t="e">
        <f t="shared" si="62"/>
        <v>#VALUE!</v>
      </c>
      <c r="S226" s="11" t="e">
        <f t="shared" si="63"/>
        <v>#VALUE!</v>
      </c>
      <c r="T226" s="11" t="e">
        <f t="shared" si="64"/>
        <v>#VALUE!</v>
      </c>
      <c r="U226" s="11" t="e">
        <f>'OddsRatio_working_3-way'!S226-'OddsRatio_working_3-way'!R226^2/3</f>
        <v>#VALUE!</v>
      </c>
      <c r="V226" s="11" t="e">
        <f>'OddsRatio_working_3-way'!S226*'OddsRatio_working_3-way'!R226/3-2*'OddsRatio_working_3-way'!R226^3/27-'OddsRatio_working_3-way'!T226</f>
        <v>#VALUE!</v>
      </c>
      <c r="W226" s="11" t="e">
        <f>'OddsRatio_working_3-way'!V226^2+4*'OddsRatio_working_3-way'!U226^3/27</f>
        <v>#VALUE!</v>
      </c>
      <c r="X226" s="11" t="e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#VALUE!</v>
      </c>
      <c r="Y226" s="11" t="e">
        <f>IF('OddsRatio_working_3-way'!W226&gt;=0,IF('OddsRatio_working_3-way'!V226+SQRT('OddsRatio_working_3-way'!W226)&gt;0,0,PI()),ACOS('OddsRatio_working_3-way'!V226/(2*'OddsRatio_working_3-way'!X226)))</f>
        <v>#VALUE!</v>
      </c>
      <c r="Z226" s="11" t="e">
        <f>'OddsRatio_working_3-way'!X226^(1/3)*COS('OddsRatio_working_3-way'!Y226/3)</f>
        <v>#VALUE!</v>
      </c>
      <c r="AA226" s="11" t="e">
        <f>'OddsRatio_working_3-way'!X226^(1/3)*COS(('OddsRatio_working_3-way'!Y226+2*PI())/3)</f>
        <v>#VALUE!</v>
      </c>
      <c r="AB226" s="11" t="e">
        <f>'OddsRatio_working_3-way'!X226^(1/3)*COS(('OddsRatio_working_3-way'!Y226+4*PI())/3)</f>
        <v>#VALUE!</v>
      </c>
      <c r="AC226" s="11" t="e">
        <f>'OddsRatio_working_3-way'!X226^(1/3)*SIN('OddsRatio_working_3-way'!Y226/3)</f>
        <v>#VALUE!</v>
      </c>
      <c r="AD226" s="11" t="e">
        <f>'OddsRatio_working_3-way'!X226^(1/3)*SIN(('OddsRatio_working_3-way'!Y226+2*PI())/3)</f>
        <v>#VALUE!</v>
      </c>
      <c r="AE226" s="11" t="e">
        <f>'OddsRatio_working_3-way'!X226^(1/3)*SIN(('OddsRatio_working_3-way'!Y226+4*PI())/3)</f>
        <v>#VALUE!</v>
      </c>
      <c r="AF226" s="11" t="e">
        <f>-'OddsRatio_working_3-way'!U226/(3*'OddsRatio_working_3-way'!X226^(1/3))*COS(('OddsRatio_working_3-way'!Y226)/3)</f>
        <v>#VALUE!</v>
      </c>
      <c r="AG226" s="11" t="e">
        <f>-'OddsRatio_working_3-way'!U226/(3*'OddsRatio_working_3-way'!X226^(1/3))*COS(('OddsRatio_working_3-way'!Y226+2*PI())/3)</f>
        <v>#VALUE!</v>
      </c>
      <c r="AH226" s="11" t="e">
        <f>-'OddsRatio_working_3-way'!U226/(3*'OddsRatio_working_3-way'!X226^(1/3))*COS(('OddsRatio_working_3-way'!Y226+4*PI())/3)</f>
        <v>#VALUE!</v>
      </c>
      <c r="AI226" s="11" t="e">
        <f>'OddsRatio_working_3-way'!U226/(3*'OddsRatio_working_3-way'!X226^(1/3))*SIN(('OddsRatio_working_3-way'!Y226)/3)</f>
        <v>#VALUE!</v>
      </c>
      <c r="AJ226" s="11" t="e">
        <f>'OddsRatio_working_3-way'!U226/(3*'OddsRatio_working_3-way'!X226^(1/3))*SIN(('OddsRatio_working_3-way'!Y226+2*PI())/3)</f>
        <v>#VALUE!</v>
      </c>
      <c r="AK226" s="11" t="e">
        <f>'OddsRatio_working_3-way'!U226/(3*'OddsRatio_working_3-way'!X226^(1/3))*SIN(('OddsRatio_working_3-way'!Y226+4*PI())/3)</f>
        <v>#VALUE!</v>
      </c>
      <c r="AL226" s="11" t="e">
        <f>'OddsRatio_working_3-way'!Z226+'OddsRatio_working_3-way'!AF226</f>
        <v>#VALUE!</v>
      </c>
      <c r="AM226" s="11" t="e">
        <f>'OddsRatio_working_3-way'!AA226+'OddsRatio_working_3-way'!AG226</f>
        <v>#VALUE!</v>
      </c>
      <c r="AN226" s="11" t="e">
        <f>'OddsRatio_working_3-way'!AB226+'OddsRatio_working_3-way'!AH226</f>
        <v>#VALUE!</v>
      </c>
      <c r="AO226" s="11" t="e">
        <f>'OddsRatio_working_3-way'!AC226+'OddsRatio_working_3-way'!AI226</f>
        <v>#VALUE!</v>
      </c>
      <c r="AP226" s="11" t="e">
        <f>'OddsRatio_working_3-way'!AD226+'OddsRatio_working_3-way'!AJ226</f>
        <v>#VALUE!</v>
      </c>
      <c r="AQ226" s="11" t="e">
        <f>'OddsRatio_working_3-way'!AE226+'OddsRatio_working_3-way'!AK226</f>
        <v>#VALUE!</v>
      </c>
      <c r="AR226" s="10" t="str">
        <f>IF(A226="","",IF(('OddsRatio_working_3-way'!X226=0),IF(Q226&gt;0,-Q226^(1/3),(-Q226)^(1/3)),'OddsRatio_working_3-way'!AL226-'OddsRatio_working_3-way'!R226/3))</f>
        <v/>
      </c>
      <c r="AS226" s="11" t="e">
        <f>IF(('OddsRatio_working_3-way'!X226=0),IF(Q226&gt;0,-Q226^(1/3),(-Q226)^(1/3)),'OddsRatio_working_3-way'!AM226-'OddsRatio_working_3-way'!R226/3)</f>
        <v>#VALUE!</v>
      </c>
      <c r="AT226" s="11" t="e">
        <f>IF(('OddsRatio_working_3-way'!X226=0),IF(Q226&gt;0,-Q226^(1/3),(-Q226)^(1/3)),'OddsRatio_working_3-way'!AN226-'OddsRatio_working_3-way'!R226/3)</f>
        <v>#VALUE!</v>
      </c>
      <c r="AU226" s="11" t="e">
        <f>IF(('OddsRatio_working_3-way'!X226=0),0,'OddsRatio_working_3-way'!AO226)</f>
        <v>#VALUE!</v>
      </c>
      <c r="AV226" s="11" t="e">
        <f>IF(('OddsRatio_working_3-way'!X226=0),0,'OddsRatio_working_3-way'!AP226)</f>
        <v>#VALUE!</v>
      </c>
      <c r="AW226" s="11" t="e">
        <f>IF(('OddsRatio_working_3-way'!X226=0),0,'OddsRatio_working_3-way'!AQ226)</f>
        <v>#VALUE!</v>
      </c>
    </row>
    <row r="227" spans="1:4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9" t="e">
        <f t="shared" si="52"/>
        <v>#VALUE!</v>
      </c>
      <c r="E227" s="9" t="e">
        <f t="shared" si="53"/>
        <v>#VALUE!</v>
      </c>
      <c r="F227" s="9" t="e">
        <f t="shared" si="54"/>
        <v>#VALUE!</v>
      </c>
      <c r="G227" s="9" t="str">
        <f t="shared" si="55"/>
        <v/>
      </c>
      <c r="H227" s="9" t="str">
        <f t="shared" si="56"/>
        <v/>
      </c>
      <c r="I227" s="9" t="str">
        <f t="shared" si="57"/>
        <v/>
      </c>
      <c r="J227" s="9" t="str">
        <f t="shared" si="58"/>
        <v/>
      </c>
      <c r="K227" s="11" t="e">
        <f t="shared" si="59"/>
        <v>#VALUE!</v>
      </c>
      <c r="L227" s="11" t="e">
        <f t="shared" si="60"/>
        <v>#VALUE!</v>
      </c>
      <c r="M227" s="11" t="e">
        <f t="shared" si="61"/>
        <v>#VALUE!</v>
      </c>
      <c r="N227" s="11" t="e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#VALUE!</v>
      </c>
      <c r="O227" s="11">
        <f>0</f>
        <v>0</v>
      </c>
      <c r="P227" s="11" t="e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#VALUE!</v>
      </c>
      <c r="Q227" s="11" t="e">
        <f>2*'OddsRatio_working_3-way'!K227*'OddsRatio_working_3-way'!L227*'OddsRatio_working_3-way'!M227</f>
        <v>#VALUE!</v>
      </c>
      <c r="R227" s="11" t="e">
        <f t="shared" si="62"/>
        <v>#VALUE!</v>
      </c>
      <c r="S227" s="11" t="e">
        <f t="shared" si="63"/>
        <v>#VALUE!</v>
      </c>
      <c r="T227" s="11" t="e">
        <f t="shared" si="64"/>
        <v>#VALUE!</v>
      </c>
      <c r="U227" s="11" t="e">
        <f>'OddsRatio_working_3-way'!S227-'OddsRatio_working_3-way'!R227^2/3</f>
        <v>#VALUE!</v>
      </c>
      <c r="V227" s="11" t="e">
        <f>'OddsRatio_working_3-way'!S227*'OddsRatio_working_3-way'!R227/3-2*'OddsRatio_working_3-way'!R227^3/27-'OddsRatio_working_3-way'!T227</f>
        <v>#VALUE!</v>
      </c>
      <c r="W227" s="11" t="e">
        <f>'OddsRatio_working_3-way'!V227^2+4*'OddsRatio_working_3-way'!U227^3/27</f>
        <v>#VALUE!</v>
      </c>
      <c r="X227" s="11" t="e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#VALUE!</v>
      </c>
      <c r="Y227" s="11" t="e">
        <f>IF('OddsRatio_working_3-way'!W227&gt;=0,IF('OddsRatio_working_3-way'!V227+SQRT('OddsRatio_working_3-way'!W227)&gt;0,0,PI()),ACOS('OddsRatio_working_3-way'!V227/(2*'OddsRatio_working_3-way'!X227)))</f>
        <v>#VALUE!</v>
      </c>
      <c r="Z227" s="11" t="e">
        <f>'OddsRatio_working_3-way'!X227^(1/3)*COS('OddsRatio_working_3-way'!Y227/3)</f>
        <v>#VALUE!</v>
      </c>
      <c r="AA227" s="11" t="e">
        <f>'OddsRatio_working_3-way'!X227^(1/3)*COS(('OddsRatio_working_3-way'!Y227+2*PI())/3)</f>
        <v>#VALUE!</v>
      </c>
      <c r="AB227" s="11" t="e">
        <f>'OddsRatio_working_3-way'!X227^(1/3)*COS(('OddsRatio_working_3-way'!Y227+4*PI())/3)</f>
        <v>#VALUE!</v>
      </c>
      <c r="AC227" s="11" t="e">
        <f>'OddsRatio_working_3-way'!X227^(1/3)*SIN('OddsRatio_working_3-way'!Y227/3)</f>
        <v>#VALUE!</v>
      </c>
      <c r="AD227" s="11" t="e">
        <f>'OddsRatio_working_3-way'!X227^(1/3)*SIN(('OddsRatio_working_3-way'!Y227+2*PI())/3)</f>
        <v>#VALUE!</v>
      </c>
      <c r="AE227" s="11" t="e">
        <f>'OddsRatio_working_3-way'!X227^(1/3)*SIN(('OddsRatio_working_3-way'!Y227+4*PI())/3)</f>
        <v>#VALUE!</v>
      </c>
      <c r="AF227" s="11" t="e">
        <f>-'OddsRatio_working_3-way'!U227/(3*'OddsRatio_working_3-way'!X227^(1/3))*COS(('OddsRatio_working_3-way'!Y227)/3)</f>
        <v>#VALUE!</v>
      </c>
      <c r="AG227" s="11" t="e">
        <f>-'OddsRatio_working_3-way'!U227/(3*'OddsRatio_working_3-way'!X227^(1/3))*COS(('OddsRatio_working_3-way'!Y227+2*PI())/3)</f>
        <v>#VALUE!</v>
      </c>
      <c r="AH227" s="11" t="e">
        <f>-'OddsRatio_working_3-way'!U227/(3*'OddsRatio_working_3-way'!X227^(1/3))*COS(('OddsRatio_working_3-way'!Y227+4*PI())/3)</f>
        <v>#VALUE!</v>
      </c>
      <c r="AI227" s="11" t="e">
        <f>'OddsRatio_working_3-way'!U227/(3*'OddsRatio_working_3-way'!X227^(1/3))*SIN(('OddsRatio_working_3-way'!Y227)/3)</f>
        <v>#VALUE!</v>
      </c>
      <c r="AJ227" s="11" t="e">
        <f>'OddsRatio_working_3-way'!U227/(3*'OddsRatio_working_3-way'!X227^(1/3))*SIN(('OddsRatio_working_3-way'!Y227+2*PI())/3)</f>
        <v>#VALUE!</v>
      </c>
      <c r="AK227" s="11" t="e">
        <f>'OddsRatio_working_3-way'!U227/(3*'OddsRatio_working_3-way'!X227^(1/3))*SIN(('OddsRatio_working_3-way'!Y227+4*PI())/3)</f>
        <v>#VALUE!</v>
      </c>
      <c r="AL227" s="11" t="e">
        <f>'OddsRatio_working_3-way'!Z227+'OddsRatio_working_3-way'!AF227</f>
        <v>#VALUE!</v>
      </c>
      <c r="AM227" s="11" t="e">
        <f>'OddsRatio_working_3-way'!AA227+'OddsRatio_working_3-way'!AG227</f>
        <v>#VALUE!</v>
      </c>
      <c r="AN227" s="11" t="e">
        <f>'OddsRatio_working_3-way'!AB227+'OddsRatio_working_3-way'!AH227</f>
        <v>#VALUE!</v>
      </c>
      <c r="AO227" s="11" t="e">
        <f>'OddsRatio_working_3-way'!AC227+'OddsRatio_working_3-way'!AI227</f>
        <v>#VALUE!</v>
      </c>
      <c r="AP227" s="11" t="e">
        <f>'OddsRatio_working_3-way'!AD227+'OddsRatio_working_3-way'!AJ227</f>
        <v>#VALUE!</v>
      </c>
      <c r="AQ227" s="11" t="e">
        <f>'OddsRatio_working_3-way'!AE227+'OddsRatio_working_3-way'!AK227</f>
        <v>#VALUE!</v>
      </c>
      <c r="AR227" s="10" t="str">
        <f>IF(A227="","",IF(('OddsRatio_working_3-way'!X227=0),IF(Q227&gt;0,-Q227^(1/3),(-Q227)^(1/3)),'OddsRatio_working_3-way'!AL227-'OddsRatio_working_3-way'!R227/3))</f>
        <v/>
      </c>
      <c r="AS227" s="11" t="e">
        <f>IF(('OddsRatio_working_3-way'!X227=0),IF(Q227&gt;0,-Q227^(1/3),(-Q227)^(1/3)),'OddsRatio_working_3-way'!AM227-'OddsRatio_working_3-way'!R227/3)</f>
        <v>#VALUE!</v>
      </c>
      <c r="AT227" s="11" t="e">
        <f>IF(('OddsRatio_working_3-way'!X227=0),IF(Q227&gt;0,-Q227^(1/3),(-Q227)^(1/3)),'OddsRatio_working_3-way'!AN227-'OddsRatio_working_3-way'!R227/3)</f>
        <v>#VALUE!</v>
      </c>
      <c r="AU227" s="11" t="e">
        <f>IF(('OddsRatio_working_3-way'!X227=0),0,'OddsRatio_working_3-way'!AO227)</f>
        <v>#VALUE!</v>
      </c>
      <c r="AV227" s="11" t="e">
        <f>IF(('OddsRatio_working_3-way'!X227=0),0,'OddsRatio_working_3-way'!AP227)</f>
        <v>#VALUE!</v>
      </c>
      <c r="AW227" s="11" t="e">
        <f>IF(('OddsRatio_working_3-way'!X227=0),0,'OddsRatio_working_3-way'!AQ227)</f>
        <v>#VALUE!</v>
      </c>
    </row>
    <row r="228" spans="1:4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9" t="e">
        <f t="shared" si="52"/>
        <v>#VALUE!</v>
      </c>
      <c r="E228" s="9" t="e">
        <f t="shared" si="53"/>
        <v>#VALUE!</v>
      </c>
      <c r="F228" s="9" t="e">
        <f t="shared" si="54"/>
        <v>#VALUE!</v>
      </c>
      <c r="G228" s="9" t="str">
        <f t="shared" si="55"/>
        <v/>
      </c>
      <c r="H228" s="9" t="str">
        <f t="shared" si="56"/>
        <v/>
      </c>
      <c r="I228" s="9" t="str">
        <f t="shared" si="57"/>
        <v/>
      </c>
      <c r="J228" s="9" t="str">
        <f t="shared" si="58"/>
        <v/>
      </c>
      <c r="K228" s="11" t="e">
        <f t="shared" si="59"/>
        <v>#VALUE!</v>
      </c>
      <c r="L228" s="11" t="e">
        <f t="shared" si="60"/>
        <v>#VALUE!</v>
      </c>
      <c r="M228" s="11" t="e">
        <f t="shared" si="61"/>
        <v>#VALUE!</v>
      </c>
      <c r="N228" s="11" t="e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#VALUE!</v>
      </c>
      <c r="O228" s="11">
        <f>0</f>
        <v>0</v>
      </c>
      <c r="P228" s="11" t="e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#VALUE!</v>
      </c>
      <c r="Q228" s="11" t="e">
        <f>2*'OddsRatio_working_3-way'!K228*'OddsRatio_working_3-way'!L228*'OddsRatio_working_3-way'!M228</f>
        <v>#VALUE!</v>
      </c>
      <c r="R228" s="11" t="e">
        <f t="shared" si="62"/>
        <v>#VALUE!</v>
      </c>
      <c r="S228" s="11" t="e">
        <f t="shared" si="63"/>
        <v>#VALUE!</v>
      </c>
      <c r="T228" s="11" t="e">
        <f t="shared" si="64"/>
        <v>#VALUE!</v>
      </c>
      <c r="U228" s="11" t="e">
        <f>'OddsRatio_working_3-way'!S228-'OddsRatio_working_3-way'!R228^2/3</f>
        <v>#VALUE!</v>
      </c>
      <c r="V228" s="11" t="e">
        <f>'OddsRatio_working_3-way'!S228*'OddsRatio_working_3-way'!R228/3-2*'OddsRatio_working_3-way'!R228^3/27-'OddsRatio_working_3-way'!T228</f>
        <v>#VALUE!</v>
      </c>
      <c r="W228" s="11" t="e">
        <f>'OddsRatio_working_3-way'!V228^2+4*'OddsRatio_working_3-way'!U228^3/27</f>
        <v>#VALUE!</v>
      </c>
      <c r="X228" s="11" t="e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#VALUE!</v>
      </c>
      <c r="Y228" s="11" t="e">
        <f>IF('OddsRatio_working_3-way'!W228&gt;=0,IF('OddsRatio_working_3-way'!V228+SQRT('OddsRatio_working_3-way'!W228)&gt;0,0,PI()),ACOS('OddsRatio_working_3-way'!V228/(2*'OddsRatio_working_3-way'!X228)))</f>
        <v>#VALUE!</v>
      </c>
      <c r="Z228" s="11" t="e">
        <f>'OddsRatio_working_3-way'!X228^(1/3)*COS('OddsRatio_working_3-way'!Y228/3)</f>
        <v>#VALUE!</v>
      </c>
      <c r="AA228" s="11" t="e">
        <f>'OddsRatio_working_3-way'!X228^(1/3)*COS(('OddsRatio_working_3-way'!Y228+2*PI())/3)</f>
        <v>#VALUE!</v>
      </c>
      <c r="AB228" s="11" t="e">
        <f>'OddsRatio_working_3-way'!X228^(1/3)*COS(('OddsRatio_working_3-way'!Y228+4*PI())/3)</f>
        <v>#VALUE!</v>
      </c>
      <c r="AC228" s="11" t="e">
        <f>'OddsRatio_working_3-way'!X228^(1/3)*SIN('OddsRatio_working_3-way'!Y228/3)</f>
        <v>#VALUE!</v>
      </c>
      <c r="AD228" s="11" t="e">
        <f>'OddsRatio_working_3-way'!X228^(1/3)*SIN(('OddsRatio_working_3-way'!Y228+2*PI())/3)</f>
        <v>#VALUE!</v>
      </c>
      <c r="AE228" s="11" t="e">
        <f>'OddsRatio_working_3-way'!X228^(1/3)*SIN(('OddsRatio_working_3-way'!Y228+4*PI())/3)</f>
        <v>#VALUE!</v>
      </c>
      <c r="AF228" s="11" t="e">
        <f>-'OddsRatio_working_3-way'!U228/(3*'OddsRatio_working_3-way'!X228^(1/3))*COS(('OddsRatio_working_3-way'!Y228)/3)</f>
        <v>#VALUE!</v>
      </c>
      <c r="AG228" s="11" t="e">
        <f>-'OddsRatio_working_3-way'!U228/(3*'OddsRatio_working_3-way'!X228^(1/3))*COS(('OddsRatio_working_3-way'!Y228+2*PI())/3)</f>
        <v>#VALUE!</v>
      </c>
      <c r="AH228" s="11" t="e">
        <f>-'OddsRatio_working_3-way'!U228/(3*'OddsRatio_working_3-way'!X228^(1/3))*COS(('OddsRatio_working_3-way'!Y228+4*PI())/3)</f>
        <v>#VALUE!</v>
      </c>
      <c r="AI228" s="11" t="e">
        <f>'OddsRatio_working_3-way'!U228/(3*'OddsRatio_working_3-way'!X228^(1/3))*SIN(('OddsRatio_working_3-way'!Y228)/3)</f>
        <v>#VALUE!</v>
      </c>
      <c r="AJ228" s="11" t="e">
        <f>'OddsRatio_working_3-way'!U228/(3*'OddsRatio_working_3-way'!X228^(1/3))*SIN(('OddsRatio_working_3-way'!Y228+2*PI())/3)</f>
        <v>#VALUE!</v>
      </c>
      <c r="AK228" s="11" t="e">
        <f>'OddsRatio_working_3-way'!U228/(3*'OddsRatio_working_3-way'!X228^(1/3))*SIN(('OddsRatio_working_3-way'!Y228+4*PI())/3)</f>
        <v>#VALUE!</v>
      </c>
      <c r="AL228" s="11" t="e">
        <f>'OddsRatio_working_3-way'!Z228+'OddsRatio_working_3-way'!AF228</f>
        <v>#VALUE!</v>
      </c>
      <c r="AM228" s="11" t="e">
        <f>'OddsRatio_working_3-way'!AA228+'OddsRatio_working_3-way'!AG228</f>
        <v>#VALUE!</v>
      </c>
      <c r="AN228" s="11" t="e">
        <f>'OddsRatio_working_3-way'!AB228+'OddsRatio_working_3-way'!AH228</f>
        <v>#VALUE!</v>
      </c>
      <c r="AO228" s="11" t="e">
        <f>'OddsRatio_working_3-way'!AC228+'OddsRatio_working_3-way'!AI228</f>
        <v>#VALUE!</v>
      </c>
      <c r="AP228" s="11" t="e">
        <f>'OddsRatio_working_3-way'!AD228+'OddsRatio_working_3-way'!AJ228</f>
        <v>#VALUE!</v>
      </c>
      <c r="AQ228" s="11" t="e">
        <f>'OddsRatio_working_3-way'!AE228+'OddsRatio_working_3-way'!AK228</f>
        <v>#VALUE!</v>
      </c>
      <c r="AR228" s="10" t="str">
        <f>IF(A228="","",IF(('OddsRatio_working_3-way'!X228=0),IF(Q228&gt;0,-Q228^(1/3),(-Q228)^(1/3)),'OddsRatio_working_3-way'!AL228-'OddsRatio_working_3-way'!R228/3))</f>
        <v/>
      </c>
      <c r="AS228" s="11" t="e">
        <f>IF(('OddsRatio_working_3-way'!X228=0),IF(Q228&gt;0,-Q228^(1/3),(-Q228)^(1/3)),'OddsRatio_working_3-way'!AM228-'OddsRatio_working_3-way'!R228/3)</f>
        <v>#VALUE!</v>
      </c>
      <c r="AT228" s="11" t="e">
        <f>IF(('OddsRatio_working_3-way'!X228=0),IF(Q228&gt;0,-Q228^(1/3),(-Q228)^(1/3)),'OddsRatio_working_3-way'!AN228-'OddsRatio_working_3-way'!R228/3)</f>
        <v>#VALUE!</v>
      </c>
      <c r="AU228" s="11" t="e">
        <f>IF(('OddsRatio_working_3-way'!X228=0),0,'OddsRatio_working_3-way'!AO228)</f>
        <v>#VALUE!</v>
      </c>
      <c r="AV228" s="11" t="e">
        <f>IF(('OddsRatio_working_3-way'!X228=0),0,'OddsRatio_working_3-way'!AP228)</f>
        <v>#VALUE!</v>
      </c>
      <c r="AW228" s="11" t="e">
        <f>IF(('OddsRatio_working_3-way'!X228=0),0,'OddsRatio_working_3-way'!AQ228)</f>
        <v>#VALUE!</v>
      </c>
    </row>
    <row r="229" spans="1:4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9" t="e">
        <f t="shared" si="52"/>
        <v>#VALUE!</v>
      </c>
      <c r="E229" s="9" t="e">
        <f t="shared" si="53"/>
        <v>#VALUE!</v>
      </c>
      <c r="F229" s="9" t="e">
        <f t="shared" si="54"/>
        <v>#VALUE!</v>
      </c>
      <c r="G229" s="9" t="str">
        <f t="shared" si="55"/>
        <v/>
      </c>
      <c r="H229" s="9" t="str">
        <f t="shared" si="56"/>
        <v/>
      </c>
      <c r="I229" s="9" t="str">
        <f t="shared" si="57"/>
        <v/>
      </c>
      <c r="J229" s="9" t="str">
        <f t="shared" si="58"/>
        <v/>
      </c>
      <c r="K229" s="11" t="e">
        <f t="shared" si="59"/>
        <v>#VALUE!</v>
      </c>
      <c r="L229" s="11" t="e">
        <f t="shared" si="60"/>
        <v>#VALUE!</v>
      </c>
      <c r="M229" s="11" t="e">
        <f t="shared" si="61"/>
        <v>#VALUE!</v>
      </c>
      <c r="N229" s="11" t="e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#VALUE!</v>
      </c>
      <c r="O229" s="11">
        <f>0</f>
        <v>0</v>
      </c>
      <c r="P229" s="11" t="e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#VALUE!</v>
      </c>
      <c r="Q229" s="11" t="e">
        <f>2*'OddsRatio_working_3-way'!K229*'OddsRatio_working_3-way'!L229*'OddsRatio_working_3-way'!M229</f>
        <v>#VALUE!</v>
      </c>
      <c r="R229" s="11" t="e">
        <f t="shared" si="62"/>
        <v>#VALUE!</v>
      </c>
      <c r="S229" s="11" t="e">
        <f t="shared" si="63"/>
        <v>#VALUE!</v>
      </c>
      <c r="T229" s="11" t="e">
        <f t="shared" si="64"/>
        <v>#VALUE!</v>
      </c>
      <c r="U229" s="11" t="e">
        <f>'OddsRatio_working_3-way'!S229-'OddsRatio_working_3-way'!R229^2/3</f>
        <v>#VALUE!</v>
      </c>
      <c r="V229" s="11" t="e">
        <f>'OddsRatio_working_3-way'!S229*'OddsRatio_working_3-way'!R229/3-2*'OddsRatio_working_3-way'!R229^3/27-'OddsRatio_working_3-way'!T229</f>
        <v>#VALUE!</v>
      </c>
      <c r="W229" s="11" t="e">
        <f>'OddsRatio_working_3-way'!V229^2+4*'OddsRatio_working_3-way'!U229^3/27</f>
        <v>#VALUE!</v>
      </c>
      <c r="X229" s="11" t="e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#VALUE!</v>
      </c>
      <c r="Y229" s="11" t="e">
        <f>IF('OddsRatio_working_3-way'!W229&gt;=0,IF('OddsRatio_working_3-way'!V229+SQRT('OddsRatio_working_3-way'!W229)&gt;0,0,PI()),ACOS('OddsRatio_working_3-way'!V229/(2*'OddsRatio_working_3-way'!X229)))</f>
        <v>#VALUE!</v>
      </c>
      <c r="Z229" s="11" t="e">
        <f>'OddsRatio_working_3-way'!X229^(1/3)*COS('OddsRatio_working_3-way'!Y229/3)</f>
        <v>#VALUE!</v>
      </c>
      <c r="AA229" s="11" t="e">
        <f>'OddsRatio_working_3-way'!X229^(1/3)*COS(('OddsRatio_working_3-way'!Y229+2*PI())/3)</f>
        <v>#VALUE!</v>
      </c>
      <c r="AB229" s="11" t="e">
        <f>'OddsRatio_working_3-way'!X229^(1/3)*COS(('OddsRatio_working_3-way'!Y229+4*PI())/3)</f>
        <v>#VALUE!</v>
      </c>
      <c r="AC229" s="11" t="e">
        <f>'OddsRatio_working_3-way'!X229^(1/3)*SIN('OddsRatio_working_3-way'!Y229/3)</f>
        <v>#VALUE!</v>
      </c>
      <c r="AD229" s="11" t="e">
        <f>'OddsRatio_working_3-way'!X229^(1/3)*SIN(('OddsRatio_working_3-way'!Y229+2*PI())/3)</f>
        <v>#VALUE!</v>
      </c>
      <c r="AE229" s="11" t="e">
        <f>'OddsRatio_working_3-way'!X229^(1/3)*SIN(('OddsRatio_working_3-way'!Y229+4*PI())/3)</f>
        <v>#VALUE!</v>
      </c>
      <c r="AF229" s="11" t="e">
        <f>-'OddsRatio_working_3-way'!U229/(3*'OddsRatio_working_3-way'!X229^(1/3))*COS(('OddsRatio_working_3-way'!Y229)/3)</f>
        <v>#VALUE!</v>
      </c>
      <c r="AG229" s="11" t="e">
        <f>-'OddsRatio_working_3-way'!U229/(3*'OddsRatio_working_3-way'!X229^(1/3))*COS(('OddsRatio_working_3-way'!Y229+2*PI())/3)</f>
        <v>#VALUE!</v>
      </c>
      <c r="AH229" s="11" t="e">
        <f>-'OddsRatio_working_3-way'!U229/(3*'OddsRatio_working_3-way'!X229^(1/3))*COS(('OddsRatio_working_3-way'!Y229+4*PI())/3)</f>
        <v>#VALUE!</v>
      </c>
      <c r="AI229" s="11" t="e">
        <f>'OddsRatio_working_3-way'!U229/(3*'OddsRatio_working_3-way'!X229^(1/3))*SIN(('OddsRatio_working_3-way'!Y229)/3)</f>
        <v>#VALUE!</v>
      </c>
      <c r="AJ229" s="11" t="e">
        <f>'OddsRatio_working_3-way'!U229/(3*'OddsRatio_working_3-way'!X229^(1/3))*SIN(('OddsRatio_working_3-way'!Y229+2*PI())/3)</f>
        <v>#VALUE!</v>
      </c>
      <c r="AK229" s="11" t="e">
        <f>'OddsRatio_working_3-way'!U229/(3*'OddsRatio_working_3-way'!X229^(1/3))*SIN(('OddsRatio_working_3-way'!Y229+4*PI())/3)</f>
        <v>#VALUE!</v>
      </c>
      <c r="AL229" s="11" t="e">
        <f>'OddsRatio_working_3-way'!Z229+'OddsRatio_working_3-way'!AF229</f>
        <v>#VALUE!</v>
      </c>
      <c r="AM229" s="11" t="e">
        <f>'OddsRatio_working_3-way'!AA229+'OddsRatio_working_3-way'!AG229</f>
        <v>#VALUE!</v>
      </c>
      <c r="AN229" s="11" t="e">
        <f>'OddsRatio_working_3-way'!AB229+'OddsRatio_working_3-way'!AH229</f>
        <v>#VALUE!</v>
      </c>
      <c r="AO229" s="11" t="e">
        <f>'OddsRatio_working_3-way'!AC229+'OddsRatio_working_3-way'!AI229</f>
        <v>#VALUE!</v>
      </c>
      <c r="AP229" s="11" t="e">
        <f>'OddsRatio_working_3-way'!AD229+'OddsRatio_working_3-way'!AJ229</f>
        <v>#VALUE!</v>
      </c>
      <c r="AQ229" s="11" t="e">
        <f>'OddsRatio_working_3-way'!AE229+'OddsRatio_working_3-way'!AK229</f>
        <v>#VALUE!</v>
      </c>
      <c r="AR229" s="10" t="str">
        <f>IF(A229="","",IF(('OddsRatio_working_3-way'!X229=0),IF(Q229&gt;0,-Q229^(1/3),(-Q229)^(1/3)),'OddsRatio_working_3-way'!AL229-'OddsRatio_working_3-way'!R229/3))</f>
        <v/>
      </c>
      <c r="AS229" s="11" t="e">
        <f>IF(('OddsRatio_working_3-way'!X229=0),IF(Q229&gt;0,-Q229^(1/3),(-Q229)^(1/3)),'OddsRatio_working_3-way'!AM229-'OddsRatio_working_3-way'!R229/3)</f>
        <v>#VALUE!</v>
      </c>
      <c r="AT229" s="11" t="e">
        <f>IF(('OddsRatio_working_3-way'!X229=0),IF(Q229&gt;0,-Q229^(1/3),(-Q229)^(1/3)),'OddsRatio_working_3-way'!AN229-'OddsRatio_working_3-way'!R229/3)</f>
        <v>#VALUE!</v>
      </c>
      <c r="AU229" s="11" t="e">
        <f>IF(('OddsRatio_working_3-way'!X229=0),0,'OddsRatio_working_3-way'!AO229)</f>
        <v>#VALUE!</v>
      </c>
      <c r="AV229" s="11" t="e">
        <f>IF(('OddsRatio_working_3-way'!X229=0),0,'OddsRatio_working_3-way'!AP229)</f>
        <v>#VALUE!</v>
      </c>
      <c r="AW229" s="11" t="e">
        <f>IF(('OddsRatio_working_3-way'!X229=0),0,'OddsRatio_working_3-way'!AQ229)</f>
        <v>#VALUE!</v>
      </c>
    </row>
    <row r="230" spans="1:4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9" t="e">
        <f t="shared" si="52"/>
        <v>#VALUE!</v>
      </c>
      <c r="E230" s="9" t="e">
        <f t="shared" si="53"/>
        <v>#VALUE!</v>
      </c>
      <c r="F230" s="9" t="e">
        <f t="shared" si="54"/>
        <v>#VALUE!</v>
      </c>
      <c r="G230" s="9" t="str">
        <f t="shared" si="55"/>
        <v/>
      </c>
      <c r="H230" s="9" t="str">
        <f t="shared" si="56"/>
        <v/>
      </c>
      <c r="I230" s="9" t="str">
        <f t="shared" si="57"/>
        <v/>
      </c>
      <c r="J230" s="9" t="str">
        <f t="shared" si="58"/>
        <v/>
      </c>
      <c r="K230" s="11" t="e">
        <f t="shared" si="59"/>
        <v>#VALUE!</v>
      </c>
      <c r="L230" s="11" t="e">
        <f t="shared" si="60"/>
        <v>#VALUE!</v>
      </c>
      <c r="M230" s="11" t="e">
        <f t="shared" si="61"/>
        <v>#VALUE!</v>
      </c>
      <c r="N230" s="11" t="e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#VALUE!</v>
      </c>
      <c r="O230" s="11">
        <f>0</f>
        <v>0</v>
      </c>
      <c r="P230" s="11" t="e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#VALUE!</v>
      </c>
      <c r="Q230" s="11" t="e">
        <f>2*'OddsRatio_working_3-way'!K230*'OddsRatio_working_3-way'!L230*'OddsRatio_working_3-way'!M230</f>
        <v>#VALUE!</v>
      </c>
      <c r="R230" s="11" t="e">
        <f t="shared" si="62"/>
        <v>#VALUE!</v>
      </c>
      <c r="S230" s="11" t="e">
        <f t="shared" si="63"/>
        <v>#VALUE!</v>
      </c>
      <c r="T230" s="11" t="e">
        <f t="shared" si="64"/>
        <v>#VALUE!</v>
      </c>
      <c r="U230" s="11" t="e">
        <f>'OddsRatio_working_3-way'!S230-'OddsRatio_working_3-way'!R230^2/3</f>
        <v>#VALUE!</v>
      </c>
      <c r="V230" s="11" t="e">
        <f>'OddsRatio_working_3-way'!S230*'OddsRatio_working_3-way'!R230/3-2*'OddsRatio_working_3-way'!R230^3/27-'OddsRatio_working_3-way'!T230</f>
        <v>#VALUE!</v>
      </c>
      <c r="W230" s="11" t="e">
        <f>'OddsRatio_working_3-way'!V230^2+4*'OddsRatio_working_3-way'!U230^3/27</f>
        <v>#VALUE!</v>
      </c>
      <c r="X230" s="11" t="e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#VALUE!</v>
      </c>
      <c r="Y230" s="11" t="e">
        <f>IF('OddsRatio_working_3-way'!W230&gt;=0,IF('OddsRatio_working_3-way'!V230+SQRT('OddsRatio_working_3-way'!W230)&gt;0,0,PI()),ACOS('OddsRatio_working_3-way'!V230/(2*'OddsRatio_working_3-way'!X230)))</f>
        <v>#VALUE!</v>
      </c>
      <c r="Z230" s="11" t="e">
        <f>'OddsRatio_working_3-way'!X230^(1/3)*COS('OddsRatio_working_3-way'!Y230/3)</f>
        <v>#VALUE!</v>
      </c>
      <c r="AA230" s="11" t="e">
        <f>'OddsRatio_working_3-way'!X230^(1/3)*COS(('OddsRatio_working_3-way'!Y230+2*PI())/3)</f>
        <v>#VALUE!</v>
      </c>
      <c r="AB230" s="11" t="e">
        <f>'OddsRatio_working_3-way'!X230^(1/3)*COS(('OddsRatio_working_3-way'!Y230+4*PI())/3)</f>
        <v>#VALUE!</v>
      </c>
      <c r="AC230" s="11" t="e">
        <f>'OddsRatio_working_3-way'!X230^(1/3)*SIN('OddsRatio_working_3-way'!Y230/3)</f>
        <v>#VALUE!</v>
      </c>
      <c r="AD230" s="11" t="e">
        <f>'OddsRatio_working_3-way'!X230^(1/3)*SIN(('OddsRatio_working_3-way'!Y230+2*PI())/3)</f>
        <v>#VALUE!</v>
      </c>
      <c r="AE230" s="11" t="e">
        <f>'OddsRatio_working_3-way'!X230^(1/3)*SIN(('OddsRatio_working_3-way'!Y230+4*PI())/3)</f>
        <v>#VALUE!</v>
      </c>
      <c r="AF230" s="11" t="e">
        <f>-'OddsRatio_working_3-way'!U230/(3*'OddsRatio_working_3-way'!X230^(1/3))*COS(('OddsRatio_working_3-way'!Y230)/3)</f>
        <v>#VALUE!</v>
      </c>
      <c r="AG230" s="11" t="e">
        <f>-'OddsRatio_working_3-way'!U230/(3*'OddsRatio_working_3-way'!X230^(1/3))*COS(('OddsRatio_working_3-way'!Y230+2*PI())/3)</f>
        <v>#VALUE!</v>
      </c>
      <c r="AH230" s="11" t="e">
        <f>-'OddsRatio_working_3-way'!U230/(3*'OddsRatio_working_3-way'!X230^(1/3))*COS(('OddsRatio_working_3-way'!Y230+4*PI())/3)</f>
        <v>#VALUE!</v>
      </c>
      <c r="AI230" s="11" t="e">
        <f>'OddsRatio_working_3-way'!U230/(3*'OddsRatio_working_3-way'!X230^(1/3))*SIN(('OddsRatio_working_3-way'!Y230)/3)</f>
        <v>#VALUE!</v>
      </c>
      <c r="AJ230" s="11" t="e">
        <f>'OddsRatio_working_3-way'!U230/(3*'OddsRatio_working_3-way'!X230^(1/3))*SIN(('OddsRatio_working_3-way'!Y230+2*PI())/3)</f>
        <v>#VALUE!</v>
      </c>
      <c r="AK230" s="11" t="e">
        <f>'OddsRatio_working_3-way'!U230/(3*'OddsRatio_working_3-way'!X230^(1/3))*SIN(('OddsRatio_working_3-way'!Y230+4*PI())/3)</f>
        <v>#VALUE!</v>
      </c>
      <c r="AL230" s="11" t="e">
        <f>'OddsRatio_working_3-way'!Z230+'OddsRatio_working_3-way'!AF230</f>
        <v>#VALUE!</v>
      </c>
      <c r="AM230" s="11" t="e">
        <f>'OddsRatio_working_3-way'!AA230+'OddsRatio_working_3-way'!AG230</f>
        <v>#VALUE!</v>
      </c>
      <c r="AN230" s="11" t="e">
        <f>'OddsRatio_working_3-way'!AB230+'OddsRatio_working_3-way'!AH230</f>
        <v>#VALUE!</v>
      </c>
      <c r="AO230" s="11" t="e">
        <f>'OddsRatio_working_3-way'!AC230+'OddsRatio_working_3-way'!AI230</f>
        <v>#VALUE!</v>
      </c>
      <c r="AP230" s="11" t="e">
        <f>'OddsRatio_working_3-way'!AD230+'OddsRatio_working_3-way'!AJ230</f>
        <v>#VALUE!</v>
      </c>
      <c r="AQ230" s="11" t="e">
        <f>'OddsRatio_working_3-way'!AE230+'OddsRatio_working_3-way'!AK230</f>
        <v>#VALUE!</v>
      </c>
      <c r="AR230" s="10" t="str">
        <f>IF(A230="","",IF(('OddsRatio_working_3-way'!X230=0),IF(Q230&gt;0,-Q230^(1/3),(-Q230)^(1/3)),'OddsRatio_working_3-way'!AL230-'OddsRatio_working_3-way'!R230/3))</f>
        <v/>
      </c>
      <c r="AS230" s="11" t="e">
        <f>IF(('OddsRatio_working_3-way'!X230=0),IF(Q230&gt;0,-Q230^(1/3),(-Q230)^(1/3)),'OddsRatio_working_3-way'!AM230-'OddsRatio_working_3-way'!R230/3)</f>
        <v>#VALUE!</v>
      </c>
      <c r="AT230" s="11" t="e">
        <f>IF(('OddsRatio_working_3-way'!X230=0),IF(Q230&gt;0,-Q230^(1/3),(-Q230)^(1/3)),'OddsRatio_working_3-way'!AN230-'OddsRatio_working_3-way'!R230/3)</f>
        <v>#VALUE!</v>
      </c>
      <c r="AU230" s="11" t="e">
        <f>IF(('OddsRatio_working_3-way'!X230=0),0,'OddsRatio_working_3-way'!AO230)</f>
        <v>#VALUE!</v>
      </c>
      <c r="AV230" s="11" t="e">
        <f>IF(('OddsRatio_working_3-way'!X230=0),0,'OddsRatio_working_3-way'!AP230)</f>
        <v>#VALUE!</v>
      </c>
      <c r="AW230" s="11" t="e">
        <f>IF(('OddsRatio_working_3-way'!X230=0),0,'OddsRatio_working_3-way'!AQ230)</f>
        <v>#VALUE!</v>
      </c>
    </row>
    <row r="231" spans="1:4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9" t="e">
        <f t="shared" si="52"/>
        <v>#VALUE!</v>
      </c>
      <c r="E231" s="9" t="e">
        <f t="shared" si="53"/>
        <v>#VALUE!</v>
      </c>
      <c r="F231" s="9" t="e">
        <f t="shared" si="54"/>
        <v>#VALUE!</v>
      </c>
      <c r="G231" s="9" t="str">
        <f t="shared" si="55"/>
        <v/>
      </c>
      <c r="H231" s="9" t="str">
        <f t="shared" si="56"/>
        <v/>
      </c>
      <c r="I231" s="9" t="str">
        <f t="shared" si="57"/>
        <v/>
      </c>
      <c r="J231" s="9" t="str">
        <f t="shared" si="58"/>
        <v/>
      </c>
      <c r="K231" s="11" t="e">
        <f t="shared" si="59"/>
        <v>#VALUE!</v>
      </c>
      <c r="L231" s="11" t="e">
        <f t="shared" si="60"/>
        <v>#VALUE!</v>
      </c>
      <c r="M231" s="11" t="e">
        <f t="shared" si="61"/>
        <v>#VALUE!</v>
      </c>
      <c r="N231" s="11" t="e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#VALUE!</v>
      </c>
      <c r="O231" s="11">
        <f>0</f>
        <v>0</v>
      </c>
      <c r="P231" s="11" t="e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#VALUE!</v>
      </c>
      <c r="Q231" s="11" t="e">
        <f>2*'OddsRatio_working_3-way'!K231*'OddsRatio_working_3-way'!L231*'OddsRatio_working_3-way'!M231</f>
        <v>#VALUE!</v>
      </c>
      <c r="R231" s="11" t="e">
        <f t="shared" si="62"/>
        <v>#VALUE!</v>
      </c>
      <c r="S231" s="11" t="e">
        <f t="shared" si="63"/>
        <v>#VALUE!</v>
      </c>
      <c r="T231" s="11" t="e">
        <f t="shared" si="64"/>
        <v>#VALUE!</v>
      </c>
      <c r="U231" s="11" t="e">
        <f>'OddsRatio_working_3-way'!S231-'OddsRatio_working_3-way'!R231^2/3</f>
        <v>#VALUE!</v>
      </c>
      <c r="V231" s="11" t="e">
        <f>'OddsRatio_working_3-way'!S231*'OddsRatio_working_3-way'!R231/3-2*'OddsRatio_working_3-way'!R231^3/27-'OddsRatio_working_3-way'!T231</f>
        <v>#VALUE!</v>
      </c>
      <c r="W231" s="11" t="e">
        <f>'OddsRatio_working_3-way'!V231^2+4*'OddsRatio_working_3-way'!U231^3/27</f>
        <v>#VALUE!</v>
      </c>
      <c r="X231" s="11" t="e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#VALUE!</v>
      </c>
      <c r="Y231" s="11" t="e">
        <f>IF('OddsRatio_working_3-way'!W231&gt;=0,IF('OddsRatio_working_3-way'!V231+SQRT('OddsRatio_working_3-way'!W231)&gt;0,0,PI()),ACOS('OddsRatio_working_3-way'!V231/(2*'OddsRatio_working_3-way'!X231)))</f>
        <v>#VALUE!</v>
      </c>
      <c r="Z231" s="11" t="e">
        <f>'OddsRatio_working_3-way'!X231^(1/3)*COS('OddsRatio_working_3-way'!Y231/3)</f>
        <v>#VALUE!</v>
      </c>
      <c r="AA231" s="11" t="e">
        <f>'OddsRatio_working_3-way'!X231^(1/3)*COS(('OddsRatio_working_3-way'!Y231+2*PI())/3)</f>
        <v>#VALUE!</v>
      </c>
      <c r="AB231" s="11" t="e">
        <f>'OddsRatio_working_3-way'!X231^(1/3)*COS(('OddsRatio_working_3-way'!Y231+4*PI())/3)</f>
        <v>#VALUE!</v>
      </c>
      <c r="AC231" s="11" t="e">
        <f>'OddsRatio_working_3-way'!X231^(1/3)*SIN('OddsRatio_working_3-way'!Y231/3)</f>
        <v>#VALUE!</v>
      </c>
      <c r="AD231" s="11" t="e">
        <f>'OddsRatio_working_3-way'!X231^(1/3)*SIN(('OddsRatio_working_3-way'!Y231+2*PI())/3)</f>
        <v>#VALUE!</v>
      </c>
      <c r="AE231" s="11" t="e">
        <f>'OddsRatio_working_3-way'!X231^(1/3)*SIN(('OddsRatio_working_3-way'!Y231+4*PI())/3)</f>
        <v>#VALUE!</v>
      </c>
      <c r="AF231" s="11" t="e">
        <f>-'OddsRatio_working_3-way'!U231/(3*'OddsRatio_working_3-way'!X231^(1/3))*COS(('OddsRatio_working_3-way'!Y231)/3)</f>
        <v>#VALUE!</v>
      </c>
      <c r="AG231" s="11" t="e">
        <f>-'OddsRatio_working_3-way'!U231/(3*'OddsRatio_working_3-way'!X231^(1/3))*COS(('OddsRatio_working_3-way'!Y231+2*PI())/3)</f>
        <v>#VALUE!</v>
      </c>
      <c r="AH231" s="11" t="e">
        <f>-'OddsRatio_working_3-way'!U231/(3*'OddsRatio_working_3-way'!X231^(1/3))*COS(('OddsRatio_working_3-way'!Y231+4*PI())/3)</f>
        <v>#VALUE!</v>
      </c>
      <c r="AI231" s="11" t="e">
        <f>'OddsRatio_working_3-way'!U231/(3*'OddsRatio_working_3-way'!X231^(1/3))*SIN(('OddsRatio_working_3-way'!Y231)/3)</f>
        <v>#VALUE!</v>
      </c>
      <c r="AJ231" s="11" t="e">
        <f>'OddsRatio_working_3-way'!U231/(3*'OddsRatio_working_3-way'!X231^(1/3))*SIN(('OddsRatio_working_3-way'!Y231+2*PI())/3)</f>
        <v>#VALUE!</v>
      </c>
      <c r="AK231" s="11" t="e">
        <f>'OddsRatio_working_3-way'!U231/(3*'OddsRatio_working_3-way'!X231^(1/3))*SIN(('OddsRatio_working_3-way'!Y231+4*PI())/3)</f>
        <v>#VALUE!</v>
      </c>
      <c r="AL231" s="11" t="e">
        <f>'OddsRatio_working_3-way'!Z231+'OddsRatio_working_3-way'!AF231</f>
        <v>#VALUE!</v>
      </c>
      <c r="AM231" s="11" t="e">
        <f>'OddsRatio_working_3-way'!AA231+'OddsRatio_working_3-way'!AG231</f>
        <v>#VALUE!</v>
      </c>
      <c r="AN231" s="11" t="e">
        <f>'OddsRatio_working_3-way'!AB231+'OddsRatio_working_3-way'!AH231</f>
        <v>#VALUE!</v>
      </c>
      <c r="AO231" s="11" t="e">
        <f>'OddsRatio_working_3-way'!AC231+'OddsRatio_working_3-way'!AI231</f>
        <v>#VALUE!</v>
      </c>
      <c r="AP231" s="11" t="e">
        <f>'OddsRatio_working_3-way'!AD231+'OddsRatio_working_3-way'!AJ231</f>
        <v>#VALUE!</v>
      </c>
      <c r="AQ231" s="11" t="e">
        <f>'OddsRatio_working_3-way'!AE231+'OddsRatio_working_3-way'!AK231</f>
        <v>#VALUE!</v>
      </c>
      <c r="AR231" s="10" t="str">
        <f>IF(A231="","",IF(('OddsRatio_working_3-way'!X231=0),IF(Q231&gt;0,-Q231^(1/3),(-Q231)^(1/3)),'OddsRatio_working_3-way'!AL231-'OddsRatio_working_3-way'!R231/3))</f>
        <v/>
      </c>
      <c r="AS231" s="11" t="e">
        <f>IF(('OddsRatio_working_3-way'!X231=0),IF(Q231&gt;0,-Q231^(1/3),(-Q231)^(1/3)),'OddsRatio_working_3-way'!AM231-'OddsRatio_working_3-way'!R231/3)</f>
        <v>#VALUE!</v>
      </c>
      <c r="AT231" s="11" t="e">
        <f>IF(('OddsRatio_working_3-way'!X231=0),IF(Q231&gt;0,-Q231^(1/3),(-Q231)^(1/3)),'OddsRatio_working_3-way'!AN231-'OddsRatio_working_3-way'!R231/3)</f>
        <v>#VALUE!</v>
      </c>
      <c r="AU231" s="11" t="e">
        <f>IF(('OddsRatio_working_3-way'!X231=0),0,'OddsRatio_working_3-way'!AO231)</f>
        <v>#VALUE!</v>
      </c>
      <c r="AV231" s="11" t="e">
        <f>IF(('OddsRatio_working_3-way'!X231=0),0,'OddsRatio_working_3-way'!AP231)</f>
        <v>#VALUE!</v>
      </c>
      <c r="AW231" s="11" t="e">
        <f>IF(('OddsRatio_working_3-way'!X231=0),0,'OddsRatio_working_3-way'!AQ231)</f>
        <v>#VALUE!</v>
      </c>
    </row>
    <row r="232" spans="1:4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9" t="e">
        <f t="shared" si="52"/>
        <v>#VALUE!</v>
      </c>
      <c r="E232" s="9" t="e">
        <f t="shared" si="53"/>
        <v>#VALUE!</v>
      </c>
      <c r="F232" s="9" t="e">
        <f t="shared" si="54"/>
        <v>#VALUE!</v>
      </c>
      <c r="G232" s="9" t="str">
        <f t="shared" si="55"/>
        <v/>
      </c>
      <c r="H232" s="9" t="str">
        <f t="shared" si="56"/>
        <v/>
      </c>
      <c r="I232" s="9" t="str">
        <f t="shared" si="57"/>
        <v/>
      </c>
      <c r="J232" s="9" t="str">
        <f t="shared" si="58"/>
        <v/>
      </c>
      <c r="K232" s="11" t="e">
        <f t="shared" si="59"/>
        <v>#VALUE!</v>
      </c>
      <c r="L232" s="11" t="e">
        <f t="shared" si="60"/>
        <v>#VALUE!</v>
      </c>
      <c r="M232" s="11" t="e">
        <f t="shared" si="61"/>
        <v>#VALUE!</v>
      </c>
      <c r="N232" s="11" t="e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#VALUE!</v>
      </c>
      <c r="O232" s="11">
        <f>0</f>
        <v>0</v>
      </c>
      <c r="P232" s="11" t="e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#VALUE!</v>
      </c>
      <c r="Q232" s="11" t="e">
        <f>2*'OddsRatio_working_3-way'!K232*'OddsRatio_working_3-way'!L232*'OddsRatio_working_3-way'!M232</f>
        <v>#VALUE!</v>
      </c>
      <c r="R232" s="11" t="e">
        <f t="shared" si="62"/>
        <v>#VALUE!</v>
      </c>
      <c r="S232" s="11" t="e">
        <f t="shared" si="63"/>
        <v>#VALUE!</v>
      </c>
      <c r="T232" s="11" t="e">
        <f t="shared" si="64"/>
        <v>#VALUE!</v>
      </c>
      <c r="U232" s="11" t="e">
        <f>'OddsRatio_working_3-way'!S232-'OddsRatio_working_3-way'!R232^2/3</f>
        <v>#VALUE!</v>
      </c>
      <c r="V232" s="11" t="e">
        <f>'OddsRatio_working_3-way'!S232*'OddsRatio_working_3-way'!R232/3-2*'OddsRatio_working_3-way'!R232^3/27-'OddsRatio_working_3-way'!T232</f>
        <v>#VALUE!</v>
      </c>
      <c r="W232" s="11" t="e">
        <f>'OddsRatio_working_3-way'!V232^2+4*'OddsRatio_working_3-way'!U232^3/27</f>
        <v>#VALUE!</v>
      </c>
      <c r="X232" s="11" t="e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#VALUE!</v>
      </c>
      <c r="Y232" s="11" t="e">
        <f>IF('OddsRatio_working_3-way'!W232&gt;=0,IF('OddsRatio_working_3-way'!V232+SQRT('OddsRatio_working_3-way'!W232)&gt;0,0,PI()),ACOS('OddsRatio_working_3-way'!V232/(2*'OddsRatio_working_3-way'!X232)))</f>
        <v>#VALUE!</v>
      </c>
      <c r="Z232" s="11" t="e">
        <f>'OddsRatio_working_3-way'!X232^(1/3)*COS('OddsRatio_working_3-way'!Y232/3)</f>
        <v>#VALUE!</v>
      </c>
      <c r="AA232" s="11" t="e">
        <f>'OddsRatio_working_3-way'!X232^(1/3)*COS(('OddsRatio_working_3-way'!Y232+2*PI())/3)</f>
        <v>#VALUE!</v>
      </c>
      <c r="AB232" s="11" t="e">
        <f>'OddsRatio_working_3-way'!X232^(1/3)*COS(('OddsRatio_working_3-way'!Y232+4*PI())/3)</f>
        <v>#VALUE!</v>
      </c>
      <c r="AC232" s="11" t="e">
        <f>'OddsRatio_working_3-way'!X232^(1/3)*SIN('OddsRatio_working_3-way'!Y232/3)</f>
        <v>#VALUE!</v>
      </c>
      <c r="AD232" s="11" t="e">
        <f>'OddsRatio_working_3-way'!X232^(1/3)*SIN(('OddsRatio_working_3-way'!Y232+2*PI())/3)</f>
        <v>#VALUE!</v>
      </c>
      <c r="AE232" s="11" t="e">
        <f>'OddsRatio_working_3-way'!X232^(1/3)*SIN(('OddsRatio_working_3-way'!Y232+4*PI())/3)</f>
        <v>#VALUE!</v>
      </c>
      <c r="AF232" s="11" t="e">
        <f>-'OddsRatio_working_3-way'!U232/(3*'OddsRatio_working_3-way'!X232^(1/3))*COS(('OddsRatio_working_3-way'!Y232)/3)</f>
        <v>#VALUE!</v>
      </c>
      <c r="AG232" s="11" t="e">
        <f>-'OddsRatio_working_3-way'!U232/(3*'OddsRatio_working_3-way'!X232^(1/3))*COS(('OddsRatio_working_3-way'!Y232+2*PI())/3)</f>
        <v>#VALUE!</v>
      </c>
      <c r="AH232" s="11" t="e">
        <f>-'OddsRatio_working_3-way'!U232/(3*'OddsRatio_working_3-way'!X232^(1/3))*COS(('OddsRatio_working_3-way'!Y232+4*PI())/3)</f>
        <v>#VALUE!</v>
      </c>
      <c r="AI232" s="11" t="e">
        <f>'OddsRatio_working_3-way'!U232/(3*'OddsRatio_working_3-way'!X232^(1/3))*SIN(('OddsRatio_working_3-way'!Y232)/3)</f>
        <v>#VALUE!</v>
      </c>
      <c r="AJ232" s="11" t="e">
        <f>'OddsRatio_working_3-way'!U232/(3*'OddsRatio_working_3-way'!X232^(1/3))*SIN(('OddsRatio_working_3-way'!Y232+2*PI())/3)</f>
        <v>#VALUE!</v>
      </c>
      <c r="AK232" s="11" t="e">
        <f>'OddsRatio_working_3-way'!U232/(3*'OddsRatio_working_3-way'!X232^(1/3))*SIN(('OddsRatio_working_3-way'!Y232+4*PI())/3)</f>
        <v>#VALUE!</v>
      </c>
      <c r="AL232" s="11" t="e">
        <f>'OddsRatio_working_3-way'!Z232+'OddsRatio_working_3-way'!AF232</f>
        <v>#VALUE!</v>
      </c>
      <c r="AM232" s="11" t="e">
        <f>'OddsRatio_working_3-way'!AA232+'OddsRatio_working_3-way'!AG232</f>
        <v>#VALUE!</v>
      </c>
      <c r="AN232" s="11" t="e">
        <f>'OddsRatio_working_3-way'!AB232+'OddsRatio_working_3-way'!AH232</f>
        <v>#VALUE!</v>
      </c>
      <c r="AO232" s="11" t="e">
        <f>'OddsRatio_working_3-way'!AC232+'OddsRatio_working_3-way'!AI232</f>
        <v>#VALUE!</v>
      </c>
      <c r="AP232" s="11" t="e">
        <f>'OddsRatio_working_3-way'!AD232+'OddsRatio_working_3-way'!AJ232</f>
        <v>#VALUE!</v>
      </c>
      <c r="AQ232" s="11" t="e">
        <f>'OddsRatio_working_3-way'!AE232+'OddsRatio_working_3-way'!AK232</f>
        <v>#VALUE!</v>
      </c>
      <c r="AR232" s="10" t="str">
        <f>IF(A232="","",IF(('OddsRatio_working_3-way'!X232=0),IF(Q232&gt;0,-Q232^(1/3),(-Q232)^(1/3)),'OddsRatio_working_3-way'!AL232-'OddsRatio_working_3-way'!R232/3))</f>
        <v/>
      </c>
      <c r="AS232" s="11" t="e">
        <f>IF(('OddsRatio_working_3-way'!X232=0),IF(Q232&gt;0,-Q232^(1/3),(-Q232)^(1/3)),'OddsRatio_working_3-way'!AM232-'OddsRatio_working_3-way'!R232/3)</f>
        <v>#VALUE!</v>
      </c>
      <c r="AT232" s="11" t="e">
        <f>IF(('OddsRatio_working_3-way'!X232=0),IF(Q232&gt;0,-Q232^(1/3),(-Q232)^(1/3)),'OddsRatio_working_3-way'!AN232-'OddsRatio_working_3-way'!R232/3)</f>
        <v>#VALUE!</v>
      </c>
      <c r="AU232" s="11" t="e">
        <f>IF(('OddsRatio_working_3-way'!X232=0),0,'OddsRatio_working_3-way'!AO232)</f>
        <v>#VALUE!</v>
      </c>
      <c r="AV232" s="11" t="e">
        <f>IF(('OddsRatio_working_3-way'!X232=0),0,'OddsRatio_working_3-way'!AP232)</f>
        <v>#VALUE!</v>
      </c>
      <c r="AW232" s="11" t="e">
        <f>IF(('OddsRatio_working_3-way'!X232=0),0,'OddsRatio_working_3-way'!AQ232)</f>
        <v>#VALUE!</v>
      </c>
    </row>
    <row r="233" spans="1:4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9" t="e">
        <f t="shared" si="52"/>
        <v>#VALUE!</v>
      </c>
      <c r="E233" s="9" t="e">
        <f t="shared" si="53"/>
        <v>#VALUE!</v>
      </c>
      <c r="F233" s="9" t="e">
        <f t="shared" si="54"/>
        <v>#VALUE!</v>
      </c>
      <c r="G233" s="9" t="str">
        <f t="shared" si="55"/>
        <v/>
      </c>
      <c r="H233" s="9" t="str">
        <f t="shared" si="56"/>
        <v/>
      </c>
      <c r="I233" s="9" t="str">
        <f t="shared" si="57"/>
        <v/>
      </c>
      <c r="J233" s="9" t="str">
        <f t="shared" si="58"/>
        <v/>
      </c>
      <c r="K233" s="11" t="e">
        <f t="shared" si="59"/>
        <v>#VALUE!</v>
      </c>
      <c r="L233" s="11" t="e">
        <f t="shared" si="60"/>
        <v>#VALUE!</v>
      </c>
      <c r="M233" s="11" t="e">
        <f t="shared" si="61"/>
        <v>#VALUE!</v>
      </c>
      <c r="N233" s="11" t="e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#VALUE!</v>
      </c>
      <c r="O233" s="11">
        <f>0</f>
        <v>0</v>
      </c>
      <c r="P233" s="11" t="e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#VALUE!</v>
      </c>
      <c r="Q233" s="11" t="e">
        <f>2*'OddsRatio_working_3-way'!K233*'OddsRatio_working_3-way'!L233*'OddsRatio_working_3-way'!M233</f>
        <v>#VALUE!</v>
      </c>
      <c r="R233" s="11" t="e">
        <f t="shared" si="62"/>
        <v>#VALUE!</v>
      </c>
      <c r="S233" s="11" t="e">
        <f t="shared" si="63"/>
        <v>#VALUE!</v>
      </c>
      <c r="T233" s="11" t="e">
        <f t="shared" si="64"/>
        <v>#VALUE!</v>
      </c>
      <c r="U233" s="11" t="e">
        <f>'OddsRatio_working_3-way'!S233-'OddsRatio_working_3-way'!R233^2/3</f>
        <v>#VALUE!</v>
      </c>
      <c r="V233" s="11" t="e">
        <f>'OddsRatio_working_3-way'!S233*'OddsRatio_working_3-way'!R233/3-2*'OddsRatio_working_3-way'!R233^3/27-'OddsRatio_working_3-way'!T233</f>
        <v>#VALUE!</v>
      </c>
      <c r="W233" s="11" t="e">
        <f>'OddsRatio_working_3-way'!V233^2+4*'OddsRatio_working_3-way'!U233^3/27</f>
        <v>#VALUE!</v>
      </c>
      <c r="X233" s="11" t="e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#VALUE!</v>
      </c>
      <c r="Y233" s="11" t="e">
        <f>IF('OddsRatio_working_3-way'!W233&gt;=0,IF('OddsRatio_working_3-way'!V233+SQRT('OddsRatio_working_3-way'!W233)&gt;0,0,PI()),ACOS('OddsRatio_working_3-way'!V233/(2*'OddsRatio_working_3-way'!X233)))</f>
        <v>#VALUE!</v>
      </c>
      <c r="Z233" s="11" t="e">
        <f>'OddsRatio_working_3-way'!X233^(1/3)*COS('OddsRatio_working_3-way'!Y233/3)</f>
        <v>#VALUE!</v>
      </c>
      <c r="AA233" s="11" t="e">
        <f>'OddsRatio_working_3-way'!X233^(1/3)*COS(('OddsRatio_working_3-way'!Y233+2*PI())/3)</f>
        <v>#VALUE!</v>
      </c>
      <c r="AB233" s="11" t="e">
        <f>'OddsRatio_working_3-way'!X233^(1/3)*COS(('OddsRatio_working_3-way'!Y233+4*PI())/3)</f>
        <v>#VALUE!</v>
      </c>
      <c r="AC233" s="11" t="e">
        <f>'OddsRatio_working_3-way'!X233^(1/3)*SIN('OddsRatio_working_3-way'!Y233/3)</f>
        <v>#VALUE!</v>
      </c>
      <c r="AD233" s="11" t="e">
        <f>'OddsRatio_working_3-way'!X233^(1/3)*SIN(('OddsRatio_working_3-way'!Y233+2*PI())/3)</f>
        <v>#VALUE!</v>
      </c>
      <c r="AE233" s="11" t="e">
        <f>'OddsRatio_working_3-way'!X233^(1/3)*SIN(('OddsRatio_working_3-way'!Y233+4*PI())/3)</f>
        <v>#VALUE!</v>
      </c>
      <c r="AF233" s="11" t="e">
        <f>-'OddsRatio_working_3-way'!U233/(3*'OddsRatio_working_3-way'!X233^(1/3))*COS(('OddsRatio_working_3-way'!Y233)/3)</f>
        <v>#VALUE!</v>
      </c>
      <c r="AG233" s="11" t="e">
        <f>-'OddsRatio_working_3-way'!U233/(3*'OddsRatio_working_3-way'!X233^(1/3))*COS(('OddsRatio_working_3-way'!Y233+2*PI())/3)</f>
        <v>#VALUE!</v>
      </c>
      <c r="AH233" s="11" t="e">
        <f>-'OddsRatio_working_3-way'!U233/(3*'OddsRatio_working_3-way'!X233^(1/3))*COS(('OddsRatio_working_3-way'!Y233+4*PI())/3)</f>
        <v>#VALUE!</v>
      </c>
      <c r="AI233" s="11" t="e">
        <f>'OddsRatio_working_3-way'!U233/(3*'OddsRatio_working_3-way'!X233^(1/3))*SIN(('OddsRatio_working_3-way'!Y233)/3)</f>
        <v>#VALUE!</v>
      </c>
      <c r="AJ233" s="11" t="e">
        <f>'OddsRatio_working_3-way'!U233/(3*'OddsRatio_working_3-way'!X233^(1/3))*SIN(('OddsRatio_working_3-way'!Y233+2*PI())/3)</f>
        <v>#VALUE!</v>
      </c>
      <c r="AK233" s="11" t="e">
        <f>'OddsRatio_working_3-way'!U233/(3*'OddsRatio_working_3-way'!X233^(1/3))*SIN(('OddsRatio_working_3-way'!Y233+4*PI())/3)</f>
        <v>#VALUE!</v>
      </c>
      <c r="AL233" s="11" t="e">
        <f>'OddsRatio_working_3-way'!Z233+'OddsRatio_working_3-way'!AF233</f>
        <v>#VALUE!</v>
      </c>
      <c r="AM233" s="11" t="e">
        <f>'OddsRatio_working_3-way'!AA233+'OddsRatio_working_3-way'!AG233</f>
        <v>#VALUE!</v>
      </c>
      <c r="AN233" s="11" t="e">
        <f>'OddsRatio_working_3-way'!AB233+'OddsRatio_working_3-way'!AH233</f>
        <v>#VALUE!</v>
      </c>
      <c r="AO233" s="11" t="e">
        <f>'OddsRatio_working_3-way'!AC233+'OddsRatio_working_3-way'!AI233</f>
        <v>#VALUE!</v>
      </c>
      <c r="AP233" s="11" t="e">
        <f>'OddsRatio_working_3-way'!AD233+'OddsRatio_working_3-way'!AJ233</f>
        <v>#VALUE!</v>
      </c>
      <c r="AQ233" s="11" t="e">
        <f>'OddsRatio_working_3-way'!AE233+'OddsRatio_working_3-way'!AK233</f>
        <v>#VALUE!</v>
      </c>
      <c r="AR233" s="10" t="str">
        <f>IF(A233="","",IF(('OddsRatio_working_3-way'!X233=0),IF(Q233&gt;0,-Q233^(1/3),(-Q233)^(1/3)),'OddsRatio_working_3-way'!AL233-'OddsRatio_working_3-way'!R233/3))</f>
        <v/>
      </c>
      <c r="AS233" s="11" t="e">
        <f>IF(('OddsRatio_working_3-way'!X233=0),IF(Q233&gt;0,-Q233^(1/3),(-Q233)^(1/3)),'OddsRatio_working_3-way'!AM233-'OddsRatio_working_3-way'!R233/3)</f>
        <v>#VALUE!</v>
      </c>
      <c r="AT233" s="11" t="e">
        <f>IF(('OddsRatio_working_3-way'!X233=0),IF(Q233&gt;0,-Q233^(1/3),(-Q233)^(1/3)),'OddsRatio_working_3-way'!AN233-'OddsRatio_working_3-way'!R233/3)</f>
        <v>#VALUE!</v>
      </c>
      <c r="AU233" s="11" t="e">
        <f>IF(('OddsRatio_working_3-way'!X233=0),0,'OddsRatio_working_3-way'!AO233)</f>
        <v>#VALUE!</v>
      </c>
      <c r="AV233" s="11" t="e">
        <f>IF(('OddsRatio_working_3-way'!X233=0),0,'OddsRatio_working_3-way'!AP233)</f>
        <v>#VALUE!</v>
      </c>
      <c r="AW233" s="11" t="e">
        <f>IF(('OddsRatio_working_3-way'!X233=0),0,'OddsRatio_working_3-way'!AQ233)</f>
        <v>#VALUE!</v>
      </c>
    </row>
    <row r="234" spans="1:4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9" t="e">
        <f t="shared" si="52"/>
        <v>#VALUE!</v>
      </c>
      <c r="E234" s="9" t="e">
        <f t="shared" si="53"/>
        <v>#VALUE!</v>
      </c>
      <c r="F234" s="9" t="e">
        <f t="shared" si="54"/>
        <v>#VALUE!</v>
      </c>
      <c r="G234" s="9" t="str">
        <f t="shared" si="55"/>
        <v/>
      </c>
      <c r="H234" s="9" t="str">
        <f t="shared" si="56"/>
        <v/>
      </c>
      <c r="I234" s="9" t="str">
        <f t="shared" si="57"/>
        <v/>
      </c>
      <c r="J234" s="9" t="str">
        <f t="shared" si="58"/>
        <v/>
      </c>
      <c r="K234" s="11" t="e">
        <f t="shared" si="59"/>
        <v>#VALUE!</v>
      </c>
      <c r="L234" s="11" t="e">
        <f t="shared" si="60"/>
        <v>#VALUE!</v>
      </c>
      <c r="M234" s="11" t="e">
        <f t="shared" si="61"/>
        <v>#VALUE!</v>
      </c>
      <c r="N234" s="11" t="e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#VALUE!</v>
      </c>
      <c r="O234" s="11">
        <f>0</f>
        <v>0</v>
      </c>
      <c r="P234" s="11" t="e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#VALUE!</v>
      </c>
      <c r="Q234" s="11" t="e">
        <f>2*'OddsRatio_working_3-way'!K234*'OddsRatio_working_3-way'!L234*'OddsRatio_working_3-way'!M234</f>
        <v>#VALUE!</v>
      </c>
      <c r="R234" s="11" t="e">
        <f t="shared" si="62"/>
        <v>#VALUE!</v>
      </c>
      <c r="S234" s="11" t="e">
        <f t="shared" si="63"/>
        <v>#VALUE!</v>
      </c>
      <c r="T234" s="11" t="e">
        <f t="shared" si="64"/>
        <v>#VALUE!</v>
      </c>
      <c r="U234" s="11" t="e">
        <f>'OddsRatio_working_3-way'!S234-'OddsRatio_working_3-way'!R234^2/3</f>
        <v>#VALUE!</v>
      </c>
      <c r="V234" s="11" t="e">
        <f>'OddsRatio_working_3-way'!S234*'OddsRatio_working_3-way'!R234/3-2*'OddsRatio_working_3-way'!R234^3/27-'OddsRatio_working_3-way'!T234</f>
        <v>#VALUE!</v>
      </c>
      <c r="W234" s="11" t="e">
        <f>'OddsRatio_working_3-way'!V234^2+4*'OddsRatio_working_3-way'!U234^3/27</f>
        <v>#VALUE!</v>
      </c>
      <c r="X234" s="11" t="e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#VALUE!</v>
      </c>
      <c r="Y234" s="11" t="e">
        <f>IF('OddsRatio_working_3-way'!W234&gt;=0,IF('OddsRatio_working_3-way'!V234+SQRT('OddsRatio_working_3-way'!W234)&gt;0,0,PI()),ACOS('OddsRatio_working_3-way'!V234/(2*'OddsRatio_working_3-way'!X234)))</f>
        <v>#VALUE!</v>
      </c>
      <c r="Z234" s="11" t="e">
        <f>'OddsRatio_working_3-way'!X234^(1/3)*COS('OddsRatio_working_3-way'!Y234/3)</f>
        <v>#VALUE!</v>
      </c>
      <c r="AA234" s="11" t="e">
        <f>'OddsRatio_working_3-way'!X234^(1/3)*COS(('OddsRatio_working_3-way'!Y234+2*PI())/3)</f>
        <v>#VALUE!</v>
      </c>
      <c r="AB234" s="11" t="e">
        <f>'OddsRatio_working_3-way'!X234^(1/3)*COS(('OddsRatio_working_3-way'!Y234+4*PI())/3)</f>
        <v>#VALUE!</v>
      </c>
      <c r="AC234" s="11" t="e">
        <f>'OddsRatio_working_3-way'!X234^(1/3)*SIN('OddsRatio_working_3-way'!Y234/3)</f>
        <v>#VALUE!</v>
      </c>
      <c r="AD234" s="11" t="e">
        <f>'OddsRatio_working_3-way'!X234^(1/3)*SIN(('OddsRatio_working_3-way'!Y234+2*PI())/3)</f>
        <v>#VALUE!</v>
      </c>
      <c r="AE234" s="11" t="e">
        <f>'OddsRatio_working_3-way'!X234^(1/3)*SIN(('OddsRatio_working_3-way'!Y234+4*PI())/3)</f>
        <v>#VALUE!</v>
      </c>
      <c r="AF234" s="11" t="e">
        <f>-'OddsRatio_working_3-way'!U234/(3*'OddsRatio_working_3-way'!X234^(1/3))*COS(('OddsRatio_working_3-way'!Y234)/3)</f>
        <v>#VALUE!</v>
      </c>
      <c r="AG234" s="11" t="e">
        <f>-'OddsRatio_working_3-way'!U234/(3*'OddsRatio_working_3-way'!X234^(1/3))*COS(('OddsRatio_working_3-way'!Y234+2*PI())/3)</f>
        <v>#VALUE!</v>
      </c>
      <c r="AH234" s="11" t="e">
        <f>-'OddsRatio_working_3-way'!U234/(3*'OddsRatio_working_3-way'!X234^(1/3))*COS(('OddsRatio_working_3-way'!Y234+4*PI())/3)</f>
        <v>#VALUE!</v>
      </c>
      <c r="AI234" s="11" t="e">
        <f>'OddsRatio_working_3-way'!U234/(3*'OddsRatio_working_3-way'!X234^(1/3))*SIN(('OddsRatio_working_3-way'!Y234)/3)</f>
        <v>#VALUE!</v>
      </c>
      <c r="AJ234" s="11" t="e">
        <f>'OddsRatio_working_3-way'!U234/(3*'OddsRatio_working_3-way'!X234^(1/3))*SIN(('OddsRatio_working_3-way'!Y234+2*PI())/3)</f>
        <v>#VALUE!</v>
      </c>
      <c r="AK234" s="11" t="e">
        <f>'OddsRatio_working_3-way'!U234/(3*'OddsRatio_working_3-way'!X234^(1/3))*SIN(('OddsRatio_working_3-way'!Y234+4*PI())/3)</f>
        <v>#VALUE!</v>
      </c>
      <c r="AL234" s="11" t="e">
        <f>'OddsRatio_working_3-way'!Z234+'OddsRatio_working_3-way'!AF234</f>
        <v>#VALUE!</v>
      </c>
      <c r="AM234" s="11" t="e">
        <f>'OddsRatio_working_3-way'!AA234+'OddsRatio_working_3-way'!AG234</f>
        <v>#VALUE!</v>
      </c>
      <c r="AN234" s="11" t="e">
        <f>'OddsRatio_working_3-way'!AB234+'OddsRatio_working_3-way'!AH234</f>
        <v>#VALUE!</v>
      </c>
      <c r="AO234" s="11" t="e">
        <f>'OddsRatio_working_3-way'!AC234+'OddsRatio_working_3-way'!AI234</f>
        <v>#VALUE!</v>
      </c>
      <c r="AP234" s="11" t="e">
        <f>'OddsRatio_working_3-way'!AD234+'OddsRatio_working_3-way'!AJ234</f>
        <v>#VALUE!</v>
      </c>
      <c r="AQ234" s="11" t="e">
        <f>'OddsRatio_working_3-way'!AE234+'OddsRatio_working_3-way'!AK234</f>
        <v>#VALUE!</v>
      </c>
      <c r="AR234" s="10" t="str">
        <f>IF(A234="","",IF(('OddsRatio_working_3-way'!X234=0),IF(Q234&gt;0,-Q234^(1/3),(-Q234)^(1/3)),'OddsRatio_working_3-way'!AL234-'OddsRatio_working_3-way'!R234/3))</f>
        <v/>
      </c>
      <c r="AS234" s="11" t="e">
        <f>IF(('OddsRatio_working_3-way'!X234=0),IF(Q234&gt;0,-Q234^(1/3),(-Q234)^(1/3)),'OddsRatio_working_3-way'!AM234-'OddsRatio_working_3-way'!R234/3)</f>
        <v>#VALUE!</v>
      </c>
      <c r="AT234" s="11" t="e">
        <f>IF(('OddsRatio_working_3-way'!X234=0),IF(Q234&gt;0,-Q234^(1/3),(-Q234)^(1/3)),'OddsRatio_working_3-way'!AN234-'OddsRatio_working_3-way'!R234/3)</f>
        <v>#VALUE!</v>
      </c>
      <c r="AU234" s="11" t="e">
        <f>IF(('OddsRatio_working_3-way'!X234=0),0,'OddsRatio_working_3-way'!AO234)</f>
        <v>#VALUE!</v>
      </c>
      <c r="AV234" s="11" t="e">
        <f>IF(('OddsRatio_working_3-way'!X234=0),0,'OddsRatio_working_3-way'!AP234)</f>
        <v>#VALUE!</v>
      </c>
      <c r="AW234" s="11" t="e">
        <f>IF(('OddsRatio_working_3-way'!X234=0),0,'OddsRatio_working_3-way'!AQ234)</f>
        <v>#VALUE!</v>
      </c>
    </row>
    <row r="235" spans="1:4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9" t="e">
        <f t="shared" si="52"/>
        <v>#VALUE!</v>
      </c>
      <c r="E235" s="9" t="e">
        <f t="shared" si="53"/>
        <v>#VALUE!</v>
      </c>
      <c r="F235" s="9" t="e">
        <f t="shared" si="54"/>
        <v>#VALUE!</v>
      </c>
      <c r="G235" s="9" t="str">
        <f t="shared" si="55"/>
        <v/>
      </c>
      <c r="H235" s="9" t="str">
        <f t="shared" si="56"/>
        <v/>
      </c>
      <c r="I235" s="9" t="str">
        <f t="shared" si="57"/>
        <v/>
      </c>
      <c r="J235" s="9" t="str">
        <f t="shared" si="58"/>
        <v/>
      </c>
      <c r="K235" s="11" t="e">
        <f t="shared" si="59"/>
        <v>#VALUE!</v>
      </c>
      <c r="L235" s="11" t="e">
        <f t="shared" si="60"/>
        <v>#VALUE!</v>
      </c>
      <c r="M235" s="11" t="e">
        <f t="shared" si="61"/>
        <v>#VALUE!</v>
      </c>
      <c r="N235" s="11" t="e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#VALUE!</v>
      </c>
      <c r="O235" s="11">
        <f>0</f>
        <v>0</v>
      </c>
      <c r="P235" s="11" t="e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#VALUE!</v>
      </c>
      <c r="Q235" s="11" t="e">
        <f>2*'OddsRatio_working_3-way'!K235*'OddsRatio_working_3-way'!L235*'OddsRatio_working_3-way'!M235</f>
        <v>#VALUE!</v>
      </c>
      <c r="R235" s="11" t="e">
        <f t="shared" si="62"/>
        <v>#VALUE!</v>
      </c>
      <c r="S235" s="11" t="e">
        <f t="shared" si="63"/>
        <v>#VALUE!</v>
      </c>
      <c r="T235" s="11" t="e">
        <f t="shared" si="64"/>
        <v>#VALUE!</v>
      </c>
      <c r="U235" s="11" t="e">
        <f>'OddsRatio_working_3-way'!S235-'OddsRatio_working_3-way'!R235^2/3</f>
        <v>#VALUE!</v>
      </c>
      <c r="V235" s="11" t="e">
        <f>'OddsRatio_working_3-way'!S235*'OddsRatio_working_3-way'!R235/3-2*'OddsRatio_working_3-way'!R235^3/27-'OddsRatio_working_3-way'!T235</f>
        <v>#VALUE!</v>
      </c>
      <c r="W235" s="11" t="e">
        <f>'OddsRatio_working_3-way'!V235^2+4*'OddsRatio_working_3-way'!U235^3/27</f>
        <v>#VALUE!</v>
      </c>
      <c r="X235" s="11" t="e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#VALUE!</v>
      </c>
      <c r="Y235" s="11" t="e">
        <f>IF('OddsRatio_working_3-way'!W235&gt;=0,IF('OddsRatio_working_3-way'!V235+SQRT('OddsRatio_working_3-way'!W235)&gt;0,0,PI()),ACOS('OddsRatio_working_3-way'!V235/(2*'OddsRatio_working_3-way'!X235)))</f>
        <v>#VALUE!</v>
      </c>
      <c r="Z235" s="11" t="e">
        <f>'OddsRatio_working_3-way'!X235^(1/3)*COS('OddsRatio_working_3-way'!Y235/3)</f>
        <v>#VALUE!</v>
      </c>
      <c r="AA235" s="11" t="e">
        <f>'OddsRatio_working_3-way'!X235^(1/3)*COS(('OddsRatio_working_3-way'!Y235+2*PI())/3)</f>
        <v>#VALUE!</v>
      </c>
      <c r="AB235" s="11" t="e">
        <f>'OddsRatio_working_3-way'!X235^(1/3)*COS(('OddsRatio_working_3-way'!Y235+4*PI())/3)</f>
        <v>#VALUE!</v>
      </c>
      <c r="AC235" s="11" t="e">
        <f>'OddsRatio_working_3-way'!X235^(1/3)*SIN('OddsRatio_working_3-way'!Y235/3)</f>
        <v>#VALUE!</v>
      </c>
      <c r="AD235" s="11" t="e">
        <f>'OddsRatio_working_3-way'!X235^(1/3)*SIN(('OddsRatio_working_3-way'!Y235+2*PI())/3)</f>
        <v>#VALUE!</v>
      </c>
      <c r="AE235" s="11" t="e">
        <f>'OddsRatio_working_3-way'!X235^(1/3)*SIN(('OddsRatio_working_3-way'!Y235+4*PI())/3)</f>
        <v>#VALUE!</v>
      </c>
      <c r="AF235" s="11" t="e">
        <f>-'OddsRatio_working_3-way'!U235/(3*'OddsRatio_working_3-way'!X235^(1/3))*COS(('OddsRatio_working_3-way'!Y235)/3)</f>
        <v>#VALUE!</v>
      </c>
      <c r="AG235" s="11" t="e">
        <f>-'OddsRatio_working_3-way'!U235/(3*'OddsRatio_working_3-way'!X235^(1/3))*COS(('OddsRatio_working_3-way'!Y235+2*PI())/3)</f>
        <v>#VALUE!</v>
      </c>
      <c r="AH235" s="11" t="e">
        <f>-'OddsRatio_working_3-way'!U235/(3*'OddsRatio_working_3-way'!X235^(1/3))*COS(('OddsRatio_working_3-way'!Y235+4*PI())/3)</f>
        <v>#VALUE!</v>
      </c>
      <c r="AI235" s="11" t="e">
        <f>'OddsRatio_working_3-way'!U235/(3*'OddsRatio_working_3-way'!X235^(1/3))*SIN(('OddsRatio_working_3-way'!Y235)/3)</f>
        <v>#VALUE!</v>
      </c>
      <c r="AJ235" s="11" t="e">
        <f>'OddsRatio_working_3-way'!U235/(3*'OddsRatio_working_3-way'!X235^(1/3))*SIN(('OddsRatio_working_3-way'!Y235+2*PI())/3)</f>
        <v>#VALUE!</v>
      </c>
      <c r="AK235" s="11" t="e">
        <f>'OddsRatio_working_3-way'!U235/(3*'OddsRatio_working_3-way'!X235^(1/3))*SIN(('OddsRatio_working_3-way'!Y235+4*PI())/3)</f>
        <v>#VALUE!</v>
      </c>
      <c r="AL235" s="11" t="e">
        <f>'OddsRatio_working_3-way'!Z235+'OddsRatio_working_3-way'!AF235</f>
        <v>#VALUE!</v>
      </c>
      <c r="AM235" s="11" t="e">
        <f>'OddsRatio_working_3-way'!AA235+'OddsRatio_working_3-way'!AG235</f>
        <v>#VALUE!</v>
      </c>
      <c r="AN235" s="11" t="e">
        <f>'OddsRatio_working_3-way'!AB235+'OddsRatio_working_3-way'!AH235</f>
        <v>#VALUE!</v>
      </c>
      <c r="AO235" s="11" t="e">
        <f>'OddsRatio_working_3-way'!AC235+'OddsRatio_working_3-way'!AI235</f>
        <v>#VALUE!</v>
      </c>
      <c r="AP235" s="11" t="e">
        <f>'OddsRatio_working_3-way'!AD235+'OddsRatio_working_3-way'!AJ235</f>
        <v>#VALUE!</v>
      </c>
      <c r="AQ235" s="11" t="e">
        <f>'OddsRatio_working_3-way'!AE235+'OddsRatio_working_3-way'!AK235</f>
        <v>#VALUE!</v>
      </c>
      <c r="AR235" s="10" t="str">
        <f>IF(A235="","",IF(('OddsRatio_working_3-way'!X235=0),IF(Q235&gt;0,-Q235^(1/3),(-Q235)^(1/3)),'OddsRatio_working_3-way'!AL235-'OddsRatio_working_3-way'!R235/3))</f>
        <v/>
      </c>
      <c r="AS235" s="11" t="e">
        <f>IF(('OddsRatio_working_3-way'!X235=0),IF(Q235&gt;0,-Q235^(1/3),(-Q235)^(1/3)),'OddsRatio_working_3-way'!AM235-'OddsRatio_working_3-way'!R235/3)</f>
        <v>#VALUE!</v>
      </c>
      <c r="AT235" s="11" t="e">
        <f>IF(('OddsRatio_working_3-way'!X235=0),IF(Q235&gt;0,-Q235^(1/3),(-Q235)^(1/3)),'OddsRatio_working_3-way'!AN235-'OddsRatio_working_3-way'!R235/3)</f>
        <v>#VALUE!</v>
      </c>
      <c r="AU235" s="11" t="e">
        <f>IF(('OddsRatio_working_3-way'!X235=0),0,'OddsRatio_working_3-way'!AO235)</f>
        <v>#VALUE!</v>
      </c>
      <c r="AV235" s="11" t="e">
        <f>IF(('OddsRatio_working_3-way'!X235=0),0,'OddsRatio_working_3-way'!AP235)</f>
        <v>#VALUE!</v>
      </c>
      <c r="AW235" s="11" t="e">
        <f>IF(('OddsRatio_working_3-way'!X235=0),0,'OddsRatio_working_3-way'!AQ235)</f>
        <v>#VALUE!</v>
      </c>
    </row>
    <row r="236" spans="1:4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9" t="e">
        <f t="shared" si="52"/>
        <v>#VALUE!</v>
      </c>
      <c r="E236" s="9" t="e">
        <f t="shared" si="53"/>
        <v>#VALUE!</v>
      </c>
      <c r="F236" s="9" t="e">
        <f t="shared" si="54"/>
        <v>#VALUE!</v>
      </c>
      <c r="G236" s="9" t="str">
        <f t="shared" si="55"/>
        <v/>
      </c>
      <c r="H236" s="9" t="str">
        <f t="shared" si="56"/>
        <v/>
      </c>
      <c r="I236" s="9" t="str">
        <f t="shared" si="57"/>
        <v/>
      </c>
      <c r="J236" s="9" t="str">
        <f t="shared" si="58"/>
        <v/>
      </c>
      <c r="K236" s="11" t="e">
        <f t="shared" si="59"/>
        <v>#VALUE!</v>
      </c>
      <c r="L236" s="11" t="e">
        <f t="shared" si="60"/>
        <v>#VALUE!</v>
      </c>
      <c r="M236" s="11" t="e">
        <f t="shared" si="61"/>
        <v>#VALUE!</v>
      </c>
      <c r="N236" s="11" t="e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#VALUE!</v>
      </c>
      <c r="O236" s="11">
        <f>0</f>
        <v>0</v>
      </c>
      <c r="P236" s="11" t="e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#VALUE!</v>
      </c>
      <c r="Q236" s="11" t="e">
        <f>2*'OddsRatio_working_3-way'!K236*'OddsRatio_working_3-way'!L236*'OddsRatio_working_3-way'!M236</f>
        <v>#VALUE!</v>
      </c>
      <c r="R236" s="11" t="e">
        <f t="shared" si="62"/>
        <v>#VALUE!</v>
      </c>
      <c r="S236" s="11" t="e">
        <f t="shared" si="63"/>
        <v>#VALUE!</v>
      </c>
      <c r="T236" s="11" t="e">
        <f t="shared" si="64"/>
        <v>#VALUE!</v>
      </c>
      <c r="U236" s="11" t="e">
        <f>'OddsRatio_working_3-way'!S236-'OddsRatio_working_3-way'!R236^2/3</f>
        <v>#VALUE!</v>
      </c>
      <c r="V236" s="11" t="e">
        <f>'OddsRatio_working_3-way'!S236*'OddsRatio_working_3-way'!R236/3-2*'OddsRatio_working_3-way'!R236^3/27-'OddsRatio_working_3-way'!T236</f>
        <v>#VALUE!</v>
      </c>
      <c r="W236" s="11" t="e">
        <f>'OddsRatio_working_3-way'!V236^2+4*'OddsRatio_working_3-way'!U236^3/27</f>
        <v>#VALUE!</v>
      </c>
      <c r="X236" s="11" t="e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#VALUE!</v>
      </c>
      <c r="Y236" s="11" t="e">
        <f>IF('OddsRatio_working_3-way'!W236&gt;=0,IF('OddsRatio_working_3-way'!V236+SQRT('OddsRatio_working_3-way'!W236)&gt;0,0,PI()),ACOS('OddsRatio_working_3-way'!V236/(2*'OddsRatio_working_3-way'!X236)))</f>
        <v>#VALUE!</v>
      </c>
      <c r="Z236" s="11" t="e">
        <f>'OddsRatio_working_3-way'!X236^(1/3)*COS('OddsRatio_working_3-way'!Y236/3)</f>
        <v>#VALUE!</v>
      </c>
      <c r="AA236" s="11" t="e">
        <f>'OddsRatio_working_3-way'!X236^(1/3)*COS(('OddsRatio_working_3-way'!Y236+2*PI())/3)</f>
        <v>#VALUE!</v>
      </c>
      <c r="AB236" s="11" t="e">
        <f>'OddsRatio_working_3-way'!X236^(1/3)*COS(('OddsRatio_working_3-way'!Y236+4*PI())/3)</f>
        <v>#VALUE!</v>
      </c>
      <c r="AC236" s="11" t="e">
        <f>'OddsRatio_working_3-way'!X236^(1/3)*SIN('OddsRatio_working_3-way'!Y236/3)</f>
        <v>#VALUE!</v>
      </c>
      <c r="AD236" s="11" t="e">
        <f>'OddsRatio_working_3-way'!X236^(1/3)*SIN(('OddsRatio_working_3-way'!Y236+2*PI())/3)</f>
        <v>#VALUE!</v>
      </c>
      <c r="AE236" s="11" t="e">
        <f>'OddsRatio_working_3-way'!X236^(1/3)*SIN(('OddsRatio_working_3-way'!Y236+4*PI())/3)</f>
        <v>#VALUE!</v>
      </c>
      <c r="AF236" s="11" t="e">
        <f>-'OddsRatio_working_3-way'!U236/(3*'OddsRatio_working_3-way'!X236^(1/3))*COS(('OddsRatio_working_3-way'!Y236)/3)</f>
        <v>#VALUE!</v>
      </c>
      <c r="AG236" s="11" t="e">
        <f>-'OddsRatio_working_3-way'!U236/(3*'OddsRatio_working_3-way'!X236^(1/3))*COS(('OddsRatio_working_3-way'!Y236+2*PI())/3)</f>
        <v>#VALUE!</v>
      </c>
      <c r="AH236" s="11" t="e">
        <f>-'OddsRatio_working_3-way'!U236/(3*'OddsRatio_working_3-way'!X236^(1/3))*COS(('OddsRatio_working_3-way'!Y236+4*PI())/3)</f>
        <v>#VALUE!</v>
      </c>
      <c r="AI236" s="11" t="e">
        <f>'OddsRatio_working_3-way'!U236/(3*'OddsRatio_working_3-way'!X236^(1/3))*SIN(('OddsRatio_working_3-way'!Y236)/3)</f>
        <v>#VALUE!</v>
      </c>
      <c r="AJ236" s="11" t="e">
        <f>'OddsRatio_working_3-way'!U236/(3*'OddsRatio_working_3-way'!X236^(1/3))*SIN(('OddsRatio_working_3-way'!Y236+2*PI())/3)</f>
        <v>#VALUE!</v>
      </c>
      <c r="AK236" s="11" t="e">
        <f>'OddsRatio_working_3-way'!U236/(3*'OddsRatio_working_3-way'!X236^(1/3))*SIN(('OddsRatio_working_3-way'!Y236+4*PI())/3)</f>
        <v>#VALUE!</v>
      </c>
      <c r="AL236" s="11" t="e">
        <f>'OddsRatio_working_3-way'!Z236+'OddsRatio_working_3-way'!AF236</f>
        <v>#VALUE!</v>
      </c>
      <c r="AM236" s="11" t="e">
        <f>'OddsRatio_working_3-way'!AA236+'OddsRatio_working_3-way'!AG236</f>
        <v>#VALUE!</v>
      </c>
      <c r="AN236" s="11" t="e">
        <f>'OddsRatio_working_3-way'!AB236+'OddsRatio_working_3-way'!AH236</f>
        <v>#VALUE!</v>
      </c>
      <c r="AO236" s="11" t="e">
        <f>'OddsRatio_working_3-way'!AC236+'OddsRatio_working_3-way'!AI236</f>
        <v>#VALUE!</v>
      </c>
      <c r="AP236" s="11" t="e">
        <f>'OddsRatio_working_3-way'!AD236+'OddsRatio_working_3-way'!AJ236</f>
        <v>#VALUE!</v>
      </c>
      <c r="AQ236" s="11" t="e">
        <f>'OddsRatio_working_3-way'!AE236+'OddsRatio_working_3-way'!AK236</f>
        <v>#VALUE!</v>
      </c>
      <c r="AR236" s="10" t="str">
        <f>IF(A236="","",IF(('OddsRatio_working_3-way'!X236=0),IF(Q236&gt;0,-Q236^(1/3),(-Q236)^(1/3)),'OddsRatio_working_3-way'!AL236-'OddsRatio_working_3-way'!R236/3))</f>
        <v/>
      </c>
      <c r="AS236" s="11" t="e">
        <f>IF(('OddsRatio_working_3-way'!X236=0),IF(Q236&gt;0,-Q236^(1/3),(-Q236)^(1/3)),'OddsRatio_working_3-way'!AM236-'OddsRatio_working_3-way'!R236/3)</f>
        <v>#VALUE!</v>
      </c>
      <c r="AT236" s="11" t="e">
        <f>IF(('OddsRatio_working_3-way'!X236=0),IF(Q236&gt;0,-Q236^(1/3),(-Q236)^(1/3)),'OddsRatio_working_3-way'!AN236-'OddsRatio_working_3-way'!R236/3)</f>
        <v>#VALUE!</v>
      </c>
      <c r="AU236" s="11" t="e">
        <f>IF(('OddsRatio_working_3-way'!X236=0),0,'OddsRatio_working_3-way'!AO236)</f>
        <v>#VALUE!</v>
      </c>
      <c r="AV236" s="11" t="e">
        <f>IF(('OddsRatio_working_3-way'!X236=0),0,'OddsRatio_working_3-way'!AP236)</f>
        <v>#VALUE!</v>
      </c>
      <c r="AW236" s="11" t="e">
        <f>IF(('OddsRatio_working_3-way'!X236=0),0,'OddsRatio_working_3-way'!AQ236)</f>
        <v>#VALUE!</v>
      </c>
    </row>
    <row r="237" spans="1:4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9" t="e">
        <f t="shared" si="52"/>
        <v>#VALUE!</v>
      </c>
      <c r="E237" s="9" t="e">
        <f t="shared" si="53"/>
        <v>#VALUE!</v>
      </c>
      <c r="F237" s="9" t="e">
        <f t="shared" si="54"/>
        <v>#VALUE!</v>
      </c>
      <c r="G237" s="9" t="str">
        <f t="shared" si="55"/>
        <v/>
      </c>
      <c r="H237" s="9" t="str">
        <f t="shared" si="56"/>
        <v/>
      </c>
      <c r="I237" s="9" t="str">
        <f t="shared" si="57"/>
        <v/>
      </c>
      <c r="J237" s="9" t="str">
        <f t="shared" si="58"/>
        <v/>
      </c>
      <c r="K237" s="11" t="e">
        <f t="shared" si="59"/>
        <v>#VALUE!</v>
      </c>
      <c r="L237" s="11" t="e">
        <f t="shared" si="60"/>
        <v>#VALUE!</v>
      </c>
      <c r="M237" s="11" t="e">
        <f t="shared" si="61"/>
        <v>#VALUE!</v>
      </c>
      <c r="N237" s="11" t="e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#VALUE!</v>
      </c>
      <c r="O237" s="11">
        <f>0</f>
        <v>0</v>
      </c>
      <c r="P237" s="11" t="e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#VALUE!</v>
      </c>
      <c r="Q237" s="11" t="e">
        <f>2*'OddsRatio_working_3-way'!K237*'OddsRatio_working_3-way'!L237*'OddsRatio_working_3-way'!M237</f>
        <v>#VALUE!</v>
      </c>
      <c r="R237" s="11" t="e">
        <f t="shared" si="62"/>
        <v>#VALUE!</v>
      </c>
      <c r="S237" s="11" t="e">
        <f t="shared" si="63"/>
        <v>#VALUE!</v>
      </c>
      <c r="T237" s="11" t="e">
        <f t="shared" si="64"/>
        <v>#VALUE!</v>
      </c>
      <c r="U237" s="11" t="e">
        <f>'OddsRatio_working_3-way'!S237-'OddsRatio_working_3-way'!R237^2/3</f>
        <v>#VALUE!</v>
      </c>
      <c r="V237" s="11" t="e">
        <f>'OddsRatio_working_3-way'!S237*'OddsRatio_working_3-way'!R237/3-2*'OddsRatio_working_3-way'!R237^3/27-'OddsRatio_working_3-way'!T237</f>
        <v>#VALUE!</v>
      </c>
      <c r="W237" s="11" t="e">
        <f>'OddsRatio_working_3-way'!V237^2+4*'OddsRatio_working_3-way'!U237^3/27</f>
        <v>#VALUE!</v>
      </c>
      <c r="X237" s="11" t="e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#VALUE!</v>
      </c>
      <c r="Y237" s="11" t="e">
        <f>IF('OddsRatio_working_3-way'!W237&gt;=0,IF('OddsRatio_working_3-way'!V237+SQRT('OddsRatio_working_3-way'!W237)&gt;0,0,PI()),ACOS('OddsRatio_working_3-way'!V237/(2*'OddsRatio_working_3-way'!X237)))</f>
        <v>#VALUE!</v>
      </c>
      <c r="Z237" s="11" t="e">
        <f>'OddsRatio_working_3-way'!X237^(1/3)*COS('OddsRatio_working_3-way'!Y237/3)</f>
        <v>#VALUE!</v>
      </c>
      <c r="AA237" s="11" t="e">
        <f>'OddsRatio_working_3-way'!X237^(1/3)*COS(('OddsRatio_working_3-way'!Y237+2*PI())/3)</f>
        <v>#VALUE!</v>
      </c>
      <c r="AB237" s="11" t="e">
        <f>'OddsRatio_working_3-way'!X237^(1/3)*COS(('OddsRatio_working_3-way'!Y237+4*PI())/3)</f>
        <v>#VALUE!</v>
      </c>
      <c r="AC237" s="11" t="e">
        <f>'OddsRatio_working_3-way'!X237^(1/3)*SIN('OddsRatio_working_3-way'!Y237/3)</f>
        <v>#VALUE!</v>
      </c>
      <c r="AD237" s="11" t="e">
        <f>'OddsRatio_working_3-way'!X237^(1/3)*SIN(('OddsRatio_working_3-way'!Y237+2*PI())/3)</f>
        <v>#VALUE!</v>
      </c>
      <c r="AE237" s="11" t="e">
        <f>'OddsRatio_working_3-way'!X237^(1/3)*SIN(('OddsRatio_working_3-way'!Y237+4*PI())/3)</f>
        <v>#VALUE!</v>
      </c>
      <c r="AF237" s="11" t="e">
        <f>-'OddsRatio_working_3-way'!U237/(3*'OddsRatio_working_3-way'!X237^(1/3))*COS(('OddsRatio_working_3-way'!Y237)/3)</f>
        <v>#VALUE!</v>
      </c>
      <c r="AG237" s="11" t="e">
        <f>-'OddsRatio_working_3-way'!U237/(3*'OddsRatio_working_3-way'!X237^(1/3))*COS(('OddsRatio_working_3-way'!Y237+2*PI())/3)</f>
        <v>#VALUE!</v>
      </c>
      <c r="AH237" s="11" t="e">
        <f>-'OddsRatio_working_3-way'!U237/(3*'OddsRatio_working_3-way'!X237^(1/3))*COS(('OddsRatio_working_3-way'!Y237+4*PI())/3)</f>
        <v>#VALUE!</v>
      </c>
      <c r="AI237" s="11" t="e">
        <f>'OddsRatio_working_3-way'!U237/(3*'OddsRatio_working_3-way'!X237^(1/3))*SIN(('OddsRatio_working_3-way'!Y237)/3)</f>
        <v>#VALUE!</v>
      </c>
      <c r="AJ237" s="11" t="e">
        <f>'OddsRatio_working_3-way'!U237/(3*'OddsRatio_working_3-way'!X237^(1/3))*SIN(('OddsRatio_working_3-way'!Y237+2*PI())/3)</f>
        <v>#VALUE!</v>
      </c>
      <c r="AK237" s="11" t="e">
        <f>'OddsRatio_working_3-way'!U237/(3*'OddsRatio_working_3-way'!X237^(1/3))*SIN(('OddsRatio_working_3-way'!Y237+4*PI())/3)</f>
        <v>#VALUE!</v>
      </c>
      <c r="AL237" s="11" t="e">
        <f>'OddsRatio_working_3-way'!Z237+'OddsRatio_working_3-way'!AF237</f>
        <v>#VALUE!</v>
      </c>
      <c r="AM237" s="11" t="e">
        <f>'OddsRatio_working_3-way'!AA237+'OddsRatio_working_3-way'!AG237</f>
        <v>#VALUE!</v>
      </c>
      <c r="AN237" s="11" t="e">
        <f>'OddsRatio_working_3-way'!AB237+'OddsRatio_working_3-way'!AH237</f>
        <v>#VALUE!</v>
      </c>
      <c r="AO237" s="11" t="e">
        <f>'OddsRatio_working_3-way'!AC237+'OddsRatio_working_3-way'!AI237</f>
        <v>#VALUE!</v>
      </c>
      <c r="AP237" s="11" t="e">
        <f>'OddsRatio_working_3-way'!AD237+'OddsRatio_working_3-way'!AJ237</f>
        <v>#VALUE!</v>
      </c>
      <c r="AQ237" s="11" t="e">
        <f>'OddsRatio_working_3-way'!AE237+'OddsRatio_working_3-way'!AK237</f>
        <v>#VALUE!</v>
      </c>
      <c r="AR237" s="10" t="str">
        <f>IF(A237="","",IF(('OddsRatio_working_3-way'!X237=0),IF(Q237&gt;0,-Q237^(1/3),(-Q237)^(1/3)),'OddsRatio_working_3-way'!AL237-'OddsRatio_working_3-way'!R237/3))</f>
        <v/>
      </c>
      <c r="AS237" s="11" t="e">
        <f>IF(('OddsRatio_working_3-way'!X237=0),IF(Q237&gt;0,-Q237^(1/3),(-Q237)^(1/3)),'OddsRatio_working_3-way'!AM237-'OddsRatio_working_3-way'!R237/3)</f>
        <v>#VALUE!</v>
      </c>
      <c r="AT237" s="11" t="e">
        <f>IF(('OddsRatio_working_3-way'!X237=0),IF(Q237&gt;0,-Q237^(1/3),(-Q237)^(1/3)),'OddsRatio_working_3-way'!AN237-'OddsRatio_working_3-way'!R237/3)</f>
        <v>#VALUE!</v>
      </c>
      <c r="AU237" s="11" t="e">
        <f>IF(('OddsRatio_working_3-way'!X237=0),0,'OddsRatio_working_3-way'!AO237)</f>
        <v>#VALUE!</v>
      </c>
      <c r="AV237" s="11" t="e">
        <f>IF(('OddsRatio_working_3-way'!X237=0),0,'OddsRatio_working_3-way'!AP237)</f>
        <v>#VALUE!</v>
      </c>
      <c r="AW237" s="11" t="e">
        <f>IF(('OddsRatio_working_3-way'!X237=0),0,'OddsRatio_working_3-way'!AQ237)</f>
        <v>#VALUE!</v>
      </c>
    </row>
    <row r="238" spans="1:4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9" t="e">
        <f t="shared" si="52"/>
        <v>#VALUE!</v>
      </c>
      <c r="E238" s="9" t="e">
        <f t="shared" si="53"/>
        <v>#VALUE!</v>
      </c>
      <c r="F238" s="9" t="e">
        <f t="shared" si="54"/>
        <v>#VALUE!</v>
      </c>
      <c r="G238" s="9" t="str">
        <f t="shared" si="55"/>
        <v/>
      </c>
      <c r="H238" s="9" t="str">
        <f t="shared" si="56"/>
        <v/>
      </c>
      <c r="I238" s="9" t="str">
        <f t="shared" si="57"/>
        <v/>
      </c>
      <c r="J238" s="9" t="str">
        <f t="shared" si="58"/>
        <v/>
      </c>
      <c r="K238" s="11" t="e">
        <f t="shared" si="59"/>
        <v>#VALUE!</v>
      </c>
      <c r="L238" s="11" t="e">
        <f t="shared" si="60"/>
        <v>#VALUE!</v>
      </c>
      <c r="M238" s="11" t="e">
        <f t="shared" si="61"/>
        <v>#VALUE!</v>
      </c>
      <c r="N238" s="11" t="e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#VALUE!</v>
      </c>
      <c r="O238" s="11">
        <f>0</f>
        <v>0</v>
      </c>
      <c r="P238" s="11" t="e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#VALUE!</v>
      </c>
      <c r="Q238" s="11" t="e">
        <f>2*'OddsRatio_working_3-way'!K238*'OddsRatio_working_3-way'!L238*'OddsRatio_working_3-way'!M238</f>
        <v>#VALUE!</v>
      </c>
      <c r="R238" s="11" t="e">
        <f t="shared" si="62"/>
        <v>#VALUE!</v>
      </c>
      <c r="S238" s="11" t="e">
        <f t="shared" si="63"/>
        <v>#VALUE!</v>
      </c>
      <c r="T238" s="11" t="e">
        <f t="shared" si="64"/>
        <v>#VALUE!</v>
      </c>
      <c r="U238" s="11" t="e">
        <f>'OddsRatio_working_3-way'!S238-'OddsRatio_working_3-way'!R238^2/3</f>
        <v>#VALUE!</v>
      </c>
      <c r="V238" s="11" t="e">
        <f>'OddsRatio_working_3-way'!S238*'OddsRatio_working_3-way'!R238/3-2*'OddsRatio_working_3-way'!R238^3/27-'OddsRatio_working_3-way'!T238</f>
        <v>#VALUE!</v>
      </c>
      <c r="W238" s="11" t="e">
        <f>'OddsRatio_working_3-way'!V238^2+4*'OddsRatio_working_3-way'!U238^3/27</f>
        <v>#VALUE!</v>
      </c>
      <c r="X238" s="11" t="e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#VALUE!</v>
      </c>
      <c r="Y238" s="11" t="e">
        <f>IF('OddsRatio_working_3-way'!W238&gt;=0,IF('OddsRatio_working_3-way'!V238+SQRT('OddsRatio_working_3-way'!W238)&gt;0,0,PI()),ACOS('OddsRatio_working_3-way'!V238/(2*'OddsRatio_working_3-way'!X238)))</f>
        <v>#VALUE!</v>
      </c>
      <c r="Z238" s="11" t="e">
        <f>'OddsRatio_working_3-way'!X238^(1/3)*COS('OddsRatio_working_3-way'!Y238/3)</f>
        <v>#VALUE!</v>
      </c>
      <c r="AA238" s="11" t="e">
        <f>'OddsRatio_working_3-way'!X238^(1/3)*COS(('OddsRatio_working_3-way'!Y238+2*PI())/3)</f>
        <v>#VALUE!</v>
      </c>
      <c r="AB238" s="11" t="e">
        <f>'OddsRatio_working_3-way'!X238^(1/3)*COS(('OddsRatio_working_3-way'!Y238+4*PI())/3)</f>
        <v>#VALUE!</v>
      </c>
      <c r="AC238" s="11" t="e">
        <f>'OddsRatio_working_3-way'!X238^(1/3)*SIN('OddsRatio_working_3-way'!Y238/3)</f>
        <v>#VALUE!</v>
      </c>
      <c r="AD238" s="11" t="e">
        <f>'OddsRatio_working_3-way'!X238^(1/3)*SIN(('OddsRatio_working_3-way'!Y238+2*PI())/3)</f>
        <v>#VALUE!</v>
      </c>
      <c r="AE238" s="11" t="e">
        <f>'OddsRatio_working_3-way'!X238^(1/3)*SIN(('OddsRatio_working_3-way'!Y238+4*PI())/3)</f>
        <v>#VALUE!</v>
      </c>
      <c r="AF238" s="11" t="e">
        <f>-'OddsRatio_working_3-way'!U238/(3*'OddsRatio_working_3-way'!X238^(1/3))*COS(('OddsRatio_working_3-way'!Y238)/3)</f>
        <v>#VALUE!</v>
      </c>
      <c r="AG238" s="11" t="e">
        <f>-'OddsRatio_working_3-way'!U238/(3*'OddsRatio_working_3-way'!X238^(1/3))*COS(('OddsRatio_working_3-way'!Y238+2*PI())/3)</f>
        <v>#VALUE!</v>
      </c>
      <c r="AH238" s="11" t="e">
        <f>-'OddsRatio_working_3-way'!U238/(3*'OddsRatio_working_3-way'!X238^(1/3))*COS(('OddsRatio_working_3-way'!Y238+4*PI())/3)</f>
        <v>#VALUE!</v>
      </c>
      <c r="AI238" s="11" t="e">
        <f>'OddsRatio_working_3-way'!U238/(3*'OddsRatio_working_3-way'!X238^(1/3))*SIN(('OddsRatio_working_3-way'!Y238)/3)</f>
        <v>#VALUE!</v>
      </c>
      <c r="AJ238" s="11" t="e">
        <f>'OddsRatio_working_3-way'!U238/(3*'OddsRatio_working_3-way'!X238^(1/3))*SIN(('OddsRatio_working_3-way'!Y238+2*PI())/3)</f>
        <v>#VALUE!</v>
      </c>
      <c r="AK238" s="11" t="e">
        <f>'OddsRatio_working_3-way'!U238/(3*'OddsRatio_working_3-way'!X238^(1/3))*SIN(('OddsRatio_working_3-way'!Y238+4*PI())/3)</f>
        <v>#VALUE!</v>
      </c>
      <c r="AL238" s="11" t="e">
        <f>'OddsRatio_working_3-way'!Z238+'OddsRatio_working_3-way'!AF238</f>
        <v>#VALUE!</v>
      </c>
      <c r="AM238" s="11" t="e">
        <f>'OddsRatio_working_3-way'!AA238+'OddsRatio_working_3-way'!AG238</f>
        <v>#VALUE!</v>
      </c>
      <c r="AN238" s="11" t="e">
        <f>'OddsRatio_working_3-way'!AB238+'OddsRatio_working_3-way'!AH238</f>
        <v>#VALUE!</v>
      </c>
      <c r="AO238" s="11" t="e">
        <f>'OddsRatio_working_3-way'!AC238+'OddsRatio_working_3-way'!AI238</f>
        <v>#VALUE!</v>
      </c>
      <c r="AP238" s="11" t="e">
        <f>'OddsRatio_working_3-way'!AD238+'OddsRatio_working_3-way'!AJ238</f>
        <v>#VALUE!</v>
      </c>
      <c r="AQ238" s="11" t="e">
        <f>'OddsRatio_working_3-way'!AE238+'OddsRatio_working_3-way'!AK238</f>
        <v>#VALUE!</v>
      </c>
      <c r="AR238" s="10" t="str">
        <f>IF(A238="","",IF(('OddsRatio_working_3-way'!X238=0),IF(Q238&gt;0,-Q238^(1/3),(-Q238)^(1/3)),'OddsRatio_working_3-way'!AL238-'OddsRatio_working_3-way'!R238/3))</f>
        <v/>
      </c>
      <c r="AS238" s="11" t="e">
        <f>IF(('OddsRatio_working_3-way'!X238=0),IF(Q238&gt;0,-Q238^(1/3),(-Q238)^(1/3)),'OddsRatio_working_3-way'!AM238-'OddsRatio_working_3-way'!R238/3)</f>
        <v>#VALUE!</v>
      </c>
      <c r="AT238" s="11" t="e">
        <f>IF(('OddsRatio_working_3-way'!X238=0),IF(Q238&gt;0,-Q238^(1/3),(-Q238)^(1/3)),'OddsRatio_working_3-way'!AN238-'OddsRatio_working_3-way'!R238/3)</f>
        <v>#VALUE!</v>
      </c>
      <c r="AU238" s="11" t="e">
        <f>IF(('OddsRatio_working_3-way'!X238=0),0,'OddsRatio_working_3-way'!AO238)</f>
        <v>#VALUE!</v>
      </c>
      <c r="AV238" s="11" t="e">
        <f>IF(('OddsRatio_working_3-way'!X238=0),0,'OddsRatio_working_3-way'!AP238)</f>
        <v>#VALUE!</v>
      </c>
      <c r="AW238" s="11" t="e">
        <f>IF(('OddsRatio_working_3-way'!X238=0),0,'OddsRatio_working_3-way'!AQ238)</f>
        <v>#VALUE!</v>
      </c>
    </row>
    <row r="239" spans="1:4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9" t="e">
        <f t="shared" si="52"/>
        <v>#VALUE!</v>
      </c>
      <c r="E239" s="9" t="e">
        <f t="shared" si="53"/>
        <v>#VALUE!</v>
      </c>
      <c r="F239" s="9" t="e">
        <f t="shared" si="54"/>
        <v>#VALUE!</v>
      </c>
      <c r="G239" s="9" t="str">
        <f t="shared" si="55"/>
        <v/>
      </c>
      <c r="H239" s="9" t="str">
        <f t="shared" si="56"/>
        <v/>
      </c>
      <c r="I239" s="9" t="str">
        <f t="shared" si="57"/>
        <v/>
      </c>
      <c r="J239" s="9" t="str">
        <f t="shared" si="58"/>
        <v/>
      </c>
      <c r="K239" s="11" t="e">
        <f t="shared" si="59"/>
        <v>#VALUE!</v>
      </c>
      <c r="L239" s="11" t="e">
        <f t="shared" si="60"/>
        <v>#VALUE!</v>
      </c>
      <c r="M239" s="11" t="e">
        <f t="shared" si="61"/>
        <v>#VALUE!</v>
      </c>
      <c r="N239" s="11" t="e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#VALUE!</v>
      </c>
      <c r="O239" s="11">
        <f>0</f>
        <v>0</v>
      </c>
      <c r="P239" s="11" t="e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#VALUE!</v>
      </c>
      <c r="Q239" s="11" t="e">
        <f>2*'OddsRatio_working_3-way'!K239*'OddsRatio_working_3-way'!L239*'OddsRatio_working_3-way'!M239</f>
        <v>#VALUE!</v>
      </c>
      <c r="R239" s="11" t="e">
        <f t="shared" si="62"/>
        <v>#VALUE!</v>
      </c>
      <c r="S239" s="11" t="e">
        <f t="shared" si="63"/>
        <v>#VALUE!</v>
      </c>
      <c r="T239" s="11" t="e">
        <f t="shared" si="64"/>
        <v>#VALUE!</v>
      </c>
      <c r="U239" s="11" t="e">
        <f>'OddsRatio_working_3-way'!S239-'OddsRatio_working_3-way'!R239^2/3</f>
        <v>#VALUE!</v>
      </c>
      <c r="V239" s="11" t="e">
        <f>'OddsRatio_working_3-way'!S239*'OddsRatio_working_3-way'!R239/3-2*'OddsRatio_working_3-way'!R239^3/27-'OddsRatio_working_3-way'!T239</f>
        <v>#VALUE!</v>
      </c>
      <c r="W239" s="11" t="e">
        <f>'OddsRatio_working_3-way'!V239^2+4*'OddsRatio_working_3-way'!U239^3/27</f>
        <v>#VALUE!</v>
      </c>
      <c r="X239" s="11" t="e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#VALUE!</v>
      </c>
      <c r="Y239" s="11" t="e">
        <f>IF('OddsRatio_working_3-way'!W239&gt;=0,IF('OddsRatio_working_3-way'!V239+SQRT('OddsRatio_working_3-way'!W239)&gt;0,0,PI()),ACOS('OddsRatio_working_3-way'!V239/(2*'OddsRatio_working_3-way'!X239)))</f>
        <v>#VALUE!</v>
      </c>
      <c r="Z239" s="11" t="e">
        <f>'OddsRatio_working_3-way'!X239^(1/3)*COS('OddsRatio_working_3-way'!Y239/3)</f>
        <v>#VALUE!</v>
      </c>
      <c r="AA239" s="11" t="e">
        <f>'OddsRatio_working_3-way'!X239^(1/3)*COS(('OddsRatio_working_3-way'!Y239+2*PI())/3)</f>
        <v>#VALUE!</v>
      </c>
      <c r="AB239" s="11" t="e">
        <f>'OddsRatio_working_3-way'!X239^(1/3)*COS(('OddsRatio_working_3-way'!Y239+4*PI())/3)</f>
        <v>#VALUE!</v>
      </c>
      <c r="AC239" s="11" t="e">
        <f>'OddsRatio_working_3-way'!X239^(1/3)*SIN('OddsRatio_working_3-way'!Y239/3)</f>
        <v>#VALUE!</v>
      </c>
      <c r="AD239" s="11" t="e">
        <f>'OddsRatio_working_3-way'!X239^(1/3)*SIN(('OddsRatio_working_3-way'!Y239+2*PI())/3)</f>
        <v>#VALUE!</v>
      </c>
      <c r="AE239" s="11" t="e">
        <f>'OddsRatio_working_3-way'!X239^(1/3)*SIN(('OddsRatio_working_3-way'!Y239+4*PI())/3)</f>
        <v>#VALUE!</v>
      </c>
      <c r="AF239" s="11" t="e">
        <f>-'OddsRatio_working_3-way'!U239/(3*'OddsRatio_working_3-way'!X239^(1/3))*COS(('OddsRatio_working_3-way'!Y239)/3)</f>
        <v>#VALUE!</v>
      </c>
      <c r="AG239" s="11" t="e">
        <f>-'OddsRatio_working_3-way'!U239/(3*'OddsRatio_working_3-way'!X239^(1/3))*COS(('OddsRatio_working_3-way'!Y239+2*PI())/3)</f>
        <v>#VALUE!</v>
      </c>
      <c r="AH239" s="11" t="e">
        <f>-'OddsRatio_working_3-way'!U239/(3*'OddsRatio_working_3-way'!X239^(1/3))*COS(('OddsRatio_working_3-way'!Y239+4*PI())/3)</f>
        <v>#VALUE!</v>
      </c>
      <c r="AI239" s="11" t="e">
        <f>'OddsRatio_working_3-way'!U239/(3*'OddsRatio_working_3-way'!X239^(1/3))*SIN(('OddsRatio_working_3-way'!Y239)/3)</f>
        <v>#VALUE!</v>
      </c>
      <c r="AJ239" s="11" t="e">
        <f>'OddsRatio_working_3-way'!U239/(3*'OddsRatio_working_3-way'!X239^(1/3))*SIN(('OddsRatio_working_3-way'!Y239+2*PI())/3)</f>
        <v>#VALUE!</v>
      </c>
      <c r="AK239" s="11" t="e">
        <f>'OddsRatio_working_3-way'!U239/(3*'OddsRatio_working_3-way'!X239^(1/3))*SIN(('OddsRatio_working_3-way'!Y239+4*PI())/3)</f>
        <v>#VALUE!</v>
      </c>
      <c r="AL239" s="11" t="e">
        <f>'OddsRatio_working_3-way'!Z239+'OddsRatio_working_3-way'!AF239</f>
        <v>#VALUE!</v>
      </c>
      <c r="AM239" s="11" t="e">
        <f>'OddsRatio_working_3-way'!AA239+'OddsRatio_working_3-way'!AG239</f>
        <v>#VALUE!</v>
      </c>
      <c r="AN239" s="11" t="e">
        <f>'OddsRatio_working_3-way'!AB239+'OddsRatio_working_3-way'!AH239</f>
        <v>#VALUE!</v>
      </c>
      <c r="AO239" s="11" t="e">
        <f>'OddsRatio_working_3-way'!AC239+'OddsRatio_working_3-way'!AI239</f>
        <v>#VALUE!</v>
      </c>
      <c r="AP239" s="11" t="e">
        <f>'OddsRatio_working_3-way'!AD239+'OddsRatio_working_3-way'!AJ239</f>
        <v>#VALUE!</v>
      </c>
      <c r="AQ239" s="11" t="e">
        <f>'OddsRatio_working_3-way'!AE239+'OddsRatio_working_3-way'!AK239</f>
        <v>#VALUE!</v>
      </c>
      <c r="AR239" s="10" t="str">
        <f>IF(A239="","",IF(('OddsRatio_working_3-way'!X239=0),IF(Q239&gt;0,-Q239^(1/3),(-Q239)^(1/3)),'OddsRatio_working_3-way'!AL239-'OddsRatio_working_3-way'!R239/3))</f>
        <v/>
      </c>
      <c r="AS239" s="11" t="e">
        <f>IF(('OddsRatio_working_3-way'!X239=0),IF(Q239&gt;0,-Q239^(1/3),(-Q239)^(1/3)),'OddsRatio_working_3-way'!AM239-'OddsRatio_working_3-way'!R239/3)</f>
        <v>#VALUE!</v>
      </c>
      <c r="AT239" s="11" t="e">
        <f>IF(('OddsRatio_working_3-way'!X239=0),IF(Q239&gt;0,-Q239^(1/3),(-Q239)^(1/3)),'OddsRatio_working_3-way'!AN239-'OddsRatio_working_3-way'!R239/3)</f>
        <v>#VALUE!</v>
      </c>
      <c r="AU239" s="11" t="e">
        <f>IF(('OddsRatio_working_3-way'!X239=0),0,'OddsRatio_working_3-way'!AO239)</f>
        <v>#VALUE!</v>
      </c>
      <c r="AV239" s="11" t="e">
        <f>IF(('OddsRatio_working_3-way'!X239=0),0,'OddsRatio_working_3-way'!AP239)</f>
        <v>#VALUE!</v>
      </c>
      <c r="AW239" s="11" t="e">
        <f>IF(('OddsRatio_working_3-way'!X239=0),0,'OddsRatio_working_3-way'!AQ239)</f>
        <v>#VALUE!</v>
      </c>
    </row>
    <row r="240" spans="1:4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9" t="e">
        <f t="shared" si="52"/>
        <v>#VALUE!</v>
      </c>
      <c r="E240" s="9" t="e">
        <f t="shared" si="53"/>
        <v>#VALUE!</v>
      </c>
      <c r="F240" s="9" t="e">
        <f t="shared" si="54"/>
        <v>#VALUE!</v>
      </c>
      <c r="G240" s="9" t="str">
        <f t="shared" si="55"/>
        <v/>
      </c>
      <c r="H240" s="9" t="str">
        <f t="shared" si="56"/>
        <v/>
      </c>
      <c r="I240" s="9" t="str">
        <f t="shared" si="57"/>
        <v/>
      </c>
      <c r="J240" s="9" t="str">
        <f t="shared" si="58"/>
        <v/>
      </c>
      <c r="K240" s="11" t="e">
        <f t="shared" si="59"/>
        <v>#VALUE!</v>
      </c>
      <c r="L240" s="11" t="e">
        <f t="shared" si="60"/>
        <v>#VALUE!</v>
      </c>
      <c r="M240" s="11" t="e">
        <f t="shared" si="61"/>
        <v>#VALUE!</v>
      </c>
      <c r="N240" s="11" t="e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#VALUE!</v>
      </c>
      <c r="O240" s="11">
        <f>0</f>
        <v>0</v>
      </c>
      <c r="P240" s="11" t="e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#VALUE!</v>
      </c>
      <c r="Q240" s="11" t="e">
        <f>2*'OddsRatio_working_3-way'!K240*'OddsRatio_working_3-way'!L240*'OddsRatio_working_3-way'!M240</f>
        <v>#VALUE!</v>
      </c>
      <c r="R240" s="11" t="e">
        <f t="shared" si="62"/>
        <v>#VALUE!</v>
      </c>
      <c r="S240" s="11" t="e">
        <f t="shared" si="63"/>
        <v>#VALUE!</v>
      </c>
      <c r="T240" s="11" t="e">
        <f t="shared" si="64"/>
        <v>#VALUE!</v>
      </c>
      <c r="U240" s="11" t="e">
        <f>'OddsRatio_working_3-way'!S240-'OddsRatio_working_3-way'!R240^2/3</f>
        <v>#VALUE!</v>
      </c>
      <c r="V240" s="11" t="e">
        <f>'OddsRatio_working_3-way'!S240*'OddsRatio_working_3-way'!R240/3-2*'OddsRatio_working_3-way'!R240^3/27-'OddsRatio_working_3-way'!T240</f>
        <v>#VALUE!</v>
      </c>
      <c r="W240" s="11" t="e">
        <f>'OddsRatio_working_3-way'!V240^2+4*'OddsRatio_working_3-way'!U240^3/27</f>
        <v>#VALUE!</v>
      </c>
      <c r="X240" s="11" t="e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#VALUE!</v>
      </c>
      <c r="Y240" s="11" t="e">
        <f>IF('OddsRatio_working_3-way'!W240&gt;=0,IF('OddsRatio_working_3-way'!V240+SQRT('OddsRatio_working_3-way'!W240)&gt;0,0,PI()),ACOS('OddsRatio_working_3-way'!V240/(2*'OddsRatio_working_3-way'!X240)))</f>
        <v>#VALUE!</v>
      </c>
      <c r="Z240" s="11" t="e">
        <f>'OddsRatio_working_3-way'!X240^(1/3)*COS('OddsRatio_working_3-way'!Y240/3)</f>
        <v>#VALUE!</v>
      </c>
      <c r="AA240" s="11" t="e">
        <f>'OddsRatio_working_3-way'!X240^(1/3)*COS(('OddsRatio_working_3-way'!Y240+2*PI())/3)</f>
        <v>#VALUE!</v>
      </c>
      <c r="AB240" s="11" t="e">
        <f>'OddsRatio_working_3-way'!X240^(1/3)*COS(('OddsRatio_working_3-way'!Y240+4*PI())/3)</f>
        <v>#VALUE!</v>
      </c>
      <c r="AC240" s="11" t="e">
        <f>'OddsRatio_working_3-way'!X240^(1/3)*SIN('OddsRatio_working_3-way'!Y240/3)</f>
        <v>#VALUE!</v>
      </c>
      <c r="AD240" s="11" t="e">
        <f>'OddsRatio_working_3-way'!X240^(1/3)*SIN(('OddsRatio_working_3-way'!Y240+2*PI())/3)</f>
        <v>#VALUE!</v>
      </c>
      <c r="AE240" s="11" t="e">
        <f>'OddsRatio_working_3-way'!X240^(1/3)*SIN(('OddsRatio_working_3-way'!Y240+4*PI())/3)</f>
        <v>#VALUE!</v>
      </c>
      <c r="AF240" s="11" t="e">
        <f>-'OddsRatio_working_3-way'!U240/(3*'OddsRatio_working_3-way'!X240^(1/3))*COS(('OddsRatio_working_3-way'!Y240)/3)</f>
        <v>#VALUE!</v>
      </c>
      <c r="AG240" s="11" t="e">
        <f>-'OddsRatio_working_3-way'!U240/(3*'OddsRatio_working_3-way'!X240^(1/3))*COS(('OddsRatio_working_3-way'!Y240+2*PI())/3)</f>
        <v>#VALUE!</v>
      </c>
      <c r="AH240" s="11" t="e">
        <f>-'OddsRatio_working_3-way'!U240/(3*'OddsRatio_working_3-way'!X240^(1/3))*COS(('OddsRatio_working_3-way'!Y240+4*PI())/3)</f>
        <v>#VALUE!</v>
      </c>
      <c r="AI240" s="11" t="e">
        <f>'OddsRatio_working_3-way'!U240/(3*'OddsRatio_working_3-way'!X240^(1/3))*SIN(('OddsRatio_working_3-way'!Y240)/3)</f>
        <v>#VALUE!</v>
      </c>
      <c r="AJ240" s="11" t="e">
        <f>'OddsRatio_working_3-way'!U240/(3*'OddsRatio_working_3-way'!X240^(1/3))*SIN(('OddsRatio_working_3-way'!Y240+2*PI())/3)</f>
        <v>#VALUE!</v>
      </c>
      <c r="AK240" s="11" t="e">
        <f>'OddsRatio_working_3-way'!U240/(3*'OddsRatio_working_3-way'!X240^(1/3))*SIN(('OddsRatio_working_3-way'!Y240+4*PI())/3)</f>
        <v>#VALUE!</v>
      </c>
      <c r="AL240" s="11" t="e">
        <f>'OddsRatio_working_3-way'!Z240+'OddsRatio_working_3-way'!AF240</f>
        <v>#VALUE!</v>
      </c>
      <c r="AM240" s="11" t="e">
        <f>'OddsRatio_working_3-way'!AA240+'OddsRatio_working_3-way'!AG240</f>
        <v>#VALUE!</v>
      </c>
      <c r="AN240" s="11" t="e">
        <f>'OddsRatio_working_3-way'!AB240+'OddsRatio_working_3-way'!AH240</f>
        <v>#VALUE!</v>
      </c>
      <c r="AO240" s="11" t="e">
        <f>'OddsRatio_working_3-way'!AC240+'OddsRatio_working_3-way'!AI240</f>
        <v>#VALUE!</v>
      </c>
      <c r="AP240" s="11" t="e">
        <f>'OddsRatio_working_3-way'!AD240+'OddsRatio_working_3-way'!AJ240</f>
        <v>#VALUE!</v>
      </c>
      <c r="AQ240" s="11" t="e">
        <f>'OddsRatio_working_3-way'!AE240+'OddsRatio_working_3-way'!AK240</f>
        <v>#VALUE!</v>
      </c>
      <c r="AR240" s="10" t="str">
        <f>IF(A240="","",IF(('OddsRatio_working_3-way'!X240=0),IF(Q240&gt;0,-Q240^(1/3),(-Q240)^(1/3)),'OddsRatio_working_3-way'!AL240-'OddsRatio_working_3-way'!R240/3))</f>
        <v/>
      </c>
      <c r="AS240" s="11" t="e">
        <f>IF(('OddsRatio_working_3-way'!X240=0),IF(Q240&gt;0,-Q240^(1/3),(-Q240)^(1/3)),'OddsRatio_working_3-way'!AM240-'OddsRatio_working_3-way'!R240/3)</f>
        <v>#VALUE!</v>
      </c>
      <c r="AT240" s="11" t="e">
        <f>IF(('OddsRatio_working_3-way'!X240=0),IF(Q240&gt;0,-Q240^(1/3),(-Q240)^(1/3)),'OddsRatio_working_3-way'!AN240-'OddsRatio_working_3-way'!R240/3)</f>
        <v>#VALUE!</v>
      </c>
      <c r="AU240" s="11" t="e">
        <f>IF(('OddsRatio_working_3-way'!X240=0),0,'OddsRatio_working_3-way'!AO240)</f>
        <v>#VALUE!</v>
      </c>
      <c r="AV240" s="11" t="e">
        <f>IF(('OddsRatio_working_3-way'!X240=0),0,'OddsRatio_working_3-way'!AP240)</f>
        <v>#VALUE!</v>
      </c>
      <c r="AW240" s="11" t="e">
        <f>IF(('OddsRatio_working_3-way'!X240=0),0,'OddsRatio_working_3-way'!AQ240)</f>
        <v>#VALUE!</v>
      </c>
    </row>
    <row r="241" spans="1:4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9" t="e">
        <f t="shared" si="52"/>
        <v>#VALUE!</v>
      </c>
      <c r="E241" s="9" t="e">
        <f t="shared" si="53"/>
        <v>#VALUE!</v>
      </c>
      <c r="F241" s="9" t="e">
        <f t="shared" si="54"/>
        <v>#VALUE!</v>
      </c>
      <c r="G241" s="9" t="str">
        <f t="shared" si="55"/>
        <v/>
      </c>
      <c r="H241" s="9" t="str">
        <f t="shared" si="56"/>
        <v/>
      </c>
      <c r="I241" s="9" t="str">
        <f t="shared" si="57"/>
        <v/>
      </c>
      <c r="J241" s="9" t="str">
        <f t="shared" si="58"/>
        <v/>
      </c>
      <c r="K241" s="11" t="e">
        <f t="shared" si="59"/>
        <v>#VALUE!</v>
      </c>
      <c r="L241" s="11" t="e">
        <f t="shared" si="60"/>
        <v>#VALUE!</v>
      </c>
      <c r="M241" s="11" t="e">
        <f t="shared" si="61"/>
        <v>#VALUE!</v>
      </c>
      <c r="N241" s="11" t="e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#VALUE!</v>
      </c>
      <c r="O241" s="11">
        <f>0</f>
        <v>0</v>
      </c>
      <c r="P241" s="11" t="e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#VALUE!</v>
      </c>
      <c r="Q241" s="11" t="e">
        <f>2*'OddsRatio_working_3-way'!K241*'OddsRatio_working_3-way'!L241*'OddsRatio_working_3-way'!M241</f>
        <v>#VALUE!</v>
      </c>
      <c r="R241" s="11" t="e">
        <f t="shared" si="62"/>
        <v>#VALUE!</v>
      </c>
      <c r="S241" s="11" t="e">
        <f t="shared" si="63"/>
        <v>#VALUE!</v>
      </c>
      <c r="T241" s="11" t="e">
        <f t="shared" si="64"/>
        <v>#VALUE!</v>
      </c>
      <c r="U241" s="11" t="e">
        <f>'OddsRatio_working_3-way'!S241-'OddsRatio_working_3-way'!R241^2/3</f>
        <v>#VALUE!</v>
      </c>
      <c r="V241" s="11" t="e">
        <f>'OddsRatio_working_3-way'!S241*'OddsRatio_working_3-way'!R241/3-2*'OddsRatio_working_3-way'!R241^3/27-'OddsRatio_working_3-way'!T241</f>
        <v>#VALUE!</v>
      </c>
      <c r="W241" s="11" t="e">
        <f>'OddsRatio_working_3-way'!V241^2+4*'OddsRatio_working_3-way'!U241^3/27</f>
        <v>#VALUE!</v>
      </c>
      <c r="X241" s="11" t="e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#VALUE!</v>
      </c>
      <c r="Y241" s="11" t="e">
        <f>IF('OddsRatio_working_3-way'!W241&gt;=0,IF('OddsRatio_working_3-way'!V241+SQRT('OddsRatio_working_3-way'!W241)&gt;0,0,PI()),ACOS('OddsRatio_working_3-way'!V241/(2*'OddsRatio_working_3-way'!X241)))</f>
        <v>#VALUE!</v>
      </c>
      <c r="Z241" s="11" t="e">
        <f>'OddsRatio_working_3-way'!X241^(1/3)*COS('OddsRatio_working_3-way'!Y241/3)</f>
        <v>#VALUE!</v>
      </c>
      <c r="AA241" s="11" t="e">
        <f>'OddsRatio_working_3-way'!X241^(1/3)*COS(('OddsRatio_working_3-way'!Y241+2*PI())/3)</f>
        <v>#VALUE!</v>
      </c>
      <c r="AB241" s="11" t="e">
        <f>'OddsRatio_working_3-way'!X241^(1/3)*COS(('OddsRatio_working_3-way'!Y241+4*PI())/3)</f>
        <v>#VALUE!</v>
      </c>
      <c r="AC241" s="11" t="e">
        <f>'OddsRatio_working_3-way'!X241^(1/3)*SIN('OddsRatio_working_3-way'!Y241/3)</f>
        <v>#VALUE!</v>
      </c>
      <c r="AD241" s="11" t="e">
        <f>'OddsRatio_working_3-way'!X241^(1/3)*SIN(('OddsRatio_working_3-way'!Y241+2*PI())/3)</f>
        <v>#VALUE!</v>
      </c>
      <c r="AE241" s="11" t="e">
        <f>'OddsRatio_working_3-way'!X241^(1/3)*SIN(('OddsRatio_working_3-way'!Y241+4*PI())/3)</f>
        <v>#VALUE!</v>
      </c>
      <c r="AF241" s="11" t="e">
        <f>-'OddsRatio_working_3-way'!U241/(3*'OddsRatio_working_3-way'!X241^(1/3))*COS(('OddsRatio_working_3-way'!Y241)/3)</f>
        <v>#VALUE!</v>
      </c>
      <c r="AG241" s="11" t="e">
        <f>-'OddsRatio_working_3-way'!U241/(3*'OddsRatio_working_3-way'!X241^(1/3))*COS(('OddsRatio_working_3-way'!Y241+2*PI())/3)</f>
        <v>#VALUE!</v>
      </c>
      <c r="AH241" s="11" t="e">
        <f>-'OddsRatio_working_3-way'!U241/(3*'OddsRatio_working_3-way'!X241^(1/3))*COS(('OddsRatio_working_3-way'!Y241+4*PI())/3)</f>
        <v>#VALUE!</v>
      </c>
      <c r="AI241" s="11" t="e">
        <f>'OddsRatio_working_3-way'!U241/(3*'OddsRatio_working_3-way'!X241^(1/3))*SIN(('OddsRatio_working_3-way'!Y241)/3)</f>
        <v>#VALUE!</v>
      </c>
      <c r="AJ241" s="11" t="e">
        <f>'OddsRatio_working_3-way'!U241/(3*'OddsRatio_working_3-way'!X241^(1/3))*SIN(('OddsRatio_working_3-way'!Y241+2*PI())/3)</f>
        <v>#VALUE!</v>
      </c>
      <c r="AK241" s="11" t="e">
        <f>'OddsRatio_working_3-way'!U241/(3*'OddsRatio_working_3-way'!X241^(1/3))*SIN(('OddsRatio_working_3-way'!Y241+4*PI())/3)</f>
        <v>#VALUE!</v>
      </c>
      <c r="AL241" s="11" t="e">
        <f>'OddsRatio_working_3-way'!Z241+'OddsRatio_working_3-way'!AF241</f>
        <v>#VALUE!</v>
      </c>
      <c r="AM241" s="11" t="e">
        <f>'OddsRatio_working_3-way'!AA241+'OddsRatio_working_3-way'!AG241</f>
        <v>#VALUE!</v>
      </c>
      <c r="AN241" s="11" t="e">
        <f>'OddsRatio_working_3-way'!AB241+'OddsRatio_working_3-way'!AH241</f>
        <v>#VALUE!</v>
      </c>
      <c r="AO241" s="11" t="e">
        <f>'OddsRatio_working_3-way'!AC241+'OddsRatio_working_3-way'!AI241</f>
        <v>#VALUE!</v>
      </c>
      <c r="AP241" s="11" t="e">
        <f>'OddsRatio_working_3-way'!AD241+'OddsRatio_working_3-way'!AJ241</f>
        <v>#VALUE!</v>
      </c>
      <c r="AQ241" s="11" t="e">
        <f>'OddsRatio_working_3-way'!AE241+'OddsRatio_working_3-way'!AK241</f>
        <v>#VALUE!</v>
      </c>
      <c r="AR241" s="10" t="str">
        <f>IF(A241="","",IF(('OddsRatio_working_3-way'!X241=0),IF(Q241&gt;0,-Q241^(1/3),(-Q241)^(1/3)),'OddsRatio_working_3-way'!AL241-'OddsRatio_working_3-way'!R241/3))</f>
        <v/>
      </c>
      <c r="AS241" s="11" t="e">
        <f>IF(('OddsRatio_working_3-way'!X241=0),IF(Q241&gt;0,-Q241^(1/3),(-Q241)^(1/3)),'OddsRatio_working_3-way'!AM241-'OddsRatio_working_3-way'!R241/3)</f>
        <v>#VALUE!</v>
      </c>
      <c r="AT241" s="11" t="e">
        <f>IF(('OddsRatio_working_3-way'!X241=0),IF(Q241&gt;0,-Q241^(1/3),(-Q241)^(1/3)),'OddsRatio_working_3-way'!AN241-'OddsRatio_working_3-way'!R241/3)</f>
        <v>#VALUE!</v>
      </c>
      <c r="AU241" s="11" t="e">
        <f>IF(('OddsRatio_working_3-way'!X241=0),0,'OddsRatio_working_3-way'!AO241)</f>
        <v>#VALUE!</v>
      </c>
      <c r="AV241" s="11" t="e">
        <f>IF(('OddsRatio_working_3-way'!X241=0),0,'OddsRatio_working_3-way'!AP241)</f>
        <v>#VALUE!</v>
      </c>
      <c r="AW241" s="11" t="e">
        <f>IF(('OddsRatio_working_3-way'!X241=0),0,'OddsRatio_working_3-way'!AQ241)</f>
        <v>#VALUE!</v>
      </c>
    </row>
    <row r="242" spans="1:4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9" t="e">
        <f t="shared" si="52"/>
        <v>#VALUE!</v>
      </c>
      <c r="E242" s="9" t="e">
        <f t="shared" si="53"/>
        <v>#VALUE!</v>
      </c>
      <c r="F242" s="9" t="e">
        <f t="shared" si="54"/>
        <v>#VALUE!</v>
      </c>
      <c r="G242" s="9" t="str">
        <f t="shared" si="55"/>
        <v/>
      </c>
      <c r="H242" s="9" t="str">
        <f t="shared" si="56"/>
        <v/>
      </c>
      <c r="I242" s="9" t="str">
        <f t="shared" si="57"/>
        <v/>
      </c>
      <c r="J242" s="9" t="str">
        <f t="shared" si="58"/>
        <v/>
      </c>
      <c r="K242" s="11" t="e">
        <f t="shared" si="59"/>
        <v>#VALUE!</v>
      </c>
      <c r="L242" s="11" t="e">
        <f t="shared" si="60"/>
        <v>#VALUE!</v>
      </c>
      <c r="M242" s="11" t="e">
        <f t="shared" si="61"/>
        <v>#VALUE!</v>
      </c>
      <c r="N242" s="11" t="e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#VALUE!</v>
      </c>
      <c r="O242" s="11">
        <f>0</f>
        <v>0</v>
      </c>
      <c r="P242" s="11" t="e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#VALUE!</v>
      </c>
      <c r="Q242" s="11" t="e">
        <f>2*'OddsRatio_working_3-way'!K242*'OddsRatio_working_3-way'!L242*'OddsRatio_working_3-way'!M242</f>
        <v>#VALUE!</v>
      </c>
      <c r="R242" s="11" t="e">
        <f t="shared" si="62"/>
        <v>#VALUE!</v>
      </c>
      <c r="S242" s="11" t="e">
        <f t="shared" si="63"/>
        <v>#VALUE!</v>
      </c>
      <c r="T242" s="11" t="e">
        <f t="shared" si="64"/>
        <v>#VALUE!</v>
      </c>
      <c r="U242" s="11" t="e">
        <f>'OddsRatio_working_3-way'!S242-'OddsRatio_working_3-way'!R242^2/3</f>
        <v>#VALUE!</v>
      </c>
      <c r="V242" s="11" t="e">
        <f>'OddsRatio_working_3-way'!S242*'OddsRatio_working_3-way'!R242/3-2*'OddsRatio_working_3-way'!R242^3/27-'OddsRatio_working_3-way'!T242</f>
        <v>#VALUE!</v>
      </c>
      <c r="W242" s="11" t="e">
        <f>'OddsRatio_working_3-way'!V242^2+4*'OddsRatio_working_3-way'!U242^3/27</f>
        <v>#VALUE!</v>
      </c>
      <c r="X242" s="11" t="e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#VALUE!</v>
      </c>
      <c r="Y242" s="11" t="e">
        <f>IF('OddsRatio_working_3-way'!W242&gt;=0,IF('OddsRatio_working_3-way'!V242+SQRT('OddsRatio_working_3-way'!W242)&gt;0,0,PI()),ACOS('OddsRatio_working_3-way'!V242/(2*'OddsRatio_working_3-way'!X242)))</f>
        <v>#VALUE!</v>
      </c>
      <c r="Z242" s="11" t="e">
        <f>'OddsRatio_working_3-way'!X242^(1/3)*COS('OddsRatio_working_3-way'!Y242/3)</f>
        <v>#VALUE!</v>
      </c>
      <c r="AA242" s="11" t="e">
        <f>'OddsRatio_working_3-way'!X242^(1/3)*COS(('OddsRatio_working_3-way'!Y242+2*PI())/3)</f>
        <v>#VALUE!</v>
      </c>
      <c r="AB242" s="11" t="e">
        <f>'OddsRatio_working_3-way'!X242^(1/3)*COS(('OddsRatio_working_3-way'!Y242+4*PI())/3)</f>
        <v>#VALUE!</v>
      </c>
      <c r="AC242" s="11" t="e">
        <f>'OddsRatio_working_3-way'!X242^(1/3)*SIN('OddsRatio_working_3-way'!Y242/3)</f>
        <v>#VALUE!</v>
      </c>
      <c r="AD242" s="11" t="e">
        <f>'OddsRatio_working_3-way'!X242^(1/3)*SIN(('OddsRatio_working_3-way'!Y242+2*PI())/3)</f>
        <v>#VALUE!</v>
      </c>
      <c r="AE242" s="11" t="e">
        <f>'OddsRatio_working_3-way'!X242^(1/3)*SIN(('OddsRatio_working_3-way'!Y242+4*PI())/3)</f>
        <v>#VALUE!</v>
      </c>
      <c r="AF242" s="11" t="e">
        <f>-'OddsRatio_working_3-way'!U242/(3*'OddsRatio_working_3-way'!X242^(1/3))*COS(('OddsRatio_working_3-way'!Y242)/3)</f>
        <v>#VALUE!</v>
      </c>
      <c r="AG242" s="11" t="e">
        <f>-'OddsRatio_working_3-way'!U242/(3*'OddsRatio_working_3-way'!X242^(1/3))*COS(('OddsRatio_working_3-way'!Y242+2*PI())/3)</f>
        <v>#VALUE!</v>
      </c>
      <c r="AH242" s="11" t="e">
        <f>-'OddsRatio_working_3-way'!U242/(3*'OddsRatio_working_3-way'!X242^(1/3))*COS(('OddsRatio_working_3-way'!Y242+4*PI())/3)</f>
        <v>#VALUE!</v>
      </c>
      <c r="AI242" s="11" t="e">
        <f>'OddsRatio_working_3-way'!U242/(3*'OddsRatio_working_3-way'!X242^(1/3))*SIN(('OddsRatio_working_3-way'!Y242)/3)</f>
        <v>#VALUE!</v>
      </c>
      <c r="AJ242" s="11" t="e">
        <f>'OddsRatio_working_3-way'!U242/(3*'OddsRatio_working_3-way'!X242^(1/3))*SIN(('OddsRatio_working_3-way'!Y242+2*PI())/3)</f>
        <v>#VALUE!</v>
      </c>
      <c r="AK242" s="11" t="e">
        <f>'OddsRatio_working_3-way'!U242/(3*'OddsRatio_working_3-way'!X242^(1/3))*SIN(('OddsRatio_working_3-way'!Y242+4*PI())/3)</f>
        <v>#VALUE!</v>
      </c>
      <c r="AL242" s="11" t="e">
        <f>'OddsRatio_working_3-way'!Z242+'OddsRatio_working_3-way'!AF242</f>
        <v>#VALUE!</v>
      </c>
      <c r="AM242" s="11" t="e">
        <f>'OddsRatio_working_3-way'!AA242+'OddsRatio_working_3-way'!AG242</f>
        <v>#VALUE!</v>
      </c>
      <c r="AN242" s="11" t="e">
        <f>'OddsRatio_working_3-way'!AB242+'OddsRatio_working_3-way'!AH242</f>
        <v>#VALUE!</v>
      </c>
      <c r="AO242" s="11" t="e">
        <f>'OddsRatio_working_3-way'!AC242+'OddsRatio_working_3-way'!AI242</f>
        <v>#VALUE!</v>
      </c>
      <c r="AP242" s="11" t="e">
        <f>'OddsRatio_working_3-way'!AD242+'OddsRatio_working_3-way'!AJ242</f>
        <v>#VALUE!</v>
      </c>
      <c r="AQ242" s="11" t="e">
        <f>'OddsRatio_working_3-way'!AE242+'OddsRatio_working_3-way'!AK242</f>
        <v>#VALUE!</v>
      </c>
      <c r="AR242" s="10" t="str">
        <f>IF(A242="","",IF(('OddsRatio_working_3-way'!X242=0),IF(Q242&gt;0,-Q242^(1/3),(-Q242)^(1/3)),'OddsRatio_working_3-way'!AL242-'OddsRatio_working_3-way'!R242/3))</f>
        <v/>
      </c>
      <c r="AS242" s="11" t="e">
        <f>IF(('OddsRatio_working_3-way'!X242=0),IF(Q242&gt;0,-Q242^(1/3),(-Q242)^(1/3)),'OddsRatio_working_3-way'!AM242-'OddsRatio_working_3-way'!R242/3)</f>
        <v>#VALUE!</v>
      </c>
      <c r="AT242" s="11" t="e">
        <f>IF(('OddsRatio_working_3-way'!X242=0),IF(Q242&gt;0,-Q242^(1/3),(-Q242)^(1/3)),'OddsRatio_working_3-way'!AN242-'OddsRatio_working_3-way'!R242/3)</f>
        <v>#VALUE!</v>
      </c>
      <c r="AU242" s="11" t="e">
        <f>IF(('OddsRatio_working_3-way'!X242=0),0,'OddsRatio_working_3-way'!AO242)</f>
        <v>#VALUE!</v>
      </c>
      <c r="AV242" s="11" t="e">
        <f>IF(('OddsRatio_working_3-way'!X242=0),0,'OddsRatio_working_3-way'!AP242)</f>
        <v>#VALUE!</v>
      </c>
      <c r="AW242" s="11" t="e">
        <f>IF(('OddsRatio_working_3-way'!X242=0),0,'OddsRatio_working_3-way'!AQ242)</f>
        <v>#VALUE!</v>
      </c>
    </row>
    <row r="243" spans="1:4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9" t="e">
        <f t="shared" si="52"/>
        <v>#VALUE!</v>
      </c>
      <c r="E243" s="9" t="e">
        <f t="shared" si="53"/>
        <v>#VALUE!</v>
      </c>
      <c r="F243" s="9" t="e">
        <f t="shared" si="54"/>
        <v>#VALUE!</v>
      </c>
      <c r="G243" s="9" t="str">
        <f t="shared" si="55"/>
        <v/>
      </c>
      <c r="H243" s="9" t="str">
        <f t="shared" si="56"/>
        <v/>
      </c>
      <c r="I243" s="9" t="str">
        <f t="shared" si="57"/>
        <v/>
      </c>
      <c r="J243" s="9" t="str">
        <f t="shared" si="58"/>
        <v/>
      </c>
      <c r="K243" s="11" t="e">
        <f t="shared" si="59"/>
        <v>#VALUE!</v>
      </c>
      <c r="L243" s="11" t="e">
        <f t="shared" si="60"/>
        <v>#VALUE!</v>
      </c>
      <c r="M243" s="11" t="e">
        <f t="shared" si="61"/>
        <v>#VALUE!</v>
      </c>
      <c r="N243" s="11" t="e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#VALUE!</v>
      </c>
      <c r="O243" s="11">
        <f>0</f>
        <v>0</v>
      </c>
      <c r="P243" s="11" t="e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#VALUE!</v>
      </c>
      <c r="Q243" s="11" t="e">
        <f>2*'OddsRatio_working_3-way'!K243*'OddsRatio_working_3-way'!L243*'OddsRatio_working_3-way'!M243</f>
        <v>#VALUE!</v>
      </c>
      <c r="R243" s="11" t="e">
        <f t="shared" si="62"/>
        <v>#VALUE!</v>
      </c>
      <c r="S243" s="11" t="e">
        <f t="shared" si="63"/>
        <v>#VALUE!</v>
      </c>
      <c r="T243" s="11" t="e">
        <f t="shared" si="64"/>
        <v>#VALUE!</v>
      </c>
      <c r="U243" s="11" t="e">
        <f>'OddsRatio_working_3-way'!S243-'OddsRatio_working_3-way'!R243^2/3</f>
        <v>#VALUE!</v>
      </c>
      <c r="V243" s="11" t="e">
        <f>'OddsRatio_working_3-way'!S243*'OddsRatio_working_3-way'!R243/3-2*'OddsRatio_working_3-way'!R243^3/27-'OddsRatio_working_3-way'!T243</f>
        <v>#VALUE!</v>
      </c>
      <c r="W243" s="11" t="e">
        <f>'OddsRatio_working_3-way'!V243^2+4*'OddsRatio_working_3-way'!U243^3/27</f>
        <v>#VALUE!</v>
      </c>
      <c r="X243" s="11" t="e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#VALUE!</v>
      </c>
      <c r="Y243" s="11" t="e">
        <f>IF('OddsRatio_working_3-way'!W243&gt;=0,IF('OddsRatio_working_3-way'!V243+SQRT('OddsRatio_working_3-way'!W243)&gt;0,0,PI()),ACOS('OddsRatio_working_3-way'!V243/(2*'OddsRatio_working_3-way'!X243)))</f>
        <v>#VALUE!</v>
      </c>
      <c r="Z243" s="11" t="e">
        <f>'OddsRatio_working_3-way'!X243^(1/3)*COS('OddsRatio_working_3-way'!Y243/3)</f>
        <v>#VALUE!</v>
      </c>
      <c r="AA243" s="11" t="e">
        <f>'OddsRatio_working_3-way'!X243^(1/3)*COS(('OddsRatio_working_3-way'!Y243+2*PI())/3)</f>
        <v>#VALUE!</v>
      </c>
      <c r="AB243" s="11" t="e">
        <f>'OddsRatio_working_3-way'!X243^(1/3)*COS(('OddsRatio_working_3-way'!Y243+4*PI())/3)</f>
        <v>#VALUE!</v>
      </c>
      <c r="AC243" s="11" t="e">
        <f>'OddsRatio_working_3-way'!X243^(1/3)*SIN('OddsRatio_working_3-way'!Y243/3)</f>
        <v>#VALUE!</v>
      </c>
      <c r="AD243" s="11" t="e">
        <f>'OddsRatio_working_3-way'!X243^(1/3)*SIN(('OddsRatio_working_3-way'!Y243+2*PI())/3)</f>
        <v>#VALUE!</v>
      </c>
      <c r="AE243" s="11" t="e">
        <f>'OddsRatio_working_3-way'!X243^(1/3)*SIN(('OddsRatio_working_3-way'!Y243+4*PI())/3)</f>
        <v>#VALUE!</v>
      </c>
      <c r="AF243" s="11" t="e">
        <f>-'OddsRatio_working_3-way'!U243/(3*'OddsRatio_working_3-way'!X243^(1/3))*COS(('OddsRatio_working_3-way'!Y243)/3)</f>
        <v>#VALUE!</v>
      </c>
      <c r="AG243" s="11" t="e">
        <f>-'OddsRatio_working_3-way'!U243/(3*'OddsRatio_working_3-way'!X243^(1/3))*COS(('OddsRatio_working_3-way'!Y243+2*PI())/3)</f>
        <v>#VALUE!</v>
      </c>
      <c r="AH243" s="11" t="e">
        <f>-'OddsRatio_working_3-way'!U243/(3*'OddsRatio_working_3-way'!X243^(1/3))*COS(('OddsRatio_working_3-way'!Y243+4*PI())/3)</f>
        <v>#VALUE!</v>
      </c>
      <c r="AI243" s="11" t="e">
        <f>'OddsRatio_working_3-way'!U243/(3*'OddsRatio_working_3-way'!X243^(1/3))*SIN(('OddsRatio_working_3-way'!Y243)/3)</f>
        <v>#VALUE!</v>
      </c>
      <c r="AJ243" s="11" t="e">
        <f>'OddsRatio_working_3-way'!U243/(3*'OddsRatio_working_3-way'!X243^(1/3))*SIN(('OddsRatio_working_3-way'!Y243+2*PI())/3)</f>
        <v>#VALUE!</v>
      </c>
      <c r="AK243" s="11" t="e">
        <f>'OddsRatio_working_3-way'!U243/(3*'OddsRatio_working_3-way'!X243^(1/3))*SIN(('OddsRatio_working_3-way'!Y243+4*PI())/3)</f>
        <v>#VALUE!</v>
      </c>
      <c r="AL243" s="11" t="e">
        <f>'OddsRatio_working_3-way'!Z243+'OddsRatio_working_3-way'!AF243</f>
        <v>#VALUE!</v>
      </c>
      <c r="AM243" s="11" t="e">
        <f>'OddsRatio_working_3-way'!AA243+'OddsRatio_working_3-way'!AG243</f>
        <v>#VALUE!</v>
      </c>
      <c r="AN243" s="11" t="e">
        <f>'OddsRatio_working_3-way'!AB243+'OddsRatio_working_3-way'!AH243</f>
        <v>#VALUE!</v>
      </c>
      <c r="AO243" s="11" t="e">
        <f>'OddsRatio_working_3-way'!AC243+'OddsRatio_working_3-way'!AI243</f>
        <v>#VALUE!</v>
      </c>
      <c r="AP243" s="11" t="e">
        <f>'OddsRatio_working_3-way'!AD243+'OddsRatio_working_3-way'!AJ243</f>
        <v>#VALUE!</v>
      </c>
      <c r="AQ243" s="11" t="e">
        <f>'OddsRatio_working_3-way'!AE243+'OddsRatio_working_3-way'!AK243</f>
        <v>#VALUE!</v>
      </c>
      <c r="AR243" s="10" t="str">
        <f>IF(A243="","",IF(('OddsRatio_working_3-way'!X243=0),IF(Q243&gt;0,-Q243^(1/3),(-Q243)^(1/3)),'OddsRatio_working_3-way'!AL243-'OddsRatio_working_3-way'!R243/3))</f>
        <v/>
      </c>
      <c r="AS243" s="11" t="e">
        <f>IF(('OddsRatio_working_3-way'!X243=0),IF(Q243&gt;0,-Q243^(1/3),(-Q243)^(1/3)),'OddsRatio_working_3-way'!AM243-'OddsRatio_working_3-way'!R243/3)</f>
        <v>#VALUE!</v>
      </c>
      <c r="AT243" s="11" t="e">
        <f>IF(('OddsRatio_working_3-way'!X243=0),IF(Q243&gt;0,-Q243^(1/3),(-Q243)^(1/3)),'OddsRatio_working_3-way'!AN243-'OddsRatio_working_3-way'!R243/3)</f>
        <v>#VALUE!</v>
      </c>
      <c r="AU243" s="11" t="e">
        <f>IF(('OddsRatio_working_3-way'!X243=0),0,'OddsRatio_working_3-way'!AO243)</f>
        <v>#VALUE!</v>
      </c>
      <c r="AV243" s="11" t="e">
        <f>IF(('OddsRatio_working_3-way'!X243=0),0,'OddsRatio_working_3-way'!AP243)</f>
        <v>#VALUE!</v>
      </c>
      <c r="AW243" s="11" t="e">
        <f>IF(('OddsRatio_working_3-way'!X243=0),0,'OddsRatio_working_3-way'!AQ243)</f>
        <v>#VALUE!</v>
      </c>
    </row>
    <row r="244" spans="1:4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9" t="e">
        <f t="shared" si="52"/>
        <v>#VALUE!</v>
      </c>
      <c r="E244" s="9" t="e">
        <f t="shared" si="53"/>
        <v>#VALUE!</v>
      </c>
      <c r="F244" s="9" t="e">
        <f t="shared" si="54"/>
        <v>#VALUE!</v>
      </c>
      <c r="G244" s="9" t="str">
        <f t="shared" si="55"/>
        <v/>
      </c>
      <c r="H244" s="9" t="str">
        <f t="shared" si="56"/>
        <v/>
      </c>
      <c r="I244" s="9" t="str">
        <f t="shared" si="57"/>
        <v/>
      </c>
      <c r="J244" s="9" t="str">
        <f t="shared" si="58"/>
        <v/>
      </c>
      <c r="K244" s="11" t="e">
        <f t="shared" si="59"/>
        <v>#VALUE!</v>
      </c>
      <c r="L244" s="11" t="e">
        <f t="shared" si="60"/>
        <v>#VALUE!</v>
      </c>
      <c r="M244" s="11" t="e">
        <f t="shared" si="61"/>
        <v>#VALUE!</v>
      </c>
      <c r="N244" s="11" t="e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#VALUE!</v>
      </c>
      <c r="O244" s="11">
        <f>0</f>
        <v>0</v>
      </c>
      <c r="P244" s="11" t="e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#VALUE!</v>
      </c>
      <c r="Q244" s="11" t="e">
        <f>2*'OddsRatio_working_3-way'!K244*'OddsRatio_working_3-way'!L244*'OddsRatio_working_3-way'!M244</f>
        <v>#VALUE!</v>
      </c>
      <c r="R244" s="11" t="e">
        <f t="shared" si="62"/>
        <v>#VALUE!</v>
      </c>
      <c r="S244" s="11" t="e">
        <f t="shared" si="63"/>
        <v>#VALUE!</v>
      </c>
      <c r="T244" s="11" t="e">
        <f t="shared" si="64"/>
        <v>#VALUE!</v>
      </c>
      <c r="U244" s="11" t="e">
        <f>'OddsRatio_working_3-way'!S244-'OddsRatio_working_3-way'!R244^2/3</f>
        <v>#VALUE!</v>
      </c>
      <c r="V244" s="11" t="e">
        <f>'OddsRatio_working_3-way'!S244*'OddsRatio_working_3-way'!R244/3-2*'OddsRatio_working_3-way'!R244^3/27-'OddsRatio_working_3-way'!T244</f>
        <v>#VALUE!</v>
      </c>
      <c r="W244" s="11" t="e">
        <f>'OddsRatio_working_3-way'!V244^2+4*'OddsRatio_working_3-way'!U244^3/27</f>
        <v>#VALUE!</v>
      </c>
      <c r="X244" s="11" t="e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#VALUE!</v>
      </c>
      <c r="Y244" s="11" t="e">
        <f>IF('OddsRatio_working_3-way'!W244&gt;=0,IF('OddsRatio_working_3-way'!V244+SQRT('OddsRatio_working_3-way'!W244)&gt;0,0,PI()),ACOS('OddsRatio_working_3-way'!V244/(2*'OddsRatio_working_3-way'!X244)))</f>
        <v>#VALUE!</v>
      </c>
      <c r="Z244" s="11" t="e">
        <f>'OddsRatio_working_3-way'!X244^(1/3)*COS('OddsRatio_working_3-way'!Y244/3)</f>
        <v>#VALUE!</v>
      </c>
      <c r="AA244" s="11" t="e">
        <f>'OddsRatio_working_3-way'!X244^(1/3)*COS(('OddsRatio_working_3-way'!Y244+2*PI())/3)</f>
        <v>#VALUE!</v>
      </c>
      <c r="AB244" s="11" t="e">
        <f>'OddsRatio_working_3-way'!X244^(1/3)*COS(('OddsRatio_working_3-way'!Y244+4*PI())/3)</f>
        <v>#VALUE!</v>
      </c>
      <c r="AC244" s="11" t="e">
        <f>'OddsRatio_working_3-way'!X244^(1/3)*SIN('OddsRatio_working_3-way'!Y244/3)</f>
        <v>#VALUE!</v>
      </c>
      <c r="AD244" s="11" t="e">
        <f>'OddsRatio_working_3-way'!X244^(1/3)*SIN(('OddsRatio_working_3-way'!Y244+2*PI())/3)</f>
        <v>#VALUE!</v>
      </c>
      <c r="AE244" s="11" t="e">
        <f>'OddsRatio_working_3-way'!X244^(1/3)*SIN(('OddsRatio_working_3-way'!Y244+4*PI())/3)</f>
        <v>#VALUE!</v>
      </c>
      <c r="AF244" s="11" t="e">
        <f>-'OddsRatio_working_3-way'!U244/(3*'OddsRatio_working_3-way'!X244^(1/3))*COS(('OddsRatio_working_3-way'!Y244)/3)</f>
        <v>#VALUE!</v>
      </c>
      <c r="AG244" s="11" t="e">
        <f>-'OddsRatio_working_3-way'!U244/(3*'OddsRatio_working_3-way'!X244^(1/3))*COS(('OddsRatio_working_3-way'!Y244+2*PI())/3)</f>
        <v>#VALUE!</v>
      </c>
      <c r="AH244" s="11" t="e">
        <f>-'OddsRatio_working_3-way'!U244/(3*'OddsRatio_working_3-way'!X244^(1/3))*COS(('OddsRatio_working_3-way'!Y244+4*PI())/3)</f>
        <v>#VALUE!</v>
      </c>
      <c r="AI244" s="11" t="e">
        <f>'OddsRatio_working_3-way'!U244/(3*'OddsRatio_working_3-way'!X244^(1/3))*SIN(('OddsRatio_working_3-way'!Y244)/3)</f>
        <v>#VALUE!</v>
      </c>
      <c r="AJ244" s="11" t="e">
        <f>'OddsRatio_working_3-way'!U244/(3*'OddsRatio_working_3-way'!X244^(1/3))*SIN(('OddsRatio_working_3-way'!Y244+2*PI())/3)</f>
        <v>#VALUE!</v>
      </c>
      <c r="AK244" s="11" t="e">
        <f>'OddsRatio_working_3-way'!U244/(3*'OddsRatio_working_3-way'!X244^(1/3))*SIN(('OddsRatio_working_3-way'!Y244+4*PI())/3)</f>
        <v>#VALUE!</v>
      </c>
      <c r="AL244" s="11" t="e">
        <f>'OddsRatio_working_3-way'!Z244+'OddsRatio_working_3-way'!AF244</f>
        <v>#VALUE!</v>
      </c>
      <c r="AM244" s="11" t="e">
        <f>'OddsRatio_working_3-way'!AA244+'OddsRatio_working_3-way'!AG244</f>
        <v>#VALUE!</v>
      </c>
      <c r="AN244" s="11" t="e">
        <f>'OddsRatio_working_3-way'!AB244+'OddsRatio_working_3-way'!AH244</f>
        <v>#VALUE!</v>
      </c>
      <c r="AO244" s="11" t="e">
        <f>'OddsRatio_working_3-way'!AC244+'OddsRatio_working_3-way'!AI244</f>
        <v>#VALUE!</v>
      </c>
      <c r="AP244" s="11" t="e">
        <f>'OddsRatio_working_3-way'!AD244+'OddsRatio_working_3-way'!AJ244</f>
        <v>#VALUE!</v>
      </c>
      <c r="AQ244" s="11" t="e">
        <f>'OddsRatio_working_3-way'!AE244+'OddsRatio_working_3-way'!AK244</f>
        <v>#VALUE!</v>
      </c>
      <c r="AR244" s="10" t="str">
        <f>IF(A244="","",IF(('OddsRatio_working_3-way'!X244=0),IF(Q244&gt;0,-Q244^(1/3),(-Q244)^(1/3)),'OddsRatio_working_3-way'!AL244-'OddsRatio_working_3-way'!R244/3))</f>
        <v/>
      </c>
      <c r="AS244" s="11" t="e">
        <f>IF(('OddsRatio_working_3-way'!X244=0),IF(Q244&gt;0,-Q244^(1/3),(-Q244)^(1/3)),'OddsRatio_working_3-way'!AM244-'OddsRatio_working_3-way'!R244/3)</f>
        <v>#VALUE!</v>
      </c>
      <c r="AT244" s="11" t="e">
        <f>IF(('OddsRatio_working_3-way'!X244=0),IF(Q244&gt;0,-Q244^(1/3),(-Q244)^(1/3)),'OddsRatio_working_3-way'!AN244-'OddsRatio_working_3-way'!R244/3)</f>
        <v>#VALUE!</v>
      </c>
      <c r="AU244" s="11" t="e">
        <f>IF(('OddsRatio_working_3-way'!X244=0),0,'OddsRatio_working_3-way'!AO244)</f>
        <v>#VALUE!</v>
      </c>
      <c r="AV244" s="11" t="e">
        <f>IF(('OddsRatio_working_3-way'!X244=0),0,'OddsRatio_working_3-way'!AP244)</f>
        <v>#VALUE!</v>
      </c>
      <c r="AW244" s="11" t="e">
        <f>IF(('OddsRatio_working_3-way'!X244=0),0,'OddsRatio_working_3-way'!AQ244)</f>
        <v>#VALUE!</v>
      </c>
    </row>
    <row r="245" spans="1:4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9" t="e">
        <f t="shared" si="52"/>
        <v>#VALUE!</v>
      </c>
      <c r="E245" s="9" t="e">
        <f t="shared" si="53"/>
        <v>#VALUE!</v>
      </c>
      <c r="F245" s="9" t="e">
        <f t="shared" si="54"/>
        <v>#VALUE!</v>
      </c>
      <c r="G245" s="9" t="str">
        <f t="shared" si="55"/>
        <v/>
      </c>
      <c r="H245" s="9" t="str">
        <f t="shared" si="56"/>
        <v/>
      </c>
      <c r="I245" s="9" t="str">
        <f t="shared" si="57"/>
        <v/>
      </c>
      <c r="J245" s="9" t="str">
        <f t="shared" si="58"/>
        <v/>
      </c>
      <c r="K245" s="11" t="e">
        <f t="shared" si="59"/>
        <v>#VALUE!</v>
      </c>
      <c r="L245" s="11" t="e">
        <f t="shared" si="60"/>
        <v>#VALUE!</v>
      </c>
      <c r="M245" s="11" t="e">
        <f t="shared" si="61"/>
        <v>#VALUE!</v>
      </c>
      <c r="N245" s="11" t="e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#VALUE!</v>
      </c>
      <c r="O245" s="11">
        <f>0</f>
        <v>0</v>
      </c>
      <c r="P245" s="11" t="e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#VALUE!</v>
      </c>
      <c r="Q245" s="11" t="e">
        <f>2*'OddsRatio_working_3-way'!K245*'OddsRatio_working_3-way'!L245*'OddsRatio_working_3-way'!M245</f>
        <v>#VALUE!</v>
      </c>
      <c r="R245" s="11" t="e">
        <f t="shared" si="62"/>
        <v>#VALUE!</v>
      </c>
      <c r="S245" s="11" t="e">
        <f t="shared" si="63"/>
        <v>#VALUE!</v>
      </c>
      <c r="T245" s="11" t="e">
        <f t="shared" si="64"/>
        <v>#VALUE!</v>
      </c>
      <c r="U245" s="11" t="e">
        <f>'OddsRatio_working_3-way'!S245-'OddsRatio_working_3-way'!R245^2/3</f>
        <v>#VALUE!</v>
      </c>
      <c r="V245" s="11" t="e">
        <f>'OddsRatio_working_3-way'!S245*'OddsRatio_working_3-way'!R245/3-2*'OddsRatio_working_3-way'!R245^3/27-'OddsRatio_working_3-way'!T245</f>
        <v>#VALUE!</v>
      </c>
      <c r="W245" s="11" t="e">
        <f>'OddsRatio_working_3-way'!V245^2+4*'OddsRatio_working_3-way'!U245^3/27</f>
        <v>#VALUE!</v>
      </c>
      <c r="X245" s="11" t="e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#VALUE!</v>
      </c>
      <c r="Y245" s="11" t="e">
        <f>IF('OddsRatio_working_3-way'!W245&gt;=0,IF('OddsRatio_working_3-way'!V245+SQRT('OddsRatio_working_3-way'!W245)&gt;0,0,PI()),ACOS('OddsRatio_working_3-way'!V245/(2*'OddsRatio_working_3-way'!X245)))</f>
        <v>#VALUE!</v>
      </c>
      <c r="Z245" s="11" t="e">
        <f>'OddsRatio_working_3-way'!X245^(1/3)*COS('OddsRatio_working_3-way'!Y245/3)</f>
        <v>#VALUE!</v>
      </c>
      <c r="AA245" s="11" t="e">
        <f>'OddsRatio_working_3-way'!X245^(1/3)*COS(('OddsRatio_working_3-way'!Y245+2*PI())/3)</f>
        <v>#VALUE!</v>
      </c>
      <c r="AB245" s="11" t="e">
        <f>'OddsRatio_working_3-way'!X245^(1/3)*COS(('OddsRatio_working_3-way'!Y245+4*PI())/3)</f>
        <v>#VALUE!</v>
      </c>
      <c r="AC245" s="11" t="e">
        <f>'OddsRatio_working_3-way'!X245^(1/3)*SIN('OddsRatio_working_3-way'!Y245/3)</f>
        <v>#VALUE!</v>
      </c>
      <c r="AD245" s="11" t="e">
        <f>'OddsRatio_working_3-way'!X245^(1/3)*SIN(('OddsRatio_working_3-way'!Y245+2*PI())/3)</f>
        <v>#VALUE!</v>
      </c>
      <c r="AE245" s="11" t="e">
        <f>'OddsRatio_working_3-way'!X245^(1/3)*SIN(('OddsRatio_working_3-way'!Y245+4*PI())/3)</f>
        <v>#VALUE!</v>
      </c>
      <c r="AF245" s="11" t="e">
        <f>-'OddsRatio_working_3-way'!U245/(3*'OddsRatio_working_3-way'!X245^(1/3))*COS(('OddsRatio_working_3-way'!Y245)/3)</f>
        <v>#VALUE!</v>
      </c>
      <c r="AG245" s="11" t="e">
        <f>-'OddsRatio_working_3-way'!U245/(3*'OddsRatio_working_3-way'!X245^(1/3))*COS(('OddsRatio_working_3-way'!Y245+2*PI())/3)</f>
        <v>#VALUE!</v>
      </c>
      <c r="AH245" s="11" t="e">
        <f>-'OddsRatio_working_3-way'!U245/(3*'OddsRatio_working_3-way'!X245^(1/3))*COS(('OddsRatio_working_3-way'!Y245+4*PI())/3)</f>
        <v>#VALUE!</v>
      </c>
      <c r="AI245" s="11" t="e">
        <f>'OddsRatio_working_3-way'!U245/(3*'OddsRatio_working_3-way'!X245^(1/3))*SIN(('OddsRatio_working_3-way'!Y245)/3)</f>
        <v>#VALUE!</v>
      </c>
      <c r="AJ245" s="11" t="e">
        <f>'OddsRatio_working_3-way'!U245/(3*'OddsRatio_working_3-way'!X245^(1/3))*SIN(('OddsRatio_working_3-way'!Y245+2*PI())/3)</f>
        <v>#VALUE!</v>
      </c>
      <c r="AK245" s="11" t="e">
        <f>'OddsRatio_working_3-way'!U245/(3*'OddsRatio_working_3-way'!X245^(1/3))*SIN(('OddsRatio_working_3-way'!Y245+4*PI())/3)</f>
        <v>#VALUE!</v>
      </c>
      <c r="AL245" s="11" t="e">
        <f>'OddsRatio_working_3-way'!Z245+'OddsRatio_working_3-way'!AF245</f>
        <v>#VALUE!</v>
      </c>
      <c r="AM245" s="11" t="e">
        <f>'OddsRatio_working_3-way'!AA245+'OddsRatio_working_3-way'!AG245</f>
        <v>#VALUE!</v>
      </c>
      <c r="AN245" s="11" t="e">
        <f>'OddsRatio_working_3-way'!AB245+'OddsRatio_working_3-way'!AH245</f>
        <v>#VALUE!</v>
      </c>
      <c r="AO245" s="11" t="e">
        <f>'OddsRatio_working_3-way'!AC245+'OddsRatio_working_3-way'!AI245</f>
        <v>#VALUE!</v>
      </c>
      <c r="AP245" s="11" t="e">
        <f>'OddsRatio_working_3-way'!AD245+'OddsRatio_working_3-way'!AJ245</f>
        <v>#VALUE!</v>
      </c>
      <c r="AQ245" s="11" t="e">
        <f>'OddsRatio_working_3-way'!AE245+'OddsRatio_working_3-way'!AK245</f>
        <v>#VALUE!</v>
      </c>
      <c r="AR245" s="10" t="str">
        <f>IF(A245="","",IF(('OddsRatio_working_3-way'!X245=0),IF(Q245&gt;0,-Q245^(1/3),(-Q245)^(1/3)),'OddsRatio_working_3-way'!AL245-'OddsRatio_working_3-way'!R245/3))</f>
        <v/>
      </c>
      <c r="AS245" s="11" t="e">
        <f>IF(('OddsRatio_working_3-way'!X245=0),IF(Q245&gt;0,-Q245^(1/3),(-Q245)^(1/3)),'OddsRatio_working_3-way'!AM245-'OddsRatio_working_3-way'!R245/3)</f>
        <v>#VALUE!</v>
      </c>
      <c r="AT245" s="11" t="e">
        <f>IF(('OddsRatio_working_3-way'!X245=0),IF(Q245&gt;0,-Q245^(1/3),(-Q245)^(1/3)),'OddsRatio_working_3-way'!AN245-'OddsRatio_working_3-way'!R245/3)</f>
        <v>#VALUE!</v>
      </c>
      <c r="AU245" s="11" t="e">
        <f>IF(('OddsRatio_working_3-way'!X245=0),0,'OddsRatio_working_3-way'!AO245)</f>
        <v>#VALUE!</v>
      </c>
      <c r="AV245" s="11" t="e">
        <f>IF(('OddsRatio_working_3-way'!X245=0),0,'OddsRatio_working_3-way'!AP245)</f>
        <v>#VALUE!</v>
      </c>
      <c r="AW245" s="11" t="e">
        <f>IF(('OddsRatio_working_3-way'!X245=0),0,'OddsRatio_working_3-way'!AQ245)</f>
        <v>#VALUE!</v>
      </c>
    </row>
    <row r="246" spans="1:4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9" t="e">
        <f t="shared" si="52"/>
        <v>#VALUE!</v>
      </c>
      <c r="E246" s="9" t="e">
        <f t="shared" si="53"/>
        <v>#VALUE!</v>
      </c>
      <c r="F246" s="9" t="e">
        <f t="shared" si="54"/>
        <v>#VALUE!</v>
      </c>
      <c r="G246" s="9" t="str">
        <f t="shared" si="55"/>
        <v/>
      </c>
      <c r="H246" s="9" t="str">
        <f t="shared" si="56"/>
        <v/>
      </c>
      <c r="I246" s="9" t="str">
        <f t="shared" si="57"/>
        <v/>
      </c>
      <c r="J246" s="9" t="str">
        <f t="shared" si="58"/>
        <v/>
      </c>
      <c r="K246" s="11" t="e">
        <f t="shared" si="59"/>
        <v>#VALUE!</v>
      </c>
      <c r="L246" s="11" t="e">
        <f t="shared" si="60"/>
        <v>#VALUE!</v>
      </c>
      <c r="M246" s="11" t="e">
        <f t="shared" si="61"/>
        <v>#VALUE!</v>
      </c>
      <c r="N246" s="11" t="e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#VALUE!</v>
      </c>
      <c r="O246" s="11">
        <f>0</f>
        <v>0</v>
      </c>
      <c r="P246" s="11" t="e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#VALUE!</v>
      </c>
      <c r="Q246" s="11" t="e">
        <f>2*'OddsRatio_working_3-way'!K246*'OddsRatio_working_3-way'!L246*'OddsRatio_working_3-way'!M246</f>
        <v>#VALUE!</v>
      </c>
      <c r="R246" s="11" t="e">
        <f t="shared" si="62"/>
        <v>#VALUE!</v>
      </c>
      <c r="S246" s="11" t="e">
        <f t="shared" si="63"/>
        <v>#VALUE!</v>
      </c>
      <c r="T246" s="11" t="e">
        <f t="shared" si="64"/>
        <v>#VALUE!</v>
      </c>
      <c r="U246" s="11" t="e">
        <f>'OddsRatio_working_3-way'!S246-'OddsRatio_working_3-way'!R246^2/3</f>
        <v>#VALUE!</v>
      </c>
      <c r="V246" s="11" t="e">
        <f>'OddsRatio_working_3-way'!S246*'OddsRatio_working_3-way'!R246/3-2*'OddsRatio_working_3-way'!R246^3/27-'OddsRatio_working_3-way'!T246</f>
        <v>#VALUE!</v>
      </c>
      <c r="W246" s="11" t="e">
        <f>'OddsRatio_working_3-way'!V246^2+4*'OddsRatio_working_3-way'!U246^3/27</f>
        <v>#VALUE!</v>
      </c>
      <c r="X246" s="11" t="e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#VALUE!</v>
      </c>
      <c r="Y246" s="11" t="e">
        <f>IF('OddsRatio_working_3-way'!W246&gt;=0,IF('OddsRatio_working_3-way'!V246+SQRT('OddsRatio_working_3-way'!W246)&gt;0,0,PI()),ACOS('OddsRatio_working_3-way'!V246/(2*'OddsRatio_working_3-way'!X246)))</f>
        <v>#VALUE!</v>
      </c>
      <c r="Z246" s="11" t="e">
        <f>'OddsRatio_working_3-way'!X246^(1/3)*COS('OddsRatio_working_3-way'!Y246/3)</f>
        <v>#VALUE!</v>
      </c>
      <c r="AA246" s="11" t="e">
        <f>'OddsRatio_working_3-way'!X246^(1/3)*COS(('OddsRatio_working_3-way'!Y246+2*PI())/3)</f>
        <v>#VALUE!</v>
      </c>
      <c r="AB246" s="11" t="e">
        <f>'OddsRatio_working_3-way'!X246^(1/3)*COS(('OddsRatio_working_3-way'!Y246+4*PI())/3)</f>
        <v>#VALUE!</v>
      </c>
      <c r="AC246" s="11" t="e">
        <f>'OddsRatio_working_3-way'!X246^(1/3)*SIN('OddsRatio_working_3-way'!Y246/3)</f>
        <v>#VALUE!</v>
      </c>
      <c r="AD246" s="11" t="e">
        <f>'OddsRatio_working_3-way'!X246^(1/3)*SIN(('OddsRatio_working_3-way'!Y246+2*PI())/3)</f>
        <v>#VALUE!</v>
      </c>
      <c r="AE246" s="11" t="e">
        <f>'OddsRatio_working_3-way'!X246^(1/3)*SIN(('OddsRatio_working_3-way'!Y246+4*PI())/3)</f>
        <v>#VALUE!</v>
      </c>
      <c r="AF246" s="11" t="e">
        <f>-'OddsRatio_working_3-way'!U246/(3*'OddsRatio_working_3-way'!X246^(1/3))*COS(('OddsRatio_working_3-way'!Y246)/3)</f>
        <v>#VALUE!</v>
      </c>
      <c r="AG246" s="11" t="e">
        <f>-'OddsRatio_working_3-way'!U246/(3*'OddsRatio_working_3-way'!X246^(1/3))*COS(('OddsRatio_working_3-way'!Y246+2*PI())/3)</f>
        <v>#VALUE!</v>
      </c>
      <c r="AH246" s="11" t="e">
        <f>-'OddsRatio_working_3-way'!U246/(3*'OddsRatio_working_3-way'!X246^(1/3))*COS(('OddsRatio_working_3-way'!Y246+4*PI())/3)</f>
        <v>#VALUE!</v>
      </c>
      <c r="AI246" s="11" t="e">
        <f>'OddsRatio_working_3-way'!U246/(3*'OddsRatio_working_3-way'!X246^(1/3))*SIN(('OddsRatio_working_3-way'!Y246)/3)</f>
        <v>#VALUE!</v>
      </c>
      <c r="AJ246" s="11" t="e">
        <f>'OddsRatio_working_3-way'!U246/(3*'OddsRatio_working_3-way'!X246^(1/3))*SIN(('OddsRatio_working_3-way'!Y246+2*PI())/3)</f>
        <v>#VALUE!</v>
      </c>
      <c r="AK246" s="11" t="e">
        <f>'OddsRatio_working_3-way'!U246/(3*'OddsRatio_working_3-way'!X246^(1/3))*SIN(('OddsRatio_working_3-way'!Y246+4*PI())/3)</f>
        <v>#VALUE!</v>
      </c>
      <c r="AL246" s="11" t="e">
        <f>'OddsRatio_working_3-way'!Z246+'OddsRatio_working_3-way'!AF246</f>
        <v>#VALUE!</v>
      </c>
      <c r="AM246" s="11" t="e">
        <f>'OddsRatio_working_3-way'!AA246+'OddsRatio_working_3-way'!AG246</f>
        <v>#VALUE!</v>
      </c>
      <c r="AN246" s="11" t="e">
        <f>'OddsRatio_working_3-way'!AB246+'OddsRatio_working_3-way'!AH246</f>
        <v>#VALUE!</v>
      </c>
      <c r="AO246" s="11" t="e">
        <f>'OddsRatio_working_3-way'!AC246+'OddsRatio_working_3-way'!AI246</f>
        <v>#VALUE!</v>
      </c>
      <c r="AP246" s="11" t="e">
        <f>'OddsRatio_working_3-way'!AD246+'OddsRatio_working_3-way'!AJ246</f>
        <v>#VALUE!</v>
      </c>
      <c r="AQ246" s="11" t="e">
        <f>'OddsRatio_working_3-way'!AE246+'OddsRatio_working_3-way'!AK246</f>
        <v>#VALUE!</v>
      </c>
      <c r="AR246" s="10" t="str">
        <f>IF(A246="","",IF(('OddsRatio_working_3-way'!X246=0),IF(Q246&gt;0,-Q246^(1/3),(-Q246)^(1/3)),'OddsRatio_working_3-way'!AL246-'OddsRatio_working_3-way'!R246/3))</f>
        <v/>
      </c>
      <c r="AS246" s="11" t="e">
        <f>IF(('OddsRatio_working_3-way'!X246=0),IF(Q246&gt;0,-Q246^(1/3),(-Q246)^(1/3)),'OddsRatio_working_3-way'!AM246-'OddsRatio_working_3-way'!R246/3)</f>
        <v>#VALUE!</v>
      </c>
      <c r="AT246" s="11" t="e">
        <f>IF(('OddsRatio_working_3-way'!X246=0),IF(Q246&gt;0,-Q246^(1/3),(-Q246)^(1/3)),'OddsRatio_working_3-way'!AN246-'OddsRatio_working_3-way'!R246/3)</f>
        <v>#VALUE!</v>
      </c>
      <c r="AU246" s="11" t="e">
        <f>IF(('OddsRatio_working_3-way'!X246=0),0,'OddsRatio_working_3-way'!AO246)</f>
        <v>#VALUE!</v>
      </c>
      <c r="AV246" s="11" t="e">
        <f>IF(('OddsRatio_working_3-way'!X246=0),0,'OddsRatio_working_3-way'!AP246)</f>
        <v>#VALUE!</v>
      </c>
      <c r="AW246" s="11" t="e">
        <f>IF(('OddsRatio_working_3-way'!X246=0),0,'OddsRatio_working_3-way'!AQ246)</f>
        <v>#VALUE!</v>
      </c>
    </row>
    <row r="247" spans="1:4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9" t="e">
        <f t="shared" si="52"/>
        <v>#VALUE!</v>
      </c>
      <c r="E247" s="9" t="e">
        <f t="shared" si="53"/>
        <v>#VALUE!</v>
      </c>
      <c r="F247" s="9" t="e">
        <f t="shared" si="54"/>
        <v>#VALUE!</v>
      </c>
      <c r="G247" s="9" t="str">
        <f t="shared" si="55"/>
        <v/>
      </c>
      <c r="H247" s="9" t="str">
        <f t="shared" si="56"/>
        <v/>
      </c>
      <c r="I247" s="9" t="str">
        <f t="shared" si="57"/>
        <v/>
      </c>
      <c r="J247" s="9" t="str">
        <f t="shared" si="58"/>
        <v/>
      </c>
      <c r="K247" s="11" t="e">
        <f t="shared" si="59"/>
        <v>#VALUE!</v>
      </c>
      <c r="L247" s="11" t="e">
        <f t="shared" si="60"/>
        <v>#VALUE!</v>
      </c>
      <c r="M247" s="11" t="e">
        <f t="shared" si="61"/>
        <v>#VALUE!</v>
      </c>
      <c r="N247" s="11" t="e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#VALUE!</v>
      </c>
      <c r="O247" s="11">
        <f>0</f>
        <v>0</v>
      </c>
      <c r="P247" s="11" t="e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#VALUE!</v>
      </c>
      <c r="Q247" s="11" t="e">
        <f>2*'OddsRatio_working_3-way'!K247*'OddsRatio_working_3-way'!L247*'OddsRatio_working_3-way'!M247</f>
        <v>#VALUE!</v>
      </c>
      <c r="R247" s="11" t="e">
        <f t="shared" si="62"/>
        <v>#VALUE!</v>
      </c>
      <c r="S247" s="11" t="e">
        <f t="shared" si="63"/>
        <v>#VALUE!</v>
      </c>
      <c r="T247" s="11" t="e">
        <f t="shared" si="64"/>
        <v>#VALUE!</v>
      </c>
      <c r="U247" s="11" t="e">
        <f>'OddsRatio_working_3-way'!S247-'OddsRatio_working_3-way'!R247^2/3</f>
        <v>#VALUE!</v>
      </c>
      <c r="V247" s="11" t="e">
        <f>'OddsRatio_working_3-way'!S247*'OddsRatio_working_3-way'!R247/3-2*'OddsRatio_working_3-way'!R247^3/27-'OddsRatio_working_3-way'!T247</f>
        <v>#VALUE!</v>
      </c>
      <c r="W247" s="11" t="e">
        <f>'OddsRatio_working_3-way'!V247^2+4*'OddsRatio_working_3-way'!U247^3/27</f>
        <v>#VALUE!</v>
      </c>
      <c r="X247" s="11" t="e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#VALUE!</v>
      </c>
      <c r="Y247" s="11" t="e">
        <f>IF('OddsRatio_working_3-way'!W247&gt;=0,IF('OddsRatio_working_3-way'!V247+SQRT('OddsRatio_working_3-way'!W247)&gt;0,0,PI()),ACOS('OddsRatio_working_3-way'!V247/(2*'OddsRatio_working_3-way'!X247)))</f>
        <v>#VALUE!</v>
      </c>
      <c r="Z247" s="11" t="e">
        <f>'OddsRatio_working_3-way'!X247^(1/3)*COS('OddsRatio_working_3-way'!Y247/3)</f>
        <v>#VALUE!</v>
      </c>
      <c r="AA247" s="11" t="e">
        <f>'OddsRatio_working_3-way'!X247^(1/3)*COS(('OddsRatio_working_3-way'!Y247+2*PI())/3)</f>
        <v>#VALUE!</v>
      </c>
      <c r="AB247" s="11" t="e">
        <f>'OddsRatio_working_3-way'!X247^(1/3)*COS(('OddsRatio_working_3-way'!Y247+4*PI())/3)</f>
        <v>#VALUE!</v>
      </c>
      <c r="AC247" s="11" t="e">
        <f>'OddsRatio_working_3-way'!X247^(1/3)*SIN('OddsRatio_working_3-way'!Y247/3)</f>
        <v>#VALUE!</v>
      </c>
      <c r="AD247" s="11" t="e">
        <f>'OddsRatio_working_3-way'!X247^(1/3)*SIN(('OddsRatio_working_3-way'!Y247+2*PI())/3)</f>
        <v>#VALUE!</v>
      </c>
      <c r="AE247" s="11" t="e">
        <f>'OddsRatio_working_3-way'!X247^(1/3)*SIN(('OddsRatio_working_3-way'!Y247+4*PI())/3)</f>
        <v>#VALUE!</v>
      </c>
      <c r="AF247" s="11" t="e">
        <f>-'OddsRatio_working_3-way'!U247/(3*'OddsRatio_working_3-way'!X247^(1/3))*COS(('OddsRatio_working_3-way'!Y247)/3)</f>
        <v>#VALUE!</v>
      </c>
      <c r="AG247" s="11" t="e">
        <f>-'OddsRatio_working_3-way'!U247/(3*'OddsRatio_working_3-way'!X247^(1/3))*COS(('OddsRatio_working_3-way'!Y247+2*PI())/3)</f>
        <v>#VALUE!</v>
      </c>
      <c r="AH247" s="11" t="e">
        <f>-'OddsRatio_working_3-way'!U247/(3*'OddsRatio_working_3-way'!X247^(1/3))*COS(('OddsRatio_working_3-way'!Y247+4*PI())/3)</f>
        <v>#VALUE!</v>
      </c>
      <c r="AI247" s="11" t="e">
        <f>'OddsRatio_working_3-way'!U247/(3*'OddsRatio_working_3-way'!X247^(1/3))*SIN(('OddsRatio_working_3-way'!Y247)/3)</f>
        <v>#VALUE!</v>
      </c>
      <c r="AJ247" s="11" t="e">
        <f>'OddsRatio_working_3-way'!U247/(3*'OddsRatio_working_3-way'!X247^(1/3))*SIN(('OddsRatio_working_3-way'!Y247+2*PI())/3)</f>
        <v>#VALUE!</v>
      </c>
      <c r="AK247" s="11" t="e">
        <f>'OddsRatio_working_3-way'!U247/(3*'OddsRatio_working_3-way'!X247^(1/3))*SIN(('OddsRatio_working_3-way'!Y247+4*PI())/3)</f>
        <v>#VALUE!</v>
      </c>
      <c r="AL247" s="11" t="e">
        <f>'OddsRatio_working_3-way'!Z247+'OddsRatio_working_3-way'!AF247</f>
        <v>#VALUE!</v>
      </c>
      <c r="AM247" s="11" t="e">
        <f>'OddsRatio_working_3-way'!AA247+'OddsRatio_working_3-way'!AG247</f>
        <v>#VALUE!</v>
      </c>
      <c r="AN247" s="11" t="e">
        <f>'OddsRatio_working_3-way'!AB247+'OddsRatio_working_3-way'!AH247</f>
        <v>#VALUE!</v>
      </c>
      <c r="AO247" s="11" t="e">
        <f>'OddsRatio_working_3-way'!AC247+'OddsRatio_working_3-way'!AI247</f>
        <v>#VALUE!</v>
      </c>
      <c r="AP247" s="11" t="e">
        <f>'OddsRatio_working_3-way'!AD247+'OddsRatio_working_3-way'!AJ247</f>
        <v>#VALUE!</v>
      </c>
      <c r="AQ247" s="11" t="e">
        <f>'OddsRatio_working_3-way'!AE247+'OddsRatio_working_3-way'!AK247</f>
        <v>#VALUE!</v>
      </c>
      <c r="AR247" s="10" t="str">
        <f>IF(A247="","",IF(('OddsRatio_working_3-way'!X247=0),IF(Q247&gt;0,-Q247^(1/3),(-Q247)^(1/3)),'OddsRatio_working_3-way'!AL247-'OddsRatio_working_3-way'!R247/3))</f>
        <v/>
      </c>
      <c r="AS247" s="11" t="e">
        <f>IF(('OddsRatio_working_3-way'!X247=0),IF(Q247&gt;0,-Q247^(1/3),(-Q247)^(1/3)),'OddsRatio_working_3-way'!AM247-'OddsRatio_working_3-way'!R247/3)</f>
        <v>#VALUE!</v>
      </c>
      <c r="AT247" s="11" t="e">
        <f>IF(('OddsRatio_working_3-way'!X247=0),IF(Q247&gt;0,-Q247^(1/3),(-Q247)^(1/3)),'OddsRatio_working_3-way'!AN247-'OddsRatio_working_3-way'!R247/3)</f>
        <v>#VALUE!</v>
      </c>
      <c r="AU247" s="11" t="e">
        <f>IF(('OddsRatio_working_3-way'!X247=0),0,'OddsRatio_working_3-way'!AO247)</f>
        <v>#VALUE!</v>
      </c>
      <c r="AV247" s="11" t="e">
        <f>IF(('OddsRatio_working_3-way'!X247=0),0,'OddsRatio_working_3-way'!AP247)</f>
        <v>#VALUE!</v>
      </c>
      <c r="AW247" s="11" t="e">
        <f>IF(('OddsRatio_working_3-way'!X247=0),0,'OddsRatio_working_3-way'!AQ247)</f>
        <v>#VALUE!</v>
      </c>
    </row>
    <row r="248" spans="1:4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9" t="e">
        <f t="shared" si="52"/>
        <v>#VALUE!</v>
      </c>
      <c r="E248" s="9" t="e">
        <f t="shared" si="53"/>
        <v>#VALUE!</v>
      </c>
      <c r="F248" s="9" t="e">
        <f t="shared" si="54"/>
        <v>#VALUE!</v>
      </c>
      <c r="G248" s="9" t="str">
        <f t="shared" si="55"/>
        <v/>
      </c>
      <c r="H248" s="9" t="str">
        <f t="shared" si="56"/>
        <v/>
      </c>
      <c r="I248" s="9" t="str">
        <f t="shared" si="57"/>
        <v/>
      </c>
      <c r="J248" s="9" t="str">
        <f t="shared" si="58"/>
        <v/>
      </c>
      <c r="K248" s="11" t="e">
        <f t="shared" si="59"/>
        <v>#VALUE!</v>
      </c>
      <c r="L248" s="11" t="e">
        <f t="shared" si="60"/>
        <v>#VALUE!</v>
      </c>
      <c r="M248" s="11" t="e">
        <f t="shared" si="61"/>
        <v>#VALUE!</v>
      </c>
      <c r="N248" s="11" t="e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#VALUE!</v>
      </c>
      <c r="O248" s="11">
        <f>0</f>
        <v>0</v>
      </c>
      <c r="P248" s="11" t="e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#VALUE!</v>
      </c>
      <c r="Q248" s="11" t="e">
        <f>2*'OddsRatio_working_3-way'!K248*'OddsRatio_working_3-way'!L248*'OddsRatio_working_3-way'!M248</f>
        <v>#VALUE!</v>
      </c>
      <c r="R248" s="11" t="e">
        <f t="shared" si="62"/>
        <v>#VALUE!</v>
      </c>
      <c r="S248" s="11" t="e">
        <f t="shared" si="63"/>
        <v>#VALUE!</v>
      </c>
      <c r="T248" s="11" t="e">
        <f t="shared" si="64"/>
        <v>#VALUE!</v>
      </c>
      <c r="U248" s="11" t="e">
        <f>'OddsRatio_working_3-way'!S248-'OddsRatio_working_3-way'!R248^2/3</f>
        <v>#VALUE!</v>
      </c>
      <c r="V248" s="11" t="e">
        <f>'OddsRatio_working_3-way'!S248*'OddsRatio_working_3-way'!R248/3-2*'OddsRatio_working_3-way'!R248^3/27-'OddsRatio_working_3-way'!T248</f>
        <v>#VALUE!</v>
      </c>
      <c r="W248" s="11" t="e">
        <f>'OddsRatio_working_3-way'!V248^2+4*'OddsRatio_working_3-way'!U248^3/27</f>
        <v>#VALUE!</v>
      </c>
      <c r="X248" s="11" t="e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#VALUE!</v>
      </c>
      <c r="Y248" s="11" t="e">
        <f>IF('OddsRatio_working_3-way'!W248&gt;=0,IF('OddsRatio_working_3-way'!V248+SQRT('OddsRatio_working_3-way'!W248)&gt;0,0,PI()),ACOS('OddsRatio_working_3-way'!V248/(2*'OddsRatio_working_3-way'!X248)))</f>
        <v>#VALUE!</v>
      </c>
      <c r="Z248" s="11" t="e">
        <f>'OddsRatio_working_3-way'!X248^(1/3)*COS('OddsRatio_working_3-way'!Y248/3)</f>
        <v>#VALUE!</v>
      </c>
      <c r="AA248" s="11" t="e">
        <f>'OddsRatio_working_3-way'!X248^(1/3)*COS(('OddsRatio_working_3-way'!Y248+2*PI())/3)</f>
        <v>#VALUE!</v>
      </c>
      <c r="AB248" s="11" t="e">
        <f>'OddsRatio_working_3-way'!X248^(1/3)*COS(('OddsRatio_working_3-way'!Y248+4*PI())/3)</f>
        <v>#VALUE!</v>
      </c>
      <c r="AC248" s="11" t="e">
        <f>'OddsRatio_working_3-way'!X248^(1/3)*SIN('OddsRatio_working_3-way'!Y248/3)</f>
        <v>#VALUE!</v>
      </c>
      <c r="AD248" s="11" t="e">
        <f>'OddsRatio_working_3-way'!X248^(1/3)*SIN(('OddsRatio_working_3-way'!Y248+2*PI())/3)</f>
        <v>#VALUE!</v>
      </c>
      <c r="AE248" s="11" t="e">
        <f>'OddsRatio_working_3-way'!X248^(1/3)*SIN(('OddsRatio_working_3-way'!Y248+4*PI())/3)</f>
        <v>#VALUE!</v>
      </c>
      <c r="AF248" s="11" t="e">
        <f>-'OddsRatio_working_3-way'!U248/(3*'OddsRatio_working_3-way'!X248^(1/3))*COS(('OddsRatio_working_3-way'!Y248)/3)</f>
        <v>#VALUE!</v>
      </c>
      <c r="AG248" s="11" t="e">
        <f>-'OddsRatio_working_3-way'!U248/(3*'OddsRatio_working_3-way'!X248^(1/3))*COS(('OddsRatio_working_3-way'!Y248+2*PI())/3)</f>
        <v>#VALUE!</v>
      </c>
      <c r="AH248" s="11" t="e">
        <f>-'OddsRatio_working_3-way'!U248/(3*'OddsRatio_working_3-way'!X248^(1/3))*COS(('OddsRatio_working_3-way'!Y248+4*PI())/3)</f>
        <v>#VALUE!</v>
      </c>
      <c r="AI248" s="11" t="e">
        <f>'OddsRatio_working_3-way'!U248/(3*'OddsRatio_working_3-way'!X248^(1/3))*SIN(('OddsRatio_working_3-way'!Y248)/3)</f>
        <v>#VALUE!</v>
      </c>
      <c r="AJ248" s="11" t="e">
        <f>'OddsRatio_working_3-way'!U248/(3*'OddsRatio_working_3-way'!X248^(1/3))*SIN(('OddsRatio_working_3-way'!Y248+2*PI())/3)</f>
        <v>#VALUE!</v>
      </c>
      <c r="AK248" s="11" t="e">
        <f>'OddsRatio_working_3-way'!U248/(3*'OddsRatio_working_3-way'!X248^(1/3))*SIN(('OddsRatio_working_3-way'!Y248+4*PI())/3)</f>
        <v>#VALUE!</v>
      </c>
      <c r="AL248" s="11" t="e">
        <f>'OddsRatio_working_3-way'!Z248+'OddsRatio_working_3-way'!AF248</f>
        <v>#VALUE!</v>
      </c>
      <c r="AM248" s="11" t="e">
        <f>'OddsRatio_working_3-way'!AA248+'OddsRatio_working_3-way'!AG248</f>
        <v>#VALUE!</v>
      </c>
      <c r="AN248" s="11" t="e">
        <f>'OddsRatio_working_3-way'!AB248+'OddsRatio_working_3-way'!AH248</f>
        <v>#VALUE!</v>
      </c>
      <c r="AO248" s="11" t="e">
        <f>'OddsRatio_working_3-way'!AC248+'OddsRatio_working_3-way'!AI248</f>
        <v>#VALUE!</v>
      </c>
      <c r="AP248" s="11" t="e">
        <f>'OddsRatio_working_3-way'!AD248+'OddsRatio_working_3-way'!AJ248</f>
        <v>#VALUE!</v>
      </c>
      <c r="AQ248" s="11" t="e">
        <f>'OddsRatio_working_3-way'!AE248+'OddsRatio_working_3-way'!AK248</f>
        <v>#VALUE!</v>
      </c>
      <c r="AR248" s="10" t="str">
        <f>IF(A248="","",IF(('OddsRatio_working_3-way'!X248=0),IF(Q248&gt;0,-Q248^(1/3),(-Q248)^(1/3)),'OddsRatio_working_3-way'!AL248-'OddsRatio_working_3-way'!R248/3))</f>
        <v/>
      </c>
      <c r="AS248" s="11" t="e">
        <f>IF(('OddsRatio_working_3-way'!X248=0),IF(Q248&gt;0,-Q248^(1/3),(-Q248)^(1/3)),'OddsRatio_working_3-way'!AM248-'OddsRatio_working_3-way'!R248/3)</f>
        <v>#VALUE!</v>
      </c>
      <c r="AT248" s="11" t="e">
        <f>IF(('OddsRatio_working_3-way'!X248=0),IF(Q248&gt;0,-Q248^(1/3),(-Q248)^(1/3)),'OddsRatio_working_3-way'!AN248-'OddsRatio_working_3-way'!R248/3)</f>
        <v>#VALUE!</v>
      </c>
      <c r="AU248" s="11" t="e">
        <f>IF(('OddsRatio_working_3-way'!X248=0),0,'OddsRatio_working_3-way'!AO248)</f>
        <v>#VALUE!</v>
      </c>
      <c r="AV248" s="11" t="e">
        <f>IF(('OddsRatio_working_3-way'!X248=0),0,'OddsRatio_working_3-way'!AP248)</f>
        <v>#VALUE!</v>
      </c>
      <c r="AW248" s="11" t="e">
        <f>IF(('OddsRatio_working_3-way'!X248=0),0,'OddsRatio_working_3-way'!AQ248)</f>
        <v>#VALUE!</v>
      </c>
    </row>
    <row r="249" spans="1:4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9" t="e">
        <f t="shared" si="52"/>
        <v>#VALUE!</v>
      </c>
      <c r="E249" s="9" t="e">
        <f t="shared" si="53"/>
        <v>#VALUE!</v>
      </c>
      <c r="F249" s="9" t="e">
        <f t="shared" si="54"/>
        <v>#VALUE!</v>
      </c>
      <c r="G249" s="9" t="str">
        <f t="shared" si="55"/>
        <v/>
      </c>
      <c r="H249" s="9" t="str">
        <f t="shared" si="56"/>
        <v/>
      </c>
      <c r="I249" s="9" t="str">
        <f t="shared" si="57"/>
        <v/>
      </c>
      <c r="J249" s="9" t="str">
        <f t="shared" si="58"/>
        <v/>
      </c>
      <c r="K249" s="11" t="e">
        <f t="shared" si="59"/>
        <v>#VALUE!</v>
      </c>
      <c r="L249" s="11" t="e">
        <f t="shared" si="60"/>
        <v>#VALUE!</v>
      </c>
      <c r="M249" s="11" t="e">
        <f t="shared" si="61"/>
        <v>#VALUE!</v>
      </c>
      <c r="N249" s="11" t="e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#VALUE!</v>
      </c>
      <c r="O249" s="11">
        <f>0</f>
        <v>0</v>
      </c>
      <c r="P249" s="11" t="e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#VALUE!</v>
      </c>
      <c r="Q249" s="11" t="e">
        <f>2*'OddsRatio_working_3-way'!K249*'OddsRatio_working_3-way'!L249*'OddsRatio_working_3-way'!M249</f>
        <v>#VALUE!</v>
      </c>
      <c r="R249" s="11" t="e">
        <f t="shared" si="62"/>
        <v>#VALUE!</v>
      </c>
      <c r="S249" s="11" t="e">
        <f t="shared" si="63"/>
        <v>#VALUE!</v>
      </c>
      <c r="T249" s="11" t="e">
        <f t="shared" si="64"/>
        <v>#VALUE!</v>
      </c>
      <c r="U249" s="11" t="e">
        <f>'OddsRatio_working_3-way'!S249-'OddsRatio_working_3-way'!R249^2/3</f>
        <v>#VALUE!</v>
      </c>
      <c r="V249" s="11" t="e">
        <f>'OddsRatio_working_3-way'!S249*'OddsRatio_working_3-way'!R249/3-2*'OddsRatio_working_3-way'!R249^3/27-'OddsRatio_working_3-way'!T249</f>
        <v>#VALUE!</v>
      </c>
      <c r="W249" s="11" t="e">
        <f>'OddsRatio_working_3-way'!V249^2+4*'OddsRatio_working_3-way'!U249^3/27</f>
        <v>#VALUE!</v>
      </c>
      <c r="X249" s="11" t="e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#VALUE!</v>
      </c>
      <c r="Y249" s="11" t="e">
        <f>IF('OddsRatio_working_3-way'!W249&gt;=0,IF('OddsRatio_working_3-way'!V249+SQRT('OddsRatio_working_3-way'!W249)&gt;0,0,PI()),ACOS('OddsRatio_working_3-way'!V249/(2*'OddsRatio_working_3-way'!X249)))</f>
        <v>#VALUE!</v>
      </c>
      <c r="Z249" s="11" t="e">
        <f>'OddsRatio_working_3-way'!X249^(1/3)*COS('OddsRatio_working_3-way'!Y249/3)</f>
        <v>#VALUE!</v>
      </c>
      <c r="AA249" s="11" t="e">
        <f>'OddsRatio_working_3-way'!X249^(1/3)*COS(('OddsRatio_working_3-way'!Y249+2*PI())/3)</f>
        <v>#VALUE!</v>
      </c>
      <c r="AB249" s="11" t="e">
        <f>'OddsRatio_working_3-way'!X249^(1/3)*COS(('OddsRatio_working_3-way'!Y249+4*PI())/3)</f>
        <v>#VALUE!</v>
      </c>
      <c r="AC249" s="11" t="e">
        <f>'OddsRatio_working_3-way'!X249^(1/3)*SIN('OddsRatio_working_3-way'!Y249/3)</f>
        <v>#VALUE!</v>
      </c>
      <c r="AD249" s="11" t="e">
        <f>'OddsRatio_working_3-way'!X249^(1/3)*SIN(('OddsRatio_working_3-way'!Y249+2*PI())/3)</f>
        <v>#VALUE!</v>
      </c>
      <c r="AE249" s="11" t="e">
        <f>'OddsRatio_working_3-way'!X249^(1/3)*SIN(('OddsRatio_working_3-way'!Y249+4*PI())/3)</f>
        <v>#VALUE!</v>
      </c>
      <c r="AF249" s="11" t="e">
        <f>-'OddsRatio_working_3-way'!U249/(3*'OddsRatio_working_3-way'!X249^(1/3))*COS(('OddsRatio_working_3-way'!Y249)/3)</f>
        <v>#VALUE!</v>
      </c>
      <c r="AG249" s="11" t="e">
        <f>-'OddsRatio_working_3-way'!U249/(3*'OddsRatio_working_3-way'!X249^(1/3))*COS(('OddsRatio_working_3-way'!Y249+2*PI())/3)</f>
        <v>#VALUE!</v>
      </c>
      <c r="AH249" s="11" t="e">
        <f>-'OddsRatio_working_3-way'!U249/(3*'OddsRatio_working_3-way'!X249^(1/3))*COS(('OddsRatio_working_3-way'!Y249+4*PI())/3)</f>
        <v>#VALUE!</v>
      </c>
      <c r="AI249" s="11" t="e">
        <f>'OddsRatio_working_3-way'!U249/(3*'OddsRatio_working_3-way'!X249^(1/3))*SIN(('OddsRatio_working_3-way'!Y249)/3)</f>
        <v>#VALUE!</v>
      </c>
      <c r="AJ249" s="11" t="e">
        <f>'OddsRatio_working_3-way'!U249/(3*'OddsRatio_working_3-way'!X249^(1/3))*SIN(('OddsRatio_working_3-way'!Y249+2*PI())/3)</f>
        <v>#VALUE!</v>
      </c>
      <c r="AK249" s="11" t="e">
        <f>'OddsRatio_working_3-way'!U249/(3*'OddsRatio_working_3-way'!X249^(1/3))*SIN(('OddsRatio_working_3-way'!Y249+4*PI())/3)</f>
        <v>#VALUE!</v>
      </c>
      <c r="AL249" s="11" t="e">
        <f>'OddsRatio_working_3-way'!Z249+'OddsRatio_working_3-way'!AF249</f>
        <v>#VALUE!</v>
      </c>
      <c r="AM249" s="11" t="e">
        <f>'OddsRatio_working_3-way'!AA249+'OddsRatio_working_3-way'!AG249</f>
        <v>#VALUE!</v>
      </c>
      <c r="AN249" s="11" t="e">
        <f>'OddsRatio_working_3-way'!AB249+'OddsRatio_working_3-way'!AH249</f>
        <v>#VALUE!</v>
      </c>
      <c r="AO249" s="11" t="e">
        <f>'OddsRatio_working_3-way'!AC249+'OddsRatio_working_3-way'!AI249</f>
        <v>#VALUE!</v>
      </c>
      <c r="AP249" s="11" t="e">
        <f>'OddsRatio_working_3-way'!AD249+'OddsRatio_working_3-way'!AJ249</f>
        <v>#VALUE!</v>
      </c>
      <c r="AQ249" s="11" t="e">
        <f>'OddsRatio_working_3-way'!AE249+'OddsRatio_working_3-way'!AK249</f>
        <v>#VALUE!</v>
      </c>
      <c r="AR249" s="10" t="str">
        <f>IF(A249="","",IF(('OddsRatio_working_3-way'!X249=0),IF(Q249&gt;0,-Q249^(1/3),(-Q249)^(1/3)),'OddsRatio_working_3-way'!AL249-'OddsRatio_working_3-way'!R249/3))</f>
        <v/>
      </c>
      <c r="AS249" s="11" t="e">
        <f>IF(('OddsRatio_working_3-way'!X249=0),IF(Q249&gt;0,-Q249^(1/3),(-Q249)^(1/3)),'OddsRatio_working_3-way'!AM249-'OddsRatio_working_3-way'!R249/3)</f>
        <v>#VALUE!</v>
      </c>
      <c r="AT249" s="11" t="e">
        <f>IF(('OddsRatio_working_3-way'!X249=0),IF(Q249&gt;0,-Q249^(1/3),(-Q249)^(1/3)),'OddsRatio_working_3-way'!AN249-'OddsRatio_working_3-way'!R249/3)</f>
        <v>#VALUE!</v>
      </c>
      <c r="AU249" s="11" t="e">
        <f>IF(('OddsRatio_working_3-way'!X249=0),0,'OddsRatio_working_3-way'!AO249)</f>
        <v>#VALUE!</v>
      </c>
      <c r="AV249" s="11" t="e">
        <f>IF(('OddsRatio_working_3-way'!X249=0),0,'OddsRatio_working_3-way'!AP249)</f>
        <v>#VALUE!</v>
      </c>
      <c r="AW249" s="11" t="e">
        <f>IF(('OddsRatio_working_3-way'!X249=0),0,'OddsRatio_working_3-way'!AQ249)</f>
        <v>#VALUE!</v>
      </c>
    </row>
    <row r="250" spans="1:4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9" t="e">
        <f t="shared" si="52"/>
        <v>#VALUE!</v>
      </c>
      <c r="E250" s="9" t="e">
        <f t="shared" si="53"/>
        <v>#VALUE!</v>
      </c>
      <c r="F250" s="9" t="e">
        <f t="shared" si="54"/>
        <v>#VALUE!</v>
      </c>
      <c r="G250" s="9" t="str">
        <f t="shared" si="55"/>
        <v/>
      </c>
      <c r="H250" s="9" t="str">
        <f t="shared" si="56"/>
        <v/>
      </c>
      <c r="I250" s="9" t="str">
        <f t="shared" si="57"/>
        <v/>
      </c>
      <c r="J250" s="9" t="str">
        <f t="shared" si="58"/>
        <v/>
      </c>
      <c r="K250" s="11" t="e">
        <f t="shared" si="59"/>
        <v>#VALUE!</v>
      </c>
      <c r="L250" s="11" t="e">
        <f t="shared" si="60"/>
        <v>#VALUE!</v>
      </c>
      <c r="M250" s="11" t="e">
        <f t="shared" si="61"/>
        <v>#VALUE!</v>
      </c>
      <c r="N250" s="11" t="e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#VALUE!</v>
      </c>
      <c r="O250" s="11">
        <f>0</f>
        <v>0</v>
      </c>
      <c r="P250" s="11" t="e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#VALUE!</v>
      </c>
      <c r="Q250" s="11" t="e">
        <f>2*'OddsRatio_working_3-way'!K250*'OddsRatio_working_3-way'!L250*'OddsRatio_working_3-way'!M250</f>
        <v>#VALUE!</v>
      </c>
      <c r="R250" s="11" t="e">
        <f t="shared" si="62"/>
        <v>#VALUE!</v>
      </c>
      <c r="S250" s="11" t="e">
        <f t="shared" si="63"/>
        <v>#VALUE!</v>
      </c>
      <c r="T250" s="11" t="e">
        <f t="shared" si="64"/>
        <v>#VALUE!</v>
      </c>
      <c r="U250" s="11" t="e">
        <f>'OddsRatio_working_3-way'!S250-'OddsRatio_working_3-way'!R250^2/3</f>
        <v>#VALUE!</v>
      </c>
      <c r="V250" s="11" t="e">
        <f>'OddsRatio_working_3-way'!S250*'OddsRatio_working_3-way'!R250/3-2*'OddsRatio_working_3-way'!R250^3/27-'OddsRatio_working_3-way'!T250</f>
        <v>#VALUE!</v>
      </c>
      <c r="W250" s="11" t="e">
        <f>'OddsRatio_working_3-way'!V250^2+4*'OddsRatio_working_3-way'!U250^3/27</f>
        <v>#VALUE!</v>
      </c>
      <c r="X250" s="11" t="e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#VALUE!</v>
      </c>
      <c r="Y250" s="11" t="e">
        <f>IF('OddsRatio_working_3-way'!W250&gt;=0,IF('OddsRatio_working_3-way'!V250+SQRT('OddsRatio_working_3-way'!W250)&gt;0,0,PI()),ACOS('OddsRatio_working_3-way'!V250/(2*'OddsRatio_working_3-way'!X250)))</f>
        <v>#VALUE!</v>
      </c>
      <c r="Z250" s="11" t="e">
        <f>'OddsRatio_working_3-way'!X250^(1/3)*COS('OddsRatio_working_3-way'!Y250/3)</f>
        <v>#VALUE!</v>
      </c>
      <c r="AA250" s="11" t="e">
        <f>'OddsRatio_working_3-way'!X250^(1/3)*COS(('OddsRatio_working_3-way'!Y250+2*PI())/3)</f>
        <v>#VALUE!</v>
      </c>
      <c r="AB250" s="11" t="e">
        <f>'OddsRatio_working_3-way'!X250^(1/3)*COS(('OddsRatio_working_3-way'!Y250+4*PI())/3)</f>
        <v>#VALUE!</v>
      </c>
      <c r="AC250" s="11" t="e">
        <f>'OddsRatio_working_3-way'!X250^(1/3)*SIN('OddsRatio_working_3-way'!Y250/3)</f>
        <v>#VALUE!</v>
      </c>
      <c r="AD250" s="11" t="e">
        <f>'OddsRatio_working_3-way'!X250^(1/3)*SIN(('OddsRatio_working_3-way'!Y250+2*PI())/3)</f>
        <v>#VALUE!</v>
      </c>
      <c r="AE250" s="11" t="e">
        <f>'OddsRatio_working_3-way'!X250^(1/3)*SIN(('OddsRatio_working_3-way'!Y250+4*PI())/3)</f>
        <v>#VALUE!</v>
      </c>
      <c r="AF250" s="11" t="e">
        <f>-'OddsRatio_working_3-way'!U250/(3*'OddsRatio_working_3-way'!X250^(1/3))*COS(('OddsRatio_working_3-way'!Y250)/3)</f>
        <v>#VALUE!</v>
      </c>
      <c r="AG250" s="11" t="e">
        <f>-'OddsRatio_working_3-way'!U250/(3*'OddsRatio_working_3-way'!X250^(1/3))*COS(('OddsRatio_working_3-way'!Y250+2*PI())/3)</f>
        <v>#VALUE!</v>
      </c>
      <c r="AH250" s="11" t="e">
        <f>-'OddsRatio_working_3-way'!U250/(3*'OddsRatio_working_3-way'!X250^(1/3))*COS(('OddsRatio_working_3-way'!Y250+4*PI())/3)</f>
        <v>#VALUE!</v>
      </c>
      <c r="AI250" s="11" t="e">
        <f>'OddsRatio_working_3-way'!U250/(3*'OddsRatio_working_3-way'!X250^(1/3))*SIN(('OddsRatio_working_3-way'!Y250)/3)</f>
        <v>#VALUE!</v>
      </c>
      <c r="AJ250" s="11" t="e">
        <f>'OddsRatio_working_3-way'!U250/(3*'OddsRatio_working_3-way'!X250^(1/3))*SIN(('OddsRatio_working_3-way'!Y250+2*PI())/3)</f>
        <v>#VALUE!</v>
      </c>
      <c r="AK250" s="11" t="e">
        <f>'OddsRatio_working_3-way'!U250/(3*'OddsRatio_working_3-way'!X250^(1/3))*SIN(('OddsRatio_working_3-way'!Y250+4*PI())/3)</f>
        <v>#VALUE!</v>
      </c>
      <c r="AL250" s="11" t="e">
        <f>'OddsRatio_working_3-way'!Z250+'OddsRatio_working_3-way'!AF250</f>
        <v>#VALUE!</v>
      </c>
      <c r="AM250" s="11" t="e">
        <f>'OddsRatio_working_3-way'!AA250+'OddsRatio_working_3-way'!AG250</f>
        <v>#VALUE!</v>
      </c>
      <c r="AN250" s="11" t="e">
        <f>'OddsRatio_working_3-way'!AB250+'OddsRatio_working_3-way'!AH250</f>
        <v>#VALUE!</v>
      </c>
      <c r="AO250" s="11" t="e">
        <f>'OddsRatio_working_3-way'!AC250+'OddsRatio_working_3-way'!AI250</f>
        <v>#VALUE!</v>
      </c>
      <c r="AP250" s="11" t="e">
        <f>'OddsRatio_working_3-way'!AD250+'OddsRatio_working_3-way'!AJ250</f>
        <v>#VALUE!</v>
      </c>
      <c r="AQ250" s="11" t="e">
        <f>'OddsRatio_working_3-way'!AE250+'OddsRatio_working_3-way'!AK250</f>
        <v>#VALUE!</v>
      </c>
      <c r="AR250" s="10" t="str">
        <f>IF(A250="","",IF(('OddsRatio_working_3-way'!X250=0),IF(Q250&gt;0,-Q250^(1/3),(-Q250)^(1/3)),'OddsRatio_working_3-way'!AL250-'OddsRatio_working_3-way'!R250/3))</f>
        <v/>
      </c>
      <c r="AS250" s="11" t="e">
        <f>IF(('OddsRatio_working_3-way'!X250=0),IF(Q250&gt;0,-Q250^(1/3),(-Q250)^(1/3)),'OddsRatio_working_3-way'!AM250-'OddsRatio_working_3-way'!R250/3)</f>
        <v>#VALUE!</v>
      </c>
      <c r="AT250" s="11" t="e">
        <f>IF(('OddsRatio_working_3-way'!X250=0),IF(Q250&gt;0,-Q250^(1/3),(-Q250)^(1/3)),'OddsRatio_working_3-way'!AN250-'OddsRatio_working_3-way'!R250/3)</f>
        <v>#VALUE!</v>
      </c>
      <c r="AU250" s="11" t="e">
        <f>IF(('OddsRatio_working_3-way'!X250=0),0,'OddsRatio_working_3-way'!AO250)</f>
        <v>#VALUE!</v>
      </c>
      <c r="AV250" s="11" t="e">
        <f>IF(('OddsRatio_working_3-way'!X250=0),0,'OddsRatio_working_3-way'!AP250)</f>
        <v>#VALUE!</v>
      </c>
      <c r="AW250" s="11" t="e">
        <f>IF(('OddsRatio_working_3-way'!X250=0),0,'OddsRatio_working_3-way'!AQ250)</f>
        <v>#VALUE!</v>
      </c>
    </row>
    <row r="251" spans="1:4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9" t="e">
        <f t="shared" si="52"/>
        <v>#VALUE!</v>
      </c>
      <c r="E251" s="9" t="e">
        <f t="shared" si="53"/>
        <v>#VALUE!</v>
      </c>
      <c r="F251" s="9" t="e">
        <f t="shared" si="54"/>
        <v>#VALUE!</v>
      </c>
      <c r="G251" s="9" t="str">
        <f t="shared" si="55"/>
        <v/>
      </c>
      <c r="H251" s="9" t="str">
        <f t="shared" si="56"/>
        <v/>
      </c>
      <c r="I251" s="9" t="str">
        <f t="shared" si="57"/>
        <v/>
      </c>
      <c r="J251" s="9" t="str">
        <f t="shared" si="58"/>
        <v/>
      </c>
      <c r="K251" s="11" t="e">
        <f t="shared" si="59"/>
        <v>#VALUE!</v>
      </c>
      <c r="L251" s="11" t="e">
        <f t="shared" si="60"/>
        <v>#VALUE!</v>
      </c>
      <c r="M251" s="11" t="e">
        <f t="shared" si="61"/>
        <v>#VALUE!</v>
      </c>
      <c r="N251" s="11" t="e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#VALUE!</v>
      </c>
      <c r="O251" s="11">
        <f>0</f>
        <v>0</v>
      </c>
      <c r="P251" s="11" t="e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#VALUE!</v>
      </c>
      <c r="Q251" s="11" t="e">
        <f>2*'OddsRatio_working_3-way'!K251*'OddsRatio_working_3-way'!L251*'OddsRatio_working_3-way'!M251</f>
        <v>#VALUE!</v>
      </c>
      <c r="R251" s="11" t="e">
        <f t="shared" si="62"/>
        <v>#VALUE!</v>
      </c>
      <c r="S251" s="11" t="e">
        <f t="shared" si="63"/>
        <v>#VALUE!</v>
      </c>
      <c r="T251" s="11" t="e">
        <f t="shared" si="64"/>
        <v>#VALUE!</v>
      </c>
      <c r="U251" s="11" t="e">
        <f>'OddsRatio_working_3-way'!S251-'OddsRatio_working_3-way'!R251^2/3</f>
        <v>#VALUE!</v>
      </c>
      <c r="V251" s="11" t="e">
        <f>'OddsRatio_working_3-way'!S251*'OddsRatio_working_3-way'!R251/3-2*'OddsRatio_working_3-way'!R251^3/27-'OddsRatio_working_3-way'!T251</f>
        <v>#VALUE!</v>
      </c>
      <c r="W251" s="11" t="e">
        <f>'OddsRatio_working_3-way'!V251^2+4*'OddsRatio_working_3-way'!U251^3/27</f>
        <v>#VALUE!</v>
      </c>
      <c r="X251" s="11" t="e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#VALUE!</v>
      </c>
      <c r="Y251" s="11" t="e">
        <f>IF('OddsRatio_working_3-way'!W251&gt;=0,IF('OddsRatio_working_3-way'!V251+SQRT('OddsRatio_working_3-way'!W251)&gt;0,0,PI()),ACOS('OddsRatio_working_3-way'!V251/(2*'OddsRatio_working_3-way'!X251)))</f>
        <v>#VALUE!</v>
      </c>
      <c r="Z251" s="11" t="e">
        <f>'OddsRatio_working_3-way'!X251^(1/3)*COS('OddsRatio_working_3-way'!Y251/3)</f>
        <v>#VALUE!</v>
      </c>
      <c r="AA251" s="11" t="e">
        <f>'OddsRatio_working_3-way'!X251^(1/3)*COS(('OddsRatio_working_3-way'!Y251+2*PI())/3)</f>
        <v>#VALUE!</v>
      </c>
      <c r="AB251" s="11" t="e">
        <f>'OddsRatio_working_3-way'!X251^(1/3)*COS(('OddsRatio_working_3-way'!Y251+4*PI())/3)</f>
        <v>#VALUE!</v>
      </c>
      <c r="AC251" s="11" t="e">
        <f>'OddsRatio_working_3-way'!X251^(1/3)*SIN('OddsRatio_working_3-way'!Y251/3)</f>
        <v>#VALUE!</v>
      </c>
      <c r="AD251" s="11" t="e">
        <f>'OddsRatio_working_3-way'!X251^(1/3)*SIN(('OddsRatio_working_3-way'!Y251+2*PI())/3)</f>
        <v>#VALUE!</v>
      </c>
      <c r="AE251" s="11" t="e">
        <f>'OddsRatio_working_3-way'!X251^(1/3)*SIN(('OddsRatio_working_3-way'!Y251+4*PI())/3)</f>
        <v>#VALUE!</v>
      </c>
      <c r="AF251" s="11" t="e">
        <f>-'OddsRatio_working_3-way'!U251/(3*'OddsRatio_working_3-way'!X251^(1/3))*COS(('OddsRatio_working_3-way'!Y251)/3)</f>
        <v>#VALUE!</v>
      </c>
      <c r="AG251" s="11" t="e">
        <f>-'OddsRatio_working_3-way'!U251/(3*'OddsRatio_working_3-way'!X251^(1/3))*COS(('OddsRatio_working_3-way'!Y251+2*PI())/3)</f>
        <v>#VALUE!</v>
      </c>
      <c r="AH251" s="11" t="e">
        <f>-'OddsRatio_working_3-way'!U251/(3*'OddsRatio_working_3-way'!X251^(1/3))*COS(('OddsRatio_working_3-way'!Y251+4*PI())/3)</f>
        <v>#VALUE!</v>
      </c>
      <c r="AI251" s="11" t="e">
        <f>'OddsRatio_working_3-way'!U251/(3*'OddsRatio_working_3-way'!X251^(1/3))*SIN(('OddsRatio_working_3-way'!Y251)/3)</f>
        <v>#VALUE!</v>
      </c>
      <c r="AJ251" s="11" t="e">
        <f>'OddsRatio_working_3-way'!U251/(3*'OddsRatio_working_3-way'!X251^(1/3))*SIN(('OddsRatio_working_3-way'!Y251+2*PI())/3)</f>
        <v>#VALUE!</v>
      </c>
      <c r="AK251" s="11" t="e">
        <f>'OddsRatio_working_3-way'!U251/(3*'OddsRatio_working_3-way'!X251^(1/3))*SIN(('OddsRatio_working_3-way'!Y251+4*PI())/3)</f>
        <v>#VALUE!</v>
      </c>
      <c r="AL251" s="11" t="e">
        <f>'OddsRatio_working_3-way'!Z251+'OddsRatio_working_3-way'!AF251</f>
        <v>#VALUE!</v>
      </c>
      <c r="AM251" s="11" t="e">
        <f>'OddsRatio_working_3-way'!AA251+'OddsRatio_working_3-way'!AG251</f>
        <v>#VALUE!</v>
      </c>
      <c r="AN251" s="11" t="e">
        <f>'OddsRatio_working_3-way'!AB251+'OddsRatio_working_3-way'!AH251</f>
        <v>#VALUE!</v>
      </c>
      <c r="AO251" s="11" t="e">
        <f>'OddsRatio_working_3-way'!AC251+'OddsRatio_working_3-way'!AI251</f>
        <v>#VALUE!</v>
      </c>
      <c r="AP251" s="11" t="e">
        <f>'OddsRatio_working_3-way'!AD251+'OddsRatio_working_3-way'!AJ251</f>
        <v>#VALUE!</v>
      </c>
      <c r="AQ251" s="11" t="e">
        <f>'OddsRatio_working_3-way'!AE251+'OddsRatio_working_3-way'!AK251</f>
        <v>#VALUE!</v>
      </c>
      <c r="AR251" s="10" t="str">
        <f>IF(A251="","",IF(('OddsRatio_working_3-way'!X251=0),IF(Q251&gt;0,-Q251^(1/3),(-Q251)^(1/3)),'OddsRatio_working_3-way'!AL251-'OddsRatio_working_3-way'!R251/3))</f>
        <v/>
      </c>
      <c r="AS251" s="11" t="e">
        <f>IF(('OddsRatio_working_3-way'!X251=0),IF(Q251&gt;0,-Q251^(1/3),(-Q251)^(1/3)),'OddsRatio_working_3-way'!AM251-'OddsRatio_working_3-way'!R251/3)</f>
        <v>#VALUE!</v>
      </c>
      <c r="AT251" s="11" t="e">
        <f>IF(('OddsRatio_working_3-way'!X251=0),IF(Q251&gt;0,-Q251^(1/3),(-Q251)^(1/3)),'OddsRatio_working_3-way'!AN251-'OddsRatio_working_3-way'!R251/3)</f>
        <v>#VALUE!</v>
      </c>
      <c r="AU251" s="11" t="e">
        <f>IF(('OddsRatio_working_3-way'!X251=0),0,'OddsRatio_working_3-way'!AO251)</f>
        <v>#VALUE!</v>
      </c>
      <c r="AV251" s="11" t="e">
        <f>IF(('OddsRatio_working_3-way'!X251=0),0,'OddsRatio_working_3-way'!AP251)</f>
        <v>#VALUE!</v>
      </c>
      <c r="AW251" s="11" t="e">
        <f>IF(('OddsRatio_working_3-way'!X251=0),0,'OddsRatio_working_3-way'!AQ251)</f>
        <v>#VALUE!</v>
      </c>
    </row>
    <row r="252" spans="1:4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9" t="e">
        <f t="shared" si="52"/>
        <v>#VALUE!</v>
      </c>
      <c r="E252" s="9" t="e">
        <f t="shared" si="53"/>
        <v>#VALUE!</v>
      </c>
      <c r="F252" s="9" t="e">
        <f t="shared" si="54"/>
        <v>#VALUE!</v>
      </c>
      <c r="G252" s="9" t="str">
        <f t="shared" si="55"/>
        <v/>
      </c>
      <c r="H252" s="9" t="str">
        <f t="shared" si="56"/>
        <v/>
      </c>
      <c r="I252" s="9" t="str">
        <f t="shared" si="57"/>
        <v/>
      </c>
      <c r="J252" s="9" t="str">
        <f t="shared" si="58"/>
        <v/>
      </c>
      <c r="K252" s="11" t="e">
        <f t="shared" si="59"/>
        <v>#VALUE!</v>
      </c>
      <c r="L252" s="11" t="e">
        <f t="shared" si="60"/>
        <v>#VALUE!</v>
      </c>
      <c r="M252" s="11" t="e">
        <f t="shared" si="61"/>
        <v>#VALUE!</v>
      </c>
      <c r="N252" s="11" t="e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#VALUE!</v>
      </c>
      <c r="O252" s="11">
        <f>0</f>
        <v>0</v>
      </c>
      <c r="P252" s="11" t="e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#VALUE!</v>
      </c>
      <c r="Q252" s="11" t="e">
        <f>2*'OddsRatio_working_3-way'!K252*'OddsRatio_working_3-way'!L252*'OddsRatio_working_3-way'!M252</f>
        <v>#VALUE!</v>
      </c>
      <c r="R252" s="11" t="e">
        <f t="shared" si="62"/>
        <v>#VALUE!</v>
      </c>
      <c r="S252" s="11" t="e">
        <f t="shared" si="63"/>
        <v>#VALUE!</v>
      </c>
      <c r="T252" s="11" t="e">
        <f t="shared" si="64"/>
        <v>#VALUE!</v>
      </c>
      <c r="U252" s="11" t="e">
        <f>'OddsRatio_working_3-way'!S252-'OddsRatio_working_3-way'!R252^2/3</f>
        <v>#VALUE!</v>
      </c>
      <c r="V252" s="11" t="e">
        <f>'OddsRatio_working_3-way'!S252*'OddsRatio_working_3-way'!R252/3-2*'OddsRatio_working_3-way'!R252^3/27-'OddsRatio_working_3-way'!T252</f>
        <v>#VALUE!</v>
      </c>
      <c r="W252" s="11" t="e">
        <f>'OddsRatio_working_3-way'!V252^2+4*'OddsRatio_working_3-way'!U252^3/27</f>
        <v>#VALUE!</v>
      </c>
      <c r="X252" s="11" t="e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#VALUE!</v>
      </c>
      <c r="Y252" s="11" t="e">
        <f>IF('OddsRatio_working_3-way'!W252&gt;=0,IF('OddsRatio_working_3-way'!V252+SQRT('OddsRatio_working_3-way'!W252)&gt;0,0,PI()),ACOS('OddsRatio_working_3-way'!V252/(2*'OddsRatio_working_3-way'!X252)))</f>
        <v>#VALUE!</v>
      </c>
      <c r="Z252" s="11" t="e">
        <f>'OddsRatio_working_3-way'!X252^(1/3)*COS('OddsRatio_working_3-way'!Y252/3)</f>
        <v>#VALUE!</v>
      </c>
      <c r="AA252" s="11" t="e">
        <f>'OddsRatio_working_3-way'!X252^(1/3)*COS(('OddsRatio_working_3-way'!Y252+2*PI())/3)</f>
        <v>#VALUE!</v>
      </c>
      <c r="AB252" s="11" t="e">
        <f>'OddsRatio_working_3-way'!X252^(1/3)*COS(('OddsRatio_working_3-way'!Y252+4*PI())/3)</f>
        <v>#VALUE!</v>
      </c>
      <c r="AC252" s="11" t="e">
        <f>'OddsRatio_working_3-way'!X252^(1/3)*SIN('OddsRatio_working_3-way'!Y252/3)</f>
        <v>#VALUE!</v>
      </c>
      <c r="AD252" s="11" t="e">
        <f>'OddsRatio_working_3-way'!X252^(1/3)*SIN(('OddsRatio_working_3-way'!Y252+2*PI())/3)</f>
        <v>#VALUE!</v>
      </c>
      <c r="AE252" s="11" t="e">
        <f>'OddsRatio_working_3-way'!X252^(1/3)*SIN(('OddsRatio_working_3-way'!Y252+4*PI())/3)</f>
        <v>#VALUE!</v>
      </c>
      <c r="AF252" s="11" t="e">
        <f>-'OddsRatio_working_3-way'!U252/(3*'OddsRatio_working_3-way'!X252^(1/3))*COS(('OddsRatio_working_3-way'!Y252)/3)</f>
        <v>#VALUE!</v>
      </c>
      <c r="AG252" s="11" t="e">
        <f>-'OddsRatio_working_3-way'!U252/(3*'OddsRatio_working_3-way'!X252^(1/3))*COS(('OddsRatio_working_3-way'!Y252+2*PI())/3)</f>
        <v>#VALUE!</v>
      </c>
      <c r="AH252" s="11" t="e">
        <f>-'OddsRatio_working_3-way'!U252/(3*'OddsRatio_working_3-way'!X252^(1/3))*COS(('OddsRatio_working_3-way'!Y252+4*PI())/3)</f>
        <v>#VALUE!</v>
      </c>
      <c r="AI252" s="11" t="e">
        <f>'OddsRatio_working_3-way'!U252/(3*'OddsRatio_working_3-way'!X252^(1/3))*SIN(('OddsRatio_working_3-way'!Y252)/3)</f>
        <v>#VALUE!</v>
      </c>
      <c r="AJ252" s="11" t="e">
        <f>'OddsRatio_working_3-way'!U252/(3*'OddsRatio_working_3-way'!X252^(1/3))*SIN(('OddsRatio_working_3-way'!Y252+2*PI())/3)</f>
        <v>#VALUE!</v>
      </c>
      <c r="AK252" s="11" t="e">
        <f>'OddsRatio_working_3-way'!U252/(3*'OddsRatio_working_3-way'!X252^(1/3))*SIN(('OddsRatio_working_3-way'!Y252+4*PI())/3)</f>
        <v>#VALUE!</v>
      </c>
      <c r="AL252" s="11" t="e">
        <f>'OddsRatio_working_3-way'!Z252+'OddsRatio_working_3-way'!AF252</f>
        <v>#VALUE!</v>
      </c>
      <c r="AM252" s="11" t="e">
        <f>'OddsRatio_working_3-way'!AA252+'OddsRatio_working_3-way'!AG252</f>
        <v>#VALUE!</v>
      </c>
      <c r="AN252" s="11" t="e">
        <f>'OddsRatio_working_3-way'!AB252+'OddsRatio_working_3-way'!AH252</f>
        <v>#VALUE!</v>
      </c>
      <c r="AO252" s="11" t="e">
        <f>'OddsRatio_working_3-way'!AC252+'OddsRatio_working_3-way'!AI252</f>
        <v>#VALUE!</v>
      </c>
      <c r="AP252" s="11" t="e">
        <f>'OddsRatio_working_3-way'!AD252+'OddsRatio_working_3-way'!AJ252</f>
        <v>#VALUE!</v>
      </c>
      <c r="AQ252" s="11" t="e">
        <f>'OddsRatio_working_3-way'!AE252+'OddsRatio_working_3-way'!AK252</f>
        <v>#VALUE!</v>
      </c>
      <c r="AR252" s="10" t="str">
        <f>IF(A252="","",IF(('OddsRatio_working_3-way'!X252=0),IF(Q252&gt;0,-Q252^(1/3),(-Q252)^(1/3)),'OddsRatio_working_3-way'!AL252-'OddsRatio_working_3-way'!R252/3))</f>
        <v/>
      </c>
      <c r="AS252" s="11" t="e">
        <f>IF(('OddsRatio_working_3-way'!X252=0),IF(Q252&gt;0,-Q252^(1/3),(-Q252)^(1/3)),'OddsRatio_working_3-way'!AM252-'OddsRatio_working_3-way'!R252/3)</f>
        <v>#VALUE!</v>
      </c>
      <c r="AT252" s="11" t="e">
        <f>IF(('OddsRatio_working_3-way'!X252=0),IF(Q252&gt;0,-Q252^(1/3),(-Q252)^(1/3)),'OddsRatio_working_3-way'!AN252-'OddsRatio_working_3-way'!R252/3)</f>
        <v>#VALUE!</v>
      </c>
      <c r="AU252" s="11" t="e">
        <f>IF(('OddsRatio_working_3-way'!X252=0),0,'OddsRatio_working_3-way'!AO252)</f>
        <v>#VALUE!</v>
      </c>
      <c r="AV252" s="11" t="e">
        <f>IF(('OddsRatio_working_3-way'!X252=0),0,'OddsRatio_working_3-way'!AP252)</f>
        <v>#VALUE!</v>
      </c>
      <c r="AW252" s="11" t="e">
        <f>IF(('OddsRatio_working_3-way'!X252=0),0,'OddsRatio_working_3-way'!AQ252)</f>
        <v>#VALUE!</v>
      </c>
    </row>
    <row r="253" spans="1:4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9" t="e">
        <f t="shared" si="52"/>
        <v>#VALUE!</v>
      </c>
      <c r="E253" s="9" t="e">
        <f t="shared" si="53"/>
        <v>#VALUE!</v>
      </c>
      <c r="F253" s="9" t="e">
        <f t="shared" si="54"/>
        <v>#VALUE!</v>
      </c>
      <c r="G253" s="9" t="str">
        <f t="shared" si="55"/>
        <v/>
      </c>
      <c r="H253" s="9" t="str">
        <f t="shared" si="56"/>
        <v/>
      </c>
      <c r="I253" s="9" t="str">
        <f t="shared" si="57"/>
        <v/>
      </c>
      <c r="J253" s="9" t="str">
        <f t="shared" si="58"/>
        <v/>
      </c>
      <c r="K253" s="11" t="e">
        <f t="shared" si="59"/>
        <v>#VALUE!</v>
      </c>
      <c r="L253" s="11" t="e">
        <f t="shared" si="60"/>
        <v>#VALUE!</v>
      </c>
      <c r="M253" s="11" t="e">
        <f t="shared" si="61"/>
        <v>#VALUE!</v>
      </c>
      <c r="N253" s="11" t="e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#VALUE!</v>
      </c>
      <c r="O253" s="11">
        <f>0</f>
        <v>0</v>
      </c>
      <c r="P253" s="11" t="e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#VALUE!</v>
      </c>
      <c r="Q253" s="11" t="e">
        <f>2*'OddsRatio_working_3-way'!K253*'OddsRatio_working_3-way'!L253*'OddsRatio_working_3-way'!M253</f>
        <v>#VALUE!</v>
      </c>
      <c r="R253" s="11" t="e">
        <f t="shared" si="62"/>
        <v>#VALUE!</v>
      </c>
      <c r="S253" s="11" t="e">
        <f t="shared" si="63"/>
        <v>#VALUE!</v>
      </c>
      <c r="T253" s="11" t="e">
        <f t="shared" si="64"/>
        <v>#VALUE!</v>
      </c>
      <c r="U253" s="11" t="e">
        <f>'OddsRatio_working_3-way'!S253-'OddsRatio_working_3-way'!R253^2/3</f>
        <v>#VALUE!</v>
      </c>
      <c r="V253" s="11" t="e">
        <f>'OddsRatio_working_3-way'!S253*'OddsRatio_working_3-way'!R253/3-2*'OddsRatio_working_3-way'!R253^3/27-'OddsRatio_working_3-way'!T253</f>
        <v>#VALUE!</v>
      </c>
      <c r="W253" s="11" t="e">
        <f>'OddsRatio_working_3-way'!V253^2+4*'OddsRatio_working_3-way'!U253^3/27</f>
        <v>#VALUE!</v>
      </c>
      <c r="X253" s="11" t="e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#VALUE!</v>
      </c>
      <c r="Y253" s="11" t="e">
        <f>IF('OddsRatio_working_3-way'!W253&gt;=0,IF('OddsRatio_working_3-way'!V253+SQRT('OddsRatio_working_3-way'!W253)&gt;0,0,PI()),ACOS('OddsRatio_working_3-way'!V253/(2*'OddsRatio_working_3-way'!X253)))</f>
        <v>#VALUE!</v>
      </c>
      <c r="Z253" s="11" t="e">
        <f>'OddsRatio_working_3-way'!X253^(1/3)*COS('OddsRatio_working_3-way'!Y253/3)</f>
        <v>#VALUE!</v>
      </c>
      <c r="AA253" s="11" t="e">
        <f>'OddsRatio_working_3-way'!X253^(1/3)*COS(('OddsRatio_working_3-way'!Y253+2*PI())/3)</f>
        <v>#VALUE!</v>
      </c>
      <c r="AB253" s="11" t="e">
        <f>'OddsRatio_working_3-way'!X253^(1/3)*COS(('OddsRatio_working_3-way'!Y253+4*PI())/3)</f>
        <v>#VALUE!</v>
      </c>
      <c r="AC253" s="11" t="e">
        <f>'OddsRatio_working_3-way'!X253^(1/3)*SIN('OddsRatio_working_3-way'!Y253/3)</f>
        <v>#VALUE!</v>
      </c>
      <c r="AD253" s="11" t="e">
        <f>'OddsRatio_working_3-way'!X253^(1/3)*SIN(('OddsRatio_working_3-way'!Y253+2*PI())/3)</f>
        <v>#VALUE!</v>
      </c>
      <c r="AE253" s="11" t="e">
        <f>'OddsRatio_working_3-way'!X253^(1/3)*SIN(('OddsRatio_working_3-way'!Y253+4*PI())/3)</f>
        <v>#VALUE!</v>
      </c>
      <c r="AF253" s="11" t="e">
        <f>-'OddsRatio_working_3-way'!U253/(3*'OddsRatio_working_3-way'!X253^(1/3))*COS(('OddsRatio_working_3-way'!Y253)/3)</f>
        <v>#VALUE!</v>
      </c>
      <c r="AG253" s="11" t="e">
        <f>-'OddsRatio_working_3-way'!U253/(3*'OddsRatio_working_3-way'!X253^(1/3))*COS(('OddsRatio_working_3-way'!Y253+2*PI())/3)</f>
        <v>#VALUE!</v>
      </c>
      <c r="AH253" s="11" t="e">
        <f>-'OddsRatio_working_3-way'!U253/(3*'OddsRatio_working_3-way'!X253^(1/3))*COS(('OddsRatio_working_3-way'!Y253+4*PI())/3)</f>
        <v>#VALUE!</v>
      </c>
      <c r="AI253" s="11" t="e">
        <f>'OddsRatio_working_3-way'!U253/(3*'OddsRatio_working_3-way'!X253^(1/3))*SIN(('OddsRatio_working_3-way'!Y253)/3)</f>
        <v>#VALUE!</v>
      </c>
      <c r="AJ253" s="11" t="e">
        <f>'OddsRatio_working_3-way'!U253/(3*'OddsRatio_working_3-way'!X253^(1/3))*SIN(('OddsRatio_working_3-way'!Y253+2*PI())/3)</f>
        <v>#VALUE!</v>
      </c>
      <c r="AK253" s="11" t="e">
        <f>'OddsRatio_working_3-way'!U253/(3*'OddsRatio_working_3-way'!X253^(1/3))*SIN(('OddsRatio_working_3-way'!Y253+4*PI())/3)</f>
        <v>#VALUE!</v>
      </c>
      <c r="AL253" s="11" t="e">
        <f>'OddsRatio_working_3-way'!Z253+'OddsRatio_working_3-way'!AF253</f>
        <v>#VALUE!</v>
      </c>
      <c r="AM253" s="11" t="e">
        <f>'OddsRatio_working_3-way'!AA253+'OddsRatio_working_3-way'!AG253</f>
        <v>#VALUE!</v>
      </c>
      <c r="AN253" s="11" t="e">
        <f>'OddsRatio_working_3-way'!AB253+'OddsRatio_working_3-way'!AH253</f>
        <v>#VALUE!</v>
      </c>
      <c r="AO253" s="11" t="e">
        <f>'OddsRatio_working_3-way'!AC253+'OddsRatio_working_3-way'!AI253</f>
        <v>#VALUE!</v>
      </c>
      <c r="AP253" s="11" t="e">
        <f>'OddsRatio_working_3-way'!AD253+'OddsRatio_working_3-way'!AJ253</f>
        <v>#VALUE!</v>
      </c>
      <c r="AQ253" s="11" t="e">
        <f>'OddsRatio_working_3-way'!AE253+'OddsRatio_working_3-way'!AK253</f>
        <v>#VALUE!</v>
      </c>
      <c r="AR253" s="10" t="str">
        <f>IF(A253="","",IF(('OddsRatio_working_3-way'!X253=0),IF(Q253&gt;0,-Q253^(1/3),(-Q253)^(1/3)),'OddsRatio_working_3-way'!AL253-'OddsRatio_working_3-way'!R253/3))</f>
        <v/>
      </c>
      <c r="AS253" s="11" t="e">
        <f>IF(('OddsRatio_working_3-way'!X253=0),IF(Q253&gt;0,-Q253^(1/3),(-Q253)^(1/3)),'OddsRatio_working_3-way'!AM253-'OddsRatio_working_3-way'!R253/3)</f>
        <v>#VALUE!</v>
      </c>
      <c r="AT253" s="11" t="e">
        <f>IF(('OddsRatio_working_3-way'!X253=0),IF(Q253&gt;0,-Q253^(1/3),(-Q253)^(1/3)),'OddsRatio_working_3-way'!AN253-'OddsRatio_working_3-way'!R253/3)</f>
        <v>#VALUE!</v>
      </c>
      <c r="AU253" s="11" t="e">
        <f>IF(('OddsRatio_working_3-way'!X253=0),0,'OddsRatio_working_3-way'!AO253)</f>
        <v>#VALUE!</v>
      </c>
      <c r="AV253" s="11" t="e">
        <f>IF(('OddsRatio_working_3-way'!X253=0),0,'OddsRatio_working_3-way'!AP253)</f>
        <v>#VALUE!</v>
      </c>
      <c r="AW253" s="11" t="e">
        <f>IF(('OddsRatio_working_3-way'!X253=0),0,'OddsRatio_working_3-way'!AQ253)</f>
        <v>#VALUE!</v>
      </c>
    </row>
    <row r="254" spans="1:4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9" t="e">
        <f t="shared" si="52"/>
        <v>#VALUE!</v>
      </c>
      <c r="E254" s="9" t="e">
        <f t="shared" si="53"/>
        <v>#VALUE!</v>
      </c>
      <c r="F254" s="9" t="e">
        <f t="shared" si="54"/>
        <v>#VALUE!</v>
      </c>
      <c r="G254" s="9" t="str">
        <f t="shared" si="55"/>
        <v/>
      </c>
      <c r="H254" s="9" t="str">
        <f t="shared" si="56"/>
        <v/>
      </c>
      <c r="I254" s="9" t="str">
        <f t="shared" si="57"/>
        <v/>
      </c>
      <c r="J254" s="9" t="str">
        <f t="shared" si="58"/>
        <v/>
      </c>
      <c r="K254" s="11" t="e">
        <f t="shared" si="59"/>
        <v>#VALUE!</v>
      </c>
      <c r="L254" s="11" t="e">
        <f t="shared" si="60"/>
        <v>#VALUE!</v>
      </c>
      <c r="M254" s="11" t="e">
        <f t="shared" si="61"/>
        <v>#VALUE!</v>
      </c>
      <c r="N254" s="11" t="e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#VALUE!</v>
      </c>
      <c r="O254" s="11">
        <f>0</f>
        <v>0</v>
      </c>
      <c r="P254" s="11" t="e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#VALUE!</v>
      </c>
      <c r="Q254" s="11" t="e">
        <f>2*'OddsRatio_working_3-way'!K254*'OddsRatio_working_3-way'!L254*'OddsRatio_working_3-way'!M254</f>
        <v>#VALUE!</v>
      </c>
      <c r="R254" s="11" t="e">
        <f t="shared" si="62"/>
        <v>#VALUE!</v>
      </c>
      <c r="S254" s="11" t="e">
        <f t="shared" si="63"/>
        <v>#VALUE!</v>
      </c>
      <c r="T254" s="11" t="e">
        <f t="shared" si="64"/>
        <v>#VALUE!</v>
      </c>
      <c r="U254" s="11" t="e">
        <f>'OddsRatio_working_3-way'!S254-'OddsRatio_working_3-way'!R254^2/3</f>
        <v>#VALUE!</v>
      </c>
      <c r="V254" s="11" t="e">
        <f>'OddsRatio_working_3-way'!S254*'OddsRatio_working_3-way'!R254/3-2*'OddsRatio_working_3-way'!R254^3/27-'OddsRatio_working_3-way'!T254</f>
        <v>#VALUE!</v>
      </c>
      <c r="W254" s="11" t="e">
        <f>'OddsRatio_working_3-way'!V254^2+4*'OddsRatio_working_3-way'!U254^3/27</f>
        <v>#VALUE!</v>
      </c>
      <c r="X254" s="11" t="e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#VALUE!</v>
      </c>
      <c r="Y254" s="11" t="e">
        <f>IF('OddsRatio_working_3-way'!W254&gt;=0,IF('OddsRatio_working_3-way'!V254+SQRT('OddsRatio_working_3-way'!W254)&gt;0,0,PI()),ACOS('OddsRatio_working_3-way'!V254/(2*'OddsRatio_working_3-way'!X254)))</f>
        <v>#VALUE!</v>
      </c>
      <c r="Z254" s="11" t="e">
        <f>'OddsRatio_working_3-way'!X254^(1/3)*COS('OddsRatio_working_3-way'!Y254/3)</f>
        <v>#VALUE!</v>
      </c>
      <c r="AA254" s="11" t="e">
        <f>'OddsRatio_working_3-way'!X254^(1/3)*COS(('OddsRatio_working_3-way'!Y254+2*PI())/3)</f>
        <v>#VALUE!</v>
      </c>
      <c r="AB254" s="11" t="e">
        <f>'OddsRatio_working_3-way'!X254^(1/3)*COS(('OddsRatio_working_3-way'!Y254+4*PI())/3)</f>
        <v>#VALUE!</v>
      </c>
      <c r="AC254" s="11" t="e">
        <f>'OddsRatio_working_3-way'!X254^(1/3)*SIN('OddsRatio_working_3-way'!Y254/3)</f>
        <v>#VALUE!</v>
      </c>
      <c r="AD254" s="11" t="e">
        <f>'OddsRatio_working_3-way'!X254^(1/3)*SIN(('OddsRatio_working_3-way'!Y254+2*PI())/3)</f>
        <v>#VALUE!</v>
      </c>
      <c r="AE254" s="11" t="e">
        <f>'OddsRatio_working_3-way'!X254^(1/3)*SIN(('OddsRatio_working_3-way'!Y254+4*PI())/3)</f>
        <v>#VALUE!</v>
      </c>
      <c r="AF254" s="11" t="e">
        <f>-'OddsRatio_working_3-way'!U254/(3*'OddsRatio_working_3-way'!X254^(1/3))*COS(('OddsRatio_working_3-way'!Y254)/3)</f>
        <v>#VALUE!</v>
      </c>
      <c r="AG254" s="11" t="e">
        <f>-'OddsRatio_working_3-way'!U254/(3*'OddsRatio_working_3-way'!X254^(1/3))*COS(('OddsRatio_working_3-way'!Y254+2*PI())/3)</f>
        <v>#VALUE!</v>
      </c>
      <c r="AH254" s="11" t="e">
        <f>-'OddsRatio_working_3-way'!U254/(3*'OddsRatio_working_3-way'!X254^(1/3))*COS(('OddsRatio_working_3-way'!Y254+4*PI())/3)</f>
        <v>#VALUE!</v>
      </c>
      <c r="AI254" s="11" t="e">
        <f>'OddsRatio_working_3-way'!U254/(3*'OddsRatio_working_3-way'!X254^(1/3))*SIN(('OddsRatio_working_3-way'!Y254)/3)</f>
        <v>#VALUE!</v>
      </c>
      <c r="AJ254" s="11" t="e">
        <f>'OddsRatio_working_3-way'!U254/(3*'OddsRatio_working_3-way'!X254^(1/3))*SIN(('OddsRatio_working_3-way'!Y254+2*PI())/3)</f>
        <v>#VALUE!</v>
      </c>
      <c r="AK254" s="11" t="e">
        <f>'OddsRatio_working_3-way'!U254/(3*'OddsRatio_working_3-way'!X254^(1/3))*SIN(('OddsRatio_working_3-way'!Y254+4*PI())/3)</f>
        <v>#VALUE!</v>
      </c>
      <c r="AL254" s="11" t="e">
        <f>'OddsRatio_working_3-way'!Z254+'OddsRatio_working_3-way'!AF254</f>
        <v>#VALUE!</v>
      </c>
      <c r="AM254" s="11" t="e">
        <f>'OddsRatio_working_3-way'!AA254+'OddsRatio_working_3-way'!AG254</f>
        <v>#VALUE!</v>
      </c>
      <c r="AN254" s="11" t="e">
        <f>'OddsRatio_working_3-way'!AB254+'OddsRatio_working_3-way'!AH254</f>
        <v>#VALUE!</v>
      </c>
      <c r="AO254" s="11" t="e">
        <f>'OddsRatio_working_3-way'!AC254+'OddsRatio_working_3-way'!AI254</f>
        <v>#VALUE!</v>
      </c>
      <c r="AP254" s="11" t="e">
        <f>'OddsRatio_working_3-way'!AD254+'OddsRatio_working_3-way'!AJ254</f>
        <v>#VALUE!</v>
      </c>
      <c r="AQ254" s="11" t="e">
        <f>'OddsRatio_working_3-way'!AE254+'OddsRatio_working_3-way'!AK254</f>
        <v>#VALUE!</v>
      </c>
      <c r="AR254" s="10" t="str">
        <f>IF(A254="","",IF(('OddsRatio_working_3-way'!X254=0),IF(Q254&gt;0,-Q254^(1/3),(-Q254)^(1/3)),'OddsRatio_working_3-way'!AL254-'OddsRatio_working_3-way'!R254/3))</f>
        <v/>
      </c>
      <c r="AS254" s="11" t="e">
        <f>IF(('OddsRatio_working_3-way'!X254=0),IF(Q254&gt;0,-Q254^(1/3),(-Q254)^(1/3)),'OddsRatio_working_3-way'!AM254-'OddsRatio_working_3-way'!R254/3)</f>
        <v>#VALUE!</v>
      </c>
      <c r="AT254" s="11" t="e">
        <f>IF(('OddsRatio_working_3-way'!X254=0),IF(Q254&gt;0,-Q254^(1/3),(-Q254)^(1/3)),'OddsRatio_working_3-way'!AN254-'OddsRatio_working_3-way'!R254/3)</f>
        <v>#VALUE!</v>
      </c>
      <c r="AU254" s="11" t="e">
        <f>IF(('OddsRatio_working_3-way'!X254=0),0,'OddsRatio_working_3-way'!AO254)</f>
        <v>#VALUE!</v>
      </c>
      <c r="AV254" s="11" t="e">
        <f>IF(('OddsRatio_working_3-way'!X254=0),0,'OddsRatio_working_3-way'!AP254)</f>
        <v>#VALUE!</v>
      </c>
      <c r="AW254" s="11" t="e">
        <f>IF(('OddsRatio_working_3-way'!X254=0),0,'OddsRatio_working_3-way'!AQ254)</f>
        <v>#VALUE!</v>
      </c>
    </row>
    <row r="255" spans="1:4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9" t="e">
        <f t="shared" si="52"/>
        <v>#VALUE!</v>
      </c>
      <c r="E255" s="9" t="e">
        <f t="shared" si="53"/>
        <v>#VALUE!</v>
      </c>
      <c r="F255" s="9" t="e">
        <f t="shared" si="54"/>
        <v>#VALUE!</v>
      </c>
      <c r="G255" s="9" t="str">
        <f t="shared" si="55"/>
        <v/>
      </c>
      <c r="H255" s="9" t="str">
        <f t="shared" si="56"/>
        <v/>
      </c>
      <c r="I255" s="9" t="str">
        <f t="shared" si="57"/>
        <v/>
      </c>
      <c r="J255" s="9" t="str">
        <f t="shared" si="58"/>
        <v/>
      </c>
      <c r="K255" s="11" t="e">
        <f t="shared" si="59"/>
        <v>#VALUE!</v>
      </c>
      <c r="L255" s="11" t="e">
        <f t="shared" si="60"/>
        <v>#VALUE!</v>
      </c>
      <c r="M255" s="11" t="e">
        <f t="shared" si="61"/>
        <v>#VALUE!</v>
      </c>
      <c r="N255" s="11" t="e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#VALUE!</v>
      </c>
      <c r="O255" s="11">
        <f>0</f>
        <v>0</v>
      </c>
      <c r="P255" s="11" t="e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#VALUE!</v>
      </c>
      <c r="Q255" s="11" t="e">
        <f>2*'OddsRatio_working_3-way'!K255*'OddsRatio_working_3-way'!L255*'OddsRatio_working_3-way'!M255</f>
        <v>#VALUE!</v>
      </c>
      <c r="R255" s="11" t="e">
        <f t="shared" si="62"/>
        <v>#VALUE!</v>
      </c>
      <c r="S255" s="11" t="e">
        <f t="shared" si="63"/>
        <v>#VALUE!</v>
      </c>
      <c r="T255" s="11" t="e">
        <f t="shared" si="64"/>
        <v>#VALUE!</v>
      </c>
      <c r="U255" s="11" t="e">
        <f>'OddsRatio_working_3-way'!S255-'OddsRatio_working_3-way'!R255^2/3</f>
        <v>#VALUE!</v>
      </c>
      <c r="V255" s="11" t="e">
        <f>'OddsRatio_working_3-way'!S255*'OddsRatio_working_3-way'!R255/3-2*'OddsRatio_working_3-way'!R255^3/27-'OddsRatio_working_3-way'!T255</f>
        <v>#VALUE!</v>
      </c>
      <c r="W255" s="11" t="e">
        <f>'OddsRatio_working_3-way'!V255^2+4*'OddsRatio_working_3-way'!U255^3/27</f>
        <v>#VALUE!</v>
      </c>
      <c r="X255" s="11" t="e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#VALUE!</v>
      </c>
      <c r="Y255" s="11" t="e">
        <f>IF('OddsRatio_working_3-way'!W255&gt;=0,IF('OddsRatio_working_3-way'!V255+SQRT('OddsRatio_working_3-way'!W255)&gt;0,0,PI()),ACOS('OddsRatio_working_3-way'!V255/(2*'OddsRatio_working_3-way'!X255)))</f>
        <v>#VALUE!</v>
      </c>
      <c r="Z255" s="11" t="e">
        <f>'OddsRatio_working_3-way'!X255^(1/3)*COS('OddsRatio_working_3-way'!Y255/3)</f>
        <v>#VALUE!</v>
      </c>
      <c r="AA255" s="11" t="e">
        <f>'OddsRatio_working_3-way'!X255^(1/3)*COS(('OddsRatio_working_3-way'!Y255+2*PI())/3)</f>
        <v>#VALUE!</v>
      </c>
      <c r="AB255" s="11" t="e">
        <f>'OddsRatio_working_3-way'!X255^(1/3)*COS(('OddsRatio_working_3-way'!Y255+4*PI())/3)</f>
        <v>#VALUE!</v>
      </c>
      <c r="AC255" s="11" t="e">
        <f>'OddsRatio_working_3-way'!X255^(1/3)*SIN('OddsRatio_working_3-way'!Y255/3)</f>
        <v>#VALUE!</v>
      </c>
      <c r="AD255" s="11" t="e">
        <f>'OddsRatio_working_3-way'!X255^(1/3)*SIN(('OddsRatio_working_3-way'!Y255+2*PI())/3)</f>
        <v>#VALUE!</v>
      </c>
      <c r="AE255" s="11" t="e">
        <f>'OddsRatio_working_3-way'!X255^(1/3)*SIN(('OddsRatio_working_3-way'!Y255+4*PI())/3)</f>
        <v>#VALUE!</v>
      </c>
      <c r="AF255" s="11" t="e">
        <f>-'OddsRatio_working_3-way'!U255/(3*'OddsRatio_working_3-way'!X255^(1/3))*COS(('OddsRatio_working_3-way'!Y255)/3)</f>
        <v>#VALUE!</v>
      </c>
      <c r="AG255" s="11" t="e">
        <f>-'OddsRatio_working_3-way'!U255/(3*'OddsRatio_working_3-way'!X255^(1/3))*COS(('OddsRatio_working_3-way'!Y255+2*PI())/3)</f>
        <v>#VALUE!</v>
      </c>
      <c r="AH255" s="11" t="e">
        <f>-'OddsRatio_working_3-way'!U255/(3*'OddsRatio_working_3-way'!X255^(1/3))*COS(('OddsRatio_working_3-way'!Y255+4*PI())/3)</f>
        <v>#VALUE!</v>
      </c>
      <c r="AI255" s="11" t="e">
        <f>'OddsRatio_working_3-way'!U255/(3*'OddsRatio_working_3-way'!X255^(1/3))*SIN(('OddsRatio_working_3-way'!Y255)/3)</f>
        <v>#VALUE!</v>
      </c>
      <c r="AJ255" s="11" t="e">
        <f>'OddsRatio_working_3-way'!U255/(3*'OddsRatio_working_3-way'!X255^(1/3))*SIN(('OddsRatio_working_3-way'!Y255+2*PI())/3)</f>
        <v>#VALUE!</v>
      </c>
      <c r="AK255" s="11" t="e">
        <f>'OddsRatio_working_3-way'!U255/(3*'OddsRatio_working_3-way'!X255^(1/3))*SIN(('OddsRatio_working_3-way'!Y255+4*PI())/3)</f>
        <v>#VALUE!</v>
      </c>
      <c r="AL255" s="11" t="e">
        <f>'OddsRatio_working_3-way'!Z255+'OddsRatio_working_3-way'!AF255</f>
        <v>#VALUE!</v>
      </c>
      <c r="AM255" s="11" t="e">
        <f>'OddsRatio_working_3-way'!AA255+'OddsRatio_working_3-way'!AG255</f>
        <v>#VALUE!</v>
      </c>
      <c r="AN255" s="11" t="e">
        <f>'OddsRatio_working_3-way'!AB255+'OddsRatio_working_3-way'!AH255</f>
        <v>#VALUE!</v>
      </c>
      <c r="AO255" s="11" t="e">
        <f>'OddsRatio_working_3-way'!AC255+'OddsRatio_working_3-way'!AI255</f>
        <v>#VALUE!</v>
      </c>
      <c r="AP255" s="11" t="e">
        <f>'OddsRatio_working_3-way'!AD255+'OddsRatio_working_3-way'!AJ255</f>
        <v>#VALUE!</v>
      </c>
      <c r="AQ255" s="11" t="e">
        <f>'OddsRatio_working_3-way'!AE255+'OddsRatio_working_3-way'!AK255</f>
        <v>#VALUE!</v>
      </c>
      <c r="AR255" s="10" t="str">
        <f>IF(A255="","",IF(('OddsRatio_working_3-way'!X255=0),IF(Q255&gt;0,-Q255^(1/3),(-Q255)^(1/3)),'OddsRatio_working_3-way'!AL255-'OddsRatio_working_3-way'!R255/3))</f>
        <v/>
      </c>
      <c r="AS255" s="11" t="e">
        <f>IF(('OddsRatio_working_3-way'!X255=0),IF(Q255&gt;0,-Q255^(1/3),(-Q255)^(1/3)),'OddsRatio_working_3-way'!AM255-'OddsRatio_working_3-way'!R255/3)</f>
        <v>#VALUE!</v>
      </c>
      <c r="AT255" s="11" t="e">
        <f>IF(('OddsRatio_working_3-way'!X255=0),IF(Q255&gt;0,-Q255^(1/3),(-Q255)^(1/3)),'OddsRatio_working_3-way'!AN255-'OddsRatio_working_3-way'!R255/3)</f>
        <v>#VALUE!</v>
      </c>
      <c r="AU255" s="11" t="e">
        <f>IF(('OddsRatio_working_3-way'!X255=0),0,'OddsRatio_working_3-way'!AO255)</f>
        <v>#VALUE!</v>
      </c>
      <c r="AV255" s="11" t="e">
        <f>IF(('OddsRatio_working_3-way'!X255=0),0,'OddsRatio_working_3-way'!AP255)</f>
        <v>#VALUE!</v>
      </c>
      <c r="AW255" s="11" t="e">
        <f>IF(('OddsRatio_working_3-way'!X255=0),0,'OddsRatio_working_3-way'!AQ255)</f>
        <v>#VALUE!</v>
      </c>
    </row>
    <row r="256" spans="1:4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9" t="e">
        <f t="shared" si="52"/>
        <v>#VALUE!</v>
      </c>
      <c r="E256" s="9" t="e">
        <f t="shared" si="53"/>
        <v>#VALUE!</v>
      </c>
      <c r="F256" s="9" t="e">
        <f t="shared" si="54"/>
        <v>#VALUE!</v>
      </c>
      <c r="G256" s="9" t="str">
        <f t="shared" si="55"/>
        <v/>
      </c>
      <c r="H256" s="9" t="str">
        <f t="shared" si="56"/>
        <v/>
      </c>
      <c r="I256" s="9" t="str">
        <f t="shared" si="57"/>
        <v/>
      </c>
      <c r="J256" s="9" t="str">
        <f t="shared" si="58"/>
        <v/>
      </c>
      <c r="K256" s="11" t="e">
        <f t="shared" si="59"/>
        <v>#VALUE!</v>
      </c>
      <c r="L256" s="11" t="e">
        <f t="shared" si="60"/>
        <v>#VALUE!</v>
      </c>
      <c r="M256" s="11" t="e">
        <f t="shared" si="61"/>
        <v>#VALUE!</v>
      </c>
      <c r="N256" s="11" t="e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#VALUE!</v>
      </c>
      <c r="O256" s="11">
        <f>0</f>
        <v>0</v>
      </c>
      <c r="P256" s="11" t="e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#VALUE!</v>
      </c>
      <c r="Q256" s="11" t="e">
        <f>2*'OddsRatio_working_3-way'!K256*'OddsRatio_working_3-way'!L256*'OddsRatio_working_3-way'!M256</f>
        <v>#VALUE!</v>
      </c>
      <c r="R256" s="11" t="e">
        <f t="shared" si="62"/>
        <v>#VALUE!</v>
      </c>
      <c r="S256" s="11" t="e">
        <f t="shared" si="63"/>
        <v>#VALUE!</v>
      </c>
      <c r="T256" s="11" t="e">
        <f t="shared" si="64"/>
        <v>#VALUE!</v>
      </c>
      <c r="U256" s="11" t="e">
        <f>'OddsRatio_working_3-way'!S256-'OddsRatio_working_3-way'!R256^2/3</f>
        <v>#VALUE!</v>
      </c>
      <c r="V256" s="11" t="e">
        <f>'OddsRatio_working_3-way'!S256*'OddsRatio_working_3-way'!R256/3-2*'OddsRatio_working_3-way'!R256^3/27-'OddsRatio_working_3-way'!T256</f>
        <v>#VALUE!</v>
      </c>
      <c r="W256" s="11" t="e">
        <f>'OddsRatio_working_3-way'!V256^2+4*'OddsRatio_working_3-way'!U256^3/27</f>
        <v>#VALUE!</v>
      </c>
      <c r="X256" s="11" t="e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#VALUE!</v>
      </c>
      <c r="Y256" s="11" t="e">
        <f>IF('OddsRatio_working_3-way'!W256&gt;=0,IF('OddsRatio_working_3-way'!V256+SQRT('OddsRatio_working_3-way'!W256)&gt;0,0,PI()),ACOS('OddsRatio_working_3-way'!V256/(2*'OddsRatio_working_3-way'!X256)))</f>
        <v>#VALUE!</v>
      </c>
      <c r="Z256" s="11" t="e">
        <f>'OddsRatio_working_3-way'!X256^(1/3)*COS('OddsRatio_working_3-way'!Y256/3)</f>
        <v>#VALUE!</v>
      </c>
      <c r="AA256" s="11" t="e">
        <f>'OddsRatio_working_3-way'!X256^(1/3)*COS(('OddsRatio_working_3-way'!Y256+2*PI())/3)</f>
        <v>#VALUE!</v>
      </c>
      <c r="AB256" s="11" t="e">
        <f>'OddsRatio_working_3-way'!X256^(1/3)*COS(('OddsRatio_working_3-way'!Y256+4*PI())/3)</f>
        <v>#VALUE!</v>
      </c>
      <c r="AC256" s="11" t="e">
        <f>'OddsRatio_working_3-way'!X256^(1/3)*SIN('OddsRatio_working_3-way'!Y256/3)</f>
        <v>#VALUE!</v>
      </c>
      <c r="AD256" s="11" t="e">
        <f>'OddsRatio_working_3-way'!X256^(1/3)*SIN(('OddsRatio_working_3-way'!Y256+2*PI())/3)</f>
        <v>#VALUE!</v>
      </c>
      <c r="AE256" s="11" t="e">
        <f>'OddsRatio_working_3-way'!X256^(1/3)*SIN(('OddsRatio_working_3-way'!Y256+4*PI())/3)</f>
        <v>#VALUE!</v>
      </c>
      <c r="AF256" s="11" t="e">
        <f>-'OddsRatio_working_3-way'!U256/(3*'OddsRatio_working_3-way'!X256^(1/3))*COS(('OddsRatio_working_3-way'!Y256)/3)</f>
        <v>#VALUE!</v>
      </c>
      <c r="AG256" s="11" t="e">
        <f>-'OddsRatio_working_3-way'!U256/(3*'OddsRatio_working_3-way'!X256^(1/3))*COS(('OddsRatio_working_3-way'!Y256+2*PI())/3)</f>
        <v>#VALUE!</v>
      </c>
      <c r="AH256" s="11" t="e">
        <f>-'OddsRatio_working_3-way'!U256/(3*'OddsRatio_working_3-way'!X256^(1/3))*COS(('OddsRatio_working_3-way'!Y256+4*PI())/3)</f>
        <v>#VALUE!</v>
      </c>
      <c r="AI256" s="11" t="e">
        <f>'OddsRatio_working_3-way'!U256/(3*'OddsRatio_working_3-way'!X256^(1/3))*SIN(('OddsRatio_working_3-way'!Y256)/3)</f>
        <v>#VALUE!</v>
      </c>
      <c r="AJ256" s="11" t="e">
        <f>'OddsRatio_working_3-way'!U256/(3*'OddsRatio_working_3-way'!X256^(1/3))*SIN(('OddsRatio_working_3-way'!Y256+2*PI())/3)</f>
        <v>#VALUE!</v>
      </c>
      <c r="AK256" s="11" t="e">
        <f>'OddsRatio_working_3-way'!U256/(3*'OddsRatio_working_3-way'!X256^(1/3))*SIN(('OddsRatio_working_3-way'!Y256+4*PI())/3)</f>
        <v>#VALUE!</v>
      </c>
      <c r="AL256" s="11" t="e">
        <f>'OddsRatio_working_3-way'!Z256+'OddsRatio_working_3-way'!AF256</f>
        <v>#VALUE!</v>
      </c>
      <c r="AM256" s="11" t="e">
        <f>'OddsRatio_working_3-way'!AA256+'OddsRatio_working_3-way'!AG256</f>
        <v>#VALUE!</v>
      </c>
      <c r="AN256" s="11" t="e">
        <f>'OddsRatio_working_3-way'!AB256+'OddsRatio_working_3-way'!AH256</f>
        <v>#VALUE!</v>
      </c>
      <c r="AO256" s="11" t="e">
        <f>'OddsRatio_working_3-way'!AC256+'OddsRatio_working_3-way'!AI256</f>
        <v>#VALUE!</v>
      </c>
      <c r="AP256" s="11" t="e">
        <f>'OddsRatio_working_3-way'!AD256+'OddsRatio_working_3-way'!AJ256</f>
        <v>#VALUE!</v>
      </c>
      <c r="AQ256" s="11" t="e">
        <f>'OddsRatio_working_3-way'!AE256+'OddsRatio_working_3-way'!AK256</f>
        <v>#VALUE!</v>
      </c>
      <c r="AR256" s="10" t="str">
        <f>IF(A256="","",IF(('OddsRatio_working_3-way'!X256=0),IF(Q256&gt;0,-Q256^(1/3),(-Q256)^(1/3)),'OddsRatio_working_3-way'!AL256-'OddsRatio_working_3-way'!R256/3))</f>
        <v/>
      </c>
      <c r="AS256" s="11" t="e">
        <f>IF(('OddsRatio_working_3-way'!X256=0),IF(Q256&gt;0,-Q256^(1/3),(-Q256)^(1/3)),'OddsRatio_working_3-way'!AM256-'OddsRatio_working_3-way'!R256/3)</f>
        <v>#VALUE!</v>
      </c>
      <c r="AT256" s="11" t="e">
        <f>IF(('OddsRatio_working_3-way'!X256=0),IF(Q256&gt;0,-Q256^(1/3),(-Q256)^(1/3)),'OddsRatio_working_3-way'!AN256-'OddsRatio_working_3-way'!R256/3)</f>
        <v>#VALUE!</v>
      </c>
      <c r="AU256" s="11" t="e">
        <f>IF(('OddsRatio_working_3-way'!X256=0),0,'OddsRatio_working_3-way'!AO256)</f>
        <v>#VALUE!</v>
      </c>
      <c r="AV256" s="11" t="e">
        <f>IF(('OddsRatio_working_3-way'!X256=0),0,'OddsRatio_working_3-way'!AP256)</f>
        <v>#VALUE!</v>
      </c>
      <c r="AW256" s="11" t="e">
        <f>IF(('OddsRatio_working_3-way'!X256=0),0,'OddsRatio_working_3-way'!AQ256)</f>
        <v>#VALUE!</v>
      </c>
    </row>
    <row r="257" spans="1:4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9" t="e">
        <f t="shared" si="52"/>
        <v>#VALUE!</v>
      </c>
      <c r="E257" s="9" t="e">
        <f t="shared" si="53"/>
        <v>#VALUE!</v>
      </c>
      <c r="F257" s="9" t="e">
        <f t="shared" si="54"/>
        <v>#VALUE!</v>
      </c>
      <c r="G257" s="9" t="str">
        <f t="shared" si="55"/>
        <v/>
      </c>
      <c r="H257" s="9" t="str">
        <f t="shared" si="56"/>
        <v/>
      </c>
      <c r="I257" s="9" t="str">
        <f t="shared" si="57"/>
        <v/>
      </c>
      <c r="J257" s="9" t="str">
        <f t="shared" si="58"/>
        <v/>
      </c>
      <c r="K257" s="11" t="e">
        <f t="shared" si="59"/>
        <v>#VALUE!</v>
      </c>
      <c r="L257" s="11" t="e">
        <f t="shared" si="60"/>
        <v>#VALUE!</v>
      </c>
      <c r="M257" s="11" t="e">
        <f t="shared" si="61"/>
        <v>#VALUE!</v>
      </c>
      <c r="N257" s="11" t="e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#VALUE!</v>
      </c>
      <c r="O257" s="11">
        <f>0</f>
        <v>0</v>
      </c>
      <c r="P257" s="11" t="e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#VALUE!</v>
      </c>
      <c r="Q257" s="11" t="e">
        <f>2*'OddsRatio_working_3-way'!K257*'OddsRatio_working_3-way'!L257*'OddsRatio_working_3-way'!M257</f>
        <v>#VALUE!</v>
      </c>
      <c r="R257" s="11" t="e">
        <f t="shared" si="62"/>
        <v>#VALUE!</v>
      </c>
      <c r="S257" s="11" t="e">
        <f t="shared" si="63"/>
        <v>#VALUE!</v>
      </c>
      <c r="T257" s="11" t="e">
        <f t="shared" si="64"/>
        <v>#VALUE!</v>
      </c>
      <c r="U257" s="11" t="e">
        <f>'OddsRatio_working_3-way'!S257-'OddsRatio_working_3-way'!R257^2/3</f>
        <v>#VALUE!</v>
      </c>
      <c r="V257" s="11" t="e">
        <f>'OddsRatio_working_3-way'!S257*'OddsRatio_working_3-way'!R257/3-2*'OddsRatio_working_3-way'!R257^3/27-'OddsRatio_working_3-way'!T257</f>
        <v>#VALUE!</v>
      </c>
      <c r="W257" s="11" t="e">
        <f>'OddsRatio_working_3-way'!V257^2+4*'OddsRatio_working_3-way'!U257^3/27</f>
        <v>#VALUE!</v>
      </c>
      <c r="X257" s="11" t="e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#VALUE!</v>
      </c>
      <c r="Y257" s="11" t="e">
        <f>IF('OddsRatio_working_3-way'!W257&gt;=0,IF('OddsRatio_working_3-way'!V257+SQRT('OddsRatio_working_3-way'!W257)&gt;0,0,PI()),ACOS('OddsRatio_working_3-way'!V257/(2*'OddsRatio_working_3-way'!X257)))</f>
        <v>#VALUE!</v>
      </c>
      <c r="Z257" s="11" t="e">
        <f>'OddsRatio_working_3-way'!X257^(1/3)*COS('OddsRatio_working_3-way'!Y257/3)</f>
        <v>#VALUE!</v>
      </c>
      <c r="AA257" s="11" t="e">
        <f>'OddsRatio_working_3-way'!X257^(1/3)*COS(('OddsRatio_working_3-way'!Y257+2*PI())/3)</f>
        <v>#VALUE!</v>
      </c>
      <c r="AB257" s="11" t="e">
        <f>'OddsRatio_working_3-way'!X257^(1/3)*COS(('OddsRatio_working_3-way'!Y257+4*PI())/3)</f>
        <v>#VALUE!</v>
      </c>
      <c r="AC257" s="11" t="e">
        <f>'OddsRatio_working_3-way'!X257^(1/3)*SIN('OddsRatio_working_3-way'!Y257/3)</f>
        <v>#VALUE!</v>
      </c>
      <c r="AD257" s="11" t="e">
        <f>'OddsRatio_working_3-way'!X257^(1/3)*SIN(('OddsRatio_working_3-way'!Y257+2*PI())/3)</f>
        <v>#VALUE!</v>
      </c>
      <c r="AE257" s="11" t="e">
        <f>'OddsRatio_working_3-way'!X257^(1/3)*SIN(('OddsRatio_working_3-way'!Y257+4*PI())/3)</f>
        <v>#VALUE!</v>
      </c>
      <c r="AF257" s="11" t="e">
        <f>-'OddsRatio_working_3-way'!U257/(3*'OddsRatio_working_3-way'!X257^(1/3))*COS(('OddsRatio_working_3-way'!Y257)/3)</f>
        <v>#VALUE!</v>
      </c>
      <c r="AG257" s="11" t="e">
        <f>-'OddsRatio_working_3-way'!U257/(3*'OddsRatio_working_3-way'!X257^(1/3))*COS(('OddsRatio_working_3-way'!Y257+2*PI())/3)</f>
        <v>#VALUE!</v>
      </c>
      <c r="AH257" s="11" t="e">
        <f>-'OddsRatio_working_3-way'!U257/(3*'OddsRatio_working_3-way'!X257^(1/3))*COS(('OddsRatio_working_3-way'!Y257+4*PI())/3)</f>
        <v>#VALUE!</v>
      </c>
      <c r="AI257" s="11" t="e">
        <f>'OddsRatio_working_3-way'!U257/(3*'OddsRatio_working_3-way'!X257^(1/3))*SIN(('OddsRatio_working_3-way'!Y257)/3)</f>
        <v>#VALUE!</v>
      </c>
      <c r="AJ257" s="11" t="e">
        <f>'OddsRatio_working_3-way'!U257/(3*'OddsRatio_working_3-way'!X257^(1/3))*SIN(('OddsRatio_working_3-way'!Y257+2*PI())/3)</f>
        <v>#VALUE!</v>
      </c>
      <c r="AK257" s="11" t="e">
        <f>'OddsRatio_working_3-way'!U257/(3*'OddsRatio_working_3-way'!X257^(1/3))*SIN(('OddsRatio_working_3-way'!Y257+4*PI())/3)</f>
        <v>#VALUE!</v>
      </c>
      <c r="AL257" s="11" t="e">
        <f>'OddsRatio_working_3-way'!Z257+'OddsRatio_working_3-way'!AF257</f>
        <v>#VALUE!</v>
      </c>
      <c r="AM257" s="11" t="e">
        <f>'OddsRatio_working_3-way'!AA257+'OddsRatio_working_3-way'!AG257</f>
        <v>#VALUE!</v>
      </c>
      <c r="AN257" s="11" t="e">
        <f>'OddsRatio_working_3-way'!AB257+'OddsRatio_working_3-way'!AH257</f>
        <v>#VALUE!</v>
      </c>
      <c r="AO257" s="11" t="e">
        <f>'OddsRatio_working_3-way'!AC257+'OddsRatio_working_3-way'!AI257</f>
        <v>#VALUE!</v>
      </c>
      <c r="AP257" s="11" t="e">
        <f>'OddsRatio_working_3-way'!AD257+'OddsRatio_working_3-way'!AJ257</f>
        <v>#VALUE!</v>
      </c>
      <c r="AQ257" s="11" t="e">
        <f>'OddsRatio_working_3-way'!AE257+'OddsRatio_working_3-way'!AK257</f>
        <v>#VALUE!</v>
      </c>
      <c r="AR257" s="10" t="str">
        <f>IF(A257="","",IF(('OddsRatio_working_3-way'!X257=0),IF(Q257&gt;0,-Q257^(1/3),(-Q257)^(1/3)),'OddsRatio_working_3-way'!AL257-'OddsRatio_working_3-way'!R257/3))</f>
        <v/>
      </c>
      <c r="AS257" s="11" t="e">
        <f>IF(('OddsRatio_working_3-way'!X257=0),IF(Q257&gt;0,-Q257^(1/3),(-Q257)^(1/3)),'OddsRatio_working_3-way'!AM257-'OddsRatio_working_3-way'!R257/3)</f>
        <v>#VALUE!</v>
      </c>
      <c r="AT257" s="11" t="e">
        <f>IF(('OddsRatio_working_3-way'!X257=0),IF(Q257&gt;0,-Q257^(1/3),(-Q257)^(1/3)),'OddsRatio_working_3-way'!AN257-'OddsRatio_working_3-way'!R257/3)</f>
        <v>#VALUE!</v>
      </c>
      <c r="AU257" s="11" t="e">
        <f>IF(('OddsRatio_working_3-way'!X257=0),0,'OddsRatio_working_3-way'!AO257)</f>
        <v>#VALUE!</v>
      </c>
      <c r="AV257" s="11" t="e">
        <f>IF(('OddsRatio_working_3-way'!X257=0),0,'OddsRatio_working_3-way'!AP257)</f>
        <v>#VALUE!</v>
      </c>
      <c r="AW257" s="11" t="e">
        <f>IF(('OddsRatio_working_3-way'!X257=0),0,'OddsRatio_working_3-way'!AQ257)</f>
        <v>#VALUE!</v>
      </c>
    </row>
    <row r="258" spans="1:4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9" t="e">
        <f t="shared" si="52"/>
        <v>#VALUE!</v>
      </c>
      <c r="E258" s="9" t="e">
        <f t="shared" si="53"/>
        <v>#VALUE!</v>
      </c>
      <c r="F258" s="9" t="e">
        <f t="shared" si="54"/>
        <v>#VALUE!</v>
      </c>
      <c r="G258" s="9" t="str">
        <f t="shared" si="55"/>
        <v/>
      </c>
      <c r="H258" s="9" t="str">
        <f t="shared" si="56"/>
        <v/>
      </c>
      <c r="I258" s="9" t="str">
        <f t="shared" si="57"/>
        <v/>
      </c>
      <c r="J258" s="9" t="str">
        <f t="shared" si="58"/>
        <v/>
      </c>
      <c r="K258" s="11" t="e">
        <f t="shared" si="59"/>
        <v>#VALUE!</v>
      </c>
      <c r="L258" s="11" t="e">
        <f t="shared" si="60"/>
        <v>#VALUE!</v>
      </c>
      <c r="M258" s="11" t="e">
        <f t="shared" si="61"/>
        <v>#VALUE!</v>
      </c>
      <c r="N258" s="11" t="e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#VALUE!</v>
      </c>
      <c r="O258" s="11">
        <f>0</f>
        <v>0</v>
      </c>
      <c r="P258" s="11" t="e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#VALUE!</v>
      </c>
      <c r="Q258" s="11" t="e">
        <f>2*'OddsRatio_working_3-way'!K258*'OddsRatio_working_3-way'!L258*'OddsRatio_working_3-way'!M258</f>
        <v>#VALUE!</v>
      </c>
      <c r="R258" s="11" t="e">
        <f t="shared" si="62"/>
        <v>#VALUE!</v>
      </c>
      <c r="S258" s="11" t="e">
        <f t="shared" si="63"/>
        <v>#VALUE!</v>
      </c>
      <c r="T258" s="11" t="e">
        <f t="shared" si="64"/>
        <v>#VALUE!</v>
      </c>
      <c r="U258" s="11" t="e">
        <f>'OddsRatio_working_3-way'!S258-'OddsRatio_working_3-way'!R258^2/3</f>
        <v>#VALUE!</v>
      </c>
      <c r="V258" s="11" t="e">
        <f>'OddsRatio_working_3-way'!S258*'OddsRatio_working_3-way'!R258/3-2*'OddsRatio_working_3-way'!R258^3/27-'OddsRatio_working_3-way'!T258</f>
        <v>#VALUE!</v>
      </c>
      <c r="W258" s="11" t="e">
        <f>'OddsRatio_working_3-way'!V258^2+4*'OddsRatio_working_3-way'!U258^3/27</f>
        <v>#VALUE!</v>
      </c>
      <c r="X258" s="11" t="e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#VALUE!</v>
      </c>
      <c r="Y258" s="11" t="e">
        <f>IF('OddsRatio_working_3-way'!W258&gt;=0,IF('OddsRatio_working_3-way'!V258+SQRT('OddsRatio_working_3-way'!W258)&gt;0,0,PI()),ACOS('OddsRatio_working_3-way'!V258/(2*'OddsRatio_working_3-way'!X258)))</f>
        <v>#VALUE!</v>
      </c>
      <c r="Z258" s="11" t="e">
        <f>'OddsRatio_working_3-way'!X258^(1/3)*COS('OddsRatio_working_3-way'!Y258/3)</f>
        <v>#VALUE!</v>
      </c>
      <c r="AA258" s="11" t="e">
        <f>'OddsRatio_working_3-way'!X258^(1/3)*COS(('OddsRatio_working_3-way'!Y258+2*PI())/3)</f>
        <v>#VALUE!</v>
      </c>
      <c r="AB258" s="11" t="e">
        <f>'OddsRatio_working_3-way'!X258^(1/3)*COS(('OddsRatio_working_3-way'!Y258+4*PI())/3)</f>
        <v>#VALUE!</v>
      </c>
      <c r="AC258" s="11" t="e">
        <f>'OddsRatio_working_3-way'!X258^(1/3)*SIN('OddsRatio_working_3-way'!Y258/3)</f>
        <v>#VALUE!</v>
      </c>
      <c r="AD258" s="11" t="e">
        <f>'OddsRatio_working_3-way'!X258^(1/3)*SIN(('OddsRatio_working_3-way'!Y258+2*PI())/3)</f>
        <v>#VALUE!</v>
      </c>
      <c r="AE258" s="11" t="e">
        <f>'OddsRatio_working_3-way'!X258^(1/3)*SIN(('OddsRatio_working_3-way'!Y258+4*PI())/3)</f>
        <v>#VALUE!</v>
      </c>
      <c r="AF258" s="11" t="e">
        <f>-'OddsRatio_working_3-way'!U258/(3*'OddsRatio_working_3-way'!X258^(1/3))*COS(('OddsRatio_working_3-way'!Y258)/3)</f>
        <v>#VALUE!</v>
      </c>
      <c r="AG258" s="11" t="e">
        <f>-'OddsRatio_working_3-way'!U258/(3*'OddsRatio_working_3-way'!X258^(1/3))*COS(('OddsRatio_working_3-way'!Y258+2*PI())/3)</f>
        <v>#VALUE!</v>
      </c>
      <c r="AH258" s="11" t="e">
        <f>-'OddsRatio_working_3-way'!U258/(3*'OddsRatio_working_3-way'!X258^(1/3))*COS(('OddsRatio_working_3-way'!Y258+4*PI())/3)</f>
        <v>#VALUE!</v>
      </c>
      <c r="AI258" s="11" t="e">
        <f>'OddsRatio_working_3-way'!U258/(3*'OddsRatio_working_3-way'!X258^(1/3))*SIN(('OddsRatio_working_3-way'!Y258)/3)</f>
        <v>#VALUE!</v>
      </c>
      <c r="AJ258" s="11" t="e">
        <f>'OddsRatio_working_3-way'!U258/(3*'OddsRatio_working_3-way'!X258^(1/3))*SIN(('OddsRatio_working_3-way'!Y258+2*PI())/3)</f>
        <v>#VALUE!</v>
      </c>
      <c r="AK258" s="11" t="e">
        <f>'OddsRatio_working_3-way'!U258/(3*'OddsRatio_working_3-way'!X258^(1/3))*SIN(('OddsRatio_working_3-way'!Y258+4*PI())/3)</f>
        <v>#VALUE!</v>
      </c>
      <c r="AL258" s="11" t="e">
        <f>'OddsRatio_working_3-way'!Z258+'OddsRatio_working_3-way'!AF258</f>
        <v>#VALUE!</v>
      </c>
      <c r="AM258" s="11" t="e">
        <f>'OddsRatio_working_3-way'!AA258+'OddsRatio_working_3-way'!AG258</f>
        <v>#VALUE!</v>
      </c>
      <c r="AN258" s="11" t="e">
        <f>'OddsRatio_working_3-way'!AB258+'OddsRatio_working_3-way'!AH258</f>
        <v>#VALUE!</v>
      </c>
      <c r="AO258" s="11" t="e">
        <f>'OddsRatio_working_3-way'!AC258+'OddsRatio_working_3-way'!AI258</f>
        <v>#VALUE!</v>
      </c>
      <c r="AP258" s="11" t="e">
        <f>'OddsRatio_working_3-way'!AD258+'OddsRatio_working_3-way'!AJ258</f>
        <v>#VALUE!</v>
      </c>
      <c r="AQ258" s="11" t="e">
        <f>'OddsRatio_working_3-way'!AE258+'OddsRatio_working_3-way'!AK258</f>
        <v>#VALUE!</v>
      </c>
      <c r="AR258" s="10" t="str">
        <f>IF(A258="","",IF(('OddsRatio_working_3-way'!X258=0),IF(Q258&gt;0,-Q258^(1/3),(-Q258)^(1/3)),'OddsRatio_working_3-way'!AL258-'OddsRatio_working_3-way'!R258/3))</f>
        <v/>
      </c>
      <c r="AS258" s="11" t="e">
        <f>IF(('OddsRatio_working_3-way'!X258=0),IF(Q258&gt;0,-Q258^(1/3),(-Q258)^(1/3)),'OddsRatio_working_3-way'!AM258-'OddsRatio_working_3-way'!R258/3)</f>
        <v>#VALUE!</v>
      </c>
      <c r="AT258" s="11" t="e">
        <f>IF(('OddsRatio_working_3-way'!X258=0),IF(Q258&gt;0,-Q258^(1/3),(-Q258)^(1/3)),'OddsRatio_working_3-way'!AN258-'OddsRatio_working_3-way'!R258/3)</f>
        <v>#VALUE!</v>
      </c>
      <c r="AU258" s="11" t="e">
        <f>IF(('OddsRatio_working_3-way'!X258=0),0,'OddsRatio_working_3-way'!AO258)</f>
        <v>#VALUE!</v>
      </c>
      <c r="AV258" s="11" t="e">
        <f>IF(('OddsRatio_working_3-way'!X258=0),0,'OddsRatio_working_3-way'!AP258)</f>
        <v>#VALUE!</v>
      </c>
      <c r="AW258" s="11" t="e">
        <f>IF(('OddsRatio_working_3-way'!X258=0),0,'OddsRatio_working_3-way'!AQ258)</f>
        <v>#VALUE!</v>
      </c>
    </row>
    <row r="259" spans="1:4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9" t="e">
        <f t="shared" si="52"/>
        <v>#VALUE!</v>
      </c>
      <c r="E259" s="9" t="e">
        <f t="shared" si="53"/>
        <v>#VALUE!</v>
      </c>
      <c r="F259" s="9" t="e">
        <f t="shared" si="54"/>
        <v>#VALUE!</v>
      </c>
      <c r="G259" s="9" t="str">
        <f t="shared" si="55"/>
        <v/>
      </c>
      <c r="H259" s="9" t="str">
        <f t="shared" si="56"/>
        <v/>
      </c>
      <c r="I259" s="9" t="str">
        <f t="shared" si="57"/>
        <v/>
      </c>
      <c r="J259" s="9" t="str">
        <f t="shared" si="58"/>
        <v/>
      </c>
      <c r="K259" s="11" t="e">
        <f t="shared" si="59"/>
        <v>#VALUE!</v>
      </c>
      <c r="L259" s="11" t="e">
        <f t="shared" si="60"/>
        <v>#VALUE!</v>
      </c>
      <c r="M259" s="11" t="e">
        <f t="shared" si="61"/>
        <v>#VALUE!</v>
      </c>
      <c r="N259" s="11" t="e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#VALUE!</v>
      </c>
      <c r="O259" s="11">
        <f>0</f>
        <v>0</v>
      </c>
      <c r="P259" s="11" t="e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#VALUE!</v>
      </c>
      <c r="Q259" s="11" t="e">
        <f>2*'OddsRatio_working_3-way'!K259*'OddsRatio_working_3-way'!L259*'OddsRatio_working_3-way'!M259</f>
        <v>#VALUE!</v>
      </c>
      <c r="R259" s="11" t="e">
        <f t="shared" si="62"/>
        <v>#VALUE!</v>
      </c>
      <c r="S259" s="11" t="e">
        <f t="shared" si="63"/>
        <v>#VALUE!</v>
      </c>
      <c r="T259" s="11" t="e">
        <f t="shared" si="64"/>
        <v>#VALUE!</v>
      </c>
      <c r="U259" s="11" t="e">
        <f>'OddsRatio_working_3-way'!S259-'OddsRatio_working_3-way'!R259^2/3</f>
        <v>#VALUE!</v>
      </c>
      <c r="V259" s="11" t="e">
        <f>'OddsRatio_working_3-way'!S259*'OddsRatio_working_3-way'!R259/3-2*'OddsRatio_working_3-way'!R259^3/27-'OddsRatio_working_3-way'!T259</f>
        <v>#VALUE!</v>
      </c>
      <c r="W259" s="11" t="e">
        <f>'OddsRatio_working_3-way'!V259^2+4*'OddsRatio_working_3-way'!U259^3/27</f>
        <v>#VALUE!</v>
      </c>
      <c r="X259" s="11" t="e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#VALUE!</v>
      </c>
      <c r="Y259" s="11" t="e">
        <f>IF('OddsRatio_working_3-way'!W259&gt;=0,IF('OddsRatio_working_3-way'!V259+SQRT('OddsRatio_working_3-way'!W259)&gt;0,0,PI()),ACOS('OddsRatio_working_3-way'!V259/(2*'OddsRatio_working_3-way'!X259)))</f>
        <v>#VALUE!</v>
      </c>
      <c r="Z259" s="11" t="e">
        <f>'OddsRatio_working_3-way'!X259^(1/3)*COS('OddsRatio_working_3-way'!Y259/3)</f>
        <v>#VALUE!</v>
      </c>
      <c r="AA259" s="11" t="e">
        <f>'OddsRatio_working_3-way'!X259^(1/3)*COS(('OddsRatio_working_3-way'!Y259+2*PI())/3)</f>
        <v>#VALUE!</v>
      </c>
      <c r="AB259" s="11" t="e">
        <f>'OddsRatio_working_3-way'!X259^(1/3)*COS(('OddsRatio_working_3-way'!Y259+4*PI())/3)</f>
        <v>#VALUE!</v>
      </c>
      <c r="AC259" s="11" t="e">
        <f>'OddsRatio_working_3-way'!X259^(1/3)*SIN('OddsRatio_working_3-way'!Y259/3)</f>
        <v>#VALUE!</v>
      </c>
      <c r="AD259" s="11" t="e">
        <f>'OddsRatio_working_3-way'!X259^(1/3)*SIN(('OddsRatio_working_3-way'!Y259+2*PI())/3)</f>
        <v>#VALUE!</v>
      </c>
      <c r="AE259" s="11" t="e">
        <f>'OddsRatio_working_3-way'!X259^(1/3)*SIN(('OddsRatio_working_3-way'!Y259+4*PI())/3)</f>
        <v>#VALUE!</v>
      </c>
      <c r="AF259" s="11" t="e">
        <f>-'OddsRatio_working_3-way'!U259/(3*'OddsRatio_working_3-way'!X259^(1/3))*COS(('OddsRatio_working_3-way'!Y259)/3)</f>
        <v>#VALUE!</v>
      </c>
      <c r="AG259" s="11" t="e">
        <f>-'OddsRatio_working_3-way'!U259/(3*'OddsRatio_working_3-way'!X259^(1/3))*COS(('OddsRatio_working_3-way'!Y259+2*PI())/3)</f>
        <v>#VALUE!</v>
      </c>
      <c r="AH259" s="11" t="e">
        <f>-'OddsRatio_working_3-way'!U259/(3*'OddsRatio_working_3-way'!X259^(1/3))*COS(('OddsRatio_working_3-way'!Y259+4*PI())/3)</f>
        <v>#VALUE!</v>
      </c>
      <c r="AI259" s="11" t="e">
        <f>'OddsRatio_working_3-way'!U259/(3*'OddsRatio_working_3-way'!X259^(1/3))*SIN(('OddsRatio_working_3-way'!Y259)/3)</f>
        <v>#VALUE!</v>
      </c>
      <c r="AJ259" s="11" t="e">
        <f>'OddsRatio_working_3-way'!U259/(3*'OddsRatio_working_3-way'!X259^(1/3))*SIN(('OddsRatio_working_3-way'!Y259+2*PI())/3)</f>
        <v>#VALUE!</v>
      </c>
      <c r="AK259" s="11" t="e">
        <f>'OddsRatio_working_3-way'!U259/(3*'OddsRatio_working_3-way'!X259^(1/3))*SIN(('OddsRatio_working_3-way'!Y259+4*PI())/3)</f>
        <v>#VALUE!</v>
      </c>
      <c r="AL259" s="11" t="e">
        <f>'OddsRatio_working_3-way'!Z259+'OddsRatio_working_3-way'!AF259</f>
        <v>#VALUE!</v>
      </c>
      <c r="AM259" s="11" t="e">
        <f>'OddsRatio_working_3-way'!AA259+'OddsRatio_working_3-way'!AG259</f>
        <v>#VALUE!</v>
      </c>
      <c r="AN259" s="11" t="e">
        <f>'OddsRatio_working_3-way'!AB259+'OddsRatio_working_3-way'!AH259</f>
        <v>#VALUE!</v>
      </c>
      <c r="AO259" s="11" t="e">
        <f>'OddsRatio_working_3-way'!AC259+'OddsRatio_working_3-way'!AI259</f>
        <v>#VALUE!</v>
      </c>
      <c r="AP259" s="11" t="e">
        <f>'OddsRatio_working_3-way'!AD259+'OddsRatio_working_3-way'!AJ259</f>
        <v>#VALUE!</v>
      </c>
      <c r="AQ259" s="11" t="e">
        <f>'OddsRatio_working_3-way'!AE259+'OddsRatio_working_3-way'!AK259</f>
        <v>#VALUE!</v>
      </c>
      <c r="AR259" s="10" t="str">
        <f>IF(A259="","",IF(('OddsRatio_working_3-way'!X259=0),IF(Q259&gt;0,-Q259^(1/3),(-Q259)^(1/3)),'OddsRatio_working_3-way'!AL259-'OddsRatio_working_3-way'!R259/3))</f>
        <v/>
      </c>
      <c r="AS259" s="11" t="e">
        <f>IF(('OddsRatio_working_3-way'!X259=0),IF(Q259&gt;0,-Q259^(1/3),(-Q259)^(1/3)),'OddsRatio_working_3-way'!AM259-'OddsRatio_working_3-way'!R259/3)</f>
        <v>#VALUE!</v>
      </c>
      <c r="AT259" s="11" t="e">
        <f>IF(('OddsRatio_working_3-way'!X259=0),IF(Q259&gt;0,-Q259^(1/3),(-Q259)^(1/3)),'OddsRatio_working_3-way'!AN259-'OddsRatio_working_3-way'!R259/3)</f>
        <v>#VALUE!</v>
      </c>
      <c r="AU259" s="11" t="e">
        <f>IF(('OddsRatio_working_3-way'!X259=0),0,'OddsRatio_working_3-way'!AO259)</f>
        <v>#VALUE!</v>
      </c>
      <c r="AV259" s="11" t="e">
        <f>IF(('OddsRatio_working_3-way'!X259=0),0,'OddsRatio_working_3-way'!AP259)</f>
        <v>#VALUE!</v>
      </c>
      <c r="AW259" s="11" t="e">
        <f>IF(('OddsRatio_working_3-way'!X259=0),0,'OddsRatio_working_3-way'!AQ259)</f>
        <v>#VALUE!</v>
      </c>
    </row>
    <row r="260" spans="1:4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9" t="e">
        <f t="shared" ref="D260:D323" si="65">(K260/(AR260+K260-(AR260*K260)))</f>
        <v>#VALUE!</v>
      </c>
      <c r="E260" s="9" t="e">
        <f t="shared" ref="E260:E323" si="66">(L260/(AR260+L260-(AR260*L260)))</f>
        <v>#VALUE!</v>
      </c>
      <c r="F260" s="9" t="e">
        <f t="shared" ref="F260:F323" si="67">(M260/(AR260+M260-(AR260*M260)))</f>
        <v>#VALUE!</v>
      </c>
      <c r="G260" s="9" t="str">
        <f t="shared" ref="G260:G323" si="68">AR260</f>
        <v/>
      </c>
      <c r="H260" s="9" t="str">
        <f t="shared" ref="H260:H323" si="69">IF(A260="","",1/D260)</f>
        <v/>
      </c>
      <c r="I260" s="9" t="str">
        <f t="shared" ref="I260:I323" si="70">IF(B260="","",1/E260)</f>
        <v/>
      </c>
      <c r="J260" s="9" t="str">
        <f t="shared" ref="J260:J323" si="71">IF(C260="","",1/F260)</f>
        <v/>
      </c>
      <c r="K260" s="11" t="e">
        <f t="shared" ref="K260:K323" si="72">1/A260</f>
        <v>#VALUE!</v>
      </c>
      <c r="L260" s="11" t="e">
        <f t="shared" ref="L260:L323" si="73">1/B260</f>
        <v>#VALUE!</v>
      </c>
      <c r="M260" s="11" t="e">
        <f t="shared" ref="M260:M323" si="74">1/C260</f>
        <v>#VALUE!</v>
      </c>
      <c r="N260" s="11" t="e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#VALUE!</v>
      </c>
      <c r="O260" s="11">
        <f>0</f>
        <v>0</v>
      </c>
      <c r="P260" s="11" t="e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#VALUE!</v>
      </c>
      <c r="Q260" s="11" t="e">
        <f>2*'OddsRatio_working_3-way'!K260*'OddsRatio_working_3-way'!L260*'OddsRatio_working_3-way'!M260</f>
        <v>#VALUE!</v>
      </c>
      <c r="R260" s="11" t="e">
        <f t="shared" ref="R260:R323" si="75">O260/N260</f>
        <v>#VALUE!</v>
      </c>
      <c r="S260" s="11" t="e">
        <f t="shared" ref="S260:S323" si="76">P260/N260</f>
        <v>#VALUE!</v>
      </c>
      <c r="T260" s="11" t="e">
        <f t="shared" ref="T260:T323" si="77">Q260/N260</f>
        <v>#VALUE!</v>
      </c>
      <c r="U260" s="11" t="e">
        <f>'OddsRatio_working_3-way'!S260-'OddsRatio_working_3-way'!R260^2/3</f>
        <v>#VALUE!</v>
      </c>
      <c r="V260" s="11" t="e">
        <f>'OddsRatio_working_3-way'!S260*'OddsRatio_working_3-way'!R260/3-2*'OddsRatio_working_3-way'!R260^3/27-'OddsRatio_working_3-way'!T260</f>
        <v>#VALUE!</v>
      </c>
      <c r="W260" s="11" t="e">
        <f>'OddsRatio_working_3-way'!V260^2+4*'OddsRatio_working_3-way'!U260^3/27</f>
        <v>#VALUE!</v>
      </c>
      <c r="X260" s="11" t="e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#VALUE!</v>
      </c>
      <c r="Y260" s="11" t="e">
        <f>IF('OddsRatio_working_3-way'!W260&gt;=0,IF('OddsRatio_working_3-way'!V260+SQRT('OddsRatio_working_3-way'!W260)&gt;0,0,PI()),ACOS('OddsRatio_working_3-way'!V260/(2*'OddsRatio_working_3-way'!X260)))</f>
        <v>#VALUE!</v>
      </c>
      <c r="Z260" s="11" t="e">
        <f>'OddsRatio_working_3-way'!X260^(1/3)*COS('OddsRatio_working_3-way'!Y260/3)</f>
        <v>#VALUE!</v>
      </c>
      <c r="AA260" s="11" t="e">
        <f>'OddsRatio_working_3-way'!X260^(1/3)*COS(('OddsRatio_working_3-way'!Y260+2*PI())/3)</f>
        <v>#VALUE!</v>
      </c>
      <c r="AB260" s="11" t="e">
        <f>'OddsRatio_working_3-way'!X260^(1/3)*COS(('OddsRatio_working_3-way'!Y260+4*PI())/3)</f>
        <v>#VALUE!</v>
      </c>
      <c r="AC260" s="11" t="e">
        <f>'OddsRatio_working_3-way'!X260^(1/3)*SIN('OddsRatio_working_3-way'!Y260/3)</f>
        <v>#VALUE!</v>
      </c>
      <c r="AD260" s="11" t="e">
        <f>'OddsRatio_working_3-way'!X260^(1/3)*SIN(('OddsRatio_working_3-way'!Y260+2*PI())/3)</f>
        <v>#VALUE!</v>
      </c>
      <c r="AE260" s="11" t="e">
        <f>'OddsRatio_working_3-way'!X260^(1/3)*SIN(('OddsRatio_working_3-way'!Y260+4*PI())/3)</f>
        <v>#VALUE!</v>
      </c>
      <c r="AF260" s="11" t="e">
        <f>-'OddsRatio_working_3-way'!U260/(3*'OddsRatio_working_3-way'!X260^(1/3))*COS(('OddsRatio_working_3-way'!Y260)/3)</f>
        <v>#VALUE!</v>
      </c>
      <c r="AG260" s="11" t="e">
        <f>-'OddsRatio_working_3-way'!U260/(3*'OddsRatio_working_3-way'!X260^(1/3))*COS(('OddsRatio_working_3-way'!Y260+2*PI())/3)</f>
        <v>#VALUE!</v>
      </c>
      <c r="AH260" s="11" t="e">
        <f>-'OddsRatio_working_3-way'!U260/(3*'OddsRatio_working_3-way'!X260^(1/3))*COS(('OddsRatio_working_3-way'!Y260+4*PI())/3)</f>
        <v>#VALUE!</v>
      </c>
      <c r="AI260" s="11" t="e">
        <f>'OddsRatio_working_3-way'!U260/(3*'OddsRatio_working_3-way'!X260^(1/3))*SIN(('OddsRatio_working_3-way'!Y260)/3)</f>
        <v>#VALUE!</v>
      </c>
      <c r="AJ260" s="11" t="e">
        <f>'OddsRatio_working_3-way'!U260/(3*'OddsRatio_working_3-way'!X260^(1/3))*SIN(('OddsRatio_working_3-way'!Y260+2*PI())/3)</f>
        <v>#VALUE!</v>
      </c>
      <c r="AK260" s="11" t="e">
        <f>'OddsRatio_working_3-way'!U260/(3*'OddsRatio_working_3-way'!X260^(1/3))*SIN(('OddsRatio_working_3-way'!Y260+4*PI())/3)</f>
        <v>#VALUE!</v>
      </c>
      <c r="AL260" s="11" t="e">
        <f>'OddsRatio_working_3-way'!Z260+'OddsRatio_working_3-way'!AF260</f>
        <v>#VALUE!</v>
      </c>
      <c r="AM260" s="11" t="e">
        <f>'OddsRatio_working_3-way'!AA260+'OddsRatio_working_3-way'!AG260</f>
        <v>#VALUE!</v>
      </c>
      <c r="AN260" s="11" t="e">
        <f>'OddsRatio_working_3-way'!AB260+'OddsRatio_working_3-way'!AH260</f>
        <v>#VALUE!</v>
      </c>
      <c r="AO260" s="11" t="e">
        <f>'OddsRatio_working_3-way'!AC260+'OddsRatio_working_3-way'!AI260</f>
        <v>#VALUE!</v>
      </c>
      <c r="AP260" s="11" t="e">
        <f>'OddsRatio_working_3-way'!AD260+'OddsRatio_working_3-way'!AJ260</f>
        <v>#VALUE!</v>
      </c>
      <c r="AQ260" s="11" t="e">
        <f>'OddsRatio_working_3-way'!AE260+'OddsRatio_working_3-way'!AK260</f>
        <v>#VALUE!</v>
      </c>
      <c r="AR260" s="10" t="str">
        <f>IF(A260="","",IF(('OddsRatio_working_3-way'!X260=0),IF(Q260&gt;0,-Q260^(1/3),(-Q260)^(1/3)),'OddsRatio_working_3-way'!AL260-'OddsRatio_working_3-way'!R260/3))</f>
        <v/>
      </c>
      <c r="AS260" s="11" t="e">
        <f>IF(('OddsRatio_working_3-way'!X260=0),IF(Q260&gt;0,-Q260^(1/3),(-Q260)^(1/3)),'OddsRatio_working_3-way'!AM260-'OddsRatio_working_3-way'!R260/3)</f>
        <v>#VALUE!</v>
      </c>
      <c r="AT260" s="11" t="e">
        <f>IF(('OddsRatio_working_3-way'!X260=0),IF(Q260&gt;0,-Q260^(1/3),(-Q260)^(1/3)),'OddsRatio_working_3-way'!AN260-'OddsRatio_working_3-way'!R260/3)</f>
        <v>#VALUE!</v>
      </c>
      <c r="AU260" s="11" t="e">
        <f>IF(('OddsRatio_working_3-way'!X260=0),0,'OddsRatio_working_3-way'!AO260)</f>
        <v>#VALUE!</v>
      </c>
      <c r="AV260" s="11" t="e">
        <f>IF(('OddsRatio_working_3-way'!X260=0),0,'OddsRatio_working_3-way'!AP260)</f>
        <v>#VALUE!</v>
      </c>
      <c r="AW260" s="11" t="e">
        <f>IF(('OddsRatio_working_3-way'!X260=0),0,'OddsRatio_working_3-way'!AQ260)</f>
        <v>#VALUE!</v>
      </c>
    </row>
    <row r="261" spans="1:4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9" t="e">
        <f t="shared" si="65"/>
        <v>#VALUE!</v>
      </c>
      <c r="E261" s="9" t="e">
        <f t="shared" si="66"/>
        <v>#VALUE!</v>
      </c>
      <c r="F261" s="9" t="e">
        <f t="shared" si="67"/>
        <v>#VALUE!</v>
      </c>
      <c r="G261" s="9" t="str">
        <f t="shared" si="68"/>
        <v/>
      </c>
      <c r="H261" s="9" t="str">
        <f t="shared" si="69"/>
        <v/>
      </c>
      <c r="I261" s="9" t="str">
        <f t="shared" si="70"/>
        <v/>
      </c>
      <c r="J261" s="9" t="str">
        <f t="shared" si="71"/>
        <v/>
      </c>
      <c r="K261" s="11" t="e">
        <f t="shared" si="72"/>
        <v>#VALUE!</v>
      </c>
      <c r="L261" s="11" t="e">
        <f t="shared" si="73"/>
        <v>#VALUE!</v>
      </c>
      <c r="M261" s="11" t="e">
        <f t="shared" si="74"/>
        <v>#VALUE!</v>
      </c>
      <c r="N261" s="11" t="e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#VALUE!</v>
      </c>
      <c r="O261" s="11">
        <f>0</f>
        <v>0</v>
      </c>
      <c r="P261" s="11" t="e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#VALUE!</v>
      </c>
      <c r="Q261" s="11" t="e">
        <f>2*'OddsRatio_working_3-way'!K261*'OddsRatio_working_3-way'!L261*'OddsRatio_working_3-way'!M261</f>
        <v>#VALUE!</v>
      </c>
      <c r="R261" s="11" t="e">
        <f t="shared" si="75"/>
        <v>#VALUE!</v>
      </c>
      <c r="S261" s="11" t="e">
        <f t="shared" si="76"/>
        <v>#VALUE!</v>
      </c>
      <c r="T261" s="11" t="e">
        <f t="shared" si="77"/>
        <v>#VALUE!</v>
      </c>
      <c r="U261" s="11" t="e">
        <f>'OddsRatio_working_3-way'!S261-'OddsRatio_working_3-way'!R261^2/3</f>
        <v>#VALUE!</v>
      </c>
      <c r="V261" s="11" t="e">
        <f>'OddsRatio_working_3-way'!S261*'OddsRatio_working_3-way'!R261/3-2*'OddsRatio_working_3-way'!R261^3/27-'OddsRatio_working_3-way'!T261</f>
        <v>#VALUE!</v>
      </c>
      <c r="W261" s="11" t="e">
        <f>'OddsRatio_working_3-way'!V261^2+4*'OddsRatio_working_3-way'!U261^3/27</f>
        <v>#VALUE!</v>
      </c>
      <c r="X261" s="11" t="e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#VALUE!</v>
      </c>
      <c r="Y261" s="11" t="e">
        <f>IF('OddsRatio_working_3-way'!W261&gt;=0,IF('OddsRatio_working_3-way'!V261+SQRT('OddsRatio_working_3-way'!W261)&gt;0,0,PI()),ACOS('OddsRatio_working_3-way'!V261/(2*'OddsRatio_working_3-way'!X261)))</f>
        <v>#VALUE!</v>
      </c>
      <c r="Z261" s="11" t="e">
        <f>'OddsRatio_working_3-way'!X261^(1/3)*COS('OddsRatio_working_3-way'!Y261/3)</f>
        <v>#VALUE!</v>
      </c>
      <c r="AA261" s="11" t="e">
        <f>'OddsRatio_working_3-way'!X261^(1/3)*COS(('OddsRatio_working_3-way'!Y261+2*PI())/3)</f>
        <v>#VALUE!</v>
      </c>
      <c r="AB261" s="11" t="e">
        <f>'OddsRatio_working_3-way'!X261^(1/3)*COS(('OddsRatio_working_3-way'!Y261+4*PI())/3)</f>
        <v>#VALUE!</v>
      </c>
      <c r="AC261" s="11" t="e">
        <f>'OddsRatio_working_3-way'!X261^(1/3)*SIN('OddsRatio_working_3-way'!Y261/3)</f>
        <v>#VALUE!</v>
      </c>
      <c r="AD261" s="11" t="e">
        <f>'OddsRatio_working_3-way'!X261^(1/3)*SIN(('OddsRatio_working_3-way'!Y261+2*PI())/3)</f>
        <v>#VALUE!</v>
      </c>
      <c r="AE261" s="11" t="e">
        <f>'OddsRatio_working_3-way'!X261^(1/3)*SIN(('OddsRatio_working_3-way'!Y261+4*PI())/3)</f>
        <v>#VALUE!</v>
      </c>
      <c r="AF261" s="11" t="e">
        <f>-'OddsRatio_working_3-way'!U261/(3*'OddsRatio_working_3-way'!X261^(1/3))*COS(('OddsRatio_working_3-way'!Y261)/3)</f>
        <v>#VALUE!</v>
      </c>
      <c r="AG261" s="11" t="e">
        <f>-'OddsRatio_working_3-way'!U261/(3*'OddsRatio_working_3-way'!X261^(1/3))*COS(('OddsRatio_working_3-way'!Y261+2*PI())/3)</f>
        <v>#VALUE!</v>
      </c>
      <c r="AH261" s="11" t="e">
        <f>-'OddsRatio_working_3-way'!U261/(3*'OddsRatio_working_3-way'!X261^(1/3))*COS(('OddsRatio_working_3-way'!Y261+4*PI())/3)</f>
        <v>#VALUE!</v>
      </c>
      <c r="AI261" s="11" t="e">
        <f>'OddsRatio_working_3-way'!U261/(3*'OddsRatio_working_3-way'!X261^(1/3))*SIN(('OddsRatio_working_3-way'!Y261)/3)</f>
        <v>#VALUE!</v>
      </c>
      <c r="AJ261" s="11" t="e">
        <f>'OddsRatio_working_3-way'!U261/(3*'OddsRatio_working_3-way'!X261^(1/3))*SIN(('OddsRatio_working_3-way'!Y261+2*PI())/3)</f>
        <v>#VALUE!</v>
      </c>
      <c r="AK261" s="11" t="e">
        <f>'OddsRatio_working_3-way'!U261/(3*'OddsRatio_working_3-way'!X261^(1/3))*SIN(('OddsRatio_working_3-way'!Y261+4*PI())/3)</f>
        <v>#VALUE!</v>
      </c>
      <c r="AL261" s="11" t="e">
        <f>'OddsRatio_working_3-way'!Z261+'OddsRatio_working_3-way'!AF261</f>
        <v>#VALUE!</v>
      </c>
      <c r="AM261" s="11" t="e">
        <f>'OddsRatio_working_3-way'!AA261+'OddsRatio_working_3-way'!AG261</f>
        <v>#VALUE!</v>
      </c>
      <c r="AN261" s="11" t="e">
        <f>'OddsRatio_working_3-way'!AB261+'OddsRatio_working_3-way'!AH261</f>
        <v>#VALUE!</v>
      </c>
      <c r="AO261" s="11" t="e">
        <f>'OddsRatio_working_3-way'!AC261+'OddsRatio_working_3-way'!AI261</f>
        <v>#VALUE!</v>
      </c>
      <c r="AP261" s="11" t="e">
        <f>'OddsRatio_working_3-way'!AD261+'OddsRatio_working_3-way'!AJ261</f>
        <v>#VALUE!</v>
      </c>
      <c r="AQ261" s="11" t="e">
        <f>'OddsRatio_working_3-way'!AE261+'OddsRatio_working_3-way'!AK261</f>
        <v>#VALUE!</v>
      </c>
      <c r="AR261" s="10" t="str">
        <f>IF(A261="","",IF(('OddsRatio_working_3-way'!X261=0),IF(Q261&gt;0,-Q261^(1/3),(-Q261)^(1/3)),'OddsRatio_working_3-way'!AL261-'OddsRatio_working_3-way'!R261/3))</f>
        <v/>
      </c>
      <c r="AS261" s="11" t="e">
        <f>IF(('OddsRatio_working_3-way'!X261=0),IF(Q261&gt;0,-Q261^(1/3),(-Q261)^(1/3)),'OddsRatio_working_3-way'!AM261-'OddsRatio_working_3-way'!R261/3)</f>
        <v>#VALUE!</v>
      </c>
      <c r="AT261" s="11" t="e">
        <f>IF(('OddsRatio_working_3-way'!X261=0),IF(Q261&gt;0,-Q261^(1/3),(-Q261)^(1/3)),'OddsRatio_working_3-way'!AN261-'OddsRatio_working_3-way'!R261/3)</f>
        <v>#VALUE!</v>
      </c>
      <c r="AU261" s="11" t="e">
        <f>IF(('OddsRatio_working_3-way'!X261=0),0,'OddsRatio_working_3-way'!AO261)</f>
        <v>#VALUE!</v>
      </c>
      <c r="AV261" s="11" t="e">
        <f>IF(('OddsRatio_working_3-way'!X261=0),0,'OddsRatio_working_3-way'!AP261)</f>
        <v>#VALUE!</v>
      </c>
      <c r="AW261" s="11" t="e">
        <f>IF(('OddsRatio_working_3-way'!X261=0),0,'OddsRatio_working_3-way'!AQ261)</f>
        <v>#VALUE!</v>
      </c>
    </row>
    <row r="262" spans="1:4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9" t="e">
        <f t="shared" si="65"/>
        <v>#VALUE!</v>
      </c>
      <c r="E262" s="9" t="e">
        <f t="shared" si="66"/>
        <v>#VALUE!</v>
      </c>
      <c r="F262" s="9" t="e">
        <f t="shared" si="67"/>
        <v>#VALUE!</v>
      </c>
      <c r="G262" s="9" t="str">
        <f t="shared" si="68"/>
        <v/>
      </c>
      <c r="H262" s="9" t="str">
        <f t="shared" si="69"/>
        <v/>
      </c>
      <c r="I262" s="9" t="str">
        <f t="shared" si="70"/>
        <v/>
      </c>
      <c r="J262" s="9" t="str">
        <f t="shared" si="71"/>
        <v/>
      </c>
      <c r="K262" s="11" t="e">
        <f t="shared" si="72"/>
        <v>#VALUE!</v>
      </c>
      <c r="L262" s="11" t="e">
        <f t="shared" si="73"/>
        <v>#VALUE!</v>
      </c>
      <c r="M262" s="11" t="e">
        <f t="shared" si="74"/>
        <v>#VALUE!</v>
      </c>
      <c r="N262" s="11" t="e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#VALUE!</v>
      </c>
      <c r="O262" s="11">
        <f>0</f>
        <v>0</v>
      </c>
      <c r="P262" s="11" t="e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#VALUE!</v>
      </c>
      <c r="Q262" s="11" t="e">
        <f>2*'OddsRatio_working_3-way'!K262*'OddsRatio_working_3-way'!L262*'OddsRatio_working_3-way'!M262</f>
        <v>#VALUE!</v>
      </c>
      <c r="R262" s="11" t="e">
        <f t="shared" si="75"/>
        <v>#VALUE!</v>
      </c>
      <c r="S262" s="11" t="e">
        <f t="shared" si="76"/>
        <v>#VALUE!</v>
      </c>
      <c r="T262" s="11" t="e">
        <f t="shared" si="77"/>
        <v>#VALUE!</v>
      </c>
      <c r="U262" s="11" t="e">
        <f>'OddsRatio_working_3-way'!S262-'OddsRatio_working_3-way'!R262^2/3</f>
        <v>#VALUE!</v>
      </c>
      <c r="V262" s="11" t="e">
        <f>'OddsRatio_working_3-way'!S262*'OddsRatio_working_3-way'!R262/3-2*'OddsRatio_working_3-way'!R262^3/27-'OddsRatio_working_3-way'!T262</f>
        <v>#VALUE!</v>
      </c>
      <c r="W262" s="11" t="e">
        <f>'OddsRatio_working_3-way'!V262^2+4*'OddsRatio_working_3-way'!U262^3/27</f>
        <v>#VALUE!</v>
      </c>
      <c r="X262" s="11" t="e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#VALUE!</v>
      </c>
      <c r="Y262" s="11" t="e">
        <f>IF('OddsRatio_working_3-way'!W262&gt;=0,IF('OddsRatio_working_3-way'!V262+SQRT('OddsRatio_working_3-way'!W262)&gt;0,0,PI()),ACOS('OddsRatio_working_3-way'!V262/(2*'OddsRatio_working_3-way'!X262)))</f>
        <v>#VALUE!</v>
      </c>
      <c r="Z262" s="11" t="e">
        <f>'OddsRatio_working_3-way'!X262^(1/3)*COS('OddsRatio_working_3-way'!Y262/3)</f>
        <v>#VALUE!</v>
      </c>
      <c r="AA262" s="11" t="e">
        <f>'OddsRatio_working_3-way'!X262^(1/3)*COS(('OddsRatio_working_3-way'!Y262+2*PI())/3)</f>
        <v>#VALUE!</v>
      </c>
      <c r="AB262" s="11" t="e">
        <f>'OddsRatio_working_3-way'!X262^(1/3)*COS(('OddsRatio_working_3-way'!Y262+4*PI())/3)</f>
        <v>#VALUE!</v>
      </c>
      <c r="AC262" s="11" t="e">
        <f>'OddsRatio_working_3-way'!X262^(1/3)*SIN('OddsRatio_working_3-way'!Y262/3)</f>
        <v>#VALUE!</v>
      </c>
      <c r="AD262" s="11" t="e">
        <f>'OddsRatio_working_3-way'!X262^(1/3)*SIN(('OddsRatio_working_3-way'!Y262+2*PI())/3)</f>
        <v>#VALUE!</v>
      </c>
      <c r="AE262" s="11" t="e">
        <f>'OddsRatio_working_3-way'!X262^(1/3)*SIN(('OddsRatio_working_3-way'!Y262+4*PI())/3)</f>
        <v>#VALUE!</v>
      </c>
      <c r="AF262" s="11" t="e">
        <f>-'OddsRatio_working_3-way'!U262/(3*'OddsRatio_working_3-way'!X262^(1/3))*COS(('OddsRatio_working_3-way'!Y262)/3)</f>
        <v>#VALUE!</v>
      </c>
      <c r="AG262" s="11" t="e">
        <f>-'OddsRatio_working_3-way'!U262/(3*'OddsRatio_working_3-way'!X262^(1/3))*COS(('OddsRatio_working_3-way'!Y262+2*PI())/3)</f>
        <v>#VALUE!</v>
      </c>
      <c r="AH262" s="11" t="e">
        <f>-'OddsRatio_working_3-way'!U262/(3*'OddsRatio_working_3-way'!X262^(1/3))*COS(('OddsRatio_working_3-way'!Y262+4*PI())/3)</f>
        <v>#VALUE!</v>
      </c>
      <c r="AI262" s="11" t="e">
        <f>'OddsRatio_working_3-way'!U262/(3*'OddsRatio_working_3-way'!X262^(1/3))*SIN(('OddsRatio_working_3-way'!Y262)/3)</f>
        <v>#VALUE!</v>
      </c>
      <c r="AJ262" s="11" t="e">
        <f>'OddsRatio_working_3-way'!U262/(3*'OddsRatio_working_3-way'!X262^(1/3))*SIN(('OddsRatio_working_3-way'!Y262+2*PI())/3)</f>
        <v>#VALUE!</v>
      </c>
      <c r="AK262" s="11" t="e">
        <f>'OddsRatio_working_3-way'!U262/(3*'OddsRatio_working_3-way'!X262^(1/3))*SIN(('OddsRatio_working_3-way'!Y262+4*PI())/3)</f>
        <v>#VALUE!</v>
      </c>
      <c r="AL262" s="11" t="e">
        <f>'OddsRatio_working_3-way'!Z262+'OddsRatio_working_3-way'!AF262</f>
        <v>#VALUE!</v>
      </c>
      <c r="AM262" s="11" t="e">
        <f>'OddsRatio_working_3-way'!AA262+'OddsRatio_working_3-way'!AG262</f>
        <v>#VALUE!</v>
      </c>
      <c r="AN262" s="11" t="e">
        <f>'OddsRatio_working_3-way'!AB262+'OddsRatio_working_3-way'!AH262</f>
        <v>#VALUE!</v>
      </c>
      <c r="AO262" s="11" t="e">
        <f>'OddsRatio_working_3-way'!AC262+'OddsRatio_working_3-way'!AI262</f>
        <v>#VALUE!</v>
      </c>
      <c r="AP262" s="11" t="e">
        <f>'OddsRatio_working_3-way'!AD262+'OddsRatio_working_3-way'!AJ262</f>
        <v>#VALUE!</v>
      </c>
      <c r="AQ262" s="11" t="e">
        <f>'OddsRatio_working_3-way'!AE262+'OddsRatio_working_3-way'!AK262</f>
        <v>#VALUE!</v>
      </c>
      <c r="AR262" s="10" t="str">
        <f>IF(A262="","",IF(('OddsRatio_working_3-way'!X262=0),IF(Q262&gt;0,-Q262^(1/3),(-Q262)^(1/3)),'OddsRatio_working_3-way'!AL262-'OddsRatio_working_3-way'!R262/3))</f>
        <v/>
      </c>
      <c r="AS262" s="11" t="e">
        <f>IF(('OddsRatio_working_3-way'!X262=0),IF(Q262&gt;0,-Q262^(1/3),(-Q262)^(1/3)),'OddsRatio_working_3-way'!AM262-'OddsRatio_working_3-way'!R262/3)</f>
        <v>#VALUE!</v>
      </c>
      <c r="AT262" s="11" t="e">
        <f>IF(('OddsRatio_working_3-way'!X262=0),IF(Q262&gt;0,-Q262^(1/3),(-Q262)^(1/3)),'OddsRatio_working_3-way'!AN262-'OddsRatio_working_3-way'!R262/3)</f>
        <v>#VALUE!</v>
      </c>
      <c r="AU262" s="11" t="e">
        <f>IF(('OddsRatio_working_3-way'!X262=0),0,'OddsRatio_working_3-way'!AO262)</f>
        <v>#VALUE!</v>
      </c>
      <c r="AV262" s="11" t="e">
        <f>IF(('OddsRatio_working_3-way'!X262=0),0,'OddsRatio_working_3-way'!AP262)</f>
        <v>#VALUE!</v>
      </c>
      <c r="AW262" s="11" t="e">
        <f>IF(('OddsRatio_working_3-way'!X262=0),0,'OddsRatio_working_3-way'!AQ262)</f>
        <v>#VALUE!</v>
      </c>
    </row>
    <row r="263" spans="1:4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9" t="e">
        <f t="shared" si="65"/>
        <v>#VALUE!</v>
      </c>
      <c r="E263" s="9" t="e">
        <f t="shared" si="66"/>
        <v>#VALUE!</v>
      </c>
      <c r="F263" s="9" t="e">
        <f t="shared" si="67"/>
        <v>#VALUE!</v>
      </c>
      <c r="G263" s="9" t="str">
        <f t="shared" si="68"/>
        <v/>
      </c>
      <c r="H263" s="9" t="str">
        <f t="shared" si="69"/>
        <v/>
      </c>
      <c r="I263" s="9" t="str">
        <f t="shared" si="70"/>
        <v/>
      </c>
      <c r="J263" s="9" t="str">
        <f t="shared" si="71"/>
        <v/>
      </c>
      <c r="K263" s="11" t="e">
        <f t="shared" si="72"/>
        <v>#VALUE!</v>
      </c>
      <c r="L263" s="11" t="e">
        <f t="shared" si="73"/>
        <v>#VALUE!</v>
      </c>
      <c r="M263" s="11" t="e">
        <f t="shared" si="74"/>
        <v>#VALUE!</v>
      </c>
      <c r="N263" s="11" t="e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#VALUE!</v>
      </c>
      <c r="O263" s="11">
        <f>0</f>
        <v>0</v>
      </c>
      <c r="P263" s="11" t="e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#VALUE!</v>
      </c>
      <c r="Q263" s="11" t="e">
        <f>2*'OddsRatio_working_3-way'!K263*'OddsRatio_working_3-way'!L263*'OddsRatio_working_3-way'!M263</f>
        <v>#VALUE!</v>
      </c>
      <c r="R263" s="11" t="e">
        <f t="shared" si="75"/>
        <v>#VALUE!</v>
      </c>
      <c r="S263" s="11" t="e">
        <f t="shared" si="76"/>
        <v>#VALUE!</v>
      </c>
      <c r="T263" s="11" t="e">
        <f t="shared" si="77"/>
        <v>#VALUE!</v>
      </c>
      <c r="U263" s="11" t="e">
        <f>'OddsRatio_working_3-way'!S263-'OddsRatio_working_3-way'!R263^2/3</f>
        <v>#VALUE!</v>
      </c>
      <c r="V263" s="11" t="e">
        <f>'OddsRatio_working_3-way'!S263*'OddsRatio_working_3-way'!R263/3-2*'OddsRatio_working_3-way'!R263^3/27-'OddsRatio_working_3-way'!T263</f>
        <v>#VALUE!</v>
      </c>
      <c r="W263" s="11" t="e">
        <f>'OddsRatio_working_3-way'!V263^2+4*'OddsRatio_working_3-way'!U263^3/27</f>
        <v>#VALUE!</v>
      </c>
      <c r="X263" s="11" t="e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#VALUE!</v>
      </c>
      <c r="Y263" s="11" t="e">
        <f>IF('OddsRatio_working_3-way'!W263&gt;=0,IF('OddsRatio_working_3-way'!V263+SQRT('OddsRatio_working_3-way'!W263)&gt;0,0,PI()),ACOS('OddsRatio_working_3-way'!V263/(2*'OddsRatio_working_3-way'!X263)))</f>
        <v>#VALUE!</v>
      </c>
      <c r="Z263" s="11" t="e">
        <f>'OddsRatio_working_3-way'!X263^(1/3)*COS('OddsRatio_working_3-way'!Y263/3)</f>
        <v>#VALUE!</v>
      </c>
      <c r="AA263" s="11" t="e">
        <f>'OddsRatio_working_3-way'!X263^(1/3)*COS(('OddsRatio_working_3-way'!Y263+2*PI())/3)</f>
        <v>#VALUE!</v>
      </c>
      <c r="AB263" s="11" t="e">
        <f>'OddsRatio_working_3-way'!X263^(1/3)*COS(('OddsRatio_working_3-way'!Y263+4*PI())/3)</f>
        <v>#VALUE!</v>
      </c>
      <c r="AC263" s="11" t="e">
        <f>'OddsRatio_working_3-way'!X263^(1/3)*SIN('OddsRatio_working_3-way'!Y263/3)</f>
        <v>#VALUE!</v>
      </c>
      <c r="AD263" s="11" t="e">
        <f>'OddsRatio_working_3-way'!X263^(1/3)*SIN(('OddsRatio_working_3-way'!Y263+2*PI())/3)</f>
        <v>#VALUE!</v>
      </c>
      <c r="AE263" s="11" t="e">
        <f>'OddsRatio_working_3-way'!X263^(1/3)*SIN(('OddsRatio_working_3-way'!Y263+4*PI())/3)</f>
        <v>#VALUE!</v>
      </c>
      <c r="AF263" s="11" t="e">
        <f>-'OddsRatio_working_3-way'!U263/(3*'OddsRatio_working_3-way'!X263^(1/3))*COS(('OddsRatio_working_3-way'!Y263)/3)</f>
        <v>#VALUE!</v>
      </c>
      <c r="AG263" s="11" t="e">
        <f>-'OddsRatio_working_3-way'!U263/(3*'OddsRatio_working_3-way'!X263^(1/3))*COS(('OddsRatio_working_3-way'!Y263+2*PI())/3)</f>
        <v>#VALUE!</v>
      </c>
      <c r="AH263" s="11" t="e">
        <f>-'OddsRatio_working_3-way'!U263/(3*'OddsRatio_working_3-way'!X263^(1/3))*COS(('OddsRatio_working_3-way'!Y263+4*PI())/3)</f>
        <v>#VALUE!</v>
      </c>
      <c r="AI263" s="11" t="e">
        <f>'OddsRatio_working_3-way'!U263/(3*'OddsRatio_working_3-way'!X263^(1/3))*SIN(('OddsRatio_working_3-way'!Y263)/3)</f>
        <v>#VALUE!</v>
      </c>
      <c r="AJ263" s="11" t="e">
        <f>'OddsRatio_working_3-way'!U263/(3*'OddsRatio_working_3-way'!X263^(1/3))*SIN(('OddsRatio_working_3-way'!Y263+2*PI())/3)</f>
        <v>#VALUE!</v>
      </c>
      <c r="AK263" s="11" t="e">
        <f>'OddsRatio_working_3-way'!U263/(3*'OddsRatio_working_3-way'!X263^(1/3))*SIN(('OddsRatio_working_3-way'!Y263+4*PI())/3)</f>
        <v>#VALUE!</v>
      </c>
      <c r="AL263" s="11" t="e">
        <f>'OddsRatio_working_3-way'!Z263+'OddsRatio_working_3-way'!AF263</f>
        <v>#VALUE!</v>
      </c>
      <c r="AM263" s="11" t="e">
        <f>'OddsRatio_working_3-way'!AA263+'OddsRatio_working_3-way'!AG263</f>
        <v>#VALUE!</v>
      </c>
      <c r="AN263" s="11" t="e">
        <f>'OddsRatio_working_3-way'!AB263+'OddsRatio_working_3-way'!AH263</f>
        <v>#VALUE!</v>
      </c>
      <c r="AO263" s="11" t="e">
        <f>'OddsRatio_working_3-way'!AC263+'OddsRatio_working_3-way'!AI263</f>
        <v>#VALUE!</v>
      </c>
      <c r="AP263" s="11" t="e">
        <f>'OddsRatio_working_3-way'!AD263+'OddsRatio_working_3-way'!AJ263</f>
        <v>#VALUE!</v>
      </c>
      <c r="AQ263" s="11" t="e">
        <f>'OddsRatio_working_3-way'!AE263+'OddsRatio_working_3-way'!AK263</f>
        <v>#VALUE!</v>
      </c>
      <c r="AR263" s="10" t="str">
        <f>IF(A263="","",IF(('OddsRatio_working_3-way'!X263=0),IF(Q263&gt;0,-Q263^(1/3),(-Q263)^(1/3)),'OddsRatio_working_3-way'!AL263-'OddsRatio_working_3-way'!R263/3))</f>
        <v/>
      </c>
      <c r="AS263" s="11" t="e">
        <f>IF(('OddsRatio_working_3-way'!X263=0),IF(Q263&gt;0,-Q263^(1/3),(-Q263)^(1/3)),'OddsRatio_working_3-way'!AM263-'OddsRatio_working_3-way'!R263/3)</f>
        <v>#VALUE!</v>
      </c>
      <c r="AT263" s="11" t="e">
        <f>IF(('OddsRatio_working_3-way'!X263=0),IF(Q263&gt;0,-Q263^(1/3),(-Q263)^(1/3)),'OddsRatio_working_3-way'!AN263-'OddsRatio_working_3-way'!R263/3)</f>
        <v>#VALUE!</v>
      </c>
      <c r="AU263" s="11" t="e">
        <f>IF(('OddsRatio_working_3-way'!X263=0),0,'OddsRatio_working_3-way'!AO263)</f>
        <v>#VALUE!</v>
      </c>
      <c r="AV263" s="11" t="e">
        <f>IF(('OddsRatio_working_3-way'!X263=0),0,'OddsRatio_working_3-way'!AP263)</f>
        <v>#VALUE!</v>
      </c>
      <c r="AW263" s="11" t="e">
        <f>IF(('OddsRatio_working_3-way'!X263=0),0,'OddsRatio_working_3-way'!AQ263)</f>
        <v>#VALUE!</v>
      </c>
    </row>
    <row r="264" spans="1:4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9" t="e">
        <f t="shared" si="65"/>
        <v>#VALUE!</v>
      </c>
      <c r="E264" s="9" t="e">
        <f t="shared" si="66"/>
        <v>#VALUE!</v>
      </c>
      <c r="F264" s="9" t="e">
        <f t="shared" si="67"/>
        <v>#VALUE!</v>
      </c>
      <c r="G264" s="9" t="str">
        <f t="shared" si="68"/>
        <v/>
      </c>
      <c r="H264" s="9" t="str">
        <f t="shared" si="69"/>
        <v/>
      </c>
      <c r="I264" s="9" t="str">
        <f t="shared" si="70"/>
        <v/>
      </c>
      <c r="J264" s="9" t="str">
        <f t="shared" si="71"/>
        <v/>
      </c>
      <c r="K264" s="11" t="e">
        <f t="shared" si="72"/>
        <v>#VALUE!</v>
      </c>
      <c r="L264" s="11" t="e">
        <f t="shared" si="73"/>
        <v>#VALUE!</v>
      </c>
      <c r="M264" s="11" t="e">
        <f t="shared" si="74"/>
        <v>#VALUE!</v>
      </c>
      <c r="N264" s="11" t="e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#VALUE!</v>
      </c>
      <c r="O264" s="11">
        <f>0</f>
        <v>0</v>
      </c>
      <c r="P264" s="11" t="e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#VALUE!</v>
      </c>
      <c r="Q264" s="11" t="e">
        <f>2*'OddsRatio_working_3-way'!K264*'OddsRatio_working_3-way'!L264*'OddsRatio_working_3-way'!M264</f>
        <v>#VALUE!</v>
      </c>
      <c r="R264" s="11" t="e">
        <f t="shared" si="75"/>
        <v>#VALUE!</v>
      </c>
      <c r="S264" s="11" t="e">
        <f t="shared" si="76"/>
        <v>#VALUE!</v>
      </c>
      <c r="T264" s="11" t="e">
        <f t="shared" si="77"/>
        <v>#VALUE!</v>
      </c>
      <c r="U264" s="11" t="e">
        <f>'OddsRatio_working_3-way'!S264-'OddsRatio_working_3-way'!R264^2/3</f>
        <v>#VALUE!</v>
      </c>
      <c r="V264" s="11" t="e">
        <f>'OddsRatio_working_3-way'!S264*'OddsRatio_working_3-way'!R264/3-2*'OddsRatio_working_3-way'!R264^3/27-'OddsRatio_working_3-way'!T264</f>
        <v>#VALUE!</v>
      </c>
      <c r="W264" s="11" t="e">
        <f>'OddsRatio_working_3-way'!V264^2+4*'OddsRatio_working_3-way'!U264^3/27</f>
        <v>#VALUE!</v>
      </c>
      <c r="X264" s="11" t="e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#VALUE!</v>
      </c>
      <c r="Y264" s="11" t="e">
        <f>IF('OddsRatio_working_3-way'!W264&gt;=0,IF('OddsRatio_working_3-way'!V264+SQRT('OddsRatio_working_3-way'!W264)&gt;0,0,PI()),ACOS('OddsRatio_working_3-way'!V264/(2*'OddsRatio_working_3-way'!X264)))</f>
        <v>#VALUE!</v>
      </c>
      <c r="Z264" s="11" t="e">
        <f>'OddsRatio_working_3-way'!X264^(1/3)*COS('OddsRatio_working_3-way'!Y264/3)</f>
        <v>#VALUE!</v>
      </c>
      <c r="AA264" s="11" t="e">
        <f>'OddsRatio_working_3-way'!X264^(1/3)*COS(('OddsRatio_working_3-way'!Y264+2*PI())/3)</f>
        <v>#VALUE!</v>
      </c>
      <c r="AB264" s="11" t="e">
        <f>'OddsRatio_working_3-way'!X264^(1/3)*COS(('OddsRatio_working_3-way'!Y264+4*PI())/3)</f>
        <v>#VALUE!</v>
      </c>
      <c r="AC264" s="11" t="e">
        <f>'OddsRatio_working_3-way'!X264^(1/3)*SIN('OddsRatio_working_3-way'!Y264/3)</f>
        <v>#VALUE!</v>
      </c>
      <c r="AD264" s="11" t="e">
        <f>'OddsRatio_working_3-way'!X264^(1/3)*SIN(('OddsRatio_working_3-way'!Y264+2*PI())/3)</f>
        <v>#VALUE!</v>
      </c>
      <c r="AE264" s="11" t="e">
        <f>'OddsRatio_working_3-way'!X264^(1/3)*SIN(('OddsRatio_working_3-way'!Y264+4*PI())/3)</f>
        <v>#VALUE!</v>
      </c>
      <c r="AF264" s="11" t="e">
        <f>-'OddsRatio_working_3-way'!U264/(3*'OddsRatio_working_3-way'!X264^(1/3))*COS(('OddsRatio_working_3-way'!Y264)/3)</f>
        <v>#VALUE!</v>
      </c>
      <c r="AG264" s="11" t="e">
        <f>-'OddsRatio_working_3-way'!U264/(3*'OddsRatio_working_3-way'!X264^(1/3))*COS(('OddsRatio_working_3-way'!Y264+2*PI())/3)</f>
        <v>#VALUE!</v>
      </c>
      <c r="AH264" s="11" t="e">
        <f>-'OddsRatio_working_3-way'!U264/(3*'OddsRatio_working_3-way'!X264^(1/3))*COS(('OddsRatio_working_3-way'!Y264+4*PI())/3)</f>
        <v>#VALUE!</v>
      </c>
      <c r="AI264" s="11" t="e">
        <f>'OddsRatio_working_3-way'!U264/(3*'OddsRatio_working_3-way'!X264^(1/3))*SIN(('OddsRatio_working_3-way'!Y264)/3)</f>
        <v>#VALUE!</v>
      </c>
      <c r="AJ264" s="11" t="e">
        <f>'OddsRatio_working_3-way'!U264/(3*'OddsRatio_working_3-way'!X264^(1/3))*SIN(('OddsRatio_working_3-way'!Y264+2*PI())/3)</f>
        <v>#VALUE!</v>
      </c>
      <c r="AK264" s="11" t="e">
        <f>'OddsRatio_working_3-way'!U264/(3*'OddsRatio_working_3-way'!X264^(1/3))*SIN(('OddsRatio_working_3-way'!Y264+4*PI())/3)</f>
        <v>#VALUE!</v>
      </c>
      <c r="AL264" s="11" t="e">
        <f>'OddsRatio_working_3-way'!Z264+'OddsRatio_working_3-way'!AF264</f>
        <v>#VALUE!</v>
      </c>
      <c r="AM264" s="11" t="e">
        <f>'OddsRatio_working_3-way'!AA264+'OddsRatio_working_3-way'!AG264</f>
        <v>#VALUE!</v>
      </c>
      <c r="AN264" s="11" t="e">
        <f>'OddsRatio_working_3-way'!AB264+'OddsRatio_working_3-way'!AH264</f>
        <v>#VALUE!</v>
      </c>
      <c r="AO264" s="11" t="e">
        <f>'OddsRatio_working_3-way'!AC264+'OddsRatio_working_3-way'!AI264</f>
        <v>#VALUE!</v>
      </c>
      <c r="AP264" s="11" t="e">
        <f>'OddsRatio_working_3-way'!AD264+'OddsRatio_working_3-way'!AJ264</f>
        <v>#VALUE!</v>
      </c>
      <c r="AQ264" s="11" t="e">
        <f>'OddsRatio_working_3-way'!AE264+'OddsRatio_working_3-way'!AK264</f>
        <v>#VALUE!</v>
      </c>
      <c r="AR264" s="10" t="str">
        <f>IF(A264="","",IF(('OddsRatio_working_3-way'!X264=0),IF(Q264&gt;0,-Q264^(1/3),(-Q264)^(1/3)),'OddsRatio_working_3-way'!AL264-'OddsRatio_working_3-way'!R264/3))</f>
        <v/>
      </c>
      <c r="AS264" s="11" t="e">
        <f>IF(('OddsRatio_working_3-way'!X264=0),IF(Q264&gt;0,-Q264^(1/3),(-Q264)^(1/3)),'OddsRatio_working_3-way'!AM264-'OddsRatio_working_3-way'!R264/3)</f>
        <v>#VALUE!</v>
      </c>
      <c r="AT264" s="11" t="e">
        <f>IF(('OddsRatio_working_3-way'!X264=0),IF(Q264&gt;0,-Q264^(1/3),(-Q264)^(1/3)),'OddsRatio_working_3-way'!AN264-'OddsRatio_working_3-way'!R264/3)</f>
        <v>#VALUE!</v>
      </c>
      <c r="AU264" s="11" t="e">
        <f>IF(('OddsRatio_working_3-way'!X264=0),0,'OddsRatio_working_3-way'!AO264)</f>
        <v>#VALUE!</v>
      </c>
      <c r="AV264" s="11" t="e">
        <f>IF(('OddsRatio_working_3-way'!X264=0),0,'OddsRatio_working_3-way'!AP264)</f>
        <v>#VALUE!</v>
      </c>
      <c r="AW264" s="11" t="e">
        <f>IF(('OddsRatio_working_3-way'!X264=0),0,'OddsRatio_working_3-way'!AQ264)</f>
        <v>#VALUE!</v>
      </c>
    </row>
    <row r="265" spans="1:4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9" t="e">
        <f t="shared" si="65"/>
        <v>#VALUE!</v>
      </c>
      <c r="E265" s="9" t="e">
        <f t="shared" si="66"/>
        <v>#VALUE!</v>
      </c>
      <c r="F265" s="9" t="e">
        <f t="shared" si="67"/>
        <v>#VALUE!</v>
      </c>
      <c r="G265" s="9" t="str">
        <f t="shared" si="68"/>
        <v/>
      </c>
      <c r="H265" s="9" t="str">
        <f t="shared" si="69"/>
        <v/>
      </c>
      <c r="I265" s="9" t="str">
        <f t="shared" si="70"/>
        <v/>
      </c>
      <c r="J265" s="9" t="str">
        <f t="shared" si="71"/>
        <v/>
      </c>
      <c r="K265" s="11" t="e">
        <f t="shared" si="72"/>
        <v>#VALUE!</v>
      </c>
      <c r="L265" s="11" t="e">
        <f t="shared" si="73"/>
        <v>#VALUE!</v>
      </c>
      <c r="M265" s="11" t="e">
        <f t="shared" si="74"/>
        <v>#VALUE!</v>
      </c>
      <c r="N265" s="11" t="e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#VALUE!</v>
      </c>
      <c r="O265" s="11">
        <f>0</f>
        <v>0</v>
      </c>
      <c r="P265" s="11" t="e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#VALUE!</v>
      </c>
      <c r="Q265" s="11" t="e">
        <f>2*'OddsRatio_working_3-way'!K265*'OddsRatio_working_3-way'!L265*'OddsRatio_working_3-way'!M265</f>
        <v>#VALUE!</v>
      </c>
      <c r="R265" s="11" t="e">
        <f t="shared" si="75"/>
        <v>#VALUE!</v>
      </c>
      <c r="S265" s="11" t="e">
        <f t="shared" si="76"/>
        <v>#VALUE!</v>
      </c>
      <c r="T265" s="11" t="e">
        <f t="shared" si="77"/>
        <v>#VALUE!</v>
      </c>
      <c r="U265" s="11" t="e">
        <f>'OddsRatio_working_3-way'!S265-'OddsRatio_working_3-way'!R265^2/3</f>
        <v>#VALUE!</v>
      </c>
      <c r="V265" s="11" t="e">
        <f>'OddsRatio_working_3-way'!S265*'OddsRatio_working_3-way'!R265/3-2*'OddsRatio_working_3-way'!R265^3/27-'OddsRatio_working_3-way'!T265</f>
        <v>#VALUE!</v>
      </c>
      <c r="W265" s="11" t="e">
        <f>'OddsRatio_working_3-way'!V265^2+4*'OddsRatio_working_3-way'!U265^3/27</f>
        <v>#VALUE!</v>
      </c>
      <c r="X265" s="11" t="e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#VALUE!</v>
      </c>
      <c r="Y265" s="11" t="e">
        <f>IF('OddsRatio_working_3-way'!W265&gt;=0,IF('OddsRatio_working_3-way'!V265+SQRT('OddsRatio_working_3-way'!W265)&gt;0,0,PI()),ACOS('OddsRatio_working_3-way'!V265/(2*'OddsRatio_working_3-way'!X265)))</f>
        <v>#VALUE!</v>
      </c>
      <c r="Z265" s="11" t="e">
        <f>'OddsRatio_working_3-way'!X265^(1/3)*COS('OddsRatio_working_3-way'!Y265/3)</f>
        <v>#VALUE!</v>
      </c>
      <c r="AA265" s="11" t="e">
        <f>'OddsRatio_working_3-way'!X265^(1/3)*COS(('OddsRatio_working_3-way'!Y265+2*PI())/3)</f>
        <v>#VALUE!</v>
      </c>
      <c r="AB265" s="11" t="e">
        <f>'OddsRatio_working_3-way'!X265^(1/3)*COS(('OddsRatio_working_3-way'!Y265+4*PI())/3)</f>
        <v>#VALUE!</v>
      </c>
      <c r="AC265" s="11" t="e">
        <f>'OddsRatio_working_3-way'!X265^(1/3)*SIN('OddsRatio_working_3-way'!Y265/3)</f>
        <v>#VALUE!</v>
      </c>
      <c r="AD265" s="11" t="e">
        <f>'OddsRatio_working_3-way'!X265^(1/3)*SIN(('OddsRatio_working_3-way'!Y265+2*PI())/3)</f>
        <v>#VALUE!</v>
      </c>
      <c r="AE265" s="11" t="e">
        <f>'OddsRatio_working_3-way'!X265^(1/3)*SIN(('OddsRatio_working_3-way'!Y265+4*PI())/3)</f>
        <v>#VALUE!</v>
      </c>
      <c r="AF265" s="11" t="e">
        <f>-'OddsRatio_working_3-way'!U265/(3*'OddsRatio_working_3-way'!X265^(1/3))*COS(('OddsRatio_working_3-way'!Y265)/3)</f>
        <v>#VALUE!</v>
      </c>
      <c r="AG265" s="11" t="e">
        <f>-'OddsRatio_working_3-way'!U265/(3*'OddsRatio_working_3-way'!X265^(1/3))*COS(('OddsRatio_working_3-way'!Y265+2*PI())/3)</f>
        <v>#VALUE!</v>
      </c>
      <c r="AH265" s="11" t="e">
        <f>-'OddsRatio_working_3-way'!U265/(3*'OddsRatio_working_3-way'!X265^(1/3))*COS(('OddsRatio_working_3-way'!Y265+4*PI())/3)</f>
        <v>#VALUE!</v>
      </c>
      <c r="AI265" s="11" t="e">
        <f>'OddsRatio_working_3-way'!U265/(3*'OddsRatio_working_3-way'!X265^(1/3))*SIN(('OddsRatio_working_3-way'!Y265)/3)</f>
        <v>#VALUE!</v>
      </c>
      <c r="AJ265" s="11" t="e">
        <f>'OddsRatio_working_3-way'!U265/(3*'OddsRatio_working_3-way'!X265^(1/3))*SIN(('OddsRatio_working_3-way'!Y265+2*PI())/3)</f>
        <v>#VALUE!</v>
      </c>
      <c r="AK265" s="11" t="e">
        <f>'OddsRatio_working_3-way'!U265/(3*'OddsRatio_working_3-way'!X265^(1/3))*SIN(('OddsRatio_working_3-way'!Y265+4*PI())/3)</f>
        <v>#VALUE!</v>
      </c>
      <c r="AL265" s="11" t="e">
        <f>'OddsRatio_working_3-way'!Z265+'OddsRatio_working_3-way'!AF265</f>
        <v>#VALUE!</v>
      </c>
      <c r="AM265" s="11" t="e">
        <f>'OddsRatio_working_3-way'!AA265+'OddsRatio_working_3-way'!AG265</f>
        <v>#VALUE!</v>
      </c>
      <c r="AN265" s="11" t="e">
        <f>'OddsRatio_working_3-way'!AB265+'OddsRatio_working_3-way'!AH265</f>
        <v>#VALUE!</v>
      </c>
      <c r="AO265" s="11" t="e">
        <f>'OddsRatio_working_3-way'!AC265+'OddsRatio_working_3-way'!AI265</f>
        <v>#VALUE!</v>
      </c>
      <c r="AP265" s="11" t="e">
        <f>'OddsRatio_working_3-way'!AD265+'OddsRatio_working_3-way'!AJ265</f>
        <v>#VALUE!</v>
      </c>
      <c r="AQ265" s="11" t="e">
        <f>'OddsRatio_working_3-way'!AE265+'OddsRatio_working_3-way'!AK265</f>
        <v>#VALUE!</v>
      </c>
      <c r="AR265" s="10" t="str">
        <f>IF(A265="","",IF(('OddsRatio_working_3-way'!X265=0),IF(Q265&gt;0,-Q265^(1/3),(-Q265)^(1/3)),'OddsRatio_working_3-way'!AL265-'OddsRatio_working_3-way'!R265/3))</f>
        <v/>
      </c>
      <c r="AS265" s="11" t="e">
        <f>IF(('OddsRatio_working_3-way'!X265=0),IF(Q265&gt;0,-Q265^(1/3),(-Q265)^(1/3)),'OddsRatio_working_3-way'!AM265-'OddsRatio_working_3-way'!R265/3)</f>
        <v>#VALUE!</v>
      </c>
      <c r="AT265" s="11" t="e">
        <f>IF(('OddsRatio_working_3-way'!X265=0),IF(Q265&gt;0,-Q265^(1/3),(-Q265)^(1/3)),'OddsRatio_working_3-way'!AN265-'OddsRatio_working_3-way'!R265/3)</f>
        <v>#VALUE!</v>
      </c>
      <c r="AU265" s="11" t="e">
        <f>IF(('OddsRatio_working_3-way'!X265=0),0,'OddsRatio_working_3-way'!AO265)</f>
        <v>#VALUE!</v>
      </c>
      <c r="AV265" s="11" t="e">
        <f>IF(('OddsRatio_working_3-way'!X265=0),0,'OddsRatio_working_3-way'!AP265)</f>
        <v>#VALUE!</v>
      </c>
      <c r="AW265" s="11" t="e">
        <f>IF(('OddsRatio_working_3-way'!X265=0),0,'OddsRatio_working_3-way'!AQ265)</f>
        <v>#VALUE!</v>
      </c>
    </row>
    <row r="266" spans="1:4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9" t="e">
        <f t="shared" si="65"/>
        <v>#VALUE!</v>
      </c>
      <c r="E266" s="9" t="e">
        <f t="shared" si="66"/>
        <v>#VALUE!</v>
      </c>
      <c r="F266" s="9" t="e">
        <f t="shared" si="67"/>
        <v>#VALUE!</v>
      </c>
      <c r="G266" s="9" t="str">
        <f t="shared" si="68"/>
        <v/>
      </c>
      <c r="H266" s="9" t="str">
        <f t="shared" si="69"/>
        <v/>
      </c>
      <c r="I266" s="9" t="str">
        <f t="shared" si="70"/>
        <v/>
      </c>
      <c r="J266" s="9" t="str">
        <f t="shared" si="71"/>
        <v/>
      </c>
      <c r="K266" s="11" t="e">
        <f t="shared" si="72"/>
        <v>#VALUE!</v>
      </c>
      <c r="L266" s="11" t="e">
        <f t="shared" si="73"/>
        <v>#VALUE!</v>
      </c>
      <c r="M266" s="11" t="e">
        <f t="shared" si="74"/>
        <v>#VALUE!</v>
      </c>
      <c r="N266" s="11" t="e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#VALUE!</v>
      </c>
      <c r="O266" s="11">
        <f>0</f>
        <v>0</v>
      </c>
      <c r="P266" s="11" t="e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#VALUE!</v>
      </c>
      <c r="Q266" s="11" t="e">
        <f>2*'OddsRatio_working_3-way'!K266*'OddsRatio_working_3-way'!L266*'OddsRatio_working_3-way'!M266</f>
        <v>#VALUE!</v>
      </c>
      <c r="R266" s="11" t="e">
        <f t="shared" si="75"/>
        <v>#VALUE!</v>
      </c>
      <c r="S266" s="11" t="e">
        <f t="shared" si="76"/>
        <v>#VALUE!</v>
      </c>
      <c r="T266" s="11" t="e">
        <f t="shared" si="77"/>
        <v>#VALUE!</v>
      </c>
      <c r="U266" s="11" t="e">
        <f>'OddsRatio_working_3-way'!S266-'OddsRatio_working_3-way'!R266^2/3</f>
        <v>#VALUE!</v>
      </c>
      <c r="V266" s="11" t="e">
        <f>'OddsRatio_working_3-way'!S266*'OddsRatio_working_3-way'!R266/3-2*'OddsRatio_working_3-way'!R266^3/27-'OddsRatio_working_3-way'!T266</f>
        <v>#VALUE!</v>
      </c>
      <c r="W266" s="11" t="e">
        <f>'OddsRatio_working_3-way'!V266^2+4*'OddsRatio_working_3-way'!U266^3/27</f>
        <v>#VALUE!</v>
      </c>
      <c r="X266" s="11" t="e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#VALUE!</v>
      </c>
      <c r="Y266" s="11" t="e">
        <f>IF('OddsRatio_working_3-way'!W266&gt;=0,IF('OddsRatio_working_3-way'!V266+SQRT('OddsRatio_working_3-way'!W266)&gt;0,0,PI()),ACOS('OddsRatio_working_3-way'!V266/(2*'OddsRatio_working_3-way'!X266)))</f>
        <v>#VALUE!</v>
      </c>
      <c r="Z266" s="11" t="e">
        <f>'OddsRatio_working_3-way'!X266^(1/3)*COS('OddsRatio_working_3-way'!Y266/3)</f>
        <v>#VALUE!</v>
      </c>
      <c r="AA266" s="11" t="e">
        <f>'OddsRatio_working_3-way'!X266^(1/3)*COS(('OddsRatio_working_3-way'!Y266+2*PI())/3)</f>
        <v>#VALUE!</v>
      </c>
      <c r="AB266" s="11" t="e">
        <f>'OddsRatio_working_3-way'!X266^(1/3)*COS(('OddsRatio_working_3-way'!Y266+4*PI())/3)</f>
        <v>#VALUE!</v>
      </c>
      <c r="AC266" s="11" t="e">
        <f>'OddsRatio_working_3-way'!X266^(1/3)*SIN('OddsRatio_working_3-way'!Y266/3)</f>
        <v>#VALUE!</v>
      </c>
      <c r="AD266" s="11" t="e">
        <f>'OddsRatio_working_3-way'!X266^(1/3)*SIN(('OddsRatio_working_3-way'!Y266+2*PI())/3)</f>
        <v>#VALUE!</v>
      </c>
      <c r="AE266" s="11" t="e">
        <f>'OddsRatio_working_3-way'!X266^(1/3)*SIN(('OddsRatio_working_3-way'!Y266+4*PI())/3)</f>
        <v>#VALUE!</v>
      </c>
      <c r="AF266" s="11" t="e">
        <f>-'OddsRatio_working_3-way'!U266/(3*'OddsRatio_working_3-way'!X266^(1/3))*COS(('OddsRatio_working_3-way'!Y266)/3)</f>
        <v>#VALUE!</v>
      </c>
      <c r="AG266" s="11" t="e">
        <f>-'OddsRatio_working_3-way'!U266/(3*'OddsRatio_working_3-way'!X266^(1/3))*COS(('OddsRatio_working_3-way'!Y266+2*PI())/3)</f>
        <v>#VALUE!</v>
      </c>
      <c r="AH266" s="11" t="e">
        <f>-'OddsRatio_working_3-way'!U266/(3*'OddsRatio_working_3-way'!X266^(1/3))*COS(('OddsRatio_working_3-way'!Y266+4*PI())/3)</f>
        <v>#VALUE!</v>
      </c>
      <c r="AI266" s="11" t="e">
        <f>'OddsRatio_working_3-way'!U266/(3*'OddsRatio_working_3-way'!X266^(1/3))*SIN(('OddsRatio_working_3-way'!Y266)/3)</f>
        <v>#VALUE!</v>
      </c>
      <c r="AJ266" s="11" t="e">
        <f>'OddsRatio_working_3-way'!U266/(3*'OddsRatio_working_3-way'!X266^(1/3))*SIN(('OddsRatio_working_3-way'!Y266+2*PI())/3)</f>
        <v>#VALUE!</v>
      </c>
      <c r="AK266" s="11" t="e">
        <f>'OddsRatio_working_3-way'!U266/(3*'OddsRatio_working_3-way'!X266^(1/3))*SIN(('OddsRatio_working_3-way'!Y266+4*PI())/3)</f>
        <v>#VALUE!</v>
      </c>
      <c r="AL266" s="11" t="e">
        <f>'OddsRatio_working_3-way'!Z266+'OddsRatio_working_3-way'!AF266</f>
        <v>#VALUE!</v>
      </c>
      <c r="AM266" s="11" t="e">
        <f>'OddsRatio_working_3-way'!AA266+'OddsRatio_working_3-way'!AG266</f>
        <v>#VALUE!</v>
      </c>
      <c r="AN266" s="11" t="e">
        <f>'OddsRatio_working_3-way'!AB266+'OddsRatio_working_3-way'!AH266</f>
        <v>#VALUE!</v>
      </c>
      <c r="AO266" s="11" t="e">
        <f>'OddsRatio_working_3-way'!AC266+'OddsRatio_working_3-way'!AI266</f>
        <v>#VALUE!</v>
      </c>
      <c r="AP266" s="11" t="e">
        <f>'OddsRatio_working_3-way'!AD266+'OddsRatio_working_3-way'!AJ266</f>
        <v>#VALUE!</v>
      </c>
      <c r="AQ266" s="11" t="e">
        <f>'OddsRatio_working_3-way'!AE266+'OddsRatio_working_3-way'!AK266</f>
        <v>#VALUE!</v>
      </c>
      <c r="AR266" s="10" t="str">
        <f>IF(A266="","",IF(('OddsRatio_working_3-way'!X266=0),IF(Q266&gt;0,-Q266^(1/3),(-Q266)^(1/3)),'OddsRatio_working_3-way'!AL266-'OddsRatio_working_3-way'!R266/3))</f>
        <v/>
      </c>
      <c r="AS266" s="11" t="e">
        <f>IF(('OddsRatio_working_3-way'!X266=0),IF(Q266&gt;0,-Q266^(1/3),(-Q266)^(1/3)),'OddsRatio_working_3-way'!AM266-'OddsRatio_working_3-way'!R266/3)</f>
        <v>#VALUE!</v>
      </c>
      <c r="AT266" s="11" t="e">
        <f>IF(('OddsRatio_working_3-way'!X266=0),IF(Q266&gt;0,-Q266^(1/3),(-Q266)^(1/3)),'OddsRatio_working_3-way'!AN266-'OddsRatio_working_3-way'!R266/3)</f>
        <v>#VALUE!</v>
      </c>
      <c r="AU266" s="11" t="e">
        <f>IF(('OddsRatio_working_3-way'!X266=0),0,'OddsRatio_working_3-way'!AO266)</f>
        <v>#VALUE!</v>
      </c>
      <c r="AV266" s="11" t="e">
        <f>IF(('OddsRatio_working_3-way'!X266=0),0,'OddsRatio_working_3-way'!AP266)</f>
        <v>#VALUE!</v>
      </c>
      <c r="AW266" s="11" t="e">
        <f>IF(('OddsRatio_working_3-way'!X266=0),0,'OddsRatio_working_3-way'!AQ266)</f>
        <v>#VALUE!</v>
      </c>
    </row>
    <row r="267" spans="1:4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9" t="e">
        <f t="shared" si="65"/>
        <v>#VALUE!</v>
      </c>
      <c r="E267" s="9" t="e">
        <f t="shared" si="66"/>
        <v>#VALUE!</v>
      </c>
      <c r="F267" s="9" t="e">
        <f t="shared" si="67"/>
        <v>#VALUE!</v>
      </c>
      <c r="G267" s="9" t="str">
        <f t="shared" si="68"/>
        <v/>
      </c>
      <c r="H267" s="9" t="str">
        <f t="shared" si="69"/>
        <v/>
      </c>
      <c r="I267" s="9" t="str">
        <f t="shared" si="70"/>
        <v/>
      </c>
      <c r="J267" s="9" t="str">
        <f t="shared" si="71"/>
        <v/>
      </c>
      <c r="K267" s="11" t="e">
        <f t="shared" si="72"/>
        <v>#VALUE!</v>
      </c>
      <c r="L267" s="11" t="e">
        <f t="shared" si="73"/>
        <v>#VALUE!</v>
      </c>
      <c r="M267" s="11" t="e">
        <f t="shared" si="74"/>
        <v>#VALUE!</v>
      </c>
      <c r="N267" s="11" t="e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#VALUE!</v>
      </c>
      <c r="O267" s="11">
        <f>0</f>
        <v>0</v>
      </c>
      <c r="P267" s="11" t="e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#VALUE!</v>
      </c>
      <c r="Q267" s="11" t="e">
        <f>2*'OddsRatio_working_3-way'!K267*'OddsRatio_working_3-way'!L267*'OddsRatio_working_3-way'!M267</f>
        <v>#VALUE!</v>
      </c>
      <c r="R267" s="11" t="e">
        <f t="shared" si="75"/>
        <v>#VALUE!</v>
      </c>
      <c r="S267" s="11" t="e">
        <f t="shared" si="76"/>
        <v>#VALUE!</v>
      </c>
      <c r="T267" s="11" t="e">
        <f t="shared" si="77"/>
        <v>#VALUE!</v>
      </c>
      <c r="U267" s="11" t="e">
        <f>'OddsRatio_working_3-way'!S267-'OddsRatio_working_3-way'!R267^2/3</f>
        <v>#VALUE!</v>
      </c>
      <c r="V267" s="11" t="e">
        <f>'OddsRatio_working_3-way'!S267*'OddsRatio_working_3-way'!R267/3-2*'OddsRatio_working_3-way'!R267^3/27-'OddsRatio_working_3-way'!T267</f>
        <v>#VALUE!</v>
      </c>
      <c r="W267" s="11" t="e">
        <f>'OddsRatio_working_3-way'!V267^2+4*'OddsRatio_working_3-way'!U267^3/27</f>
        <v>#VALUE!</v>
      </c>
      <c r="X267" s="11" t="e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#VALUE!</v>
      </c>
      <c r="Y267" s="11" t="e">
        <f>IF('OddsRatio_working_3-way'!W267&gt;=0,IF('OddsRatio_working_3-way'!V267+SQRT('OddsRatio_working_3-way'!W267)&gt;0,0,PI()),ACOS('OddsRatio_working_3-way'!V267/(2*'OddsRatio_working_3-way'!X267)))</f>
        <v>#VALUE!</v>
      </c>
      <c r="Z267" s="11" t="e">
        <f>'OddsRatio_working_3-way'!X267^(1/3)*COS('OddsRatio_working_3-way'!Y267/3)</f>
        <v>#VALUE!</v>
      </c>
      <c r="AA267" s="11" t="e">
        <f>'OddsRatio_working_3-way'!X267^(1/3)*COS(('OddsRatio_working_3-way'!Y267+2*PI())/3)</f>
        <v>#VALUE!</v>
      </c>
      <c r="AB267" s="11" t="e">
        <f>'OddsRatio_working_3-way'!X267^(1/3)*COS(('OddsRatio_working_3-way'!Y267+4*PI())/3)</f>
        <v>#VALUE!</v>
      </c>
      <c r="AC267" s="11" t="e">
        <f>'OddsRatio_working_3-way'!X267^(1/3)*SIN('OddsRatio_working_3-way'!Y267/3)</f>
        <v>#VALUE!</v>
      </c>
      <c r="AD267" s="11" t="e">
        <f>'OddsRatio_working_3-way'!X267^(1/3)*SIN(('OddsRatio_working_3-way'!Y267+2*PI())/3)</f>
        <v>#VALUE!</v>
      </c>
      <c r="AE267" s="11" t="e">
        <f>'OddsRatio_working_3-way'!X267^(1/3)*SIN(('OddsRatio_working_3-way'!Y267+4*PI())/3)</f>
        <v>#VALUE!</v>
      </c>
      <c r="AF267" s="11" t="e">
        <f>-'OddsRatio_working_3-way'!U267/(3*'OddsRatio_working_3-way'!X267^(1/3))*COS(('OddsRatio_working_3-way'!Y267)/3)</f>
        <v>#VALUE!</v>
      </c>
      <c r="AG267" s="11" t="e">
        <f>-'OddsRatio_working_3-way'!U267/(3*'OddsRatio_working_3-way'!X267^(1/3))*COS(('OddsRatio_working_3-way'!Y267+2*PI())/3)</f>
        <v>#VALUE!</v>
      </c>
      <c r="AH267" s="11" t="e">
        <f>-'OddsRatio_working_3-way'!U267/(3*'OddsRatio_working_3-way'!X267^(1/3))*COS(('OddsRatio_working_3-way'!Y267+4*PI())/3)</f>
        <v>#VALUE!</v>
      </c>
      <c r="AI267" s="11" t="e">
        <f>'OddsRatio_working_3-way'!U267/(3*'OddsRatio_working_3-way'!X267^(1/3))*SIN(('OddsRatio_working_3-way'!Y267)/3)</f>
        <v>#VALUE!</v>
      </c>
      <c r="AJ267" s="11" t="e">
        <f>'OddsRatio_working_3-way'!U267/(3*'OddsRatio_working_3-way'!X267^(1/3))*SIN(('OddsRatio_working_3-way'!Y267+2*PI())/3)</f>
        <v>#VALUE!</v>
      </c>
      <c r="AK267" s="11" t="e">
        <f>'OddsRatio_working_3-way'!U267/(3*'OddsRatio_working_3-way'!X267^(1/3))*SIN(('OddsRatio_working_3-way'!Y267+4*PI())/3)</f>
        <v>#VALUE!</v>
      </c>
      <c r="AL267" s="11" t="e">
        <f>'OddsRatio_working_3-way'!Z267+'OddsRatio_working_3-way'!AF267</f>
        <v>#VALUE!</v>
      </c>
      <c r="AM267" s="11" t="e">
        <f>'OddsRatio_working_3-way'!AA267+'OddsRatio_working_3-way'!AG267</f>
        <v>#VALUE!</v>
      </c>
      <c r="AN267" s="11" t="e">
        <f>'OddsRatio_working_3-way'!AB267+'OddsRatio_working_3-way'!AH267</f>
        <v>#VALUE!</v>
      </c>
      <c r="AO267" s="11" t="e">
        <f>'OddsRatio_working_3-way'!AC267+'OddsRatio_working_3-way'!AI267</f>
        <v>#VALUE!</v>
      </c>
      <c r="AP267" s="11" t="e">
        <f>'OddsRatio_working_3-way'!AD267+'OddsRatio_working_3-way'!AJ267</f>
        <v>#VALUE!</v>
      </c>
      <c r="AQ267" s="11" t="e">
        <f>'OddsRatio_working_3-way'!AE267+'OddsRatio_working_3-way'!AK267</f>
        <v>#VALUE!</v>
      </c>
      <c r="AR267" s="10" t="str">
        <f>IF(A267="","",IF(('OddsRatio_working_3-way'!X267=0),IF(Q267&gt;0,-Q267^(1/3),(-Q267)^(1/3)),'OddsRatio_working_3-way'!AL267-'OddsRatio_working_3-way'!R267/3))</f>
        <v/>
      </c>
      <c r="AS267" s="11" t="e">
        <f>IF(('OddsRatio_working_3-way'!X267=0),IF(Q267&gt;0,-Q267^(1/3),(-Q267)^(1/3)),'OddsRatio_working_3-way'!AM267-'OddsRatio_working_3-way'!R267/3)</f>
        <v>#VALUE!</v>
      </c>
      <c r="AT267" s="11" t="e">
        <f>IF(('OddsRatio_working_3-way'!X267=0),IF(Q267&gt;0,-Q267^(1/3),(-Q267)^(1/3)),'OddsRatio_working_3-way'!AN267-'OddsRatio_working_3-way'!R267/3)</f>
        <v>#VALUE!</v>
      </c>
      <c r="AU267" s="11" t="e">
        <f>IF(('OddsRatio_working_3-way'!X267=0),0,'OddsRatio_working_3-way'!AO267)</f>
        <v>#VALUE!</v>
      </c>
      <c r="AV267" s="11" t="e">
        <f>IF(('OddsRatio_working_3-way'!X267=0),0,'OddsRatio_working_3-way'!AP267)</f>
        <v>#VALUE!</v>
      </c>
      <c r="AW267" s="11" t="e">
        <f>IF(('OddsRatio_working_3-way'!X267=0),0,'OddsRatio_working_3-way'!AQ267)</f>
        <v>#VALUE!</v>
      </c>
    </row>
    <row r="268" spans="1:4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9" t="e">
        <f t="shared" si="65"/>
        <v>#VALUE!</v>
      </c>
      <c r="E268" s="9" t="e">
        <f t="shared" si="66"/>
        <v>#VALUE!</v>
      </c>
      <c r="F268" s="9" t="e">
        <f t="shared" si="67"/>
        <v>#VALUE!</v>
      </c>
      <c r="G268" s="9" t="str">
        <f t="shared" si="68"/>
        <v/>
      </c>
      <c r="H268" s="9" t="str">
        <f t="shared" si="69"/>
        <v/>
      </c>
      <c r="I268" s="9" t="str">
        <f t="shared" si="70"/>
        <v/>
      </c>
      <c r="J268" s="9" t="str">
        <f t="shared" si="71"/>
        <v/>
      </c>
      <c r="K268" s="11" t="e">
        <f t="shared" si="72"/>
        <v>#VALUE!</v>
      </c>
      <c r="L268" s="11" t="e">
        <f t="shared" si="73"/>
        <v>#VALUE!</v>
      </c>
      <c r="M268" s="11" t="e">
        <f t="shared" si="74"/>
        <v>#VALUE!</v>
      </c>
      <c r="N268" s="11" t="e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#VALUE!</v>
      </c>
      <c r="O268" s="11">
        <f>0</f>
        <v>0</v>
      </c>
      <c r="P268" s="11" t="e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#VALUE!</v>
      </c>
      <c r="Q268" s="11" t="e">
        <f>2*'OddsRatio_working_3-way'!K268*'OddsRatio_working_3-way'!L268*'OddsRatio_working_3-way'!M268</f>
        <v>#VALUE!</v>
      </c>
      <c r="R268" s="11" t="e">
        <f t="shared" si="75"/>
        <v>#VALUE!</v>
      </c>
      <c r="S268" s="11" t="e">
        <f t="shared" si="76"/>
        <v>#VALUE!</v>
      </c>
      <c r="T268" s="11" t="e">
        <f t="shared" si="77"/>
        <v>#VALUE!</v>
      </c>
      <c r="U268" s="11" t="e">
        <f>'OddsRatio_working_3-way'!S268-'OddsRatio_working_3-way'!R268^2/3</f>
        <v>#VALUE!</v>
      </c>
      <c r="V268" s="11" t="e">
        <f>'OddsRatio_working_3-way'!S268*'OddsRatio_working_3-way'!R268/3-2*'OddsRatio_working_3-way'!R268^3/27-'OddsRatio_working_3-way'!T268</f>
        <v>#VALUE!</v>
      </c>
      <c r="W268" s="11" t="e">
        <f>'OddsRatio_working_3-way'!V268^2+4*'OddsRatio_working_3-way'!U268^3/27</f>
        <v>#VALUE!</v>
      </c>
      <c r="X268" s="11" t="e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#VALUE!</v>
      </c>
      <c r="Y268" s="11" t="e">
        <f>IF('OddsRatio_working_3-way'!W268&gt;=0,IF('OddsRatio_working_3-way'!V268+SQRT('OddsRatio_working_3-way'!W268)&gt;0,0,PI()),ACOS('OddsRatio_working_3-way'!V268/(2*'OddsRatio_working_3-way'!X268)))</f>
        <v>#VALUE!</v>
      </c>
      <c r="Z268" s="11" t="e">
        <f>'OddsRatio_working_3-way'!X268^(1/3)*COS('OddsRatio_working_3-way'!Y268/3)</f>
        <v>#VALUE!</v>
      </c>
      <c r="AA268" s="11" t="e">
        <f>'OddsRatio_working_3-way'!X268^(1/3)*COS(('OddsRatio_working_3-way'!Y268+2*PI())/3)</f>
        <v>#VALUE!</v>
      </c>
      <c r="AB268" s="11" t="e">
        <f>'OddsRatio_working_3-way'!X268^(1/3)*COS(('OddsRatio_working_3-way'!Y268+4*PI())/3)</f>
        <v>#VALUE!</v>
      </c>
      <c r="AC268" s="11" t="e">
        <f>'OddsRatio_working_3-way'!X268^(1/3)*SIN('OddsRatio_working_3-way'!Y268/3)</f>
        <v>#VALUE!</v>
      </c>
      <c r="AD268" s="11" t="e">
        <f>'OddsRatio_working_3-way'!X268^(1/3)*SIN(('OddsRatio_working_3-way'!Y268+2*PI())/3)</f>
        <v>#VALUE!</v>
      </c>
      <c r="AE268" s="11" t="e">
        <f>'OddsRatio_working_3-way'!X268^(1/3)*SIN(('OddsRatio_working_3-way'!Y268+4*PI())/3)</f>
        <v>#VALUE!</v>
      </c>
      <c r="AF268" s="11" t="e">
        <f>-'OddsRatio_working_3-way'!U268/(3*'OddsRatio_working_3-way'!X268^(1/3))*COS(('OddsRatio_working_3-way'!Y268)/3)</f>
        <v>#VALUE!</v>
      </c>
      <c r="AG268" s="11" t="e">
        <f>-'OddsRatio_working_3-way'!U268/(3*'OddsRatio_working_3-way'!X268^(1/3))*COS(('OddsRatio_working_3-way'!Y268+2*PI())/3)</f>
        <v>#VALUE!</v>
      </c>
      <c r="AH268" s="11" t="e">
        <f>-'OddsRatio_working_3-way'!U268/(3*'OddsRatio_working_3-way'!X268^(1/3))*COS(('OddsRatio_working_3-way'!Y268+4*PI())/3)</f>
        <v>#VALUE!</v>
      </c>
      <c r="AI268" s="11" t="e">
        <f>'OddsRatio_working_3-way'!U268/(3*'OddsRatio_working_3-way'!X268^(1/3))*SIN(('OddsRatio_working_3-way'!Y268)/3)</f>
        <v>#VALUE!</v>
      </c>
      <c r="AJ268" s="11" t="e">
        <f>'OddsRatio_working_3-way'!U268/(3*'OddsRatio_working_3-way'!X268^(1/3))*SIN(('OddsRatio_working_3-way'!Y268+2*PI())/3)</f>
        <v>#VALUE!</v>
      </c>
      <c r="AK268" s="11" t="e">
        <f>'OddsRatio_working_3-way'!U268/(3*'OddsRatio_working_3-way'!X268^(1/3))*SIN(('OddsRatio_working_3-way'!Y268+4*PI())/3)</f>
        <v>#VALUE!</v>
      </c>
      <c r="AL268" s="11" t="e">
        <f>'OddsRatio_working_3-way'!Z268+'OddsRatio_working_3-way'!AF268</f>
        <v>#VALUE!</v>
      </c>
      <c r="AM268" s="11" t="e">
        <f>'OddsRatio_working_3-way'!AA268+'OddsRatio_working_3-way'!AG268</f>
        <v>#VALUE!</v>
      </c>
      <c r="AN268" s="11" t="e">
        <f>'OddsRatio_working_3-way'!AB268+'OddsRatio_working_3-way'!AH268</f>
        <v>#VALUE!</v>
      </c>
      <c r="AO268" s="11" t="e">
        <f>'OddsRatio_working_3-way'!AC268+'OddsRatio_working_3-way'!AI268</f>
        <v>#VALUE!</v>
      </c>
      <c r="AP268" s="11" t="e">
        <f>'OddsRatio_working_3-way'!AD268+'OddsRatio_working_3-way'!AJ268</f>
        <v>#VALUE!</v>
      </c>
      <c r="AQ268" s="11" t="e">
        <f>'OddsRatio_working_3-way'!AE268+'OddsRatio_working_3-way'!AK268</f>
        <v>#VALUE!</v>
      </c>
      <c r="AR268" s="10" t="str">
        <f>IF(A268="","",IF(('OddsRatio_working_3-way'!X268=0),IF(Q268&gt;0,-Q268^(1/3),(-Q268)^(1/3)),'OddsRatio_working_3-way'!AL268-'OddsRatio_working_3-way'!R268/3))</f>
        <v/>
      </c>
      <c r="AS268" s="11" t="e">
        <f>IF(('OddsRatio_working_3-way'!X268=0),IF(Q268&gt;0,-Q268^(1/3),(-Q268)^(1/3)),'OddsRatio_working_3-way'!AM268-'OddsRatio_working_3-way'!R268/3)</f>
        <v>#VALUE!</v>
      </c>
      <c r="AT268" s="11" t="e">
        <f>IF(('OddsRatio_working_3-way'!X268=0),IF(Q268&gt;0,-Q268^(1/3),(-Q268)^(1/3)),'OddsRatio_working_3-way'!AN268-'OddsRatio_working_3-way'!R268/3)</f>
        <v>#VALUE!</v>
      </c>
      <c r="AU268" s="11" t="e">
        <f>IF(('OddsRatio_working_3-way'!X268=0),0,'OddsRatio_working_3-way'!AO268)</f>
        <v>#VALUE!</v>
      </c>
      <c r="AV268" s="11" t="e">
        <f>IF(('OddsRatio_working_3-way'!X268=0),0,'OddsRatio_working_3-way'!AP268)</f>
        <v>#VALUE!</v>
      </c>
      <c r="AW268" s="11" t="e">
        <f>IF(('OddsRatio_working_3-way'!X268=0),0,'OddsRatio_working_3-way'!AQ268)</f>
        <v>#VALUE!</v>
      </c>
    </row>
    <row r="269" spans="1:4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9" t="e">
        <f t="shared" si="65"/>
        <v>#VALUE!</v>
      </c>
      <c r="E269" s="9" t="e">
        <f t="shared" si="66"/>
        <v>#VALUE!</v>
      </c>
      <c r="F269" s="9" t="e">
        <f t="shared" si="67"/>
        <v>#VALUE!</v>
      </c>
      <c r="G269" s="9" t="str">
        <f t="shared" si="68"/>
        <v/>
      </c>
      <c r="H269" s="9" t="str">
        <f t="shared" si="69"/>
        <v/>
      </c>
      <c r="I269" s="9" t="str">
        <f t="shared" si="70"/>
        <v/>
      </c>
      <c r="J269" s="9" t="str">
        <f t="shared" si="71"/>
        <v/>
      </c>
      <c r="K269" s="11" t="e">
        <f t="shared" si="72"/>
        <v>#VALUE!</v>
      </c>
      <c r="L269" s="11" t="e">
        <f t="shared" si="73"/>
        <v>#VALUE!</v>
      </c>
      <c r="M269" s="11" t="e">
        <f t="shared" si="74"/>
        <v>#VALUE!</v>
      </c>
      <c r="N269" s="11" t="e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#VALUE!</v>
      </c>
      <c r="O269" s="11">
        <f>0</f>
        <v>0</v>
      </c>
      <c r="P269" s="11" t="e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#VALUE!</v>
      </c>
      <c r="Q269" s="11" t="e">
        <f>2*'OddsRatio_working_3-way'!K269*'OddsRatio_working_3-way'!L269*'OddsRatio_working_3-way'!M269</f>
        <v>#VALUE!</v>
      </c>
      <c r="R269" s="11" t="e">
        <f t="shared" si="75"/>
        <v>#VALUE!</v>
      </c>
      <c r="S269" s="11" t="e">
        <f t="shared" si="76"/>
        <v>#VALUE!</v>
      </c>
      <c r="T269" s="11" t="e">
        <f t="shared" si="77"/>
        <v>#VALUE!</v>
      </c>
      <c r="U269" s="11" t="e">
        <f>'OddsRatio_working_3-way'!S269-'OddsRatio_working_3-way'!R269^2/3</f>
        <v>#VALUE!</v>
      </c>
      <c r="V269" s="11" t="e">
        <f>'OddsRatio_working_3-way'!S269*'OddsRatio_working_3-way'!R269/3-2*'OddsRatio_working_3-way'!R269^3/27-'OddsRatio_working_3-way'!T269</f>
        <v>#VALUE!</v>
      </c>
      <c r="W269" s="11" t="e">
        <f>'OddsRatio_working_3-way'!V269^2+4*'OddsRatio_working_3-way'!U269^3/27</f>
        <v>#VALUE!</v>
      </c>
      <c r="X269" s="11" t="e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#VALUE!</v>
      </c>
      <c r="Y269" s="11" t="e">
        <f>IF('OddsRatio_working_3-way'!W269&gt;=0,IF('OddsRatio_working_3-way'!V269+SQRT('OddsRatio_working_3-way'!W269)&gt;0,0,PI()),ACOS('OddsRatio_working_3-way'!V269/(2*'OddsRatio_working_3-way'!X269)))</f>
        <v>#VALUE!</v>
      </c>
      <c r="Z269" s="11" t="e">
        <f>'OddsRatio_working_3-way'!X269^(1/3)*COS('OddsRatio_working_3-way'!Y269/3)</f>
        <v>#VALUE!</v>
      </c>
      <c r="AA269" s="11" t="e">
        <f>'OddsRatio_working_3-way'!X269^(1/3)*COS(('OddsRatio_working_3-way'!Y269+2*PI())/3)</f>
        <v>#VALUE!</v>
      </c>
      <c r="AB269" s="11" t="e">
        <f>'OddsRatio_working_3-way'!X269^(1/3)*COS(('OddsRatio_working_3-way'!Y269+4*PI())/3)</f>
        <v>#VALUE!</v>
      </c>
      <c r="AC269" s="11" t="e">
        <f>'OddsRatio_working_3-way'!X269^(1/3)*SIN('OddsRatio_working_3-way'!Y269/3)</f>
        <v>#VALUE!</v>
      </c>
      <c r="AD269" s="11" t="e">
        <f>'OddsRatio_working_3-way'!X269^(1/3)*SIN(('OddsRatio_working_3-way'!Y269+2*PI())/3)</f>
        <v>#VALUE!</v>
      </c>
      <c r="AE269" s="11" t="e">
        <f>'OddsRatio_working_3-way'!X269^(1/3)*SIN(('OddsRatio_working_3-way'!Y269+4*PI())/3)</f>
        <v>#VALUE!</v>
      </c>
      <c r="AF269" s="11" t="e">
        <f>-'OddsRatio_working_3-way'!U269/(3*'OddsRatio_working_3-way'!X269^(1/3))*COS(('OddsRatio_working_3-way'!Y269)/3)</f>
        <v>#VALUE!</v>
      </c>
      <c r="AG269" s="11" t="e">
        <f>-'OddsRatio_working_3-way'!U269/(3*'OddsRatio_working_3-way'!X269^(1/3))*COS(('OddsRatio_working_3-way'!Y269+2*PI())/3)</f>
        <v>#VALUE!</v>
      </c>
      <c r="AH269" s="11" t="e">
        <f>-'OddsRatio_working_3-way'!U269/(3*'OddsRatio_working_3-way'!X269^(1/3))*COS(('OddsRatio_working_3-way'!Y269+4*PI())/3)</f>
        <v>#VALUE!</v>
      </c>
      <c r="AI269" s="11" t="e">
        <f>'OddsRatio_working_3-way'!U269/(3*'OddsRatio_working_3-way'!X269^(1/3))*SIN(('OddsRatio_working_3-way'!Y269)/3)</f>
        <v>#VALUE!</v>
      </c>
      <c r="AJ269" s="11" t="e">
        <f>'OddsRatio_working_3-way'!U269/(3*'OddsRatio_working_3-way'!X269^(1/3))*SIN(('OddsRatio_working_3-way'!Y269+2*PI())/3)</f>
        <v>#VALUE!</v>
      </c>
      <c r="AK269" s="11" t="e">
        <f>'OddsRatio_working_3-way'!U269/(3*'OddsRatio_working_3-way'!X269^(1/3))*SIN(('OddsRatio_working_3-way'!Y269+4*PI())/3)</f>
        <v>#VALUE!</v>
      </c>
      <c r="AL269" s="11" t="e">
        <f>'OddsRatio_working_3-way'!Z269+'OddsRatio_working_3-way'!AF269</f>
        <v>#VALUE!</v>
      </c>
      <c r="AM269" s="11" t="e">
        <f>'OddsRatio_working_3-way'!AA269+'OddsRatio_working_3-way'!AG269</f>
        <v>#VALUE!</v>
      </c>
      <c r="AN269" s="11" t="e">
        <f>'OddsRatio_working_3-way'!AB269+'OddsRatio_working_3-way'!AH269</f>
        <v>#VALUE!</v>
      </c>
      <c r="AO269" s="11" t="e">
        <f>'OddsRatio_working_3-way'!AC269+'OddsRatio_working_3-way'!AI269</f>
        <v>#VALUE!</v>
      </c>
      <c r="AP269" s="11" t="e">
        <f>'OddsRatio_working_3-way'!AD269+'OddsRatio_working_3-way'!AJ269</f>
        <v>#VALUE!</v>
      </c>
      <c r="AQ269" s="11" t="e">
        <f>'OddsRatio_working_3-way'!AE269+'OddsRatio_working_3-way'!AK269</f>
        <v>#VALUE!</v>
      </c>
      <c r="AR269" s="10" t="str">
        <f>IF(A269="","",IF(('OddsRatio_working_3-way'!X269=0),IF(Q269&gt;0,-Q269^(1/3),(-Q269)^(1/3)),'OddsRatio_working_3-way'!AL269-'OddsRatio_working_3-way'!R269/3))</f>
        <v/>
      </c>
      <c r="AS269" s="11" t="e">
        <f>IF(('OddsRatio_working_3-way'!X269=0),IF(Q269&gt;0,-Q269^(1/3),(-Q269)^(1/3)),'OddsRatio_working_3-way'!AM269-'OddsRatio_working_3-way'!R269/3)</f>
        <v>#VALUE!</v>
      </c>
      <c r="AT269" s="11" t="e">
        <f>IF(('OddsRatio_working_3-way'!X269=0),IF(Q269&gt;0,-Q269^(1/3),(-Q269)^(1/3)),'OddsRatio_working_3-way'!AN269-'OddsRatio_working_3-way'!R269/3)</f>
        <v>#VALUE!</v>
      </c>
      <c r="AU269" s="11" t="e">
        <f>IF(('OddsRatio_working_3-way'!X269=0),0,'OddsRatio_working_3-way'!AO269)</f>
        <v>#VALUE!</v>
      </c>
      <c r="AV269" s="11" t="e">
        <f>IF(('OddsRatio_working_3-way'!X269=0),0,'OddsRatio_working_3-way'!AP269)</f>
        <v>#VALUE!</v>
      </c>
      <c r="AW269" s="11" t="e">
        <f>IF(('OddsRatio_working_3-way'!X269=0),0,'OddsRatio_working_3-way'!AQ269)</f>
        <v>#VALUE!</v>
      </c>
    </row>
    <row r="270" spans="1:4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9" t="e">
        <f t="shared" si="65"/>
        <v>#VALUE!</v>
      </c>
      <c r="E270" s="9" t="e">
        <f t="shared" si="66"/>
        <v>#VALUE!</v>
      </c>
      <c r="F270" s="9" t="e">
        <f t="shared" si="67"/>
        <v>#VALUE!</v>
      </c>
      <c r="G270" s="9" t="str">
        <f t="shared" si="68"/>
        <v/>
      </c>
      <c r="H270" s="9" t="str">
        <f t="shared" si="69"/>
        <v/>
      </c>
      <c r="I270" s="9" t="str">
        <f t="shared" si="70"/>
        <v/>
      </c>
      <c r="J270" s="9" t="str">
        <f t="shared" si="71"/>
        <v/>
      </c>
      <c r="K270" s="11" t="e">
        <f t="shared" si="72"/>
        <v>#VALUE!</v>
      </c>
      <c r="L270" s="11" t="e">
        <f t="shared" si="73"/>
        <v>#VALUE!</v>
      </c>
      <c r="M270" s="11" t="e">
        <f t="shared" si="74"/>
        <v>#VALUE!</v>
      </c>
      <c r="N270" s="11" t="e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#VALUE!</v>
      </c>
      <c r="O270" s="11">
        <f>0</f>
        <v>0</v>
      </c>
      <c r="P270" s="11" t="e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#VALUE!</v>
      </c>
      <c r="Q270" s="11" t="e">
        <f>2*'OddsRatio_working_3-way'!K270*'OddsRatio_working_3-way'!L270*'OddsRatio_working_3-way'!M270</f>
        <v>#VALUE!</v>
      </c>
      <c r="R270" s="11" t="e">
        <f t="shared" si="75"/>
        <v>#VALUE!</v>
      </c>
      <c r="S270" s="11" t="e">
        <f t="shared" si="76"/>
        <v>#VALUE!</v>
      </c>
      <c r="T270" s="11" t="e">
        <f t="shared" si="77"/>
        <v>#VALUE!</v>
      </c>
      <c r="U270" s="11" t="e">
        <f>'OddsRatio_working_3-way'!S270-'OddsRatio_working_3-way'!R270^2/3</f>
        <v>#VALUE!</v>
      </c>
      <c r="V270" s="11" t="e">
        <f>'OddsRatio_working_3-way'!S270*'OddsRatio_working_3-way'!R270/3-2*'OddsRatio_working_3-way'!R270^3/27-'OddsRatio_working_3-way'!T270</f>
        <v>#VALUE!</v>
      </c>
      <c r="W270" s="11" t="e">
        <f>'OddsRatio_working_3-way'!V270^2+4*'OddsRatio_working_3-way'!U270^3/27</f>
        <v>#VALUE!</v>
      </c>
      <c r="X270" s="11" t="e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#VALUE!</v>
      </c>
      <c r="Y270" s="11" t="e">
        <f>IF('OddsRatio_working_3-way'!W270&gt;=0,IF('OddsRatio_working_3-way'!V270+SQRT('OddsRatio_working_3-way'!W270)&gt;0,0,PI()),ACOS('OddsRatio_working_3-way'!V270/(2*'OddsRatio_working_3-way'!X270)))</f>
        <v>#VALUE!</v>
      </c>
      <c r="Z270" s="11" t="e">
        <f>'OddsRatio_working_3-way'!X270^(1/3)*COS('OddsRatio_working_3-way'!Y270/3)</f>
        <v>#VALUE!</v>
      </c>
      <c r="AA270" s="11" t="e">
        <f>'OddsRatio_working_3-way'!X270^(1/3)*COS(('OddsRatio_working_3-way'!Y270+2*PI())/3)</f>
        <v>#VALUE!</v>
      </c>
      <c r="AB270" s="11" t="e">
        <f>'OddsRatio_working_3-way'!X270^(1/3)*COS(('OddsRatio_working_3-way'!Y270+4*PI())/3)</f>
        <v>#VALUE!</v>
      </c>
      <c r="AC270" s="11" t="e">
        <f>'OddsRatio_working_3-way'!X270^(1/3)*SIN('OddsRatio_working_3-way'!Y270/3)</f>
        <v>#VALUE!</v>
      </c>
      <c r="AD270" s="11" t="e">
        <f>'OddsRatio_working_3-way'!X270^(1/3)*SIN(('OddsRatio_working_3-way'!Y270+2*PI())/3)</f>
        <v>#VALUE!</v>
      </c>
      <c r="AE270" s="11" t="e">
        <f>'OddsRatio_working_3-way'!X270^(1/3)*SIN(('OddsRatio_working_3-way'!Y270+4*PI())/3)</f>
        <v>#VALUE!</v>
      </c>
      <c r="AF270" s="11" t="e">
        <f>-'OddsRatio_working_3-way'!U270/(3*'OddsRatio_working_3-way'!X270^(1/3))*COS(('OddsRatio_working_3-way'!Y270)/3)</f>
        <v>#VALUE!</v>
      </c>
      <c r="AG270" s="11" t="e">
        <f>-'OddsRatio_working_3-way'!U270/(3*'OddsRatio_working_3-way'!X270^(1/3))*COS(('OddsRatio_working_3-way'!Y270+2*PI())/3)</f>
        <v>#VALUE!</v>
      </c>
      <c r="AH270" s="11" t="e">
        <f>-'OddsRatio_working_3-way'!U270/(3*'OddsRatio_working_3-way'!X270^(1/3))*COS(('OddsRatio_working_3-way'!Y270+4*PI())/3)</f>
        <v>#VALUE!</v>
      </c>
      <c r="AI270" s="11" t="e">
        <f>'OddsRatio_working_3-way'!U270/(3*'OddsRatio_working_3-way'!X270^(1/3))*SIN(('OddsRatio_working_3-way'!Y270)/3)</f>
        <v>#VALUE!</v>
      </c>
      <c r="AJ270" s="11" t="e">
        <f>'OddsRatio_working_3-way'!U270/(3*'OddsRatio_working_3-way'!X270^(1/3))*SIN(('OddsRatio_working_3-way'!Y270+2*PI())/3)</f>
        <v>#VALUE!</v>
      </c>
      <c r="AK270" s="11" t="e">
        <f>'OddsRatio_working_3-way'!U270/(3*'OddsRatio_working_3-way'!X270^(1/3))*SIN(('OddsRatio_working_3-way'!Y270+4*PI())/3)</f>
        <v>#VALUE!</v>
      </c>
      <c r="AL270" s="11" t="e">
        <f>'OddsRatio_working_3-way'!Z270+'OddsRatio_working_3-way'!AF270</f>
        <v>#VALUE!</v>
      </c>
      <c r="AM270" s="11" t="e">
        <f>'OddsRatio_working_3-way'!AA270+'OddsRatio_working_3-way'!AG270</f>
        <v>#VALUE!</v>
      </c>
      <c r="AN270" s="11" t="e">
        <f>'OddsRatio_working_3-way'!AB270+'OddsRatio_working_3-way'!AH270</f>
        <v>#VALUE!</v>
      </c>
      <c r="AO270" s="11" t="e">
        <f>'OddsRatio_working_3-way'!AC270+'OddsRatio_working_3-way'!AI270</f>
        <v>#VALUE!</v>
      </c>
      <c r="AP270" s="11" t="e">
        <f>'OddsRatio_working_3-way'!AD270+'OddsRatio_working_3-way'!AJ270</f>
        <v>#VALUE!</v>
      </c>
      <c r="AQ270" s="11" t="e">
        <f>'OddsRatio_working_3-way'!AE270+'OddsRatio_working_3-way'!AK270</f>
        <v>#VALUE!</v>
      </c>
      <c r="AR270" s="10" t="str">
        <f>IF(A270="","",IF(('OddsRatio_working_3-way'!X270=0),IF(Q270&gt;0,-Q270^(1/3),(-Q270)^(1/3)),'OddsRatio_working_3-way'!AL270-'OddsRatio_working_3-way'!R270/3))</f>
        <v/>
      </c>
      <c r="AS270" s="11" t="e">
        <f>IF(('OddsRatio_working_3-way'!X270=0),IF(Q270&gt;0,-Q270^(1/3),(-Q270)^(1/3)),'OddsRatio_working_3-way'!AM270-'OddsRatio_working_3-way'!R270/3)</f>
        <v>#VALUE!</v>
      </c>
      <c r="AT270" s="11" t="e">
        <f>IF(('OddsRatio_working_3-way'!X270=0),IF(Q270&gt;0,-Q270^(1/3),(-Q270)^(1/3)),'OddsRatio_working_3-way'!AN270-'OddsRatio_working_3-way'!R270/3)</f>
        <v>#VALUE!</v>
      </c>
      <c r="AU270" s="11" t="e">
        <f>IF(('OddsRatio_working_3-way'!X270=0),0,'OddsRatio_working_3-way'!AO270)</f>
        <v>#VALUE!</v>
      </c>
      <c r="AV270" s="11" t="e">
        <f>IF(('OddsRatio_working_3-way'!X270=0),0,'OddsRatio_working_3-way'!AP270)</f>
        <v>#VALUE!</v>
      </c>
      <c r="AW270" s="11" t="e">
        <f>IF(('OddsRatio_working_3-way'!X270=0),0,'OddsRatio_working_3-way'!AQ270)</f>
        <v>#VALUE!</v>
      </c>
    </row>
    <row r="271" spans="1:4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9" t="e">
        <f t="shared" si="65"/>
        <v>#VALUE!</v>
      </c>
      <c r="E271" s="9" t="e">
        <f t="shared" si="66"/>
        <v>#VALUE!</v>
      </c>
      <c r="F271" s="9" t="e">
        <f t="shared" si="67"/>
        <v>#VALUE!</v>
      </c>
      <c r="G271" s="9" t="str">
        <f t="shared" si="68"/>
        <v/>
      </c>
      <c r="H271" s="9" t="str">
        <f t="shared" si="69"/>
        <v/>
      </c>
      <c r="I271" s="9" t="str">
        <f t="shared" si="70"/>
        <v/>
      </c>
      <c r="J271" s="9" t="str">
        <f t="shared" si="71"/>
        <v/>
      </c>
      <c r="K271" s="11" t="e">
        <f t="shared" si="72"/>
        <v>#VALUE!</v>
      </c>
      <c r="L271" s="11" t="e">
        <f t="shared" si="73"/>
        <v>#VALUE!</v>
      </c>
      <c r="M271" s="11" t="e">
        <f t="shared" si="74"/>
        <v>#VALUE!</v>
      </c>
      <c r="N271" s="11" t="e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#VALUE!</v>
      </c>
      <c r="O271" s="11">
        <f>0</f>
        <v>0</v>
      </c>
      <c r="P271" s="11" t="e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#VALUE!</v>
      </c>
      <c r="Q271" s="11" t="e">
        <f>2*'OddsRatio_working_3-way'!K271*'OddsRatio_working_3-way'!L271*'OddsRatio_working_3-way'!M271</f>
        <v>#VALUE!</v>
      </c>
      <c r="R271" s="11" t="e">
        <f t="shared" si="75"/>
        <v>#VALUE!</v>
      </c>
      <c r="S271" s="11" t="e">
        <f t="shared" si="76"/>
        <v>#VALUE!</v>
      </c>
      <c r="T271" s="11" t="e">
        <f t="shared" si="77"/>
        <v>#VALUE!</v>
      </c>
      <c r="U271" s="11" t="e">
        <f>'OddsRatio_working_3-way'!S271-'OddsRatio_working_3-way'!R271^2/3</f>
        <v>#VALUE!</v>
      </c>
      <c r="V271" s="11" t="e">
        <f>'OddsRatio_working_3-way'!S271*'OddsRatio_working_3-way'!R271/3-2*'OddsRatio_working_3-way'!R271^3/27-'OddsRatio_working_3-way'!T271</f>
        <v>#VALUE!</v>
      </c>
      <c r="W271" s="11" t="e">
        <f>'OddsRatio_working_3-way'!V271^2+4*'OddsRatio_working_3-way'!U271^3/27</f>
        <v>#VALUE!</v>
      </c>
      <c r="X271" s="11" t="e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#VALUE!</v>
      </c>
      <c r="Y271" s="11" t="e">
        <f>IF('OddsRatio_working_3-way'!W271&gt;=0,IF('OddsRatio_working_3-way'!V271+SQRT('OddsRatio_working_3-way'!W271)&gt;0,0,PI()),ACOS('OddsRatio_working_3-way'!V271/(2*'OddsRatio_working_3-way'!X271)))</f>
        <v>#VALUE!</v>
      </c>
      <c r="Z271" s="11" t="e">
        <f>'OddsRatio_working_3-way'!X271^(1/3)*COS('OddsRatio_working_3-way'!Y271/3)</f>
        <v>#VALUE!</v>
      </c>
      <c r="AA271" s="11" t="e">
        <f>'OddsRatio_working_3-way'!X271^(1/3)*COS(('OddsRatio_working_3-way'!Y271+2*PI())/3)</f>
        <v>#VALUE!</v>
      </c>
      <c r="AB271" s="11" t="e">
        <f>'OddsRatio_working_3-way'!X271^(1/3)*COS(('OddsRatio_working_3-way'!Y271+4*PI())/3)</f>
        <v>#VALUE!</v>
      </c>
      <c r="AC271" s="11" t="e">
        <f>'OddsRatio_working_3-way'!X271^(1/3)*SIN('OddsRatio_working_3-way'!Y271/3)</f>
        <v>#VALUE!</v>
      </c>
      <c r="AD271" s="11" t="e">
        <f>'OddsRatio_working_3-way'!X271^(1/3)*SIN(('OddsRatio_working_3-way'!Y271+2*PI())/3)</f>
        <v>#VALUE!</v>
      </c>
      <c r="AE271" s="11" t="e">
        <f>'OddsRatio_working_3-way'!X271^(1/3)*SIN(('OddsRatio_working_3-way'!Y271+4*PI())/3)</f>
        <v>#VALUE!</v>
      </c>
      <c r="AF271" s="11" t="e">
        <f>-'OddsRatio_working_3-way'!U271/(3*'OddsRatio_working_3-way'!X271^(1/3))*COS(('OddsRatio_working_3-way'!Y271)/3)</f>
        <v>#VALUE!</v>
      </c>
      <c r="AG271" s="11" t="e">
        <f>-'OddsRatio_working_3-way'!U271/(3*'OddsRatio_working_3-way'!X271^(1/3))*COS(('OddsRatio_working_3-way'!Y271+2*PI())/3)</f>
        <v>#VALUE!</v>
      </c>
      <c r="AH271" s="11" t="e">
        <f>-'OddsRatio_working_3-way'!U271/(3*'OddsRatio_working_3-way'!X271^(1/3))*COS(('OddsRatio_working_3-way'!Y271+4*PI())/3)</f>
        <v>#VALUE!</v>
      </c>
      <c r="AI271" s="11" t="e">
        <f>'OddsRatio_working_3-way'!U271/(3*'OddsRatio_working_3-way'!X271^(1/3))*SIN(('OddsRatio_working_3-way'!Y271)/3)</f>
        <v>#VALUE!</v>
      </c>
      <c r="AJ271" s="11" t="e">
        <f>'OddsRatio_working_3-way'!U271/(3*'OddsRatio_working_3-way'!X271^(1/3))*SIN(('OddsRatio_working_3-way'!Y271+2*PI())/3)</f>
        <v>#VALUE!</v>
      </c>
      <c r="AK271" s="11" t="e">
        <f>'OddsRatio_working_3-way'!U271/(3*'OddsRatio_working_3-way'!X271^(1/3))*SIN(('OddsRatio_working_3-way'!Y271+4*PI())/3)</f>
        <v>#VALUE!</v>
      </c>
      <c r="AL271" s="11" t="e">
        <f>'OddsRatio_working_3-way'!Z271+'OddsRatio_working_3-way'!AF271</f>
        <v>#VALUE!</v>
      </c>
      <c r="AM271" s="11" t="e">
        <f>'OddsRatio_working_3-way'!AA271+'OddsRatio_working_3-way'!AG271</f>
        <v>#VALUE!</v>
      </c>
      <c r="AN271" s="11" t="e">
        <f>'OddsRatio_working_3-way'!AB271+'OddsRatio_working_3-way'!AH271</f>
        <v>#VALUE!</v>
      </c>
      <c r="AO271" s="11" t="e">
        <f>'OddsRatio_working_3-way'!AC271+'OddsRatio_working_3-way'!AI271</f>
        <v>#VALUE!</v>
      </c>
      <c r="AP271" s="11" t="e">
        <f>'OddsRatio_working_3-way'!AD271+'OddsRatio_working_3-way'!AJ271</f>
        <v>#VALUE!</v>
      </c>
      <c r="AQ271" s="11" t="e">
        <f>'OddsRatio_working_3-way'!AE271+'OddsRatio_working_3-way'!AK271</f>
        <v>#VALUE!</v>
      </c>
      <c r="AR271" s="10" t="str">
        <f>IF(A271="","",IF(('OddsRatio_working_3-way'!X271=0),IF(Q271&gt;0,-Q271^(1/3),(-Q271)^(1/3)),'OddsRatio_working_3-way'!AL271-'OddsRatio_working_3-way'!R271/3))</f>
        <v/>
      </c>
      <c r="AS271" s="11" t="e">
        <f>IF(('OddsRatio_working_3-way'!X271=0),IF(Q271&gt;0,-Q271^(1/3),(-Q271)^(1/3)),'OddsRatio_working_3-way'!AM271-'OddsRatio_working_3-way'!R271/3)</f>
        <v>#VALUE!</v>
      </c>
      <c r="AT271" s="11" t="e">
        <f>IF(('OddsRatio_working_3-way'!X271=0),IF(Q271&gt;0,-Q271^(1/3),(-Q271)^(1/3)),'OddsRatio_working_3-way'!AN271-'OddsRatio_working_3-way'!R271/3)</f>
        <v>#VALUE!</v>
      </c>
      <c r="AU271" s="11" t="e">
        <f>IF(('OddsRatio_working_3-way'!X271=0),0,'OddsRatio_working_3-way'!AO271)</f>
        <v>#VALUE!</v>
      </c>
      <c r="AV271" s="11" t="e">
        <f>IF(('OddsRatio_working_3-way'!X271=0),0,'OddsRatio_working_3-way'!AP271)</f>
        <v>#VALUE!</v>
      </c>
      <c r="AW271" s="11" t="e">
        <f>IF(('OddsRatio_working_3-way'!X271=0),0,'OddsRatio_working_3-way'!AQ271)</f>
        <v>#VALUE!</v>
      </c>
    </row>
    <row r="272" spans="1:4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9" t="e">
        <f t="shared" si="65"/>
        <v>#VALUE!</v>
      </c>
      <c r="E272" s="9" t="e">
        <f t="shared" si="66"/>
        <v>#VALUE!</v>
      </c>
      <c r="F272" s="9" t="e">
        <f t="shared" si="67"/>
        <v>#VALUE!</v>
      </c>
      <c r="G272" s="9" t="str">
        <f t="shared" si="68"/>
        <v/>
      </c>
      <c r="H272" s="9" t="str">
        <f t="shared" si="69"/>
        <v/>
      </c>
      <c r="I272" s="9" t="str">
        <f t="shared" si="70"/>
        <v/>
      </c>
      <c r="J272" s="9" t="str">
        <f t="shared" si="71"/>
        <v/>
      </c>
      <c r="K272" s="11" t="e">
        <f t="shared" si="72"/>
        <v>#VALUE!</v>
      </c>
      <c r="L272" s="11" t="e">
        <f t="shared" si="73"/>
        <v>#VALUE!</v>
      </c>
      <c r="M272" s="11" t="e">
        <f t="shared" si="74"/>
        <v>#VALUE!</v>
      </c>
      <c r="N272" s="11" t="e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#VALUE!</v>
      </c>
      <c r="O272" s="11">
        <f>0</f>
        <v>0</v>
      </c>
      <c r="P272" s="11" t="e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#VALUE!</v>
      </c>
      <c r="Q272" s="11" t="e">
        <f>2*'OddsRatio_working_3-way'!K272*'OddsRatio_working_3-way'!L272*'OddsRatio_working_3-way'!M272</f>
        <v>#VALUE!</v>
      </c>
      <c r="R272" s="11" t="e">
        <f t="shared" si="75"/>
        <v>#VALUE!</v>
      </c>
      <c r="S272" s="11" t="e">
        <f t="shared" si="76"/>
        <v>#VALUE!</v>
      </c>
      <c r="T272" s="11" t="e">
        <f t="shared" si="77"/>
        <v>#VALUE!</v>
      </c>
      <c r="U272" s="11" t="e">
        <f>'OddsRatio_working_3-way'!S272-'OddsRatio_working_3-way'!R272^2/3</f>
        <v>#VALUE!</v>
      </c>
      <c r="V272" s="11" t="e">
        <f>'OddsRatio_working_3-way'!S272*'OddsRatio_working_3-way'!R272/3-2*'OddsRatio_working_3-way'!R272^3/27-'OddsRatio_working_3-way'!T272</f>
        <v>#VALUE!</v>
      </c>
      <c r="W272" s="11" t="e">
        <f>'OddsRatio_working_3-way'!V272^2+4*'OddsRatio_working_3-way'!U272^3/27</f>
        <v>#VALUE!</v>
      </c>
      <c r="X272" s="11" t="e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#VALUE!</v>
      </c>
      <c r="Y272" s="11" t="e">
        <f>IF('OddsRatio_working_3-way'!W272&gt;=0,IF('OddsRatio_working_3-way'!V272+SQRT('OddsRatio_working_3-way'!W272)&gt;0,0,PI()),ACOS('OddsRatio_working_3-way'!V272/(2*'OddsRatio_working_3-way'!X272)))</f>
        <v>#VALUE!</v>
      </c>
      <c r="Z272" s="11" t="e">
        <f>'OddsRatio_working_3-way'!X272^(1/3)*COS('OddsRatio_working_3-way'!Y272/3)</f>
        <v>#VALUE!</v>
      </c>
      <c r="AA272" s="11" t="e">
        <f>'OddsRatio_working_3-way'!X272^(1/3)*COS(('OddsRatio_working_3-way'!Y272+2*PI())/3)</f>
        <v>#VALUE!</v>
      </c>
      <c r="AB272" s="11" t="e">
        <f>'OddsRatio_working_3-way'!X272^(1/3)*COS(('OddsRatio_working_3-way'!Y272+4*PI())/3)</f>
        <v>#VALUE!</v>
      </c>
      <c r="AC272" s="11" t="e">
        <f>'OddsRatio_working_3-way'!X272^(1/3)*SIN('OddsRatio_working_3-way'!Y272/3)</f>
        <v>#VALUE!</v>
      </c>
      <c r="AD272" s="11" t="e">
        <f>'OddsRatio_working_3-way'!X272^(1/3)*SIN(('OddsRatio_working_3-way'!Y272+2*PI())/3)</f>
        <v>#VALUE!</v>
      </c>
      <c r="AE272" s="11" t="e">
        <f>'OddsRatio_working_3-way'!X272^(1/3)*SIN(('OddsRatio_working_3-way'!Y272+4*PI())/3)</f>
        <v>#VALUE!</v>
      </c>
      <c r="AF272" s="11" t="e">
        <f>-'OddsRatio_working_3-way'!U272/(3*'OddsRatio_working_3-way'!X272^(1/3))*COS(('OddsRatio_working_3-way'!Y272)/3)</f>
        <v>#VALUE!</v>
      </c>
      <c r="AG272" s="11" t="e">
        <f>-'OddsRatio_working_3-way'!U272/(3*'OddsRatio_working_3-way'!X272^(1/3))*COS(('OddsRatio_working_3-way'!Y272+2*PI())/3)</f>
        <v>#VALUE!</v>
      </c>
      <c r="AH272" s="11" t="e">
        <f>-'OddsRatio_working_3-way'!U272/(3*'OddsRatio_working_3-way'!X272^(1/3))*COS(('OddsRatio_working_3-way'!Y272+4*PI())/3)</f>
        <v>#VALUE!</v>
      </c>
      <c r="AI272" s="11" t="e">
        <f>'OddsRatio_working_3-way'!U272/(3*'OddsRatio_working_3-way'!X272^(1/3))*SIN(('OddsRatio_working_3-way'!Y272)/3)</f>
        <v>#VALUE!</v>
      </c>
      <c r="AJ272" s="11" t="e">
        <f>'OddsRatio_working_3-way'!U272/(3*'OddsRatio_working_3-way'!X272^(1/3))*SIN(('OddsRatio_working_3-way'!Y272+2*PI())/3)</f>
        <v>#VALUE!</v>
      </c>
      <c r="AK272" s="11" t="e">
        <f>'OddsRatio_working_3-way'!U272/(3*'OddsRatio_working_3-way'!X272^(1/3))*SIN(('OddsRatio_working_3-way'!Y272+4*PI())/3)</f>
        <v>#VALUE!</v>
      </c>
      <c r="AL272" s="11" t="e">
        <f>'OddsRatio_working_3-way'!Z272+'OddsRatio_working_3-way'!AF272</f>
        <v>#VALUE!</v>
      </c>
      <c r="AM272" s="11" t="e">
        <f>'OddsRatio_working_3-way'!AA272+'OddsRatio_working_3-way'!AG272</f>
        <v>#VALUE!</v>
      </c>
      <c r="AN272" s="11" t="e">
        <f>'OddsRatio_working_3-way'!AB272+'OddsRatio_working_3-way'!AH272</f>
        <v>#VALUE!</v>
      </c>
      <c r="AO272" s="11" t="e">
        <f>'OddsRatio_working_3-way'!AC272+'OddsRatio_working_3-way'!AI272</f>
        <v>#VALUE!</v>
      </c>
      <c r="AP272" s="11" t="e">
        <f>'OddsRatio_working_3-way'!AD272+'OddsRatio_working_3-way'!AJ272</f>
        <v>#VALUE!</v>
      </c>
      <c r="AQ272" s="11" t="e">
        <f>'OddsRatio_working_3-way'!AE272+'OddsRatio_working_3-way'!AK272</f>
        <v>#VALUE!</v>
      </c>
      <c r="AR272" s="10" t="str">
        <f>IF(A272="","",IF(('OddsRatio_working_3-way'!X272=0),IF(Q272&gt;0,-Q272^(1/3),(-Q272)^(1/3)),'OddsRatio_working_3-way'!AL272-'OddsRatio_working_3-way'!R272/3))</f>
        <v/>
      </c>
      <c r="AS272" s="11" t="e">
        <f>IF(('OddsRatio_working_3-way'!X272=0),IF(Q272&gt;0,-Q272^(1/3),(-Q272)^(1/3)),'OddsRatio_working_3-way'!AM272-'OddsRatio_working_3-way'!R272/3)</f>
        <v>#VALUE!</v>
      </c>
      <c r="AT272" s="11" t="e">
        <f>IF(('OddsRatio_working_3-way'!X272=0),IF(Q272&gt;0,-Q272^(1/3),(-Q272)^(1/3)),'OddsRatio_working_3-way'!AN272-'OddsRatio_working_3-way'!R272/3)</f>
        <v>#VALUE!</v>
      </c>
      <c r="AU272" s="11" t="e">
        <f>IF(('OddsRatio_working_3-way'!X272=0),0,'OddsRatio_working_3-way'!AO272)</f>
        <v>#VALUE!</v>
      </c>
      <c r="AV272" s="11" t="e">
        <f>IF(('OddsRatio_working_3-way'!X272=0),0,'OddsRatio_working_3-way'!AP272)</f>
        <v>#VALUE!</v>
      </c>
      <c r="AW272" s="11" t="e">
        <f>IF(('OddsRatio_working_3-way'!X272=0),0,'OddsRatio_working_3-way'!AQ272)</f>
        <v>#VALUE!</v>
      </c>
    </row>
    <row r="273" spans="1:4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9" t="e">
        <f t="shared" si="65"/>
        <v>#VALUE!</v>
      </c>
      <c r="E273" s="9" t="e">
        <f t="shared" si="66"/>
        <v>#VALUE!</v>
      </c>
      <c r="F273" s="9" t="e">
        <f t="shared" si="67"/>
        <v>#VALUE!</v>
      </c>
      <c r="G273" s="9" t="str">
        <f t="shared" si="68"/>
        <v/>
      </c>
      <c r="H273" s="9" t="str">
        <f t="shared" si="69"/>
        <v/>
      </c>
      <c r="I273" s="9" t="str">
        <f t="shared" si="70"/>
        <v/>
      </c>
      <c r="J273" s="9" t="str">
        <f t="shared" si="71"/>
        <v/>
      </c>
      <c r="K273" s="11" t="e">
        <f t="shared" si="72"/>
        <v>#VALUE!</v>
      </c>
      <c r="L273" s="11" t="e">
        <f t="shared" si="73"/>
        <v>#VALUE!</v>
      </c>
      <c r="M273" s="11" t="e">
        <f t="shared" si="74"/>
        <v>#VALUE!</v>
      </c>
      <c r="N273" s="11" t="e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#VALUE!</v>
      </c>
      <c r="O273" s="11">
        <f>0</f>
        <v>0</v>
      </c>
      <c r="P273" s="11" t="e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#VALUE!</v>
      </c>
      <c r="Q273" s="11" t="e">
        <f>2*'OddsRatio_working_3-way'!K273*'OddsRatio_working_3-way'!L273*'OddsRatio_working_3-way'!M273</f>
        <v>#VALUE!</v>
      </c>
      <c r="R273" s="11" t="e">
        <f t="shared" si="75"/>
        <v>#VALUE!</v>
      </c>
      <c r="S273" s="11" t="e">
        <f t="shared" si="76"/>
        <v>#VALUE!</v>
      </c>
      <c r="T273" s="11" t="e">
        <f t="shared" si="77"/>
        <v>#VALUE!</v>
      </c>
      <c r="U273" s="11" t="e">
        <f>'OddsRatio_working_3-way'!S273-'OddsRatio_working_3-way'!R273^2/3</f>
        <v>#VALUE!</v>
      </c>
      <c r="V273" s="11" t="e">
        <f>'OddsRatio_working_3-way'!S273*'OddsRatio_working_3-way'!R273/3-2*'OddsRatio_working_3-way'!R273^3/27-'OddsRatio_working_3-way'!T273</f>
        <v>#VALUE!</v>
      </c>
      <c r="W273" s="11" t="e">
        <f>'OddsRatio_working_3-way'!V273^2+4*'OddsRatio_working_3-way'!U273^3/27</f>
        <v>#VALUE!</v>
      </c>
      <c r="X273" s="11" t="e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#VALUE!</v>
      </c>
      <c r="Y273" s="11" t="e">
        <f>IF('OddsRatio_working_3-way'!W273&gt;=0,IF('OddsRatio_working_3-way'!V273+SQRT('OddsRatio_working_3-way'!W273)&gt;0,0,PI()),ACOS('OddsRatio_working_3-way'!V273/(2*'OddsRatio_working_3-way'!X273)))</f>
        <v>#VALUE!</v>
      </c>
      <c r="Z273" s="11" t="e">
        <f>'OddsRatio_working_3-way'!X273^(1/3)*COS('OddsRatio_working_3-way'!Y273/3)</f>
        <v>#VALUE!</v>
      </c>
      <c r="AA273" s="11" t="e">
        <f>'OddsRatio_working_3-way'!X273^(1/3)*COS(('OddsRatio_working_3-way'!Y273+2*PI())/3)</f>
        <v>#VALUE!</v>
      </c>
      <c r="AB273" s="11" t="e">
        <f>'OddsRatio_working_3-way'!X273^(1/3)*COS(('OddsRatio_working_3-way'!Y273+4*PI())/3)</f>
        <v>#VALUE!</v>
      </c>
      <c r="AC273" s="11" t="e">
        <f>'OddsRatio_working_3-way'!X273^(1/3)*SIN('OddsRatio_working_3-way'!Y273/3)</f>
        <v>#VALUE!</v>
      </c>
      <c r="AD273" s="11" t="e">
        <f>'OddsRatio_working_3-way'!X273^(1/3)*SIN(('OddsRatio_working_3-way'!Y273+2*PI())/3)</f>
        <v>#VALUE!</v>
      </c>
      <c r="AE273" s="11" t="e">
        <f>'OddsRatio_working_3-way'!X273^(1/3)*SIN(('OddsRatio_working_3-way'!Y273+4*PI())/3)</f>
        <v>#VALUE!</v>
      </c>
      <c r="AF273" s="11" t="e">
        <f>-'OddsRatio_working_3-way'!U273/(3*'OddsRatio_working_3-way'!X273^(1/3))*COS(('OddsRatio_working_3-way'!Y273)/3)</f>
        <v>#VALUE!</v>
      </c>
      <c r="AG273" s="11" t="e">
        <f>-'OddsRatio_working_3-way'!U273/(3*'OddsRatio_working_3-way'!X273^(1/3))*COS(('OddsRatio_working_3-way'!Y273+2*PI())/3)</f>
        <v>#VALUE!</v>
      </c>
      <c r="AH273" s="11" t="e">
        <f>-'OddsRatio_working_3-way'!U273/(3*'OddsRatio_working_3-way'!X273^(1/3))*COS(('OddsRatio_working_3-way'!Y273+4*PI())/3)</f>
        <v>#VALUE!</v>
      </c>
      <c r="AI273" s="11" t="e">
        <f>'OddsRatio_working_3-way'!U273/(3*'OddsRatio_working_3-way'!X273^(1/3))*SIN(('OddsRatio_working_3-way'!Y273)/3)</f>
        <v>#VALUE!</v>
      </c>
      <c r="AJ273" s="11" t="e">
        <f>'OddsRatio_working_3-way'!U273/(3*'OddsRatio_working_3-way'!X273^(1/3))*SIN(('OddsRatio_working_3-way'!Y273+2*PI())/3)</f>
        <v>#VALUE!</v>
      </c>
      <c r="AK273" s="11" t="e">
        <f>'OddsRatio_working_3-way'!U273/(3*'OddsRatio_working_3-way'!X273^(1/3))*SIN(('OddsRatio_working_3-way'!Y273+4*PI())/3)</f>
        <v>#VALUE!</v>
      </c>
      <c r="AL273" s="11" t="e">
        <f>'OddsRatio_working_3-way'!Z273+'OddsRatio_working_3-way'!AF273</f>
        <v>#VALUE!</v>
      </c>
      <c r="AM273" s="11" t="e">
        <f>'OddsRatio_working_3-way'!AA273+'OddsRatio_working_3-way'!AG273</f>
        <v>#VALUE!</v>
      </c>
      <c r="AN273" s="11" t="e">
        <f>'OddsRatio_working_3-way'!AB273+'OddsRatio_working_3-way'!AH273</f>
        <v>#VALUE!</v>
      </c>
      <c r="AO273" s="11" t="e">
        <f>'OddsRatio_working_3-way'!AC273+'OddsRatio_working_3-way'!AI273</f>
        <v>#VALUE!</v>
      </c>
      <c r="AP273" s="11" t="e">
        <f>'OddsRatio_working_3-way'!AD273+'OddsRatio_working_3-way'!AJ273</f>
        <v>#VALUE!</v>
      </c>
      <c r="AQ273" s="11" t="e">
        <f>'OddsRatio_working_3-way'!AE273+'OddsRatio_working_3-way'!AK273</f>
        <v>#VALUE!</v>
      </c>
      <c r="AR273" s="10" t="str">
        <f>IF(A273="","",IF(('OddsRatio_working_3-way'!X273=0),IF(Q273&gt;0,-Q273^(1/3),(-Q273)^(1/3)),'OddsRatio_working_3-way'!AL273-'OddsRatio_working_3-way'!R273/3))</f>
        <v/>
      </c>
      <c r="AS273" s="11" t="e">
        <f>IF(('OddsRatio_working_3-way'!X273=0),IF(Q273&gt;0,-Q273^(1/3),(-Q273)^(1/3)),'OddsRatio_working_3-way'!AM273-'OddsRatio_working_3-way'!R273/3)</f>
        <v>#VALUE!</v>
      </c>
      <c r="AT273" s="11" t="e">
        <f>IF(('OddsRatio_working_3-way'!X273=0),IF(Q273&gt;0,-Q273^(1/3),(-Q273)^(1/3)),'OddsRatio_working_3-way'!AN273-'OddsRatio_working_3-way'!R273/3)</f>
        <v>#VALUE!</v>
      </c>
      <c r="AU273" s="11" t="e">
        <f>IF(('OddsRatio_working_3-way'!X273=0),0,'OddsRatio_working_3-way'!AO273)</f>
        <v>#VALUE!</v>
      </c>
      <c r="AV273" s="11" t="e">
        <f>IF(('OddsRatio_working_3-way'!X273=0),0,'OddsRatio_working_3-way'!AP273)</f>
        <v>#VALUE!</v>
      </c>
      <c r="AW273" s="11" t="e">
        <f>IF(('OddsRatio_working_3-way'!X273=0),0,'OddsRatio_working_3-way'!AQ273)</f>
        <v>#VALUE!</v>
      </c>
    </row>
    <row r="274" spans="1:4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9" t="e">
        <f t="shared" si="65"/>
        <v>#VALUE!</v>
      </c>
      <c r="E274" s="9" t="e">
        <f t="shared" si="66"/>
        <v>#VALUE!</v>
      </c>
      <c r="F274" s="9" t="e">
        <f t="shared" si="67"/>
        <v>#VALUE!</v>
      </c>
      <c r="G274" s="9" t="str">
        <f t="shared" si="68"/>
        <v/>
      </c>
      <c r="H274" s="9" t="str">
        <f t="shared" si="69"/>
        <v/>
      </c>
      <c r="I274" s="9" t="str">
        <f t="shared" si="70"/>
        <v/>
      </c>
      <c r="J274" s="9" t="str">
        <f t="shared" si="71"/>
        <v/>
      </c>
      <c r="K274" s="11" t="e">
        <f t="shared" si="72"/>
        <v>#VALUE!</v>
      </c>
      <c r="L274" s="11" t="e">
        <f t="shared" si="73"/>
        <v>#VALUE!</v>
      </c>
      <c r="M274" s="11" t="e">
        <f t="shared" si="74"/>
        <v>#VALUE!</v>
      </c>
      <c r="N274" s="11" t="e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#VALUE!</v>
      </c>
      <c r="O274" s="11">
        <f>0</f>
        <v>0</v>
      </c>
      <c r="P274" s="11" t="e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#VALUE!</v>
      </c>
      <c r="Q274" s="11" t="e">
        <f>2*'OddsRatio_working_3-way'!K274*'OddsRatio_working_3-way'!L274*'OddsRatio_working_3-way'!M274</f>
        <v>#VALUE!</v>
      </c>
      <c r="R274" s="11" t="e">
        <f t="shared" si="75"/>
        <v>#VALUE!</v>
      </c>
      <c r="S274" s="11" t="e">
        <f t="shared" si="76"/>
        <v>#VALUE!</v>
      </c>
      <c r="T274" s="11" t="e">
        <f t="shared" si="77"/>
        <v>#VALUE!</v>
      </c>
      <c r="U274" s="11" t="e">
        <f>'OddsRatio_working_3-way'!S274-'OddsRatio_working_3-way'!R274^2/3</f>
        <v>#VALUE!</v>
      </c>
      <c r="V274" s="11" t="e">
        <f>'OddsRatio_working_3-way'!S274*'OddsRatio_working_3-way'!R274/3-2*'OddsRatio_working_3-way'!R274^3/27-'OddsRatio_working_3-way'!T274</f>
        <v>#VALUE!</v>
      </c>
      <c r="W274" s="11" t="e">
        <f>'OddsRatio_working_3-way'!V274^2+4*'OddsRatio_working_3-way'!U274^3/27</f>
        <v>#VALUE!</v>
      </c>
      <c r="X274" s="11" t="e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#VALUE!</v>
      </c>
      <c r="Y274" s="11" t="e">
        <f>IF('OddsRatio_working_3-way'!W274&gt;=0,IF('OddsRatio_working_3-way'!V274+SQRT('OddsRatio_working_3-way'!W274)&gt;0,0,PI()),ACOS('OddsRatio_working_3-way'!V274/(2*'OddsRatio_working_3-way'!X274)))</f>
        <v>#VALUE!</v>
      </c>
      <c r="Z274" s="11" t="e">
        <f>'OddsRatio_working_3-way'!X274^(1/3)*COS('OddsRatio_working_3-way'!Y274/3)</f>
        <v>#VALUE!</v>
      </c>
      <c r="AA274" s="11" t="e">
        <f>'OddsRatio_working_3-way'!X274^(1/3)*COS(('OddsRatio_working_3-way'!Y274+2*PI())/3)</f>
        <v>#VALUE!</v>
      </c>
      <c r="AB274" s="11" t="e">
        <f>'OddsRatio_working_3-way'!X274^(1/3)*COS(('OddsRatio_working_3-way'!Y274+4*PI())/3)</f>
        <v>#VALUE!</v>
      </c>
      <c r="AC274" s="11" t="e">
        <f>'OddsRatio_working_3-way'!X274^(1/3)*SIN('OddsRatio_working_3-way'!Y274/3)</f>
        <v>#VALUE!</v>
      </c>
      <c r="AD274" s="11" t="e">
        <f>'OddsRatio_working_3-way'!X274^(1/3)*SIN(('OddsRatio_working_3-way'!Y274+2*PI())/3)</f>
        <v>#VALUE!</v>
      </c>
      <c r="AE274" s="11" t="e">
        <f>'OddsRatio_working_3-way'!X274^(1/3)*SIN(('OddsRatio_working_3-way'!Y274+4*PI())/3)</f>
        <v>#VALUE!</v>
      </c>
      <c r="AF274" s="11" t="e">
        <f>-'OddsRatio_working_3-way'!U274/(3*'OddsRatio_working_3-way'!X274^(1/3))*COS(('OddsRatio_working_3-way'!Y274)/3)</f>
        <v>#VALUE!</v>
      </c>
      <c r="AG274" s="11" t="e">
        <f>-'OddsRatio_working_3-way'!U274/(3*'OddsRatio_working_3-way'!X274^(1/3))*COS(('OddsRatio_working_3-way'!Y274+2*PI())/3)</f>
        <v>#VALUE!</v>
      </c>
      <c r="AH274" s="11" t="e">
        <f>-'OddsRatio_working_3-way'!U274/(3*'OddsRatio_working_3-way'!X274^(1/3))*COS(('OddsRatio_working_3-way'!Y274+4*PI())/3)</f>
        <v>#VALUE!</v>
      </c>
      <c r="AI274" s="11" t="e">
        <f>'OddsRatio_working_3-way'!U274/(3*'OddsRatio_working_3-way'!X274^(1/3))*SIN(('OddsRatio_working_3-way'!Y274)/3)</f>
        <v>#VALUE!</v>
      </c>
      <c r="AJ274" s="11" t="e">
        <f>'OddsRatio_working_3-way'!U274/(3*'OddsRatio_working_3-way'!X274^(1/3))*SIN(('OddsRatio_working_3-way'!Y274+2*PI())/3)</f>
        <v>#VALUE!</v>
      </c>
      <c r="AK274" s="11" t="e">
        <f>'OddsRatio_working_3-way'!U274/(3*'OddsRatio_working_3-way'!X274^(1/3))*SIN(('OddsRatio_working_3-way'!Y274+4*PI())/3)</f>
        <v>#VALUE!</v>
      </c>
      <c r="AL274" s="11" t="e">
        <f>'OddsRatio_working_3-way'!Z274+'OddsRatio_working_3-way'!AF274</f>
        <v>#VALUE!</v>
      </c>
      <c r="AM274" s="11" t="e">
        <f>'OddsRatio_working_3-way'!AA274+'OddsRatio_working_3-way'!AG274</f>
        <v>#VALUE!</v>
      </c>
      <c r="AN274" s="11" t="e">
        <f>'OddsRatio_working_3-way'!AB274+'OddsRatio_working_3-way'!AH274</f>
        <v>#VALUE!</v>
      </c>
      <c r="AO274" s="11" t="e">
        <f>'OddsRatio_working_3-way'!AC274+'OddsRatio_working_3-way'!AI274</f>
        <v>#VALUE!</v>
      </c>
      <c r="AP274" s="11" t="e">
        <f>'OddsRatio_working_3-way'!AD274+'OddsRatio_working_3-way'!AJ274</f>
        <v>#VALUE!</v>
      </c>
      <c r="AQ274" s="11" t="e">
        <f>'OddsRatio_working_3-way'!AE274+'OddsRatio_working_3-way'!AK274</f>
        <v>#VALUE!</v>
      </c>
      <c r="AR274" s="10" t="str">
        <f>IF(A274="","",IF(('OddsRatio_working_3-way'!X274=0),IF(Q274&gt;0,-Q274^(1/3),(-Q274)^(1/3)),'OddsRatio_working_3-way'!AL274-'OddsRatio_working_3-way'!R274/3))</f>
        <v/>
      </c>
      <c r="AS274" s="11" t="e">
        <f>IF(('OddsRatio_working_3-way'!X274=0),IF(Q274&gt;0,-Q274^(1/3),(-Q274)^(1/3)),'OddsRatio_working_3-way'!AM274-'OddsRatio_working_3-way'!R274/3)</f>
        <v>#VALUE!</v>
      </c>
      <c r="AT274" s="11" t="e">
        <f>IF(('OddsRatio_working_3-way'!X274=0),IF(Q274&gt;0,-Q274^(1/3),(-Q274)^(1/3)),'OddsRatio_working_3-way'!AN274-'OddsRatio_working_3-way'!R274/3)</f>
        <v>#VALUE!</v>
      </c>
      <c r="AU274" s="11" t="e">
        <f>IF(('OddsRatio_working_3-way'!X274=0),0,'OddsRatio_working_3-way'!AO274)</f>
        <v>#VALUE!</v>
      </c>
      <c r="AV274" s="11" t="e">
        <f>IF(('OddsRatio_working_3-way'!X274=0),0,'OddsRatio_working_3-way'!AP274)</f>
        <v>#VALUE!</v>
      </c>
      <c r="AW274" s="11" t="e">
        <f>IF(('OddsRatio_working_3-way'!X274=0),0,'OddsRatio_working_3-way'!AQ274)</f>
        <v>#VALUE!</v>
      </c>
    </row>
    <row r="275" spans="1:4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9" t="e">
        <f t="shared" si="65"/>
        <v>#VALUE!</v>
      </c>
      <c r="E275" s="9" t="e">
        <f t="shared" si="66"/>
        <v>#VALUE!</v>
      </c>
      <c r="F275" s="9" t="e">
        <f t="shared" si="67"/>
        <v>#VALUE!</v>
      </c>
      <c r="G275" s="9" t="str">
        <f t="shared" si="68"/>
        <v/>
      </c>
      <c r="H275" s="9" t="str">
        <f t="shared" si="69"/>
        <v/>
      </c>
      <c r="I275" s="9" t="str">
        <f t="shared" si="70"/>
        <v/>
      </c>
      <c r="J275" s="9" t="str">
        <f t="shared" si="71"/>
        <v/>
      </c>
      <c r="K275" s="11" t="e">
        <f t="shared" si="72"/>
        <v>#VALUE!</v>
      </c>
      <c r="L275" s="11" t="e">
        <f t="shared" si="73"/>
        <v>#VALUE!</v>
      </c>
      <c r="M275" s="11" t="e">
        <f t="shared" si="74"/>
        <v>#VALUE!</v>
      </c>
      <c r="N275" s="11" t="e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#VALUE!</v>
      </c>
      <c r="O275" s="11">
        <f>0</f>
        <v>0</v>
      </c>
      <c r="P275" s="11" t="e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#VALUE!</v>
      </c>
      <c r="Q275" s="11" t="e">
        <f>2*'OddsRatio_working_3-way'!K275*'OddsRatio_working_3-way'!L275*'OddsRatio_working_3-way'!M275</f>
        <v>#VALUE!</v>
      </c>
      <c r="R275" s="11" t="e">
        <f t="shared" si="75"/>
        <v>#VALUE!</v>
      </c>
      <c r="S275" s="11" t="e">
        <f t="shared" si="76"/>
        <v>#VALUE!</v>
      </c>
      <c r="T275" s="11" t="e">
        <f t="shared" si="77"/>
        <v>#VALUE!</v>
      </c>
      <c r="U275" s="11" t="e">
        <f>'OddsRatio_working_3-way'!S275-'OddsRatio_working_3-way'!R275^2/3</f>
        <v>#VALUE!</v>
      </c>
      <c r="V275" s="11" t="e">
        <f>'OddsRatio_working_3-way'!S275*'OddsRatio_working_3-way'!R275/3-2*'OddsRatio_working_3-way'!R275^3/27-'OddsRatio_working_3-way'!T275</f>
        <v>#VALUE!</v>
      </c>
      <c r="W275" s="11" t="e">
        <f>'OddsRatio_working_3-way'!V275^2+4*'OddsRatio_working_3-way'!U275^3/27</f>
        <v>#VALUE!</v>
      </c>
      <c r="X275" s="11" t="e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#VALUE!</v>
      </c>
      <c r="Y275" s="11" t="e">
        <f>IF('OddsRatio_working_3-way'!W275&gt;=0,IF('OddsRatio_working_3-way'!V275+SQRT('OddsRatio_working_3-way'!W275)&gt;0,0,PI()),ACOS('OddsRatio_working_3-way'!V275/(2*'OddsRatio_working_3-way'!X275)))</f>
        <v>#VALUE!</v>
      </c>
      <c r="Z275" s="11" t="e">
        <f>'OddsRatio_working_3-way'!X275^(1/3)*COS('OddsRatio_working_3-way'!Y275/3)</f>
        <v>#VALUE!</v>
      </c>
      <c r="AA275" s="11" t="e">
        <f>'OddsRatio_working_3-way'!X275^(1/3)*COS(('OddsRatio_working_3-way'!Y275+2*PI())/3)</f>
        <v>#VALUE!</v>
      </c>
      <c r="AB275" s="11" t="e">
        <f>'OddsRatio_working_3-way'!X275^(1/3)*COS(('OddsRatio_working_3-way'!Y275+4*PI())/3)</f>
        <v>#VALUE!</v>
      </c>
      <c r="AC275" s="11" t="e">
        <f>'OddsRatio_working_3-way'!X275^(1/3)*SIN('OddsRatio_working_3-way'!Y275/3)</f>
        <v>#VALUE!</v>
      </c>
      <c r="AD275" s="11" t="e">
        <f>'OddsRatio_working_3-way'!X275^(1/3)*SIN(('OddsRatio_working_3-way'!Y275+2*PI())/3)</f>
        <v>#VALUE!</v>
      </c>
      <c r="AE275" s="11" t="e">
        <f>'OddsRatio_working_3-way'!X275^(1/3)*SIN(('OddsRatio_working_3-way'!Y275+4*PI())/3)</f>
        <v>#VALUE!</v>
      </c>
      <c r="AF275" s="11" t="e">
        <f>-'OddsRatio_working_3-way'!U275/(3*'OddsRatio_working_3-way'!X275^(1/3))*COS(('OddsRatio_working_3-way'!Y275)/3)</f>
        <v>#VALUE!</v>
      </c>
      <c r="AG275" s="11" t="e">
        <f>-'OddsRatio_working_3-way'!U275/(3*'OddsRatio_working_3-way'!X275^(1/3))*COS(('OddsRatio_working_3-way'!Y275+2*PI())/3)</f>
        <v>#VALUE!</v>
      </c>
      <c r="AH275" s="11" t="e">
        <f>-'OddsRatio_working_3-way'!U275/(3*'OddsRatio_working_3-way'!X275^(1/3))*COS(('OddsRatio_working_3-way'!Y275+4*PI())/3)</f>
        <v>#VALUE!</v>
      </c>
      <c r="AI275" s="11" t="e">
        <f>'OddsRatio_working_3-way'!U275/(3*'OddsRatio_working_3-way'!X275^(1/3))*SIN(('OddsRatio_working_3-way'!Y275)/3)</f>
        <v>#VALUE!</v>
      </c>
      <c r="AJ275" s="11" t="e">
        <f>'OddsRatio_working_3-way'!U275/(3*'OddsRatio_working_3-way'!X275^(1/3))*SIN(('OddsRatio_working_3-way'!Y275+2*PI())/3)</f>
        <v>#VALUE!</v>
      </c>
      <c r="AK275" s="11" t="e">
        <f>'OddsRatio_working_3-way'!U275/(3*'OddsRatio_working_3-way'!X275^(1/3))*SIN(('OddsRatio_working_3-way'!Y275+4*PI())/3)</f>
        <v>#VALUE!</v>
      </c>
      <c r="AL275" s="11" t="e">
        <f>'OddsRatio_working_3-way'!Z275+'OddsRatio_working_3-way'!AF275</f>
        <v>#VALUE!</v>
      </c>
      <c r="AM275" s="11" t="e">
        <f>'OddsRatio_working_3-way'!AA275+'OddsRatio_working_3-way'!AG275</f>
        <v>#VALUE!</v>
      </c>
      <c r="AN275" s="11" t="e">
        <f>'OddsRatio_working_3-way'!AB275+'OddsRatio_working_3-way'!AH275</f>
        <v>#VALUE!</v>
      </c>
      <c r="AO275" s="11" t="e">
        <f>'OddsRatio_working_3-way'!AC275+'OddsRatio_working_3-way'!AI275</f>
        <v>#VALUE!</v>
      </c>
      <c r="AP275" s="11" t="e">
        <f>'OddsRatio_working_3-way'!AD275+'OddsRatio_working_3-way'!AJ275</f>
        <v>#VALUE!</v>
      </c>
      <c r="AQ275" s="11" t="e">
        <f>'OddsRatio_working_3-way'!AE275+'OddsRatio_working_3-way'!AK275</f>
        <v>#VALUE!</v>
      </c>
      <c r="AR275" s="10" t="str">
        <f>IF(A275="","",IF(('OddsRatio_working_3-way'!X275=0),IF(Q275&gt;0,-Q275^(1/3),(-Q275)^(1/3)),'OddsRatio_working_3-way'!AL275-'OddsRatio_working_3-way'!R275/3))</f>
        <v/>
      </c>
      <c r="AS275" s="11" t="e">
        <f>IF(('OddsRatio_working_3-way'!X275=0),IF(Q275&gt;0,-Q275^(1/3),(-Q275)^(1/3)),'OddsRatio_working_3-way'!AM275-'OddsRatio_working_3-way'!R275/3)</f>
        <v>#VALUE!</v>
      </c>
      <c r="AT275" s="11" t="e">
        <f>IF(('OddsRatio_working_3-way'!X275=0),IF(Q275&gt;0,-Q275^(1/3),(-Q275)^(1/3)),'OddsRatio_working_3-way'!AN275-'OddsRatio_working_3-way'!R275/3)</f>
        <v>#VALUE!</v>
      </c>
      <c r="AU275" s="11" t="e">
        <f>IF(('OddsRatio_working_3-way'!X275=0),0,'OddsRatio_working_3-way'!AO275)</f>
        <v>#VALUE!</v>
      </c>
      <c r="AV275" s="11" t="e">
        <f>IF(('OddsRatio_working_3-way'!X275=0),0,'OddsRatio_working_3-way'!AP275)</f>
        <v>#VALUE!</v>
      </c>
      <c r="AW275" s="11" t="e">
        <f>IF(('OddsRatio_working_3-way'!X275=0),0,'OddsRatio_working_3-way'!AQ275)</f>
        <v>#VALUE!</v>
      </c>
    </row>
    <row r="276" spans="1:4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9" t="e">
        <f t="shared" si="65"/>
        <v>#VALUE!</v>
      </c>
      <c r="E276" s="9" t="e">
        <f t="shared" si="66"/>
        <v>#VALUE!</v>
      </c>
      <c r="F276" s="9" t="e">
        <f t="shared" si="67"/>
        <v>#VALUE!</v>
      </c>
      <c r="G276" s="9" t="str">
        <f t="shared" si="68"/>
        <v/>
      </c>
      <c r="H276" s="9" t="str">
        <f t="shared" si="69"/>
        <v/>
      </c>
      <c r="I276" s="9" t="str">
        <f t="shared" si="70"/>
        <v/>
      </c>
      <c r="J276" s="9" t="str">
        <f t="shared" si="71"/>
        <v/>
      </c>
      <c r="K276" s="11" t="e">
        <f t="shared" si="72"/>
        <v>#VALUE!</v>
      </c>
      <c r="L276" s="11" t="e">
        <f t="shared" si="73"/>
        <v>#VALUE!</v>
      </c>
      <c r="M276" s="11" t="e">
        <f t="shared" si="74"/>
        <v>#VALUE!</v>
      </c>
      <c r="N276" s="11" t="e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#VALUE!</v>
      </c>
      <c r="O276" s="11">
        <f>0</f>
        <v>0</v>
      </c>
      <c r="P276" s="11" t="e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#VALUE!</v>
      </c>
      <c r="Q276" s="11" t="e">
        <f>2*'OddsRatio_working_3-way'!K276*'OddsRatio_working_3-way'!L276*'OddsRatio_working_3-way'!M276</f>
        <v>#VALUE!</v>
      </c>
      <c r="R276" s="11" t="e">
        <f t="shared" si="75"/>
        <v>#VALUE!</v>
      </c>
      <c r="S276" s="11" t="e">
        <f t="shared" si="76"/>
        <v>#VALUE!</v>
      </c>
      <c r="T276" s="11" t="e">
        <f t="shared" si="77"/>
        <v>#VALUE!</v>
      </c>
      <c r="U276" s="11" t="e">
        <f>'OddsRatio_working_3-way'!S276-'OddsRatio_working_3-way'!R276^2/3</f>
        <v>#VALUE!</v>
      </c>
      <c r="V276" s="11" t="e">
        <f>'OddsRatio_working_3-way'!S276*'OddsRatio_working_3-way'!R276/3-2*'OddsRatio_working_3-way'!R276^3/27-'OddsRatio_working_3-way'!T276</f>
        <v>#VALUE!</v>
      </c>
      <c r="W276" s="11" t="e">
        <f>'OddsRatio_working_3-way'!V276^2+4*'OddsRatio_working_3-way'!U276^3/27</f>
        <v>#VALUE!</v>
      </c>
      <c r="X276" s="11" t="e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#VALUE!</v>
      </c>
      <c r="Y276" s="11" t="e">
        <f>IF('OddsRatio_working_3-way'!W276&gt;=0,IF('OddsRatio_working_3-way'!V276+SQRT('OddsRatio_working_3-way'!W276)&gt;0,0,PI()),ACOS('OddsRatio_working_3-way'!V276/(2*'OddsRatio_working_3-way'!X276)))</f>
        <v>#VALUE!</v>
      </c>
      <c r="Z276" s="11" t="e">
        <f>'OddsRatio_working_3-way'!X276^(1/3)*COS('OddsRatio_working_3-way'!Y276/3)</f>
        <v>#VALUE!</v>
      </c>
      <c r="AA276" s="11" t="e">
        <f>'OddsRatio_working_3-way'!X276^(1/3)*COS(('OddsRatio_working_3-way'!Y276+2*PI())/3)</f>
        <v>#VALUE!</v>
      </c>
      <c r="AB276" s="11" t="e">
        <f>'OddsRatio_working_3-way'!X276^(1/3)*COS(('OddsRatio_working_3-way'!Y276+4*PI())/3)</f>
        <v>#VALUE!</v>
      </c>
      <c r="AC276" s="11" t="e">
        <f>'OddsRatio_working_3-way'!X276^(1/3)*SIN('OddsRatio_working_3-way'!Y276/3)</f>
        <v>#VALUE!</v>
      </c>
      <c r="AD276" s="11" t="e">
        <f>'OddsRatio_working_3-way'!X276^(1/3)*SIN(('OddsRatio_working_3-way'!Y276+2*PI())/3)</f>
        <v>#VALUE!</v>
      </c>
      <c r="AE276" s="11" t="e">
        <f>'OddsRatio_working_3-way'!X276^(1/3)*SIN(('OddsRatio_working_3-way'!Y276+4*PI())/3)</f>
        <v>#VALUE!</v>
      </c>
      <c r="AF276" s="11" t="e">
        <f>-'OddsRatio_working_3-way'!U276/(3*'OddsRatio_working_3-way'!X276^(1/3))*COS(('OddsRatio_working_3-way'!Y276)/3)</f>
        <v>#VALUE!</v>
      </c>
      <c r="AG276" s="11" t="e">
        <f>-'OddsRatio_working_3-way'!U276/(3*'OddsRatio_working_3-way'!X276^(1/3))*COS(('OddsRatio_working_3-way'!Y276+2*PI())/3)</f>
        <v>#VALUE!</v>
      </c>
      <c r="AH276" s="11" t="e">
        <f>-'OddsRatio_working_3-way'!U276/(3*'OddsRatio_working_3-way'!X276^(1/3))*COS(('OddsRatio_working_3-way'!Y276+4*PI())/3)</f>
        <v>#VALUE!</v>
      </c>
      <c r="AI276" s="11" t="e">
        <f>'OddsRatio_working_3-way'!U276/(3*'OddsRatio_working_3-way'!X276^(1/3))*SIN(('OddsRatio_working_3-way'!Y276)/3)</f>
        <v>#VALUE!</v>
      </c>
      <c r="AJ276" s="11" t="e">
        <f>'OddsRatio_working_3-way'!U276/(3*'OddsRatio_working_3-way'!X276^(1/3))*SIN(('OddsRatio_working_3-way'!Y276+2*PI())/3)</f>
        <v>#VALUE!</v>
      </c>
      <c r="AK276" s="11" t="e">
        <f>'OddsRatio_working_3-way'!U276/(3*'OddsRatio_working_3-way'!X276^(1/3))*SIN(('OddsRatio_working_3-way'!Y276+4*PI())/3)</f>
        <v>#VALUE!</v>
      </c>
      <c r="AL276" s="11" t="e">
        <f>'OddsRatio_working_3-way'!Z276+'OddsRatio_working_3-way'!AF276</f>
        <v>#VALUE!</v>
      </c>
      <c r="AM276" s="11" t="e">
        <f>'OddsRatio_working_3-way'!AA276+'OddsRatio_working_3-way'!AG276</f>
        <v>#VALUE!</v>
      </c>
      <c r="AN276" s="11" t="e">
        <f>'OddsRatio_working_3-way'!AB276+'OddsRatio_working_3-way'!AH276</f>
        <v>#VALUE!</v>
      </c>
      <c r="AO276" s="11" t="e">
        <f>'OddsRatio_working_3-way'!AC276+'OddsRatio_working_3-way'!AI276</f>
        <v>#VALUE!</v>
      </c>
      <c r="AP276" s="11" t="e">
        <f>'OddsRatio_working_3-way'!AD276+'OddsRatio_working_3-way'!AJ276</f>
        <v>#VALUE!</v>
      </c>
      <c r="AQ276" s="11" t="e">
        <f>'OddsRatio_working_3-way'!AE276+'OddsRatio_working_3-way'!AK276</f>
        <v>#VALUE!</v>
      </c>
      <c r="AR276" s="10" t="str">
        <f>IF(A276="","",IF(('OddsRatio_working_3-way'!X276=0),IF(Q276&gt;0,-Q276^(1/3),(-Q276)^(1/3)),'OddsRatio_working_3-way'!AL276-'OddsRatio_working_3-way'!R276/3))</f>
        <v/>
      </c>
      <c r="AS276" s="11" t="e">
        <f>IF(('OddsRatio_working_3-way'!X276=0),IF(Q276&gt;0,-Q276^(1/3),(-Q276)^(1/3)),'OddsRatio_working_3-way'!AM276-'OddsRatio_working_3-way'!R276/3)</f>
        <v>#VALUE!</v>
      </c>
      <c r="AT276" s="11" t="e">
        <f>IF(('OddsRatio_working_3-way'!X276=0),IF(Q276&gt;0,-Q276^(1/3),(-Q276)^(1/3)),'OddsRatio_working_3-way'!AN276-'OddsRatio_working_3-way'!R276/3)</f>
        <v>#VALUE!</v>
      </c>
      <c r="AU276" s="11" t="e">
        <f>IF(('OddsRatio_working_3-way'!X276=0),0,'OddsRatio_working_3-way'!AO276)</f>
        <v>#VALUE!</v>
      </c>
      <c r="AV276" s="11" t="e">
        <f>IF(('OddsRatio_working_3-way'!X276=0),0,'OddsRatio_working_3-way'!AP276)</f>
        <v>#VALUE!</v>
      </c>
      <c r="AW276" s="11" t="e">
        <f>IF(('OddsRatio_working_3-way'!X276=0),0,'OddsRatio_working_3-way'!AQ276)</f>
        <v>#VALUE!</v>
      </c>
    </row>
    <row r="277" spans="1:4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9" t="e">
        <f t="shared" si="65"/>
        <v>#VALUE!</v>
      </c>
      <c r="E277" s="9" t="e">
        <f t="shared" si="66"/>
        <v>#VALUE!</v>
      </c>
      <c r="F277" s="9" t="e">
        <f t="shared" si="67"/>
        <v>#VALUE!</v>
      </c>
      <c r="G277" s="9" t="str">
        <f t="shared" si="68"/>
        <v/>
      </c>
      <c r="H277" s="9" t="str">
        <f t="shared" si="69"/>
        <v/>
      </c>
      <c r="I277" s="9" t="str">
        <f t="shared" si="70"/>
        <v/>
      </c>
      <c r="J277" s="9" t="str">
        <f t="shared" si="71"/>
        <v/>
      </c>
      <c r="K277" s="11" t="e">
        <f t="shared" si="72"/>
        <v>#VALUE!</v>
      </c>
      <c r="L277" s="11" t="e">
        <f t="shared" si="73"/>
        <v>#VALUE!</v>
      </c>
      <c r="M277" s="11" t="e">
        <f t="shared" si="74"/>
        <v>#VALUE!</v>
      </c>
      <c r="N277" s="11" t="e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#VALUE!</v>
      </c>
      <c r="O277" s="11">
        <f>0</f>
        <v>0</v>
      </c>
      <c r="P277" s="11" t="e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#VALUE!</v>
      </c>
      <c r="Q277" s="11" t="e">
        <f>2*'OddsRatio_working_3-way'!K277*'OddsRatio_working_3-way'!L277*'OddsRatio_working_3-way'!M277</f>
        <v>#VALUE!</v>
      </c>
      <c r="R277" s="11" t="e">
        <f t="shared" si="75"/>
        <v>#VALUE!</v>
      </c>
      <c r="S277" s="11" t="e">
        <f t="shared" si="76"/>
        <v>#VALUE!</v>
      </c>
      <c r="T277" s="11" t="e">
        <f t="shared" si="77"/>
        <v>#VALUE!</v>
      </c>
      <c r="U277" s="11" t="e">
        <f>'OddsRatio_working_3-way'!S277-'OddsRatio_working_3-way'!R277^2/3</f>
        <v>#VALUE!</v>
      </c>
      <c r="V277" s="11" t="e">
        <f>'OddsRatio_working_3-way'!S277*'OddsRatio_working_3-way'!R277/3-2*'OddsRatio_working_3-way'!R277^3/27-'OddsRatio_working_3-way'!T277</f>
        <v>#VALUE!</v>
      </c>
      <c r="W277" s="11" t="e">
        <f>'OddsRatio_working_3-way'!V277^2+4*'OddsRatio_working_3-way'!U277^3/27</f>
        <v>#VALUE!</v>
      </c>
      <c r="X277" s="11" t="e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#VALUE!</v>
      </c>
      <c r="Y277" s="11" t="e">
        <f>IF('OddsRatio_working_3-way'!W277&gt;=0,IF('OddsRatio_working_3-way'!V277+SQRT('OddsRatio_working_3-way'!W277)&gt;0,0,PI()),ACOS('OddsRatio_working_3-way'!V277/(2*'OddsRatio_working_3-way'!X277)))</f>
        <v>#VALUE!</v>
      </c>
      <c r="Z277" s="11" t="e">
        <f>'OddsRatio_working_3-way'!X277^(1/3)*COS('OddsRatio_working_3-way'!Y277/3)</f>
        <v>#VALUE!</v>
      </c>
      <c r="AA277" s="11" t="e">
        <f>'OddsRatio_working_3-way'!X277^(1/3)*COS(('OddsRatio_working_3-way'!Y277+2*PI())/3)</f>
        <v>#VALUE!</v>
      </c>
      <c r="AB277" s="11" t="e">
        <f>'OddsRatio_working_3-way'!X277^(1/3)*COS(('OddsRatio_working_3-way'!Y277+4*PI())/3)</f>
        <v>#VALUE!</v>
      </c>
      <c r="AC277" s="11" t="e">
        <f>'OddsRatio_working_3-way'!X277^(1/3)*SIN('OddsRatio_working_3-way'!Y277/3)</f>
        <v>#VALUE!</v>
      </c>
      <c r="AD277" s="11" t="e">
        <f>'OddsRatio_working_3-way'!X277^(1/3)*SIN(('OddsRatio_working_3-way'!Y277+2*PI())/3)</f>
        <v>#VALUE!</v>
      </c>
      <c r="AE277" s="11" t="e">
        <f>'OddsRatio_working_3-way'!X277^(1/3)*SIN(('OddsRatio_working_3-way'!Y277+4*PI())/3)</f>
        <v>#VALUE!</v>
      </c>
      <c r="AF277" s="11" t="e">
        <f>-'OddsRatio_working_3-way'!U277/(3*'OddsRatio_working_3-way'!X277^(1/3))*COS(('OddsRatio_working_3-way'!Y277)/3)</f>
        <v>#VALUE!</v>
      </c>
      <c r="AG277" s="11" t="e">
        <f>-'OddsRatio_working_3-way'!U277/(3*'OddsRatio_working_3-way'!X277^(1/3))*COS(('OddsRatio_working_3-way'!Y277+2*PI())/3)</f>
        <v>#VALUE!</v>
      </c>
      <c r="AH277" s="11" t="e">
        <f>-'OddsRatio_working_3-way'!U277/(3*'OddsRatio_working_3-way'!X277^(1/3))*COS(('OddsRatio_working_3-way'!Y277+4*PI())/3)</f>
        <v>#VALUE!</v>
      </c>
      <c r="AI277" s="11" t="e">
        <f>'OddsRatio_working_3-way'!U277/(3*'OddsRatio_working_3-way'!X277^(1/3))*SIN(('OddsRatio_working_3-way'!Y277)/3)</f>
        <v>#VALUE!</v>
      </c>
      <c r="AJ277" s="11" t="e">
        <f>'OddsRatio_working_3-way'!U277/(3*'OddsRatio_working_3-way'!X277^(1/3))*SIN(('OddsRatio_working_3-way'!Y277+2*PI())/3)</f>
        <v>#VALUE!</v>
      </c>
      <c r="AK277" s="11" t="e">
        <f>'OddsRatio_working_3-way'!U277/(3*'OddsRatio_working_3-way'!X277^(1/3))*SIN(('OddsRatio_working_3-way'!Y277+4*PI())/3)</f>
        <v>#VALUE!</v>
      </c>
      <c r="AL277" s="11" t="e">
        <f>'OddsRatio_working_3-way'!Z277+'OddsRatio_working_3-way'!AF277</f>
        <v>#VALUE!</v>
      </c>
      <c r="AM277" s="11" t="e">
        <f>'OddsRatio_working_3-way'!AA277+'OddsRatio_working_3-way'!AG277</f>
        <v>#VALUE!</v>
      </c>
      <c r="AN277" s="11" t="e">
        <f>'OddsRatio_working_3-way'!AB277+'OddsRatio_working_3-way'!AH277</f>
        <v>#VALUE!</v>
      </c>
      <c r="AO277" s="11" t="e">
        <f>'OddsRatio_working_3-way'!AC277+'OddsRatio_working_3-way'!AI277</f>
        <v>#VALUE!</v>
      </c>
      <c r="AP277" s="11" t="e">
        <f>'OddsRatio_working_3-way'!AD277+'OddsRatio_working_3-way'!AJ277</f>
        <v>#VALUE!</v>
      </c>
      <c r="AQ277" s="11" t="e">
        <f>'OddsRatio_working_3-way'!AE277+'OddsRatio_working_3-way'!AK277</f>
        <v>#VALUE!</v>
      </c>
      <c r="AR277" s="10" t="str">
        <f>IF(A277="","",IF(('OddsRatio_working_3-way'!X277=0),IF(Q277&gt;0,-Q277^(1/3),(-Q277)^(1/3)),'OddsRatio_working_3-way'!AL277-'OddsRatio_working_3-way'!R277/3))</f>
        <v/>
      </c>
      <c r="AS277" s="11" t="e">
        <f>IF(('OddsRatio_working_3-way'!X277=0),IF(Q277&gt;0,-Q277^(1/3),(-Q277)^(1/3)),'OddsRatio_working_3-way'!AM277-'OddsRatio_working_3-way'!R277/3)</f>
        <v>#VALUE!</v>
      </c>
      <c r="AT277" s="11" t="e">
        <f>IF(('OddsRatio_working_3-way'!X277=0),IF(Q277&gt;0,-Q277^(1/3),(-Q277)^(1/3)),'OddsRatio_working_3-way'!AN277-'OddsRatio_working_3-way'!R277/3)</f>
        <v>#VALUE!</v>
      </c>
      <c r="AU277" s="11" t="e">
        <f>IF(('OddsRatio_working_3-way'!X277=0),0,'OddsRatio_working_3-way'!AO277)</f>
        <v>#VALUE!</v>
      </c>
      <c r="AV277" s="11" t="e">
        <f>IF(('OddsRatio_working_3-way'!X277=0),0,'OddsRatio_working_3-way'!AP277)</f>
        <v>#VALUE!</v>
      </c>
      <c r="AW277" s="11" t="e">
        <f>IF(('OddsRatio_working_3-way'!X277=0),0,'OddsRatio_working_3-way'!AQ277)</f>
        <v>#VALUE!</v>
      </c>
    </row>
    <row r="278" spans="1:4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9" t="e">
        <f t="shared" si="65"/>
        <v>#VALUE!</v>
      </c>
      <c r="E278" s="9" t="e">
        <f t="shared" si="66"/>
        <v>#VALUE!</v>
      </c>
      <c r="F278" s="9" t="e">
        <f t="shared" si="67"/>
        <v>#VALUE!</v>
      </c>
      <c r="G278" s="9" t="str">
        <f t="shared" si="68"/>
        <v/>
      </c>
      <c r="H278" s="9" t="str">
        <f t="shared" si="69"/>
        <v/>
      </c>
      <c r="I278" s="9" t="str">
        <f t="shared" si="70"/>
        <v/>
      </c>
      <c r="J278" s="9" t="str">
        <f t="shared" si="71"/>
        <v/>
      </c>
      <c r="K278" s="11" t="e">
        <f t="shared" si="72"/>
        <v>#VALUE!</v>
      </c>
      <c r="L278" s="11" t="e">
        <f t="shared" si="73"/>
        <v>#VALUE!</v>
      </c>
      <c r="M278" s="11" t="e">
        <f t="shared" si="74"/>
        <v>#VALUE!</v>
      </c>
      <c r="N278" s="11" t="e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#VALUE!</v>
      </c>
      <c r="O278" s="11">
        <f>0</f>
        <v>0</v>
      </c>
      <c r="P278" s="11" t="e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#VALUE!</v>
      </c>
      <c r="Q278" s="11" t="e">
        <f>2*'OddsRatio_working_3-way'!K278*'OddsRatio_working_3-way'!L278*'OddsRatio_working_3-way'!M278</f>
        <v>#VALUE!</v>
      </c>
      <c r="R278" s="11" t="e">
        <f t="shared" si="75"/>
        <v>#VALUE!</v>
      </c>
      <c r="S278" s="11" t="e">
        <f t="shared" si="76"/>
        <v>#VALUE!</v>
      </c>
      <c r="T278" s="11" t="e">
        <f t="shared" si="77"/>
        <v>#VALUE!</v>
      </c>
      <c r="U278" s="11" t="e">
        <f>'OddsRatio_working_3-way'!S278-'OddsRatio_working_3-way'!R278^2/3</f>
        <v>#VALUE!</v>
      </c>
      <c r="V278" s="11" t="e">
        <f>'OddsRatio_working_3-way'!S278*'OddsRatio_working_3-way'!R278/3-2*'OddsRatio_working_3-way'!R278^3/27-'OddsRatio_working_3-way'!T278</f>
        <v>#VALUE!</v>
      </c>
      <c r="W278" s="11" t="e">
        <f>'OddsRatio_working_3-way'!V278^2+4*'OddsRatio_working_3-way'!U278^3/27</f>
        <v>#VALUE!</v>
      </c>
      <c r="X278" s="11" t="e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#VALUE!</v>
      </c>
      <c r="Y278" s="11" t="e">
        <f>IF('OddsRatio_working_3-way'!W278&gt;=0,IF('OddsRatio_working_3-way'!V278+SQRT('OddsRatio_working_3-way'!W278)&gt;0,0,PI()),ACOS('OddsRatio_working_3-way'!V278/(2*'OddsRatio_working_3-way'!X278)))</f>
        <v>#VALUE!</v>
      </c>
      <c r="Z278" s="11" t="e">
        <f>'OddsRatio_working_3-way'!X278^(1/3)*COS('OddsRatio_working_3-way'!Y278/3)</f>
        <v>#VALUE!</v>
      </c>
      <c r="AA278" s="11" t="e">
        <f>'OddsRatio_working_3-way'!X278^(1/3)*COS(('OddsRatio_working_3-way'!Y278+2*PI())/3)</f>
        <v>#VALUE!</v>
      </c>
      <c r="AB278" s="11" t="e">
        <f>'OddsRatio_working_3-way'!X278^(1/3)*COS(('OddsRatio_working_3-way'!Y278+4*PI())/3)</f>
        <v>#VALUE!</v>
      </c>
      <c r="AC278" s="11" t="e">
        <f>'OddsRatio_working_3-way'!X278^(1/3)*SIN('OddsRatio_working_3-way'!Y278/3)</f>
        <v>#VALUE!</v>
      </c>
      <c r="AD278" s="11" t="e">
        <f>'OddsRatio_working_3-way'!X278^(1/3)*SIN(('OddsRatio_working_3-way'!Y278+2*PI())/3)</f>
        <v>#VALUE!</v>
      </c>
      <c r="AE278" s="11" t="e">
        <f>'OddsRatio_working_3-way'!X278^(1/3)*SIN(('OddsRatio_working_3-way'!Y278+4*PI())/3)</f>
        <v>#VALUE!</v>
      </c>
      <c r="AF278" s="11" t="e">
        <f>-'OddsRatio_working_3-way'!U278/(3*'OddsRatio_working_3-way'!X278^(1/3))*COS(('OddsRatio_working_3-way'!Y278)/3)</f>
        <v>#VALUE!</v>
      </c>
      <c r="AG278" s="11" t="e">
        <f>-'OddsRatio_working_3-way'!U278/(3*'OddsRatio_working_3-way'!X278^(1/3))*COS(('OddsRatio_working_3-way'!Y278+2*PI())/3)</f>
        <v>#VALUE!</v>
      </c>
      <c r="AH278" s="11" t="e">
        <f>-'OddsRatio_working_3-way'!U278/(3*'OddsRatio_working_3-way'!X278^(1/3))*COS(('OddsRatio_working_3-way'!Y278+4*PI())/3)</f>
        <v>#VALUE!</v>
      </c>
      <c r="AI278" s="11" t="e">
        <f>'OddsRatio_working_3-way'!U278/(3*'OddsRatio_working_3-way'!X278^(1/3))*SIN(('OddsRatio_working_3-way'!Y278)/3)</f>
        <v>#VALUE!</v>
      </c>
      <c r="AJ278" s="11" t="e">
        <f>'OddsRatio_working_3-way'!U278/(3*'OddsRatio_working_3-way'!X278^(1/3))*SIN(('OddsRatio_working_3-way'!Y278+2*PI())/3)</f>
        <v>#VALUE!</v>
      </c>
      <c r="AK278" s="11" t="e">
        <f>'OddsRatio_working_3-way'!U278/(3*'OddsRatio_working_3-way'!X278^(1/3))*SIN(('OddsRatio_working_3-way'!Y278+4*PI())/3)</f>
        <v>#VALUE!</v>
      </c>
      <c r="AL278" s="11" t="e">
        <f>'OddsRatio_working_3-way'!Z278+'OddsRatio_working_3-way'!AF278</f>
        <v>#VALUE!</v>
      </c>
      <c r="AM278" s="11" t="e">
        <f>'OddsRatio_working_3-way'!AA278+'OddsRatio_working_3-way'!AG278</f>
        <v>#VALUE!</v>
      </c>
      <c r="AN278" s="11" t="e">
        <f>'OddsRatio_working_3-way'!AB278+'OddsRatio_working_3-way'!AH278</f>
        <v>#VALUE!</v>
      </c>
      <c r="AO278" s="11" t="e">
        <f>'OddsRatio_working_3-way'!AC278+'OddsRatio_working_3-way'!AI278</f>
        <v>#VALUE!</v>
      </c>
      <c r="AP278" s="11" t="e">
        <f>'OddsRatio_working_3-way'!AD278+'OddsRatio_working_3-way'!AJ278</f>
        <v>#VALUE!</v>
      </c>
      <c r="AQ278" s="11" t="e">
        <f>'OddsRatio_working_3-way'!AE278+'OddsRatio_working_3-way'!AK278</f>
        <v>#VALUE!</v>
      </c>
      <c r="AR278" s="10" t="str">
        <f>IF(A278="","",IF(('OddsRatio_working_3-way'!X278=0),IF(Q278&gt;0,-Q278^(1/3),(-Q278)^(1/3)),'OddsRatio_working_3-way'!AL278-'OddsRatio_working_3-way'!R278/3))</f>
        <v/>
      </c>
      <c r="AS278" s="11" t="e">
        <f>IF(('OddsRatio_working_3-way'!X278=0),IF(Q278&gt;0,-Q278^(1/3),(-Q278)^(1/3)),'OddsRatio_working_3-way'!AM278-'OddsRatio_working_3-way'!R278/3)</f>
        <v>#VALUE!</v>
      </c>
      <c r="AT278" s="11" t="e">
        <f>IF(('OddsRatio_working_3-way'!X278=0),IF(Q278&gt;0,-Q278^(1/3),(-Q278)^(1/3)),'OddsRatio_working_3-way'!AN278-'OddsRatio_working_3-way'!R278/3)</f>
        <v>#VALUE!</v>
      </c>
      <c r="AU278" s="11" t="e">
        <f>IF(('OddsRatio_working_3-way'!X278=0),0,'OddsRatio_working_3-way'!AO278)</f>
        <v>#VALUE!</v>
      </c>
      <c r="AV278" s="11" t="e">
        <f>IF(('OddsRatio_working_3-way'!X278=0),0,'OddsRatio_working_3-way'!AP278)</f>
        <v>#VALUE!</v>
      </c>
      <c r="AW278" s="11" t="e">
        <f>IF(('OddsRatio_working_3-way'!X278=0),0,'OddsRatio_working_3-way'!AQ278)</f>
        <v>#VALUE!</v>
      </c>
    </row>
    <row r="279" spans="1:4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9" t="e">
        <f t="shared" si="65"/>
        <v>#VALUE!</v>
      </c>
      <c r="E279" s="9" t="e">
        <f t="shared" si="66"/>
        <v>#VALUE!</v>
      </c>
      <c r="F279" s="9" t="e">
        <f t="shared" si="67"/>
        <v>#VALUE!</v>
      </c>
      <c r="G279" s="9" t="str">
        <f t="shared" si="68"/>
        <v/>
      </c>
      <c r="H279" s="9" t="str">
        <f t="shared" si="69"/>
        <v/>
      </c>
      <c r="I279" s="9" t="str">
        <f t="shared" si="70"/>
        <v/>
      </c>
      <c r="J279" s="9" t="str">
        <f t="shared" si="71"/>
        <v/>
      </c>
      <c r="K279" s="11" t="e">
        <f t="shared" si="72"/>
        <v>#VALUE!</v>
      </c>
      <c r="L279" s="11" t="e">
        <f t="shared" si="73"/>
        <v>#VALUE!</v>
      </c>
      <c r="M279" s="11" t="e">
        <f t="shared" si="74"/>
        <v>#VALUE!</v>
      </c>
      <c r="N279" s="11" t="e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#VALUE!</v>
      </c>
      <c r="O279" s="11">
        <f>0</f>
        <v>0</v>
      </c>
      <c r="P279" s="11" t="e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#VALUE!</v>
      </c>
      <c r="Q279" s="11" t="e">
        <f>2*'OddsRatio_working_3-way'!K279*'OddsRatio_working_3-way'!L279*'OddsRatio_working_3-way'!M279</f>
        <v>#VALUE!</v>
      </c>
      <c r="R279" s="11" t="e">
        <f t="shared" si="75"/>
        <v>#VALUE!</v>
      </c>
      <c r="S279" s="11" t="e">
        <f t="shared" si="76"/>
        <v>#VALUE!</v>
      </c>
      <c r="T279" s="11" t="e">
        <f t="shared" si="77"/>
        <v>#VALUE!</v>
      </c>
      <c r="U279" s="11" t="e">
        <f>'OddsRatio_working_3-way'!S279-'OddsRatio_working_3-way'!R279^2/3</f>
        <v>#VALUE!</v>
      </c>
      <c r="V279" s="11" t="e">
        <f>'OddsRatio_working_3-way'!S279*'OddsRatio_working_3-way'!R279/3-2*'OddsRatio_working_3-way'!R279^3/27-'OddsRatio_working_3-way'!T279</f>
        <v>#VALUE!</v>
      </c>
      <c r="W279" s="11" t="e">
        <f>'OddsRatio_working_3-way'!V279^2+4*'OddsRatio_working_3-way'!U279^3/27</f>
        <v>#VALUE!</v>
      </c>
      <c r="X279" s="11" t="e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#VALUE!</v>
      </c>
      <c r="Y279" s="11" t="e">
        <f>IF('OddsRatio_working_3-way'!W279&gt;=0,IF('OddsRatio_working_3-way'!V279+SQRT('OddsRatio_working_3-way'!W279)&gt;0,0,PI()),ACOS('OddsRatio_working_3-way'!V279/(2*'OddsRatio_working_3-way'!X279)))</f>
        <v>#VALUE!</v>
      </c>
      <c r="Z279" s="11" t="e">
        <f>'OddsRatio_working_3-way'!X279^(1/3)*COS('OddsRatio_working_3-way'!Y279/3)</f>
        <v>#VALUE!</v>
      </c>
      <c r="AA279" s="11" t="e">
        <f>'OddsRatio_working_3-way'!X279^(1/3)*COS(('OddsRatio_working_3-way'!Y279+2*PI())/3)</f>
        <v>#VALUE!</v>
      </c>
      <c r="AB279" s="11" t="e">
        <f>'OddsRatio_working_3-way'!X279^(1/3)*COS(('OddsRatio_working_3-way'!Y279+4*PI())/3)</f>
        <v>#VALUE!</v>
      </c>
      <c r="AC279" s="11" t="e">
        <f>'OddsRatio_working_3-way'!X279^(1/3)*SIN('OddsRatio_working_3-way'!Y279/3)</f>
        <v>#VALUE!</v>
      </c>
      <c r="AD279" s="11" t="e">
        <f>'OddsRatio_working_3-way'!X279^(1/3)*SIN(('OddsRatio_working_3-way'!Y279+2*PI())/3)</f>
        <v>#VALUE!</v>
      </c>
      <c r="AE279" s="11" t="e">
        <f>'OddsRatio_working_3-way'!X279^(1/3)*SIN(('OddsRatio_working_3-way'!Y279+4*PI())/3)</f>
        <v>#VALUE!</v>
      </c>
      <c r="AF279" s="11" t="e">
        <f>-'OddsRatio_working_3-way'!U279/(3*'OddsRatio_working_3-way'!X279^(1/3))*COS(('OddsRatio_working_3-way'!Y279)/3)</f>
        <v>#VALUE!</v>
      </c>
      <c r="AG279" s="11" t="e">
        <f>-'OddsRatio_working_3-way'!U279/(3*'OddsRatio_working_3-way'!X279^(1/3))*COS(('OddsRatio_working_3-way'!Y279+2*PI())/3)</f>
        <v>#VALUE!</v>
      </c>
      <c r="AH279" s="11" t="e">
        <f>-'OddsRatio_working_3-way'!U279/(3*'OddsRatio_working_3-way'!X279^(1/3))*COS(('OddsRatio_working_3-way'!Y279+4*PI())/3)</f>
        <v>#VALUE!</v>
      </c>
      <c r="AI279" s="11" t="e">
        <f>'OddsRatio_working_3-way'!U279/(3*'OddsRatio_working_3-way'!X279^(1/3))*SIN(('OddsRatio_working_3-way'!Y279)/3)</f>
        <v>#VALUE!</v>
      </c>
      <c r="AJ279" s="11" t="e">
        <f>'OddsRatio_working_3-way'!U279/(3*'OddsRatio_working_3-way'!X279^(1/3))*SIN(('OddsRatio_working_3-way'!Y279+2*PI())/3)</f>
        <v>#VALUE!</v>
      </c>
      <c r="AK279" s="11" t="e">
        <f>'OddsRatio_working_3-way'!U279/(3*'OddsRatio_working_3-way'!X279^(1/3))*SIN(('OddsRatio_working_3-way'!Y279+4*PI())/3)</f>
        <v>#VALUE!</v>
      </c>
      <c r="AL279" s="11" t="e">
        <f>'OddsRatio_working_3-way'!Z279+'OddsRatio_working_3-way'!AF279</f>
        <v>#VALUE!</v>
      </c>
      <c r="AM279" s="11" t="e">
        <f>'OddsRatio_working_3-way'!AA279+'OddsRatio_working_3-way'!AG279</f>
        <v>#VALUE!</v>
      </c>
      <c r="AN279" s="11" t="e">
        <f>'OddsRatio_working_3-way'!AB279+'OddsRatio_working_3-way'!AH279</f>
        <v>#VALUE!</v>
      </c>
      <c r="AO279" s="11" t="e">
        <f>'OddsRatio_working_3-way'!AC279+'OddsRatio_working_3-way'!AI279</f>
        <v>#VALUE!</v>
      </c>
      <c r="AP279" s="11" t="e">
        <f>'OddsRatio_working_3-way'!AD279+'OddsRatio_working_3-way'!AJ279</f>
        <v>#VALUE!</v>
      </c>
      <c r="AQ279" s="11" t="e">
        <f>'OddsRatio_working_3-way'!AE279+'OddsRatio_working_3-way'!AK279</f>
        <v>#VALUE!</v>
      </c>
      <c r="AR279" s="10" t="str">
        <f>IF(A279="","",IF(('OddsRatio_working_3-way'!X279=0),IF(Q279&gt;0,-Q279^(1/3),(-Q279)^(1/3)),'OddsRatio_working_3-way'!AL279-'OddsRatio_working_3-way'!R279/3))</f>
        <v/>
      </c>
      <c r="AS279" s="11" t="e">
        <f>IF(('OddsRatio_working_3-way'!X279=0),IF(Q279&gt;0,-Q279^(1/3),(-Q279)^(1/3)),'OddsRatio_working_3-way'!AM279-'OddsRatio_working_3-way'!R279/3)</f>
        <v>#VALUE!</v>
      </c>
      <c r="AT279" s="11" t="e">
        <f>IF(('OddsRatio_working_3-way'!X279=0),IF(Q279&gt;0,-Q279^(1/3),(-Q279)^(1/3)),'OddsRatio_working_3-way'!AN279-'OddsRatio_working_3-way'!R279/3)</f>
        <v>#VALUE!</v>
      </c>
      <c r="AU279" s="11" t="e">
        <f>IF(('OddsRatio_working_3-way'!X279=0),0,'OddsRatio_working_3-way'!AO279)</f>
        <v>#VALUE!</v>
      </c>
      <c r="AV279" s="11" t="e">
        <f>IF(('OddsRatio_working_3-way'!X279=0),0,'OddsRatio_working_3-way'!AP279)</f>
        <v>#VALUE!</v>
      </c>
      <c r="AW279" s="11" t="e">
        <f>IF(('OddsRatio_working_3-way'!X279=0),0,'OddsRatio_working_3-way'!AQ279)</f>
        <v>#VALUE!</v>
      </c>
    </row>
    <row r="280" spans="1:4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9" t="e">
        <f t="shared" si="65"/>
        <v>#VALUE!</v>
      </c>
      <c r="E280" s="9" t="e">
        <f t="shared" si="66"/>
        <v>#VALUE!</v>
      </c>
      <c r="F280" s="9" t="e">
        <f t="shared" si="67"/>
        <v>#VALUE!</v>
      </c>
      <c r="G280" s="9" t="str">
        <f t="shared" si="68"/>
        <v/>
      </c>
      <c r="H280" s="9" t="str">
        <f t="shared" si="69"/>
        <v/>
      </c>
      <c r="I280" s="9" t="str">
        <f t="shared" si="70"/>
        <v/>
      </c>
      <c r="J280" s="9" t="str">
        <f t="shared" si="71"/>
        <v/>
      </c>
      <c r="K280" s="11" t="e">
        <f t="shared" si="72"/>
        <v>#VALUE!</v>
      </c>
      <c r="L280" s="11" t="e">
        <f t="shared" si="73"/>
        <v>#VALUE!</v>
      </c>
      <c r="M280" s="11" t="e">
        <f t="shared" si="74"/>
        <v>#VALUE!</v>
      </c>
      <c r="N280" s="11" t="e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#VALUE!</v>
      </c>
      <c r="O280" s="11">
        <f>0</f>
        <v>0</v>
      </c>
      <c r="P280" s="11" t="e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#VALUE!</v>
      </c>
      <c r="Q280" s="11" t="e">
        <f>2*'OddsRatio_working_3-way'!K280*'OddsRatio_working_3-way'!L280*'OddsRatio_working_3-way'!M280</f>
        <v>#VALUE!</v>
      </c>
      <c r="R280" s="11" t="e">
        <f t="shared" si="75"/>
        <v>#VALUE!</v>
      </c>
      <c r="S280" s="11" t="e">
        <f t="shared" si="76"/>
        <v>#VALUE!</v>
      </c>
      <c r="T280" s="11" t="e">
        <f t="shared" si="77"/>
        <v>#VALUE!</v>
      </c>
      <c r="U280" s="11" t="e">
        <f>'OddsRatio_working_3-way'!S280-'OddsRatio_working_3-way'!R280^2/3</f>
        <v>#VALUE!</v>
      </c>
      <c r="V280" s="11" t="e">
        <f>'OddsRatio_working_3-way'!S280*'OddsRatio_working_3-way'!R280/3-2*'OddsRatio_working_3-way'!R280^3/27-'OddsRatio_working_3-way'!T280</f>
        <v>#VALUE!</v>
      </c>
      <c r="W280" s="11" t="e">
        <f>'OddsRatio_working_3-way'!V280^2+4*'OddsRatio_working_3-way'!U280^3/27</f>
        <v>#VALUE!</v>
      </c>
      <c r="X280" s="11" t="e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#VALUE!</v>
      </c>
      <c r="Y280" s="11" t="e">
        <f>IF('OddsRatio_working_3-way'!W280&gt;=0,IF('OddsRatio_working_3-way'!V280+SQRT('OddsRatio_working_3-way'!W280)&gt;0,0,PI()),ACOS('OddsRatio_working_3-way'!V280/(2*'OddsRatio_working_3-way'!X280)))</f>
        <v>#VALUE!</v>
      </c>
      <c r="Z280" s="11" t="e">
        <f>'OddsRatio_working_3-way'!X280^(1/3)*COS('OddsRatio_working_3-way'!Y280/3)</f>
        <v>#VALUE!</v>
      </c>
      <c r="AA280" s="11" t="e">
        <f>'OddsRatio_working_3-way'!X280^(1/3)*COS(('OddsRatio_working_3-way'!Y280+2*PI())/3)</f>
        <v>#VALUE!</v>
      </c>
      <c r="AB280" s="11" t="e">
        <f>'OddsRatio_working_3-way'!X280^(1/3)*COS(('OddsRatio_working_3-way'!Y280+4*PI())/3)</f>
        <v>#VALUE!</v>
      </c>
      <c r="AC280" s="11" t="e">
        <f>'OddsRatio_working_3-way'!X280^(1/3)*SIN('OddsRatio_working_3-way'!Y280/3)</f>
        <v>#VALUE!</v>
      </c>
      <c r="AD280" s="11" t="e">
        <f>'OddsRatio_working_3-way'!X280^(1/3)*SIN(('OddsRatio_working_3-way'!Y280+2*PI())/3)</f>
        <v>#VALUE!</v>
      </c>
      <c r="AE280" s="11" t="e">
        <f>'OddsRatio_working_3-way'!X280^(1/3)*SIN(('OddsRatio_working_3-way'!Y280+4*PI())/3)</f>
        <v>#VALUE!</v>
      </c>
      <c r="AF280" s="11" t="e">
        <f>-'OddsRatio_working_3-way'!U280/(3*'OddsRatio_working_3-way'!X280^(1/3))*COS(('OddsRatio_working_3-way'!Y280)/3)</f>
        <v>#VALUE!</v>
      </c>
      <c r="AG280" s="11" t="e">
        <f>-'OddsRatio_working_3-way'!U280/(3*'OddsRatio_working_3-way'!X280^(1/3))*COS(('OddsRatio_working_3-way'!Y280+2*PI())/3)</f>
        <v>#VALUE!</v>
      </c>
      <c r="AH280" s="11" t="e">
        <f>-'OddsRatio_working_3-way'!U280/(3*'OddsRatio_working_3-way'!X280^(1/3))*COS(('OddsRatio_working_3-way'!Y280+4*PI())/3)</f>
        <v>#VALUE!</v>
      </c>
      <c r="AI280" s="11" t="e">
        <f>'OddsRatio_working_3-way'!U280/(3*'OddsRatio_working_3-way'!X280^(1/3))*SIN(('OddsRatio_working_3-way'!Y280)/3)</f>
        <v>#VALUE!</v>
      </c>
      <c r="AJ280" s="11" t="e">
        <f>'OddsRatio_working_3-way'!U280/(3*'OddsRatio_working_3-way'!X280^(1/3))*SIN(('OddsRatio_working_3-way'!Y280+2*PI())/3)</f>
        <v>#VALUE!</v>
      </c>
      <c r="AK280" s="11" t="e">
        <f>'OddsRatio_working_3-way'!U280/(3*'OddsRatio_working_3-way'!X280^(1/3))*SIN(('OddsRatio_working_3-way'!Y280+4*PI())/3)</f>
        <v>#VALUE!</v>
      </c>
      <c r="AL280" s="11" t="e">
        <f>'OddsRatio_working_3-way'!Z280+'OddsRatio_working_3-way'!AF280</f>
        <v>#VALUE!</v>
      </c>
      <c r="AM280" s="11" t="e">
        <f>'OddsRatio_working_3-way'!AA280+'OddsRatio_working_3-way'!AG280</f>
        <v>#VALUE!</v>
      </c>
      <c r="AN280" s="11" t="e">
        <f>'OddsRatio_working_3-way'!AB280+'OddsRatio_working_3-way'!AH280</f>
        <v>#VALUE!</v>
      </c>
      <c r="AO280" s="11" t="e">
        <f>'OddsRatio_working_3-way'!AC280+'OddsRatio_working_3-way'!AI280</f>
        <v>#VALUE!</v>
      </c>
      <c r="AP280" s="11" t="e">
        <f>'OddsRatio_working_3-way'!AD280+'OddsRatio_working_3-way'!AJ280</f>
        <v>#VALUE!</v>
      </c>
      <c r="AQ280" s="11" t="e">
        <f>'OddsRatio_working_3-way'!AE280+'OddsRatio_working_3-way'!AK280</f>
        <v>#VALUE!</v>
      </c>
      <c r="AR280" s="10" t="str">
        <f>IF(A280="","",IF(('OddsRatio_working_3-way'!X280=0),IF(Q280&gt;0,-Q280^(1/3),(-Q280)^(1/3)),'OddsRatio_working_3-way'!AL280-'OddsRatio_working_3-way'!R280/3))</f>
        <v/>
      </c>
      <c r="AS280" s="11" t="e">
        <f>IF(('OddsRatio_working_3-way'!X280=0),IF(Q280&gt;0,-Q280^(1/3),(-Q280)^(1/3)),'OddsRatio_working_3-way'!AM280-'OddsRatio_working_3-way'!R280/3)</f>
        <v>#VALUE!</v>
      </c>
      <c r="AT280" s="11" t="e">
        <f>IF(('OddsRatio_working_3-way'!X280=0),IF(Q280&gt;0,-Q280^(1/3),(-Q280)^(1/3)),'OddsRatio_working_3-way'!AN280-'OddsRatio_working_3-way'!R280/3)</f>
        <v>#VALUE!</v>
      </c>
      <c r="AU280" s="11" t="e">
        <f>IF(('OddsRatio_working_3-way'!X280=0),0,'OddsRatio_working_3-way'!AO280)</f>
        <v>#VALUE!</v>
      </c>
      <c r="AV280" s="11" t="e">
        <f>IF(('OddsRatio_working_3-way'!X280=0),0,'OddsRatio_working_3-way'!AP280)</f>
        <v>#VALUE!</v>
      </c>
      <c r="AW280" s="11" t="e">
        <f>IF(('OddsRatio_working_3-way'!X280=0),0,'OddsRatio_working_3-way'!AQ280)</f>
        <v>#VALUE!</v>
      </c>
    </row>
    <row r="281" spans="1:4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9" t="e">
        <f t="shared" si="65"/>
        <v>#VALUE!</v>
      </c>
      <c r="E281" s="9" t="e">
        <f t="shared" si="66"/>
        <v>#VALUE!</v>
      </c>
      <c r="F281" s="9" t="e">
        <f t="shared" si="67"/>
        <v>#VALUE!</v>
      </c>
      <c r="G281" s="9" t="str">
        <f t="shared" si="68"/>
        <v/>
      </c>
      <c r="H281" s="9" t="str">
        <f t="shared" si="69"/>
        <v/>
      </c>
      <c r="I281" s="9" t="str">
        <f t="shared" si="70"/>
        <v/>
      </c>
      <c r="J281" s="9" t="str">
        <f t="shared" si="71"/>
        <v/>
      </c>
      <c r="K281" s="11" t="e">
        <f t="shared" si="72"/>
        <v>#VALUE!</v>
      </c>
      <c r="L281" s="11" t="e">
        <f t="shared" si="73"/>
        <v>#VALUE!</v>
      </c>
      <c r="M281" s="11" t="e">
        <f t="shared" si="74"/>
        <v>#VALUE!</v>
      </c>
      <c r="N281" s="11" t="e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#VALUE!</v>
      </c>
      <c r="O281" s="11">
        <f>0</f>
        <v>0</v>
      </c>
      <c r="P281" s="11" t="e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#VALUE!</v>
      </c>
      <c r="Q281" s="11" t="e">
        <f>2*'OddsRatio_working_3-way'!K281*'OddsRatio_working_3-way'!L281*'OddsRatio_working_3-way'!M281</f>
        <v>#VALUE!</v>
      </c>
      <c r="R281" s="11" t="e">
        <f t="shared" si="75"/>
        <v>#VALUE!</v>
      </c>
      <c r="S281" s="11" t="e">
        <f t="shared" si="76"/>
        <v>#VALUE!</v>
      </c>
      <c r="T281" s="11" t="e">
        <f t="shared" si="77"/>
        <v>#VALUE!</v>
      </c>
      <c r="U281" s="11" t="e">
        <f>'OddsRatio_working_3-way'!S281-'OddsRatio_working_3-way'!R281^2/3</f>
        <v>#VALUE!</v>
      </c>
      <c r="V281" s="11" t="e">
        <f>'OddsRatio_working_3-way'!S281*'OddsRatio_working_3-way'!R281/3-2*'OddsRatio_working_3-way'!R281^3/27-'OddsRatio_working_3-way'!T281</f>
        <v>#VALUE!</v>
      </c>
      <c r="W281" s="11" t="e">
        <f>'OddsRatio_working_3-way'!V281^2+4*'OddsRatio_working_3-way'!U281^3/27</f>
        <v>#VALUE!</v>
      </c>
      <c r="X281" s="11" t="e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#VALUE!</v>
      </c>
      <c r="Y281" s="11" t="e">
        <f>IF('OddsRatio_working_3-way'!W281&gt;=0,IF('OddsRatio_working_3-way'!V281+SQRT('OddsRatio_working_3-way'!W281)&gt;0,0,PI()),ACOS('OddsRatio_working_3-way'!V281/(2*'OddsRatio_working_3-way'!X281)))</f>
        <v>#VALUE!</v>
      </c>
      <c r="Z281" s="11" t="e">
        <f>'OddsRatio_working_3-way'!X281^(1/3)*COS('OddsRatio_working_3-way'!Y281/3)</f>
        <v>#VALUE!</v>
      </c>
      <c r="AA281" s="11" t="e">
        <f>'OddsRatio_working_3-way'!X281^(1/3)*COS(('OddsRatio_working_3-way'!Y281+2*PI())/3)</f>
        <v>#VALUE!</v>
      </c>
      <c r="AB281" s="11" t="e">
        <f>'OddsRatio_working_3-way'!X281^(1/3)*COS(('OddsRatio_working_3-way'!Y281+4*PI())/3)</f>
        <v>#VALUE!</v>
      </c>
      <c r="AC281" s="11" t="e">
        <f>'OddsRatio_working_3-way'!X281^(1/3)*SIN('OddsRatio_working_3-way'!Y281/3)</f>
        <v>#VALUE!</v>
      </c>
      <c r="AD281" s="11" t="e">
        <f>'OddsRatio_working_3-way'!X281^(1/3)*SIN(('OddsRatio_working_3-way'!Y281+2*PI())/3)</f>
        <v>#VALUE!</v>
      </c>
      <c r="AE281" s="11" t="e">
        <f>'OddsRatio_working_3-way'!X281^(1/3)*SIN(('OddsRatio_working_3-way'!Y281+4*PI())/3)</f>
        <v>#VALUE!</v>
      </c>
      <c r="AF281" s="11" t="e">
        <f>-'OddsRatio_working_3-way'!U281/(3*'OddsRatio_working_3-way'!X281^(1/3))*COS(('OddsRatio_working_3-way'!Y281)/3)</f>
        <v>#VALUE!</v>
      </c>
      <c r="AG281" s="11" t="e">
        <f>-'OddsRatio_working_3-way'!U281/(3*'OddsRatio_working_3-way'!X281^(1/3))*COS(('OddsRatio_working_3-way'!Y281+2*PI())/3)</f>
        <v>#VALUE!</v>
      </c>
      <c r="AH281" s="11" t="e">
        <f>-'OddsRatio_working_3-way'!U281/(3*'OddsRatio_working_3-way'!X281^(1/3))*COS(('OddsRatio_working_3-way'!Y281+4*PI())/3)</f>
        <v>#VALUE!</v>
      </c>
      <c r="AI281" s="11" t="e">
        <f>'OddsRatio_working_3-way'!U281/(3*'OddsRatio_working_3-way'!X281^(1/3))*SIN(('OddsRatio_working_3-way'!Y281)/3)</f>
        <v>#VALUE!</v>
      </c>
      <c r="AJ281" s="11" t="e">
        <f>'OddsRatio_working_3-way'!U281/(3*'OddsRatio_working_3-way'!X281^(1/3))*SIN(('OddsRatio_working_3-way'!Y281+2*PI())/3)</f>
        <v>#VALUE!</v>
      </c>
      <c r="AK281" s="11" t="e">
        <f>'OddsRatio_working_3-way'!U281/(3*'OddsRatio_working_3-way'!X281^(1/3))*SIN(('OddsRatio_working_3-way'!Y281+4*PI())/3)</f>
        <v>#VALUE!</v>
      </c>
      <c r="AL281" s="11" t="e">
        <f>'OddsRatio_working_3-way'!Z281+'OddsRatio_working_3-way'!AF281</f>
        <v>#VALUE!</v>
      </c>
      <c r="AM281" s="11" t="e">
        <f>'OddsRatio_working_3-way'!AA281+'OddsRatio_working_3-way'!AG281</f>
        <v>#VALUE!</v>
      </c>
      <c r="AN281" s="11" t="e">
        <f>'OddsRatio_working_3-way'!AB281+'OddsRatio_working_3-way'!AH281</f>
        <v>#VALUE!</v>
      </c>
      <c r="AO281" s="11" t="e">
        <f>'OddsRatio_working_3-way'!AC281+'OddsRatio_working_3-way'!AI281</f>
        <v>#VALUE!</v>
      </c>
      <c r="AP281" s="11" t="e">
        <f>'OddsRatio_working_3-way'!AD281+'OddsRatio_working_3-way'!AJ281</f>
        <v>#VALUE!</v>
      </c>
      <c r="AQ281" s="11" t="e">
        <f>'OddsRatio_working_3-way'!AE281+'OddsRatio_working_3-way'!AK281</f>
        <v>#VALUE!</v>
      </c>
      <c r="AR281" s="10" t="str">
        <f>IF(A281="","",IF(('OddsRatio_working_3-way'!X281=0),IF(Q281&gt;0,-Q281^(1/3),(-Q281)^(1/3)),'OddsRatio_working_3-way'!AL281-'OddsRatio_working_3-way'!R281/3))</f>
        <v/>
      </c>
      <c r="AS281" s="11" t="e">
        <f>IF(('OddsRatio_working_3-way'!X281=0),IF(Q281&gt;0,-Q281^(1/3),(-Q281)^(1/3)),'OddsRatio_working_3-way'!AM281-'OddsRatio_working_3-way'!R281/3)</f>
        <v>#VALUE!</v>
      </c>
      <c r="AT281" s="11" t="e">
        <f>IF(('OddsRatio_working_3-way'!X281=0),IF(Q281&gt;0,-Q281^(1/3),(-Q281)^(1/3)),'OddsRatio_working_3-way'!AN281-'OddsRatio_working_3-way'!R281/3)</f>
        <v>#VALUE!</v>
      </c>
      <c r="AU281" s="11" t="e">
        <f>IF(('OddsRatio_working_3-way'!X281=0),0,'OddsRatio_working_3-way'!AO281)</f>
        <v>#VALUE!</v>
      </c>
      <c r="AV281" s="11" t="e">
        <f>IF(('OddsRatio_working_3-way'!X281=0),0,'OddsRatio_working_3-way'!AP281)</f>
        <v>#VALUE!</v>
      </c>
      <c r="AW281" s="11" t="e">
        <f>IF(('OddsRatio_working_3-way'!X281=0),0,'OddsRatio_working_3-way'!AQ281)</f>
        <v>#VALUE!</v>
      </c>
    </row>
    <row r="282" spans="1:4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9" t="e">
        <f t="shared" si="65"/>
        <v>#VALUE!</v>
      </c>
      <c r="E282" s="9" t="e">
        <f t="shared" si="66"/>
        <v>#VALUE!</v>
      </c>
      <c r="F282" s="9" t="e">
        <f t="shared" si="67"/>
        <v>#VALUE!</v>
      </c>
      <c r="G282" s="9" t="str">
        <f t="shared" si="68"/>
        <v/>
      </c>
      <c r="H282" s="9" t="str">
        <f t="shared" si="69"/>
        <v/>
      </c>
      <c r="I282" s="9" t="str">
        <f t="shared" si="70"/>
        <v/>
      </c>
      <c r="J282" s="9" t="str">
        <f t="shared" si="71"/>
        <v/>
      </c>
      <c r="K282" s="11" t="e">
        <f t="shared" si="72"/>
        <v>#VALUE!</v>
      </c>
      <c r="L282" s="11" t="e">
        <f t="shared" si="73"/>
        <v>#VALUE!</v>
      </c>
      <c r="M282" s="11" t="e">
        <f t="shared" si="74"/>
        <v>#VALUE!</v>
      </c>
      <c r="N282" s="11" t="e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#VALUE!</v>
      </c>
      <c r="O282" s="11">
        <f>0</f>
        <v>0</v>
      </c>
      <c r="P282" s="11" t="e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#VALUE!</v>
      </c>
      <c r="Q282" s="11" t="e">
        <f>2*'OddsRatio_working_3-way'!K282*'OddsRatio_working_3-way'!L282*'OddsRatio_working_3-way'!M282</f>
        <v>#VALUE!</v>
      </c>
      <c r="R282" s="11" t="e">
        <f t="shared" si="75"/>
        <v>#VALUE!</v>
      </c>
      <c r="S282" s="11" t="e">
        <f t="shared" si="76"/>
        <v>#VALUE!</v>
      </c>
      <c r="T282" s="11" t="e">
        <f t="shared" si="77"/>
        <v>#VALUE!</v>
      </c>
      <c r="U282" s="11" t="e">
        <f>'OddsRatio_working_3-way'!S282-'OddsRatio_working_3-way'!R282^2/3</f>
        <v>#VALUE!</v>
      </c>
      <c r="V282" s="11" t="e">
        <f>'OddsRatio_working_3-way'!S282*'OddsRatio_working_3-way'!R282/3-2*'OddsRatio_working_3-way'!R282^3/27-'OddsRatio_working_3-way'!T282</f>
        <v>#VALUE!</v>
      </c>
      <c r="W282" s="11" t="e">
        <f>'OddsRatio_working_3-way'!V282^2+4*'OddsRatio_working_3-way'!U282^3/27</f>
        <v>#VALUE!</v>
      </c>
      <c r="X282" s="11" t="e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#VALUE!</v>
      </c>
      <c r="Y282" s="11" t="e">
        <f>IF('OddsRatio_working_3-way'!W282&gt;=0,IF('OddsRatio_working_3-way'!V282+SQRT('OddsRatio_working_3-way'!W282)&gt;0,0,PI()),ACOS('OddsRatio_working_3-way'!V282/(2*'OddsRatio_working_3-way'!X282)))</f>
        <v>#VALUE!</v>
      </c>
      <c r="Z282" s="11" t="e">
        <f>'OddsRatio_working_3-way'!X282^(1/3)*COS('OddsRatio_working_3-way'!Y282/3)</f>
        <v>#VALUE!</v>
      </c>
      <c r="AA282" s="11" t="e">
        <f>'OddsRatio_working_3-way'!X282^(1/3)*COS(('OddsRatio_working_3-way'!Y282+2*PI())/3)</f>
        <v>#VALUE!</v>
      </c>
      <c r="AB282" s="11" t="e">
        <f>'OddsRatio_working_3-way'!X282^(1/3)*COS(('OddsRatio_working_3-way'!Y282+4*PI())/3)</f>
        <v>#VALUE!</v>
      </c>
      <c r="AC282" s="11" t="e">
        <f>'OddsRatio_working_3-way'!X282^(1/3)*SIN('OddsRatio_working_3-way'!Y282/3)</f>
        <v>#VALUE!</v>
      </c>
      <c r="AD282" s="11" t="e">
        <f>'OddsRatio_working_3-way'!X282^(1/3)*SIN(('OddsRatio_working_3-way'!Y282+2*PI())/3)</f>
        <v>#VALUE!</v>
      </c>
      <c r="AE282" s="11" t="e">
        <f>'OddsRatio_working_3-way'!X282^(1/3)*SIN(('OddsRatio_working_3-way'!Y282+4*PI())/3)</f>
        <v>#VALUE!</v>
      </c>
      <c r="AF282" s="11" t="e">
        <f>-'OddsRatio_working_3-way'!U282/(3*'OddsRatio_working_3-way'!X282^(1/3))*COS(('OddsRatio_working_3-way'!Y282)/3)</f>
        <v>#VALUE!</v>
      </c>
      <c r="AG282" s="11" t="e">
        <f>-'OddsRatio_working_3-way'!U282/(3*'OddsRatio_working_3-way'!X282^(1/3))*COS(('OddsRatio_working_3-way'!Y282+2*PI())/3)</f>
        <v>#VALUE!</v>
      </c>
      <c r="AH282" s="11" t="e">
        <f>-'OddsRatio_working_3-way'!U282/(3*'OddsRatio_working_3-way'!X282^(1/3))*COS(('OddsRatio_working_3-way'!Y282+4*PI())/3)</f>
        <v>#VALUE!</v>
      </c>
      <c r="AI282" s="11" t="e">
        <f>'OddsRatio_working_3-way'!U282/(3*'OddsRatio_working_3-way'!X282^(1/3))*SIN(('OddsRatio_working_3-way'!Y282)/3)</f>
        <v>#VALUE!</v>
      </c>
      <c r="AJ282" s="11" t="e">
        <f>'OddsRatio_working_3-way'!U282/(3*'OddsRatio_working_3-way'!X282^(1/3))*SIN(('OddsRatio_working_3-way'!Y282+2*PI())/3)</f>
        <v>#VALUE!</v>
      </c>
      <c r="AK282" s="11" t="e">
        <f>'OddsRatio_working_3-way'!U282/(3*'OddsRatio_working_3-way'!X282^(1/3))*SIN(('OddsRatio_working_3-way'!Y282+4*PI())/3)</f>
        <v>#VALUE!</v>
      </c>
      <c r="AL282" s="11" t="e">
        <f>'OddsRatio_working_3-way'!Z282+'OddsRatio_working_3-way'!AF282</f>
        <v>#VALUE!</v>
      </c>
      <c r="AM282" s="11" t="e">
        <f>'OddsRatio_working_3-way'!AA282+'OddsRatio_working_3-way'!AG282</f>
        <v>#VALUE!</v>
      </c>
      <c r="AN282" s="11" t="e">
        <f>'OddsRatio_working_3-way'!AB282+'OddsRatio_working_3-way'!AH282</f>
        <v>#VALUE!</v>
      </c>
      <c r="AO282" s="11" t="e">
        <f>'OddsRatio_working_3-way'!AC282+'OddsRatio_working_3-way'!AI282</f>
        <v>#VALUE!</v>
      </c>
      <c r="AP282" s="11" t="e">
        <f>'OddsRatio_working_3-way'!AD282+'OddsRatio_working_3-way'!AJ282</f>
        <v>#VALUE!</v>
      </c>
      <c r="AQ282" s="11" t="e">
        <f>'OddsRatio_working_3-way'!AE282+'OddsRatio_working_3-way'!AK282</f>
        <v>#VALUE!</v>
      </c>
      <c r="AR282" s="10" t="str">
        <f>IF(A282="","",IF(('OddsRatio_working_3-way'!X282=0),IF(Q282&gt;0,-Q282^(1/3),(-Q282)^(1/3)),'OddsRatio_working_3-way'!AL282-'OddsRatio_working_3-way'!R282/3))</f>
        <v/>
      </c>
      <c r="AS282" s="11" t="e">
        <f>IF(('OddsRatio_working_3-way'!X282=0),IF(Q282&gt;0,-Q282^(1/3),(-Q282)^(1/3)),'OddsRatio_working_3-way'!AM282-'OddsRatio_working_3-way'!R282/3)</f>
        <v>#VALUE!</v>
      </c>
      <c r="AT282" s="11" t="e">
        <f>IF(('OddsRatio_working_3-way'!X282=0),IF(Q282&gt;0,-Q282^(1/3),(-Q282)^(1/3)),'OddsRatio_working_3-way'!AN282-'OddsRatio_working_3-way'!R282/3)</f>
        <v>#VALUE!</v>
      </c>
      <c r="AU282" s="11" t="e">
        <f>IF(('OddsRatio_working_3-way'!X282=0),0,'OddsRatio_working_3-way'!AO282)</f>
        <v>#VALUE!</v>
      </c>
      <c r="AV282" s="11" t="e">
        <f>IF(('OddsRatio_working_3-way'!X282=0),0,'OddsRatio_working_3-way'!AP282)</f>
        <v>#VALUE!</v>
      </c>
      <c r="AW282" s="11" t="e">
        <f>IF(('OddsRatio_working_3-way'!X282=0),0,'OddsRatio_working_3-way'!AQ282)</f>
        <v>#VALUE!</v>
      </c>
    </row>
    <row r="283" spans="1:4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9" t="e">
        <f t="shared" si="65"/>
        <v>#VALUE!</v>
      </c>
      <c r="E283" s="9" t="e">
        <f t="shared" si="66"/>
        <v>#VALUE!</v>
      </c>
      <c r="F283" s="9" t="e">
        <f t="shared" si="67"/>
        <v>#VALUE!</v>
      </c>
      <c r="G283" s="9" t="str">
        <f t="shared" si="68"/>
        <v/>
      </c>
      <c r="H283" s="9" t="str">
        <f t="shared" si="69"/>
        <v/>
      </c>
      <c r="I283" s="9" t="str">
        <f t="shared" si="70"/>
        <v/>
      </c>
      <c r="J283" s="9" t="str">
        <f t="shared" si="71"/>
        <v/>
      </c>
      <c r="K283" s="11" t="e">
        <f t="shared" si="72"/>
        <v>#VALUE!</v>
      </c>
      <c r="L283" s="11" t="e">
        <f t="shared" si="73"/>
        <v>#VALUE!</v>
      </c>
      <c r="M283" s="11" t="e">
        <f t="shared" si="74"/>
        <v>#VALUE!</v>
      </c>
      <c r="N283" s="11" t="e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#VALUE!</v>
      </c>
      <c r="O283" s="11">
        <f>0</f>
        <v>0</v>
      </c>
      <c r="P283" s="11" t="e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#VALUE!</v>
      </c>
      <c r="Q283" s="11" t="e">
        <f>2*'OddsRatio_working_3-way'!K283*'OddsRatio_working_3-way'!L283*'OddsRatio_working_3-way'!M283</f>
        <v>#VALUE!</v>
      </c>
      <c r="R283" s="11" t="e">
        <f t="shared" si="75"/>
        <v>#VALUE!</v>
      </c>
      <c r="S283" s="11" t="e">
        <f t="shared" si="76"/>
        <v>#VALUE!</v>
      </c>
      <c r="T283" s="11" t="e">
        <f t="shared" si="77"/>
        <v>#VALUE!</v>
      </c>
      <c r="U283" s="11" t="e">
        <f>'OddsRatio_working_3-way'!S283-'OddsRatio_working_3-way'!R283^2/3</f>
        <v>#VALUE!</v>
      </c>
      <c r="V283" s="11" t="e">
        <f>'OddsRatio_working_3-way'!S283*'OddsRatio_working_3-way'!R283/3-2*'OddsRatio_working_3-way'!R283^3/27-'OddsRatio_working_3-way'!T283</f>
        <v>#VALUE!</v>
      </c>
      <c r="W283" s="11" t="e">
        <f>'OddsRatio_working_3-way'!V283^2+4*'OddsRatio_working_3-way'!U283^3/27</f>
        <v>#VALUE!</v>
      </c>
      <c r="X283" s="11" t="e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#VALUE!</v>
      </c>
      <c r="Y283" s="11" t="e">
        <f>IF('OddsRatio_working_3-way'!W283&gt;=0,IF('OddsRatio_working_3-way'!V283+SQRT('OddsRatio_working_3-way'!W283)&gt;0,0,PI()),ACOS('OddsRatio_working_3-way'!V283/(2*'OddsRatio_working_3-way'!X283)))</f>
        <v>#VALUE!</v>
      </c>
      <c r="Z283" s="11" t="e">
        <f>'OddsRatio_working_3-way'!X283^(1/3)*COS('OddsRatio_working_3-way'!Y283/3)</f>
        <v>#VALUE!</v>
      </c>
      <c r="AA283" s="11" t="e">
        <f>'OddsRatio_working_3-way'!X283^(1/3)*COS(('OddsRatio_working_3-way'!Y283+2*PI())/3)</f>
        <v>#VALUE!</v>
      </c>
      <c r="AB283" s="11" t="e">
        <f>'OddsRatio_working_3-way'!X283^(1/3)*COS(('OddsRatio_working_3-way'!Y283+4*PI())/3)</f>
        <v>#VALUE!</v>
      </c>
      <c r="AC283" s="11" t="e">
        <f>'OddsRatio_working_3-way'!X283^(1/3)*SIN('OddsRatio_working_3-way'!Y283/3)</f>
        <v>#VALUE!</v>
      </c>
      <c r="AD283" s="11" t="e">
        <f>'OddsRatio_working_3-way'!X283^(1/3)*SIN(('OddsRatio_working_3-way'!Y283+2*PI())/3)</f>
        <v>#VALUE!</v>
      </c>
      <c r="AE283" s="11" t="e">
        <f>'OddsRatio_working_3-way'!X283^(1/3)*SIN(('OddsRatio_working_3-way'!Y283+4*PI())/3)</f>
        <v>#VALUE!</v>
      </c>
      <c r="AF283" s="11" t="e">
        <f>-'OddsRatio_working_3-way'!U283/(3*'OddsRatio_working_3-way'!X283^(1/3))*COS(('OddsRatio_working_3-way'!Y283)/3)</f>
        <v>#VALUE!</v>
      </c>
      <c r="AG283" s="11" t="e">
        <f>-'OddsRatio_working_3-way'!U283/(3*'OddsRatio_working_3-way'!X283^(1/3))*COS(('OddsRatio_working_3-way'!Y283+2*PI())/3)</f>
        <v>#VALUE!</v>
      </c>
      <c r="AH283" s="11" t="e">
        <f>-'OddsRatio_working_3-way'!U283/(3*'OddsRatio_working_3-way'!X283^(1/3))*COS(('OddsRatio_working_3-way'!Y283+4*PI())/3)</f>
        <v>#VALUE!</v>
      </c>
      <c r="AI283" s="11" t="e">
        <f>'OddsRatio_working_3-way'!U283/(3*'OddsRatio_working_3-way'!X283^(1/3))*SIN(('OddsRatio_working_3-way'!Y283)/3)</f>
        <v>#VALUE!</v>
      </c>
      <c r="AJ283" s="11" t="e">
        <f>'OddsRatio_working_3-way'!U283/(3*'OddsRatio_working_3-way'!X283^(1/3))*SIN(('OddsRatio_working_3-way'!Y283+2*PI())/3)</f>
        <v>#VALUE!</v>
      </c>
      <c r="AK283" s="11" t="e">
        <f>'OddsRatio_working_3-way'!U283/(3*'OddsRatio_working_3-way'!X283^(1/3))*SIN(('OddsRatio_working_3-way'!Y283+4*PI())/3)</f>
        <v>#VALUE!</v>
      </c>
      <c r="AL283" s="11" t="e">
        <f>'OddsRatio_working_3-way'!Z283+'OddsRatio_working_3-way'!AF283</f>
        <v>#VALUE!</v>
      </c>
      <c r="AM283" s="11" t="e">
        <f>'OddsRatio_working_3-way'!AA283+'OddsRatio_working_3-way'!AG283</f>
        <v>#VALUE!</v>
      </c>
      <c r="AN283" s="11" t="e">
        <f>'OddsRatio_working_3-way'!AB283+'OddsRatio_working_3-way'!AH283</f>
        <v>#VALUE!</v>
      </c>
      <c r="AO283" s="11" t="e">
        <f>'OddsRatio_working_3-way'!AC283+'OddsRatio_working_3-way'!AI283</f>
        <v>#VALUE!</v>
      </c>
      <c r="AP283" s="11" t="e">
        <f>'OddsRatio_working_3-way'!AD283+'OddsRatio_working_3-way'!AJ283</f>
        <v>#VALUE!</v>
      </c>
      <c r="AQ283" s="11" t="e">
        <f>'OddsRatio_working_3-way'!AE283+'OddsRatio_working_3-way'!AK283</f>
        <v>#VALUE!</v>
      </c>
      <c r="AR283" s="10" t="str">
        <f>IF(A283="","",IF(('OddsRatio_working_3-way'!X283=0),IF(Q283&gt;0,-Q283^(1/3),(-Q283)^(1/3)),'OddsRatio_working_3-way'!AL283-'OddsRatio_working_3-way'!R283/3))</f>
        <v/>
      </c>
      <c r="AS283" s="11" t="e">
        <f>IF(('OddsRatio_working_3-way'!X283=0),IF(Q283&gt;0,-Q283^(1/3),(-Q283)^(1/3)),'OddsRatio_working_3-way'!AM283-'OddsRatio_working_3-way'!R283/3)</f>
        <v>#VALUE!</v>
      </c>
      <c r="AT283" s="11" t="e">
        <f>IF(('OddsRatio_working_3-way'!X283=0),IF(Q283&gt;0,-Q283^(1/3),(-Q283)^(1/3)),'OddsRatio_working_3-way'!AN283-'OddsRatio_working_3-way'!R283/3)</f>
        <v>#VALUE!</v>
      </c>
      <c r="AU283" s="11" t="e">
        <f>IF(('OddsRatio_working_3-way'!X283=0),0,'OddsRatio_working_3-way'!AO283)</f>
        <v>#VALUE!</v>
      </c>
      <c r="AV283" s="11" t="e">
        <f>IF(('OddsRatio_working_3-way'!X283=0),0,'OddsRatio_working_3-way'!AP283)</f>
        <v>#VALUE!</v>
      </c>
      <c r="AW283" s="11" t="e">
        <f>IF(('OddsRatio_working_3-way'!X283=0),0,'OddsRatio_working_3-way'!AQ283)</f>
        <v>#VALUE!</v>
      </c>
    </row>
    <row r="284" spans="1:4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9" t="e">
        <f t="shared" si="65"/>
        <v>#VALUE!</v>
      </c>
      <c r="E284" s="9" t="e">
        <f t="shared" si="66"/>
        <v>#VALUE!</v>
      </c>
      <c r="F284" s="9" t="e">
        <f t="shared" si="67"/>
        <v>#VALUE!</v>
      </c>
      <c r="G284" s="9" t="str">
        <f t="shared" si="68"/>
        <v/>
      </c>
      <c r="H284" s="9" t="str">
        <f t="shared" si="69"/>
        <v/>
      </c>
      <c r="I284" s="9" t="str">
        <f t="shared" si="70"/>
        <v/>
      </c>
      <c r="J284" s="9" t="str">
        <f t="shared" si="71"/>
        <v/>
      </c>
      <c r="K284" s="11" t="e">
        <f t="shared" si="72"/>
        <v>#VALUE!</v>
      </c>
      <c r="L284" s="11" t="e">
        <f t="shared" si="73"/>
        <v>#VALUE!</v>
      </c>
      <c r="M284" s="11" t="e">
        <f t="shared" si="74"/>
        <v>#VALUE!</v>
      </c>
      <c r="N284" s="11" t="e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#VALUE!</v>
      </c>
      <c r="O284" s="11">
        <f>0</f>
        <v>0</v>
      </c>
      <c r="P284" s="11" t="e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#VALUE!</v>
      </c>
      <c r="Q284" s="11" t="e">
        <f>2*'OddsRatio_working_3-way'!K284*'OddsRatio_working_3-way'!L284*'OddsRatio_working_3-way'!M284</f>
        <v>#VALUE!</v>
      </c>
      <c r="R284" s="11" t="e">
        <f t="shared" si="75"/>
        <v>#VALUE!</v>
      </c>
      <c r="S284" s="11" t="e">
        <f t="shared" si="76"/>
        <v>#VALUE!</v>
      </c>
      <c r="T284" s="11" t="e">
        <f t="shared" si="77"/>
        <v>#VALUE!</v>
      </c>
      <c r="U284" s="11" t="e">
        <f>'OddsRatio_working_3-way'!S284-'OddsRatio_working_3-way'!R284^2/3</f>
        <v>#VALUE!</v>
      </c>
      <c r="V284" s="11" t="e">
        <f>'OddsRatio_working_3-way'!S284*'OddsRatio_working_3-way'!R284/3-2*'OddsRatio_working_3-way'!R284^3/27-'OddsRatio_working_3-way'!T284</f>
        <v>#VALUE!</v>
      </c>
      <c r="W284" s="11" t="e">
        <f>'OddsRatio_working_3-way'!V284^2+4*'OddsRatio_working_3-way'!U284^3/27</f>
        <v>#VALUE!</v>
      </c>
      <c r="X284" s="11" t="e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#VALUE!</v>
      </c>
      <c r="Y284" s="11" t="e">
        <f>IF('OddsRatio_working_3-way'!W284&gt;=0,IF('OddsRatio_working_3-way'!V284+SQRT('OddsRatio_working_3-way'!W284)&gt;0,0,PI()),ACOS('OddsRatio_working_3-way'!V284/(2*'OddsRatio_working_3-way'!X284)))</f>
        <v>#VALUE!</v>
      </c>
      <c r="Z284" s="11" t="e">
        <f>'OddsRatio_working_3-way'!X284^(1/3)*COS('OddsRatio_working_3-way'!Y284/3)</f>
        <v>#VALUE!</v>
      </c>
      <c r="AA284" s="11" t="e">
        <f>'OddsRatio_working_3-way'!X284^(1/3)*COS(('OddsRatio_working_3-way'!Y284+2*PI())/3)</f>
        <v>#VALUE!</v>
      </c>
      <c r="AB284" s="11" t="e">
        <f>'OddsRatio_working_3-way'!X284^(1/3)*COS(('OddsRatio_working_3-way'!Y284+4*PI())/3)</f>
        <v>#VALUE!</v>
      </c>
      <c r="AC284" s="11" t="e">
        <f>'OddsRatio_working_3-way'!X284^(1/3)*SIN('OddsRatio_working_3-way'!Y284/3)</f>
        <v>#VALUE!</v>
      </c>
      <c r="AD284" s="11" t="e">
        <f>'OddsRatio_working_3-way'!X284^(1/3)*SIN(('OddsRatio_working_3-way'!Y284+2*PI())/3)</f>
        <v>#VALUE!</v>
      </c>
      <c r="AE284" s="11" t="e">
        <f>'OddsRatio_working_3-way'!X284^(1/3)*SIN(('OddsRatio_working_3-way'!Y284+4*PI())/3)</f>
        <v>#VALUE!</v>
      </c>
      <c r="AF284" s="11" t="e">
        <f>-'OddsRatio_working_3-way'!U284/(3*'OddsRatio_working_3-way'!X284^(1/3))*COS(('OddsRatio_working_3-way'!Y284)/3)</f>
        <v>#VALUE!</v>
      </c>
      <c r="AG284" s="11" t="e">
        <f>-'OddsRatio_working_3-way'!U284/(3*'OddsRatio_working_3-way'!X284^(1/3))*COS(('OddsRatio_working_3-way'!Y284+2*PI())/3)</f>
        <v>#VALUE!</v>
      </c>
      <c r="AH284" s="11" t="e">
        <f>-'OddsRatio_working_3-way'!U284/(3*'OddsRatio_working_3-way'!X284^(1/3))*COS(('OddsRatio_working_3-way'!Y284+4*PI())/3)</f>
        <v>#VALUE!</v>
      </c>
      <c r="AI284" s="11" t="e">
        <f>'OddsRatio_working_3-way'!U284/(3*'OddsRatio_working_3-way'!X284^(1/3))*SIN(('OddsRatio_working_3-way'!Y284)/3)</f>
        <v>#VALUE!</v>
      </c>
      <c r="AJ284" s="11" t="e">
        <f>'OddsRatio_working_3-way'!U284/(3*'OddsRatio_working_3-way'!X284^(1/3))*SIN(('OddsRatio_working_3-way'!Y284+2*PI())/3)</f>
        <v>#VALUE!</v>
      </c>
      <c r="AK284" s="11" t="e">
        <f>'OddsRatio_working_3-way'!U284/(3*'OddsRatio_working_3-way'!X284^(1/3))*SIN(('OddsRatio_working_3-way'!Y284+4*PI())/3)</f>
        <v>#VALUE!</v>
      </c>
      <c r="AL284" s="11" t="e">
        <f>'OddsRatio_working_3-way'!Z284+'OddsRatio_working_3-way'!AF284</f>
        <v>#VALUE!</v>
      </c>
      <c r="AM284" s="11" t="e">
        <f>'OddsRatio_working_3-way'!AA284+'OddsRatio_working_3-way'!AG284</f>
        <v>#VALUE!</v>
      </c>
      <c r="AN284" s="11" t="e">
        <f>'OddsRatio_working_3-way'!AB284+'OddsRatio_working_3-way'!AH284</f>
        <v>#VALUE!</v>
      </c>
      <c r="AO284" s="11" t="e">
        <f>'OddsRatio_working_3-way'!AC284+'OddsRatio_working_3-way'!AI284</f>
        <v>#VALUE!</v>
      </c>
      <c r="AP284" s="11" t="e">
        <f>'OddsRatio_working_3-way'!AD284+'OddsRatio_working_3-way'!AJ284</f>
        <v>#VALUE!</v>
      </c>
      <c r="AQ284" s="11" t="e">
        <f>'OddsRatio_working_3-way'!AE284+'OddsRatio_working_3-way'!AK284</f>
        <v>#VALUE!</v>
      </c>
      <c r="AR284" s="10" t="str">
        <f>IF(A284="","",IF(('OddsRatio_working_3-way'!X284=0),IF(Q284&gt;0,-Q284^(1/3),(-Q284)^(1/3)),'OddsRatio_working_3-way'!AL284-'OddsRatio_working_3-way'!R284/3))</f>
        <v/>
      </c>
      <c r="AS284" s="11" t="e">
        <f>IF(('OddsRatio_working_3-way'!X284=0),IF(Q284&gt;0,-Q284^(1/3),(-Q284)^(1/3)),'OddsRatio_working_3-way'!AM284-'OddsRatio_working_3-way'!R284/3)</f>
        <v>#VALUE!</v>
      </c>
      <c r="AT284" s="11" t="e">
        <f>IF(('OddsRatio_working_3-way'!X284=0),IF(Q284&gt;0,-Q284^(1/3),(-Q284)^(1/3)),'OddsRatio_working_3-way'!AN284-'OddsRatio_working_3-way'!R284/3)</f>
        <v>#VALUE!</v>
      </c>
      <c r="AU284" s="11" t="e">
        <f>IF(('OddsRatio_working_3-way'!X284=0),0,'OddsRatio_working_3-way'!AO284)</f>
        <v>#VALUE!</v>
      </c>
      <c r="AV284" s="11" t="e">
        <f>IF(('OddsRatio_working_3-way'!X284=0),0,'OddsRatio_working_3-way'!AP284)</f>
        <v>#VALUE!</v>
      </c>
      <c r="AW284" s="11" t="e">
        <f>IF(('OddsRatio_working_3-way'!X284=0),0,'OddsRatio_working_3-way'!AQ284)</f>
        <v>#VALUE!</v>
      </c>
    </row>
    <row r="285" spans="1:4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9" t="e">
        <f t="shared" si="65"/>
        <v>#VALUE!</v>
      </c>
      <c r="E285" s="9" t="e">
        <f t="shared" si="66"/>
        <v>#VALUE!</v>
      </c>
      <c r="F285" s="9" t="e">
        <f t="shared" si="67"/>
        <v>#VALUE!</v>
      </c>
      <c r="G285" s="9" t="str">
        <f t="shared" si="68"/>
        <v/>
      </c>
      <c r="H285" s="9" t="str">
        <f t="shared" si="69"/>
        <v/>
      </c>
      <c r="I285" s="9" t="str">
        <f t="shared" si="70"/>
        <v/>
      </c>
      <c r="J285" s="9" t="str">
        <f t="shared" si="71"/>
        <v/>
      </c>
      <c r="K285" s="11" t="e">
        <f t="shared" si="72"/>
        <v>#VALUE!</v>
      </c>
      <c r="L285" s="11" t="e">
        <f t="shared" si="73"/>
        <v>#VALUE!</v>
      </c>
      <c r="M285" s="11" t="e">
        <f t="shared" si="74"/>
        <v>#VALUE!</v>
      </c>
      <c r="N285" s="11" t="e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#VALUE!</v>
      </c>
      <c r="O285" s="11">
        <f>0</f>
        <v>0</v>
      </c>
      <c r="P285" s="11" t="e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#VALUE!</v>
      </c>
      <c r="Q285" s="11" t="e">
        <f>2*'OddsRatio_working_3-way'!K285*'OddsRatio_working_3-way'!L285*'OddsRatio_working_3-way'!M285</f>
        <v>#VALUE!</v>
      </c>
      <c r="R285" s="11" t="e">
        <f t="shared" si="75"/>
        <v>#VALUE!</v>
      </c>
      <c r="S285" s="11" t="e">
        <f t="shared" si="76"/>
        <v>#VALUE!</v>
      </c>
      <c r="T285" s="11" t="e">
        <f t="shared" si="77"/>
        <v>#VALUE!</v>
      </c>
      <c r="U285" s="11" t="e">
        <f>'OddsRatio_working_3-way'!S285-'OddsRatio_working_3-way'!R285^2/3</f>
        <v>#VALUE!</v>
      </c>
      <c r="V285" s="11" t="e">
        <f>'OddsRatio_working_3-way'!S285*'OddsRatio_working_3-way'!R285/3-2*'OddsRatio_working_3-way'!R285^3/27-'OddsRatio_working_3-way'!T285</f>
        <v>#VALUE!</v>
      </c>
      <c r="W285" s="11" t="e">
        <f>'OddsRatio_working_3-way'!V285^2+4*'OddsRatio_working_3-way'!U285^3/27</f>
        <v>#VALUE!</v>
      </c>
      <c r="X285" s="11" t="e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#VALUE!</v>
      </c>
      <c r="Y285" s="11" t="e">
        <f>IF('OddsRatio_working_3-way'!W285&gt;=0,IF('OddsRatio_working_3-way'!V285+SQRT('OddsRatio_working_3-way'!W285)&gt;0,0,PI()),ACOS('OddsRatio_working_3-way'!V285/(2*'OddsRatio_working_3-way'!X285)))</f>
        <v>#VALUE!</v>
      </c>
      <c r="Z285" s="11" t="e">
        <f>'OddsRatio_working_3-way'!X285^(1/3)*COS('OddsRatio_working_3-way'!Y285/3)</f>
        <v>#VALUE!</v>
      </c>
      <c r="AA285" s="11" t="e">
        <f>'OddsRatio_working_3-way'!X285^(1/3)*COS(('OddsRatio_working_3-way'!Y285+2*PI())/3)</f>
        <v>#VALUE!</v>
      </c>
      <c r="AB285" s="11" t="e">
        <f>'OddsRatio_working_3-way'!X285^(1/3)*COS(('OddsRatio_working_3-way'!Y285+4*PI())/3)</f>
        <v>#VALUE!</v>
      </c>
      <c r="AC285" s="11" t="e">
        <f>'OddsRatio_working_3-way'!X285^(1/3)*SIN('OddsRatio_working_3-way'!Y285/3)</f>
        <v>#VALUE!</v>
      </c>
      <c r="AD285" s="11" t="e">
        <f>'OddsRatio_working_3-way'!X285^(1/3)*SIN(('OddsRatio_working_3-way'!Y285+2*PI())/3)</f>
        <v>#VALUE!</v>
      </c>
      <c r="AE285" s="11" t="e">
        <f>'OddsRatio_working_3-way'!X285^(1/3)*SIN(('OddsRatio_working_3-way'!Y285+4*PI())/3)</f>
        <v>#VALUE!</v>
      </c>
      <c r="AF285" s="11" t="e">
        <f>-'OddsRatio_working_3-way'!U285/(3*'OddsRatio_working_3-way'!X285^(1/3))*COS(('OddsRatio_working_3-way'!Y285)/3)</f>
        <v>#VALUE!</v>
      </c>
      <c r="AG285" s="11" t="e">
        <f>-'OddsRatio_working_3-way'!U285/(3*'OddsRatio_working_3-way'!X285^(1/3))*COS(('OddsRatio_working_3-way'!Y285+2*PI())/3)</f>
        <v>#VALUE!</v>
      </c>
      <c r="AH285" s="11" t="e">
        <f>-'OddsRatio_working_3-way'!U285/(3*'OddsRatio_working_3-way'!X285^(1/3))*COS(('OddsRatio_working_3-way'!Y285+4*PI())/3)</f>
        <v>#VALUE!</v>
      </c>
      <c r="AI285" s="11" t="e">
        <f>'OddsRatio_working_3-way'!U285/(3*'OddsRatio_working_3-way'!X285^(1/3))*SIN(('OddsRatio_working_3-way'!Y285)/3)</f>
        <v>#VALUE!</v>
      </c>
      <c r="AJ285" s="11" t="e">
        <f>'OddsRatio_working_3-way'!U285/(3*'OddsRatio_working_3-way'!X285^(1/3))*SIN(('OddsRatio_working_3-way'!Y285+2*PI())/3)</f>
        <v>#VALUE!</v>
      </c>
      <c r="AK285" s="11" t="e">
        <f>'OddsRatio_working_3-way'!U285/(3*'OddsRatio_working_3-way'!X285^(1/3))*SIN(('OddsRatio_working_3-way'!Y285+4*PI())/3)</f>
        <v>#VALUE!</v>
      </c>
      <c r="AL285" s="11" t="e">
        <f>'OddsRatio_working_3-way'!Z285+'OddsRatio_working_3-way'!AF285</f>
        <v>#VALUE!</v>
      </c>
      <c r="AM285" s="11" t="e">
        <f>'OddsRatio_working_3-way'!AA285+'OddsRatio_working_3-way'!AG285</f>
        <v>#VALUE!</v>
      </c>
      <c r="AN285" s="11" t="e">
        <f>'OddsRatio_working_3-way'!AB285+'OddsRatio_working_3-way'!AH285</f>
        <v>#VALUE!</v>
      </c>
      <c r="AO285" s="11" t="e">
        <f>'OddsRatio_working_3-way'!AC285+'OddsRatio_working_3-way'!AI285</f>
        <v>#VALUE!</v>
      </c>
      <c r="AP285" s="11" t="e">
        <f>'OddsRatio_working_3-way'!AD285+'OddsRatio_working_3-way'!AJ285</f>
        <v>#VALUE!</v>
      </c>
      <c r="AQ285" s="11" t="e">
        <f>'OddsRatio_working_3-way'!AE285+'OddsRatio_working_3-way'!AK285</f>
        <v>#VALUE!</v>
      </c>
      <c r="AR285" s="10" t="str">
        <f>IF(A285="","",IF(('OddsRatio_working_3-way'!X285=0),IF(Q285&gt;0,-Q285^(1/3),(-Q285)^(1/3)),'OddsRatio_working_3-way'!AL285-'OddsRatio_working_3-way'!R285/3))</f>
        <v/>
      </c>
      <c r="AS285" s="11" t="e">
        <f>IF(('OddsRatio_working_3-way'!X285=0),IF(Q285&gt;0,-Q285^(1/3),(-Q285)^(1/3)),'OddsRatio_working_3-way'!AM285-'OddsRatio_working_3-way'!R285/3)</f>
        <v>#VALUE!</v>
      </c>
      <c r="AT285" s="11" t="e">
        <f>IF(('OddsRatio_working_3-way'!X285=0),IF(Q285&gt;0,-Q285^(1/3),(-Q285)^(1/3)),'OddsRatio_working_3-way'!AN285-'OddsRatio_working_3-way'!R285/3)</f>
        <v>#VALUE!</v>
      </c>
      <c r="AU285" s="11" t="e">
        <f>IF(('OddsRatio_working_3-way'!X285=0),0,'OddsRatio_working_3-way'!AO285)</f>
        <v>#VALUE!</v>
      </c>
      <c r="AV285" s="11" t="e">
        <f>IF(('OddsRatio_working_3-way'!X285=0),0,'OddsRatio_working_3-way'!AP285)</f>
        <v>#VALUE!</v>
      </c>
      <c r="AW285" s="11" t="e">
        <f>IF(('OddsRatio_working_3-way'!X285=0),0,'OddsRatio_working_3-way'!AQ285)</f>
        <v>#VALUE!</v>
      </c>
    </row>
    <row r="286" spans="1:4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9" t="e">
        <f t="shared" si="65"/>
        <v>#VALUE!</v>
      </c>
      <c r="E286" s="9" t="e">
        <f t="shared" si="66"/>
        <v>#VALUE!</v>
      </c>
      <c r="F286" s="9" t="e">
        <f t="shared" si="67"/>
        <v>#VALUE!</v>
      </c>
      <c r="G286" s="9" t="str">
        <f t="shared" si="68"/>
        <v/>
      </c>
      <c r="H286" s="9" t="str">
        <f t="shared" si="69"/>
        <v/>
      </c>
      <c r="I286" s="9" t="str">
        <f t="shared" si="70"/>
        <v/>
      </c>
      <c r="J286" s="9" t="str">
        <f t="shared" si="71"/>
        <v/>
      </c>
      <c r="K286" s="11" t="e">
        <f t="shared" si="72"/>
        <v>#VALUE!</v>
      </c>
      <c r="L286" s="11" t="e">
        <f t="shared" si="73"/>
        <v>#VALUE!</v>
      </c>
      <c r="M286" s="11" t="e">
        <f t="shared" si="74"/>
        <v>#VALUE!</v>
      </c>
      <c r="N286" s="11" t="e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#VALUE!</v>
      </c>
      <c r="O286" s="11">
        <f>0</f>
        <v>0</v>
      </c>
      <c r="P286" s="11" t="e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#VALUE!</v>
      </c>
      <c r="Q286" s="11" t="e">
        <f>2*'OddsRatio_working_3-way'!K286*'OddsRatio_working_3-way'!L286*'OddsRatio_working_3-way'!M286</f>
        <v>#VALUE!</v>
      </c>
      <c r="R286" s="11" t="e">
        <f t="shared" si="75"/>
        <v>#VALUE!</v>
      </c>
      <c r="S286" s="11" t="e">
        <f t="shared" si="76"/>
        <v>#VALUE!</v>
      </c>
      <c r="T286" s="11" t="e">
        <f t="shared" si="77"/>
        <v>#VALUE!</v>
      </c>
      <c r="U286" s="11" t="e">
        <f>'OddsRatio_working_3-way'!S286-'OddsRatio_working_3-way'!R286^2/3</f>
        <v>#VALUE!</v>
      </c>
      <c r="V286" s="11" t="e">
        <f>'OddsRatio_working_3-way'!S286*'OddsRatio_working_3-way'!R286/3-2*'OddsRatio_working_3-way'!R286^3/27-'OddsRatio_working_3-way'!T286</f>
        <v>#VALUE!</v>
      </c>
      <c r="W286" s="11" t="e">
        <f>'OddsRatio_working_3-way'!V286^2+4*'OddsRatio_working_3-way'!U286^3/27</f>
        <v>#VALUE!</v>
      </c>
      <c r="X286" s="11" t="e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#VALUE!</v>
      </c>
      <c r="Y286" s="11" t="e">
        <f>IF('OddsRatio_working_3-way'!W286&gt;=0,IF('OddsRatio_working_3-way'!V286+SQRT('OddsRatio_working_3-way'!W286)&gt;0,0,PI()),ACOS('OddsRatio_working_3-way'!V286/(2*'OddsRatio_working_3-way'!X286)))</f>
        <v>#VALUE!</v>
      </c>
      <c r="Z286" s="11" t="e">
        <f>'OddsRatio_working_3-way'!X286^(1/3)*COS('OddsRatio_working_3-way'!Y286/3)</f>
        <v>#VALUE!</v>
      </c>
      <c r="AA286" s="11" t="e">
        <f>'OddsRatio_working_3-way'!X286^(1/3)*COS(('OddsRatio_working_3-way'!Y286+2*PI())/3)</f>
        <v>#VALUE!</v>
      </c>
      <c r="AB286" s="11" t="e">
        <f>'OddsRatio_working_3-way'!X286^(1/3)*COS(('OddsRatio_working_3-way'!Y286+4*PI())/3)</f>
        <v>#VALUE!</v>
      </c>
      <c r="AC286" s="11" t="e">
        <f>'OddsRatio_working_3-way'!X286^(1/3)*SIN('OddsRatio_working_3-way'!Y286/3)</f>
        <v>#VALUE!</v>
      </c>
      <c r="AD286" s="11" t="e">
        <f>'OddsRatio_working_3-way'!X286^(1/3)*SIN(('OddsRatio_working_3-way'!Y286+2*PI())/3)</f>
        <v>#VALUE!</v>
      </c>
      <c r="AE286" s="11" t="e">
        <f>'OddsRatio_working_3-way'!X286^(1/3)*SIN(('OddsRatio_working_3-way'!Y286+4*PI())/3)</f>
        <v>#VALUE!</v>
      </c>
      <c r="AF286" s="11" t="e">
        <f>-'OddsRatio_working_3-way'!U286/(3*'OddsRatio_working_3-way'!X286^(1/3))*COS(('OddsRatio_working_3-way'!Y286)/3)</f>
        <v>#VALUE!</v>
      </c>
      <c r="AG286" s="11" t="e">
        <f>-'OddsRatio_working_3-way'!U286/(3*'OddsRatio_working_3-way'!X286^(1/3))*COS(('OddsRatio_working_3-way'!Y286+2*PI())/3)</f>
        <v>#VALUE!</v>
      </c>
      <c r="AH286" s="11" t="e">
        <f>-'OddsRatio_working_3-way'!U286/(3*'OddsRatio_working_3-way'!X286^(1/3))*COS(('OddsRatio_working_3-way'!Y286+4*PI())/3)</f>
        <v>#VALUE!</v>
      </c>
      <c r="AI286" s="11" t="e">
        <f>'OddsRatio_working_3-way'!U286/(3*'OddsRatio_working_3-way'!X286^(1/3))*SIN(('OddsRatio_working_3-way'!Y286)/3)</f>
        <v>#VALUE!</v>
      </c>
      <c r="AJ286" s="11" t="e">
        <f>'OddsRatio_working_3-way'!U286/(3*'OddsRatio_working_3-way'!X286^(1/3))*SIN(('OddsRatio_working_3-way'!Y286+2*PI())/3)</f>
        <v>#VALUE!</v>
      </c>
      <c r="AK286" s="11" t="e">
        <f>'OddsRatio_working_3-way'!U286/(3*'OddsRatio_working_3-way'!X286^(1/3))*SIN(('OddsRatio_working_3-way'!Y286+4*PI())/3)</f>
        <v>#VALUE!</v>
      </c>
      <c r="AL286" s="11" t="e">
        <f>'OddsRatio_working_3-way'!Z286+'OddsRatio_working_3-way'!AF286</f>
        <v>#VALUE!</v>
      </c>
      <c r="AM286" s="11" t="e">
        <f>'OddsRatio_working_3-way'!AA286+'OddsRatio_working_3-way'!AG286</f>
        <v>#VALUE!</v>
      </c>
      <c r="AN286" s="11" t="e">
        <f>'OddsRatio_working_3-way'!AB286+'OddsRatio_working_3-way'!AH286</f>
        <v>#VALUE!</v>
      </c>
      <c r="AO286" s="11" t="e">
        <f>'OddsRatio_working_3-way'!AC286+'OddsRatio_working_3-way'!AI286</f>
        <v>#VALUE!</v>
      </c>
      <c r="AP286" s="11" t="e">
        <f>'OddsRatio_working_3-way'!AD286+'OddsRatio_working_3-way'!AJ286</f>
        <v>#VALUE!</v>
      </c>
      <c r="AQ286" s="11" t="e">
        <f>'OddsRatio_working_3-way'!AE286+'OddsRatio_working_3-way'!AK286</f>
        <v>#VALUE!</v>
      </c>
      <c r="AR286" s="10" t="str">
        <f>IF(A286="","",IF(('OddsRatio_working_3-way'!X286=0),IF(Q286&gt;0,-Q286^(1/3),(-Q286)^(1/3)),'OddsRatio_working_3-way'!AL286-'OddsRatio_working_3-way'!R286/3))</f>
        <v/>
      </c>
      <c r="AS286" s="11" t="e">
        <f>IF(('OddsRatio_working_3-way'!X286=0),IF(Q286&gt;0,-Q286^(1/3),(-Q286)^(1/3)),'OddsRatio_working_3-way'!AM286-'OddsRatio_working_3-way'!R286/3)</f>
        <v>#VALUE!</v>
      </c>
      <c r="AT286" s="11" t="e">
        <f>IF(('OddsRatio_working_3-way'!X286=0),IF(Q286&gt;0,-Q286^(1/3),(-Q286)^(1/3)),'OddsRatio_working_3-way'!AN286-'OddsRatio_working_3-way'!R286/3)</f>
        <v>#VALUE!</v>
      </c>
      <c r="AU286" s="11" t="e">
        <f>IF(('OddsRatio_working_3-way'!X286=0),0,'OddsRatio_working_3-way'!AO286)</f>
        <v>#VALUE!</v>
      </c>
      <c r="AV286" s="11" t="e">
        <f>IF(('OddsRatio_working_3-way'!X286=0),0,'OddsRatio_working_3-way'!AP286)</f>
        <v>#VALUE!</v>
      </c>
      <c r="AW286" s="11" t="e">
        <f>IF(('OddsRatio_working_3-way'!X286=0),0,'OddsRatio_working_3-way'!AQ286)</f>
        <v>#VALUE!</v>
      </c>
    </row>
    <row r="287" spans="1:4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9" t="e">
        <f t="shared" si="65"/>
        <v>#VALUE!</v>
      </c>
      <c r="E287" s="9" t="e">
        <f t="shared" si="66"/>
        <v>#VALUE!</v>
      </c>
      <c r="F287" s="9" t="e">
        <f t="shared" si="67"/>
        <v>#VALUE!</v>
      </c>
      <c r="G287" s="9" t="str">
        <f t="shared" si="68"/>
        <v/>
      </c>
      <c r="H287" s="9" t="str">
        <f t="shared" si="69"/>
        <v/>
      </c>
      <c r="I287" s="9" t="str">
        <f t="shared" si="70"/>
        <v/>
      </c>
      <c r="J287" s="9" t="str">
        <f t="shared" si="71"/>
        <v/>
      </c>
      <c r="K287" s="11" t="e">
        <f t="shared" si="72"/>
        <v>#VALUE!</v>
      </c>
      <c r="L287" s="11" t="e">
        <f t="shared" si="73"/>
        <v>#VALUE!</v>
      </c>
      <c r="M287" s="11" t="e">
        <f t="shared" si="74"/>
        <v>#VALUE!</v>
      </c>
      <c r="N287" s="11" t="e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#VALUE!</v>
      </c>
      <c r="O287" s="11">
        <f>0</f>
        <v>0</v>
      </c>
      <c r="P287" s="11" t="e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#VALUE!</v>
      </c>
      <c r="Q287" s="11" t="e">
        <f>2*'OddsRatio_working_3-way'!K287*'OddsRatio_working_3-way'!L287*'OddsRatio_working_3-way'!M287</f>
        <v>#VALUE!</v>
      </c>
      <c r="R287" s="11" t="e">
        <f t="shared" si="75"/>
        <v>#VALUE!</v>
      </c>
      <c r="S287" s="11" t="e">
        <f t="shared" si="76"/>
        <v>#VALUE!</v>
      </c>
      <c r="T287" s="11" t="e">
        <f t="shared" si="77"/>
        <v>#VALUE!</v>
      </c>
      <c r="U287" s="11" t="e">
        <f>'OddsRatio_working_3-way'!S287-'OddsRatio_working_3-way'!R287^2/3</f>
        <v>#VALUE!</v>
      </c>
      <c r="V287" s="11" t="e">
        <f>'OddsRatio_working_3-way'!S287*'OddsRatio_working_3-way'!R287/3-2*'OddsRatio_working_3-way'!R287^3/27-'OddsRatio_working_3-way'!T287</f>
        <v>#VALUE!</v>
      </c>
      <c r="W287" s="11" t="e">
        <f>'OddsRatio_working_3-way'!V287^2+4*'OddsRatio_working_3-way'!U287^3/27</f>
        <v>#VALUE!</v>
      </c>
      <c r="X287" s="11" t="e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#VALUE!</v>
      </c>
      <c r="Y287" s="11" t="e">
        <f>IF('OddsRatio_working_3-way'!W287&gt;=0,IF('OddsRatio_working_3-way'!V287+SQRT('OddsRatio_working_3-way'!W287)&gt;0,0,PI()),ACOS('OddsRatio_working_3-way'!V287/(2*'OddsRatio_working_3-way'!X287)))</f>
        <v>#VALUE!</v>
      </c>
      <c r="Z287" s="11" t="e">
        <f>'OddsRatio_working_3-way'!X287^(1/3)*COS('OddsRatio_working_3-way'!Y287/3)</f>
        <v>#VALUE!</v>
      </c>
      <c r="AA287" s="11" t="e">
        <f>'OddsRatio_working_3-way'!X287^(1/3)*COS(('OddsRatio_working_3-way'!Y287+2*PI())/3)</f>
        <v>#VALUE!</v>
      </c>
      <c r="AB287" s="11" t="e">
        <f>'OddsRatio_working_3-way'!X287^(1/3)*COS(('OddsRatio_working_3-way'!Y287+4*PI())/3)</f>
        <v>#VALUE!</v>
      </c>
      <c r="AC287" s="11" t="e">
        <f>'OddsRatio_working_3-way'!X287^(1/3)*SIN('OddsRatio_working_3-way'!Y287/3)</f>
        <v>#VALUE!</v>
      </c>
      <c r="AD287" s="11" t="e">
        <f>'OddsRatio_working_3-way'!X287^(1/3)*SIN(('OddsRatio_working_3-way'!Y287+2*PI())/3)</f>
        <v>#VALUE!</v>
      </c>
      <c r="AE287" s="11" t="e">
        <f>'OddsRatio_working_3-way'!X287^(1/3)*SIN(('OddsRatio_working_3-way'!Y287+4*PI())/3)</f>
        <v>#VALUE!</v>
      </c>
      <c r="AF287" s="11" t="e">
        <f>-'OddsRatio_working_3-way'!U287/(3*'OddsRatio_working_3-way'!X287^(1/3))*COS(('OddsRatio_working_3-way'!Y287)/3)</f>
        <v>#VALUE!</v>
      </c>
      <c r="AG287" s="11" t="e">
        <f>-'OddsRatio_working_3-way'!U287/(3*'OddsRatio_working_3-way'!X287^(1/3))*COS(('OddsRatio_working_3-way'!Y287+2*PI())/3)</f>
        <v>#VALUE!</v>
      </c>
      <c r="AH287" s="11" t="e">
        <f>-'OddsRatio_working_3-way'!U287/(3*'OddsRatio_working_3-way'!X287^(1/3))*COS(('OddsRatio_working_3-way'!Y287+4*PI())/3)</f>
        <v>#VALUE!</v>
      </c>
      <c r="AI287" s="11" t="e">
        <f>'OddsRatio_working_3-way'!U287/(3*'OddsRatio_working_3-way'!X287^(1/3))*SIN(('OddsRatio_working_3-way'!Y287)/3)</f>
        <v>#VALUE!</v>
      </c>
      <c r="AJ287" s="11" t="e">
        <f>'OddsRatio_working_3-way'!U287/(3*'OddsRatio_working_3-way'!X287^(1/3))*SIN(('OddsRatio_working_3-way'!Y287+2*PI())/3)</f>
        <v>#VALUE!</v>
      </c>
      <c r="AK287" s="11" t="e">
        <f>'OddsRatio_working_3-way'!U287/(3*'OddsRatio_working_3-way'!X287^(1/3))*SIN(('OddsRatio_working_3-way'!Y287+4*PI())/3)</f>
        <v>#VALUE!</v>
      </c>
      <c r="AL287" s="11" t="e">
        <f>'OddsRatio_working_3-way'!Z287+'OddsRatio_working_3-way'!AF287</f>
        <v>#VALUE!</v>
      </c>
      <c r="AM287" s="11" t="e">
        <f>'OddsRatio_working_3-way'!AA287+'OddsRatio_working_3-way'!AG287</f>
        <v>#VALUE!</v>
      </c>
      <c r="AN287" s="11" t="e">
        <f>'OddsRatio_working_3-way'!AB287+'OddsRatio_working_3-way'!AH287</f>
        <v>#VALUE!</v>
      </c>
      <c r="AO287" s="11" t="e">
        <f>'OddsRatio_working_3-way'!AC287+'OddsRatio_working_3-way'!AI287</f>
        <v>#VALUE!</v>
      </c>
      <c r="AP287" s="11" t="e">
        <f>'OddsRatio_working_3-way'!AD287+'OddsRatio_working_3-way'!AJ287</f>
        <v>#VALUE!</v>
      </c>
      <c r="AQ287" s="11" t="e">
        <f>'OddsRatio_working_3-way'!AE287+'OddsRatio_working_3-way'!AK287</f>
        <v>#VALUE!</v>
      </c>
      <c r="AR287" s="10" t="str">
        <f>IF(A287="","",IF(('OddsRatio_working_3-way'!X287=0),IF(Q287&gt;0,-Q287^(1/3),(-Q287)^(1/3)),'OddsRatio_working_3-way'!AL287-'OddsRatio_working_3-way'!R287/3))</f>
        <v/>
      </c>
      <c r="AS287" s="11" t="e">
        <f>IF(('OddsRatio_working_3-way'!X287=0),IF(Q287&gt;0,-Q287^(1/3),(-Q287)^(1/3)),'OddsRatio_working_3-way'!AM287-'OddsRatio_working_3-way'!R287/3)</f>
        <v>#VALUE!</v>
      </c>
      <c r="AT287" s="11" t="e">
        <f>IF(('OddsRatio_working_3-way'!X287=0),IF(Q287&gt;0,-Q287^(1/3),(-Q287)^(1/3)),'OddsRatio_working_3-way'!AN287-'OddsRatio_working_3-way'!R287/3)</f>
        <v>#VALUE!</v>
      </c>
      <c r="AU287" s="11" t="e">
        <f>IF(('OddsRatio_working_3-way'!X287=0),0,'OddsRatio_working_3-way'!AO287)</f>
        <v>#VALUE!</v>
      </c>
      <c r="AV287" s="11" t="e">
        <f>IF(('OddsRatio_working_3-way'!X287=0),0,'OddsRatio_working_3-way'!AP287)</f>
        <v>#VALUE!</v>
      </c>
      <c r="AW287" s="11" t="e">
        <f>IF(('OddsRatio_working_3-way'!X287=0),0,'OddsRatio_working_3-way'!AQ287)</f>
        <v>#VALUE!</v>
      </c>
    </row>
    <row r="288" spans="1:4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9" t="e">
        <f t="shared" si="65"/>
        <v>#VALUE!</v>
      </c>
      <c r="E288" s="9" t="e">
        <f t="shared" si="66"/>
        <v>#VALUE!</v>
      </c>
      <c r="F288" s="9" t="e">
        <f t="shared" si="67"/>
        <v>#VALUE!</v>
      </c>
      <c r="G288" s="9" t="str">
        <f t="shared" si="68"/>
        <v/>
      </c>
      <c r="H288" s="9" t="str">
        <f t="shared" si="69"/>
        <v/>
      </c>
      <c r="I288" s="9" t="str">
        <f t="shared" si="70"/>
        <v/>
      </c>
      <c r="J288" s="9" t="str">
        <f t="shared" si="71"/>
        <v/>
      </c>
      <c r="K288" s="11" t="e">
        <f t="shared" si="72"/>
        <v>#VALUE!</v>
      </c>
      <c r="L288" s="11" t="e">
        <f t="shared" si="73"/>
        <v>#VALUE!</v>
      </c>
      <c r="M288" s="11" t="e">
        <f t="shared" si="74"/>
        <v>#VALUE!</v>
      </c>
      <c r="N288" s="11" t="e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#VALUE!</v>
      </c>
      <c r="O288" s="11">
        <f>0</f>
        <v>0</v>
      </c>
      <c r="P288" s="11" t="e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#VALUE!</v>
      </c>
      <c r="Q288" s="11" t="e">
        <f>2*'OddsRatio_working_3-way'!K288*'OddsRatio_working_3-way'!L288*'OddsRatio_working_3-way'!M288</f>
        <v>#VALUE!</v>
      </c>
      <c r="R288" s="11" t="e">
        <f t="shared" si="75"/>
        <v>#VALUE!</v>
      </c>
      <c r="S288" s="11" t="e">
        <f t="shared" si="76"/>
        <v>#VALUE!</v>
      </c>
      <c r="T288" s="11" t="e">
        <f t="shared" si="77"/>
        <v>#VALUE!</v>
      </c>
      <c r="U288" s="11" t="e">
        <f>'OddsRatio_working_3-way'!S288-'OddsRatio_working_3-way'!R288^2/3</f>
        <v>#VALUE!</v>
      </c>
      <c r="V288" s="11" t="e">
        <f>'OddsRatio_working_3-way'!S288*'OddsRatio_working_3-way'!R288/3-2*'OddsRatio_working_3-way'!R288^3/27-'OddsRatio_working_3-way'!T288</f>
        <v>#VALUE!</v>
      </c>
      <c r="W288" s="11" t="e">
        <f>'OddsRatio_working_3-way'!V288^2+4*'OddsRatio_working_3-way'!U288^3/27</f>
        <v>#VALUE!</v>
      </c>
      <c r="X288" s="11" t="e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#VALUE!</v>
      </c>
      <c r="Y288" s="11" t="e">
        <f>IF('OddsRatio_working_3-way'!W288&gt;=0,IF('OddsRatio_working_3-way'!V288+SQRT('OddsRatio_working_3-way'!W288)&gt;0,0,PI()),ACOS('OddsRatio_working_3-way'!V288/(2*'OddsRatio_working_3-way'!X288)))</f>
        <v>#VALUE!</v>
      </c>
      <c r="Z288" s="11" t="e">
        <f>'OddsRatio_working_3-way'!X288^(1/3)*COS('OddsRatio_working_3-way'!Y288/3)</f>
        <v>#VALUE!</v>
      </c>
      <c r="AA288" s="11" t="e">
        <f>'OddsRatio_working_3-way'!X288^(1/3)*COS(('OddsRatio_working_3-way'!Y288+2*PI())/3)</f>
        <v>#VALUE!</v>
      </c>
      <c r="AB288" s="11" t="e">
        <f>'OddsRatio_working_3-way'!X288^(1/3)*COS(('OddsRatio_working_3-way'!Y288+4*PI())/3)</f>
        <v>#VALUE!</v>
      </c>
      <c r="AC288" s="11" t="e">
        <f>'OddsRatio_working_3-way'!X288^(1/3)*SIN('OddsRatio_working_3-way'!Y288/3)</f>
        <v>#VALUE!</v>
      </c>
      <c r="AD288" s="11" t="e">
        <f>'OddsRatio_working_3-way'!X288^(1/3)*SIN(('OddsRatio_working_3-way'!Y288+2*PI())/3)</f>
        <v>#VALUE!</v>
      </c>
      <c r="AE288" s="11" t="e">
        <f>'OddsRatio_working_3-way'!X288^(1/3)*SIN(('OddsRatio_working_3-way'!Y288+4*PI())/3)</f>
        <v>#VALUE!</v>
      </c>
      <c r="AF288" s="11" t="e">
        <f>-'OddsRatio_working_3-way'!U288/(3*'OddsRatio_working_3-way'!X288^(1/3))*COS(('OddsRatio_working_3-way'!Y288)/3)</f>
        <v>#VALUE!</v>
      </c>
      <c r="AG288" s="11" t="e">
        <f>-'OddsRatio_working_3-way'!U288/(3*'OddsRatio_working_3-way'!X288^(1/3))*COS(('OddsRatio_working_3-way'!Y288+2*PI())/3)</f>
        <v>#VALUE!</v>
      </c>
      <c r="AH288" s="11" t="e">
        <f>-'OddsRatio_working_3-way'!U288/(3*'OddsRatio_working_3-way'!X288^(1/3))*COS(('OddsRatio_working_3-way'!Y288+4*PI())/3)</f>
        <v>#VALUE!</v>
      </c>
      <c r="AI288" s="11" t="e">
        <f>'OddsRatio_working_3-way'!U288/(3*'OddsRatio_working_3-way'!X288^(1/3))*SIN(('OddsRatio_working_3-way'!Y288)/3)</f>
        <v>#VALUE!</v>
      </c>
      <c r="AJ288" s="11" t="e">
        <f>'OddsRatio_working_3-way'!U288/(3*'OddsRatio_working_3-way'!X288^(1/3))*SIN(('OddsRatio_working_3-way'!Y288+2*PI())/3)</f>
        <v>#VALUE!</v>
      </c>
      <c r="AK288" s="11" t="e">
        <f>'OddsRatio_working_3-way'!U288/(3*'OddsRatio_working_3-way'!X288^(1/3))*SIN(('OddsRatio_working_3-way'!Y288+4*PI())/3)</f>
        <v>#VALUE!</v>
      </c>
      <c r="AL288" s="11" t="e">
        <f>'OddsRatio_working_3-way'!Z288+'OddsRatio_working_3-way'!AF288</f>
        <v>#VALUE!</v>
      </c>
      <c r="AM288" s="11" t="e">
        <f>'OddsRatio_working_3-way'!AA288+'OddsRatio_working_3-way'!AG288</f>
        <v>#VALUE!</v>
      </c>
      <c r="AN288" s="11" t="e">
        <f>'OddsRatio_working_3-way'!AB288+'OddsRatio_working_3-way'!AH288</f>
        <v>#VALUE!</v>
      </c>
      <c r="AO288" s="11" t="e">
        <f>'OddsRatio_working_3-way'!AC288+'OddsRatio_working_3-way'!AI288</f>
        <v>#VALUE!</v>
      </c>
      <c r="AP288" s="11" t="e">
        <f>'OddsRatio_working_3-way'!AD288+'OddsRatio_working_3-way'!AJ288</f>
        <v>#VALUE!</v>
      </c>
      <c r="AQ288" s="11" t="e">
        <f>'OddsRatio_working_3-way'!AE288+'OddsRatio_working_3-way'!AK288</f>
        <v>#VALUE!</v>
      </c>
      <c r="AR288" s="10" t="str">
        <f>IF(A288="","",IF(('OddsRatio_working_3-way'!X288=0),IF(Q288&gt;0,-Q288^(1/3),(-Q288)^(1/3)),'OddsRatio_working_3-way'!AL288-'OddsRatio_working_3-way'!R288/3))</f>
        <v/>
      </c>
      <c r="AS288" s="11" t="e">
        <f>IF(('OddsRatio_working_3-way'!X288=0),IF(Q288&gt;0,-Q288^(1/3),(-Q288)^(1/3)),'OddsRatio_working_3-way'!AM288-'OddsRatio_working_3-way'!R288/3)</f>
        <v>#VALUE!</v>
      </c>
      <c r="AT288" s="11" t="e">
        <f>IF(('OddsRatio_working_3-way'!X288=0),IF(Q288&gt;0,-Q288^(1/3),(-Q288)^(1/3)),'OddsRatio_working_3-way'!AN288-'OddsRatio_working_3-way'!R288/3)</f>
        <v>#VALUE!</v>
      </c>
      <c r="AU288" s="11" t="e">
        <f>IF(('OddsRatio_working_3-way'!X288=0),0,'OddsRatio_working_3-way'!AO288)</f>
        <v>#VALUE!</v>
      </c>
      <c r="AV288" s="11" t="e">
        <f>IF(('OddsRatio_working_3-way'!X288=0),0,'OddsRatio_working_3-way'!AP288)</f>
        <v>#VALUE!</v>
      </c>
      <c r="AW288" s="11" t="e">
        <f>IF(('OddsRatio_working_3-way'!X288=0),0,'OddsRatio_working_3-way'!AQ288)</f>
        <v>#VALUE!</v>
      </c>
    </row>
    <row r="289" spans="1:4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9" t="e">
        <f t="shared" si="65"/>
        <v>#VALUE!</v>
      </c>
      <c r="E289" s="9" t="e">
        <f t="shared" si="66"/>
        <v>#VALUE!</v>
      </c>
      <c r="F289" s="9" t="e">
        <f t="shared" si="67"/>
        <v>#VALUE!</v>
      </c>
      <c r="G289" s="9" t="str">
        <f t="shared" si="68"/>
        <v/>
      </c>
      <c r="H289" s="9" t="str">
        <f t="shared" si="69"/>
        <v/>
      </c>
      <c r="I289" s="9" t="str">
        <f t="shared" si="70"/>
        <v/>
      </c>
      <c r="J289" s="9" t="str">
        <f t="shared" si="71"/>
        <v/>
      </c>
      <c r="K289" s="11" t="e">
        <f t="shared" si="72"/>
        <v>#VALUE!</v>
      </c>
      <c r="L289" s="11" t="e">
        <f t="shared" si="73"/>
        <v>#VALUE!</v>
      </c>
      <c r="M289" s="11" t="e">
        <f t="shared" si="74"/>
        <v>#VALUE!</v>
      </c>
      <c r="N289" s="11" t="e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#VALUE!</v>
      </c>
      <c r="O289" s="11">
        <f>0</f>
        <v>0</v>
      </c>
      <c r="P289" s="11" t="e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#VALUE!</v>
      </c>
      <c r="Q289" s="11" t="e">
        <f>2*'OddsRatio_working_3-way'!K289*'OddsRatio_working_3-way'!L289*'OddsRatio_working_3-way'!M289</f>
        <v>#VALUE!</v>
      </c>
      <c r="R289" s="11" t="e">
        <f t="shared" si="75"/>
        <v>#VALUE!</v>
      </c>
      <c r="S289" s="11" t="e">
        <f t="shared" si="76"/>
        <v>#VALUE!</v>
      </c>
      <c r="T289" s="11" t="e">
        <f t="shared" si="77"/>
        <v>#VALUE!</v>
      </c>
      <c r="U289" s="11" t="e">
        <f>'OddsRatio_working_3-way'!S289-'OddsRatio_working_3-way'!R289^2/3</f>
        <v>#VALUE!</v>
      </c>
      <c r="V289" s="11" t="e">
        <f>'OddsRatio_working_3-way'!S289*'OddsRatio_working_3-way'!R289/3-2*'OddsRatio_working_3-way'!R289^3/27-'OddsRatio_working_3-way'!T289</f>
        <v>#VALUE!</v>
      </c>
      <c r="W289" s="11" t="e">
        <f>'OddsRatio_working_3-way'!V289^2+4*'OddsRatio_working_3-way'!U289^3/27</f>
        <v>#VALUE!</v>
      </c>
      <c r="X289" s="11" t="e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#VALUE!</v>
      </c>
      <c r="Y289" s="11" t="e">
        <f>IF('OddsRatio_working_3-way'!W289&gt;=0,IF('OddsRatio_working_3-way'!V289+SQRT('OddsRatio_working_3-way'!W289)&gt;0,0,PI()),ACOS('OddsRatio_working_3-way'!V289/(2*'OddsRatio_working_3-way'!X289)))</f>
        <v>#VALUE!</v>
      </c>
      <c r="Z289" s="11" t="e">
        <f>'OddsRatio_working_3-way'!X289^(1/3)*COS('OddsRatio_working_3-way'!Y289/3)</f>
        <v>#VALUE!</v>
      </c>
      <c r="AA289" s="11" t="e">
        <f>'OddsRatio_working_3-way'!X289^(1/3)*COS(('OddsRatio_working_3-way'!Y289+2*PI())/3)</f>
        <v>#VALUE!</v>
      </c>
      <c r="AB289" s="11" t="e">
        <f>'OddsRatio_working_3-way'!X289^(1/3)*COS(('OddsRatio_working_3-way'!Y289+4*PI())/3)</f>
        <v>#VALUE!</v>
      </c>
      <c r="AC289" s="11" t="e">
        <f>'OddsRatio_working_3-way'!X289^(1/3)*SIN('OddsRatio_working_3-way'!Y289/3)</f>
        <v>#VALUE!</v>
      </c>
      <c r="AD289" s="11" t="e">
        <f>'OddsRatio_working_3-way'!X289^(1/3)*SIN(('OddsRatio_working_3-way'!Y289+2*PI())/3)</f>
        <v>#VALUE!</v>
      </c>
      <c r="AE289" s="11" t="e">
        <f>'OddsRatio_working_3-way'!X289^(1/3)*SIN(('OddsRatio_working_3-way'!Y289+4*PI())/3)</f>
        <v>#VALUE!</v>
      </c>
      <c r="AF289" s="11" t="e">
        <f>-'OddsRatio_working_3-way'!U289/(3*'OddsRatio_working_3-way'!X289^(1/3))*COS(('OddsRatio_working_3-way'!Y289)/3)</f>
        <v>#VALUE!</v>
      </c>
      <c r="AG289" s="11" t="e">
        <f>-'OddsRatio_working_3-way'!U289/(3*'OddsRatio_working_3-way'!X289^(1/3))*COS(('OddsRatio_working_3-way'!Y289+2*PI())/3)</f>
        <v>#VALUE!</v>
      </c>
      <c r="AH289" s="11" t="e">
        <f>-'OddsRatio_working_3-way'!U289/(3*'OddsRatio_working_3-way'!X289^(1/3))*COS(('OddsRatio_working_3-way'!Y289+4*PI())/3)</f>
        <v>#VALUE!</v>
      </c>
      <c r="AI289" s="11" t="e">
        <f>'OddsRatio_working_3-way'!U289/(3*'OddsRatio_working_3-way'!X289^(1/3))*SIN(('OddsRatio_working_3-way'!Y289)/3)</f>
        <v>#VALUE!</v>
      </c>
      <c r="AJ289" s="11" t="e">
        <f>'OddsRatio_working_3-way'!U289/(3*'OddsRatio_working_3-way'!X289^(1/3))*SIN(('OddsRatio_working_3-way'!Y289+2*PI())/3)</f>
        <v>#VALUE!</v>
      </c>
      <c r="AK289" s="11" t="e">
        <f>'OddsRatio_working_3-way'!U289/(3*'OddsRatio_working_3-way'!X289^(1/3))*SIN(('OddsRatio_working_3-way'!Y289+4*PI())/3)</f>
        <v>#VALUE!</v>
      </c>
      <c r="AL289" s="11" t="e">
        <f>'OddsRatio_working_3-way'!Z289+'OddsRatio_working_3-way'!AF289</f>
        <v>#VALUE!</v>
      </c>
      <c r="AM289" s="11" t="e">
        <f>'OddsRatio_working_3-way'!AA289+'OddsRatio_working_3-way'!AG289</f>
        <v>#VALUE!</v>
      </c>
      <c r="AN289" s="11" t="e">
        <f>'OddsRatio_working_3-way'!AB289+'OddsRatio_working_3-way'!AH289</f>
        <v>#VALUE!</v>
      </c>
      <c r="AO289" s="11" t="e">
        <f>'OddsRatio_working_3-way'!AC289+'OddsRatio_working_3-way'!AI289</f>
        <v>#VALUE!</v>
      </c>
      <c r="AP289" s="11" t="e">
        <f>'OddsRatio_working_3-way'!AD289+'OddsRatio_working_3-way'!AJ289</f>
        <v>#VALUE!</v>
      </c>
      <c r="AQ289" s="11" t="e">
        <f>'OddsRatio_working_3-way'!AE289+'OddsRatio_working_3-way'!AK289</f>
        <v>#VALUE!</v>
      </c>
      <c r="AR289" s="10" t="str">
        <f>IF(A289="","",IF(('OddsRatio_working_3-way'!X289=0),IF(Q289&gt;0,-Q289^(1/3),(-Q289)^(1/3)),'OddsRatio_working_3-way'!AL289-'OddsRatio_working_3-way'!R289/3))</f>
        <v/>
      </c>
      <c r="AS289" s="11" t="e">
        <f>IF(('OddsRatio_working_3-way'!X289=0),IF(Q289&gt;0,-Q289^(1/3),(-Q289)^(1/3)),'OddsRatio_working_3-way'!AM289-'OddsRatio_working_3-way'!R289/3)</f>
        <v>#VALUE!</v>
      </c>
      <c r="AT289" s="11" t="e">
        <f>IF(('OddsRatio_working_3-way'!X289=0),IF(Q289&gt;0,-Q289^(1/3),(-Q289)^(1/3)),'OddsRatio_working_3-way'!AN289-'OddsRatio_working_3-way'!R289/3)</f>
        <v>#VALUE!</v>
      </c>
      <c r="AU289" s="11" t="e">
        <f>IF(('OddsRatio_working_3-way'!X289=0),0,'OddsRatio_working_3-way'!AO289)</f>
        <v>#VALUE!</v>
      </c>
      <c r="AV289" s="11" t="e">
        <f>IF(('OddsRatio_working_3-way'!X289=0),0,'OddsRatio_working_3-way'!AP289)</f>
        <v>#VALUE!</v>
      </c>
      <c r="AW289" s="11" t="e">
        <f>IF(('OddsRatio_working_3-way'!X289=0),0,'OddsRatio_working_3-way'!AQ289)</f>
        <v>#VALUE!</v>
      </c>
    </row>
    <row r="290" spans="1:4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9" t="e">
        <f t="shared" si="65"/>
        <v>#VALUE!</v>
      </c>
      <c r="E290" s="9" t="e">
        <f t="shared" si="66"/>
        <v>#VALUE!</v>
      </c>
      <c r="F290" s="9" t="e">
        <f t="shared" si="67"/>
        <v>#VALUE!</v>
      </c>
      <c r="G290" s="9" t="str">
        <f t="shared" si="68"/>
        <v/>
      </c>
      <c r="H290" s="9" t="str">
        <f t="shared" si="69"/>
        <v/>
      </c>
      <c r="I290" s="9" t="str">
        <f t="shared" si="70"/>
        <v/>
      </c>
      <c r="J290" s="9" t="str">
        <f t="shared" si="71"/>
        <v/>
      </c>
      <c r="K290" s="11" t="e">
        <f t="shared" si="72"/>
        <v>#VALUE!</v>
      </c>
      <c r="L290" s="11" t="e">
        <f t="shared" si="73"/>
        <v>#VALUE!</v>
      </c>
      <c r="M290" s="11" t="e">
        <f t="shared" si="74"/>
        <v>#VALUE!</v>
      </c>
      <c r="N290" s="11" t="e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#VALUE!</v>
      </c>
      <c r="O290" s="11">
        <f>0</f>
        <v>0</v>
      </c>
      <c r="P290" s="11" t="e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#VALUE!</v>
      </c>
      <c r="Q290" s="11" t="e">
        <f>2*'OddsRatio_working_3-way'!K290*'OddsRatio_working_3-way'!L290*'OddsRatio_working_3-way'!M290</f>
        <v>#VALUE!</v>
      </c>
      <c r="R290" s="11" t="e">
        <f t="shared" si="75"/>
        <v>#VALUE!</v>
      </c>
      <c r="S290" s="11" t="e">
        <f t="shared" si="76"/>
        <v>#VALUE!</v>
      </c>
      <c r="T290" s="11" t="e">
        <f t="shared" si="77"/>
        <v>#VALUE!</v>
      </c>
      <c r="U290" s="11" t="e">
        <f>'OddsRatio_working_3-way'!S290-'OddsRatio_working_3-way'!R290^2/3</f>
        <v>#VALUE!</v>
      </c>
      <c r="V290" s="11" t="e">
        <f>'OddsRatio_working_3-way'!S290*'OddsRatio_working_3-way'!R290/3-2*'OddsRatio_working_3-way'!R290^3/27-'OddsRatio_working_3-way'!T290</f>
        <v>#VALUE!</v>
      </c>
      <c r="W290" s="11" t="e">
        <f>'OddsRatio_working_3-way'!V290^2+4*'OddsRatio_working_3-way'!U290^3/27</f>
        <v>#VALUE!</v>
      </c>
      <c r="X290" s="11" t="e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#VALUE!</v>
      </c>
      <c r="Y290" s="11" t="e">
        <f>IF('OddsRatio_working_3-way'!W290&gt;=0,IF('OddsRatio_working_3-way'!V290+SQRT('OddsRatio_working_3-way'!W290)&gt;0,0,PI()),ACOS('OddsRatio_working_3-way'!V290/(2*'OddsRatio_working_3-way'!X290)))</f>
        <v>#VALUE!</v>
      </c>
      <c r="Z290" s="11" t="e">
        <f>'OddsRatio_working_3-way'!X290^(1/3)*COS('OddsRatio_working_3-way'!Y290/3)</f>
        <v>#VALUE!</v>
      </c>
      <c r="AA290" s="11" t="e">
        <f>'OddsRatio_working_3-way'!X290^(1/3)*COS(('OddsRatio_working_3-way'!Y290+2*PI())/3)</f>
        <v>#VALUE!</v>
      </c>
      <c r="AB290" s="11" t="e">
        <f>'OddsRatio_working_3-way'!X290^(1/3)*COS(('OddsRatio_working_3-way'!Y290+4*PI())/3)</f>
        <v>#VALUE!</v>
      </c>
      <c r="AC290" s="11" t="e">
        <f>'OddsRatio_working_3-way'!X290^(1/3)*SIN('OddsRatio_working_3-way'!Y290/3)</f>
        <v>#VALUE!</v>
      </c>
      <c r="AD290" s="11" t="e">
        <f>'OddsRatio_working_3-way'!X290^(1/3)*SIN(('OddsRatio_working_3-way'!Y290+2*PI())/3)</f>
        <v>#VALUE!</v>
      </c>
      <c r="AE290" s="11" t="e">
        <f>'OddsRatio_working_3-way'!X290^(1/3)*SIN(('OddsRatio_working_3-way'!Y290+4*PI())/3)</f>
        <v>#VALUE!</v>
      </c>
      <c r="AF290" s="11" t="e">
        <f>-'OddsRatio_working_3-way'!U290/(3*'OddsRatio_working_3-way'!X290^(1/3))*COS(('OddsRatio_working_3-way'!Y290)/3)</f>
        <v>#VALUE!</v>
      </c>
      <c r="AG290" s="11" t="e">
        <f>-'OddsRatio_working_3-way'!U290/(3*'OddsRatio_working_3-way'!X290^(1/3))*COS(('OddsRatio_working_3-way'!Y290+2*PI())/3)</f>
        <v>#VALUE!</v>
      </c>
      <c r="AH290" s="11" t="e">
        <f>-'OddsRatio_working_3-way'!U290/(3*'OddsRatio_working_3-way'!X290^(1/3))*COS(('OddsRatio_working_3-way'!Y290+4*PI())/3)</f>
        <v>#VALUE!</v>
      </c>
      <c r="AI290" s="11" t="e">
        <f>'OddsRatio_working_3-way'!U290/(3*'OddsRatio_working_3-way'!X290^(1/3))*SIN(('OddsRatio_working_3-way'!Y290)/3)</f>
        <v>#VALUE!</v>
      </c>
      <c r="AJ290" s="11" t="e">
        <f>'OddsRatio_working_3-way'!U290/(3*'OddsRatio_working_3-way'!X290^(1/3))*SIN(('OddsRatio_working_3-way'!Y290+2*PI())/3)</f>
        <v>#VALUE!</v>
      </c>
      <c r="AK290" s="11" t="e">
        <f>'OddsRatio_working_3-way'!U290/(3*'OddsRatio_working_3-way'!X290^(1/3))*SIN(('OddsRatio_working_3-way'!Y290+4*PI())/3)</f>
        <v>#VALUE!</v>
      </c>
      <c r="AL290" s="11" t="e">
        <f>'OddsRatio_working_3-way'!Z290+'OddsRatio_working_3-way'!AF290</f>
        <v>#VALUE!</v>
      </c>
      <c r="AM290" s="11" t="e">
        <f>'OddsRatio_working_3-way'!AA290+'OddsRatio_working_3-way'!AG290</f>
        <v>#VALUE!</v>
      </c>
      <c r="AN290" s="11" t="e">
        <f>'OddsRatio_working_3-way'!AB290+'OddsRatio_working_3-way'!AH290</f>
        <v>#VALUE!</v>
      </c>
      <c r="AO290" s="11" t="e">
        <f>'OddsRatio_working_3-way'!AC290+'OddsRatio_working_3-way'!AI290</f>
        <v>#VALUE!</v>
      </c>
      <c r="AP290" s="11" t="e">
        <f>'OddsRatio_working_3-way'!AD290+'OddsRatio_working_3-way'!AJ290</f>
        <v>#VALUE!</v>
      </c>
      <c r="AQ290" s="11" t="e">
        <f>'OddsRatio_working_3-way'!AE290+'OddsRatio_working_3-way'!AK290</f>
        <v>#VALUE!</v>
      </c>
      <c r="AR290" s="10" t="str">
        <f>IF(A290="","",IF(('OddsRatio_working_3-way'!X290=0),IF(Q290&gt;0,-Q290^(1/3),(-Q290)^(1/3)),'OddsRatio_working_3-way'!AL290-'OddsRatio_working_3-way'!R290/3))</f>
        <v/>
      </c>
      <c r="AS290" s="11" t="e">
        <f>IF(('OddsRatio_working_3-way'!X290=0),IF(Q290&gt;0,-Q290^(1/3),(-Q290)^(1/3)),'OddsRatio_working_3-way'!AM290-'OddsRatio_working_3-way'!R290/3)</f>
        <v>#VALUE!</v>
      </c>
      <c r="AT290" s="11" t="e">
        <f>IF(('OddsRatio_working_3-way'!X290=0),IF(Q290&gt;0,-Q290^(1/3),(-Q290)^(1/3)),'OddsRatio_working_3-way'!AN290-'OddsRatio_working_3-way'!R290/3)</f>
        <v>#VALUE!</v>
      </c>
      <c r="AU290" s="11" t="e">
        <f>IF(('OddsRatio_working_3-way'!X290=0),0,'OddsRatio_working_3-way'!AO290)</f>
        <v>#VALUE!</v>
      </c>
      <c r="AV290" s="11" t="e">
        <f>IF(('OddsRatio_working_3-way'!X290=0),0,'OddsRatio_working_3-way'!AP290)</f>
        <v>#VALUE!</v>
      </c>
      <c r="AW290" s="11" t="e">
        <f>IF(('OddsRatio_working_3-way'!X290=0),0,'OddsRatio_working_3-way'!AQ290)</f>
        <v>#VALUE!</v>
      </c>
    </row>
    <row r="291" spans="1:4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9" t="e">
        <f t="shared" si="65"/>
        <v>#VALUE!</v>
      </c>
      <c r="E291" s="9" t="e">
        <f t="shared" si="66"/>
        <v>#VALUE!</v>
      </c>
      <c r="F291" s="9" t="e">
        <f t="shared" si="67"/>
        <v>#VALUE!</v>
      </c>
      <c r="G291" s="9" t="str">
        <f t="shared" si="68"/>
        <v/>
      </c>
      <c r="H291" s="9" t="str">
        <f t="shared" si="69"/>
        <v/>
      </c>
      <c r="I291" s="9" t="str">
        <f t="shared" si="70"/>
        <v/>
      </c>
      <c r="J291" s="9" t="str">
        <f t="shared" si="71"/>
        <v/>
      </c>
      <c r="K291" s="11" t="e">
        <f t="shared" si="72"/>
        <v>#VALUE!</v>
      </c>
      <c r="L291" s="11" t="e">
        <f t="shared" si="73"/>
        <v>#VALUE!</v>
      </c>
      <c r="M291" s="11" t="e">
        <f t="shared" si="74"/>
        <v>#VALUE!</v>
      </c>
      <c r="N291" s="11" t="e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#VALUE!</v>
      </c>
      <c r="O291" s="11">
        <f>0</f>
        <v>0</v>
      </c>
      <c r="P291" s="11" t="e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#VALUE!</v>
      </c>
      <c r="Q291" s="11" t="e">
        <f>2*'OddsRatio_working_3-way'!K291*'OddsRatio_working_3-way'!L291*'OddsRatio_working_3-way'!M291</f>
        <v>#VALUE!</v>
      </c>
      <c r="R291" s="11" t="e">
        <f t="shared" si="75"/>
        <v>#VALUE!</v>
      </c>
      <c r="S291" s="11" t="e">
        <f t="shared" si="76"/>
        <v>#VALUE!</v>
      </c>
      <c r="T291" s="11" t="e">
        <f t="shared" si="77"/>
        <v>#VALUE!</v>
      </c>
      <c r="U291" s="11" t="e">
        <f>'OddsRatio_working_3-way'!S291-'OddsRatio_working_3-way'!R291^2/3</f>
        <v>#VALUE!</v>
      </c>
      <c r="V291" s="11" t="e">
        <f>'OddsRatio_working_3-way'!S291*'OddsRatio_working_3-way'!R291/3-2*'OddsRatio_working_3-way'!R291^3/27-'OddsRatio_working_3-way'!T291</f>
        <v>#VALUE!</v>
      </c>
      <c r="W291" s="11" t="e">
        <f>'OddsRatio_working_3-way'!V291^2+4*'OddsRatio_working_3-way'!U291^3/27</f>
        <v>#VALUE!</v>
      </c>
      <c r="X291" s="11" t="e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#VALUE!</v>
      </c>
      <c r="Y291" s="11" t="e">
        <f>IF('OddsRatio_working_3-way'!W291&gt;=0,IF('OddsRatio_working_3-way'!V291+SQRT('OddsRatio_working_3-way'!W291)&gt;0,0,PI()),ACOS('OddsRatio_working_3-way'!V291/(2*'OddsRatio_working_3-way'!X291)))</f>
        <v>#VALUE!</v>
      </c>
      <c r="Z291" s="11" t="e">
        <f>'OddsRatio_working_3-way'!X291^(1/3)*COS('OddsRatio_working_3-way'!Y291/3)</f>
        <v>#VALUE!</v>
      </c>
      <c r="AA291" s="11" t="e">
        <f>'OddsRatio_working_3-way'!X291^(1/3)*COS(('OddsRatio_working_3-way'!Y291+2*PI())/3)</f>
        <v>#VALUE!</v>
      </c>
      <c r="AB291" s="11" t="e">
        <f>'OddsRatio_working_3-way'!X291^(1/3)*COS(('OddsRatio_working_3-way'!Y291+4*PI())/3)</f>
        <v>#VALUE!</v>
      </c>
      <c r="AC291" s="11" t="e">
        <f>'OddsRatio_working_3-way'!X291^(1/3)*SIN('OddsRatio_working_3-way'!Y291/3)</f>
        <v>#VALUE!</v>
      </c>
      <c r="AD291" s="11" t="e">
        <f>'OddsRatio_working_3-way'!X291^(1/3)*SIN(('OddsRatio_working_3-way'!Y291+2*PI())/3)</f>
        <v>#VALUE!</v>
      </c>
      <c r="AE291" s="11" t="e">
        <f>'OddsRatio_working_3-way'!X291^(1/3)*SIN(('OddsRatio_working_3-way'!Y291+4*PI())/3)</f>
        <v>#VALUE!</v>
      </c>
      <c r="AF291" s="11" t="e">
        <f>-'OddsRatio_working_3-way'!U291/(3*'OddsRatio_working_3-way'!X291^(1/3))*COS(('OddsRatio_working_3-way'!Y291)/3)</f>
        <v>#VALUE!</v>
      </c>
      <c r="AG291" s="11" t="e">
        <f>-'OddsRatio_working_3-way'!U291/(3*'OddsRatio_working_3-way'!X291^(1/3))*COS(('OddsRatio_working_3-way'!Y291+2*PI())/3)</f>
        <v>#VALUE!</v>
      </c>
      <c r="AH291" s="11" t="e">
        <f>-'OddsRatio_working_3-way'!U291/(3*'OddsRatio_working_3-way'!X291^(1/3))*COS(('OddsRatio_working_3-way'!Y291+4*PI())/3)</f>
        <v>#VALUE!</v>
      </c>
      <c r="AI291" s="11" t="e">
        <f>'OddsRatio_working_3-way'!U291/(3*'OddsRatio_working_3-way'!X291^(1/3))*SIN(('OddsRatio_working_3-way'!Y291)/3)</f>
        <v>#VALUE!</v>
      </c>
      <c r="AJ291" s="11" t="e">
        <f>'OddsRatio_working_3-way'!U291/(3*'OddsRatio_working_3-way'!X291^(1/3))*SIN(('OddsRatio_working_3-way'!Y291+2*PI())/3)</f>
        <v>#VALUE!</v>
      </c>
      <c r="AK291" s="11" t="e">
        <f>'OddsRatio_working_3-way'!U291/(3*'OddsRatio_working_3-way'!X291^(1/3))*SIN(('OddsRatio_working_3-way'!Y291+4*PI())/3)</f>
        <v>#VALUE!</v>
      </c>
      <c r="AL291" s="11" t="e">
        <f>'OddsRatio_working_3-way'!Z291+'OddsRatio_working_3-way'!AF291</f>
        <v>#VALUE!</v>
      </c>
      <c r="AM291" s="11" t="e">
        <f>'OddsRatio_working_3-way'!AA291+'OddsRatio_working_3-way'!AG291</f>
        <v>#VALUE!</v>
      </c>
      <c r="AN291" s="11" t="e">
        <f>'OddsRatio_working_3-way'!AB291+'OddsRatio_working_3-way'!AH291</f>
        <v>#VALUE!</v>
      </c>
      <c r="AO291" s="11" t="e">
        <f>'OddsRatio_working_3-way'!AC291+'OddsRatio_working_3-way'!AI291</f>
        <v>#VALUE!</v>
      </c>
      <c r="AP291" s="11" t="e">
        <f>'OddsRatio_working_3-way'!AD291+'OddsRatio_working_3-way'!AJ291</f>
        <v>#VALUE!</v>
      </c>
      <c r="AQ291" s="11" t="e">
        <f>'OddsRatio_working_3-way'!AE291+'OddsRatio_working_3-way'!AK291</f>
        <v>#VALUE!</v>
      </c>
      <c r="AR291" s="10" t="str">
        <f>IF(A291="","",IF(('OddsRatio_working_3-way'!X291=0),IF(Q291&gt;0,-Q291^(1/3),(-Q291)^(1/3)),'OddsRatio_working_3-way'!AL291-'OddsRatio_working_3-way'!R291/3))</f>
        <v/>
      </c>
      <c r="AS291" s="11" t="e">
        <f>IF(('OddsRatio_working_3-way'!X291=0),IF(Q291&gt;0,-Q291^(1/3),(-Q291)^(1/3)),'OddsRatio_working_3-way'!AM291-'OddsRatio_working_3-way'!R291/3)</f>
        <v>#VALUE!</v>
      </c>
      <c r="AT291" s="11" t="e">
        <f>IF(('OddsRatio_working_3-way'!X291=0),IF(Q291&gt;0,-Q291^(1/3),(-Q291)^(1/3)),'OddsRatio_working_3-way'!AN291-'OddsRatio_working_3-way'!R291/3)</f>
        <v>#VALUE!</v>
      </c>
      <c r="AU291" s="11" t="e">
        <f>IF(('OddsRatio_working_3-way'!X291=0),0,'OddsRatio_working_3-way'!AO291)</f>
        <v>#VALUE!</v>
      </c>
      <c r="AV291" s="11" t="e">
        <f>IF(('OddsRatio_working_3-way'!X291=0),0,'OddsRatio_working_3-way'!AP291)</f>
        <v>#VALUE!</v>
      </c>
      <c r="AW291" s="11" t="e">
        <f>IF(('OddsRatio_working_3-way'!X291=0),0,'OddsRatio_working_3-way'!AQ291)</f>
        <v>#VALUE!</v>
      </c>
    </row>
    <row r="292" spans="1:4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9" t="e">
        <f t="shared" si="65"/>
        <v>#VALUE!</v>
      </c>
      <c r="E292" s="9" t="e">
        <f t="shared" si="66"/>
        <v>#VALUE!</v>
      </c>
      <c r="F292" s="9" t="e">
        <f t="shared" si="67"/>
        <v>#VALUE!</v>
      </c>
      <c r="G292" s="9" t="str">
        <f t="shared" si="68"/>
        <v/>
      </c>
      <c r="H292" s="9" t="str">
        <f t="shared" si="69"/>
        <v/>
      </c>
      <c r="I292" s="9" t="str">
        <f t="shared" si="70"/>
        <v/>
      </c>
      <c r="J292" s="9" t="str">
        <f t="shared" si="71"/>
        <v/>
      </c>
      <c r="K292" s="11" t="e">
        <f t="shared" si="72"/>
        <v>#VALUE!</v>
      </c>
      <c r="L292" s="11" t="e">
        <f t="shared" si="73"/>
        <v>#VALUE!</v>
      </c>
      <c r="M292" s="11" t="e">
        <f t="shared" si="74"/>
        <v>#VALUE!</v>
      </c>
      <c r="N292" s="11" t="e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#VALUE!</v>
      </c>
      <c r="O292" s="11">
        <f>0</f>
        <v>0</v>
      </c>
      <c r="P292" s="11" t="e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#VALUE!</v>
      </c>
      <c r="Q292" s="11" t="e">
        <f>2*'OddsRatio_working_3-way'!K292*'OddsRatio_working_3-way'!L292*'OddsRatio_working_3-way'!M292</f>
        <v>#VALUE!</v>
      </c>
      <c r="R292" s="11" t="e">
        <f t="shared" si="75"/>
        <v>#VALUE!</v>
      </c>
      <c r="S292" s="11" t="e">
        <f t="shared" si="76"/>
        <v>#VALUE!</v>
      </c>
      <c r="T292" s="11" t="e">
        <f t="shared" si="77"/>
        <v>#VALUE!</v>
      </c>
      <c r="U292" s="11" t="e">
        <f>'OddsRatio_working_3-way'!S292-'OddsRatio_working_3-way'!R292^2/3</f>
        <v>#VALUE!</v>
      </c>
      <c r="V292" s="11" t="e">
        <f>'OddsRatio_working_3-way'!S292*'OddsRatio_working_3-way'!R292/3-2*'OddsRatio_working_3-way'!R292^3/27-'OddsRatio_working_3-way'!T292</f>
        <v>#VALUE!</v>
      </c>
      <c r="W292" s="11" t="e">
        <f>'OddsRatio_working_3-way'!V292^2+4*'OddsRatio_working_3-way'!U292^3/27</f>
        <v>#VALUE!</v>
      </c>
      <c r="X292" s="11" t="e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#VALUE!</v>
      </c>
      <c r="Y292" s="11" t="e">
        <f>IF('OddsRatio_working_3-way'!W292&gt;=0,IF('OddsRatio_working_3-way'!V292+SQRT('OddsRatio_working_3-way'!W292)&gt;0,0,PI()),ACOS('OddsRatio_working_3-way'!V292/(2*'OddsRatio_working_3-way'!X292)))</f>
        <v>#VALUE!</v>
      </c>
      <c r="Z292" s="11" t="e">
        <f>'OddsRatio_working_3-way'!X292^(1/3)*COS('OddsRatio_working_3-way'!Y292/3)</f>
        <v>#VALUE!</v>
      </c>
      <c r="AA292" s="11" t="e">
        <f>'OddsRatio_working_3-way'!X292^(1/3)*COS(('OddsRatio_working_3-way'!Y292+2*PI())/3)</f>
        <v>#VALUE!</v>
      </c>
      <c r="AB292" s="11" t="e">
        <f>'OddsRatio_working_3-way'!X292^(1/3)*COS(('OddsRatio_working_3-way'!Y292+4*PI())/3)</f>
        <v>#VALUE!</v>
      </c>
      <c r="AC292" s="11" t="e">
        <f>'OddsRatio_working_3-way'!X292^(1/3)*SIN('OddsRatio_working_3-way'!Y292/3)</f>
        <v>#VALUE!</v>
      </c>
      <c r="AD292" s="11" t="e">
        <f>'OddsRatio_working_3-way'!X292^(1/3)*SIN(('OddsRatio_working_3-way'!Y292+2*PI())/3)</f>
        <v>#VALUE!</v>
      </c>
      <c r="AE292" s="11" t="e">
        <f>'OddsRatio_working_3-way'!X292^(1/3)*SIN(('OddsRatio_working_3-way'!Y292+4*PI())/3)</f>
        <v>#VALUE!</v>
      </c>
      <c r="AF292" s="11" t="e">
        <f>-'OddsRatio_working_3-way'!U292/(3*'OddsRatio_working_3-way'!X292^(1/3))*COS(('OddsRatio_working_3-way'!Y292)/3)</f>
        <v>#VALUE!</v>
      </c>
      <c r="AG292" s="11" t="e">
        <f>-'OddsRatio_working_3-way'!U292/(3*'OddsRatio_working_3-way'!X292^(1/3))*COS(('OddsRatio_working_3-way'!Y292+2*PI())/3)</f>
        <v>#VALUE!</v>
      </c>
      <c r="AH292" s="11" t="e">
        <f>-'OddsRatio_working_3-way'!U292/(3*'OddsRatio_working_3-way'!X292^(1/3))*COS(('OddsRatio_working_3-way'!Y292+4*PI())/3)</f>
        <v>#VALUE!</v>
      </c>
      <c r="AI292" s="11" t="e">
        <f>'OddsRatio_working_3-way'!U292/(3*'OddsRatio_working_3-way'!X292^(1/3))*SIN(('OddsRatio_working_3-way'!Y292)/3)</f>
        <v>#VALUE!</v>
      </c>
      <c r="AJ292" s="11" t="e">
        <f>'OddsRatio_working_3-way'!U292/(3*'OddsRatio_working_3-way'!X292^(1/3))*SIN(('OddsRatio_working_3-way'!Y292+2*PI())/3)</f>
        <v>#VALUE!</v>
      </c>
      <c r="AK292" s="11" t="e">
        <f>'OddsRatio_working_3-way'!U292/(3*'OddsRatio_working_3-way'!X292^(1/3))*SIN(('OddsRatio_working_3-way'!Y292+4*PI())/3)</f>
        <v>#VALUE!</v>
      </c>
      <c r="AL292" s="11" t="e">
        <f>'OddsRatio_working_3-way'!Z292+'OddsRatio_working_3-way'!AF292</f>
        <v>#VALUE!</v>
      </c>
      <c r="AM292" s="11" t="e">
        <f>'OddsRatio_working_3-way'!AA292+'OddsRatio_working_3-way'!AG292</f>
        <v>#VALUE!</v>
      </c>
      <c r="AN292" s="11" t="e">
        <f>'OddsRatio_working_3-way'!AB292+'OddsRatio_working_3-way'!AH292</f>
        <v>#VALUE!</v>
      </c>
      <c r="AO292" s="11" t="e">
        <f>'OddsRatio_working_3-way'!AC292+'OddsRatio_working_3-way'!AI292</f>
        <v>#VALUE!</v>
      </c>
      <c r="AP292" s="11" t="e">
        <f>'OddsRatio_working_3-way'!AD292+'OddsRatio_working_3-way'!AJ292</f>
        <v>#VALUE!</v>
      </c>
      <c r="AQ292" s="11" t="e">
        <f>'OddsRatio_working_3-way'!AE292+'OddsRatio_working_3-way'!AK292</f>
        <v>#VALUE!</v>
      </c>
      <c r="AR292" s="10" t="str">
        <f>IF(A292="","",IF(('OddsRatio_working_3-way'!X292=0),IF(Q292&gt;0,-Q292^(1/3),(-Q292)^(1/3)),'OddsRatio_working_3-way'!AL292-'OddsRatio_working_3-way'!R292/3))</f>
        <v/>
      </c>
      <c r="AS292" s="11" t="e">
        <f>IF(('OddsRatio_working_3-way'!X292=0),IF(Q292&gt;0,-Q292^(1/3),(-Q292)^(1/3)),'OddsRatio_working_3-way'!AM292-'OddsRatio_working_3-way'!R292/3)</f>
        <v>#VALUE!</v>
      </c>
      <c r="AT292" s="11" t="e">
        <f>IF(('OddsRatio_working_3-way'!X292=0),IF(Q292&gt;0,-Q292^(1/3),(-Q292)^(1/3)),'OddsRatio_working_3-way'!AN292-'OddsRatio_working_3-way'!R292/3)</f>
        <v>#VALUE!</v>
      </c>
      <c r="AU292" s="11" t="e">
        <f>IF(('OddsRatio_working_3-way'!X292=0),0,'OddsRatio_working_3-way'!AO292)</f>
        <v>#VALUE!</v>
      </c>
      <c r="AV292" s="11" t="e">
        <f>IF(('OddsRatio_working_3-way'!X292=0),0,'OddsRatio_working_3-way'!AP292)</f>
        <v>#VALUE!</v>
      </c>
      <c r="AW292" s="11" t="e">
        <f>IF(('OddsRatio_working_3-way'!X292=0),0,'OddsRatio_working_3-way'!AQ292)</f>
        <v>#VALUE!</v>
      </c>
    </row>
    <row r="293" spans="1:4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9" t="e">
        <f t="shared" si="65"/>
        <v>#VALUE!</v>
      </c>
      <c r="E293" s="9" t="e">
        <f t="shared" si="66"/>
        <v>#VALUE!</v>
      </c>
      <c r="F293" s="9" t="e">
        <f t="shared" si="67"/>
        <v>#VALUE!</v>
      </c>
      <c r="G293" s="9" t="str">
        <f t="shared" si="68"/>
        <v/>
      </c>
      <c r="H293" s="9" t="str">
        <f t="shared" si="69"/>
        <v/>
      </c>
      <c r="I293" s="9" t="str">
        <f t="shared" si="70"/>
        <v/>
      </c>
      <c r="J293" s="9" t="str">
        <f t="shared" si="71"/>
        <v/>
      </c>
      <c r="K293" s="11" t="e">
        <f t="shared" si="72"/>
        <v>#VALUE!</v>
      </c>
      <c r="L293" s="11" t="e">
        <f t="shared" si="73"/>
        <v>#VALUE!</v>
      </c>
      <c r="M293" s="11" t="e">
        <f t="shared" si="74"/>
        <v>#VALUE!</v>
      </c>
      <c r="N293" s="11" t="e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#VALUE!</v>
      </c>
      <c r="O293" s="11">
        <f>0</f>
        <v>0</v>
      </c>
      <c r="P293" s="11" t="e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#VALUE!</v>
      </c>
      <c r="Q293" s="11" t="e">
        <f>2*'OddsRatio_working_3-way'!K293*'OddsRatio_working_3-way'!L293*'OddsRatio_working_3-way'!M293</f>
        <v>#VALUE!</v>
      </c>
      <c r="R293" s="11" t="e">
        <f t="shared" si="75"/>
        <v>#VALUE!</v>
      </c>
      <c r="S293" s="11" t="e">
        <f t="shared" si="76"/>
        <v>#VALUE!</v>
      </c>
      <c r="T293" s="11" t="e">
        <f t="shared" si="77"/>
        <v>#VALUE!</v>
      </c>
      <c r="U293" s="11" t="e">
        <f>'OddsRatio_working_3-way'!S293-'OddsRatio_working_3-way'!R293^2/3</f>
        <v>#VALUE!</v>
      </c>
      <c r="V293" s="11" t="e">
        <f>'OddsRatio_working_3-way'!S293*'OddsRatio_working_3-way'!R293/3-2*'OddsRatio_working_3-way'!R293^3/27-'OddsRatio_working_3-way'!T293</f>
        <v>#VALUE!</v>
      </c>
      <c r="W293" s="11" t="e">
        <f>'OddsRatio_working_3-way'!V293^2+4*'OddsRatio_working_3-way'!U293^3/27</f>
        <v>#VALUE!</v>
      </c>
      <c r="X293" s="11" t="e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#VALUE!</v>
      </c>
      <c r="Y293" s="11" t="e">
        <f>IF('OddsRatio_working_3-way'!W293&gt;=0,IF('OddsRatio_working_3-way'!V293+SQRT('OddsRatio_working_3-way'!W293)&gt;0,0,PI()),ACOS('OddsRatio_working_3-way'!V293/(2*'OddsRatio_working_3-way'!X293)))</f>
        <v>#VALUE!</v>
      </c>
      <c r="Z293" s="11" t="e">
        <f>'OddsRatio_working_3-way'!X293^(1/3)*COS('OddsRatio_working_3-way'!Y293/3)</f>
        <v>#VALUE!</v>
      </c>
      <c r="AA293" s="11" t="e">
        <f>'OddsRatio_working_3-way'!X293^(1/3)*COS(('OddsRatio_working_3-way'!Y293+2*PI())/3)</f>
        <v>#VALUE!</v>
      </c>
      <c r="AB293" s="11" t="e">
        <f>'OddsRatio_working_3-way'!X293^(1/3)*COS(('OddsRatio_working_3-way'!Y293+4*PI())/3)</f>
        <v>#VALUE!</v>
      </c>
      <c r="AC293" s="11" t="e">
        <f>'OddsRatio_working_3-way'!X293^(1/3)*SIN('OddsRatio_working_3-way'!Y293/3)</f>
        <v>#VALUE!</v>
      </c>
      <c r="AD293" s="11" t="e">
        <f>'OddsRatio_working_3-way'!X293^(1/3)*SIN(('OddsRatio_working_3-way'!Y293+2*PI())/3)</f>
        <v>#VALUE!</v>
      </c>
      <c r="AE293" s="11" t="e">
        <f>'OddsRatio_working_3-way'!X293^(1/3)*SIN(('OddsRatio_working_3-way'!Y293+4*PI())/3)</f>
        <v>#VALUE!</v>
      </c>
      <c r="AF293" s="11" t="e">
        <f>-'OddsRatio_working_3-way'!U293/(3*'OddsRatio_working_3-way'!X293^(1/3))*COS(('OddsRatio_working_3-way'!Y293)/3)</f>
        <v>#VALUE!</v>
      </c>
      <c r="AG293" s="11" t="e">
        <f>-'OddsRatio_working_3-way'!U293/(3*'OddsRatio_working_3-way'!X293^(1/3))*COS(('OddsRatio_working_3-way'!Y293+2*PI())/3)</f>
        <v>#VALUE!</v>
      </c>
      <c r="AH293" s="11" t="e">
        <f>-'OddsRatio_working_3-way'!U293/(3*'OddsRatio_working_3-way'!X293^(1/3))*COS(('OddsRatio_working_3-way'!Y293+4*PI())/3)</f>
        <v>#VALUE!</v>
      </c>
      <c r="AI293" s="11" t="e">
        <f>'OddsRatio_working_3-way'!U293/(3*'OddsRatio_working_3-way'!X293^(1/3))*SIN(('OddsRatio_working_3-way'!Y293)/3)</f>
        <v>#VALUE!</v>
      </c>
      <c r="AJ293" s="11" t="e">
        <f>'OddsRatio_working_3-way'!U293/(3*'OddsRatio_working_3-way'!X293^(1/3))*SIN(('OddsRatio_working_3-way'!Y293+2*PI())/3)</f>
        <v>#VALUE!</v>
      </c>
      <c r="AK293" s="11" t="e">
        <f>'OddsRatio_working_3-way'!U293/(3*'OddsRatio_working_3-way'!X293^(1/3))*SIN(('OddsRatio_working_3-way'!Y293+4*PI())/3)</f>
        <v>#VALUE!</v>
      </c>
      <c r="AL293" s="11" t="e">
        <f>'OddsRatio_working_3-way'!Z293+'OddsRatio_working_3-way'!AF293</f>
        <v>#VALUE!</v>
      </c>
      <c r="AM293" s="11" t="e">
        <f>'OddsRatio_working_3-way'!AA293+'OddsRatio_working_3-way'!AG293</f>
        <v>#VALUE!</v>
      </c>
      <c r="AN293" s="11" t="e">
        <f>'OddsRatio_working_3-way'!AB293+'OddsRatio_working_3-way'!AH293</f>
        <v>#VALUE!</v>
      </c>
      <c r="AO293" s="11" t="e">
        <f>'OddsRatio_working_3-way'!AC293+'OddsRatio_working_3-way'!AI293</f>
        <v>#VALUE!</v>
      </c>
      <c r="AP293" s="11" t="e">
        <f>'OddsRatio_working_3-way'!AD293+'OddsRatio_working_3-way'!AJ293</f>
        <v>#VALUE!</v>
      </c>
      <c r="AQ293" s="11" t="e">
        <f>'OddsRatio_working_3-way'!AE293+'OddsRatio_working_3-way'!AK293</f>
        <v>#VALUE!</v>
      </c>
      <c r="AR293" s="10" t="str">
        <f>IF(A293="","",IF(('OddsRatio_working_3-way'!X293=0),IF(Q293&gt;0,-Q293^(1/3),(-Q293)^(1/3)),'OddsRatio_working_3-way'!AL293-'OddsRatio_working_3-way'!R293/3))</f>
        <v/>
      </c>
      <c r="AS293" s="11" t="e">
        <f>IF(('OddsRatio_working_3-way'!X293=0),IF(Q293&gt;0,-Q293^(1/3),(-Q293)^(1/3)),'OddsRatio_working_3-way'!AM293-'OddsRatio_working_3-way'!R293/3)</f>
        <v>#VALUE!</v>
      </c>
      <c r="AT293" s="11" t="e">
        <f>IF(('OddsRatio_working_3-way'!X293=0),IF(Q293&gt;0,-Q293^(1/3),(-Q293)^(1/3)),'OddsRatio_working_3-way'!AN293-'OddsRatio_working_3-way'!R293/3)</f>
        <v>#VALUE!</v>
      </c>
      <c r="AU293" s="11" t="e">
        <f>IF(('OddsRatio_working_3-way'!X293=0),0,'OddsRatio_working_3-way'!AO293)</f>
        <v>#VALUE!</v>
      </c>
      <c r="AV293" s="11" t="e">
        <f>IF(('OddsRatio_working_3-way'!X293=0),0,'OddsRatio_working_3-way'!AP293)</f>
        <v>#VALUE!</v>
      </c>
      <c r="AW293" s="11" t="e">
        <f>IF(('OddsRatio_working_3-way'!X293=0),0,'OddsRatio_working_3-way'!AQ293)</f>
        <v>#VALUE!</v>
      </c>
    </row>
    <row r="294" spans="1:4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9" t="e">
        <f t="shared" si="65"/>
        <v>#VALUE!</v>
      </c>
      <c r="E294" s="9" t="e">
        <f t="shared" si="66"/>
        <v>#VALUE!</v>
      </c>
      <c r="F294" s="9" t="e">
        <f t="shared" si="67"/>
        <v>#VALUE!</v>
      </c>
      <c r="G294" s="9" t="str">
        <f t="shared" si="68"/>
        <v/>
      </c>
      <c r="H294" s="9" t="str">
        <f t="shared" si="69"/>
        <v/>
      </c>
      <c r="I294" s="9" t="str">
        <f t="shared" si="70"/>
        <v/>
      </c>
      <c r="J294" s="9" t="str">
        <f t="shared" si="71"/>
        <v/>
      </c>
      <c r="K294" s="11" t="e">
        <f t="shared" si="72"/>
        <v>#VALUE!</v>
      </c>
      <c r="L294" s="11" t="e">
        <f t="shared" si="73"/>
        <v>#VALUE!</v>
      </c>
      <c r="M294" s="11" t="e">
        <f t="shared" si="74"/>
        <v>#VALUE!</v>
      </c>
      <c r="N294" s="11" t="e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#VALUE!</v>
      </c>
      <c r="O294" s="11">
        <f>0</f>
        <v>0</v>
      </c>
      <c r="P294" s="11" t="e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#VALUE!</v>
      </c>
      <c r="Q294" s="11" t="e">
        <f>2*'OddsRatio_working_3-way'!K294*'OddsRatio_working_3-way'!L294*'OddsRatio_working_3-way'!M294</f>
        <v>#VALUE!</v>
      </c>
      <c r="R294" s="11" t="e">
        <f t="shared" si="75"/>
        <v>#VALUE!</v>
      </c>
      <c r="S294" s="11" t="e">
        <f t="shared" si="76"/>
        <v>#VALUE!</v>
      </c>
      <c r="T294" s="11" t="e">
        <f t="shared" si="77"/>
        <v>#VALUE!</v>
      </c>
      <c r="U294" s="11" t="e">
        <f>'OddsRatio_working_3-way'!S294-'OddsRatio_working_3-way'!R294^2/3</f>
        <v>#VALUE!</v>
      </c>
      <c r="V294" s="11" t="e">
        <f>'OddsRatio_working_3-way'!S294*'OddsRatio_working_3-way'!R294/3-2*'OddsRatio_working_3-way'!R294^3/27-'OddsRatio_working_3-way'!T294</f>
        <v>#VALUE!</v>
      </c>
      <c r="W294" s="11" t="e">
        <f>'OddsRatio_working_3-way'!V294^2+4*'OddsRatio_working_3-way'!U294^3/27</f>
        <v>#VALUE!</v>
      </c>
      <c r="X294" s="11" t="e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#VALUE!</v>
      </c>
      <c r="Y294" s="11" t="e">
        <f>IF('OddsRatio_working_3-way'!W294&gt;=0,IF('OddsRatio_working_3-way'!V294+SQRT('OddsRatio_working_3-way'!W294)&gt;0,0,PI()),ACOS('OddsRatio_working_3-way'!V294/(2*'OddsRatio_working_3-way'!X294)))</f>
        <v>#VALUE!</v>
      </c>
      <c r="Z294" s="11" t="e">
        <f>'OddsRatio_working_3-way'!X294^(1/3)*COS('OddsRatio_working_3-way'!Y294/3)</f>
        <v>#VALUE!</v>
      </c>
      <c r="AA294" s="11" t="e">
        <f>'OddsRatio_working_3-way'!X294^(1/3)*COS(('OddsRatio_working_3-way'!Y294+2*PI())/3)</f>
        <v>#VALUE!</v>
      </c>
      <c r="AB294" s="11" t="e">
        <f>'OddsRatio_working_3-way'!X294^(1/3)*COS(('OddsRatio_working_3-way'!Y294+4*PI())/3)</f>
        <v>#VALUE!</v>
      </c>
      <c r="AC294" s="11" t="e">
        <f>'OddsRatio_working_3-way'!X294^(1/3)*SIN('OddsRatio_working_3-way'!Y294/3)</f>
        <v>#VALUE!</v>
      </c>
      <c r="AD294" s="11" t="e">
        <f>'OddsRatio_working_3-way'!X294^(1/3)*SIN(('OddsRatio_working_3-way'!Y294+2*PI())/3)</f>
        <v>#VALUE!</v>
      </c>
      <c r="AE294" s="11" t="e">
        <f>'OddsRatio_working_3-way'!X294^(1/3)*SIN(('OddsRatio_working_3-way'!Y294+4*PI())/3)</f>
        <v>#VALUE!</v>
      </c>
      <c r="AF294" s="11" t="e">
        <f>-'OddsRatio_working_3-way'!U294/(3*'OddsRatio_working_3-way'!X294^(1/3))*COS(('OddsRatio_working_3-way'!Y294)/3)</f>
        <v>#VALUE!</v>
      </c>
      <c r="AG294" s="11" t="e">
        <f>-'OddsRatio_working_3-way'!U294/(3*'OddsRatio_working_3-way'!X294^(1/3))*COS(('OddsRatio_working_3-way'!Y294+2*PI())/3)</f>
        <v>#VALUE!</v>
      </c>
      <c r="AH294" s="11" t="e">
        <f>-'OddsRatio_working_3-way'!U294/(3*'OddsRatio_working_3-way'!X294^(1/3))*COS(('OddsRatio_working_3-way'!Y294+4*PI())/3)</f>
        <v>#VALUE!</v>
      </c>
      <c r="AI294" s="11" t="e">
        <f>'OddsRatio_working_3-way'!U294/(3*'OddsRatio_working_3-way'!X294^(1/3))*SIN(('OddsRatio_working_3-way'!Y294)/3)</f>
        <v>#VALUE!</v>
      </c>
      <c r="AJ294" s="11" t="e">
        <f>'OddsRatio_working_3-way'!U294/(3*'OddsRatio_working_3-way'!X294^(1/3))*SIN(('OddsRatio_working_3-way'!Y294+2*PI())/3)</f>
        <v>#VALUE!</v>
      </c>
      <c r="AK294" s="11" t="e">
        <f>'OddsRatio_working_3-way'!U294/(3*'OddsRatio_working_3-way'!X294^(1/3))*SIN(('OddsRatio_working_3-way'!Y294+4*PI())/3)</f>
        <v>#VALUE!</v>
      </c>
      <c r="AL294" s="11" t="e">
        <f>'OddsRatio_working_3-way'!Z294+'OddsRatio_working_3-way'!AF294</f>
        <v>#VALUE!</v>
      </c>
      <c r="AM294" s="11" t="e">
        <f>'OddsRatio_working_3-way'!AA294+'OddsRatio_working_3-way'!AG294</f>
        <v>#VALUE!</v>
      </c>
      <c r="AN294" s="11" t="e">
        <f>'OddsRatio_working_3-way'!AB294+'OddsRatio_working_3-way'!AH294</f>
        <v>#VALUE!</v>
      </c>
      <c r="AO294" s="11" t="e">
        <f>'OddsRatio_working_3-way'!AC294+'OddsRatio_working_3-way'!AI294</f>
        <v>#VALUE!</v>
      </c>
      <c r="AP294" s="11" t="e">
        <f>'OddsRatio_working_3-way'!AD294+'OddsRatio_working_3-way'!AJ294</f>
        <v>#VALUE!</v>
      </c>
      <c r="AQ294" s="11" t="e">
        <f>'OddsRatio_working_3-way'!AE294+'OddsRatio_working_3-way'!AK294</f>
        <v>#VALUE!</v>
      </c>
      <c r="AR294" s="10" t="str">
        <f>IF(A294="","",IF(('OddsRatio_working_3-way'!X294=0),IF(Q294&gt;0,-Q294^(1/3),(-Q294)^(1/3)),'OddsRatio_working_3-way'!AL294-'OddsRatio_working_3-way'!R294/3))</f>
        <v/>
      </c>
      <c r="AS294" s="11" t="e">
        <f>IF(('OddsRatio_working_3-way'!X294=0),IF(Q294&gt;0,-Q294^(1/3),(-Q294)^(1/3)),'OddsRatio_working_3-way'!AM294-'OddsRatio_working_3-way'!R294/3)</f>
        <v>#VALUE!</v>
      </c>
      <c r="AT294" s="11" t="e">
        <f>IF(('OddsRatio_working_3-way'!X294=0),IF(Q294&gt;0,-Q294^(1/3),(-Q294)^(1/3)),'OddsRatio_working_3-way'!AN294-'OddsRatio_working_3-way'!R294/3)</f>
        <v>#VALUE!</v>
      </c>
      <c r="AU294" s="11" t="e">
        <f>IF(('OddsRatio_working_3-way'!X294=0),0,'OddsRatio_working_3-way'!AO294)</f>
        <v>#VALUE!</v>
      </c>
      <c r="AV294" s="11" t="e">
        <f>IF(('OddsRatio_working_3-way'!X294=0),0,'OddsRatio_working_3-way'!AP294)</f>
        <v>#VALUE!</v>
      </c>
      <c r="AW294" s="11" t="e">
        <f>IF(('OddsRatio_working_3-way'!X294=0),0,'OddsRatio_working_3-way'!AQ294)</f>
        <v>#VALUE!</v>
      </c>
    </row>
    <row r="295" spans="1:4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9" t="e">
        <f t="shared" si="65"/>
        <v>#VALUE!</v>
      </c>
      <c r="E295" s="9" t="e">
        <f t="shared" si="66"/>
        <v>#VALUE!</v>
      </c>
      <c r="F295" s="9" t="e">
        <f t="shared" si="67"/>
        <v>#VALUE!</v>
      </c>
      <c r="G295" s="9" t="str">
        <f t="shared" si="68"/>
        <v/>
      </c>
      <c r="H295" s="9" t="str">
        <f t="shared" si="69"/>
        <v/>
      </c>
      <c r="I295" s="9" t="str">
        <f t="shared" si="70"/>
        <v/>
      </c>
      <c r="J295" s="9" t="str">
        <f t="shared" si="71"/>
        <v/>
      </c>
      <c r="K295" s="11" t="e">
        <f t="shared" si="72"/>
        <v>#VALUE!</v>
      </c>
      <c r="L295" s="11" t="e">
        <f t="shared" si="73"/>
        <v>#VALUE!</v>
      </c>
      <c r="M295" s="11" t="e">
        <f t="shared" si="74"/>
        <v>#VALUE!</v>
      </c>
      <c r="N295" s="11" t="e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#VALUE!</v>
      </c>
      <c r="O295" s="11">
        <f>0</f>
        <v>0</v>
      </c>
      <c r="P295" s="11" t="e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#VALUE!</v>
      </c>
      <c r="Q295" s="11" t="e">
        <f>2*'OddsRatio_working_3-way'!K295*'OddsRatio_working_3-way'!L295*'OddsRatio_working_3-way'!M295</f>
        <v>#VALUE!</v>
      </c>
      <c r="R295" s="11" t="e">
        <f t="shared" si="75"/>
        <v>#VALUE!</v>
      </c>
      <c r="S295" s="11" t="e">
        <f t="shared" si="76"/>
        <v>#VALUE!</v>
      </c>
      <c r="T295" s="11" t="e">
        <f t="shared" si="77"/>
        <v>#VALUE!</v>
      </c>
      <c r="U295" s="11" t="e">
        <f>'OddsRatio_working_3-way'!S295-'OddsRatio_working_3-way'!R295^2/3</f>
        <v>#VALUE!</v>
      </c>
      <c r="V295" s="11" t="e">
        <f>'OddsRatio_working_3-way'!S295*'OddsRatio_working_3-way'!R295/3-2*'OddsRatio_working_3-way'!R295^3/27-'OddsRatio_working_3-way'!T295</f>
        <v>#VALUE!</v>
      </c>
      <c r="W295" s="11" t="e">
        <f>'OddsRatio_working_3-way'!V295^2+4*'OddsRatio_working_3-way'!U295^3/27</f>
        <v>#VALUE!</v>
      </c>
      <c r="X295" s="11" t="e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#VALUE!</v>
      </c>
      <c r="Y295" s="11" t="e">
        <f>IF('OddsRatio_working_3-way'!W295&gt;=0,IF('OddsRatio_working_3-way'!V295+SQRT('OddsRatio_working_3-way'!W295)&gt;0,0,PI()),ACOS('OddsRatio_working_3-way'!V295/(2*'OddsRatio_working_3-way'!X295)))</f>
        <v>#VALUE!</v>
      </c>
      <c r="Z295" s="11" t="e">
        <f>'OddsRatio_working_3-way'!X295^(1/3)*COS('OddsRatio_working_3-way'!Y295/3)</f>
        <v>#VALUE!</v>
      </c>
      <c r="AA295" s="11" t="e">
        <f>'OddsRatio_working_3-way'!X295^(1/3)*COS(('OddsRatio_working_3-way'!Y295+2*PI())/3)</f>
        <v>#VALUE!</v>
      </c>
      <c r="AB295" s="11" t="e">
        <f>'OddsRatio_working_3-way'!X295^(1/3)*COS(('OddsRatio_working_3-way'!Y295+4*PI())/3)</f>
        <v>#VALUE!</v>
      </c>
      <c r="AC295" s="11" t="e">
        <f>'OddsRatio_working_3-way'!X295^(1/3)*SIN('OddsRatio_working_3-way'!Y295/3)</f>
        <v>#VALUE!</v>
      </c>
      <c r="AD295" s="11" t="e">
        <f>'OddsRatio_working_3-way'!X295^(1/3)*SIN(('OddsRatio_working_3-way'!Y295+2*PI())/3)</f>
        <v>#VALUE!</v>
      </c>
      <c r="AE295" s="11" t="e">
        <f>'OddsRatio_working_3-way'!X295^(1/3)*SIN(('OddsRatio_working_3-way'!Y295+4*PI())/3)</f>
        <v>#VALUE!</v>
      </c>
      <c r="AF295" s="11" t="e">
        <f>-'OddsRatio_working_3-way'!U295/(3*'OddsRatio_working_3-way'!X295^(1/3))*COS(('OddsRatio_working_3-way'!Y295)/3)</f>
        <v>#VALUE!</v>
      </c>
      <c r="AG295" s="11" t="e">
        <f>-'OddsRatio_working_3-way'!U295/(3*'OddsRatio_working_3-way'!X295^(1/3))*COS(('OddsRatio_working_3-way'!Y295+2*PI())/3)</f>
        <v>#VALUE!</v>
      </c>
      <c r="AH295" s="11" t="e">
        <f>-'OddsRatio_working_3-way'!U295/(3*'OddsRatio_working_3-way'!X295^(1/3))*COS(('OddsRatio_working_3-way'!Y295+4*PI())/3)</f>
        <v>#VALUE!</v>
      </c>
      <c r="AI295" s="11" t="e">
        <f>'OddsRatio_working_3-way'!U295/(3*'OddsRatio_working_3-way'!X295^(1/3))*SIN(('OddsRatio_working_3-way'!Y295)/3)</f>
        <v>#VALUE!</v>
      </c>
      <c r="AJ295" s="11" t="e">
        <f>'OddsRatio_working_3-way'!U295/(3*'OddsRatio_working_3-way'!X295^(1/3))*SIN(('OddsRatio_working_3-way'!Y295+2*PI())/3)</f>
        <v>#VALUE!</v>
      </c>
      <c r="AK295" s="11" t="e">
        <f>'OddsRatio_working_3-way'!U295/(3*'OddsRatio_working_3-way'!X295^(1/3))*SIN(('OddsRatio_working_3-way'!Y295+4*PI())/3)</f>
        <v>#VALUE!</v>
      </c>
      <c r="AL295" s="11" t="e">
        <f>'OddsRatio_working_3-way'!Z295+'OddsRatio_working_3-way'!AF295</f>
        <v>#VALUE!</v>
      </c>
      <c r="AM295" s="11" t="e">
        <f>'OddsRatio_working_3-way'!AA295+'OddsRatio_working_3-way'!AG295</f>
        <v>#VALUE!</v>
      </c>
      <c r="AN295" s="11" t="e">
        <f>'OddsRatio_working_3-way'!AB295+'OddsRatio_working_3-way'!AH295</f>
        <v>#VALUE!</v>
      </c>
      <c r="AO295" s="11" t="e">
        <f>'OddsRatio_working_3-way'!AC295+'OddsRatio_working_3-way'!AI295</f>
        <v>#VALUE!</v>
      </c>
      <c r="AP295" s="11" t="e">
        <f>'OddsRatio_working_3-way'!AD295+'OddsRatio_working_3-way'!AJ295</f>
        <v>#VALUE!</v>
      </c>
      <c r="AQ295" s="11" t="e">
        <f>'OddsRatio_working_3-way'!AE295+'OddsRatio_working_3-way'!AK295</f>
        <v>#VALUE!</v>
      </c>
      <c r="AR295" s="10" t="str">
        <f>IF(A295="","",IF(('OddsRatio_working_3-way'!X295=0),IF(Q295&gt;0,-Q295^(1/3),(-Q295)^(1/3)),'OddsRatio_working_3-way'!AL295-'OddsRatio_working_3-way'!R295/3))</f>
        <v/>
      </c>
      <c r="AS295" s="11" t="e">
        <f>IF(('OddsRatio_working_3-way'!X295=0),IF(Q295&gt;0,-Q295^(1/3),(-Q295)^(1/3)),'OddsRatio_working_3-way'!AM295-'OddsRatio_working_3-way'!R295/3)</f>
        <v>#VALUE!</v>
      </c>
      <c r="AT295" s="11" t="e">
        <f>IF(('OddsRatio_working_3-way'!X295=0),IF(Q295&gt;0,-Q295^(1/3),(-Q295)^(1/3)),'OddsRatio_working_3-way'!AN295-'OddsRatio_working_3-way'!R295/3)</f>
        <v>#VALUE!</v>
      </c>
      <c r="AU295" s="11" t="e">
        <f>IF(('OddsRatio_working_3-way'!X295=0),0,'OddsRatio_working_3-way'!AO295)</f>
        <v>#VALUE!</v>
      </c>
      <c r="AV295" s="11" t="e">
        <f>IF(('OddsRatio_working_3-way'!X295=0),0,'OddsRatio_working_3-way'!AP295)</f>
        <v>#VALUE!</v>
      </c>
      <c r="AW295" s="11" t="e">
        <f>IF(('OddsRatio_working_3-way'!X295=0),0,'OddsRatio_working_3-way'!AQ295)</f>
        <v>#VALUE!</v>
      </c>
    </row>
    <row r="296" spans="1:4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9" t="e">
        <f t="shared" si="65"/>
        <v>#VALUE!</v>
      </c>
      <c r="E296" s="9" t="e">
        <f t="shared" si="66"/>
        <v>#VALUE!</v>
      </c>
      <c r="F296" s="9" t="e">
        <f t="shared" si="67"/>
        <v>#VALUE!</v>
      </c>
      <c r="G296" s="9" t="str">
        <f t="shared" si="68"/>
        <v/>
      </c>
      <c r="H296" s="9" t="str">
        <f t="shared" si="69"/>
        <v/>
      </c>
      <c r="I296" s="9" t="str">
        <f t="shared" si="70"/>
        <v/>
      </c>
      <c r="J296" s="9" t="str">
        <f t="shared" si="71"/>
        <v/>
      </c>
      <c r="K296" s="11" t="e">
        <f t="shared" si="72"/>
        <v>#VALUE!</v>
      </c>
      <c r="L296" s="11" t="e">
        <f t="shared" si="73"/>
        <v>#VALUE!</v>
      </c>
      <c r="M296" s="11" t="e">
        <f t="shared" si="74"/>
        <v>#VALUE!</v>
      </c>
      <c r="N296" s="11" t="e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#VALUE!</v>
      </c>
      <c r="O296" s="11">
        <f>0</f>
        <v>0</v>
      </c>
      <c r="P296" s="11" t="e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#VALUE!</v>
      </c>
      <c r="Q296" s="11" t="e">
        <f>2*'OddsRatio_working_3-way'!K296*'OddsRatio_working_3-way'!L296*'OddsRatio_working_3-way'!M296</f>
        <v>#VALUE!</v>
      </c>
      <c r="R296" s="11" t="e">
        <f t="shared" si="75"/>
        <v>#VALUE!</v>
      </c>
      <c r="S296" s="11" t="e">
        <f t="shared" si="76"/>
        <v>#VALUE!</v>
      </c>
      <c r="T296" s="11" t="e">
        <f t="shared" si="77"/>
        <v>#VALUE!</v>
      </c>
      <c r="U296" s="11" t="e">
        <f>'OddsRatio_working_3-way'!S296-'OddsRatio_working_3-way'!R296^2/3</f>
        <v>#VALUE!</v>
      </c>
      <c r="V296" s="11" t="e">
        <f>'OddsRatio_working_3-way'!S296*'OddsRatio_working_3-way'!R296/3-2*'OddsRatio_working_3-way'!R296^3/27-'OddsRatio_working_3-way'!T296</f>
        <v>#VALUE!</v>
      </c>
      <c r="W296" s="11" t="e">
        <f>'OddsRatio_working_3-way'!V296^2+4*'OddsRatio_working_3-way'!U296^3/27</f>
        <v>#VALUE!</v>
      </c>
      <c r="X296" s="11" t="e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#VALUE!</v>
      </c>
      <c r="Y296" s="11" t="e">
        <f>IF('OddsRatio_working_3-way'!W296&gt;=0,IF('OddsRatio_working_3-way'!V296+SQRT('OddsRatio_working_3-way'!W296)&gt;0,0,PI()),ACOS('OddsRatio_working_3-way'!V296/(2*'OddsRatio_working_3-way'!X296)))</f>
        <v>#VALUE!</v>
      </c>
      <c r="Z296" s="11" t="e">
        <f>'OddsRatio_working_3-way'!X296^(1/3)*COS('OddsRatio_working_3-way'!Y296/3)</f>
        <v>#VALUE!</v>
      </c>
      <c r="AA296" s="11" t="e">
        <f>'OddsRatio_working_3-way'!X296^(1/3)*COS(('OddsRatio_working_3-way'!Y296+2*PI())/3)</f>
        <v>#VALUE!</v>
      </c>
      <c r="AB296" s="11" t="e">
        <f>'OddsRatio_working_3-way'!X296^(1/3)*COS(('OddsRatio_working_3-way'!Y296+4*PI())/3)</f>
        <v>#VALUE!</v>
      </c>
      <c r="AC296" s="11" t="e">
        <f>'OddsRatio_working_3-way'!X296^(1/3)*SIN('OddsRatio_working_3-way'!Y296/3)</f>
        <v>#VALUE!</v>
      </c>
      <c r="AD296" s="11" t="e">
        <f>'OddsRatio_working_3-way'!X296^(1/3)*SIN(('OddsRatio_working_3-way'!Y296+2*PI())/3)</f>
        <v>#VALUE!</v>
      </c>
      <c r="AE296" s="11" t="e">
        <f>'OddsRatio_working_3-way'!X296^(1/3)*SIN(('OddsRatio_working_3-way'!Y296+4*PI())/3)</f>
        <v>#VALUE!</v>
      </c>
      <c r="AF296" s="11" t="e">
        <f>-'OddsRatio_working_3-way'!U296/(3*'OddsRatio_working_3-way'!X296^(1/3))*COS(('OddsRatio_working_3-way'!Y296)/3)</f>
        <v>#VALUE!</v>
      </c>
      <c r="AG296" s="11" t="e">
        <f>-'OddsRatio_working_3-way'!U296/(3*'OddsRatio_working_3-way'!X296^(1/3))*COS(('OddsRatio_working_3-way'!Y296+2*PI())/3)</f>
        <v>#VALUE!</v>
      </c>
      <c r="AH296" s="11" t="e">
        <f>-'OddsRatio_working_3-way'!U296/(3*'OddsRatio_working_3-way'!X296^(1/3))*COS(('OddsRatio_working_3-way'!Y296+4*PI())/3)</f>
        <v>#VALUE!</v>
      </c>
      <c r="AI296" s="11" t="e">
        <f>'OddsRatio_working_3-way'!U296/(3*'OddsRatio_working_3-way'!X296^(1/3))*SIN(('OddsRatio_working_3-way'!Y296)/3)</f>
        <v>#VALUE!</v>
      </c>
      <c r="AJ296" s="11" t="e">
        <f>'OddsRatio_working_3-way'!U296/(3*'OddsRatio_working_3-way'!X296^(1/3))*SIN(('OddsRatio_working_3-way'!Y296+2*PI())/3)</f>
        <v>#VALUE!</v>
      </c>
      <c r="AK296" s="11" t="e">
        <f>'OddsRatio_working_3-way'!U296/(3*'OddsRatio_working_3-way'!X296^(1/3))*SIN(('OddsRatio_working_3-way'!Y296+4*PI())/3)</f>
        <v>#VALUE!</v>
      </c>
      <c r="AL296" s="11" t="e">
        <f>'OddsRatio_working_3-way'!Z296+'OddsRatio_working_3-way'!AF296</f>
        <v>#VALUE!</v>
      </c>
      <c r="AM296" s="11" t="e">
        <f>'OddsRatio_working_3-way'!AA296+'OddsRatio_working_3-way'!AG296</f>
        <v>#VALUE!</v>
      </c>
      <c r="AN296" s="11" t="e">
        <f>'OddsRatio_working_3-way'!AB296+'OddsRatio_working_3-way'!AH296</f>
        <v>#VALUE!</v>
      </c>
      <c r="AO296" s="11" t="e">
        <f>'OddsRatio_working_3-way'!AC296+'OddsRatio_working_3-way'!AI296</f>
        <v>#VALUE!</v>
      </c>
      <c r="AP296" s="11" t="e">
        <f>'OddsRatio_working_3-way'!AD296+'OddsRatio_working_3-way'!AJ296</f>
        <v>#VALUE!</v>
      </c>
      <c r="AQ296" s="11" t="e">
        <f>'OddsRatio_working_3-way'!AE296+'OddsRatio_working_3-way'!AK296</f>
        <v>#VALUE!</v>
      </c>
      <c r="AR296" s="10" t="str">
        <f>IF(A296="","",IF(('OddsRatio_working_3-way'!X296=0),IF(Q296&gt;0,-Q296^(1/3),(-Q296)^(1/3)),'OddsRatio_working_3-way'!AL296-'OddsRatio_working_3-way'!R296/3))</f>
        <v/>
      </c>
      <c r="AS296" s="11" t="e">
        <f>IF(('OddsRatio_working_3-way'!X296=0),IF(Q296&gt;0,-Q296^(1/3),(-Q296)^(1/3)),'OddsRatio_working_3-way'!AM296-'OddsRatio_working_3-way'!R296/3)</f>
        <v>#VALUE!</v>
      </c>
      <c r="AT296" s="11" t="e">
        <f>IF(('OddsRatio_working_3-way'!X296=0),IF(Q296&gt;0,-Q296^(1/3),(-Q296)^(1/3)),'OddsRatio_working_3-way'!AN296-'OddsRatio_working_3-way'!R296/3)</f>
        <v>#VALUE!</v>
      </c>
      <c r="AU296" s="11" t="e">
        <f>IF(('OddsRatio_working_3-way'!X296=0),0,'OddsRatio_working_3-way'!AO296)</f>
        <v>#VALUE!</v>
      </c>
      <c r="AV296" s="11" t="e">
        <f>IF(('OddsRatio_working_3-way'!X296=0),0,'OddsRatio_working_3-way'!AP296)</f>
        <v>#VALUE!</v>
      </c>
      <c r="AW296" s="11" t="e">
        <f>IF(('OddsRatio_working_3-way'!X296=0),0,'OddsRatio_working_3-way'!AQ296)</f>
        <v>#VALUE!</v>
      </c>
    </row>
    <row r="297" spans="1:4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9" t="e">
        <f t="shared" si="65"/>
        <v>#VALUE!</v>
      </c>
      <c r="E297" s="9" t="e">
        <f t="shared" si="66"/>
        <v>#VALUE!</v>
      </c>
      <c r="F297" s="9" t="e">
        <f t="shared" si="67"/>
        <v>#VALUE!</v>
      </c>
      <c r="G297" s="9" t="str">
        <f t="shared" si="68"/>
        <v/>
      </c>
      <c r="H297" s="9" t="str">
        <f t="shared" si="69"/>
        <v/>
      </c>
      <c r="I297" s="9" t="str">
        <f t="shared" si="70"/>
        <v/>
      </c>
      <c r="J297" s="9" t="str">
        <f t="shared" si="71"/>
        <v/>
      </c>
      <c r="K297" s="11" t="e">
        <f t="shared" si="72"/>
        <v>#VALUE!</v>
      </c>
      <c r="L297" s="11" t="e">
        <f t="shared" si="73"/>
        <v>#VALUE!</v>
      </c>
      <c r="M297" s="11" t="e">
        <f t="shared" si="74"/>
        <v>#VALUE!</v>
      </c>
      <c r="N297" s="11" t="e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#VALUE!</v>
      </c>
      <c r="O297" s="11">
        <f>0</f>
        <v>0</v>
      </c>
      <c r="P297" s="11" t="e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#VALUE!</v>
      </c>
      <c r="Q297" s="11" t="e">
        <f>2*'OddsRatio_working_3-way'!K297*'OddsRatio_working_3-way'!L297*'OddsRatio_working_3-way'!M297</f>
        <v>#VALUE!</v>
      </c>
      <c r="R297" s="11" t="e">
        <f t="shared" si="75"/>
        <v>#VALUE!</v>
      </c>
      <c r="S297" s="11" t="e">
        <f t="shared" si="76"/>
        <v>#VALUE!</v>
      </c>
      <c r="T297" s="11" t="e">
        <f t="shared" si="77"/>
        <v>#VALUE!</v>
      </c>
      <c r="U297" s="11" t="e">
        <f>'OddsRatio_working_3-way'!S297-'OddsRatio_working_3-way'!R297^2/3</f>
        <v>#VALUE!</v>
      </c>
      <c r="V297" s="11" t="e">
        <f>'OddsRatio_working_3-way'!S297*'OddsRatio_working_3-way'!R297/3-2*'OddsRatio_working_3-way'!R297^3/27-'OddsRatio_working_3-way'!T297</f>
        <v>#VALUE!</v>
      </c>
      <c r="W297" s="11" t="e">
        <f>'OddsRatio_working_3-way'!V297^2+4*'OddsRatio_working_3-way'!U297^3/27</f>
        <v>#VALUE!</v>
      </c>
      <c r="X297" s="11" t="e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#VALUE!</v>
      </c>
      <c r="Y297" s="11" t="e">
        <f>IF('OddsRatio_working_3-way'!W297&gt;=0,IF('OddsRatio_working_3-way'!V297+SQRT('OddsRatio_working_3-way'!W297)&gt;0,0,PI()),ACOS('OddsRatio_working_3-way'!V297/(2*'OddsRatio_working_3-way'!X297)))</f>
        <v>#VALUE!</v>
      </c>
      <c r="Z297" s="11" t="e">
        <f>'OddsRatio_working_3-way'!X297^(1/3)*COS('OddsRatio_working_3-way'!Y297/3)</f>
        <v>#VALUE!</v>
      </c>
      <c r="AA297" s="11" t="e">
        <f>'OddsRatio_working_3-way'!X297^(1/3)*COS(('OddsRatio_working_3-way'!Y297+2*PI())/3)</f>
        <v>#VALUE!</v>
      </c>
      <c r="AB297" s="11" t="e">
        <f>'OddsRatio_working_3-way'!X297^(1/3)*COS(('OddsRatio_working_3-way'!Y297+4*PI())/3)</f>
        <v>#VALUE!</v>
      </c>
      <c r="AC297" s="11" t="e">
        <f>'OddsRatio_working_3-way'!X297^(1/3)*SIN('OddsRatio_working_3-way'!Y297/3)</f>
        <v>#VALUE!</v>
      </c>
      <c r="AD297" s="11" t="e">
        <f>'OddsRatio_working_3-way'!X297^(1/3)*SIN(('OddsRatio_working_3-way'!Y297+2*PI())/3)</f>
        <v>#VALUE!</v>
      </c>
      <c r="AE297" s="11" t="e">
        <f>'OddsRatio_working_3-way'!X297^(1/3)*SIN(('OddsRatio_working_3-way'!Y297+4*PI())/3)</f>
        <v>#VALUE!</v>
      </c>
      <c r="AF297" s="11" t="e">
        <f>-'OddsRatio_working_3-way'!U297/(3*'OddsRatio_working_3-way'!X297^(1/3))*COS(('OddsRatio_working_3-way'!Y297)/3)</f>
        <v>#VALUE!</v>
      </c>
      <c r="AG297" s="11" t="e">
        <f>-'OddsRatio_working_3-way'!U297/(3*'OddsRatio_working_3-way'!X297^(1/3))*COS(('OddsRatio_working_3-way'!Y297+2*PI())/3)</f>
        <v>#VALUE!</v>
      </c>
      <c r="AH297" s="11" t="e">
        <f>-'OddsRatio_working_3-way'!U297/(3*'OddsRatio_working_3-way'!X297^(1/3))*COS(('OddsRatio_working_3-way'!Y297+4*PI())/3)</f>
        <v>#VALUE!</v>
      </c>
      <c r="AI297" s="11" t="e">
        <f>'OddsRatio_working_3-way'!U297/(3*'OddsRatio_working_3-way'!X297^(1/3))*SIN(('OddsRatio_working_3-way'!Y297)/3)</f>
        <v>#VALUE!</v>
      </c>
      <c r="AJ297" s="11" t="e">
        <f>'OddsRatio_working_3-way'!U297/(3*'OddsRatio_working_3-way'!X297^(1/3))*SIN(('OddsRatio_working_3-way'!Y297+2*PI())/3)</f>
        <v>#VALUE!</v>
      </c>
      <c r="AK297" s="11" t="e">
        <f>'OddsRatio_working_3-way'!U297/(3*'OddsRatio_working_3-way'!X297^(1/3))*SIN(('OddsRatio_working_3-way'!Y297+4*PI())/3)</f>
        <v>#VALUE!</v>
      </c>
      <c r="AL297" s="11" t="e">
        <f>'OddsRatio_working_3-way'!Z297+'OddsRatio_working_3-way'!AF297</f>
        <v>#VALUE!</v>
      </c>
      <c r="AM297" s="11" t="e">
        <f>'OddsRatio_working_3-way'!AA297+'OddsRatio_working_3-way'!AG297</f>
        <v>#VALUE!</v>
      </c>
      <c r="AN297" s="11" t="e">
        <f>'OddsRatio_working_3-way'!AB297+'OddsRatio_working_3-way'!AH297</f>
        <v>#VALUE!</v>
      </c>
      <c r="AO297" s="11" t="e">
        <f>'OddsRatio_working_3-way'!AC297+'OddsRatio_working_3-way'!AI297</f>
        <v>#VALUE!</v>
      </c>
      <c r="AP297" s="11" t="e">
        <f>'OddsRatio_working_3-way'!AD297+'OddsRatio_working_3-way'!AJ297</f>
        <v>#VALUE!</v>
      </c>
      <c r="AQ297" s="11" t="e">
        <f>'OddsRatio_working_3-way'!AE297+'OddsRatio_working_3-way'!AK297</f>
        <v>#VALUE!</v>
      </c>
      <c r="AR297" s="10" t="str">
        <f>IF(A297="","",IF(('OddsRatio_working_3-way'!X297=0),IF(Q297&gt;0,-Q297^(1/3),(-Q297)^(1/3)),'OddsRatio_working_3-way'!AL297-'OddsRatio_working_3-way'!R297/3))</f>
        <v/>
      </c>
      <c r="AS297" s="11" t="e">
        <f>IF(('OddsRatio_working_3-way'!X297=0),IF(Q297&gt;0,-Q297^(1/3),(-Q297)^(1/3)),'OddsRatio_working_3-way'!AM297-'OddsRatio_working_3-way'!R297/3)</f>
        <v>#VALUE!</v>
      </c>
      <c r="AT297" s="11" t="e">
        <f>IF(('OddsRatio_working_3-way'!X297=0),IF(Q297&gt;0,-Q297^(1/3),(-Q297)^(1/3)),'OddsRatio_working_3-way'!AN297-'OddsRatio_working_3-way'!R297/3)</f>
        <v>#VALUE!</v>
      </c>
      <c r="AU297" s="11" t="e">
        <f>IF(('OddsRatio_working_3-way'!X297=0),0,'OddsRatio_working_3-way'!AO297)</f>
        <v>#VALUE!</v>
      </c>
      <c r="AV297" s="11" t="e">
        <f>IF(('OddsRatio_working_3-way'!X297=0),0,'OddsRatio_working_3-way'!AP297)</f>
        <v>#VALUE!</v>
      </c>
      <c r="AW297" s="11" t="e">
        <f>IF(('OddsRatio_working_3-way'!X297=0),0,'OddsRatio_working_3-way'!AQ297)</f>
        <v>#VALUE!</v>
      </c>
    </row>
    <row r="298" spans="1:4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9" t="e">
        <f t="shared" si="65"/>
        <v>#VALUE!</v>
      </c>
      <c r="E298" s="9" t="e">
        <f t="shared" si="66"/>
        <v>#VALUE!</v>
      </c>
      <c r="F298" s="9" t="e">
        <f t="shared" si="67"/>
        <v>#VALUE!</v>
      </c>
      <c r="G298" s="9" t="str">
        <f t="shared" si="68"/>
        <v/>
      </c>
      <c r="H298" s="9" t="str">
        <f t="shared" si="69"/>
        <v/>
      </c>
      <c r="I298" s="9" t="str">
        <f t="shared" si="70"/>
        <v/>
      </c>
      <c r="J298" s="9" t="str">
        <f t="shared" si="71"/>
        <v/>
      </c>
      <c r="K298" s="11" t="e">
        <f t="shared" si="72"/>
        <v>#VALUE!</v>
      </c>
      <c r="L298" s="11" t="e">
        <f t="shared" si="73"/>
        <v>#VALUE!</v>
      </c>
      <c r="M298" s="11" t="e">
        <f t="shared" si="74"/>
        <v>#VALUE!</v>
      </c>
      <c r="N298" s="11" t="e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#VALUE!</v>
      </c>
      <c r="O298" s="11">
        <f>0</f>
        <v>0</v>
      </c>
      <c r="P298" s="11" t="e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#VALUE!</v>
      </c>
      <c r="Q298" s="11" t="e">
        <f>2*'OddsRatio_working_3-way'!K298*'OddsRatio_working_3-way'!L298*'OddsRatio_working_3-way'!M298</f>
        <v>#VALUE!</v>
      </c>
      <c r="R298" s="11" t="e">
        <f t="shared" si="75"/>
        <v>#VALUE!</v>
      </c>
      <c r="S298" s="11" t="e">
        <f t="shared" si="76"/>
        <v>#VALUE!</v>
      </c>
      <c r="T298" s="11" t="e">
        <f t="shared" si="77"/>
        <v>#VALUE!</v>
      </c>
      <c r="U298" s="11" t="e">
        <f>'OddsRatio_working_3-way'!S298-'OddsRatio_working_3-way'!R298^2/3</f>
        <v>#VALUE!</v>
      </c>
      <c r="V298" s="11" t="e">
        <f>'OddsRatio_working_3-way'!S298*'OddsRatio_working_3-way'!R298/3-2*'OddsRatio_working_3-way'!R298^3/27-'OddsRatio_working_3-way'!T298</f>
        <v>#VALUE!</v>
      </c>
      <c r="W298" s="11" t="e">
        <f>'OddsRatio_working_3-way'!V298^2+4*'OddsRatio_working_3-way'!U298^3/27</f>
        <v>#VALUE!</v>
      </c>
      <c r="X298" s="11" t="e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#VALUE!</v>
      </c>
      <c r="Y298" s="11" t="e">
        <f>IF('OddsRatio_working_3-way'!W298&gt;=0,IF('OddsRatio_working_3-way'!V298+SQRT('OddsRatio_working_3-way'!W298)&gt;0,0,PI()),ACOS('OddsRatio_working_3-way'!V298/(2*'OddsRatio_working_3-way'!X298)))</f>
        <v>#VALUE!</v>
      </c>
      <c r="Z298" s="11" t="e">
        <f>'OddsRatio_working_3-way'!X298^(1/3)*COS('OddsRatio_working_3-way'!Y298/3)</f>
        <v>#VALUE!</v>
      </c>
      <c r="AA298" s="11" t="e">
        <f>'OddsRatio_working_3-way'!X298^(1/3)*COS(('OddsRatio_working_3-way'!Y298+2*PI())/3)</f>
        <v>#VALUE!</v>
      </c>
      <c r="AB298" s="11" t="e">
        <f>'OddsRatio_working_3-way'!X298^(1/3)*COS(('OddsRatio_working_3-way'!Y298+4*PI())/3)</f>
        <v>#VALUE!</v>
      </c>
      <c r="AC298" s="11" t="e">
        <f>'OddsRatio_working_3-way'!X298^(1/3)*SIN('OddsRatio_working_3-way'!Y298/3)</f>
        <v>#VALUE!</v>
      </c>
      <c r="AD298" s="11" t="e">
        <f>'OddsRatio_working_3-way'!X298^(1/3)*SIN(('OddsRatio_working_3-way'!Y298+2*PI())/3)</f>
        <v>#VALUE!</v>
      </c>
      <c r="AE298" s="11" t="e">
        <f>'OddsRatio_working_3-way'!X298^(1/3)*SIN(('OddsRatio_working_3-way'!Y298+4*PI())/3)</f>
        <v>#VALUE!</v>
      </c>
      <c r="AF298" s="11" t="e">
        <f>-'OddsRatio_working_3-way'!U298/(3*'OddsRatio_working_3-way'!X298^(1/3))*COS(('OddsRatio_working_3-way'!Y298)/3)</f>
        <v>#VALUE!</v>
      </c>
      <c r="AG298" s="11" t="e">
        <f>-'OddsRatio_working_3-way'!U298/(3*'OddsRatio_working_3-way'!X298^(1/3))*COS(('OddsRatio_working_3-way'!Y298+2*PI())/3)</f>
        <v>#VALUE!</v>
      </c>
      <c r="AH298" s="11" t="e">
        <f>-'OddsRatio_working_3-way'!U298/(3*'OddsRatio_working_3-way'!X298^(1/3))*COS(('OddsRatio_working_3-way'!Y298+4*PI())/3)</f>
        <v>#VALUE!</v>
      </c>
      <c r="AI298" s="11" t="e">
        <f>'OddsRatio_working_3-way'!U298/(3*'OddsRatio_working_3-way'!X298^(1/3))*SIN(('OddsRatio_working_3-way'!Y298)/3)</f>
        <v>#VALUE!</v>
      </c>
      <c r="AJ298" s="11" t="e">
        <f>'OddsRatio_working_3-way'!U298/(3*'OddsRatio_working_3-way'!X298^(1/3))*SIN(('OddsRatio_working_3-way'!Y298+2*PI())/3)</f>
        <v>#VALUE!</v>
      </c>
      <c r="AK298" s="11" t="e">
        <f>'OddsRatio_working_3-way'!U298/(3*'OddsRatio_working_3-way'!X298^(1/3))*SIN(('OddsRatio_working_3-way'!Y298+4*PI())/3)</f>
        <v>#VALUE!</v>
      </c>
      <c r="AL298" s="11" t="e">
        <f>'OddsRatio_working_3-way'!Z298+'OddsRatio_working_3-way'!AF298</f>
        <v>#VALUE!</v>
      </c>
      <c r="AM298" s="11" t="e">
        <f>'OddsRatio_working_3-way'!AA298+'OddsRatio_working_3-way'!AG298</f>
        <v>#VALUE!</v>
      </c>
      <c r="AN298" s="11" t="e">
        <f>'OddsRatio_working_3-way'!AB298+'OddsRatio_working_3-way'!AH298</f>
        <v>#VALUE!</v>
      </c>
      <c r="AO298" s="11" t="e">
        <f>'OddsRatio_working_3-way'!AC298+'OddsRatio_working_3-way'!AI298</f>
        <v>#VALUE!</v>
      </c>
      <c r="AP298" s="11" t="e">
        <f>'OddsRatio_working_3-way'!AD298+'OddsRatio_working_3-way'!AJ298</f>
        <v>#VALUE!</v>
      </c>
      <c r="AQ298" s="11" t="e">
        <f>'OddsRatio_working_3-way'!AE298+'OddsRatio_working_3-way'!AK298</f>
        <v>#VALUE!</v>
      </c>
      <c r="AR298" s="10" t="str">
        <f>IF(A298="","",IF(('OddsRatio_working_3-way'!X298=0),IF(Q298&gt;0,-Q298^(1/3),(-Q298)^(1/3)),'OddsRatio_working_3-way'!AL298-'OddsRatio_working_3-way'!R298/3))</f>
        <v/>
      </c>
      <c r="AS298" s="11" t="e">
        <f>IF(('OddsRatio_working_3-way'!X298=0),IF(Q298&gt;0,-Q298^(1/3),(-Q298)^(1/3)),'OddsRatio_working_3-way'!AM298-'OddsRatio_working_3-way'!R298/3)</f>
        <v>#VALUE!</v>
      </c>
      <c r="AT298" s="11" t="e">
        <f>IF(('OddsRatio_working_3-way'!X298=0),IF(Q298&gt;0,-Q298^(1/3),(-Q298)^(1/3)),'OddsRatio_working_3-way'!AN298-'OddsRatio_working_3-way'!R298/3)</f>
        <v>#VALUE!</v>
      </c>
      <c r="AU298" s="11" t="e">
        <f>IF(('OddsRatio_working_3-way'!X298=0),0,'OddsRatio_working_3-way'!AO298)</f>
        <v>#VALUE!</v>
      </c>
      <c r="AV298" s="11" t="e">
        <f>IF(('OddsRatio_working_3-way'!X298=0),0,'OddsRatio_working_3-way'!AP298)</f>
        <v>#VALUE!</v>
      </c>
      <c r="AW298" s="11" t="e">
        <f>IF(('OddsRatio_working_3-way'!X298=0),0,'OddsRatio_working_3-way'!AQ298)</f>
        <v>#VALUE!</v>
      </c>
    </row>
    <row r="299" spans="1:4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9" t="e">
        <f t="shared" si="65"/>
        <v>#VALUE!</v>
      </c>
      <c r="E299" s="9" t="e">
        <f t="shared" si="66"/>
        <v>#VALUE!</v>
      </c>
      <c r="F299" s="9" t="e">
        <f t="shared" si="67"/>
        <v>#VALUE!</v>
      </c>
      <c r="G299" s="9" t="str">
        <f t="shared" si="68"/>
        <v/>
      </c>
      <c r="H299" s="9" t="str">
        <f t="shared" si="69"/>
        <v/>
      </c>
      <c r="I299" s="9" t="str">
        <f t="shared" si="70"/>
        <v/>
      </c>
      <c r="J299" s="9" t="str">
        <f t="shared" si="71"/>
        <v/>
      </c>
      <c r="K299" s="11" t="e">
        <f t="shared" si="72"/>
        <v>#VALUE!</v>
      </c>
      <c r="L299" s="11" t="e">
        <f t="shared" si="73"/>
        <v>#VALUE!</v>
      </c>
      <c r="M299" s="11" t="e">
        <f t="shared" si="74"/>
        <v>#VALUE!</v>
      </c>
      <c r="N299" s="11" t="e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#VALUE!</v>
      </c>
      <c r="O299" s="11">
        <f>0</f>
        <v>0</v>
      </c>
      <c r="P299" s="11" t="e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#VALUE!</v>
      </c>
      <c r="Q299" s="11" t="e">
        <f>2*'OddsRatio_working_3-way'!K299*'OddsRatio_working_3-way'!L299*'OddsRatio_working_3-way'!M299</f>
        <v>#VALUE!</v>
      </c>
      <c r="R299" s="11" t="e">
        <f t="shared" si="75"/>
        <v>#VALUE!</v>
      </c>
      <c r="S299" s="11" t="e">
        <f t="shared" si="76"/>
        <v>#VALUE!</v>
      </c>
      <c r="T299" s="11" t="e">
        <f t="shared" si="77"/>
        <v>#VALUE!</v>
      </c>
      <c r="U299" s="11" t="e">
        <f>'OddsRatio_working_3-way'!S299-'OddsRatio_working_3-way'!R299^2/3</f>
        <v>#VALUE!</v>
      </c>
      <c r="V299" s="11" t="e">
        <f>'OddsRatio_working_3-way'!S299*'OddsRatio_working_3-way'!R299/3-2*'OddsRatio_working_3-way'!R299^3/27-'OddsRatio_working_3-way'!T299</f>
        <v>#VALUE!</v>
      </c>
      <c r="W299" s="11" t="e">
        <f>'OddsRatio_working_3-way'!V299^2+4*'OddsRatio_working_3-way'!U299^3/27</f>
        <v>#VALUE!</v>
      </c>
      <c r="X299" s="11" t="e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#VALUE!</v>
      </c>
      <c r="Y299" s="11" t="e">
        <f>IF('OddsRatio_working_3-way'!W299&gt;=0,IF('OddsRatio_working_3-way'!V299+SQRT('OddsRatio_working_3-way'!W299)&gt;0,0,PI()),ACOS('OddsRatio_working_3-way'!V299/(2*'OddsRatio_working_3-way'!X299)))</f>
        <v>#VALUE!</v>
      </c>
      <c r="Z299" s="11" t="e">
        <f>'OddsRatio_working_3-way'!X299^(1/3)*COS('OddsRatio_working_3-way'!Y299/3)</f>
        <v>#VALUE!</v>
      </c>
      <c r="AA299" s="11" t="e">
        <f>'OddsRatio_working_3-way'!X299^(1/3)*COS(('OddsRatio_working_3-way'!Y299+2*PI())/3)</f>
        <v>#VALUE!</v>
      </c>
      <c r="AB299" s="11" t="e">
        <f>'OddsRatio_working_3-way'!X299^(1/3)*COS(('OddsRatio_working_3-way'!Y299+4*PI())/3)</f>
        <v>#VALUE!</v>
      </c>
      <c r="AC299" s="11" t="e">
        <f>'OddsRatio_working_3-way'!X299^(1/3)*SIN('OddsRatio_working_3-way'!Y299/3)</f>
        <v>#VALUE!</v>
      </c>
      <c r="AD299" s="11" t="e">
        <f>'OddsRatio_working_3-way'!X299^(1/3)*SIN(('OddsRatio_working_3-way'!Y299+2*PI())/3)</f>
        <v>#VALUE!</v>
      </c>
      <c r="AE299" s="11" t="e">
        <f>'OddsRatio_working_3-way'!X299^(1/3)*SIN(('OddsRatio_working_3-way'!Y299+4*PI())/3)</f>
        <v>#VALUE!</v>
      </c>
      <c r="AF299" s="11" t="e">
        <f>-'OddsRatio_working_3-way'!U299/(3*'OddsRatio_working_3-way'!X299^(1/3))*COS(('OddsRatio_working_3-way'!Y299)/3)</f>
        <v>#VALUE!</v>
      </c>
      <c r="AG299" s="11" t="e">
        <f>-'OddsRatio_working_3-way'!U299/(3*'OddsRatio_working_3-way'!X299^(1/3))*COS(('OddsRatio_working_3-way'!Y299+2*PI())/3)</f>
        <v>#VALUE!</v>
      </c>
      <c r="AH299" s="11" t="e">
        <f>-'OddsRatio_working_3-way'!U299/(3*'OddsRatio_working_3-way'!X299^(1/3))*COS(('OddsRatio_working_3-way'!Y299+4*PI())/3)</f>
        <v>#VALUE!</v>
      </c>
      <c r="AI299" s="11" t="e">
        <f>'OddsRatio_working_3-way'!U299/(3*'OddsRatio_working_3-way'!X299^(1/3))*SIN(('OddsRatio_working_3-way'!Y299)/3)</f>
        <v>#VALUE!</v>
      </c>
      <c r="AJ299" s="11" t="e">
        <f>'OddsRatio_working_3-way'!U299/(3*'OddsRatio_working_3-way'!X299^(1/3))*SIN(('OddsRatio_working_3-way'!Y299+2*PI())/3)</f>
        <v>#VALUE!</v>
      </c>
      <c r="AK299" s="11" t="e">
        <f>'OddsRatio_working_3-way'!U299/(3*'OddsRatio_working_3-way'!X299^(1/3))*SIN(('OddsRatio_working_3-way'!Y299+4*PI())/3)</f>
        <v>#VALUE!</v>
      </c>
      <c r="AL299" s="11" t="e">
        <f>'OddsRatio_working_3-way'!Z299+'OddsRatio_working_3-way'!AF299</f>
        <v>#VALUE!</v>
      </c>
      <c r="AM299" s="11" t="e">
        <f>'OddsRatio_working_3-way'!AA299+'OddsRatio_working_3-way'!AG299</f>
        <v>#VALUE!</v>
      </c>
      <c r="AN299" s="11" t="e">
        <f>'OddsRatio_working_3-way'!AB299+'OddsRatio_working_3-way'!AH299</f>
        <v>#VALUE!</v>
      </c>
      <c r="AO299" s="11" t="e">
        <f>'OddsRatio_working_3-way'!AC299+'OddsRatio_working_3-way'!AI299</f>
        <v>#VALUE!</v>
      </c>
      <c r="AP299" s="11" t="e">
        <f>'OddsRatio_working_3-way'!AD299+'OddsRatio_working_3-way'!AJ299</f>
        <v>#VALUE!</v>
      </c>
      <c r="AQ299" s="11" t="e">
        <f>'OddsRatio_working_3-way'!AE299+'OddsRatio_working_3-way'!AK299</f>
        <v>#VALUE!</v>
      </c>
      <c r="AR299" s="10" t="str">
        <f>IF(A299="","",IF(('OddsRatio_working_3-way'!X299=0),IF(Q299&gt;0,-Q299^(1/3),(-Q299)^(1/3)),'OddsRatio_working_3-way'!AL299-'OddsRatio_working_3-way'!R299/3))</f>
        <v/>
      </c>
      <c r="AS299" s="11" t="e">
        <f>IF(('OddsRatio_working_3-way'!X299=0),IF(Q299&gt;0,-Q299^(1/3),(-Q299)^(1/3)),'OddsRatio_working_3-way'!AM299-'OddsRatio_working_3-way'!R299/3)</f>
        <v>#VALUE!</v>
      </c>
      <c r="AT299" s="11" t="e">
        <f>IF(('OddsRatio_working_3-way'!X299=0),IF(Q299&gt;0,-Q299^(1/3),(-Q299)^(1/3)),'OddsRatio_working_3-way'!AN299-'OddsRatio_working_3-way'!R299/3)</f>
        <v>#VALUE!</v>
      </c>
      <c r="AU299" s="11" t="e">
        <f>IF(('OddsRatio_working_3-way'!X299=0),0,'OddsRatio_working_3-way'!AO299)</f>
        <v>#VALUE!</v>
      </c>
      <c r="AV299" s="11" t="e">
        <f>IF(('OddsRatio_working_3-way'!X299=0),0,'OddsRatio_working_3-way'!AP299)</f>
        <v>#VALUE!</v>
      </c>
      <c r="AW299" s="11" t="e">
        <f>IF(('OddsRatio_working_3-way'!X299=0),0,'OddsRatio_working_3-way'!AQ299)</f>
        <v>#VALUE!</v>
      </c>
    </row>
    <row r="300" spans="1:4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9" t="e">
        <f t="shared" si="65"/>
        <v>#VALUE!</v>
      </c>
      <c r="E300" s="9" t="e">
        <f t="shared" si="66"/>
        <v>#VALUE!</v>
      </c>
      <c r="F300" s="9" t="e">
        <f t="shared" si="67"/>
        <v>#VALUE!</v>
      </c>
      <c r="G300" s="9" t="str">
        <f t="shared" si="68"/>
        <v/>
      </c>
      <c r="H300" s="9" t="str">
        <f t="shared" si="69"/>
        <v/>
      </c>
      <c r="I300" s="9" t="str">
        <f t="shared" si="70"/>
        <v/>
      </c>
      <c r="J300" s="9" t="str">
        <f t="shared" si="71"/>
        <v/>
      </c>
      <c r="K300" s="11" t="e">
        <f t="shared" si="72"/>
        <v>#VALUE!</v>
      </c>
      <c r="L300" s="11" t="e">
        <f t="shared" si="73"/>
        <v>#VALUE!</v>
      </c>
      <c r="M300" s="11" t="e">
        <f t="shared" si="74"/>
        <v>#VALUE!</v>
      </c>
      <c r="N300" s="11" t="e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#VALUE!</v>
      </c>
      <c r="O300" s="11">
        <f>0</f>
        <v>0</v>
      </c>
      <c r="P300" s="11" t="e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#VALUE!</v>
      </c>
      <c r="Q300" s="11" t="e">
        <f>2*'OddsRatio_working_3-way'!K300*'OddsRatio_working_3-way'!L300*'OddsRatio_working_3-way'!M300</f>
        <v>#VALUE!</v>
      </c>
      <c r="R300" s="11" t="e">
        <f t="shared" si="75"/>
        <v>#VALUE!</v>
      </c>
      <c r="S300" s="11" t="e">
        <f t="shared" si="76"/>
        <v>#VALUE!</v>
      </c>
      <c r="T300" s="11" t="e">
        <f t="shared" si="77"/>
        <v>#VALUE!</v>
      </c>
      <c r="U300" s="11" t="e">
        <f>'OddsRatio_working_3-way'!S300-'OddsRatio_working_3-way'!R300^2/3</f>
        <v>#VALUE!</v>
      </c>
      <c r="V300" s="11" t="e">
        <f>'OddsRatio_working_3-way'!S300*'OddsRatio_working_3-way'!R300/3-2*'OddsRatio_working_3-way'!R300^3/27-'OddsRatio_working_3-way'!T300</f>
        <v>#VALUE!</v>
      </c>
      <c r="W300" s="11" t="e">
        <f>'OddsRatio_working_3-way'!V300^2+4*'OddsRatio_working_3-way'!U300^3/27</f>
        <v>#VALUE!</v>
      </c>
      <c r="X300" s="11" t="e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#VALUE!</v>
      </c>
      <c r="Y300" s="11" t="e">
        <f>IF('OddsRatio_working_3-way'!W300&gt;=0,IF('OddsRatio_working_3-way'!V300+SQRT('OddsRatio_working_3-way'!W300)&gt;0,0,PI()),ACOS('OddsRatio_working_3-way'!V300/(2*'OddsRatio_working_3-way'!X300)))</f>
        <v>#VALUE!</v>
      </c>
      <c r="Z300" s="11" t="e">
        <f>'OddsRatio_working_3-way'!X300^(1/3)*COS('OddsRatio_working_3-way'!Y300/3)</f>
        <v>#VALUE!</v>
      </c>
      <c r="AA300" s="11" t="e">
        <f>'OddsRatio_working_3-way'!X300^(1/3)*COS(('OddsRatio_working_3-way'!Y300+2*PI())/3)</f>
        <v>#VALUE!</v>
      </c>
      <c r="AB300" s="11" t="e">
        <f>'OddsRatio_working_3-way'!X300^(1/3)*COS(('OddsRatio_working_3-way'!Y300+4*PI())/3)</f>
        <v>#VALUE!</v>
      </c>
      <c r="AC300" s="11" t="e">
        <f>'OddsRatio_working_3-way'!X300^(1/3)*SIN('OddsRatio_working_3-way'!Y300/3)</f>
        <v>#VALUE!</v>
      </c>
      <c r="AD300" s="11" t="e">
        <f>'OddsRatio_working_3-way'!X300^(1/3)*SIN(('OddsRatio_working_3-way'!Y300+2*PI())/3)</f>
        <v>#VALUE!</v>
      </c>
      <c r="AE300" s="11" t="e">
        <f>'OddsRatio_working_3-way'!X300^(1/3)*SIN(('OddsRatio_working_3-way'!Y300+4*PI())/3)</f>
        <v>#VALUE!</v>
      </c>
      <c r="AF300" s="11" t="e">
        <f>-'OddsRatio_working_3-way'!U300/(3*'OddsRatio_working_3-way'!X300^(1/3))*COS(('OddsRatio_working_3-way'!Y300)/3)</f>
        <v>#VALUE!</v>
      </c>
      <c r="AG300" s="11" t="e">
        <f>-'OddsRatio_working_3-way'!U300/(3*'OddsRatio_working_3-way'!X300^(1/3))*COS(('OddsRatio_working_3-way'!Y300+2*PI())/3)</f>
        <v>#VALUE!</v>
      </c>
      <c r="AH300" s="11" t="e">
        <f>-'OddsRatio_working_3-way'!U300/(3*'OddsRatio_working_3-way'!X300^(1/3))*COS(('OddsRatio_working_3-way'!Y300+4*PI())/3)</f>
        <v>#VALUE!</v>
      </c>
      <c r="AI300" s="11" t="e">
        <f>'OddsRatio_working_3-way'!U300/(3*'OddsRatio_working_3-way'!X300^(1/3))*SIN(('OddsRatio_working_3-way'!Y300)/3)</f>
        <v>#VALUE!</v>
      </c>
      <c r="AJ300" s="11" t="e">
        <f>'OddsRatio_working_3-way'!U300/(3*'OddsRatio_working_3-way'!X300^(1/3))*SIN(('OddsRatio_working_3-way'!Y300+2*PI())/3)</f>
        <v>#VALUE!</v>
      </c>
      <c r="AK300" s="11" t="e">
        <f>'OddsRatio_working_3-way'!U300/(3*'OddsRatio_working_3-way'!X300^(1/3))*SIN(('OddsRatio_working_3-way'!Y300+4*PI())/3)</f>
        <v>#VALUE!</v>
      </c>
      <c r="AL300" s="11" t="e">
        <f>'OddsRatio_working_3-way'!Z300+'OddsRatio_working_3-way'!AF300</f>
        <v>#VALUE!</v>
      </c>
      <c r="AM300" s="11" t="e">
        <f>'OddsRatio_working_3-way'!AA300+'OddsRatio_working_3-way'!AG300</f>
        <v>#VALUE!</v>
      </c>
      <c r="AN300" s="11" t="e">
        <f>'OddsRatio_working_3-way'!AB300+'OddsRatio_working_3-way'!AH300</f>
        <v>#VALUE!</v>
      </c>
      <c r="AO300" s="11" t="e">
        <f>'OddsRatio_working_3-way'!AC300+'OddsRatio_working_3-way'!AI300</f>
        <v>#VALUE!</v>
      </c>
      <c r="AP300" s="11" t="e">
        <f>'OddsRatio_working_3-way'!AD300+'OddsRatio_working_3-way'!AJ300</f>
        <v>#VALUE!</v>
      </c>
      <c r="AQ300" s="11" t="e">
        <f>'OddsRatio_working_3-way'!AE300+'OddsRatio_working_3-way'!AK300</f>
        <v>#VALUE!</v>
      </c>
      <c r="AR300" s="10" t="str">
        <f>IF(A300="","",IF(('OddsRatio_working_3-way'!X300=0),IF(Q300&gt;0,-Q300^(1/3),(-Q300)^(1/3)),'OddsRatio_working_3-way'!AL300-'OddsRatio_working_3-way'!R300/3))</f>
        <v/>
      </c>
      <c r="AS300" s="11" t="e">
        <f>IF(('OddsRatio_working_3-way'!X300=0),IF(Q300&gt;0,-Q300^(1/3),(-Q300)^(1/3)),'OddsRatio_working_3-way'!AM300-'OddsRatio_working_3-way'!R300/3)</f>
        <v>#VALUE!</v>
      </c>
      <c r="AT300" s="11" t="e">
        <f>IF(('OddsRatio_working_3-way'!X300=0),IF(Q300&gt;0,-Q300^(1/3),(-Q300)^(1/3)),'OddsRatio_working_3-way'!AN300-'OddsRatio_working_3-way'!R300/3)</f>
        <v>#VALUE!</v>
      </c>
      <c r="AU300" s="11" t="e">
        <f>IF(('OddsRatio_working_3-way'!X300=0),0,'OddsRatio_working_3-way'!AO300)</f>
        <v>#VALUE!</v>
      </c>
      <c r="AV300" s="11" t="e">
        <f>IF(('OddsRatio_working_3-way'!X300=0),0,'OddsRatio_working_3-way'!AP300)</f>
        <v>#VALUE!</v>
      </c>
      <c r="AW300" s="11" t="e">
        <f>IF(('OddsRatio_working_3-way'!X300=0),0,'OddsRatio_working_3-way'!AQ300)</f>
        <v>#VALUE!</v>
      </c>
    </row>
    <row r="301" spans="1:4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9" t="e">
        <f t="shared" si="65"/>
        <v>#VALUE!</v>
      </c>
      <c r="E301" s="9" t="e">
        <f t="shared" si="66"/>
        <v>#VALUE!</v>
      </c>
      <c r="F301" s="9" t="e">
        <f t="shared" si="67"/>
        <v>#VALUE!</v>
      </c>
      <c r="G301" s="9" t="str">
        <f t="shared" si="68"/>
        <v/>
      </c>
      <c r="H301" s="9" t="str">
        <f t="shared" si="69"/>
        <v/>
      </c>
      <c r="I301" s="9" t="str">
        <f t="shared" si="70"/>
        <v/>
      </c>
      <c r="J301" s="9" t="str">
        <f t="shared" si="71"/>
        <v/>
      </c>
      <c r="K301" s="11" t="e">
        <f t="shared" si="72"/>
        <v>#VALUE!</v>
      </c>
      <c r="L301" s="11" t="e">
        <f t="shared" si="73"/>
        <v>#VALUE!</v>
      </c>
      <c r="M301" s="11" t="e">
        <f t="shared" si="74"/>
        <v>#VALUE!</v>
      </c>
      <c r="N301" s="11" t="e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#VALUE!</v>
      </c>
      <c r="O301" s="11">
        <f>0</f>
        <v>0</v>
      </c>
      <c r="P301" s="11" t="e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#VALUE!</v>
      </c>
      <c r="Q301" s="11" t="e">
        <f>2*'OddsRatio_working_3-way'!K301*'OddsRatio_working_3-way'!L301*'OddsRatio_working_3-way'!M301</f>
        <v>#VALUE!</v>
      </c>
      <c r="R301" s="11" t="e">
        <f t="shared" si="75"/>
        <v>#VALUE!</v>
      </c>
      <c r="S301" s="11" t="e">
        <f t="shared" si="76"/>
        <v>#VALUE!</v>
      </c>
      <c r="T301" s="11" t="e">
        <f t="shared" si="77"/>
        <v>#VALUE!</v>
      </c>
      <c r="U301" s="11" t="e">
        <f>'OddsRatio_working_3-way'!S301-'OddsRatio_working_3-way'!R301^2/3</f>
        <v>#VALUE!</v>
      </c>
      <c r="V301" s="11" t="e">
        <f>'OddsRatio_working_3-way'!S301*'OddsRatio_working_3-way'!R301/3-2*'OddsRatio_working_3-way'!R301^3/27-'OddsRatio_working_3-way'!T301</f>
        <v>#VALUE!</v>
      </c>
      <c r="W301" s="11" t="e">
        <f>'OddsRatio_working_3-way'!V301^2+4*'OddsRatio_working_3-way'!U301^3/27</f>
        <v>#VALUE!</v>
      </c>
      <c r="X301" s="11" t="e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#VALUE!</v>
      </c>
      <c r="Y301" s="11" t="e">
        <f>IF('OddsRatio_working_3-way'!W301&gt;=0,IF('OddsRatio_working_3-way'!V301+SQRT('OddsRatio_working_3-way'!W301)&gt;0,0,PI()),ACOS('OddsRatio_working_3-way'!V301/(2*'OddsRatio_working_3-way'!X301)))</f>
        <v>#VALUE!</v>
      </c>
      <c r="Z301" s="11" t="e">
        <f>'OddsRatio_working_3-way'!X301^(1/3)*COS('OddsRatio_working_3-way'!Y301/3)</f>
        <v>#VALUE!</v>
      </c>
      <c r="AA301" s="11" t="e">
        <f>'OddsRatio_working_3-way'!X301^(1/3)*COS(('OddsRatio_working_3-way'!Y301+2*PI())/3)</f>
        <v>#VALUE!</v>
      </c>
      <c r="AB301" s="11" t="e">
        <f>'OddsRatio_working_3-way'!X301^(1/3)*COS(('OddsRatio_working_3-way'!Y301+4*PI())/3)</f>
        <v>#VALUE!</v>
      </c>
      <c r="AC301" s="11" t="e">
        <f>'OddsRatio_working_3-way'!X301^(1/3)*SIN('OddsRatio_working_3-way'!Y301/3)</f>
        <v>#VALUE!</v>
      </c>
      <c r="AD301" s="11" t="e">
        <f>'OddsRatio_working_3-way'!X301^(1/3)*SIN(('OddsRatio_working_3-way'!Y301+2*PI())/3)</f>
        <v>#VALUE!</v>
      </c>
      <c r="AE301" s="11" t="e">
        <f>'OddsRatio_working_3-way'!X301^(1/3)*SIN(('OddsRatio_working_3-way'!Y301+4*PI())/3)</f>
        <v>#VALUE!</v>
      </c>
      <c r="AF301" s="11" t="e">
        <f>-'OddsRatio_working_3-way'!U301/(3*'OddsRatio_working_3-way'!X301^(1/3))*COS(('OddsRatio_working_3-way'!Y301)/3)</f>
        <v>#VALUE!</v>
      </c>
      <c r="AG301" s="11" t="e">
        <f>-'OddsRatio_working_3-way'!U301/(3*'OddsRatio_working_3-way'!X301^(1/3))*COS(('OddsRatio_working_3-way'!Y301+2*PI())/3)</f>
        <v>#VALUE!</v>
      </c>
      <c r="AH301" s="11" t="e">
        <f>-'OddsRatio_working_3-way'!U301/(3*'OddsRatio_working_3-way'!X301^(1/3))*COS(('OddsRatio_working_3-way'!Y301+4*PI())/3)</f>
        <v>#VALUE!</v>
      </c>
      <c r="AI301" s="11" t="e">
        <f>'OddsRatio_working_3-way'!U301/(3*'OddsRatio_working_3-way'!X301^(1/3))*SIN(('OddsRatio_working_3-way'!Y301)/3)</f>
        <v>#VALUE!</v>
      </c>
      <c r="AJ301" s="11" t="e">
        <f>'OddsRatio_working_3-way'!U301/(3*'OddsRatio_working_3-way'!X301^(1/3))*SIN(('OddsRatio_working_3-way'!Y301+2*PI())/3)</f>
        <v>#VALUE!</v>
      </c>
      <c r="AK301" s="11" t="e">
        <f>'OddsRatio_working_3-way'!U301/(3*'OddsRatio_working_3-way'!X301^(1/3))*SIN(('OddsRatio_working_3-way'!Y301+4*PI())/3)</f>
        <v>#VALUE!</v>
      </c>
      <c r="AL301" s="11" t="e">
        <f>'OddsRatio_working_3-way'!Z301+'OddsRatio_working_3-way'!AF301</f>
        <v>#VALUE!</v>
      </c>
      <c r="AM301" s="11" t="e">
        <f>'OddsRatio_working_3-way'!AA301+'OddsRatio_working_3-way'!AG301</f>
        <v>#VALUE!</v>
      </c>
      <c r="AN301" s="11" t="e">
        <f>'OddsRatio_working_3-way'!AB301+'OddsRatio_working_3-way'!AH301</f>
        <v>#VALUE!</v>
      </c>
      <c r="AO301" s="11" t="e">
        <f>'OddsRatio_working_3-way'!AC301+'OddsRatio_working_3-way'!AI301</f>
        <v>#VALUE!</v>
      </c>
      <c r="AP301" s="11" t="e">
        <f>'OddsRatio_working_3-way'!AD301+'OddsRatio_working_3-way'!AJ301</f>
        <v>#VALUE!</v>
      </c>
      <c r="AQ301" s="11" t="e">
        <f>'OddsRatio_working_3-way'!AE301+'OddsRatio_working_3-way'!AK301</f>
        <v>#VALUE!</v>
      </c>
      <c r="AR301" s="10" t="str">
        <f>IF(A301="","",IF(('OddsRatio_working_3-way'!X301=0),IF(Q301&gt;0,-Q301^(1/3),(-Q301)^(1/3)),'OddsRatio_working_3-way'!AL301-'OddsRatio_working_3-way'!R301/3))</f>
        <v/>
      </c>
      <c r="AS301" s="11" t="e">
        <f>IF(('OddsRatio_working_3-way'!X301=0),IF(Q301&gt;0,-Q301^(1/3),(-Q301)^(1/3)),'OddsRatio_working_3-way'!AM301-'OddsRatio_working_3-way'!R301/3)</f>
        <v>#VALUE!</v>
      </c>
      <c r="AT301" s="11" t="e">
        <f>IF(('OddsRatio_working_3-way'!X301=0),IF(Q301&gt;0,-Q301^(1/3),(-Q301)^(1/3)),'OddsRatio_working_3-way'!AN301-'OddsRatio_working_3-way'!R301/3)</f>
        <v>#VALUE!</v>
      </c>
      <c r="AU301" s="11" t="e">
        <f>IF(('OddsRatio_working_3-way'!X301=0),0,'OddsRatio_working_3-way'!AO301)</f>
        <v>#VALUE!</v>
      </c>
      <c r="AV301" s="11" t="e">
        <f>IF(('OddsRatio_working_3-way'!X301=0),0,'OddsRatio_working_3-way'!AP301)</f>
        <v>#VALUE!</v>
      </c>
      <c r="AW301" s="11" t="e">
        <f>IF(('OddsRatio_working_3-way'!X301=0),0,'OddsRatio_working_3-way'!AQ301)</f>
        <v>#VALUE!</v>
      </c>
    </row>
    <row r="302" spans="1:4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9" t="e">
        <f t="shared" si="65"/>
        <v>#VALUE!</v>
      </c>
      <c r="E302" s="9" t="e">
        <f t="shared" si="66"/>
        <v>#VALUE!</v>
      </c>
      <c r="F302" s="9" t="e">
        <f t="shared" si="67"/>
        <v>#VALUE!</v>
      </c>
      <c r="G302" s="9" t="str">
        <f t="shared" si="68"/>
        <v/>
      </c>
      <c r="H302" s="9" t="str">
        <f t="shared" si="69"/>
        <v/>
      </c>
      <c r="I302" s="9" t="str">
        <f t="shared" si="70"/>
        <v/>
      </c>
      <c r="J302" s="9" t="str">
        <f t="shared" si="71"/>
        <v/>
      </c>
      <c r="K302" s="11" t="e">
        <f t="shared" si="72"/>
        <v>#VALUE!</v>
      </c>
      <c r="L302" s="11" t="e">
        <f t="shared" si="73"/>
        <v>#VALUE!</v>
      </c>
      <c r="M302" s="11" t="e">
        <f t="shared" si="74"/>
        <v>#VALUE!</v>
      </c>
      <c r="N302" s="11" t="e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#VALUE!</v>
      </c>
      <c r="O302" s="11">
        <f>0</f>
        <v>0</v>
      </c>
      <c r="P302" s="11" t="e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#VALUE!</v>
      </c>
      <c r="Q302" s="11" t="e">
        <f>2*'OddsRatio_working_3-way'!K302*'OddsRatio_working_3-way'!L302*'OddsRatio_working_3-way'!M302</f>
        <v>#VALUE!</v>
      </c>
      <c r="R302" s="11" t="e">
        <f t="shared" si="75"/>
        <v>#VALUE!</v>
      </c>
      <c r="S302" s="11" t="e">
        <f t="shared" si="76"/>
        <v>#VALUE!</v>
      </c>
      <c r="T302" s="11" t="e">
        <f t="shared" si="77"/>
        <v>#VALUE!</v>
      </c>
      <c r="U302" s="11" t="e">
        <f>'OddsRatio_working_3-way'!S302-'OddsRatio_working_3-way'!R302^2/3</f>
        <v>#VALUE!</v>
      </c>
      <c r="V302" s="11" t="e">
        <f>'OddsRatio_working_3-way'!S302*'OddsRatio_working_3-way'!R302/3-2*'OddsRatio_working_3-way'!R302^3/27-'OddsRatio_working_3-way'!T302</f>
        <v>#VALUE!</v>
      </c>
      <c r="W302" s="11" t="e">
        <f>'OddsRatio_working_3-way'!V302^2+4*'OddsRatio_working_3-way'!U302^3/27</f>
        <v>#VALUE!</v>
      </c>
      <c r="X302" s="11" t="e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#VALUE!</v>
      </c>
      <c r="Y302" s="11" t="e">
        <f>IF('OddsRatio_working_3-way'!W302&gt;=0,IF('OddsRatio_working_3-way'!V302+SQRT('OddsRatio_working_3-way'!W302)&gt;0,0,PI()),ACOS('OddsRatio_working_3-way'!V302/(2*'OddsRatio_working_3-way'!X302)))</f>
        <v>#VALUE!</v>
      </c>
      <c r="Z302" s="11" t="e">
        <f>'OddsRatio_working_3-way'!X302^(1/3)*COS('OddsRatio_working_3-way'!Y302/3)</f>
        <v>#VALUE!</v>
      </c>
      <c r="AA302" s="11" t="e">
        <f>'OddsRatio_working_3-way'!X302^(1/3)*COS(('OddsRatio_working_3-way'!Y302+2*PI())/3)</f>
        <v>#VALUE!</v>
      </c>
      <c r="AB302" s="11" t="e">
        <f>'OddsRatio_working_3-way'!X302^(1/3)*COS(('OddsRatio_working_3-way'!Y302+4*PI())/3)</f>
        <v>#VALUE!</v>
      </c>
      <c r="AC302" s="11" t="e">
        <f>'OddsRatio_working_3-way'!X302^(1/3)*SIN('OddsRatio_working_3-way'!Y302/3)</f>
        <v>#VALUE!</v>
      </c>
      <c r="AD302" s="11" t="e">
        <f>'OddsRatio_working_3-way'!X302^(1/3)*SIN(('OddsRatio_working_3-way'!Y302+2*PI())/3)</f>
        <v>#VALUE!</v>
      </c>
      <c r="AE302" s="11" t="e">
        <f>'OddsRatio_working_3-way'!X302^(1/3)*SIN(('OddsRatio_working_3-way'!Y302+4*PI())/3)</f>
        <v>#VALUE!</v>
      </c>
      <c r="AF302" s="11" t="e">
        <f>-'OddsRatio_working_3-way'!U302/(3*'OddsRatio_working_3-way'!X302^(1/3))*COS(('OddsRatio_working_3-way'!Y302)/3)</f>
        <v>#VALUE!</v>
      </c>
      <c r="AG302" s="11" t="e">
        <f>-'OddsRatio_working_3-way'!U302/(3*'OddsRatio_working_3-way'!X302^(1/3))*COS(('OddsRatio_working_3-way'!Y302+2*PI())/3)</f>
        <v>#VALUE!</v>
      </c>
      <c r="AH302" s="11" t="e">
        <f>-'OddsRatio_working_3-way'!U302/(3*'OddsRatio_working_3-way'!X302^(1/3))*COS(('OddsRatio_working_3-way'!Y302+4*PI())/3)</f>
        <v>#VALUE!</v>
      </c>
      <c r="AI302" s="11" t="e">
        <f>'OddsRatio_working_3-way'!U302/(3*'OddsRatio_working_3-way'!X302^(1/3))*SIN(('OddsRatio_working_3-way'!Y302)/3)</f>
        <v>#VALUE!</v>
      </c>
      <c r="AJ302" s="11" t="e">
        <f>'OddsRatio_working_3-way'!U302/(3*'OddsRatio_working_3-way'!X302^(1/3))*SIN(('OddsRatio_working_3-way'!Y302+2*PI())/3)</f>
        <v>#VALUE!</v>
      </c>
      <c r="AK302" s="11" t="e">
        <f>'OddsRatio_working_3-way'!U302/(3*'OddsRatio_working_3-way'!X302^(1/3))*SIN(('OddsRatio_working_3-way'!Y302+4*PI())/3)</f>
        <v>#VALUE!</v>
      </c>
      <c r="AL302" s="11" t="e">
        <f>'OddsRatio_working_3-way'!Z302+'OddsRatio_working_3-way'!AF302</f>
        <v>#VALUE!</v>
      </c>
      <c r="AM302" s="11" t="e">
        <f>'OddsRatio_working_3-way'!AA302+'OddsRatio_working_3-way'!AG302</f>
        <v>#VALUE!</v>
      </c>
      <c r="AN302" s="11" t="e">
        <f>'OddsRatio_working_3-way'!AB302+'OddsRatio_working_3-way'!AH302</f>
        <v>#VALUE!</v>
      </c>
      <c r="AO302" s="11" t="e">
        <f>'OddsRatio_working_3-way'!AC302+'OddsRatio_working_3-way'!AI302</f>
        <v>#VALUE!</v>
      </c>
      <c r="AP302" s="11" t="e">
        <f>'OddsRatio_working_3-way'!AD302+'OddsRatio_working_3-way'!AJ302</f>
        <v>#VALUE!</v>
      </c>
      <c r="AQ302" s="11" t="e">
        <f>'OddsRatio_working_3-way'!AE302+'OddsRatio_working_3-way'!AK302</f>
        <v>#VALUE!</v>
      </c>
      <c r="AR302" s="10" t="str">
        <f>IF(A302="","",IF(('OddsRatio_working_3-way'!X302=0),IF(Q302&gt;0,-Q302^(1/3),(-Q302)^(1/3)),'OddsRatio_working_3-way'!AL302-'OddsRatio_working_3-way'!R302/3))</f>
        <v/>
      </c>
      <c r="AS302" s="11" t="e">
        <f>IF(('OddsRatio_working_3-way'!X302=0),IF(Q302&gt;0,-Q302^(1/3),(-Q302)^(1/3)),'OddsRatio_working_3-way'!AM302-'OddsRatio_working_3-way'!R302/3)</f>
        <v>#VALUE!</v>
      </c>
      <c r="AT302" s="11" t="e">
        <f>IF(('OddsRatio_working_3-way'!X302=0),IF(Q302&gt;0,-Q302^(1/3),(-Q302)^(1/3)),'OddsRatio_working_3-way'!AN302-'OddsRatio_working_3-way'!R302/3)</f>
        <v>#VALUE!</v>
      </c>
      <c r="AU302" s="11" t="e">
        <f>IF(('OddsRatio_working_3-way'!X302=0),0,'OddsRatio_working_3-way'!AO302)</f>
        <v>#VALUE!</v>
      </c>
      <c r="AV302" s="11" t="e">
        <f>IF(('OddsRatio_working_3-way'!X302=0),0,'OddsRatio_working_3-way'!AP302)</f>
        <v>#VALUE!</v>
      </c>
      <c r="AW302" s="11" t="e">
        <f>IF(('OddsRatio_working_3-way'!X302=0),0,'OddsRatio_working_3-way'!AQ302)</f>
        <v>#VALUE!</v>
      </c>
    </row>
    <row r="303" spans="1:4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9" t="e">
        <f t="shared" si="65"/>
        <v>#VALUE!</v>
      </c>
      <c r="E303" s="9" t="e">
        <f t="shared" si="66"/>
        <v>#VALUE!</v>
      </c>
      <c r="F303" s="9" t="e">
        <f t="shared" si="67"/>
        <v>#VALUE!</v>
      </c>
      <c r="G303" s="9" t="str">
        <f t="shared" si="68"/>
        <v/>
      </c>
      <c r="H303" s="9" t="str">
        <f t="shared" si="69"/>
        <v/>
      </c>
      <c r="I303" s="9" t="str">
        <f t="shared" si="70"/>
        <v/>
      </c>
      <c r="J303" s="9" t="str">
        <f t="shared" si="71"/>
        <v/>
      </c>
      <c r="K303" s="11" t="e">
        <f t="shared" si="72"/>
        <v>#VALUE!</v>
      </c>
      <c r="L303" s="11" t="e">
        <f t="shared" si="73"/>
        <v>#VALUE!</v>
      </c>
      <c r="M303" s="11" t="e">
        <f t="shared" si="74"/>
        <v>#VALUE!</v>
      </c>
      <c r="N303" s="11" t="e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#VALUE!</v>
      </c>
      <c r="O303" s="11">
        <f>0</f>
        <v>0</v>
      </c>
      <c r="P303" s="11" t="e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#VALUE!</v>
      </c>
      <c r="Q303" s="11" t="e">
        <f>2*'OddsRatio_working_3-way'!K303*'OddsRatio_working_3-way'!L303*'OddsRatio_working_3-way'!M303</f>
        <v>#VALUE!</v>
      </c>
      <c r="R303" s="11" t="e">
        <f t="shared" si="75"/>
        <v>#VALUE!</v>
      </c>
      <c r="S303" s="11" t="e">
        <f t="shared" si="76"/>
        <v>#VALUE!</v>
      </c>
      <c r="T303" s="11" t="e">
        <f t="shared" si="77"/>
        <v>#VALUE!</v>
      </c>
      <c r="U303" s="11" t="e">
        <f>'OddsRatio_working_3-way'!S303-'OddsRatio_working_3-way'!R303^2/3</f>
        <v>#VALUE!</v>
      </c>
      <c r="V303" s="11" t="e">
        <f>'OddsRatio_working_3-way'!S303*'OddsRatio_working_3-way'!R303/3-2*'OddsRatio_working_3-way'!R303^3/27-'OddsRatio_working_3-way'!T303</f>
        <v>#VALUE!</v>
      </c>
      <c r="W303" s="11" t="e">
        <f>'OddsRatio_working_3-way'!V303^2+4*'OddsRatio_working_3-way'!U303^3/27</f>
        <v>#VALUE!</v>
      </c>
      <c r="X303" s="11" t="e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#VALUE!</v>
      </c>
      <c r="Y303" s="11" t="e">
        <f>IF('OddsRatio_working_3-way'!W303&gt;=0,IF('OddsRatio_working_3-way'!V303+SQRT('OddsRatio_working_3-way'!W303)&gt;0,0,PI()),ACOS('OddsRatio_working_3-way'!V303/(2*'OddsRatio_working_3-way'!X303)))</f>
        <v>#VALUE!</v>
      </c>
      <c r="Z303" s="11" t="e">
        <f>'OddsRatio_working_3-way'!X303^(1/3)*COS('OddsRatio_working_3-way'!Y303/3)</f>
        <v>#VALUE!</v>
      </c>
      <c r="AA303" s="11" t="e">
        <f>'OddsRatio_working_3-way'!X303^(1/3)*COS(('OddsRatio_working_3-way'!Y303+2*PI())/3)</f>
        <v>#VALUE!</v>
      </c>
      <c r="AB303" s="11" t="e">
        <f>'OddsRatio_working_3-way'!X303^(1/3)*COS(('OddsRatio_working_3-way'!Y303+4*PI())/3)</f>
        <v>#VALUE!</v>
      </c>
      <c r="AC303" s="11" t="e">
        <f>'OddsRatio_working_3-way'!X303^(1/3)*SIN('OddsRatio_working_3-way'!Y303/3)</f>
        <v>#VALUE!</v>
      </c>
      <c r="AD303" s="11" t="e">
        <f>'OddsRatio_working_3-way'!X303^(1/3)*SIN(('OddsRatio_working_3-way'!Y303+2*PI())/3)</f>
        <v>#VALUE!</v>
      </c>
      <c r="AE303" s="11" t="e">
        <f>'OddsRatio_working_3-way'!X303^(1/3)*SIN(('OddsRatio_working_3-way'!Y303+4*PI())/3)</f>
        <v>#VALUE!</v>
      </c>
      <c r="AF303" s="11" t="e">
        <f>-'OddsRatio_working_3-way'!U303/(3*'OddsRatio_working_3-way'!X303^(1/3))*COS(('OddsRatio_working_3-way'!Y303)/3)</f>
        <v>#VALUE!</v>
      </c>
      <c r="AG303" s="11" t="e">
        <f>-'OddsRatio_working_3-way'!U303/(3*'OddsRatio_working_3-way'!X303^(1/3))*COS(('OddsRatio_working_3-way'!Y303+2*PI())/3)</f>
        <v>#VALUE!</v>
      </c>
      <c r="AH303" s="11" t="e">
        <f>-'OddsRatio_working_3-way'!U303/(3*'OddsRatio_working_3-way'!X303^(1/3))*COS(('OddsRatio_working_3-way'!Y303+4*PI())/3)</f>
        <v>#VALUE!</v>
      </c>
      <c r="AI303" s="11" t="e">
        <f>'OddsRatio_working_3-way'!U303/(3*'OddsRatio_working_3-way'!X303^(1/3))*SIN(('OddsRatio_working_3-way'!Y303)/3)</f>
        <v>#VALUE!</v>
      </c>
      <c r="AJ303" s="11" t="e">
        <f>'OddsRatio_working_3-way'!U303/(3*'OddsRatio_working_3-way'!X303^(1/3))*SIN(('OddsRatio_working_3-way'!Y303+2*PI())/3)</f>
        <v>#VALUE!</v>
      </c>
      <c r="AK303" s="11" t="e">
        <f>'OddsRatio_working_3-way'!U303/(3*'OddsRatio_working_3-way'!X303^(1/3))*SIN(('OddsRatio_working_3-way'!Y303+4*PI())/3)</f>
        <v>#VALUE!</v>
      </c>
      <c r="AL303" s="11" t="e">
        <f>'OddsRatio_working_3-way'!Z303+'OddsRatio_working_3-way'!AF303</f>
        <v>#VALUE!</v>
      </c>
      <c r="AM303" s="11" t="e">
        <f>'OddsRatio_working_3-way'!AA303+'OddsRatio_working_3-way'!AG303</f>
        <v>#VALUE!</v>
      </c>
      <c r="AN303" s="11" t="e">
        <f>'OddsRatio_working_3-way'!AB303+'OddsRatio_working_3-way'!AH303</f>
        <v>#VALUE!</v>
      </c>
      <c r="AO303" s="11" t="e">
        <f>'OddsRatio_working_3-way'!AC303+'OddsRatio_working_3-way'!AI303</f>
        <v>#VALUE!</v>
      </c>
      <c r="AP303" s="11" t="e">
        <f>'OddsRatio_working_3-way'!AD303+'OddsRatio_working_3-way'!AJ303</f>
        <v>#VALUE!</v>
      </c>
      <c r="AQ303" s="11" t="e">
        <f>'OddsRatio_working_3-way'!AE303+'OddsRatio_working_3-way'!AK303</f>
        <v>#VALUE!</v>
      </c>
      <c r="AR303" s="10" t="str">
        <f>IF(A303="","",IF(('OddsRatio_working_3-way'!X303=0),IF(Q303&gt;0,-Q303^(1/3),(-Q303)^(1/3)),'OddsRatio_working_3-way'!AL303-'OddsRatio_working_3-way'!R303/3))</f>
        <v/>
      </c>
      <c r="AS303" s="11" t="e">
        <f>IF(('OddsRatio_working_3-way'!X303=0),IF(Q303&gt;0,-Q303^(1/3),(-Q303)^(1/3)),'OddsRatio_working_3-way'!AM303-'OddsRatio_working_3-way'!R303/3)</f>
        <v>#VALUE!</v>
      </c>
      <c r="AT303" s="11" t="e">
        <f>IF(('OddsRatio_working_3-way'!X303=0),IF(Q303&gt;0,-Q303^(1/3),(-Q303)^(1/3)),'OddsRatio_working_3-way'!AN303-'OddsRatio_working_3-way'!R303/3)</f>
        <v>#VALUE!</v>
      </c>
      <c r="AU303" s="11" t="e">
        <f>IF(('OddsRatio_working_3-way'!X303=0),0,'OddsRatio_working_3-way'!AO303)</f>
        <v>#VALUE!</v>
      </c>
      <c r="AV303" s="11" t="e">
        <f>IF(('OddsRatio_working_3-way'!X303=0),0,'OddsRatio_working_3-way'!AP303)</f>
        <v>#VALUE!</v>
      </c>
      <c r="AW303" s="11" t="e">
        <f>IF(('OddsRatio_working_3-way'!X303=0),0,'OddsRatio_working_3-way'!AQ303)</f>
        <v>#VALUE!</v>
      </c>
    </row>
    <row r="304" spans="1:4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9" t="e">
        <f t="shared" si="65"/>
        <v>#VALUE!</v>
      </c>
      <c r="E304" s="9" t="e">
        <f t="shared" si="66"/>
        <v>#VALUE!</v>
      </c>
      <c r="F304" s="9" t="e">
        <f t="shared" si="67"/>
        <v>#VALUE!</v>
      </c>
      <c r="G304" s="9" t="str">
        <f t="shared" si="68"/>
        <v/>
      </c>
      <c r="H304" s="9" t="str">
        <f t="shared" si="69"/>
        <v/>
      </c>
      <c r="I304" s="9" t="str">
        <f t="shared" si="70"/>
        <v/>
      </c>
      <c r="J304" s="9" t="str">
        <f t="shared" si="71"/>
        <v/>
      </c>
      <c r="K304" s="11" t="e">
        <f t="shared" si="72"/>
        <v>#VALUE!</v>
      </c>
      <c r="L304" s="11" t="e">
        <f t="shared" si="73"/>
        <v>#VALUE!</v>
      </c>
      <c r="M304" s="11" t="e">
        <f t="shared" si="74"/>
        <v>#VALUE!</v>
      </c>
      <c r="N304" s="11" t="e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#VALUE!</v>
      </c>
      <c r="O304" s="11">
        <f>0</f>
        <v>0</v>
      </c>
      <c r="P304" s="11" t="e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#VALUE!</v>
      </c>
      <c r="Q304" s="11" t="e">
        <f>2*'OddsRatio_working_3-way'!K304*'OddsRatio_working_3-way'!L304*'OddsRatio_working_3-way'!M304</f>
        <v>#VALUE!</v>
      </c>
      <c r="R304" s="11" t="e">
        <f t="shared" si="75"/>
        <v>#VALUE!</v>
      </c>
      <c r="S304" s="11" t="e">
        <f t="shared" si="76"/>
        <v>#VALUE!</v>
      </c>
      <c r="T304" s="11" t="e">
        <f t="shared" si="77"/>
        <v>#VALUE!</v>
      </c>
      <c r="U304" s="11" t="e">
        <f>'OddsRatio_working_3-way'!S304-'OddsRatio_working_3-way'!R304^2/3</f>
        <v>#VALUE!</v>
      </c>
      <c r="V304" s="11" t="e">
        <f>'OddsRatio_working_3-way'!S304*'OddsRatio_working_3-way'!R304/3-2*'OddsRatio_working_3-way'!R304^3/27-'OddsRatio_working_3-way'!T304</f>
        <v>#VALUE!</v>
      </c>
      <c r="W304" s="11" t="e">
        <f>'OddsRatio_working_3-way'!V304^2+4*'OddsRatio_working_3-way'!U304^3/27</f>
        <v>#VALUE!</v>
      </c>
      <c r="X304" s="11" t="e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#VALUE!</v>
      </c>
      <c r="Y304" s="11" t="e">
        <f>IF('OddsRatio_working_3-way'!W304&gt;=0,IF('OddsRatio_working_3-way'!V304+SQRT('OddsRatio_working_3-way'!W304)&gt;0,0,PI()),ACOS('OddsRatio_working_3-way'!V304/(2*'OddsRatio_working_3-way'!X304)))</f>
        <v>#VALUE!</v>
      </c>
      <c r="Z304" s="11" t="e">
        <f>'OddsRatio_working_3-way'!X304^(1/3)*COS('OddsRatio_working_3-way'!Y304/3)</f>
        <v>#VALUE!</v>
      </c>
      <c r="AA304" s="11" t="e">
        <f>'OddsRatio_working_3-way'!X304^(1/3)*COS(('OddsRatio_working_3-way'!Y304+2*PI())/3)</f>
        <v>#VALUE!</v>
      </c>
      <c r="AB304" s="11" t="e">
        <f>'OddsRatio_working_3-way'!X304^(1/3)*COS(('OddsRatio_working_3-way'!Y304+4*PI())/3)</f>
        <v>#VALUE!</v>
      </c>
      <c r="AC304" s="11" t="e">
        <f>'OddsRatio_working_3-way'!X304^(1/3)*SIN('OddsRatio_working_3-way'!Y304/3)</f>
        <v>#VALUE!</v>
      </c>
      <c r="AD304" s="11" t="e">
        <f>'OddsRatio_working_3-way'!X304^(1/3)*SIN(('OddsRatio_working_3-way'!Y304+2*PI())/3)</f>
        <v>#VALUE!</v>
      </c>
      <c r="AE304" s="11" t="e">
        <f>'OddsRatio_working_3-way'!X304^(1/3)*SIN(('OddsRatio_working_3-way'!Y304+4*PI())/3)</f>
        <v>#VALUE!</v>
      </c>
      <c r="AF304" s="11" t="e">
        <f>-'OddsRatio_working_3-way'!U304/(3*'OddsRatio_working_3-way'!X304^(1/3))*COS(('OddsRatio_working_3-way'!Y304)/3)</f>
        <v>#VALUE!</v>
      </c>
      <c r="AG304" s="11" t="e">
        <f>-'OddsRatio_working_3-way'!U304/(3*'OddsRatio_working_3-way'!X304^(1/3))*COS(('OddsRatio_working_3-way'!Y304+2*PI())/3)</f>
        <v>#VALUE!</v>
      </c>
      <c r="AH304" s="11" t="e">
        <f>-'OddsRatio_working_3-way'!U304/(3*'OddsRatio_working_3-way'!X304^(1/3))*COS(('OddsRatio_working_3-way'!Y304+4*PI())/3)</f>
        <v>#VALUE!</v>
      </c>
      <c r="AI304" s="11" t="e">
        <f>'OddsRatio_working_3-way'!U304/(3*'OddsRatio_working_3-way'!X304^(1/3))*SIN(('OddsRatio_working_3-way'!Y304)/3)</f>
        <v>#VALUE!</v>
      </c>
      <c r="AJ304" s="11" t="e">
        <f>'OddsRatio_working_3-way'!U304/(3*'OddsRatio_working_3-way'!X304^(1/3))*SIN(('OddsRatio_working_3-way'!Y304+2*PI())/3)</f>
        <v>#VALUE!</v>
      </c>
      <c r="AK304" s="11" t="e">
        <f>'OddsRatio_working_3-way'!U304/(3*'OddsRatio_working_3-way'!X304^(1/3))*SIN(('OddsRatio_working_3-way'!Y304+4*PI())/3)</f>
        <v>#VALUE!</v>
      </c>
      <c r="AL304" s="11" t="e">
        <f>'OddsRatio_working_3-way'!Z304+'OddsRatio_working_3-way'!AF304</f>
        <v>#VALUE!</v>
      </c>
      <c r="AM304" s="11" t="e">
        <f>'OddsRatio_working_3-way'!AA304+'OddsRatio_working_3-way'!AG304</f>
        <v>#VALUE!</v>
      </c>
      <c r="AN304" s="11" t="e">
        <f>'OddsRatio_working_3-way'!AB304+'OddsRatio_working_3-way'!AH304</f>
        <v>#VALUE!</v>
      </c>
      <c r="AO304" s="11" t="e">
        <f>'OddsRatio_working_3-way'!AC304+'OddsRatio_working_3-way'!AI304</f>
        <v>#VALUE!</v>
      </c>
      <c r="AP304" s="11" t="e">
        <f>'OddsRatio_working_3-way'!AD304+'OddsRatio_working_3-way'!AJ304</f>
        <v>#VALUE!</v>
      </c>
      <c r="AQ304" s="11" t="e">
        <f>'OddsRatio_working_3-way'!AE304+'OddsRatio_working_3-way'!AK304</f>
        <v>#VALUE!</v>
      </c>
      <c r="AR304" s="10" t="str">
        <f>IF(A304="","",IF(('OddsRatio_working_3-way'!X304=0),IF(Q304&gt;0,-Q304^(1/3),(-Q304)^(1/3)),'OddsRatio_working_3-way'!AL304-'OddsRatio_working_3-way'!R304/3))</f>
        <v/>
      </c>
      <c r="AS304" s="11" t="e">
        <f>IF(('OddsRatio_working_3-way'!X304=0),IF(Q304&gt;0,-Q304^(1/3),(-Q304)^(1/3)),'OddsRatio_working_3-way'!AM304-'OddsRatio_working_3-way'!R304/3)</f>
        <v>#VALUE!</v>
      </c>
      <c r="AT304" s="11" t="e">
        <f>IF(('OddsRatio_working_3-way'!X304=0),IF(Q304&gt;0,-Q304^(1/3),(-Q304)^(1/3)),'OddsRatio_working_3-way'!AN304-'OddsRatio_working_3-way'!R304/3)</f>
        <v>#VALUE!</v>
      </c>
      <c r="AU304" s="11" t="e">
        <f>IF(('OddsRatio_working_3-way'!X304=0),0,'OddsRatio_working_3-way'!AO304)</f>
        <v>#VALUE!</v>
      </c>
      <c r="AV304" s="11" t="e">
        <f>IF(('OddsRatio_working_3-way'!X304=0),0,'OddsRatio_working_3-way'!AP304)</f>
        <v>#VALUE!</v>
      </c>
      <c r="AW304" s="11" t="e">
        <f>IF(('OddsRatio_working_3-way'!X304=0),0,'OddsRatio_working_3-way'!AQ304)</f>
        <v>#VALUE!</v>
      </c>
    </row>
    <row r="305" spans="1:4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9" t="e">
        <f t="shared" si="65"/>
        <v>#VALUE!</v>
      </c>
      <c r="E305" s="9" t="e">
        <f t="shared" si="66"/>
        <v>#VALUE!</v>
      </c>
      <c r="F305" s="9" t="e">
        <f t="shared" si="67"/>
        <v>#VALUE!</v>
      </c>
      <c r="G305" s="9" t="str">
        <f t="shared" si="68"/>
        <v/>
      </c>
      <c r="H305" s="9" t="str">
        <f t="shared" si="69"/>
        <v/>
      </c>
      <c r="I305" s="9" t="str">
        <f t="shared" si="70"/>
        <v/>
      </c>
      <c r="J305" s="9" t="str">
        <f t="shared" si="71"/>
        <v/>
      </c>
      <c r="K305" s="11" t="e">
        <f t="shared" si="72"/>
        <v>#VALUE!</v>
      </c>
      <c r="L305" s="11" t="e">
        <f t="shared" si="73"/>
        <v>#VALUE!</v>
      </c>
      <c r="M305" s="11" t="e">
        <f t="shared" si="74"/>
        <v>#VALUE!</v>
      </c>
      <c r="N305" s="11" t="e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#VALUE!</v>
      </c>
      <c r="O305" s="11">
        <f>0</f>
        <v>0</v>
      </c>
      <c r="P305" s="11" t="e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#VALUE!</v>
      </c>
      <c r="Q305" s="11" t="e">
        <f>2*'OddsRatio_working_3-way'!K305*'OddsRatio_working_3-way'!L305*'OddsRatio_working_3-way'!M305</f>
        <v>#VALUE!</v>
      </c>
      <c r="R305" s="11" t="e">
        <f t="shared" si="75"/>
        <v>#VALUE!</v>
      </c>
      <c r="S305" s="11" t="e">
        <f t="shared" si="76"/>
        <v>#VALUE!</v>
      </c>
      <c r="T305" s="11" t="e">
        <f t="shared" si="77"/>
        <v>#VALUE!</v>
      </c>
      <c r="U305" s="11" t="e">
        <f>'OddsRatio_working_3-way'!S305-'OddsRatio_working_3-way'!R305^2/3</f>
        <v>#VALUE!</v>
      </c>
      <c r="V305" s="11" t="e">
        <f>'OddsRatio_working_3-way'!S305*'OddsRatio_working_3-way'!R305/3-2*'OddsRatio_working_3-way'!R305^3/27-'OddsRatio_working_3-way'!T305</f>
        <v>#VALUE!</v>
      </c>
      <c r="W305" s="11" t="e">
        <f>'OddsRatio_working_3-way'!V305^2+4*'OddsRatio_working_3-way'!U305^3/27</f>
        <v>#VALUE!</v>
      </c>
      <c r="X305" s="11" t="e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#VALUE!</v>
      </c>
      <c r="Y305" s="11" t="e">
        <f>IF('OddsRatio_working_3-way'!W305&gt;=0,IF('OddsRatio_working_3-way'!V305+SQRT('OddsRatio_working_3-way'!W305)&gt;0,0,PI()),ACOS('OddsRatio_working_3-way'!V305/(2*'OddsRatio_working_3-way'!X305)))</f>
        <v>#VALUE!</v>
      </c>
      <c r="Z305" s="11" t="e">
        <f>'OddsRatio_working_3-way'!X305^(1/3)*COS('OddsRatio_working_3-way'!Y305/3)</f>
        <v>#VALUE!</v>
      </c>
      <c r="AA305" s="11" t="e">
        <f>'OddsRatio_working_3-way'!X305^(1/3)*COS(('OddsRatio_working_3-way'!Y305+2*PI())/3)</f>
        <v>#VALUE!</v>
      </c>
      <c r="AB305" s="11" t="e">
        <f>'OddsRatio_working_3-way'!X305^(1/3)*COS(('OddsRatio_working_3-way'!Y305+4*PI())/3)</f>
        <v>#VALUE!</v>
      </c>
      <c r="AC305" s="11" t="e">
        <f>'OddsRatio_working_3-way'!X305^(1/3)*SIN('OddsRatio_working_3-way'!Y305/3)</f>
        <v>#VALUE!</v>
      </c>
      <c r="AD305" s="11" t="e">
        <f>'OddsRatio_working_3-way'!X305^(1/3)*SIN(('OddsRatio_working_3-way'!Y305+2*PI())/3)</f>
        <v>#VALUE!</v>
      </c>
      <c r="AE305" s="11" t="e">
        <f>'OddsRatio_working_3-way'!X305^(1/3)*SIN(('OddsRatio_working_3-way'!Y305+4*PI())/3)</f>
        <v>#VALUE!</v>
      </c>
      <c r="AF305" s="11" t="e">
        <f>-'OddsRatio_working_3-way'!U305/(3*'OddsRatio_working_3-way'!X305^(1/3))*COS(('OddsRatio_working_3-way'!Y305)/3)</f>
        <v>#VALUE!</v>
      </c>
      <c r="AG305" s="11" t="e">
        <f>-'OddsRatio_working_3-way'!U305/(3*'OddsRatio_working_3-way'!X305^(1/3))*COS(('OddsRatio_working_3-way'!Y305+2*PI())/3)</f>
        <v>#VALUE!</v>
      </c>
      <c r="AH305" s="11" t="e">
        <f>-'OddsRatio_working_3-way'!U305/(3*'OddsRatio_working_3-way'!X305^(1/3))*COS(('OddsRatio_working_3-way'!Y305+4*PI())/3)</f>
        <v>#VALUE!</v>
      </c>
      <c r="AI305" s="11" t="e">
        <f>'OddsRatio_working_3-way'!U305/(3*'OddsRatio_working_3-way'!X305^(1/3))*SIN(('OddsRatio_working_3-way'!Y305)/3)</f>
        <v>#VALUE!</v>
      </c>
      <c r="AJ305" s="11" t="e">
        <f>'OddsRatio_working_3-way'!U305/(3*'OddsRatio_working_3-way'!X305^(1/3))*SIN(('OddsRatio_working_3-way'!Y305+2*PI())/3)</f>
        <v>#VALUE!</v>
      </c>
      <c r="AK305" s="11" t="e">
        <f>'OddsRatio_working_3-way'!U305/(3*'OddsRatio_working_3-way'!X305^(1/3))*SIN(('OddsRatio_working_3-way'!Y305+4*PI())/3)</f>
        <v>#VALUE!</v>
      </c>
      <c r="AL305" s="11" t="e">
        <f>'OddsRatio_working_3-way'!Z305+'OddsRatio_working_3-way'!AF305</f>
        <v>#VALUE!</v>
      </c>
      <c r="AM305" s="11" t="e">
        <f>'OddsRatio_working_3-way'!AA305+'OddsRatio_working_3-way'!AG305</f>
        <v>#VALUE!</v>
      </c>
      <c r="AN305" s="11" t="e">
        <f>'OddsRatio_working_3-way'!AB305+'OddsRatio_working_3-way'!AH305</f>
        <v>#VALUE!</v>
      </c>
      <c r="AO305" s="11" t="e">
        <f>'OddsRatio_working_3-way'!AC305+'OddsRatio_working_3-way'!AI305</f>
        <v>#VALUE!</v>
      </c>
      <c r="AP305" s="11" t="e">
        <f>'OddsRatio_working_3-way'!AD305+'OddsRatio_working_3-way'!AJ305</f>
        <v>#VALUE!</v>
      </c>
      <c r="AQ305" s="11" t="e">
        <f>'OddsRatio_working_3-way'!AE305+'OddsRatio_working_3-way'!AK305</f>
        <v>#VALUE!</v>
      </c>
      <c r="AR305" s="10" t="str">
        <f>IF(A305="","",IF(('OddsRatio_working_3-way'!X305=0),IF(Q305&gt;0,-Q305^(1/3),(-Q305)^(1/3)),'OddsRatio_working_3-way'!AL305-'OddsRatio_working_3-way'!R305/3))</f>
        <v/>
      </c>
      <c r="AS305" s="11" t="e">
        <f>IF(('OddsRatio_working_3-way'!X305=0),IF(Q305&gt;0,-Q305^(1/3),(-Q305)^(1/3)),'OddsRatio_working_3-way'!AM305-'OddsRatio_working_3-way'!R305/3)</f>
        <v>#VALUE!</v>
      </c>
      <c r="AT305" s="11" t="e">
        <f>IF(('OddsRatio_working_3-way'!X305=0),IF(Q305&gt;0,-Q305^(1/3),(-Q305)^(1/3)),'OddsRatio_working_3-way'!AN305-'OddsRatio_working_3-way'!R305/3)</f>
        <v>#VALUE!</v>
      </c>
      <c r="AU305" s="11" t="e">
        <f>IF(('OddsRatio_working_3-way'!X305=0),0,'OddsRatio_working_3-way'!AO305)</f>
        <v>#VALUE!</v>
      </c>
      <c r="AV305" s="11" t="e">
        <f>IF(('OddsRatio_working_3-way'!X305=0),0,'OddsRatio_working_3-way'!AP305)</f>
        <v>#VALUE!</v>
      </c>
      <c r="AW305" s="11" t="e">
        <f>IF(('OddsRatio_working_3-way'!X305=0),0,'OddsRatio_working_3-way'!AQ305)</f>
        <v>#VALUE!</v>
      </c>
    </row>
    <row r="306" spans="1:4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9" t="e">
        <f t="shared" si="65"/>
        <v>#VALUE!</v>
      </c>
      <c r="E306" s="9" t="e">
        <f t="shared" si="66"/>
        <v>#VALUE!</v>
      </c>
      <c r="F306" s="9" t="e">
        <f t="shared" si="67"/>
        <v>#VALUE!</v>
      </c>
      <c r="G306" s="9" t="str">
        <f t="shared" si="68"/>
        <v/>
      </c>
      <c r="H306" s="9" t="str">
        <f t="shared" si="69"/>
        <v/>
      </c>
      <c r="I306" s="9" t="str">
        <f t="shared" si="70"/>
        <v/>
      </c>
      <c r="J306" s="9" t="str">
        <f t="shared" si="71"/>
        <v/>
      </c>
      <c r="K306" s="11" t="e">
        <f t="shared" si="72"/>
        <v>#VALUE!</v>
      </c>
      <c r="L306" s="11" t="e">
        <f t="shared" si="73"/>
        <v>#VALUE!</v>
      </c>
      <c r="M306" s="11" t="e">
        <f t="shared" si="74"/>
        <v>#VALUE!</v>
      </c>
      <c r="N306" s="11" t="e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#VALUE!</v>
      </c>
      <c r="O306" s="11">
        <f>0</f>
        <v>0</v>
      </c>
      <c r="P306" s="11" t="e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#VALUE!</v>
      </c>
      <c r="Q306" s="11" t="e">
        <f>2*'OddsRatio_working_3-way'!K306*'OddsRatio_working_3-way'!L306*'OddsRatio_working_3-way'!M306</f>
        <v>#VALUE!</v>
      </c>
      <c r="R306" s="11" t="e">
        <f t="shared" si="75"/>
        <v>#VALUE!</v>
      </c>
      <c r="S306" s="11" t="e">
        <f t="shared" si="76"/>
        <v>#VALUE!</v>
      </c>
      <c r="T306" s="11" t="e">
        <f t="shared" si="77"/>
        <v>#VALUE!</v>
      </c>
      <c r="U306" s="11" t="e">
        <f>'OddsRatio_working_3-way'!S306-'OddsRatio_working_3-way'!R306^2/3</f>
        <v>#VALUE!</v>
      </c>
      <c r="V306" s="11" t="e">
        <f>'OddsRatio_working_3-way'!S306*'OddsRatio_working_3-way'!R306/3-2*'OddsRatio_working_3-way'!R306^3/27-'OddsRatio_working_3-way'!T306</f>
        <v>#VALUE!</v>
      </c>
      <c r="W306" s="11" t="e">
        <f>'OddsRatio_working_3-way'!V306^2+4*'OddsRatio_working_3-way'!U306^3/27</f>
        <v>#VALUE!</v>
      </c>
      <c r="X306" s="11" t="e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#VALUE!</v>
      </c>
      <c r="Y306" s="11" t="e">
        <f>IF('OddsRatio_working_3-way'!W306&gt;=0,IF('OddsRatio_working_3-way'!V306+SQRT('OddsRatio_working_3-way'!W306)&gt;0,0,PI()),ACOS('OddsRatio_working_3-way'!V306/(2*'OddsRatio_working_3-way'!X306)))</f>
        <v>#VALUE!</v>
      </c>
      <c r="Z306" s="11" t="e">
        <f>'OddsRatio_working_3-way'!X306^(1/3)*COS('OddsRatio_working_3-way'!Y306/3)</f>
        <v>#VALUE!</v>
      </c>
      <c r="AA306" s="11" t="e">
        <f>'OddsRatio_working_3-way'!X306^(1/3)*COS(('OddsRatio_working_3-way'!Y306+2*PI())/3)</f>
        <v>#VALUE!</v>
      </c>
      <c r="AB306" s="11" t="e">
        <f>'OddsRatio_working_3-way'!X306^(1/3)*COS(('OddsRatio_working_3-way'!Y306+4*PI())/3)</f>
        <v>#VALUE!</v>
      </c>
      <c r="AC306" s="11" t="e">
        <f>'OddsRatio_working_3-way'!X306^(1/3)*SIN('OddsRatio_working_3-way'!Y306/3)</f>
        <v>#VALUE!</v>
      </c>
      <c r="AD306" s="11" t="e">
        <f>'OddsRatio_working_3-way'!X306^(1/3)*SIN(('OddsRatio_working_3-way'!Y306+2*PI())/3)</f>
        <v>#VALUE!</v>
      </c>
      <c r="AE306" s="11" t="e">
        <f>'OddsRatio_working_3-way'!X306^(1/3)*SIN(('OddsRatio_working_3-way'!Y306+4*PI())/3)</f>
        <v>#VALUE!</v>
      </c>
      <c r="AF306" s="11" t="e">
        <f>-'OddsRatio_working_3-way'!U306/(3*'OddsRatio_working_3-way'!X306^(1/3))*COS(('OddsRatio_working_3-way'!Y306)/3)</f>
        <v>#VALUE!</v>
      </c>
      <c r="AG306" s="11" t="e">
        <f>-'OddsRatio_working_3-way'!U306/(3*'OddsRatio_working_3-way'!X306^(1/3))*COS(('OddsRatio_working_3-way'!Y306+2*PI())/3)</f>
        <v>#VALUE!</v>
      </c>
      <c r="AH306" s="11" t="e">
        <f>-'OddsRatio_working_3-way'!U306/(3*'OddsRatio_working_3-way'!X306^(1/3))*COS(('OddsRatio_working_3-way'!Y306+4*PI())/3)</f>
        <v>#VALUE!</v>
      </c>
      <c r="AI306" s="11" t="e">
        <f>'OddsRatio_working_3-way'!U306/(3*'OddsRatio_working_3-way'!X306^(1/3))*SIN(('OddsRatio_working_3-way'!Y306)/3)</f>
        <v>#VALUE!</v>
      </c>
      <c r="AJ306" s="11" t="e">
        <f>'OddsRatio_working_3-way'!U306/(3*'OddsRatio_working_3-way'!X306^(1/3))*SIN(('OddsRatio_working_3-way'!Y306+2*PI())/3)</f>
        <v>#VALUE!</v>
      </c>
      <c r="AK306" s="11" t="e">
        <f>'OddsRatio_working_3-way'!U306/(3*'OddsRatio_working_3-way'!X306^(1/3))*SIN(('OddsRatio_working_3-way'!Y306+4*PI())/3)</f>
        <v>#VALUE!</v>
      </c>
      <c r="AL306" s="11" t="e">
        <f>'OddsRatio_working_3-way'!Z306+'OddsRatio_working_3-way'!AF306</f>
        <v>#VALUE!</v>
      </c>
      <c r="AM306" s="11" t="e">
        <f>'OddsRatio_working_3-way'!AA306+'OddsRatio_working_3-way'!AG306</f>
        <v>#VALUE!</v>
      </c>
      <c r="AN306" s="11" t="e">
        <f>'OddsRatio_working_3-way'!AB306+'OddsRatio_working_3-way'!AH306</f>
        <v>#VALUE!</v>
      </c>
      <c r="AO306" s="11" t="e">
        <f>'OddsRatio_working_3-way'!AC306+'OddsRatio_working_3-way'!AI306</f>
        <v>#VALUE!</v>
      </c>
      <c r="AP306" s="11" t="e">
        <f>'OddsRatio_working_3-way'!AD306+'OddsRatio_working_3-way'!AJ306</f>
        <v>#VALUE!</v>
      </c>
      <c r="AQ306" s="11" t="e">
        <f>'OddsRatio_working_3-way'!AE306+'OddsRatio_working_3-way'!AK306</f>
        <v>#VALUE!</v>
      </c>
      <c r="AR306" s="10" t="str">
        <f>IF(A306="","",IF(('OddsRatio_working_3-way'!X306=0),IF(Q306&gt;0,-Q306^(1/3),(-Q306)^(1/3)),'OddsRatio_working_3-way'!AL306-'OddsRatio_working_3-way'!R306/3))</f>
        <v/>
      </c>
      <c r="AS306" s="11" t="e">
        <f>IF(('OddsRatio_working_3-way'!X306=0),IF(Q306&gt;0,-Q306^(1/3),(-Q306)^(1/3)),'OddsRatio_working_3-way'!AM306-'OddsRatio_working_3-way'!R306/3)</f>
        <v>#VALUE!</v>
      </c>
      <c r="AT306" s="11" t="e">
        <f>IF(('OddsRatio_working_3-way'!X306=0),IF(Q306&gt;0,-Q306^(1/3),(-Q306)^(1/3)),'OddsRatio_working_3-way'!AN306-'OddsRatio_working_3-way'!R306/3)</f>
        <v>#VALUE!</v>
      </c>
      <c r="AU306" s="11" t="e">
        <f>IF(('OddsRatio_working_3-way'!X306=0),0,'OddsRatio_working_3-way'!AO306)</f>
        <v>#VALUE!</v>
      </c>
      <c r="AV306" s="11" t="e">
        <f>IF(('OddsRatio_working_3-way'!X306=0),0,'OddsRatio_working_3-way'!AP306)</f>
        <v>#VALUE!</v>
      </c>
      <c r="AW306" s="11" t="e">
        <f>IF(('OddsRatio_working_3-way'!X306=0),0,'OddsRatio_working_3-way'!AQ306)</f>
        <v>#VALUE!</v>
      </c>
    </row>
    <row r="307" spans="1:4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9" t="e">
        <f t="shared" si="65"/>
        <v>#VALUE!</v>
      </c>
      <c r="E307" s="9" t="e">
        <f t="shared" si="66"/>
        <v>#VALUE!</v>
      </c>
      <c r="F307" s="9" t="e">
        <f t="shared" si="67"/>
        <v>#VALUE!</v>
      </c>
      <c r="G307" s="9" t="str">
        <f t="shared" si="68"/>
        <v/>
      </c>
      <c r="H307" s="9" t="str">
        <f t="shared" si="69"/>
        <v/>
      </c>
      <c r="I307" s="9" t="str">
        <f t="shared" si="70"/>
        <v/>
      </c>
      <c r="J307" s="9" t="str">
        <f t="shared" si="71"/>
        <v/>
      </c>
      <c r="K307" s="11" t="e">
        <f t="shared" si="72"/>
        <v>#VALUE!</v>
      </c>
      <c r="L307" s="11" t="e">
        <f t="shared" si="73"/>
        <v>#VALUE!</v>
      </c>
      <c r="M307" s="11" t="e">
        <f t="shared" si="74"/>
        <v>#VALUE!</v>
      </c>
      <c r="N307" s="11" t="e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#VALUE!</v>
      </c>
      <c r="O307" s="11">
        <f>0</f>
        <v>0</v>
      </c>
      <c r="P307" s="11" t="e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#VALUE!</v>
      </c>
      <c r="Q307" s="11" t="e">
        <f>2*'OddsRatio_working_3-way'!K307*'OddsRatio_working_3-way'!L307*'OddsRatio_working_3-way'!M307</f>
        <v>#VALUE!</v>
      </c>
      <c r="R307" s="11" t="e">
        <f t="shared" si="75"/>
        <v>#VALUE!</v>
      </c>
      <c r="S307" s="11" t="e">
        <f t="shared" si="76"/>
        <v>#VALUE!</v>
      </c>
      <c r="T307" s="11" t="e">
        <f t="shared" si="77"/>
        <v>#VALUE!</v>
      </c>
      <c r="U307" s="11" t="e">
        <f>'OddsRatio_working_3-way'!S307-'OddsRatio_working_3-way'!R307^2/3</f>
        <v>#VALUE!</v>
      </c>
      <c r="V307" s="11" t="e">
        <f>'OddsRatio_working_3-way'!S307*'OddsRatio_working_3-way'!R307/3-2*'OddsRatio_working_3-way'!R307^3/27-'OddsRatio_working_3-way'!T307</f>
        <v>#VALUE!</v>
      </c>
      <c r="W307" s="11" t="e">
        <f>'OddsRatio_working_3-way'!V307^2+4*'OddsRatio_working_3-way'!U307^3/27</f>
        <v>#VALUE!</v>
      </c>
      <c r="X307" s="11" t="e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#VALUE!</v>
      </c>
      <c r="Y307" s="11" t="e">
        <f>IF('OddsRatio_working_3-way'!W307&gt;=0,IF('OddsRatio_working_3-way'!V307+SQRT('OddsRatio_working_3-way'!W307)&gt;0,0,PI()),ACOS('OddsRatio_working_3-way'!V307/(2*'OddsRatio_working_3-way'!X307)))</f>
        <v>#VALUE!</v>
      </c>
      <c r="Z307" s="11" t="e">
        <f>'OddsRatio_working_3-way'!X307^(1/3)*COS('OddsRatio_working_3-way'!Y307/3)</f>
        <v>#VALUE!</v>
      </c>
      <c r="AA307" s="11" t="e">
        <f>'OddsRatio_working_3-way'!X307^(1/3)*COS(('OddsRatio_working_3-way'!Y307+2*PI())/3)</f>
        <v>#VALUE!</v>
      </c>
      <c r="AB307" s="11" t="e">
        <f>'OddsRatio_working_3-way'!X307^(1/3)*COS(('OddsRatio_working_3-way'!Y307+4*PI())/3)</f>
        <v>#VALUE!</v>
      </c>
      <c r="AC307" s="11" t="e">
        <f>'OddsRatio_working_3-way'!X307^(1/3)*SIN('OddsRatio_working_3-way'!Y307/3)</f>
        <v>#VALUE!</v>
      </c>
      <c r="AD307" s="11" t="e">
        <f>'OddsRatio_working_3-way'!X307^(1/3)*SIN(('OddsRatio_working_3-way'!Y307+2*PI())/3)</f>
        <v>#VALUE!</v>
      </c>
      <c r="AE307" s="11" t="e">
        <f>'OddsRatio_working_3-way'!X307^(1/3)*SIN(('OddsRatio_working_3-way'!Y307+4*PI())/3)</f>
        <v>#VALUE!</v>
      </c>
      <c r="AF307" s="11" t="e">
        <f>-'OddsRatio_working_3-way'!U307/(3*'OddsRatio_working_3-way'!X307^(1/3))*COS(('OddsRatio_working_3-way'!Y307)/3)</f>
        <v>#VALUE!</v>
      </c>
      <c r="AG307" s="11" t="e">
        <f>-'OddsRatio_working_3-way'!U307/(3*'OddsRatio_working_3-way'!X307^(1/3))*COS(('OddsRatio_working_3-way'!Y307+2*PI())/3)</f>
        <v>#VALUE!</v>
      </c>
      <c r="AH307" s="11" t="e">
        <f>-'OddsRatio_working_3-way'!U307/(3*'OddsRatio_working_3-way'!X307^(1/3))*COS(('OddsRatio_working_3-way'!Y307+4*PI())/3)</f>
        <v>#VALUE!</v>
      </c>
      <c r="AI307" s="11" t="e">
        <f>'OddsRatio_working_3-way'!U307/(3*'OddsRatio_working_3-way'!X307^(1/3))*SIN(('OddsRatio_working_3-way'!Y307)/3)</f>
        <v>#VALUE!</v>
      </c>
      <c r="AJ307" s="11" t="e">
        <f>'OddsRatio_working_3-way'!U307/(3*'OddsRatio_working_3-way'!X307^(1/3))*SIN(('OddsRatio_working_3-way'!Y307+2*PI())/3)</f>
        <v>#VALUE!</v>
      </c>
      <c r="AK307" s="11" t="e">
        <f>'OddsRatio_working_3-way'!U307/(3*'OddsRatio_working_3-way'!X307^(1/3))*SIN(('OddsRatio_working_3-way'!Y307+4*PI())/3)</f>
        <v>#VALUE!</v>
      </c>
      <c r="AL307" s="11" t="e">
        <f>'OddsRatio_working_3-way'!Z307+'OddsRatio_working_3-way'!AF307</f>
        <v>#VALUE!</v>
      </c>
      <c r="AM307" s="11" t="e">
        <f>'OddsRatio_working_3-way'!AA307+'OddsRatio_working_3-way'!AG307</f>
        <v>#VALUE!</v>
      </c>
      <c r="AN307" s="11" t="e">
        <f>'OddsRatio_working_3-way'!AB307+'OddsRatio_working_3-way'!AH307</f>
        <v>#VALUE!</v>
      </c>
      <c r="AO307" s="11" t="e">
        <f>'OddsRatio_working_3-way'!AC307+'OddsRatio_working_3-way'!AI307</f>
        <v>#VALUE!</v>
      </c>
      <c r="AP307" s="11" t="e">
        <f>'OddsRatio_working_3-way'!AD307+'OddsRatio_working_3-way'!AJ307</f>
        <v>#VALUE!</v>
      </c>
      <c r="AQ307" s="11" t="e">
        <f>'OddsRatio_working_3-way'!AE307+'OddsRatio_working_3-way'!AK307</f>
        <v>#VALUE!</v>
      </c>
      <c r="AR307" s="10" t="str">
        <f>IF(A307="","",IF(('OddsRatio_working_3-way'!X307=0),IF(Q307&gt;0,-Q307^(1/3),(-Q307)^(1/3)),'OddsRatio_working_3-way'!AL307-'OddsRatio_working_3-way'!R307/3))</f>
        <v/>
      </c>
      <c r="AS307" s="11" t="e">
        <f>IF(('OddsRatio_working_3-way'!X307=0),IF(Q307&gt;0,-Q307^(1/3),(-Q307)^(1/3)),'OddsRatio_working_3-way'!AM307-'OddsRatio_working_3-way'!R307/3)</f>
        <v>#VALUE!</v>
      </c>
      <c r="AT307" s="11" t="e">
        <f>IF(('OddsRatio_working_3-way'!X307=0),IF(Q307&gt;0,-Q307^(1/3),(-Q307)^(1/3)),'OddsRatio_working_3-way'!AN307-'OddsRatio_working_3-way'!R307/3)</f>
        <v>#VALUE!</v>
      </c>
      <c r="AU307" s="11" t="e">
        <f>IF(('OddsRatio_working_3-way'!X307=0),0,'OddsRatio_working_3-way'!AO307)</f>
        <v>#VALUE!</v>
      </c>
      <c r="AV307" s="11" t="e">
        <f>IF(('OddsRatio_working_3-way'!X307=0),0,'OddsRatio_working_3-way'!AP307)</f>
        <v>#VALUE!</v>
      </c>
      <c r="AW307" s="11" t="e">
        <f>IF(('OddsRatio_working_3-way'!X307=0),0,'OddsRatio_working_3-way'!AQ307)</f>
        <v>#VALUE!</v>
      </c>
    </row>
    <row r="308" spans="1:4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9" t="e">
        <f t="shared" si="65"/>
        <v>#VALUE!</v>
      </c>
      <c r="E308" s="9" t="e">
        <f t="shared" si="66"/>
        <v>#VALUE!</v>
      </c>
      <c r="F308" s="9" t="e">
        <f t="shared" si="67"/>
        <v>#VALUE!</v>
      </c>
      <c r="G308" s="9" t="str">
        <f t="shared" si="68"/>
        <v/>
      </c>
      <c r="H308" s="9" t="str">
        <f t="shared" si="69"/>
        <v/>
      </c>
      <c r="I308" s="9" t="str">
        <f t="shared" si="70"/>
        <v/>
      </c>
      <c r="J308" s="9" t="str">
        <f t="shared" si="71"/>
        <v/>
      </c>
      <c r="K308" s="11" t="e">
        <f t="shared" si="72"/>
        <v>#VALUE!</v>
      </c>
      <c r="L308" s="11" t="e">
        <f t="shared" si="73"/>
        <v>#VALUE!</v>
      </c>
      <c r="M308" s="11" t="e">
        <f t="shared" si="74"/>
        <v>#VALUE!</v>
      </c>
      <c r="N308" s="11" t="e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#VALUE!</v>
      </c>
      <c r="O308" s="11">
        <f>0</f>
        <v>0</v>
      </c>
      <c r="P308" s="11" t="e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#VALUE!</v>
      </c>
      <c r="Q308" s="11" t="e">
        <f>2*'OddsRatio_working_3-way'!K308*'OddsRatio_working_3-way'!L308*'OddsRatio_working_3-way'!M308</f>
        <v>#VALUE!</v>
      </c>
      <c r="R308" s="11" t="e">
        <f t="shared" si="75"/>
        <v>#VALUE!</v>
      </c>
      <c r="S308" s="11" t="e">
        <f t="shared" si="76"/>
        <v>#VALUE!</v>
      </c>
      <c r="T308" s="11" t="e">
        <f t="shared" si="77"/>
        <v>#VALUE!</v>
      </c>
      <c r="U308" s="11" t="e">
        <f>'OddsRatio_working_3-way'!S308-'OddsRatio_working_3-way'!R308^2/3</f>
        <v>#VALUE!</v>
      </c>
      <c r="V308" s="11" t="e">
        <f>'OddsRatio_working_3-way'!S308*'OddsRatio_working_3-way'!R308/3-2*'OddsRatio_working_3-way'!R308^3/27-'OddsRatio_working_3-way'!T308</f>
        <v>#VALUE!</v>
      </c>
      <c r="W308" s="11" t="e">
        <f>'OddsRatio_working_3-way'!V308^2+4*'OddsRatio_working_3-way'!U308^3/27</f>
        <v>#VALUE!</v>
      </c>
      <c r="X308" s="11" t="e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#VALUE!</v>
      </c>
      <c r="Y308" s="11" t="e">
        <f>IF('OddsRatio_working_3-way'!W308&gt;=0,IF('OddsRatio_working_3-way'!V308+SQRT('OddsRatio_working_3-way'!W308)&gt;0,0,PI()),ACOS('OddsRatio_working_3-way'!V308/(2*'OddsRatio_working_3-way'!X308)))</f>
        <v>#VALUE!</v>
      </c>
      <c r="Z308" s="11" t="e">
        <f>'OddsRatio_working_3-way'!X308^(1/3)*COS('OddsRatio_working_3-way'!Y308/3)</f>
        <v>#VALUE!</v>
      </c>
      <c r="AA308" s="11" t="e">
        <f>'OddsRatio_working_3-way'!X308^(1/3)*COS(('OddsRatio_working_3-way'!Y308+2*PI())/3)</f>
        <v>#VALUE!</v>
      </c>
      <c r="AB308" s="11" t="e">
        <f>'OddsRatio_working_3-way'!X308^(1/3)*COS(('OddsRatio_working_3-way'!Y308+4*PI())/3)</f>
        <v>#VALUE!</v>
      </c>
      <c r="AC308" s="11" t="e">
        <f>'OddsRatio_working_3-way'!X308^(1/3)*SIN('OddsRatio_working_3-way'!Y308/3)</f>
        <v>#VALUE!</v>
      </c>
      <c r="AD308" s="11" t="e">
        <f>'OddsRatio_working_3-way'!X308^(1/3)*SIN(('OddsRatio_working_3-way'!Y308+2*PI())/3)</f>
        <v>#VALUE!</v>
      </c>
      <c r="AE308" s="11" t="e">
        <f>'OddsRatio_working_3-way'!X308^(1/3)*SIN(('OddsRatio_working_3-way'!Y308+4*PI())/3)</f>
        <v>#VALUE!</v>
      </c>
      <c r="AF308" s="11" t="e">
        <f>-'OddsRatio_working_3-way'!U308/(3*'OddsRatio_working_3-way'!X308^(1/3))*COS(('OddsRatio_working_3-way'!Y308)/3)</f>
        <v>#VALUE!</v>
      </c>
      <c r="AG308" s="11" t="e">
        <f>-'OddsRatio_working_3-way'!U308/(3*'OddsRatio_working_3-way'!X308^(1/3))*COS(('OddsRatio_working_3-way'!Y308+2*PI())/3)</f>
        <v>#VALUE!</v>
      </c>
      <c r="AH308" s="11" t="e">
        <f>-'OddsRatio_working_3-way'!U308/(3*'OddsRatio_working_3-way'!X308^(1/3))*COS(('OddsRatio_working_3-way'!Y308+4*PI())/3)</f>
        <v>#VALUE!</v>
      </c>
      <c r="AI308" s="11" t="e">
        <f>'OddsRatio_working_3-way'!U308/(3*'OddsRatio_working_3-way'!X308^(1/3))*SIN(('OddsRatio_working_3-way'!Y308)/3)</f>
        <v>#VALUE!</v>
      </c>
      <c r="AJ308" s="11" t="e">
        <f>'OddsRatio_working_3-way'!U308/(3*'OddsRatio_working_3-way'!X308^(1/3))*SIN(('OddsRatio_working_3-way'!Y308+2*PI())/3)</f>
        <v>#VALUE!</v>
      </c>
      <c r="AK308" s="11" t="e">
        <f>'OddsRatio_working_3-way'!U308/(3*'OddsRatio_working_3-way'!X308^(1/3))*SIN(('OddsRatio_working_3-way'!Y308+4*PI())/3)</f>
        <v>#VALUE!</v>
      </c>
      <c r="AL308" s="11" t="e">
        <f>'OddsRatio_working_3-way'!Z308+'OddsRatio_working_3-way'!AF308</f>
        <v>#VALUE!</v>
      </c>
      <c r="AM308" s="11" t="e">
        <f>'OddsRatio_working_3-way'!AA308+'OddsRatio_working_3-way'!AG308</f>
        <v>#VALUE!</v>
      </c>
      <c r="AN308" s="11" t="e">
        <f>'OddsRatio_working_3-way'!AB308+'OddsRatio_working_3-way'!AH308</f>
        <v>#VALUE!</v>
      </c>
      <c r="AO308" s="11" t="e">
        <f>'OddsRatio_working_3-way'!AC308+'OddsRatio_working_3-way'!AI308</f>
        <v>#VALUE!</v>
      </c>
      <c r="AP308" s="11" t="e">
        <f>'OddsRatio_working_3-way'!AD308+'OddsRatio_working_3-way'!AJ308</f>
        <v>#VALUE!</v>
      </c>
      <c r="AQ308" s="11" t="e">
        <f>'OddsRatio_working_3-way'!AE308+'OddsRatio_working_3-way'!AK308</f>
        <v>#VALUE!</v>
      </c>
      <c r="AR308" s="10" t="str">
        <f>IF(A308="","",IF(('OddsRatio_working_3-way'!X308=0),IF(Q308&gt;0,-Q308^(1/3),(-Q308)^(1/3)),'OddsRatio_working_3-way'!AL308-'OddsRatio_working_3-way'!R308/3))</f>
        <v/>
      </c>
      <c r="AS308" s="11" t="e">
        <f>IF(('OddsRatio_working_3-way'!X308=0),IF(Q308&gt;0,-Q308^(1/3),(-Q308)^(1/3)),'OddsRatio_working_3-way'!AM308-'OddsRatio_working_3-way'!R308/3)</f>
        <v>#VALUE!</v>
      </c>
      <c r="AT308" s="11" t="e">
        <f>IF(('OddsRatio_working_3-way'!X308=0),IF(Q308&gt;0,-Q308^(1/3),(-Q308)^(1/3)),'OddsRatio_working_3-way'!AN308-'OddsRatio_working_3-way'!R308/3)</f>
        <v>#VALUE!</v>
      </c>
      <c r="AU308" s="11" t="e">
        <f>IF(('OddsRatio_working_3-way'!X308=0),0,'OddsRatio_working_3-way'!AO308)</f>
        <v>#VALUE!</v>
      </c>
      <c r="AV308" s="11" t="e">
        <f>IF(('OddsRatio_working_3-way'!X308=0),0,'OddsRatio_working_3-way'!AP308)</f>
        <v>#VALUE!</v>
      </c>
      <c r="AW308" s="11" t="e">
        <f>IF(('OddsRatio_working_3-way'!X308=0),0,'OddsRatio_working_3-way'!AQ308)</f>
        <v>#VALUE!</v>
      </c>
    </row>
    <row r="309" spans="1:4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9" t="e">
        <f t="shared" si="65"/>
        <v>#VALUE!</v>
      </c>
      <c r="E309" s="9" t="e">
        <f t="shared" si="66"/>
        <v>#VALUE!</v>
      </c>
      <c r="F309" s="9" t="e">
        <f t="shared" si="67"/>
        <v>#VALUE!</v>
      </c>
      <c r="G309" s="9" t="str">
        <f t="shared" si="68"/>
        <v/>
      </c>
      <c r="H309" s="9" t="str">
        <f t="shared" si="69"/>
        <v/>
      </c>
      <c r="I309" s="9" t="str">
        <f t="shared" si="70"/>
        <v/>
      </c>
      <c r="J309" s="9" t="str">
        <f t="shared" si="71"/>
        <v/>
      </c>
      <c r="K309" s="11" t="e">
        <f t="shared" si="72"/>
        <v>#VALUE!</v>
      </c>
      <c r="L309" s="11" t="e">
        <f t="shared" si="73"/>
        <v>#VALUE!</v>
      </c>
      <c r="M309" s="11" t="e">
        <f t="shared" si="74"/>
        <v>#VALUE!</v>
      </c>
      <c r="N309" s="11" t="e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#VALUE!</v>
      </c>
      <c r="O309" s="11">
        <f>0</f>
        <v>0</v>
      </c>
      <c r="P309" s="11" t="e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#VALUE!</v>
      </c>
      <c r="Q309" s="11" t="e">
        <f>2*'OddsRatio_working_3-way'!K309*'OddsRatio_working_3-way'!L309*'OddsRatio_working_3-way'!M309</f>
        <v>#VALUE!</v>
      </c>
      <c r="R309" s="11" t="e">
        <f t="shared" si="75"/>
        <v>#VALUE!</v>
      </c>
      <c r="S309" s="11" t="e">
        <f t="shared" si="76"/>
        <v>#VALUE!</v>
      </c>
      <c r="T309" s="11" t="e">
        <f t="shared" si="77"/>
        <v>#VALUE!</v>
      </c>
      <c r="U309" s="11" t="e">
        <f>'OddsRatio_working_3-way'!S309-'OddsRatio_working_3-way'!R309^2/3</f>
        <v>#VALUE!</v>
      </c>
      <c r="V309" s="11" t="e">
        <f>'OddsRatio_working_3-way'!S309*'OddsRatio_working_3-way'!R309/3-2*'OddsRatio_working_3-way'!R309^3/27-'OddsRatio_working_3-way'!T309</f>
        <v>#VALUE!</v>
      </c>
      <c r="W309" s="11" t="e">
        <f>'OddsRatio_working_3-way'!V309^2+4*'OddsRatio_working_3-way'!U309^3/27</f>
        <v>#VALUE!</v>
      </c>
      <c r="X309" s="11" t="e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#VALUE!</v>
      </c>
      <c r="Y309" s="11" t="e">
        <f>IF('OddsRatio_working_3-way'!W309&gt;=0,IF('OddsRatio_working_3-way'!V309+SQRT('OddsRatio_working_3-way'!W309)&gt;0,0,PI()),ACOS('OddsRatio_working_3-way'!V309/(2*'OddsRatio_working_3-way'!X309)))</f>
        <v>#VALUE!</v>
      </c>
      <c r="Z309" s="11" t="e">
        <f>'OddsRatio_working_3-way'!X309^(1/3)*COS('OddsRatio_working_3-way'!Y309/3)</f>
        <v>#VALUE!</v>
      </c>
      <c r="AA309" s="11" t="e">
        <f>'OddsRatio_working_3-way'!X309^(1/3)*COS(('OddsRatio_working_3-way'!Y309+2*PI())/3)</f>
        <v>#VALUE!</v>
      </c>
      <c r="AB309" s="11" t="e">
        <f>'OddsRatio_working_3-way'!X309^(1/3)*COS(('OddsRatio_working_3-way'!Y309+4*PI())/3)</f>
        <v>#VALUE!</v>
      </c>
      <c r="AC309" s="11" t="e">
        <f>'OddsRatio_working_3-way'!X309^(1/3)*SIN('OddsRatio_working_3-way'!Y309/3)</f>
        <v>#VALUE!</v>
      </c>
      <c r="AD309" s="11" t="e">
        <f>'OddsRatio_working_3-way'!X309^(1/3)*SIN(('OddsRatio_working_3-way'!Y309+2*PI())/3)</f>
        <v>#VALUE!</v>
      </c>
      <c r="AE309" s="11" t="e">
        <f>'OddsRatio_working_3-way'!X309^(1/3)*SIN(('OddsRatio_working_3-way'!Y309+4*PI())/3)</f>
        <v>#VALUE!</v>
      </c>
      <c r="AF309" s="11" t="e">
        <f>-'OddsRatio_working_3-way'!U309/(3*'OddsRatio_working_3-way'!X309^(1/3))*COS(('OddsRatio_working_3-way'!Y309)/3)</f>
        <v>#VALUE!</v>
      </c>
      <c r="AG309" s="11" t="e">
        <f>-'OddsRatio_working_3-way'!U309/(3*'OddsRatio_working_3-way'!X309^(1/3))*COS(('OddsRatio_working_3-way'!Y309+2*PI())/3)</f>
        <v>#VALUE!</v>
      </c>
      <c r="AH309" s="11" t="e">
        <f>-'OddsRatio_working_3-way'!U309/(3*'OddsRatio_working_3-way'!X309^(1/3))*COS(('OddsRatio_working_3-way'!Y309+4*PI())/3)</f>
        <v>#VALUE!</v>
      </c>
      <c r="AI309" s="11" t="e">
        <f>'OddsRatio_working_3-way'!U309/(3*'OddsRatio_working_3-way'!X309^(1/3))*SIN(('OddsRatio_working_3-way'!Y309)/3)</f>
        <v>#VALUE!</v>
      </c>
      <c r="AJ309" s="11" t="e">
        <f>'OddsRatio_working_3-way'!U309/(3*'OddsRatio_working_3-way'!X309^(1/3))*SIN(('OddsRatio_working_3-way'!Y309+2*PI())/3)</f>
        <v>#VALUE!</v>
      </c>
      <c r="AK309" s="11" t="e">
        <f>'OddsRatio_working_3-way'!U309/(3*'OddsRatio_working_3-way'!X309^(1/3))*SIN(('OddsRatio_working_3-way'!Y309+4*PI())/3)</f>
        <v>#VALUE!</v>
      </c>
      <c r="AL309" s="11" t="e">
        <f>'OddsRatio_working_3-way'!Z309+'OddsRatio_working_3-way'!AF309</f>
        <v>#VALUE!</v>
      </c>
      <c r="AM309" s="11" t="e">
        <f>'OddsRatio_working_3-way'!AA309+'OddsRatio_working_3-way'!AG309</f>
        <v>#VALUE!</v>
      </c>
      <c r="AN309" s="11" t="e">
        <f>'OddsRatio_working_3-way'!AB309+'OddsRatio_working_3-way'!AH309</f>
        <v>#VALUE!</v>
      </c>
      <c r="AO309" s="11" t="e">
        <f>'OddsRatio_working_3-way'!AC309+'OddsRatio_working_3-way'!AI309</f>
        <v>#VALUE!</v>
      </c>
      <c r="AP309" s="11" t="e">
        <f>'OddsRatio_working_3-way'!AD309+'OddsRatio_working_3-way'!AJ309</f>
        <v>#VALUE!</v>
      </c>
      <c r="AQ309" s="11" t="e">
        <f>'OddsRatio_working_3-way'!AE309+'OddsRatio_working_3-way'!AK309</f>
        <v>#VALUE!</v>
      </c>
      <c r="AR309" s="10" t="str">
        <f>IF(A309="","",IF(('OddsRatio_working_3-way'!X309=0),IF(Q309&gt;0,-Q309^(1/3),(-Q309)^(1/3)),'OddsRatio_working_3-way'!AL309-'OddsRatio_working_3-way'!R309/3))</f>
        <v/>
      </c>
      <c r="AS309" s="11" t="e">
        <f>IF(('OddsRatio_working_3-way'!X309=0),IF(Q309&gt;0,-Q309^(1/3),(-Q309)^(1/3)),'OddsRatio_working_3-way'!AM309-'OddsRatio_working_3-way'!R309/3)</f>
        <v>#VALUE!</v>
      </c>
      <c r="AT309" s="11" t="e">
        <f>IF(('OddsRatio_working_3-way'!X309=0),IF(Q309&gt;0,-Q309^(1/3),(-Q309)^(1/3)),'OddsRatio_working_3-way'!AN309-'OddsRatio_working_3-way'!R309/3)</f>
        <v>#VALUE!</v>
      </c>
      <c r="AU309" s="11" t="e">
        <f>IF(('OddsRatio_working_3-way'!X309=0),0,'OddsRatio_working_3-way'!AO309)</f>
        <v>#VALUE!</v>
      </c>
      <c r="AV309" s="11" t="e">
        <f>IF(('OddsRatio_working_3-way'!X309=0),0,'OddsRatio_working_3-way'!AP309)</f>
        <v>#VALUE!</v>
      </c>
      <c r="AW309" s="11" t="e">
        <f>IF(('OddsRatio_working_3-way'!X309=0),0,'OddsRatio_working_3-way'!AQ309)</f>
        <v>#VALUE!</v>
      </c>
    </row>
    <row r="310" spans="1:4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9" t="e">
        <f t="shared" si="65"/>
        <v>#VALUE!</v>
      </c>
      <c r="E310" s="9" t="e">
        <f t="shared" si="66"/>
        <v>#VALUE!</v>
      </c>
      <c r="F310" s="9" t="e">
        <f t="shared" si="67"/>
        <v>#VALUE!</v>
      </c>
      <c r="G310" s="9" t="str">
        <f t="shared" si="68"/>
        <v/>
      </c>
      <c r="H310" s="9" t="str">
        <f t="shared" si="69"/>
        <v/>
      </c>
      <c r="I310" s="9" t="str">
        <f t="shared" si="70"/>
        <v/>
      </c>
      <c r="J310" s="9" t="str">
        <f t="shared" si="71"/>
        <v/>
      </c>
      <c r="K310" s="11" t="e">
        <f t="shared" si="72"/>
        <v>#VALUE!</v>
      </c>
      <c r="L310" s="11" t="e">
        <f t="shared" si="73"/>
        <v>#VALUE!</v>
      </c>
      <c r="M310" s="11" t="e">
        <f t="shared" si="74"/>
        <v>#VALUE!</v>
      </c>
      <c r="N310" s="11" t="e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#VALUE!</v>
      </c>
      <c r="O310" s="11">
        <f>0</f>
        <v>0</v>
      </c>
      <c r="P310" s="11" t="e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#VALUE!</v>
      </c>
      <c r="Q310" s="11" t="e">
        <f>2*'OddsRatio_working_3-way'!K310*'OddsRatio_working_3-way'!L310*'OddsRatio_working_3-way'!M310</f>
        <v>#VALUE!</v>
      </c>
      <c r="R310" s="11" t="e">
        <f t="shared" si="75"/>
        <v>#VALUE!</v>
      </c>
      <c r="S310" s="11" t="e">
        <f t="shared" si="76"/>
        <v>#VALUE!</v>
      </c>
      <c r="T310" s="11" t="e">
        <f t="shared" si="77"/>
        <v>#VALUE!</v>
      </c>
      <c r="U310" s="11" t="e">
        <f>'OddsRatio_working_3-way'!S310-'OddsRatio_working_3-way'!R310^2/3</f>
        <v>#VALUE!</v>
      </c>
      <c r="V310" s="11" t="e">
        <f>'OddsRatio_working_3-way'!S310*'OddsRatio_working_3-way'!R310/3-2*'OddsRatio_working_3-way'!R310^3/27-'OddsRatio_working_3-way'!T310</f>
        <v>#VALUE!</v>
      </c>
      <c r="W310" s="11" t="e">
        <f>'OddsRatio_working_3-way'!V310^2+4*'OddsRatio_working_3-way'!U310^3/27</f>
        <v>#VALUE!</v>
      </c>
      <c r="X310" s="11" t="e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#VALUE!</v>
      </c>
      <c r="Y310" s="11" t="e">
        <f>IF('OddsRatio_working_3-way'!W310&gt;=0,IF('OddsRatio_working_3-way'!V310+SQRT('OddsRatio_working_3-way'!W310)&gt;0,0,PI()),ACOS('OddsRatio_working_3-way'!V310/(2*'OddsRatio_working_3-way'!X310)))</f>
        <v>#VALUE!</v>
      </c>
      <c r="Z310" s="11" t="e">
        <f>'OddsRatio_working_3-way'!X310^(1/3)*COS('OddsRatio_working_3-way'!Y310/3)</f>
        <v>#VALUE!</v>
      </c>
      <c r="AA310" s="11" t="e">
        <f>'OddsRatio_working_3-way'!X310^(1/3)*COS(('OddsRatio_working_3-way'!Y310+2*PI())/3)</f>
        <v>#VALUE!</v>
      </c>
      <c r="AB310" s="11" t="e">
        <f>'OddsRatio_working_3-way'!X310^(1/3)*COS(('OddsRatio_working_3-way'!Y310+4*PI())/3)</f>
        <v>#VALUE!</v>
      </c>
      <c r="AC310" s="11" t="e">
        <f>'OddsRatio_working_3-way'!X310^(1/3)*SIN('OddsRatio_working_3-way'!Y310/3)</f>
        <v>#VALUE!</v>
      </c>
      <c r="AD310" s="11" t="e">
        <f>'OddsRatio_working_3-way'!X310^(1/3)*SIN(('OddsRatio_working_3-way'!Y310+2*PI())/3)</f>
        <v>#VALUE!</v>
      </c>
      <c r="AE310" s="11" t="e">
        <f>'OddsRatio_working_3-way'!X310^(1/3)*SIN(('OddsRatio_working_3-way'!Y310+4*PI())/3)</f>
        <v>#VALUE!</v>
      </c>
      <c r="AF310" s="11" t="e">
        <f>-'OddsRatio_working_3-way'!U310/(3*'OddsRatio_working_3-way'!X310^(1/3))*COS(('OddsRatio_working_3-way'!Y310)/3)</f>
        <v>#VALUE!</v>
      </c>
      <c r="AG310" s="11" t="e">
        <f>-'OddsRatio_working_3-way'!U310/(3*'OddsRatio_working_3-way'!X310^(1/3))*COS(('OddsRatio_working_3-way'!Y310+2*PI())/3)</f>
        <v>#VALUE!</v>
      </c>
      <c r="AH310" s="11" t="e">
        <f>-'OddsRatio_working_3-way'!U310/(3*'OddsRatio_working_3-way'!X310^(1/3))*COS(('OddsRatio_working_3-way'!Y310+4*PI())/3)</f>
        <v>#VALUE!</v>
      </c>
      <c r="AI310" s="11" t="e">
        <f>'OddsRatio_working_3-way'!U310/(3*'OddsRatio_working_3-way'!X310^(1/3))*SIN(('OddsRatio_working_3-way'!Y310)/3)</f>
        <v>#VALUE!</v>
      </c>
      <c r="AJ310" s="11" t="e">
        <f>'OddsRatio_working_3-way'!U310/(3*'OddsRatio_working_3-way'!X310^(1/3))*SIN(('OddsRatio_working_3-way'!Y310+2*PI())/3)</f>
        <v>#VALUE!</v>
      </c>
      <c r="AK310" s="11" t="e">
        <f>'OddsRatio_working_3-way'!U310/(3*'OddsRatio_working_3-way'!X310^(1/3))*SIN(('OddsRatio_working_3-way'!Y310+4*PI())/3)</f>
        <v>#VALUE!</v>
      </c>
      <c r="AL310" s="11" t="e">
        <f>'OddsRatio_working_3-way'!Z310+'OddsRatio_working_3-way'!AF310</f>
        <v>#VALUE!</v>
      </c>
      <c r="AM310" s="11" t="e">
        <f>'OddsRatio_working_3-way'!AA310+'OddsRatio_working_3-way'!AG310</f>
        <v>#VALUE!</v>
      </c>
      <c r="AN310" s="11" t="e">
        <f>'OddsRatio_working_3-way'!AB310+'OddsRatio_working_3-way'!AH310</f>
        <v>#VALUE!</v>
      </c>
      <c r="AO310" s="11" t="e">
        <f>'OddsRatio_working_3-way'!AC310+'OddsRatio_working_3-way'!AI310</f>
        <v>#VALUE!</v>
      </c>
      <c r="AP310" s="11" t="e">
        <f>'OddsRatio_working_3-way'!AD310+'OddsRatio_working_3-way'!AJ310</f>
        <v>#VALUE!</v>
      </c>
      <c r="AQ310" s="11" t="e">
        <f>'OddsRatio_working_3-way'!AE310+'OddsRatio_working_3-way'!AK310</f>
        <v>#VALUE!</v>
      </c>
      <c r="AR310" s="10" t="str">
        <f>IF(A310="","",IF(('OddsRatio_working_3-way'!X310=0),IF(Q310&gt;0,-Q310^(1/3),(-Q310)^(1/3)),'OddsRatio_working_3-way'!AL310-'OddsRatio_working_3-way'!R310/3))</f>
        <v/>
      </c>
      <c r="AS310" s="11" t="e">
        <f>IF(('OddsRatio_working_3-way'!X310=0),IF(Q310&gt;0,-Q310^(1/3),(-Q310)^(1/3)),'OddsRatio_working_3-way'!AM310-'OddsRatio_working_3-way'!R310/3)</f>
        <v>#VALUE!</v>
      </c>
      <c r="AT310" s="11" t="e">
        <f>IF(('OddsRatio_working_3-way'!X310=0),IF(Q310&gt;0,-Q310^(1/3),(-Q310)^(1/3)),'OddsRatio_working_3-way'!AN310-'OddsRatio_working_3-way'!R310/3)</f>
        <v>#VALUE!</v>
      </c>
      <c r="AU310" s="11" t="e">
        <f>IF(('OddsRatio_working_3-way'!X310=0),0,'OddsRatio_working_3-way'!AO310)</f>
        <v>#VALUE!</v>
      </c>
      <c r="AV310" s="11" t="e">
        <f>IF(('OddsRatio_working_3-way'!X310=0),0,'OddsRatio_working_3-way'!AP310)</f>
        <v>#VALUE!</v>
      </c>
      <c r="AW310" s="11" t="e">
        <f>IF(('OddsRatio_working_3-way'!X310=0),0,'OddsRatio_working_3-way'!AQ310)</f>
        <v>#VALUE!</v>
      </c>
    </row>
    <row r="311" spans="1:4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9" t="e">
        <f t="shared" si="65"/>
        <v>#VALUE!</v>
      </c>
      <c r="E311" s="9" t="e">
        <f t="shared" si="66"/>
        <v>#VALUE!</v>
      </c>
      <c r="F311" s="9" t="e">
        <f t="shared" si="67"/>
        <v>#VALUE!</v>
      </c>
      <c r="G311" s="9" t="str">
        <f t="shared" si="68"/>
        <v/>
      </c>
      <c r="H311" s="9" t="str">
        <f t="shared" si="69"/>
        <v/>
      </c>
      <c r="I311" s="9" t="str">
        <f t="shared" si="70"/>
        <v/>
      </c>
      <c r="J311" s="9" t="str">
        <f t="shared" si="71"/>
        <v/>
      </c>
      <c r="K311" s="11" t="e">
        <f t="shared" si="72"/>
        <v>#VALUE!</v>
      </c>
      <c r="L311" s="11" t="e">
        <f t="shared" si="73"/>
        <v>#VALUE!</v>
      </c>
      <c r="M311" s="11" t="e">
        <f t="shared" si="74"/>
        <v>#VALUE!</v>
      </c>
      <c r="N311" s="11" t="e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#VALUE!</v>
      </c>
      <c r="O311" s="11">
        <f>0</f>
        <v>0</v>
      </c>
      <c r="P311" s="11" t="e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#VALUE!</v>
      </c>
      <c r="Q311" s="11" t="e">
        <f>2*'OddsRatio_working_3-way'!K311*'OddsRatio_working_3-way'!L311*'OddsRatio_working_3-way'!M311</f>
        <v>#VALUE!</v>
      </c>
      <c r="R311" s="11" t="e">
        <f t="shared" si="75"/>
        <v>#VALUE!</v>
      </c>
      <c r="S311" s="11" t="e">
        <f t="shared" si="76"/>
        <v>#VALUE!</v>
      </c>
      <c r="T311" s="11" t="e">
        <f t="shared" si="77"/>
        <v>#VALUE!</v>
      </c>
      <c r="U311" s="11" t="e">
        <f>'OddsRatio_working_3-way'!S311-'OddsRatio_working_3-way'!R311^2/3</f>
        <v>#VALUE!</v>
      </c>
      <c r="V311" s="11" t="e">
        <f>'OddsRatio_working_3-way'!S311*'OddsRatio_working_3-way'!R311/3-2*'OddsRatio_working_3-way'!R311^3/27-'OddsRatio_working_3-way'!T311</f>
        <v>#VALUE!</v>
      </c>
      <c r="W311" s="11" t="e">
        <f>'OddsRatio_working_3-way'!V311^2+4*'OddsRatio_working_3-way'!U311^3/27</f>
        <v>#VALUE!</v>
      </c>
      <c r="X311" s="11" t="e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#VALUE!</v>
      </c>
      <c r="Y311" s="11" t="e">
        <f>IF('OddsRatio_working_3-way'!W311&gt;=0,IF('OddsRatio_working_3-way'!V311+SQRT('OddsRatio_working_3-way'!W311)&gt;0,0,PI()),ACOS('OddsRatio_working_3-way'!V311/(2*'OddsRatio_working_3-way'!X311)))</f>
        <v>#VALUE!</v>
      </c>
      <c r="Z311" s="11" t="e">
        <f>'OddsRatio_working_3-way'!X311^(1/3)*COS('OddsRatio_working_3-way'!Y311/3)</f>
        <v>#VALUE!</v>
      </c>
      <c r="AA311" s="11" t="e">
        <f>'OddsRatio_working_3-way'!X311^(1/3)*COS(('OddsRatio_working_3-way'!Y311+2*PI())/3)</f>
        <v>#VALUE!</v>
      </c>
      <c r="AB311" s="11" t="e">
        <f>'OddsRatio_working_3-way'!X311^(1/3)*COS(('OddsRatio_working_3-way'!Y311+4*PI())/3)</f>
        <v>#VALUE!</v>
      </c>
      <c r="AC311" s="11" t="e">
        <f>'OddsRatio_working_3-way'!X311^(1/3)*SIN('OddsRatio_working_3-way'!Y311/3)</f>
        <v>#VALUE!</v>
      </c>
      <c r="AD311" s="11" t="e">
        <f>'OddsRatio_working_3-way'!X311^(1/3)*SIN(('OddsRatio_working_3-way'!Y311+2*PI())/3)</f>
        <v>#VALUE!</v>
      </c>
      <c r="AE311" s="11" t="e">
        <f>'OddsRatio_working_3-way'!X311^(1/3)*SIN(('OddsRatio_working_3-way'!Y311+4*PI())/3)</f>
        <v>#VALUE!</v>
      </c>
      <c r="AF311" s="11" t="e">
        <f>-'OddsRatio_working_3-way'!U311/(3*'OddsRatio_working_3-way'!X311^(1/3))*COS(('OddsRatio_working_3-way'!Y311)/3)</f>
        <v>#VALUE!</v>
      </c>
      <c r="AG311" s="11" t="e">
        <f>-'OddsRatio_working_3-way'!U311/(3*'OddsRatio_working_3-way'!X311^(1/3))*COS(('OddsRatio_working_3-way'!Y311+2*PI())/3)</f>
        <v>#VALUE!</v>
      </c>
      <c r="AH311" s="11" t="e">
        <f>-'OddsRatio_working_3-way'!U311/(3*'OddsRatio_working_3-way'!X311^(1/3))*COS(('OddsRatio_working_3-way'!Y311+4*PI())/3)</f>
        <v>#VALUE!</v>
      </c>
      <c r="AI311" s="11" t="e">
        <f>'OddsRatio_working_3-way'!U311/(3*'OddsRatio_working_3-way'!X311^(1/3))*SIN(('OddsRatio_working_3-way'!Y311)/3)</f>
        <v>#VALUE!</v>
      </c>
      <c r="AJ311" s="11" t="e">
        <f>'OddsRatio_working_3-way'!U311/(3*'OddsRatio_working_3-way'!X311^(1/3))*SIN(('OddsRatio_working_3-way'!Y311+2*PI())/3)</f>
        <v>#VALUE!</v>
      </c>
      <c r="AK311" s="11" t="e">
        <f>'OddsRatio_working_3-way'!U311/(3*'OddsRatio_working_3-way'!X311^(1/3))*SIN(('OddsRatio_working_3-way'!Y311+4*PI())/3)</f>
        <v>#VALUE!</v>
      </c>
      <c r="AL311" s="11" t="e">
        <f>'OddsRatio_working_3-way'!Z311+'OddsRatio_working_3-way'!AF311</f>
        <v>#VALUE!</v>
      </c>
      <c r="AM311" s="11" t="e">
        <f>'OddsRatio_working_3-way'!AA311+'OddsRatio_working_3-way'!AG311</f>
        <v>#VALUE!</v>
      </c>
      <c r="AN311" s="11" t="e">
        <f>'OddsRatio_working_3-way'!AB311+'OddsRatio_working_3-way'!AH311</f>
        <v>#VALUE!</v>
      </c>
      <c r="AO311" s="11" t="e">
        <f>'OddsRatio_working_3-way'!AC311+'OddsRatio_working_3-way'!AI311</f>
        <v>#VALUE!</v>
      </c>
      <c r="AP311" s="11" t="e">
        <f>'OddsRatio_working_3-way'!AD311+'OddsRatio_working_3-way'!AJ311</f>
        <v>#VALUE!</v>
      </c>
      <c r="AQ311" s="11" t="e">
        <f>'OddsRatio_working_3-way'!AE311+'OddsRatio_working_3-way'!AK311</f>
        <v>#VALUE!</v>
      </c>
      <c r="AR311" s="10" t="str">
        <f>IF(A311="","",IF(('OddsRatio_working_3-way'!X311=0),IF(Q311&gt;0,-Q311^(1/3),(-Q311)^(1/3)),'OddsRatio_working_3-way'!AL311-'OddsRatio_working_3-way'!R311/3))</f>
        <v/>
      </c>
      <c r="AS311" s="11" t="e">
        <f>IF(('OddsRatio_working_3-way'!X311=0),IF(Q311&gt;0,-Q311^(1/3),(-Q311)^(1/3)),'OddsRatio_working_3-way'!AM311-'OddsRatio_working_3-way'!R311/3)</f>
        <v>#VALUE!</v>
      </c>
      <c r="AT311" s="11" t="e">
        <f>IF(('OddsRatio_working_3-way'!X311=0),IF(Q311&gt;0,-Q311^(1/3),(-Q311)^(1/3)),'OddsRatio_working_3-way'!AN311-'OddsRatio_working_3-way'!R311/3)</f>
        <v>#VALUE!</v>
      </c>
      <c r="AU311" s="11" t="e">
        <f>IF(('OddsRatio_working_3-way'!X311=0),0,'OddsRatio_working_3-way'!AO311)</f>
        <v>#VALUE!</v>
      </c>
      <c r="AV311" s="11" t="e">
        <f>IF(('OddsRatio_working_3-way'!X311=0),0,'OddsRatio_working_3-way'!AP311)</f>
        <v>#VALUE!</v>
      </c>
      <c r="AW311" s="11" t="e">
        <f>IF(('OddsRatio_working_3-way'!X311=0),0,'OddsRatio_working_3-way'!AQ311)</f>
        <v>#VALUE!</v>
      </c>
    </row>
    <row r="312" spans="1:4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9" t="e">
        <f t="shared" si="65"/>
        <v>#VALUE!</v>
      </c>
      <c r="E312" s="9" t="e">
        <f t="shared" si="66"/>
        <v>#VALUE!</v>
      </c>
      <c r="F312" s="9" t="e">
        <f t="shared" si="67"/>
        <v>#VALUE!</v>
      </c>
      <c r="G312" s="9" t="str">
        <f t="shared" si="68"/>
        <v/>
      </c>
      <c r="H312" s="9" t="str">
        <f t="shared" si="69"/>
        <v/>
      </c>
      <c r="I312" s="9" t="str">
        <f t="shared" si="70"/>
        <v/>
      </c>
      <c r="J312" s="9" t="str">
        <f t="shared" si="71"/>
        <v/>
      </c>
      <c r="K312" s="11" t="e">
        <f t="shared" si="72"/>
        <v>#VALUE!</v>
      </c>
      <c r="L312" s="11" t="e">
        <f t="shared" si="73"/>
        <v>#VALUE!</v>
      </c>
      <c r="M312" s="11" t="e">
        <f t="shared" si="74"/>
        <v>#VALUE!</v>
      </c>
      <c r="N312" s="11" t="e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#VALUE!</v>
      </c>
      <c r="O312" s="11">
        <f>0</f>
        <v>0</v>
      </c>
      <c r="P312" s="11" t="e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#VALUE!</v>
      </c>
      <c r="Q312" s="11" t="e">
        <f>2*'OddsRatio_working_3-way'!K312*'OddsRatio_working_3-way'!L312*'OddsRatio_working_3-way'!M312</f>
        <v>#VALUE!</v>
      </c>
      <c r="R312" s="11" t="e">
        <f t="shared" si="75"/>
        <v>#VALUE!</v>
      </c>
      <c r="S312" s="11" t="e">
        <f t="shared" si="76"/>
        <v>#VALUE!</v>
      </c>
      <c r="T312" s="11" t="e">
        <f t="shared" si="77"/>
        <v>#VALUE!</v>
      </c>
      <c r="U312" s="11" t="e">
        <f>'OddsRatio_working_3-way'!S312-'OddsRatio_working_3-way'!R312^2/3</f>
        <v>#VALUE!</v>
      </c>
      <c r="V312" s="11" t="e">
        <f>'OddsRatio_working_3-way'!S312*'OddsRatio_working_3-way'!R312/3-2*'OddsRatio_working_3-way'!R312^3/27-'OddsRatio_working_3-way'!T312</f>
        <v>#VALUE!</v>
      </c>
      <c r="W312" s="11" t="e">
        <f>'OddsRatio_working_3-way'!V312^2+4*'OddsRatio_working_3-way'!U312^3/27</f>
        <v>#VALUE!</v>
      </c>
      <c r="X312" s="11" t="e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#VALUE!</v>
      </c>
      <c r="Y312" s="11" t="e">
        <f>IF('OddsRatio_working_3-way'!W312&gt;=0,IF('OddsRatio_working_3-way'!V312+SQRT('OddsRatio_working_3-way'!W312)&gt;0,0,PI()),ACOS('OddsRatio_working_3-way'!V312/(2*'OddsRatio_working_3-way'!X312)))</f>
        <v>#VALUE!</v>
      </c>
      <c r="Z312" s="11" t="e">
        <f>'OddsRatio_working_3-way'!X312^(1/3)*COS('OddsRatio_working_3-way'!Y312/3)</f>
        <v>#VALUE!</v>
      </c>
      <c r="AA312" s="11" t="e">
        <f>'OddsRatio_working_3-way'!X312^(1/3)*COS(('OddsRatio_working_3-way'!Y312+2*PI())/3)</f>
        <v>#VALUE!</v>
      </c>
      <c r="AB312" s="11" t="e">
        <f>'OddsRatio_working_3-way'!X312^(1/3)*COS(('OddsRatio_working_3-way'!Y312+4*PI())/3)</f>
        <v>#VALUE!</v>
      </c>
      <c r="AC312" s="11" t="e">
        <f>'OddsRatio_working_3-way'!X312^(1/3)*SIN('OddsRatio_working_3-way'!Y312/3)</f>
        <v>#VALUE!</v>
      </c>
      <c r="AD312" s="11" t="e">
        <f>'OddsRatio_working_3-way'!X312^(1/3)*SIN(('OddsRatio_working_3-way'!Y312+2*PI())/3)</f>
        <v>#VALUE!</v>
      </c>
      <c r="AE312" s="11" t="e">
        <f>'OddsRatio_working_3-way'!X312^(1/3)*SIN(('OddsRatio_working_3-way'!Y312+4*PI())/3)</f>
        <v>#VALUE!</v>
      </c>
      <c r="AF312" s="11" t="e">
        <f>-'OddsRatio_working_3-way'!U312/(3*'OddsRatio_working_3-way'!X312^(1/3))*COS(('OddsRatio_working_3-way'!Y312)/3)</f>
        <v>#VALUE!</v>
      </c>
      <c r="AG312" s="11" t="e">
        <f>-'OddsRatio_working_3-way'!U312/(3*'OddsRatio_working_3-way'!X312^(1/3))*COS(('OddsRatio_working_3-way'!Y312+2*PI())/3)</f>
        <v>#VALUE!</v>
      </c>
      <c r="AH312" s="11" t="e">
        <f>-'OddsRatio_working_3-way'!U312/(3*'OddsRatio_working_3-way'!X312^(1/3))*COS(('OddsRatio_working_3-way'!Y312+4*PI())/3)</f>
        <v>#VALUE!</v>
      </c>
      <c r="AI312" s="11" t="e">
        <f>'OddsRatio_working_3-way'!U312/(3*'OddsRatio_working_3-way'!X312^(1/3))*SIN(('OddsRatio_working_3-way'!Y312)/3)</f>
        <v>#VALUE!</v>
      </c>
      <c r="AJ312" s="11" t="e">
        <f>'OddsRatio_working_3-way'!U312/(3*'OddsRatio_working_3-way'!X312^(1/3))*SIN(('OddsRatio_working_3-way'!Y312+2*PI())/3)</f>
        <v>#VALUE!</v>
      </c>
      <c r="AK312" s="11" t="e">
        <f>'OddsRatio_working_3-way'!U312/(3*'OddsRatio_working_3-way'!X312^(1/3))*SIN(('OddsRatio_working_3-way'!Y312+4*PI())/3)</f>
        <v>#VALUE!</v>
      </c>
      <c r="AL312" s="11" t="e">
        <f>'OddsRatio_working_3-way'!Z312+'OddsRatio_working_3-way'!AF312</f>
        <v>#VALUE!</v>
      </c>
      <c r="AM312" s="11" t="e">
        <f>'OddsRatio_working_3-way'!AA312+'OddsRatio_working_3-way'!AG312</f>
        <v>#VALUE!</v>
      </c>
      <c r="AN312" s="11" t="e">
        <f>'OddsRatio_working_3-way'!AB312+'OddsRatio_working_3-way'!AH312</f>
        <v>#VALUE!</v>
      </c>
      <c r="AO312" s="11" t="e">
        <f>'OddsRatio_working_3-way'!AC312+'OddsRatio_working_3-way'!AI312</f>
        <v>#VALUE!</v>
      </c>
      <c r="AP312" s="11" t="e">
        <f>'OddsRatio_working_3-way'!AD312+'OddsRatio_working_3-way'!AJ312</f>
        <v>#VALUE!</v>
      </c>
      <c r="AQ312" s="11" t="e">
        <f>'OddsRatio_working_3-way'!AE312+'OddsRatio_working_3-way'!AK312</f>
        <v>#VALUE!</v>
      </c>
      <c r="AR312" s="10" t="str">
        <f>IF(A312="","",IF(('OddsRatio_working_3-way'!X312=0),IF(Q312&gt;0,-Q312^(1/3),(-Q312)^(1/3)),'OddsRatio_working_3-way'!AL312-'OddsRatio_working_3-way'!R312/3))</f>
        <v/>
      </c>
      <c r="AS312" s="11" t="e">
        <f>IF(('OddsRatio_working_3-way'!X312=0),IF(Q312&gt;0,-Q312^(1/3),(-Q312)^(1/3)),'OddsRatio_working_3-way'!AM312-'OddsRatio_working_3-way'!R312/3)</f>
        <v>#VALUE!</v>
      </c>
      <c r="AT312" s="11" t="e">
        <f>IF(('OddsRatio_working_3-way'!X312=0),IF(Q312&gt;0,-Q312^(1/3),(-Q312)^(1/3)),'OddsRatio_working_3-way'!AN312-'OddsRatio_working_3-way'!R312/3)</f>
        <v>#VALUE!</v>
      </c>
      <c r="AU312" s="11" t="e">
        <f>IF(('OddsRatio_working_3-way'!X312=0),0,'OddsRatio_working_3-way'!AO312)</f>
        <v>#VALUE!</v>
      </c>
      <c r="AV312" s="11" t="e">
        <f>IF(('OddsRatio_working_3-way'!X312=0),0,'OddsRatio_working_3-way'!AP312)</f>
        <v>#VALUE!</v>
      </c>
      <c r="AW312" s="11" t="e">
        <f>IF(('OddsRatio_working_3-way'!X312=0),0,'OddsRatio_working_3-way'!AQ312)</f>
        <v>#VALUE!</v>
      </c>
    </row>
    <row r="313" spans="1:4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9" t="e">
        <f t="shared" si="65"/>
        <v>#VALUE!</v>
      </c>
      <c r="E313" s="9" t="e">
        <f t="shared" si="66"/>
        <v>#VALUE!</v>
      </c>
      <c r="F313" s="9" t="e">
        <f t="shared" si="67"/>
        <v>#VALUE!</v>
      </c>
      <c r="G313" s="9" t="str">
        <f t="shared" si="68"/>
        <v/>
      </c>
      <c r="H313" s="9" t="str">
        <f t="shared" si="69"/>
        <v/>
      </c>
      <c r="I313" s="9" t="str">
        <f t="shared" si="70"/>
        <v/>
      </c>
      <c r="J313" s="9" t="str">
        <f t="shared" si="71"/>
        <v/>
      </c>
      <c r="K313" s="11" t="e">
        <f t="shared" si="72"/>
        <v>#VALUE!</v>
      </c>
      <c r="L313" s="11" t="e">
        <f t="shared" si="73"/>
        <v>#VALUE!</v>
      </c>
      <c r="M313" s="11" t="e">
        <f t="shared" si="74"/>
        <v>#VALUE!</v>
      </c>
      <c r="N313" s="11" t="e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#VALUE!</v>
      </c>
      <c r="O313" s="11">
        <f>0</f>
        <v>0</v>
      </c>
      <c r="P313" s="11" t="e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#VALUE!</v>
      </c>
      <c r="Q313" s="11" t="e">
        <f>2*'OddsRatio_working_3-way'!K313*'OddsRatio_working_3-way'!L313*'OddsRatio_working_3-way'!M313</f>
        <v>#VALUE!</v>
      </c>
      <c r="R313" s="11" t="e">
        <f t="shared" si="75"/>
        <v>#VALUE!</v>
      </c>
      <c r="S313" s="11" t="e">
        <f t="shared" si="76"/>
        <v>#VALUE!</v>
      </c>
      <c r="T313" s="11" t="e">
        <f t="shared" si="77"/>
        <v>#VALUE!</v>
      </c>
      <c r="U313" s="11" t="e">
        <f>'OddsRatio_working_3-way'!S313-'OddsRatio_working_3-way'!R313^2/3</f>
        <v>#VALUE!</v>
      </c>
      <c r="V313" s="11" t="e">
        <f>'OddsRatio_working_3-way'!S313*'OddsRatio_working_3-way'!R313/3-2*'OddsRatio_working_3-way'!R313^3/27-'OddsRatio_working_3-way'!T313</f>
        <v>#VALUE!</v>
      </c>
      <c r="W313" s="11" t="e">
        <f>'OddsRatio_working_3-way'!V313^2+4*'OddsRatio_working_3-way'!U313^3/27</f>
        <v>#VALUE!</v>
      </c>
      <c r="X313" s="11" t="e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#VALUE!</v>
      </c>
      <c r="Y313" s="11" t="e">
        <f>IF('OddsRatio_working_3-way'!W313&gt;=0,IF('OddsRatio_working_3-way'!V313+SQRT('OddsRatio_working_3-way'!W313)&gt;0,0,PI()),ACOS('OddsRatio_working_3-way'!V313/(2*'OddsRatio_working_3-way'!X313)))</f>
        <v>#VALUE!</v>
      </c>
      <c r="Z313" s="11" t="e">
        <f>'OddsRatio_working_3-way'!X313^(1/3)*COS('OddsRatio_working_3-way'!Y313/3)</f>
        <v>#VALUE!</v>
      </c>
      <c r="AA313" s="11" t="e">
        <f>'OddsRatio_working_3-way'!X313^(1/3)*COS(('OddsRatio_working_3-way'!Y313+2*PI())/3)</f>
        <v>#VALUE!</v>
      </c>
      <c r="AB313" s="11" t="e">
        <f>'OddsRatio_working_3-way'!X313^(1/3)*COS(('OddsRatio_working_3-way'!Y313+4*PI())/3)</f>
        <v>#VALUE!</v>
      </c>
      <c r="AC313" s="11" t="e">
        <f>'OddsRatio_working_3-way'!X313^(1/3)*SIN('OddsRatio_working_3-way'!Y313/3)</f>
        <v>#VALUE!</v>
      </c>
      <c r="AD313" s="11" t="e">
        <f>'OddsRatio_working_3-way'!X313^(1/3)*SIN(('OddsRatio_working_3-way'!Y313+2*PI())/3)</f>
        <v>#VALUE!</v>
      </c>
      <c r="AE313" s="11" t="e">
        <f>'OddsRatio_working_3-way'!X313^(1/3)*SIN(('OddsRatio_working_3-way'!Y313+4*PI())/3)</f>
        <v>#VALUE!</v>
      </c>
      <c r="AF313" s="11" t="e">
        <f>-'OddsRatio_working_3-way'!U313/(3*'OddsRatio_working_3-way'!X313^(1/3))*COS(('OddsRatio_working_3-way'!Y313)/3)</f>
        <v>#VALUE!</v>
      </c>
      <c r="AG313" s="11" t="e">
        <f>-'OddsRatio_working_3-way'!U313/(3*'OddsRatio_working_3-way'!X313^(1/3))*COS(('OddsRatio_working_3-way'!Y313+2*PI())/3)</f>
        <v>#VALUE!</v>
      </c>
      <c r="AH313" s="11" t="e">
        <f>-'OddsRatio_working_3-way'!U313/(3*'OddsRatio_working_3-way'!X313^(1/3))*COS(('OddsRatio_working_3-way'!Y313+4*PI())/3)</f>
        <v>#VALUE!</v>
      </c>
      <c r="AI313" s="11" t="e">
        <f>'OddsRatio_working_3-way'!U313/(3*'OddsRatio_working_3-way'!X313^(1/3))*SIN(('OddsRatio_working_3-way'!Y313)/3)</f>
        <v>#VALUE!</v>
      </c>
      <c r="AJ313" s="11" t="e">
        <f>'OddsRatio_working_3-way'!U313/(3*'OddsRatio_working_3-way'!X313^(1/3))*SIN(('OddsRatio_working_3-way'!Y313+2*PI())/3)</f>
        <v>#VALUE!</v>
      </c>
      <c r="AK313" s="11" t="e">
        <f>'OddsRatio_working_3-way'!U313/(3*'OddsRatio_working_3-way'!X313^(1/3))*SIN(('OddsRatio_working_3-way'!Y313+4*PI())/3)</f>
        <v>#VALUE!</v>
      </c>
      <c r="AL313" s="11" t="e">
        <f>'OddsRatio_working_3-way'!Z313+'OddsRatio_working_3-way'!AF313</f>
        <v>#VALUE!</v>
      </c>
      <c r="AM313" s="11" t="e">
        <f>'OddsRatio_working_3-way'!AA313+'OddsRatio_working_3-way'!AG313</f>
        <v>#VALUE!</v>
      </c>
      <c r="AN313" s="11" t="e">
        <f>'OddsRatio_working_3-way'!AB313+'OddsRatio_working_3-way'!AH313</f>
        <v>#VALUE!</v>
      </c>
      <c r="AO313" s="11" t="e">
        <f>'OddsRatio_working_3-way'!AC313+'OddsRatio_working_3-way'!AI313</f>
        <v>#VALUE!</v>
      </c>
      <c r="AP313" s="11" t="e">
        <f>'OddsRatio_working_3-way'!AD313+'OddsRatio_working_3-way'!AJ313</f>
        <v>#VALUE!</v>
      </c>
      <c r="AQ313" s="11" t="e">
        <f>'OddsRatio_working_3-way'!AE313+'OddsRatio_working_3-way'!AK313</f>
        <v>#VALUE!</v>
      </c>
      <c r="AR313" s="10" t="str">
        <f>IF(A313="","",IF(('OddsRatio_working_3-way'!X313=0),IF(Q313&gt;0,-Q313^(1/3),(-Q313)^(1/3)),'OddsRatio_working_3-way'!AL313-'OddsRatio_working_3-way'!R313/3))</f>
        <v/>
      </c>
      <c r="AS313" s="11" t="e">
        <f>IF(('OddsRatio_working_3-way'!X313=0),IF(Q313&gt;0,-Q313^(1/3),(-Q313)^(1/3)),'OddsRatio_working_3-way'!AM313-'OddsRatio_working_3-way'!R313/3)</f>
        <v>#VALUE!</v>
      </c>
      <c r="AT313" s="11" t="e">
        <f>IF(('OddsRatio_working_3-way'!X313=0),IF(Q313&gt;0,-Q313^(1/3),(-Q313)^(1/3)),'OddsRatio_working_3-way'!AN313-'OddsRatio_working_3-way'!R313/3)</f>
        <v>#VALUE!</v>
      </c>
      <c r="AU313" s="11" t="e">
        <f>IF(('OddsRatio_working_3-way'!X313=0),0,'OddsRatio_working_3-way'!AO313)</f>
        <v>#VALUE!</v>
      </c>
      <c r="AV313" s="11" t="e">
        <f>IF(('OddsRatio_working_3-way'!X313=0),0,'OddsRatio_working_3-way'!AP313)</f>
        <v>#VALUE!</v>
      </c>
      <c r="AW313" s="11" t="e">
        <f>IF(('OddsRatio_working_3-way'!X313=0),0,'OddsRatio_working_3-way'!AQ313)</f>
        <v>#VALUE!</v>
      </c>
    </row>
    <row r="314" spans="1:4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9" t="e">
        <f t="shared" si="65"/>
        <v>#VALUE!</v>
      </c>
      <c r="E314" s="9" t="e">
        <f t="shared" si="66"/>
        <v>#VALUE!</v>
      </c>
      <c r="F314" s="9" t="e">
        <f t="shared" si="67"/>
        <v>#VALUE!</v>
      </c>
      <c r="G314" s="9" t="str">
        <f t="shared" si="68"/>
        <v/>
      </c>
      <c r="H314" s="9" t="str">
        <f t="shared" si="69"/>
        <v/>
      </c>
      <c r="I314" s="9" t="str">
        <f t="shared" si="70"/>
        <v/>
      </c>
      <c r="J314" s="9" t="str">
        <f t="shared" si="71"/>
        <v/>
      </c>
      <c r="K314" s="11" t="e">
        <f t="shared" si="72"/>
        <v>#VALUE!</v>
      </c>
      <c r="L314" s="11" t="e">
        <f t="shared" si="73"/>
        <v>#VALUE!</v>
      </c>
      <c r="M314" s="11" t="e">
        <f t="shared" si="74"/>
        <v>#VALUE!</v>
      </c>
      <c r="N314" s="11" t="e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#VALUE!</v>
      </c>
      <c r="O314" s="11">
        <f>0</f>
        <v>0</v>
      </c>
      <c r="P314" s="11" t="e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#VALUE!</v>
      </c>
      <c r="Q314" s="11" t="e">
        <f>2*'OddsRatio_working_3-way'!K314*'OddsRatio_working_3-way'!L314*'OddsRatio_working_3-way'!M314</f>
        <v>#VALUE!</v>
      </c>
      <c r="R314" s="11" t="e">
        <f t="shared" si="75"/>
        <v>#VALUE!</v>
      </c>
      <c r="S314" s="11" t="e">
        <f t="shared" si="76"/>
        <v>#VALUE!</v>
      </c>
      <c r="T314" s="11" t="e">
        <f t="shared" si="77"/>
        <v>#VALUE!</v>
      </c>
      <c r="U314" s="11" t="e">
        <f>'OddsRatio_working_3-way'!S314-'OddsRatio_working_3-way'!R314^2/3</f>
        <v>#VALUE!</v>
      </c>
      <c r="V314" s="11" t="e">
        <f>'OddsRatio_working_3-way'!S314*'OddsRatio_working_3-way'!R314/3-2*'OddsRatio_working_3-way'!R314^3/27-'OddsRatio_working_3-way'!T314</f>
        <v>#VALUE!</v>
      </c>
      <c r="W314" s="11" t="e">
        <f>'OddsRatio_working_3-way'!V314^2+4*'OddsRatio_working_3-way'!U314^3/27</f>
        <v>#VALUE!</v>
      </c>
      <c r="X314" s="11" t="e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#VALUE!</v>
      </c>
      <c r="Y314" s="11" t="e">
        <f>IF('OddsRatio_working_3-way'!W314&gt;=0,IF('OddsRatio_working_3-way'!V314+SQRT('OddsRatio_working_3-way'!W314)&gt;0,0,PI()),ACOS('OddsRatio_working_3-way'!V314/(2*'OddsRatio_working_3-way'!X314)))</f>
        <v>#VALUE!</v>
      </c>
      <c r="Z314" s="11" t="e">
        <f>'OddsRatio_working_3-way'!X314^(1/3)*COS('OddsRatio_working_3-way'!Y314/3)</f>
        <v>#VALUE!</v>
      </c>
      <c r="AA314" s="11" t="e">
        <f>'OddsRatio_working_3-way'!X314^(1/3)*COS(('OddsRatio_working_3-way'!Y314+2*PI())/3)</f>
        <v>#VALUE!</v>
      </c>
      <c r="AB314" s="11" t="e">
        <f>'OddsRatio_working_3-way'!X314^(1/3)*COS(('OddsRatio_working_3-way'!Y314+4*PI())/3)</f>
        <v>#VALUE!</v>
      </c>
      <c r="AC314" s="11" t="e">
        <f>'OddsRatio_working_3-way'!X314^(1/3)*SIN('OddsRatio_working_3-way'!Y314/3)</f>
        <v>#VALUE!</v>
      </c>
      <c r="AD314" s="11" t="e">
        <f>'OddsRatio_working_3-way'!X314^(1/3)*SIN(('OddsRatio_working_3-way'!Y314+2*PI())/3)</f>
        <v>#VALUE!</v>
      </c>
      <c r="AE314" s="11" t="e">
        <f>'OddsRatio_working_3-way'!X314^(1/3)*SIN(('OddsRatio_working_3-way'!Y314+4*PI())/3)</f>
        <v>#VALUE!</v>
      </c>
      <c r="AF314" s="11" t="e">
        <f>-'OddsRatio_working_3-way'!U314/(3*'OddsRatio_working_3-way'!X314^(1/3))*COS(('OddsRatio_working_3-way'!Y314)/3)</f>
        <v>#VALUE!</v>
      </c>
      <c r="AG314" s="11" t="e">
        <f>-'OddsRatio_working_3-way'!U314/(3*'OddsRatio_working_3-way'!X314^(1/3))*COS(('OddsRatio_working_3-way'!Y314+2*PI())/3)</f>
        <v>#VALUE!</v>
      </c>
      <c r="AH314" s="11" t="e">
        <f>-'OddsRatio_working_3-way'!U314/(3*'OddsRatio_working_3-way'!X314^(1/3))*COS(('OddsRatio_working_3-way'!Y314+4*PI())/3)</f>
        <v>#VALUE!</v>
      </c>
      <c r="AI314" s="11" t="e">
        <f>'OddsRatio_working_3-way'!U314/(3*'OddsRatio_working_3-way'!X314^(1/3))*SIN(('OddsRatio_working_3-way'!Y314)/3)</f>
        <v>#VALUE!</v>
      </c>
      <c r="AJ314" s="11" t="e">
        <f>'OddsRatio_working_3-way'!U314/(3*'OddsRatio_working_3-way'!X314^(1/3))*SIN(('OddsRatio_working_3-way'!Y314+2*PI())/3)</f>
        <v>#VALUE!</v>
      </c>
      <c r="AK314" s="11" t="e">
        <f>'OddsRatio_working_3-way'!U314/(3*'OddsRatio_working_3-way'!X314^(1/3))*SIN(('OddsRatio_working_3-way'!Y314+4*PI())/3)</f>
        <v>#VALUE!</v>
      </c>
      <c r="AL314" s="11" t="e">
        <f>'OddsRatio_working_3-way'!Z314+'OddsRatio_working_3-way'!AF314</f>
        <v>#VALUE!</v>
      </c>
      <c r="AM314" s="11" t="e">
        <f>'OddsRatio_working_3-way'!AA314+'OddsRatio_working_3-way'!AG314</f>
        <v>#VALUE!</v>
      </c>
      <c r="AN314" s="11" t="e">
        <f>'OddsRatio_working_3-way'!AB314+'OddsRatio_working_3-way'!AH314</f>
        <v>#VALUE!</v>
      </c>
      <c r="AO314" s="11" t="e">
        <f>'OddsRatio_working_3-way'!AC314+'OddsRatio_working_3-way'!AI314</f>
        <v>#VALUE!</v>
      </c>
      <c r="AP314" s="11" t="e">
        <f>'OddsRatio_working_3-way'!AD314+'OddsRatio_working_3-way'!AJ314</f>
        <v>#VALUE!</v>
      </c>
      <c r="AQ314" s="11" t="e">
        <f>'OddsRatio_working_3-way'!AE314+'OddsRatio_working_3-way'!AK314</f>
        <v>#VALUE!</v>
      </c>
      <c r="AR314" s="10" t="str">
        <f>IF(A314="","",IF(('OddsRatio_working_3-way'!X314=0),IF(Q314&gt;0,-Q314^(1/3),(-Q314)^(1/3)),'OddsRatio_working_3-way'!AL314-'OddsRatio_working_3-way'!R314/3))</f>
        <v/>
      </c>
      <c r="AS314" s="11" t="e">
        <f>IF(('OddsRatio_working_3-way'!X314=0),IF(Q314&gt;0,-Q314^(1/3),(-Q314)^(1/3)),'OddsRatio_working_3-way'!AM314-'OddsRatio_working_3-way'!R314/3)</f>
        <v>#VALUE!</v>
      </c>
      <c r="AT314" s="11" t="e">
        <f>IF(('OddsRatio_working_3-way'!X314=0),IF(Q314&gt;0,-Q314^(1/3),(-Q314)^(1/3)),'OddsRatio_working_3-way'!AN314-'OddsRatio_working_3-way'!R314/3)</f>
        <v>#VALUE!</v>
      </c>
      <c r="AU314" s="11" t="e">
        <f>IF(('OddsRatio_working_3-way'!X314=0),0,'OddsRatio_working_3-way'!AO314)</f>
        <v>#VALUE!</v>
      </c>
      <c r="AV314" s="11" t="e">
        <f>IF(('OddsRatio_working_3-way'!X314=0),0,'OddsRatio_working_3-way'!AP314)</f>
        <v>#VALUE!</v>
      </c>
      <c r="AW314" s="11" t="e">
        <f>IF(('OddsRatio_working_3-way'!X314=0),0,'OddsRatio_working_3-way'!AQ314)</f>
        <v>#VALUE!</v>
      </c>
    </row>
    <row r="315" spans="1:4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9" t="e">
        <f t="shared" si="65"/>
        <v>#VALUE!</v>
      </c>
      <c r="E315" s="9" t="e">
        <f t="shared" si="66"/>
        <v>#VALUE!</v>
      </c>
      <c r="F315" s="9" t="e">
        <f t="shared" si="67"/>
        <v>#VALUE!</v>
      </c>
      <c r="G315" s="9" t="str">
        <f t="shared" si="68"/>
        <v/>
      </c>
      <c r="H315" s="9" t="str">
        <f t="shared" si="69"/>
        <v/>
      </c>
      <c r="I315" s="9" t="str">
        <f t="shared" si="70"/>
        <v/>
      </c>
      <c r="J315" s="9" t="str">
        <f t="shared" si="71"/>
        <v/>
      </c>
      <c r="K315" s="11" t="e">
        <f t="shared" si="72"/>
        <v>#VALUE!</v>
      </c>
      <c r="L315" s="11" t="e">
        <f t="shared" si="73"/>
        <v>#VALUE!</v>
      </c>
      <c r="M315" s="11" t="e">
        <f t="shared" si="74"/>
        <v>#VALUE!</v>
      </c>
      <c r="N315" s="11" t="e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#VALUE!</v>
      </c>
      <c r="O315" s="11">
        <f>0</f>
        <v>0</v>
      </c>
      <c r="P315" s="11" t="e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#VALUE!</v>
      </c>
      <c r="Q315" s="11" t="e">
        <f>2*'OddsRatio_working_3-way'!K315*'OddsRatio_working_3-way'!L315*'OddsRatio_working_3-way'!M315</f>
        <v>#VALUE!</v>
      </c>
      <c r="R315" s="11" t="e">
        <f t="shared" si="75"/>
        <v>#VALUE!</v>
      </c>
      <c r="S315" s="11" t="e">
        <f t="shared" si="76"/>
        <v>#VALUE!</v>
      </c>
      <c r="T315" s="11" t="e">
        <f t="shared" si="77"/>
        <v>#VALUE!</v>
      </c>
      <c r="U315" s="11" t="e">
        <f>'OddsRatio_working_3-way'!S315-'OddsRatio_working_3-way'!R315^2/3</f>
        <v>#VALUE!</v>
      </c>
      <c r="V315" s="11" t="e">
        <f>'OddsRatio_working_3-way'!S315*'OddsRatio_working_3-way'!R315/3-2*'OddsRatio_working_3-way'!R315^3/27-'OddsRatio_working_3-way'!T315</f>
        <v>#VALUE!</v>
      </c>
      <c r="W315" s="11" t="e">
        <f>'OddsRatio_working_3-way'!V315^2+4*'OddsRatio_working_3-way'!U315^3/27</f>
        <v>#VALUE!</v>
      </c>
      <c r="X315" s="11" t="e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#VALUE!</v>
      </c>
      <c r="Y315" s="11" t="e">
        <f>IF('OddsRatio_working_3-way'!W315&gt;=0,IF('OddsRatio_working_3-way'!V315+SQRT('OddsRatio_working_3-way'!W315)&gt;0,0,PI()),ACOS('OddsRatio_working_3-way'!V315/(2*'OddsRatio_working_3-way'!X315)))</f>
        <v>#VALUE!</v>
      </c>
      <c r="Z315" s="11" t="e">
        <f>'OddsRatio_working_3-way'!X315^(1/3)*COS('OddsRatio_working_3-way'!Y315/3)</f>
        <v>#VALUE!</v>
      </c>
      <c r="AA315" s="11" t="e">
        <f>'OddsRatio_working_3-way'!X315^(1/3)*COS(('OddsRatio_working_3-way'!Y315+2*PI())/3)</f>
        <v>#VALUE!</v>
      </c>
      <c r="AB315" s="11" t="e">
        <f>'OddsRatio_working_3-way'!X315^(1/3)*COS(('OddsRatio_working_3-way'!Y315+4*PI())/3)</f>
        <v>#VALUE!</v>
      </c>
      <c r="AC315" s="11" t="e">
        <f>'OddsRatio_working_3-way'!X315^(1/3)*SIN('OddsRatio_working_3-way'!Y315/3)</f>
        <v>#VALUE!</v>
      </c>
      <c r="AD315" s="11" t="e">
        <f>'OddsRatio_working_3-way'!X315^(1/3)*SIN(('OddsRatio_working_3-way'!Y315+2*PI())/3)</f>
        <v>#VALUE!</v>
      </c>
      <c r="AE315" s="11" t="e">
        <f>'OddsRatio_working_3-way'!X315^(1/3)*SIN(('OddsRatio_working_3-way'!Y315+4*PI())/3)</f>
        <v>#VALUE!</v>
      </c>
      <c r="AF315" s="11" t="e">
        <f>-'OddsRatio_working_3-way'!U315/(3*'OddsRatio_working_3-way'!X315^(1/3))*COS(('OddsRatio_working_3-way'!Y315)/3)</f>
        <v>#VALUE!</v>
      </c>
      <c r="AG315" s="11" t="e">
        <f>-'OddsRatio_working_3-way'!U315/(3*'OddsRatio_working_3-way'!X315^(1/3))*COS(('OddsRatio_working_3-way'!Y315+2*PI())/3)</f>
        <v>#VALUE!</v>
      </c>
      <c r="AH315" s="11" t="e">
        <f>-'OddsRatio_working_3-way'!U315/(3*'OddsRatio_working_3-way'!X315^(1/3))*COS(('OddsRatio_working_3-way'!Y315+4*PI())/3)</f>
        <v>#VALUE!</v>
      </c>
      <c r="AI315" s="11" t="e">
        <f>'OddsRatio_working_3-way'!U315/(3*'OddsRatio_working_3-way'!X315^(1/3))*SIN(('OddsRatio_working_3-way'!Y315)/3)</f>
        <v>#VALUE!</v>
      </c>
      <c r="AJ315" s="11" t="e">
        <f>'OddsRatio_working_3-way'!U315/(3*'OddsRatio_working_3-way'!X315^(1/3))*SIN(('OddsRatio_working_3-way'!Y315+2*PI())/3)</f>
        <v>#VALUE!</v>
      </c>
      <c r="AK315" s="11" t="e">
        <f>'OddsRatio_working_3-way'!U315/(3*'OddsRatio_working_3-way'!X315^(1/3))*SIN(('OddsRatio_working_3-way'!Y315+4*PI())/3)</f>
        <v>#VALUE!</v>
      </c>
      <c r="AL315" s="11" t="e">
        <f>'OddsRatio_working_3-way'!Z315+'OddsRatio_working_3-way'!AF315</f>
        <v>#VALUE!</v>
      </c>
      <c r="AM315" s="11" t="e">
        <f>'OddsRatio_working_3-way'!AA315+'OddsRatio_working_3-way'!AG315</f>
        <v>#VALUE!</v>
      </c>
      <c r="AN315" s="11" t="e">
        <f>'OddsRatio_working_3-way'!AB315+'OddsRatio_working_3-way'!AH315</f>
        <v>#VALUE!</v>
      </c>
      <c r="AO315" s="11" t="e">
        <f>'OddsRatio_working_3-way'!AC315+'OddsRatio_working_3-way'!AI315</f>
        <v>#VALUE!</v>
      </c>
      <c r="AP315" s="11" t="e">
        <f>'OddsRatio_working_3-way'!AD315+'OddsRatio_working_3-way'!AJ315</f>
        <v>#VALUE!</v>
      </c>
      <c r="AQ315" s="11" t="e">
        <f>'OddsRatio_working_3-way'!AE315+'OddsRatio_working_3-way'!AK315</f>
        <v>#VALUE!</v>
      </c>
      <c r="AR315" s="10" t="str">
        <f>IF(A315="","",IF(('OddsRatio_working_3-way'!X315=0),IF(Q315&gt;0,-Q315^(1/3),(-Q315)^(1/3)),'OddsRatio_working_3-way'!AL315-'OddsRatio_working_3-way'!R315/3))</f>
        <v/>
      </c>
      <c r="AS315" s="11" t="e">
        <f>IF(('OddsRatio_working_3-way'!X315=0),IF(Q315&gt;0,-Q315^(1/3),(-Q315)^(1/3)),'OddsRatio_working_3-way'!AM315-'OddsRatio_working_3-way'!R315/3)</f>
        <v>#VALUE!</v>
      </c>
      <c r="AT315" s="11" t="e">
        <f>IF(('OddsRatio_working_3-way'!X315=0),IF(Q315&gt;0,-Q315^(1/3),(-Q315)^(1/3)),'OddsRatio_working_3-way'!AN315-'OddsRatio_working_3-way'!R315/3)</f>
        <v>#VALUE!</v>
      </c>
      <c r="AU315" s="11" t="e">
        <f>IF(('OddsRatio_working_3-way'!X315=0),0,'OddsRatio_working_3-way'!AO315)</f>
        <v>#VALUE!</v>
      </c>
      <c r="AV315" s="11" t="e">
        <f>IF(('OddsRatio_working_3-way'!X315=0),0,'OddsRatio_working_3-way'!AP315)</f>
        <v>#VALUE!</v>
      </c>
      <c r="AW315" s="11" t="e">
        <f>IF(('OddsRatio_working_3-way'!X315=0),0,'OddsRatio_working_3-way'!AQ315)</f>
        <v>#VALUE!</v>
      </c>
    </row>
    <row r="316" spans="1:4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9" t="e">
        <f t="shared" si="65"/>
        <v>#VALUE!</v>
      </c>
      <c r="E316" s="9" t="e">
        <f t="shared" si="66"/>
        <v>#VALUE!</v>
      </c>
      <c r="F316" s="9" t="e">
        <f t="shared" si="67"/>
        <v>#VALUE!</v>
      </c>
      <c r="G316" s="9" t="str">
        <f t="shared" si="68"/>
        <v/>
      </c>
      <c r="H316" s="9" t="str">
        <f t="shared" si="69"/>
        <v/>
      </c>
      <c r="I316" s="9" t="str">
        <f t="shared" si="70"/>
        <v/>
      </c>
      <c r="J316" s="9" t="str">
        <f t="shared" si="71"/>
        <v/>
      </c>
      <c r="K316" s="11" t="e">
        <f t="shared" si="72"/>
        <v>#VALUE!</v>
      </c>
      <c r="L316" s="11" t="e">
        <f t="shared" si="73"/>
        <v>#VALUE!</v>
      </c>
      <c r="M316" s="11" t="e">
        <f t="shared" si="74"/>
        <v>#VALUE!</v>
      </c>
      <c r="N316" s="11" t="e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#VALUE!</v>
      </c>
      <c r="O316" s="11">
        <f>0</f>
        <v>0</v>
      </c>
      <c r="P316" s="11" t="e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#VALUE!</v>
      </c>
      <c r="Q316" s="11" t="e">
        <f>2*'OddsRatio_working_3-way'!K316*'OddsRatio_working_3-way'!L316*'OddsRatio_working_3-way'!M316</f>
        <v>#VALUE!</v>
      </c>
      <c r="R316" s="11" t="e">
        <f t="shared" si="75"/>
        <v>#VALUE!</v>
      </c>
      <c r="S316" s="11" t="e">
        <f t="shared" si="76"/>
        <v>#VALUE!</v>
      </c>
      <c r="T316" s="11" t="e">
        <f t="shared" si="77"/>
        <v>#VALUE!</v>
      </c>
      <c r="U316" s="11" t="e">
        <f>'OddsRatio_working_3-way'!S316-'OddsRatio_working_3-way'!R316^2/3</f>
        <v>#VALUE!</v>
      </c>
      <c r="V316" s="11" t="e">
        <f>'OddsRatio_working_3-way'!S316*'OddsRatio_working_3-way'!R316/3-2*'OddsRatio_working_3-way'!R316^3/27-'OddsRatio_working_3-way'!T316</f>
        <v>#VALUE!</v>
      </c>
      <c r="W316" s="11" t="e">
        <f>'OddsRatio_working_3-way'!V316^2+4*'OddsRatio_working_3-way'!U316^3/27</f>
        <v>#VALUE!</v>
      </c>
      <c r="X316" s="11" t="e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#VALUE!</v>
      </c>
      <c r="Y316" s="11" t="e">
        <f>IF('OddsRatio_working_3-way'!W316&gt;=0,IF('OddsRatio_working_3-way'!V316+SQRT('OddsRatio_working_3-way'!W316)&gt;0,0,PI()),ACOS('OddsRatio_working_3-way'!V316/(2*'OddsRatio_working_3-way'!X316)))</f>
        <v>#VALUE!</v>
      </c>
      <c r="Z316" s="11" t="e">
        <f>'OddsRatio_working_3-way'!X316^(1/3)*COS('OddsRatio_working_3-way'!Y316/3)</f>
        <v>#VALUE!</v>
      </c>
      <c r="AA316" s="11" t="e">
        <f>'OddsRatio_working_3-way'!X316^(1/3)*COS(('OddsRatio_working_3-way'!Y316+2*PI())/3)</f>
        <v>#VALUE!</v>
      </c>
      <c r="AB316" s="11" t="e">
        <f>'OddsRatio_working_3-way'!X316^(1/3)*COS(('OddsRatio_working_3-way'!Y316+4*PI())/3)</f>
        <v>#VALUE!</v>
      </c>
      <c r="AC316" s="11" t="e">
        <f>'OddsRatio_working_3-way'!X316^(1/3)*SIN('OddsRatio_working_3-way'!Y316/3)</f>
        <v>#VALUE!</v>
      </c>
      <c r="AD316" s="11" t="e">
        <f>'OddsRatio_working_3-way'!X316^(1/3)*SIN(('OddsRatio_working_3-way'!Y316+2*PI())/3)</f>
        <v>#VALUE!</v>
      </c>
      <c r="AE316" s="11" t="e">
        <f>'OddsRatio_working_3-way'!X316^(1/3)*SIN(('OddsRatio_working_3-way'!Y316+4*PI())/3)</f>
        <v>#VALUE!</v>
      </c>
      <c r="AF316" s="11" t="e">
        <f>-'OddsRatio_working_3-way'!U316/(3*'OddsRatio_working_3-way'!X316^(1/3))*COS(('OddsRatio_working_3-way'!Y316)/3)</f>
        <v>#VALUE!</v>
      </c>
      <c r="AG316" s="11" t="e">
        <f>-'OddsRatio_working_3-way'!U316/(3*'OddsRatio_working_3-way'!X316^(1/3))*COS(('OddsRatio_working_3-way'!Y316+2*PI())/3)</f>
        <v>#VALUE!</v>
      </c>
      <c r="AH316" s="11" t="e">
        <f>-'OddsRatio_working_3-way'!U316/(3*'OddsRatio_working_3-way'!X316^(1/3))*COS(('OddsRatio_working_3-way'!Y316+4*PI())/3)</f>
        <v>#VALUE!</v>
      </c>
      <c r="AI316" s="11" t="e">
        <f>'OddsRatio_working_3-way'!U316/(3*'OddsRatio_working_3-way'!X316^(1/3))*SIN(('OddsRatio_working_3-way'!Y316)/3)</f>
        <v>#VALUE!</v>
      </c>
      <c r="AJ316" s="11" t="e">
        <f>'OddsRatio_working_3-way'!U316/(3*'OddsRatio_working_3-way'!X316^(1/3))*SIN(('OddsRatio_working_3-way'!Y316+2*PI())/3)</f>
        <v>#VALUE!</v>
      </c>
      <c r="AK316" s="11" t="e">
        <f>'OddsRatio_working_3-way'!U316/(3*'OddsRatio_working_3-way'!X316^(1/3))*SIN(('OddsRatio_working_3-way'!Y316+4*PI())/3)</f>
        <v>#VALUE!</v>
      </c>
      <c r="AL316" s="11" t="e">
        <f>'OddsRatio_working_3-way'!Z316+'OddsRatio_working_3-way'!AF316</f>
        <v>#VALUE!</v>
      </c>
      <c r="AM316" s="11" t="e">
        <f>'OddsRatio_working_3-way'!AA316+'OddsRatio_working_3-way'!AG316</f>
        <v>#VALUE!</v>
      </c>
      <c r="AN316" s="11" t="e">
        <f>'OddsRatio_working_3-way'!AB316+'OddsRatio_working_3-way'!AH316</f>
        <v>#VALUE!</v>
      </c>
      <c r="AO316" s="11" t="e">
        <f>'OddsRatio_working_3-way'!AC316+'OddsRatio_working_3-way'!AI316</f>
        <v>#VALUE!</v>
      </c>
      <c r="AP316" s="11" t="e">
        <f>'OddsRatio_working_3-way'!AD316+'OddsRatio_working_3-way'!AJ316</f>
        <v>#VALUE!</v>
      </c>
      <c r="AQ316" s="11" t="e">
        <f>'OddsRatio_working_3-way'!AE316+'OddsRatio_working_3-way'!AK316</f>
        <v>#VALUE!</v>
      </c>
      <c r="AR316" s="10" t="str">
        <f>IF(A316="","",IF(('OddsRatio_working_3-way'!X316=0),IF(Q316&gt;0,-Q316^(1/3),(-Q316)^(1/3)),'OddsRatio_working_3-way'!AL316-'OddsRatio_working_3-way'!R316/3))</f>
        <v/>
      </c>
      <c r="AS316" s="11" t="e">
        <f>IF(('OddsRatio_working_3-way'!X316=0),IF(Q316&gt;0,-Q316^(1/3),(-Q316)^(1/3)),'OddsRatio_working_3-way'!AM316-'OddsRatio_working_3-way'!R316/3)</f>
        <v>#VALUE!</v>
      </c>
      <c r="AT316" s="11" t="e">
        <f>IF(('OddsRatio_working_3-way'!X316=0),IF(Q316&gt;0,-Q316^(1/3),(-Q316)^(1/3)),'OddsRatio_working_3-way'!AN316-'OddsRatio_working_3-way'!R316/3)</f>
        <v>#VALUE!</v>
      </c>
      <c r="AU316" s="11" t="e">
        <f>IF(('OddsRatio_working_3-way'!X316=0),0,'OddsRatio_working_3-way'!AO316)</f>
        <v>#VALUE!</v>
      </c>
      <c r="AV316" s="11" t="e">
        <f>IF(('OddsRatio_working_3-way'!X316=0),0,'OddsRatio_working_3-way'!AP316)</f>
        <v>#VALUE!</v>
      </c>
      <c r="AW316" s="11" t="e">
        <f>IF(('OddsRatio_working_3-way'!X316=0),0,'OddsRatio_working_3-way'!AQ316)</f>
        <v>#VALUE!</v>
      </c>
    </row>
    <row r="317" spans="1:4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9" t="e">
        <f t="shared" si="65"/>
        <v>#VALUE!</v>
      </c>
      <c r="E317" s="9" t="e">
        <f t="shared" si="66"/>
        <v>#VALUE!</v>
      </c>
      <c r="F317" s="9" t="e">
        <f t="shared" si="67"/>
        <v>#VALUE!</v>
      </c>
      <c r="G317" s="9" t="str">
        <f t="shared" si="68"/>
        <v/>
      </c>
      <c r="H317" s="9" t="str">
        <f t="shared" si="69"/>
        <v/>
      </c>
      <c r="I317" s="9" t="str">
        <f t="shared" si="70"/>
        <v/>
      </c>
      <c r="J317" s="9" t="str">
        <f t="shared" si="71"/>
        <v/>
      </c>
      <c r="K317" s="11" t="e">
        <f t="shared" si="72"/>
        <v>#VALUE!</v>
      </c>
      <c r="L317" s="11" t="e">
        <f t="shared" si="73"/>
        <v>#VALUE!</v>
      </c>
      <c r="M317" s="11" t="e">
        <f t="shared" si="74"/>
        <v>#VALUE!</v>
      </c>
      <c r="N317" s="11" t="e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#VALUE!</v>
      </c>
      <c r="O317" s="11">
        <f>0</f>
        <v>0</v>
      </c>
      <c r="P317" s="11" t="e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#VALUE!</v>
      </c>
      <c r="Q317" s="11" t="e">
        <f>2*'OddsRatio_working_3-way'!K317*'OddsRatio_working_3-way'!L317*'OddsRatio_working_3-way'!M317</f>
        <v>#VALUE!</v>
      </c>
      <c r="R317" s="11" t="e">
        <f t="shared" si="75"/>
        <v>#VALUE!</v>
      </c>
      <c r="S317" s="11" t="e">
        <f t="shared" si="76"/>
        <v>#VALUE!</v>
      </c>
      <c r="T317" s="11" t="e">
        <f t="shared" si="77"/>
        <v>#VALUE!</v>
      </c>
      <c r="U317" s="11" t="e">
        <f>'OddsRatio_working_3-way'!S317-'OddsRatio_working_3-way'!R317^2/3</f>
        <v>#VALUE!</v>
      </c>
      <c r="V317" s="11" t="e">
        <f>'OddsRatio_working_3-way'!S317*'OddsRatio_working_3-way'!R317/3-2*'OddsRatio_working_3-way'!R317^3/27-'OddsRatio_working_3-way'!T317</f>
        <v>#VALUE!</v>
      </c>
      <c r="W317" s="11" t="e">
        <f>'OddsRatio_working_3-way'!V317^2+4*'OddsRatio_working_3-way'!U317^3/27</f>
        <v>#VALUE!</v>
      </c>
      <c r="X317" s="11" t="e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#VALUE!</v>
      </c>
      <c r="Y317" s="11" t="e">
        <f>IF('OddsRatio_working_3-way'!W317&gt;=0,IF('OddsRatio_working_3-way'!V317+SQRT('OddsRatio_working_3-way'!W317)&gt;0,0,PI()),ACOS('OddsRatio_working_3-way'!V317/(2*'OddsRatio_working_3-way'!X317)))</f>
        <v>#VALUE!</v>
      </c>
      <c r="Z317" s="11" t="e">
        <f>'OddsRatio_working_3-way'!X317^(1/3)*COS('OddsRatio_working_3-way'!Y317/3)</f>
        <v>#VALUE!</v>
      </c>
      <c r="AA317" s="11" t="e">
        <f>'OddsRatio_working_3-way'!X317^(1/3)*COS(('OddsRatio_working_3-way'!Y317+2*PI())/3)</f>
        <v>#VALUE!</v>
      </c>
      <c r="AB317" s="11" t="e">
        <f>'OddsRatio_working_3-way'!X317^(1/3)*COS(('OddsRatio_working_3-way'!Y317+4*PI())/3)</f>
        <v>#VALUE!</v>
      </c>
      <c r="AC317" s="11" t="e">
        <f>'OddsRatio_working_3-way'!X317^(1/3)*SIN('OddsRatio_working_3-way'!Y317/3)</f>
        <v>#VALUE!</v>
      </c>
      <c r="AD317" s="11" t="e">
        <f>'OddsRatio_working_3-way'!X317^(1/3)*SIN(('OddsRatio_working_3-way'!Y317+2*PI())/3)</f>
        <v>#VALUE!</v>
      </c>
      <c r="AE317" s="11" t="e">
        <f>'OddsRatio_working_3-way'!X317^(1/3)*SIN(('OddsRatio_working_3-way'!Y317+4*PI())/3)</f>
        <v>#VALUE!</v>
      </c>
      <c r="AF317" s="11" t="e">
        <f>-'OddsRatio_working_3-way'!U317/(3*'OddsRatio_working_3-way'!X317^(1/3))*COS(('OddsRatio_working_3-way'!Y317)/3)</f>
        <v>#VALUE!</v>
      </c>
      <c r="AG317" s="11" t="e">
        <f>-'OddsRatio_working_3-way'!U317/(3*'OddsRatio_working_3-way'!X317^(1/3))*COS(('OddsRatio_working_3-way'!Y317+2*PI())/3)</f>
        <v>#VALUE!</v>
      </c>
      <c r="AH317" s="11" t="e">
        <f>-'OddsRatio_working_3-way'!U317/(3*'OddsRatio_working_3-way'!X317^(1/3))*COS(('OddsRatio_working_3-way'!Y317+4*PI())/3)</f>
        <v>#VALUE!</v>
      </c>
      <c r="AI317" s="11" t="e">
        <f>'OddsRatio_working_3-way'!U317/(3*'OddsRatio_working_3-way'!X317^(1/3))*SIN(('OddsRatio_working_3-way'!Y317)/3)</f>
        <v>#VALUE!</v>
      </c>
      <c r="AJ317" s="11" t="e">
        <f>'OddsRatio_working_3-way'!U317/(3*'OddsRatio_working_3-way'!X317^(1/3))*SIN(('OddsRatio_working_3-way'!Y317+2*PI())/3)</f>
        <v>#VALUE!</v>
      </c>
      <c r="AK317" s="11" t="e">
        <f>'OddsRatio_working_3-way'!U317/(3*'OddsRatio_working_3-way'!X317^(1/3))*SIN(('OddsRatio_working_3-way'!Y317+4*PI())/3)</f>
        <v>#VALUE!</v>
      </c>
      <c r="AL317" s="11" t="e">
        <f>'OddsRatio_working_3-way'!Z317+'OddsRatio_working_3-way'!AF317</f>
        <v>#VALUE!</v>
      </c>
      <c r="AM317" s="11" t="e">
        <f>'OddsRatio_working_3-way'!AA317+'OddsRatio_working_3-way'!AG317</f>
        <v>#VALUE!</v>
      </c>
      <c r="AN317" s="11" t="e">
        <f>'OddsRatio_working_3-way'!AB317+'OddsRatio_working_3-way'!AH317</f>
        <v>#VALUE!</v>
      </c>
      <c r="AO317" s="11" t="e">
        <f>'OddsRatio_working_3-way'!AC317+'OddsRatio_working_3-way'!AI317</f>
        <v>#VALUE!</v>
      </c>
      <c r="AP317" s="11" t="e">
        <f>'OddsRatio_working_3-way'!AD317+'OddsRatio_working_3-way'!AJ317</f>
        <v>#VALUE!</v>
      </c>
      <c r="AQ317" s="11" t="e">
        <f>'OddsRatio_working_3-way'!AE317+'OddsRatio_working_3-way'!AK317</f>
        <v>#VALUE!</v>
      </c>
      <c r="AR317" s="10" t="str">
        <f>IF(A317="","",IF(('OddsRatio_working_3-way'!X317=0),IF(Q317&gt;0,-Q317^(1/3),(-Q317)^(1/3)),'OddsRatio_working_3-way'!AL317-'OddsRatio_working_3-way'!R317/3))</f>
        <v/>
      </c>
      <c r="AS317" s="11" t="e">
        <f>IF(('OddsRatio_working_3-way'!X317=0),IF(Q317&gt;0,-Q317^(1/3),(-Q317)^(1/3)),'OddsRatio_working_3-way'!AM317-'OddsRatio_working_3-way'!R317/3)</f>
        <v>#VALUE!</v>
      </c>
      <c r="AT317" s="11" t="e">
        <f>IF(('OddsRatio_working_3-way'!X317=0),IF(Q317&gt;0,-Q317^(1/3),(-Q317)^(1/3)),'OddsRatio_working_3-way'!AN317-'OddsRatio_working_3-way'!R317/3)</f>
        <v>#VALUE!</v>
      </c>
      <c r="AU317" s="11" t="e">
        <f>IF(('OddsRatio_working_3-way'!X317=0),0,'OddsRatio_working_3-way'!AO317)</f>
        <v>#VALUE!</v>
      </c>
      <c r="AV317" s="11" t="e">
        <f>IF(('OddsRatio_working_3-way'!X317=0),0,'OddsRatio_working_3-way'!AP317)</f>
        <v>#VALUE!</v>
      </c>
      <c r="AW317" s="11" t="e">
        <f>IF(('OddsRatio_working_3-way'!X317=0),0,'OddsRatio_working_3-way'!AQ317)</f>
        <v>#VALUE!</v>
      </c>
    </row>
    <row r="318" spans="1:4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9" t="e">
        <f t="shared" si="65"/>
        <v>#VALUE!</v>
      </c>
      <c r="E318" s="9" t="e">
        <f t="shared" si="66"/>
        <v>#VALUE!</v>
      </c>
      <c r="F318" s="9" t="e">
        <f t="shared" si="67"/>
        <v>#VALUE!</v>
      </c>
      <c r="G318" s="9" t="str">
        <f t="shared" si="68"/>
        <v/>
      </c>
      <c r="H318" s="9" t="str">
        <f t="shared" si="69"/>
        <v/>
      </c>
      <c r="I318" s="9" t="str">
        <f t="shared" si="70"/>
        <v/>
      </c>
      <c r="J318" s="9" t="str">
        <f t="shared" si="71"/>
        <v/>
      </c>
      <c r="K318" s="11" t="e">
        <f t="shared" si="72"/>
        <v>#VALUE!</v>
      </c>
      <c r="L318" s="11" t="e">
        <f t="shared" si="73"/>
        <v>#VALUE!</v>
      </c>
      <c r="M318" s="11" t="e">
        <f t="shared" si="74"/>
        <v>#VALUE!</v>
      </c>
      <c r="N318" s="11" t="e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#VALUE!</v>
      </c>
      <c r="O318" s="11">
        <f>0</f>
        <v>0</v>
      </c>
      <c r="P318" s="11" t="e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#VALUE!</v>
      </c>
      <c r="Q318" s="11" t="e">
        <f>2*'OddsRatio_working_3-way'!K318*'OddsRatio_working_3-way'!L318*'OddsRatio_working_3-way'!M318</f>
        <v>#VALUE!</v>
      </c>
      <c r="R318" s="11" t="e">
        <f t="shared" si="75"/>
        <v>#VALUE!</v>
      </c>
      <c r="S318" s="11" t="e">
        <f t="shared" si="76"/>
        <v>#VALUE!</v>
      </c>
      <c r="T318" s="11" t="e">
        <f t="shared" si="77"/>
        <v>#VALUE!</v>
      </c>
      <c r="U318" s="11" t="e">
        <f>'OddsRatio_working_3-way'!S318-'OddsRatio_working_3-way'!R318^2/3</f>
        <v>#VALUE!</v>
      </c>
      <c r="V318" s="11" t="e">
        <f>'OddsRatio_working_3-way'!S318*'OddsRatio_working_3-way'!R318/3-2*'OddsRatio_working_3-way'!R318^3/27-'OddsRatio_working_3-way'!T318</f>
        <v>#VALUE!</v>
      </c>
      <c r="W318" s="11" t="e">
        <f>'OddsRatio_working_3-way'!V318^2+4*'OddsRatio_working_3-way'!U318^3/27</f>
        <v>#VALUE!</v>
      </c>
      <c r="X318" s="11" t="e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#VALUE!</v>
      </c>
      <c r="Y318" s="11" t="e">
        <f>IF('OddsRatio_working_3-way'!W318&gt;=0,IF('OddsRatio_working_3-way'!V318+SQRT('OddsRatio_working_3-way'!W318)&gt;0,0,PI()),ACOS('OddsRatio_working_3-way'!V318/(2*'OddsRatio_working_3-way'!X318)))</f>
        <v>#VALUE!</v>
      </c>
      <c r="Z318" s="11" t="e">
        <f>'OddsRatio_working_3-way'!X318^(1/3)*COS('OddsRatio_working_3-way'!Y318/3)</f>
        <v>#VALUE!</v>
      </c>
      <c r="AA318" s="11" t="e">
        <f>'OddsRatio_working_3-way'!X318^(1/3)*COS(('OddsRatio_working_3-way'!Y318+2*PI())/3)</f>
        <v>#VALUE!</v>
      </c>
      <c r="AB318" s="11" t="e">
        <f>'OddsRatio_working_3-way'!X318^(1/3)*COS(('OddsRatio_working_3-way'!Y318+4*PI())/3)</f>
        <v>#VALUE!</v>
      </c>
      <c r="AC318" s="11" t="e">
        <f>'OddsRatio_working_3-way'!X318^(1/3)*SIN('OddsRatio_working_3-way'!Y318/3)</f>
        <v>#VALUE!</v>
      </c>
      <c r="AD318" s="11" t="e">
        <f>'OddsRatio_working_3-way'!X318^(1/3)*SIN(('OddsRatio_working_3-way'!Y318+2*PI())/3)</f>
        <v>#VALUE!</v>
      </c>
      <c r="AE318" s="11" t="e">
        <f>'OddsRatio_working_3-way'!X318^(1/3)*SIN(('OddsRatio_working_3-way'!Y318+4*PI())/3)</f>
        <v>#VALUE!</v>
      </c>
      <c r="AF318" s="11" t="e">
        <f>-'OddsRatio_working_3-way'!U318/(3*'OddsRatio_working_3-way'!X318^(1/3))*COS(('OddsRatio_working_3-way'!Y318)/3)</f>
        <v>#VALUE!</v>
      </c>
      <c r="AG318" s="11" t="e">
        <f>-'OddsRatio_working_3-way'!U318/(3*'OddsRatio_working_3-way'!X318^(1/3))*COS(('OddsRatio_working_3-way'!Y318+2*PI())/3)</f>
        <v>#VALUE!</v>
      </c>
      <c r="AH318" s="11" t="e">
        <f>-'OddsRatio_working_3-way'!U318/(3*'OddsRatio_working_3-way'!X318^(1/3))*COS(('OddsRatio_working_3-way'!Y318+4*PI())/3)</f>
        <v>#VALUE!</v>
      </c>
      <c r="AI318" s="11" t="e">
        <f>'OddsRatio_working_3-way'!U318/(3*'OddsRatio_working_3-way'!X318^(1/3))*SIN(('OddsRatio_working_3-way'!Y318)/3)</f>
        <v>#VALUE!</v>
      </c>
      <c r="AJ318" s="11" t="e">
        <f>'OddsRatio_working_3-way'!U318/(3*'OddsRatio_working_3-way'!X318^(1/3))*SIN(('OddsRatio_working_3-way'!Y318+2*PI())/3)</f>
        <v>#VALUE!</v>
      </c>
      <c r="AK318" s="11" t="e">
        <f>'OddsRatio_working_3-way'!U318/(3*'OddsRatio_working_3-way'!X318^(1/3))*SIN(('OddsRatio_working_3-way'!Y318+4*PI())/3)</f>
        <v>#VALUE!</v>
      </c>
      <c r="AL318" s="11" t="e">
        <f>'OddsRatio_working_3-way'!Z318+'OddsRatio_working_3-way'!AF318</f>
        <v>#VALUE!</v>
      </c>
      <c r="AM318" s="11" t="e">
        <f>'OddsRatio_working_3-way'!AA318+'OddsRatio_working_3-way'!AG318</f>
        <v>#VALUE!</v>
      </c>
      <c r="AN318" s="11" t="e">
        <f>'OddsRatio_working_3-way'!AB318+'OddsRatio_working_3-way'!AH318</f>
        <v>#VALUE!</v>
      </c>
      <c r="AO318" s="11" t="e">
        <f>'OddsRatio_working_3-way'!AC318+'OddsRatio_working_3-way'!AI318</f>
        <v>#VALUE!</v>
      </c>
      <c r="AP318" s="11" t="e">
        <f>'OddsRatio_working_3-way'!AD318+'OddsRatio_working_3-way'!AJ318</f>
        <v>#VALUE!</v>
      </c>
      <c r="AQ318" s="11" t="e">
        <f>'OddsRatio_working_3-way'!AE318+'OddsRatio_working_3-way'!AK318</f>
        <v>#VALUE!</v>
      </c>
      <c r="AR318" s="10" t="str">
        <f>IF(A318="","",IF(('OddsRatio_working_3-way'!X318=0),IF(Q318&gt;0,-Q318^(1/3),(-Q318)^(1/3)),'OddsRatio_working_3-way'!AL318-'OddsRatio_working_3-way'!R318/3))</f>
        <v/>
      </c>
      <c r="AS318" s="11" t="e">
        <f>IF(('OddsRatio_working_3-way'!X318=0),IF(Q318&gt;0,-Q318^(1/3),(-Q318)^(1/3)),'OddsRatio_working_3-way'!AM318-'OddsRatio_working_3-way'!R318/3)</f>
        <v>#VALUE!</v>
      </c>
      <c r="AT318" s="11" t="e">
        <f>IF(('OddsRatio_working_3-way'!X318=0),IF(Q318&gt;0,-Q318^(1/3),(-Q318)^(1/3)),'OddsRatio_working_3-way'!AN318-'OddsRatio_working_3-way'!R318/3)</f>
        <v>#VALUE!</v>
      </c>
      <c r="AU318" s="11" t="e">
        <f>IF(('OddsRatio_working_3-way'!X318=0),0,'OddsRatio_working_3-way'!AO318)</f>
        <v>#VALUE!</v>
      </c>
      <c r="AV318" s="11" t="e">
        <f>IF(('OddsRatio_working_3-way'!X318=0),0,'OddsRatio_working_3-way'!AP318)</f>
        <v>#VALUE!</v>
      </c>
      <c r="AW318" s="11" t="e">
        <f>IF(('OddsRatio_working_3-way'!X318=0),0,'OddsRatio_working_3-way'!AQ318)</f>
        <v>#VALUE!</v>
      </c>
    </row>
    <row r="319" spans="1:4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9" t="e">
        <f t="shared" si="65"/>
        <v>#VALUE!</v>
      </c>
      <c r="E319" s="9" t="e">
        <f t="shared" si="66"/>
        <v>#VALUE!</v>
      </c>
      <c r="F319" s="9" t="e">
        <f t="shared" si="67"/>
        <v>#VALUE!</v>
      </c>
      <c r="G319" s="9" t="str">
        <f t="shared" si="68"/>
        <v/>
      </c>
      <c r="H319" s="9" t="str">
        <f t="shared" si="69"/>
        <v/>
      </c>
      <c r="I319" s="9" t="str">
        <f t="shared" si="70"/>
        <v/>
      </c>
      <c r="J319" s="9" t="str">
        <f t="shared" si="71"/>
        <v/>
      </c>
      <c r="K319" s="11" t="e">
        <f t="shared" si="72"/>
        <v>#VALUE!</v>
      </c>
      <c r="L319" s="11" t="e">
        <f t="shared" si="73"/>
        <v>#VALUE!</v>
      </c>
      <c r="M319" s="11" t="e">
        <f t="shared" si="74"/>
        <v>#VALUE!</v>
      </c>
      <c r="N319" s="11" t="e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#VALUE!</v>
      </c>
      <c r="O319" s="11">
        <f>0</f>
        <v>0</v>
      </c>
      <c r="P319" s="11" t="e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#VALUE!</v>
      </c>
      <c r="Q319" s="11" t="e">
        <f>2*'OddsRatio_working_3-way'!K319*'OddsRatio_working_3-way'!L319*'OddsRatio_working_3-way'!M319</f>
        <v>#VALUE!</v>
      </c>
      <c r="R319" s="11" t="e">
        <f t="shared" si="75"/>
        <v>#VALUE!</v>
      </c>
      <c r="S319" s="11" t="e">
        <f t="shared" si="76"/>
        <v>#VALUE!</v>
      </c>
      <c r="T319" s="11" t="e">
        <f t="shared" si="77"/>
        <v>#VALUE!</v>
      </c>
      <c r="U319" s="11" t="e">
        <f>'OddsRatio_working_3-way'!S319-'OddsRatio_working_3-way'!R319^2/3</f>
        <v>#VALUE!</v>
      </c>
      <c r="V319" s="11" t="e">
        <f>'OddsRatio_working_3-way'!S319*'OddsRatio_working_3-way'!R319/3-2*'OddsRatio_working_3-way'!R319^3/27-'OddsRatio_working_3-way'!T319</f>
        <v>#VALUE!</v>
      </c>
      <c r="W319" s="11" t="e">
        <f>'OddsRatio_working_3-way'!V319^2+4*'OddsRatio_working_3-way'!U319^3/27</f>
        <v>#VALUE!</v>
      </c>
      <c r="X319" s="11" t="e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#VALUE!</v>
      </c>
      <c r="Y319" s="11" t="e">
        <f>IF('OddsRatio_working_3-way'!W319&gt;=0,IF('OddsRatio_working_3-way'!V319+SQRT('OddsRatio_working_3-way'!W319)&gt;0,0,PI()),ACOS('OddsRatio_working_3-way'!V319/(2*'OddsRatio_working_3-way'!X319)))</f>
        <v>#VALUE!</v>
      </c>
      <c r="Z319" s="11" t="e">
        <f>'OddsRatio_working_3-way'!X319^(1/3)*COS('OddsRatio_working_3-way'!Y319/3)</f>
        <v>#VALUE!</v>
      </c>
      <c r="AA319" s="11" t="e">
        <f>'OddsRatio_working_3-way'!X319^(1/3)*COS(('OddsRatio_working_3-way'!Y319+2*PI())/3)</f>
        <v>#VALUE!</v>
      </c>
      <c r="AB319" s="11" t="e">
        <f>'OddsRatio_working_3-way'!X319^(1/3)*COS(('OddsRatio_working_3-way'!Y319+4*PI())/3)</f>
        <v>#VALUE!</v>
      </c>
      <c r="AC319" s="11" t="e">
        <f>'OddsRatio_working_3-way'!X319^(1/3)*SIN('OddsRatio_working_3-way'!Y319/3)</f>
        <v>#VALUE!</v>
      </c>
      <c r="AD319" s="11" t="e">
        <f>'OddsRatio_working_3-way'!X319^(1/3)*SIN(('OddsRatio_working_3-way'!Y319+2*PI())/3)</f>
        <v>#VALUE!</v>
      </c>
      <c r="AE319" s="11" t="e">
        <f>'OddsRatio_working_3-way'!X319^(1/3)*SIN(('OddsRatio_working_3-way'!Y319+4*PI())/3)</f>
        <v>#VALUE!</v>
      </c>
      <c r="AF319" s="11" t="e">
        <f>-'OddsRatio_working_3-way'!U319/(3*'OddsRatio_working_3-way'!X319^(1/3))*COS(('OddsRatio_working_3-way'!Y319)/3)</f>
        <v>#VALUE!</v>
      </c>
      <c r="AG319" s="11" t="e">
        <f>-'OddsRatio_working_3-way'!U319/(3*'OddsRatio_working_3-way'!X319^(1/3))*COS(('OddsRatio_working_3-way'!Y319+2*PI())/3)</f>
        <v>#VALUE!</v>
      </c>
      <c r="AH319" s="11" t="e">
        <f>-'OddsRatio_working_3-way'!U319/(3*'OddsRatio_working_3-way'!X319^(1/3))*COS(('OddsRatio_working_3-way'!Y319+4*PI())/3)</f>
        <v>#VALUE!</v>
      </c>
      <c r="AI319" s="11" t="e">
        <f>'OddsRatio_working_3-way'!U319/(3*'OddsRatio_working_3-way'!X319^(1/3))*SIN(('OddsRatio_working_3-way'!Y319)/3)</f>
        <v>#VALUE!</v>
      </c>
      <c r="AJ319" s="11" t="e">
        <f>'OddsRatio_working_3-way'!U319/(3*'OddsRatio_working_3-way'!X319^(1/3))*SIN(('OddsRatio_working_3-way'!Y319+2*PI())/3)</f>
        <v>#VALUE!</v>
      </c>
      <c r="AK319" s="11" t="e">
        <f>'OddsRatio_working_3-way'!U319/(3*'OddsRatio_working_3-way'!X319^(1/3))*SIN(('OddsRatio_working_3-way'!Y319+4*PI())/3)</f>
        <v>#VALUE!</v>
      </c>
      <c r="AL319" s="11" t="e">
        <f>'OddsRatio_working_3-way'!Z319+'OddsRatio_working_3-way'!AF319</f>
        <v>#VALUE!</v>
      </c>
      <c r="AM319" s="11" t="e">
        <f>'OddsRatio_working_3-way'!AA319+'OddsRatio_working_3-way'!AG319</f>
        <v>#VALUE!</v>
      </c>
      <c r="AN319" s="11" t="e">
        <f>'OddsRatio_working_3-way'!AB319+'OddsRatio_working_3-way'!AH319</f>
        <v>#VALUE!</v>
      </c>
      <c r="AO319" s="11" t="e">
        <f>'OddsRatio_working_3-way'!AC319+'OddsRatio_working_3-way'!AI319</f>
        <v>#VALUE!</v>
      </c>
      <c r="AP319" s="11" t="e">
        <f>'OddsRatio_working_3-way'!AD319+'OddsRatio_working_3-way'!AJ319</f>
        <v>#VALUE!</v>
      </c>
      <c r="AQ319" s="11" t="e">
        <f>'OddsRatio_working_3-way'!AE319+'OddsRatio_working_3-way'!AK319</f>
        <v>#VALUE!</v>
      </c>
      <c r="AR319" s="10" t="str">
        <f>IF(A319="","",IF(('OddsRatio_working_3-way'!X319=0),IF(Q319&gt;0,-Q319^(1/3),(-Q319)^(1/3)),'OddsRatio_working_3-way'!AL319-'OddsRatio_working_3-way'!R319/3))</f>
        <v/>
      </c>
      <c r="AS319" s="11" t="e">
        <f>IF(('OddsRatio_working_3-way'!X319=0),IF(Q319&gt;0,-Q319^(1/3),(-Q319)^(1/3)),'OddsRatio_working_3-way'!AM319-'OddsRatio_working_3-way'!R319/3)</f>
        <v>#VALUE!</v>
      </c>
      <c r="AT319" s="11" t="e">
        <f>IF(('OddsRatio_working_3-way'!X319=0),IF(Q319&gt;0,-Q319^(1/3),(-Q319)^(1/3)),'OddsRatio_working_3-way'!AN319-'OddsRatio_working_3-way'!R319/3)</f>
        <v>#VALUE!</v>
      </c>
      <c r="AU319" s="11" t="e">
        <f>IF(('OddsRatio_working_3-way'!X319=0),0,'OddsRatio_working_3-way'!AO319)</f>
        <v>#VALUE!</v>
      </c>
      <c r="AV319" s="11" t="e">
        <f>IF(('OddsRatio_working_3-way'!X319=0),0,'OddsRatio_working_3-way'!AP319)</f>
        <v>#VALUE!</v>
      </c>
      <c r="AW319" s="11" t="e">
        <f>IF(('OddsRatio_working_3-way'!X319=0),0,'OddsRatio_working_3-way'!AQ319)</f>
        <v>#VALUE!</v>
      </c>
    </row>
    <row r="320" spans="1:4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9" t="e">
        <f t="shared" si="65"/>
        <v>#VALUE!</v>
      </c>
      <c r="E320" s="9" t="e">
        <f t="shared" si="66"/>
        <v>#VALUE!</v>
      </c>
      <c r="F320" s="9" t="e">
        <f t="shared" si="67"/>
        <v>#VALUE!</v>
      </c>
      <c r="G320" s="9" t="str">
        <f t="shared" si="68"/>
        <v/>
      </c>
      <c r="H320" s="9" t="str">
        <f t="shared" si="69"/>
        <v/>
      </c>
      <c r="I320" s="9" t="str">
        <f t="shared" si="70"/>
        <v/>
      </c>
      <c r="J320" s="9" t="str">
        <f t="shared" si="71"/>
        <v/>
      </c>
      <c r="K320" s="11" t="e">
        <f t="shared" si="72"/>
        <v>#VALUE!</v>
      </c>
      <c r="L320" s="11" t="e">
        <f t="shared" si="73"/>
        <v>#VALUE!</v>
      </c>
      <c r="M320" s="11" t="e">
        <f t="shared" si="74"/>
        <v>#VALUE!</v>
      </c>
      <c r="N320" s="11" t="e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#VALUE!</v>
      </c>
      <c r="O320" s="11">
        <f>0</f>
        <v>0</v>
      </c>
      <c r="P320" s="11" t="e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#VALUE!</v>
      </c>
      <c r="Q320" s="11" t="e">
        <f>2*'OddsRatio_working_3-way'!K320*'OddsRatio_working_3-way'!L320*'OddsRatio_working_3-way'!M320</f>
        <v>#VALUE!</v>
      </c>
      <c r="R320" s="11" t="e">
        <f t="shared" si="75"/>
        <v>#VALUE!</v>
      </c>
      <c r="S320" s="11" t="e">
        <f t="shared" si="76"/>
        <v>#VALUE!</v>
      </c>
      <c r="T320" s="11" t="e">
        <f t="shared" si="77"/>
        <v>#VALUE!</v>
      </c>
      <c r="U320" s="11" t="e">
        <f>'OddsRatio_working_3-way'!S320-'OddsRatio_working_3-way'!R320^2/3</f>
        <v>#VALUE!</v>
      </c>
      <c r="V320" s="11" t="e">
        <f>'OddsRatio_working_3-way'!S320*'OddsRatio_working_3-way'!R320/3-2*'OddsRatio_working_3-way'!R320^3/27-'OddsRatio_working_3-way'!T320</f>
        <v>#VALUE!</v>
      </c>
      <c r="W320" s="11" t="e">
        <f>'OddsRatio_working_3-way'!V320^2+4*'OddsRatio_working_3-way'!U320^3/27</f>
        <v>#VALUE!</v>
      </c>
      <c r="X320" s="11" t="e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#VALUE!</v>
      </c>
      <c r="Y320" s="11" t="e">
        <f>IF('OddsRatio_working_3-way'!W320&gt;=0,IF('OddsRatio_working_3-way'!V320+SQRT('OddsRatio_working_3-way'!W320)&gt;0,0,PI()),ACOS('OddsRatio_working_3-way'!V320/(2*'OddsRatio_working_3-way'!X320)))</f>
        <v>#VALUE!</v>
      </c>
      <c r="Z320" s="11" t="e">
        <f>'OddsRatio_working_3-way'!X320^(1/3)*COS('OddsRatio_working_3-way'!Y320/3)</f>
        <v>#VALUE!</v>
      </c>
      <c r="AA320" s="11" t="e">
        <f>'OddsRatio_working_3-way'!X320^(1/3)*COS(('OddsRatio_working_3-way'!Y320+2*PI())/3)</f>
        <v>#VALUE!</v>
      </c>
      <c r="AB320" s="11" t="e">
        <f>'OddsRatio_working_3-way'!X320^(1/3)*COS(('OddsRatio_working_3-way'!Y320+4*PI())/3)</f>
        <v>#VALUE!</v>
      </c>
      <c r="AC320" s="11" t="e">
        <f>'OddsRatio_working_3-way'!X320^(1/3)*SIN('OddsRatio_working_3-way'!Y320/3)</f>
        <v>#VALUE!</v>
      </c>
      <c r="AD320" s="11" t="e">
        <f>'OddsRatio_working_3-way'!X320^(1/3)*SIN(('OddsRatio_working_3-way'!Y320+2*PI())/3)</f>
        <v>#VALUE!</v>
      </c>
      <c r="AE320" s="11" t="e">
        <f>'OddsRatio_working_3-way'!X320^(1/3)*SIN(('OddsRatio_working_3-way'!Y320+4*PI())/3)</f>
        <v>#VALUE!</v>
      </c>
      <c r="AF320" s="11" t="e">
        <f>-'OddsRatio_working_3-way'!U320/(3*'OddsRatio_working_3-way'!X320^(1/3))*COS(('OddsRatio_working_3-way'!Y320)/3)</f>
        <v>#VALUE!</v>
      </c>
      <c r="AG320" s="11" t="e">
        <f>-'OddsRatio_working_3-way'!U320/(3*'OddsRatio_working_3-way'!X320^(1/3))*COS(('OddsRatio_working_3-way'!Y320+2*PI())/3)</f>
        <v>#VALUE!</v>
      </c>
      <c r="AH320" s="11" t="e">
        <f>-'OddsRatio_working_3-way'!U320/(3*'OddsRatio_working_3-way'!X320^(1/3))*COS(('OddsRatio_working_3-way'!Y320+4*PI())/3)</f>
        <v>#VALUE!</v>
      </c>
      <c r="AI320" s="11" t="e">
        <f>'OddsRatio_working_3-way'!U320/(3*'OddsRatio_working_3-way'!X320^(1/3))*SIN(('OddsRatio_working_3-way'!Y320)/3)</f>
        <v>#VALUE!</v>
      </c>
      <c r="AJ320" s="11" t="e">
        <f>'OddsRatio_working_3-way'!U320/(3*'OddsRatio_working_3-way'!X320^(1/3))*SIN(('OddsRatio_working_3-way'!Y320+2*PI())/3)</f>
        <v>#VALUE!</v>
      </c>
      <c r="AK320" s="11" t="e">
        <f>'OddsRatio_working_3-way'!U320/(3*'OddsRatio_working_3-way'!X320^(1/3))*SIN(('OddsRatio_working_3-way'!Y320+4*PI())/3)</f>
        <v>#VALUE!</v>
      </c>
      <c r="AL320" s="11" t="e">
        <f>'OddsRatio_working_3-way'!Z320+'OddsRatio_working_3-way'!AF320</f>
        <v>#VALUE!</v>
      </c>
      <c r="AM320" s="11" t="e">
        <f>'OddsRatio_working_3-way'!AA320+'OddsRatio_working_3-way'!AG320</f>
        <v>#VALUE!</v>
      </c>
      <c r="AN320" s="11" t="e">
        <f>'OddsRatio_working_3-way'!AB320+'OddsRatio_working_3-way'!AH320</f>
        <v>#VALUE!</v>
      </c>
      <c r="AO320" s="11" t="e">
        <f>'OddsRatio_working_3-way'!AC320+'OddsRatio_working_3-way'!AI320</f>
        <v>#VALUE!</v>
      </c>
      <c r="AP320" s="11" t="e">
        <f>'OddsRatio_working_3-way'!AD320+'OddsRatio_working_3-way'!AJ320</f>
        <v>#VALUE!</v>
      </c>
      <c r="AQ320" s="11" t="e">
        <f>'OddsRatio_working_3-way'!AE320+'OddsRatio_working_3-way'!AK320</f>
        <v>#VALUE!</v>
      </c>
      <c r="AR320" s="10" t="str">
        <f>IF(A320="","",IF(('OddsRatio_working_3-way'!X320=0),IF(Q320&gt;0,-Q320^(1/3),(-Q320)^(1/3)),'OddsRatio_working_3-way'!AL320-'OddsRatio_working_3-way'!R320/3))</f>
        <v/>
      </c>
      <c r="AS320" s="11" t="e">
        <f>IF(('OddsRatio_working_3-way'!X320=0),IF(Q320&gt;0,-Q320^(1/3),(-Q320)^(1/3)),'OddsRatio_working_3-way'!AM320-'OddsRatio_working_3-way'!R320/3)</f>
        <v>#VALUE!</v>
      </c>
      <c r="AT320" s="11" t="e">
        <f>IF(('OddsRatio_working_3-way'!X320=0),IF(Q320&gt;0,-Q320^(1/3),(-Q320)^(1/3)),'OddsRatio_working_3-way'!AN320-'OddsRatio_working_3-way'!R320/3)</f>
        <v>#VALUE!</v>
      </c>
      <c r="AU320" s="11" t="e">
        <f>IF(('OddsRatio_working_3-way'!X320=0),0,'OddsRatio_working_3-way'!AO320)</f>
        <v>#VALUE!</v>
      </c>
      <c r="AV320" s="11" t="e">
        <f>IF(('OddsRatio_working_3-way'!X320=0),0,'OddsRatio_working_3-way'!AP320)</f>
        <v>#VALUE!</v>
      </c>
      <c r="AW320" s="11" t="e">
        <f>IF(('OddsRatio_working_3-way'!X320=0),0,'OddsRatio_working_3-way'!AQ320)</f>
        <v>#VALUE!</v>
      </c>
    </row>
    <row r="321" spans="1:4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9" t="e">
        <f t="shared" si="65"/>
        <v>#VALUE!</v>
      </c>
      <c r="E321" s="9" t="e">
        <f t="shared" si="66"/>
        <v>#VALUE!</v>
      </c>
      <c r="F321" s="9" t="e">
        <f t="shared" si="67"/>
        <v>#VALUE!</v>
      </c>
      <c r="G321" s="9" t="str">
        <f t="shared" si="68"/>
        <v/>
      </c>
      <c r="H321" s="9" t="str">
        <f t="shared" si="69"/>
        <v/>
      </c>
      <c r="I321" s="9" t="str">
        <f t="shared" si="70"/>
        <v/>
      </c>
      <c r="J321" s="9" t="str">
        <f t="shared" si="71"/>
        <v/>
      </c>
      <c r="K321" s="11" t="e">
        <f t="shared" si="72"/>
        <v>#VALUE!</v>
      </c>
      <c r="L321" s="11" t="e">
        <f t="shared" si="73"/>
        <v>#VALUE!</v>
      </c>
      <c r="M321" s="11" t="e">
        <f t="shared" si="74"/>
        <v>#VALUE!</v>
      </c>
      <c r="N321" s="11" t="e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#VALUE!</v>
      </c>
      <c r="O321" s="11">
        <f>0</f>
        <v>0</v>
      </c>
      <c r="P321" s="11" t="e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#VALUE!</v>
      </c>
      <c r="Q321" s="11" t="e">
        <f>2*'OddsRatio_working_3-way'!K321*'OddsRatio_working_3-way'!L321*'OddsRatio_working_3-way'!M321</f>
        <v>#VALUE!</v>
      </c>
      <c r="R321" s="11" t="e">
        <f t="shared" si="75"/>
        <v>#VALUE!</v>
      </c>
      <c r="S321" s="11" t="e">
        <f t="shared" si="76"/>
        <v>#VALUE!</v>
      </c>
      <c r="T321" s="11" t="e">
        <f t="shared" si="77"/>
        <v>#VALUE!</v>
      </c>
      <c r="U321" s="11" t="e">
        <f>'OddsRatio_working_3-way'!S321-'OddsRatio_working_3-way'!R321^2/3</f>
        <v>#VALUE!</v>
      </c>
      <c r="V321" s="11" t="e">
        <f>'OddsRatio_working_3-way'!S321*'OddsRatio_working_3-way'!R321/3-2*'OddsRatio_working_3-way'!R321^3/27-'OddsRatio_working_3-way'!T321</f>
        <v>#VALUE!</v>
      </c>
      <c r="W321" s="11" t="e">
        <f>'OddsRatio_working_3-way'!V321^2+4*'OddsRatio_working_3-way'!U321^3/27</f>
        <v>#VALUE!</v>
      </c>
      <c r="X321" s="11" t="e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#VALUE!</v>
      </c>
      <c r="Y321" s="11" t="e">
        <f>IF('OddsRatio_working_3-way'!W321&gt;=0,IF('OddsRatio_working_3-way'!V321+SQRT('OddsRatio_working_3-way'!W321)&gt;0,0,PI()),ACOS('OddsRatio_working_3-way'!V321/(2*'OddsRatio_working_3-way'!X321)))</f>
        <v>#VALUE!</v>
      </c>
      <c r="Z321" s="11" t="e">
        <f>'OddsRatio_working_3-way'!X321^(1/3)*COS('OddsRatio_working_3-way'!Y321/3)</f>
        <v>#VALUE!</v>
      </c>
      <c r="AA321" s="11" t="e">
        <f>'OddsRatio_working_3-way'!X321^(1/3)*COS(('OddsRatio_working_3-way'!Y321+2*PI())/3)</f>
        <v>#VALUE!</v>
      </c>
      <c r="AB321" s="11" t="e">
        <f>'OddsRatio_working_3-way'!X321^(1/3)*COS(('OddsRatio_working_3-way'!Y321+4*PI())/3)</f>
        <v>#VALUE!</v>
      </c>
      <c r="AC321" s="11" t="e">
        <f>'OddsRatio_working_3-way'!X321^(1/3)*SIN('OddsRatio_working_3-way'!Y321/3)</f>
        <v>#VALUE!</v>
      </c>
      <c r="AD321" s="11" t="e">
        <f>'OddsRatio_working_3-way'!X321^(1/3)*SIN(('OddsRatio_working_3-way'!Y321+2*PI())/3)</f>
        <v>#VALUE!</v>
      </c>
      <c r="AE321" s="11" t="e">
        <f>'OddsRatio_working_3-way'!X321^(1/3)*SIN(('OddsRatio_working_3-way'!Y321+4*PI())/3)</f>
        <v>#VALUE!</v>
      </c>
      <c r="AF321" s="11" t="e">
        <f>-'OddsRatio_working_3-way'!U321/(3*'OddsRatio_working_3-way'!X321^(1/3))*COS(('OddsRatio_working_3-way'!Y321)/3)</f>
        <v>#VALUE!</v>
      </c>
      <c r="AG321" s="11" t="e">
        <f>-'OddsRatio_working_3-way'!U321/(3*'OddsRatio_working_3-way'!X321^(1/3))*COS(('OddsRatio_working_3-way'!Y321+2*PI())/3)</f>
        <v>#VALUE!</v>
      </c>
      <c r="AH321" s="11" t="e">
        <f>-'OddsRatio_working_3-way'!U321/(3*'OddsRatio_working_3-way'!X321^(1/3))*COS(('OddsRatio_working_3-way'!Y321+4*PI())/3)</f>
        <v>#VALUE!</v>
      </c>
      <c r="AI321" s="11" t="e">
        <f>'OddsRatio_working_3-way'!U321/(3*'OddsRatio_working_3-way'!X321^(1/3))*SIN(('OddsRatio_working_3-way'!Y321)/3)</f>
        <v>#VALUE!</v>
      </c>
      <c r="AJ321" s="11" t="e">
        <f>'OddsRatio_working_3-way'!U321/(3*'OddsRatio_working_3-way'!X321^(1/3))*SIN(('OddsRatio_working_3-way'!Y321+2*PI())/3)</f>
        <v>#VALUE!</v>
      </c>
      <c r="AK321" s="11" t="e">
        <f>'OddsRatio_working_3-way'!U321/(3*'OddsRatio_working_3-way'!X321^(1/3))*SIN(('OddsRatio_working_3-way'!Y321+4*PI())/3)</f>
        <v>#VALUE!</v>
      </c>
      <c r="AL321" s="11" t="e">
        <f>'OddsRatio_working_3-way'!Z321+'OddsRatio_working_3-way'!AF321</f>
        <v>#VALUE!</v>
      </c>
      <c r="AM321" s="11" t="e">
        <f>'OddsRatio_working_3-way'!AA321+'OddsRatio_working_3-way'!AG321</f>
        <v>#VALUE!</v>
      </c>
      <c r="AN321" s="11" t="e">
        <f>'OddsRatio_working_3-way'!AB321+'OddsRatio_working_3-way'!AH321</f>
        <v>#VALUE!</v>
      </c>
      <c r="AO321" s="11" t="e">
        <f>'OddsRatio_working_3-way'!AC321+'OddsRatio_working_3-way'!AI321</f>
        <v>#VALUE!</v>
      </c>
      <c r="AP321" s="11" t="e">
        <f>'OddsRatio_working_3-way'!AD321+'OddsRatio_working_3-way'!AJ321</f>
        <v>#VALUE!</v>
      </c>
      <c r="AQ321" s="11" t="e">
        <f>'OddsRatio_working_3-way'!AE321+'OddsRatio_working_3-way'!AK321</f>
        <v>#VALUE!</v>
      </c>
      <c r="AR321" s="10" t="str">
        <f>IF(A321="","",IF(('OddsRatio_working_3-way'!X321=0),IF(Q321&gt;0,-Q321^(1/3),(-Q321)^(1/3)),'OddsRatio_working_3-way'!AL321-'OddsRatio_working_3-way'!R321/3))</f>
        <v/>
      </c>
      <c r="AS321" s="11" t="e">
        <f>IF(('OddsRatio_working_3-way'!X321=0),IF(Q321&gt;0,-Q321^(1/3),(-Q321)^(1/3)),'OddsRatio_working_3-way'!AM321-'OddsRatio_working_3-way'!R321/3)</f>
        <v>#VALUE!</v>
      </c>
      <c r="AT321" s="11" t="e">
        <f>IF(('OddsRatio_working_3-way'!X321=0),IF(Q321&gt;0,-Q321^(1/3),(-Q321)^(1/3)),'OddsRatio_working_3-way'!AN321-'OddsRatio_working_3-way'!R321/3)</f>
        <v>#VALUE!</v>
      </c>
      <c r="AU321" s="11" t="e">
        <f>IF(('OddsRatio_working_3-way'!X321=0),0,'OddsRatio_working_3-way'!AO321)</f>
        <v>#VALUE!</v>
      </c>
      <c r="AV321" s="11" t="e">
        <f>IF(('OddsRatio_working_3-way'!X321=0),0,'OddsRatio_working_3-way'!AP321)</f>
        <v>#VALUE!</v>
      </c>
      <c r="AW321" s="11" t="e">
        <f>IF(('OddsRatio_working_3-way'!X321=0),0,'OddsRatio_working_3-way'!AQ321)</f>
        <v>#VALUE!</v>
      </c>
    </row>
    <row r="322" spans="1:4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9" t="e">
        <f t="shared" si="65"/>
        <v>#VALUE!</v>
      </c>
      <c r="E322" s="9" t="e">
        <f t="shared" si="66"/>
        <v>#VALUE!</v>
      </c>
      <c r="F322" s="9" t="e">
        <f t="shared" si="67"/>
        <v>#VALUE!</v>
      </c>
      <c r="G322" s="9" t="str">
        <f t="shared" si="68"/>
        <v/>
      </c>
      <c r="H322" s="9" t="str">
        <f t="shared" si="69"/>
        <v/>
      </c>
      <c r="I322" s="9" t="str">
        <f t="shared" si="70"/>
        <v/>
      </c>
      <c r="J322" s="9" t="str">
        <f t="shared" si="71"/>
        <v/>
      </c>
      <c r="K322" s="11" t="e">
        <f t="shared" si="72"/>
        <v>#VALUE!</v>
      </c>
      <c r="L322" s="11" t="e">
        <f t="shared" si="73"/>
        <v>#VALUE!</v>
      </c>
      <c r="M322" s="11" t="e">
        <f t="shared" si="74"/>
        <v>#VALUE!</v>
      </c>
      <c r="N322" s="11" t="e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#VALUE!</v>
      </c>
      <c r="O322" s="11">
        <f>0</f>
        <v>0</v>
      </c>
      <c r="P322" s="11" t="e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#VALUE!</v>
      </c>
      <c r="Q322" s="11" t="e">
        <f>2*'OddsRatio_working_3-way'!K322*'OddsRatio_working_3-way'!L322*'OddsRatio_working_3-way'!M322</f>
        <v>#VALUE!</v>
      </c>
      <c r="R322" s="11" t="e">
        <f t="shared" si="75"/>
        <v>#VALUE!</v>
      </c>
      <c r="S322" s="11" t="e">
        <f t="shared" si="76"/>
        <v>#VALUE!</v>
      </c>
      <c r="T322" s="11" t="e">
        <f t="shared" si="77"/>
        <v>#VALUE!</v>
      </c>
      <c r="U322" s="11" t="e">
        <f>'OddsRatio_working_3-way'!S322-'OddsRatio_working_3-way'!R322^2/3</f>
        <v>#VALUE!</v>
      </c>
      <c r="V322" s="11" t="e">
        <f>'OddsRatio_working_3-way'!S322*'OddsRatio_working_3-way'!R322/3-2*'OddsRatio_working_3-way'!R322^3/27-'OddsRatio_working_3-way'!T322</f>
        <v>#VALUE!</v>
      </c>
      <c r="W322" s="11" t="e">
        <f>'OddsRatio_working_3-way'!V322^2+4*'OddsRatio_working_3-way'!U322^3/27</f>
        <v>#VALUE!</v>
      </c>
      <c r="X322" s="11" t="e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#VALUE!</v>
      </c>
      <c r="Y322" s="11" t="e">
        <f>IF('OddsRatio_working_3-way'!W322&gt;=0,IF('OddsRatio_working_3-way'!V322+SQRT('OddsRatio_working_3-way'!W322)&gt;0,0,PI()),ACOS('OddsRatio_working_3-way'!V322/(2*'OddsRatio_working_3-way'!X322)))</f>
        <v>#VALUE!</v>
      </c>
      <c r="Z322" s="11" t="e">
        <f>'OddsRatio_working_3-way'!X322^(1/3)*COS('OddsRatio_working_3-way'!Y322/3)</f>
        <v>#VALUE!</v>
      </c>
      <c r="AA322" s="11" t="e">
        <f>'OddsRatio_working_3-way'!X322^(1/3)*COS(('OddsRatio_working_3-way'!Y322+2*PI())/3)</f>
        <v>#VALUE!</v>
      </c>
      <c r="AB322" s="11" t="e">
        <f>'OddsRatio_working_3-way'!X322^(1/3)*COS(('OddsRatio_working_3-way'!Y322+4*PI())/3)</f>
        <v>#VALUE!</v>
      </c>
      <c r="AC322" s="11" t="e">
        <f>'OddsRatio_working_3-way'!X322^(1/3)*SIN('OddsRatio_working_3-way'!Y322/3)</f>
        <v>#VALUE!</v>
      </c>
      <c r="AD322" s="11" t="e">
        <f>'OddsRatio_working_3-way'!X322^(1/3)*SIN(('OddsRatio_working_3-way'!Y322+2*PI())/3)</f>
        <v>#VALUE!</v>
      </c>
      <c r="AE322" s="11" t="e">
        <f>'OddsRatio_working_3-way'!X322^(1/3)*SIN(('OddsRatio_working_3-way'!Y322+4*PI())/3)</f>
        <v>#VALUE!</v>
      </c>
      <c r="AF322" s="11" t="e">
        <f>-'OddsRatio_working_3-way'!U322/(3*'OddsRatio_working_3-way'!X322^(1/3))*COS(('OddsRatio_working_3-way'!Y322)/3)</f>
        <v>#VALUE!</v>
      </c>
      <c r="AG322" s="11" t="e">
        <f>-'OddsRatio_working_3-way'!U322/(3*'OddsRatio_working_3-way'!X322^(1/3))*COS(('OddsRatio_working_3-way'!Y322+2*PI())/3)</f>
        <v>#VALUE!</v>
      </c>
      <c r="AH322" s="11" t="e">
        <f>-'OddsRatio_working_3-way'!U322/(3*'OddsRatio_working_3-way'!X322^(1/3))*COS(('OddsRatio_working_3-way'!Y322+4*PI())/3)</f>
        <v>#VALUE!</v>
      </c>
      <c r="AI322" s="11" t="e">
        <f>'OddsRatio_working_3-way'!U322/(3*'OddsRatio_working_3-way'!X322^(1/3))*SIN(('OddsRatio_working_3-way'!Y322)/3)</f>
        <v>#VALUE!</v>
      </c>
      <c r="AJ322" s="11" t="e">
        <f>'OddsRatio_working_3-way'!U322/(3*'OddsRatio_working_3-way'!X322^(1/3))*SIN(('OddsRatio_working_3-way'!Y322+2*PI())/3)</f>
        <v>#VALUE!</v>
      </c>
      <c r="AK322" s="11" t="e">
        <f>'OddsRatio_working_3-way'!U322/(3*'OddsRatio_working_3-way'!X322^(1/3))*SIN(('OddsRatio_working_3-way'!Y322+4*PI())/3)</f>
        <v>#VALUE!</v>
      </c>
      <c r="AL322" s="11" t="e">
        <f>'OddsRatio_working_3-way'!Z322+'OddsRatio_working_3-way'!AF322</f>
        <v>#VALUE!</v>
      </c>
      <c r="AM322" s="11" t="e">
        <f>'OddsRatio_working_3-way'!AA322+'OddsRatio_working_3-way'!AG322</f>
        <v>#VALUE!</v>
      </c>
      <c r="AN322" s="11" t="e">
        <f>'OddsRatio_working_3-way'!AB322+'OddsRatio_working_3-way'!AH322</f>
        <v>#VALUE!</v>
      </c>
      <c r="AO322" s="11" t="e">
        <f>'OddsRatio_working_3-way'!AC322+'OddsRatio_working_3-way'!AI322</f>
        <v>#VALUE!</v>
      </c>
      <c r="AP322" s="11" t="e">
        <f>'OddsRatio_working_3-way'!AD322+'OddsRatio_working_3-way'!AJ322</f>
        <v>#VALUE!</v>
      </c>
      <c r="AQ322" s="11" t="e">
        <f>'OddsRatio_working_3-way'!AE322+'OddsRatio_working_3-way'!AK322</f>
        <v>#VALUE!</v>
      </c>
      <c r="AR322" s="10" t="str">
        <f>IF(A322="","",IF(('OddsRatio_working_3-way'!X322=0),IF(Q322&gt;0,-Q322^(1/3),(-Q322)^(1/3)),'OddsRatio_working_3-way'!AL322-'OddsRatio_working_3-way'!R322/3))</f>
        <v/>
      </c>
      <c r="AS322" s="11" t="e">
        <f>IF(('OddsRatio_working_3-way'!X322=0),IF(Q322&gt;0,-Q322^(1/3),(-Q322)^(1/3)),'OddsRatio_working_3-way'!AM322-'OddsRatio_working_3-way'!R322/3)</f>
        <v>#VALUE!</v>
      </c>
      <c r="AT322" s="11" t="e">
        <f>IF(('OddsRatio_working_3-way'!X322=0),IF(Q322&gt;0,-Q322^(1/3),(-Q322)^(1/3)),'OddsRatio_working_3-way'!AN322-'OddsRatio_working_3-way'!R322/3)</f>
        <v>#VALUE!</v>
      </c>
      <c r="AU322" s="11" t="e">
        <f>IF(('OddsRatio_working_3-way'!X322=0),0,'OddsRatio_working_3-way'!AO322)</f>
        <v>#VALUE!</v>
      </c>
      <c r="AV322" s="11" t="e">
        <f>IF(('OddsRatio_working_3-way'!X322=0),0,'OddsRatio_working_3-way'!AP322)</f>
        <v>#VALUE!</v>
      </c>
      <c r="AW322" s="11" t="e">
        <f>IF(('OddsRatio_working_3-way'!X322=0),0,'OddsRatio_working_3-way'!AQ322)</f>
        <v>#VALUE!</v>
      </c>
    </row>
    <row r="323" spans="1:4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9" t="e">
        <f t="shared" si="65"/>
        <v>#VALUE!</v>
      </c>
      <c r="E323" s="9" t="e">
        <f t="shared" si="66"/>
        <v>#VALUE!</v>
      </c>
      <c r="F323" s="9" t="e">
        <f t="shared" si="67"/>
        <v>#VALUE!</v>
      </c>
      <c r="G323" s="9" t="str">
        <f t="shared" si="68"/>
        <v/>
      </c>
      <c r="H323" s="9" t="str">
        <f t="shared" si="69"/>
        <v/>
      </c>
      <c r="I323" s="9" t="str">
        <f t="shared" si="70"/>
        <v/>
      </c>
      <c r="J323" s="9" t="str">
        <f t="shared" si="71"/>
        <v/>
      </c>
      <c r="K323" s="11" t="e">
        <f t="shared" si="72"/>
        <v>#VALUE!</v>
      </c>
      <c r="L323" s="11" t="e">
        <f t="shared" si="73"/>
        <v>#VALUE!</v>
      </c>
      <c r="M323" s="11" t="e">
        <f t="shared" si="74"/>
        <v>#VALUE!</v>
      </c>
      <c r="N323" s="11" t="e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#VALUE!</v>
      </c>
      <c r="O323" s="11">
        <f>0</f>
        <v>0</v>
      </c>
      <c r="P323" s="11" t="e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#VALUE!</v>
      </c>
      <c r="Q323" s="11" t="e">
        <f>2*'OddsRatio_working_3-way'!K323*'OddsRatio_working_3-way'!L323*'OddsRatio_working_3-way'!M323</f>
        <v>#VALUE!</v>
      </c>
      <c r="R323" s="11" t="e">
        <f t="shared" si="75"/>
        <v>#VALUE!</v>
      </c>
      <c r="S323" s="11" t="e">
        <f t="shared" si="76"/>
        <v>#VALUE!</v>
      </c>
      <c r="T323" s="11" t="e">
        <f t="shared" si="77"/>
        <v>#VALUE!</v>
      </c>
      <c r="U323" s="11" t="e">
        <f>'OddsRatio_working_3-way'!S323-'OddsRatio_working_3-way'!R323^2/3</f>
        <v>#VALUE!</v>
      </c>
      <c r="V323" s="11" t="e">
        <f>'OddsRatio_working_3-way'!S323*'OddsRatio_working_3-way'!R323/3-2*'OddsRatio_working_3-way'!R323^3/27-'OddsRatio_working_3-way'!T323</f>
        <v>#VALUE!</v>
      </c>
      <c r="W323" s="11" t="e">
        <f>'OddsRatio_working_3-way'!V323^2+4*'OddsRatio_working_3-way'!U323^3/27</f>
        <v>#VALUE!</v>
      </c>
      <c r="X323" s="11" t="e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#VALUE!</v>
      </c>
      <c r="Y323" s="11" t="e">
        <f>IF('OddsRatio_working_3-way'!W323&gt;=0,IF('OddsRatio_working_3-way'!V323+SQRT('OddsRatio_working_3-way'!W323)&gt;0,0,PI()),ACOS('OddsRatio_working_3-way'!V323/(2*'OddsRatio_working_3-way'!X323)))</f>
        <v>#VALUE!</v>
      </c>
      <c r="Z323" s="11" t="e">
        <f>'OddsRatio_working_3-way'!X323^(1/3)*COS('OddsRatio_working_3-way'!Y323/3)</f>
        <v>#VALUE!</v>
      </c>
      <c r="AA323" s="11" t="e">
        <f>'OddsRatio_working_3-way'!X323^(1/3)*COS(('OddsRatio_working_3-way'!Y323+2*PI())/3)</f>
        <v>#VALUE!</v>
      </c>
      <c r="AB323" s="11" t="e">
        <f>'OddsRatio_working_3-way'!X323^(1/3)*COS(('OddsRatio_working_3-way'!Y323+4*PI())/3)</f>
        <v>#VALUE!</v>
      </c>
      <c r="AC323" s="11" t="e">
        <f>'OddsRatio_working_3-way'!X323^(1/3)*SIN('OddsRatio_working_3-way'!Y323/3)</f>
        <v>#VALUE!</v>
      </c>
      <c r="AD323" s="11" t="e">
        <f>'OddsRatio_working_3-way'!X323^(1/3)*SIN(('OddsRatio_working_3-way'!Y323+2*PI())/3)</f>
        <v>#VALUE!</v>
      </c>
      <c r="AE323" s="11" t="e">
        <f>'OddsRatio_working_3-way'!X323^(1/3)*SIN(('OddsRatio_working_3-way'!Y323+4*PI())/3)</f>
        <v>#VALUE!</v>
      </c>
      <c r="AF323" s="11" t="e">
        <f>-'OddsRatio_working_3-way'!U323/(3*'OddsRatio_working_3-way'!X323^(1/3))*COS(('OddsRatio_working_3-way'!Y323)/3)</f>
        <v>#VALUE!</v>
      </c>
      <c r="AG323" s="11" t="e">
        <f>-'OddsRatio_working_3-way'!U323/(3*'OddsRatio_working_3-way'!X323^(1/3))*COS(('OddsRatio_working_3-way'!Y323+2*PI())/3)</f>
        <v>#VALUE!</v>
      </c>
      <c r="AH323" s="11" t="e">
        <f>-'OddsRatio_working_3-way'!U323/(3*'OddsRatio_working_3-way'!X323^(1/3))*COS(('OddsRatio_working_3-way'!Y323+4*PI())/3)</f>
        <v>#VALUE!</v>
      </c>
      <c r="AI323" s="11" t="e">
        <f>'OddsRatio_working_3-way'!U323/(3*'OddsRatio_working_3-way'!X323^(1/3))*SIN(('OddsRatio_working_3-way'!Y323)/3)</f>
        <v>#VALUE!</v>
      </c>
      <c r="AJ323" s="11" t="e">
        <f>'OddsRatio_working_3-way'!U323/(3*'OddsRatio_working_3-way'!X323^(1/3))*SIN(('OddsRatio_working_3-way'!Y323+2*PI())/3)</f>
        <v>#VALUE!</v>
      </c>
      <c r="AK323" s="11" t="e">
        <f>'OddsRatio_working_3-way'!U323/(3*'OddsRatio_working_3-way'!X323^(1/3))*SIN(('OddsRatio_working_3-way'!Y323+4*PI())/3)</f>
        <v>#VALUE!</v>
      </c>
      <c r="AL323" s="11" t="e">
        <f>'OddsRatio_working_3-way'!Z323+'OddsRatio_working_3-way'!AF323</f>
        <v>#VALUE!</v>
      </c>
      <c r="AM323" s="11" t="e">
        <f>'OddsRatio_working_3-way'!AA323+'OddsRatio_working_3-way'!AG323</f>
        <v>#VALUE!</v>
      </c>
      <c r="AN323" s="11" t="e">
        <f>'OddsRatio_working_3-way'!AB323+'OddsRatio_working_3-way'!AH323</f>
        <v>#VALUE!</v>
      </c>
      <c r="AO323" s="11" t="e">
        <f>'OddsRatio_working_3-way'!AC323+'OddsRatio_working_3-way'!AI323</f>
        <v>#VALUE!</v>
      </c>
      <c r="AP323" s="11" t="e">
        <f>'OddsRatio_working_3-way'!AD323+'OddsRatio_working_3-way'!AJ323</f>
        <v>#VALUE!</v>
      </c>
      <c r="AQ323" s="11" t="e">
        <f>'OddsRatio_working_3-way'!AE323+'OddsRatio_working_3-way'!AK323</f>
        <v>#VALUE!</v>
      </c>
      <c r="AR323" s="10" t="str">
        <f>IF(A323="","",IF(('OddsRatio_working_3-way'!X323=0),IF(Q323&gt;0,-Q323^(1/3),(-Q323)^(1/3)),'OddsRatio_working_3-way'!AL323-'OddsRatio_working_3-way'!R323/3))</f>
        <v/>
      </c>
      <c r="AS323" s="11" t="e">
        <f>IF(('OddsRatio_working_3-way'!X323=0),IF(Q323&gt;0,-Q323^(1/3),(-Q323)^(1/3)),'OddsRatio_working_3-way'!AM323-'OddsRatio_working_3-way'!R323/3)</f>
        <v>#VALUE!</v>
      </c>
      <c r="AT323" s="11" t="e">
        <f>IF(('OddsRatio_working_3-way'!X323=0),IF(Q323&gt;0,-Q323^(1/3),(-Q323)^(1/3)),'OddsRatio_working_3-way'!AN323-'OddsRatio_working_3-way'!R323/3)</f>
        <v>#VALUE!</v>
      </c>
      <c r="AU323" s="11" t="e">
        <f>IF(('OddsRatio_working_3-way'!X323=0),0,'OddsRatio_working_3-way'!AO323)</f>
        <v>#VALUE!</v>
      </c>
      <c r="AV323" s="11" t="e">
        <f>IF(('OddsRatio_working_3-way'!X323=0),0,'OddsRatio_working_3-way'!AP323)</f>
        <v>#VALUE!</v>
      </c>
      <c r="AW323" s="11" t="e">
        <f>IF(('OddsRatio_working_3-way'!X323=0),0,'OddsRatio_working_3-way'!AQ323)</f>
        <v>#VALUE!</v>
      </c>
    </row>
    <row r="324" spans="1:4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9" t="e">
        <f t="shared" ref="D324:D387" si="78">(K324/(AR324+K324-(AR324*K324)))</f>
        <v>#VALUE!</v>
      </c>
      <c r="E324" s="9" t="e">
        <f t="shared" ref="E324:E387" si="79">(L324/(AR324+L324-(AR324*L324)))</f>
        <v>#VALUE!</v>
      </c>
      <c r="F324" s="9" t="e">
        <f t="shared" ref="F324:F387" si="80">(M324/(AR324+M324-(AR324*M324)))</f>
        <v>#VALUE!</v>
      </c>
      <c r="G324" s="9" t="str">
        <f t="shared" ref="G324:G387" si="81">AR324</f>
        <v/>
      </c>
      <c r="H324" s="9" t="str">
        <f t="shared" ref="H324:H387" si="82">IF(A324="","",1/D324)</f>
        <v/>
      </c>
      <c r="I324" s="9" t="str">
        <f t="shared" ref="I324:I387" si="83">IF(B324="","",1/E324)</f>
        <v/>
      </c>
      <c r="J324" s="9" t="str">
        <f t="shared" ref="J324:J387" si="84">IF(C324="","",1/F324)</f>
        <v/>
      </c>
      <c r="K324" s="11" t="e">
        <f t="shared" ref="K324:K387" si="85">1/A324</f>
        <v>#VALUE!</v>
      </c>
      <c r="L324" s="11" t="e">
        <f t="shared" ref="L324:L387" si="86">1/B324</f>
        <v>#VALUE!</v>
      </c>
      <c r="M324" s="11" t="e">
        <f t="shared" ref="M324:M387" si="87">1/C324</f>
        <v>#VALUE!</v>
      </c>
      <c r="N324" s="11" t="e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#VALUE!</v>
      </c>
      <c r="O324" s="11">
        <f>0</f>
        <v>0</v>
      </c>
      <c r="P324" s="11" t="e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#VALUE!</v>
      </c>
      <c r="Q324" s="11" t="e">
        <f>2*'OddsRatio_working_3-way'!K324*'OddsRatio_working_3-way'!L324*'OddsRatio_working_3-way'!M324</f>
        <v>#VALUE!</v>
      </c>
      <c r="R324" s="11" t="e">
        <f t="shared" ref="R324:R387" si="88">O324/N324</f>
        <v>#VALUE!</v>
      </c>
      <c r="S324" s="11" t="e">
        <f t="shared" ref="S324:S387" si="89">P324/N324</f>
        <v>#VALUE!</v>
      </c>
      <c r="T324" s="11" t="e">
        <f t="shared" ref="T324:T387" si="90">Q324/N324</f>
        <v>#VALUE!</v>
      </c>
      <c r="U324" s="11" t="e">
        <f>'OddsRatio_working_3-way'!S324-'OddsRatio_working_3-way'!R324^2/3</f>
        <v>#VALUE!</v>
      </c>
      <c r="V324" s="11" t="e">
        <f>'OddsRatio_working_3-way'!S324*'OddsRatio_working_3-way'!R324/3-2*'OddsRatio_working_3-way'!R324^3/27-'OddsRatio_working_3-way'!T324</f>
        <v>#VALUE!</v>
      </c>
      <c r="W324" s="11" t="e">
        <f>'OddsRatio_working_3-way'!V324^2+4*'OddsRatio_working_3-way'!U324^3/27</f>
        <v>#VALUE!</v>
      </c>
      <c r="X324" s="11" t="e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#VALUE!</v>
      </c>
      <c r="Y324" s="11" t="e">
        <f>IF('OddsRatio_working_3-way'!W324&gt;=0,IF('OddsRatio_working_3-way'!V324+SQRT('OddsRatio_working_3-way'!W324)&gt;0,0,PI()),ACOS('OddsRatio_working_3-way'!V324/(2*'OddsRatio_working_3-way'!X324)))</f>
        <v>#VALUE!</v>
      </c>
      <c r="Z324" s="11" t="e">
        <f>'OddsRatio_working_3-way'!X324^(1/3)*COS('OddsRatio_working_3-way'!Y324/3)</f>
        <v>#VALUE!</v>
      </c>
      <c r="AA324" s="11" t="e">
        <f>'OddsRatio_working_3-way'!X324^(1/3)*COS(('OddsRatio_working_3-way'!Y324+2*PI())/3)</f>
        <v>#VALUE!</v>
      </c>
      <c r="AB324" s="11" t="e">
        <f>'OddsRatio_working_3-way'!X324^(1/3)*COS(('OddsRatio_working_3-way'!Y324+4*PI())/3)</f>
        <v>#VALUE!</v>
      </c>
      <c r="AC324" s="11" t="e">
        <f>'OddsRatio_working_3-way'!X324^(1/3)*SIN('OddsRatio_working_3-way'!Y324/3)</f>
        <v>#VALUE!</v>
      </c>
      <c r="AD324" s="11" t="e">
        <f>'OddsRatio_working_3-way'!X324^(1/3)*SIN(('OddsRatio_working_3-way'!Y324+2*PI())/3)</f>
        <v>#VALUE!</v>
      </c>
      <c r="AE324" s="11" t="e">
        <f>'OddsRatio_working_3-way'!X324^(1/3)*SIN(('OddsRatio_working_3-way'!Y324+4*PI())/3)</f>
        <v>#VALUE!</v>
      </c>
      <c r="AF324" s="11" t="e">
        <f>-'OddsRatio_working_3-way'!U324/(3*'OddsRatio_working_3-way'!X324^(1/3))*COS(('OddsRatio_working_3-way'!Y324)/3)</f>
        <v>#VALUE!</v>
      </c>
      <c r="AG324" s="11" t="e">
        <f>-'OddsRatio_working_3-way'!U324/(3*'OddsRatio_working_3-way'!X324^(1/3))*COS(('OddsRatio_working_3-way'!Y324+2*PI())/3)</f>
        <v>#VALUE!</v>
      </c>
      <c r="AH324" s="11" t="e">
        <f>-'OddsRatio_working_3-way'!U324/(3*'OddsRatio_working_3-way'!X324^(1/3))*COS(('OddsRatio_working_3-way'!Y324+4*PI())/3)</f>
        <v>#VALUE!</v>
      </c>
      <c r="AI324" s="11" t="e">
        <f>'OddsRatio_working_3-way'!U324/(3*'OddsRatio_working_3-way'!X324^(1/3))*SIN(('OddsRatio_working_3-way'!Y324)/3)</f>
        <v>#VALUE!</v>
      </c>
      <c r="AJ324" s="11" t="e">
        <f>'OddsRatio_working_3-way'!U324/(3*'OddsRatio_working_3-way'!X324^(1/3))*SIN(('OddsRatio_working_3-way'!Y324+2*PI())/3)</f>
        <v>#VALUE!</v>
      </c>
      <c r="AK324" s="11" t="e">
        <f>'OddsRatio_working_3-way'!U324/(3*'OddsRatio_working_3-way'!X324^(1/3))*SIN(('OddsRatio_working_3-way'!Y324+4*PI())/3)</f>
        <v>#VALUE!</v>
      </c>
      <c r="AL324" s="11" t="e">
        <f>'OddsRatio_working_3-way'!Z324+'OddsRatio_working_3-way'!AF324</f>
        <v>#VALUE!</v>
      </c>
      <c r="AM324" s="11" t="e">
        <f>'OddsRatio_working_3-way'!AA324+'OddsRatio_working_3-way'!AG324</f>
        <v>#VALUE!</v>
      </c>
      <c r="AN324" s="11" t="e">
        <f>'OddsRatio_working_3-way'!AB324+'OddsRatio_working_3-way'!AH324</f>
        <v>#VALUE!</v>
      </c>
      <c r="AO324" s="11" t="e">
        <f>'OddsRatio_working_3-way'!AC324+'OddsRatio_working_3-way'!AI324</f>
        <v>#VALUE!</v>
      </c>
      <c r="AP324" s="11" t="e">
        <f>'OddsRatio_working_3-way'!AD324+'OddsRatio_working_3-way'!AJ324</f>
        <v>#VALUE!</v>
      </c>
      <c r="AQ324" s="11" t="e">
        <f>'OddsRatio_working_3-way'!AE324+'OddsRatio_working_3-way'!AK324</f>
        <v>#VALUE!</v>
      </c>
      <c r="AR324" s="10" t="str">
        <f>IF(A324="","",IF(('OddsRatio_working_3-way'!X324=0),IF(Q324&gt;0,-Q324^(1/3),(-Q324)^(1/3)),'OddsRatio_working_3-way'!AL324-'OddsRatio_working_3-way'!R324/3))</f>
        <v/>
      </c>
      <c r="AS324" s="11" t="e">
        <f>IF(('OddsRatio_working_3-way'!X324=0),IF(Q324&gt;0,-Q324^(1/3),(-Q324)^(1/3)),'OddsRatio_working_3-way'!AM324-'OddsRatio_working_3-way'!R324/3)</f>
        <v>#VALUE!</v>
      </c>
      <c r="AT324" s="11" t="e">
        <f>IF(('OddsRatio_working_3-way'!X324=0),IF(Q324&gt;0,-Q324^(1/3),(-Q324)^(1/3)),'OddsRatio_working_3-way'!AN324-'OddsRatio_working_3-way'!R324/3)</f>
        <v>#VALUE!</v>
      </c>
      <c r="AU324" s="11" t="e">
        <f>IF(('OddsRatio_working_3-way'!X324=0),0,'OddsRatio_working_3-way'!AO324)</f>
        <v>#VALUE!</v>
      </c>
      <c r="AV324" s="11" t="e">
        <f>IF(('OddsRatio_working_3-way'!X324=0),0,'OddsRatio_working_3-way'!AP324)</f>
        <v>#VALUE!</v>
      </c>
      <c r="AW324" s="11" t="e">
        <f>IF(('OddsRatio_working_3-way'!X324=0),0,'OddsRatio_working_3-way'!AQ324)</f>
        <v>#VALUE!</v>
      </c>
    </row>
    <row r="325" spans="1:4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9" t="e">
        <f t="shared" si="78"/>
        <v>#VALUE!</v>
      </c>
      <c r="E325" s="9" t="e">
        <f t="shared" si="79"/>
        <v>#VALUE!</v>
      </c>
      <c r="F325" s="9" t="e">
        <f t="shared" si="80"/>
        <v>#VALUE!</v>
      </c>
      <c r="G325" s="9" t="str">
        <f t="shared" si="81"/>
        <v/>
      </c>
      <c r="H325" s="9" t="str">
        <f t="shared" si="82"/>
        <v/>
      </c>
      <c r="I325" s="9" t="str">
        <f t="shared" si="83"/>
        <v/>
      </c>
      <c r="J325" s="9" t="str">
        <f t="shared" si="84"/>
        <v/>
      </c>
      <c r="K325" s="11" t="e">
        <f t="shared" si="85"/>
        <v>#VALUE!</v>
      </c>
      <c r="L325" s="11" t="e">
        <f t="shared" si="86"/>
        <v>#VALUE!</v>
      </c>
      <c r="M325" s="11" t="e">
        <f t="shared" si="87"/>
        <v>#VALUE!</v>
      </c>
      <c r="N325" s="11" t="e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#VALUE!</v>
      </c>
      <c r="O325" s="11">
        <f>0</f>
        <v>0</v>
      </c>
      <c r="P325" s="11" t="e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#VALUE!</v>
      </c>
      <c r="Q325" s="11" t="e">
        <f>2*'OddsRatio_working_3-way'!K325*'OddsRatio_working_3-way'!L325*'OddsRatio_working_3-way'!M325</f>
        <v>#VALUE!</v>
      </c>
      <c r="R325" s="11" t="e">
        <f t="shared" si="88"/>
        <v>#VALUE!</v>
      </c>
      <c r="S325" s="11" t="e">
        <f t="shared" si="89"/>
        <v>#VALUE!</v>
      </c>
      <c r="T325" s="11" t="e">
        <f t="shared" si="90"/>
        <v>#VALUE!</v>
      </c>
      <c r="U325" s="11" t="e">
        <f>'OddsRatio_working_3-way'!S325-'OddsRatio_working_3-way'!R325^2/3</f>
        <v>#VALUE!</v>
      </c>
      <c r="V325" s="11" t="e">
        <f>'OddsRatio_working_3-way'!S325*'OddsRatio_working_3-way'!R325/3-2*'OddsRatio_working_3-way'!R325^3/27-'OddsRatio_working_3-way'!T325</f>
        <v>#VALUE!</v>
      </c>
      <c r="W325" s="11" t="e">
        <f>'OddsRatio_working_3-way'!V325^2+4*'OddsRatio_working_3-way'!U325^3/27</f>
        <v>#VALUE!</v>
      </c>
      <c r="X325" s="11" t="e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#VALUE!</v>
      </c>
      <c r="Y325" s="11" t="e">
        <f>IF('OddsRatio_working_3-way'!W325&gt;=0,IF('OddsRatio_working_3-way'!V325+SQRT('OddsRatio_working_3-way'!W325)&gt;0,0,PI()),ACOS('OddsRatio_working_3-way'!V325/(2*'OddsRatio_working_3-way'!X325)))</f>
        <v>#VALUE!</v>
      </c>
      <c r="Z325" s="11" t="e">
        <f>'OddsRatio_working_3-way'!X325^(1/3)*COS('OddsRatio_working_3-way'!Y325/3)</f>
        <v>#VALUE!</v>
      </c>
      <c r="AA325" s="11" t="e">
        <f>'OddsRatio_working_3-way'!X325^(1/3)*COS(('OddsRatio_working_3-way'!Y325+2*PI())/3)</f>
        <v>#VALUE!</v>
      </c>
      <c r="AB325" s="11" t="e">
        <f>'OddsRatio_working_3-way'!X325^(1/3)*COS(('OddsRatio_working_3-way'!Y325+4*PI())/3)</f>
        <v>#VALUE!</v>
      </c>
      <c r="AC325" s="11" t="e">
        <f>'OddsRatio_working_3-way'!X325^(1/3)*SIN('OddsRatio_working_3-way'!Y325/3)</f>
        <v>#VALUE!</v>
      </c>
      <c r="AD325" s="11" t="e">
        <f>'OddsRatio_working_3-way'!X325^(1/3)*SIN(('OddsRatio_working_3-way'!Y325+2*PI())/3)</f>
        <v>#VALUE!</v>
      </c>
      <c r="AE325" s="11" t="e">
        <f>'OddsRatio_working_3-way'!X325^(1/3)*SIN(('OddsRatio_working_3-way'!Y325+4*PI())/3)</f>
        <v>#VALUE!</v>
      </c>
      <c r="AF325" s="11" t="e">
        <f>-'OddsRatio_working_3-way'!U325/(3*'OddsRatio_working_3-way'!X325^(1/3))*COS(('OddsRatio_working_3-way'!Y325)/3)</f>
        <v>#VALUE!</v>
      </c>
      <c r="AG325" s="11" t="e">
        <f>-'OddsRatio_working_3-way'!U325/(3*'OddsRatio_working_3-way'!X325^(1/3))*COS(('OddsRatio_working_3-way'!Y325+2*PI())/3)</f>
        <v>#VALUE!</v>
      </c>
      <c r="AH325" s="11" t="e">
        <f>-'OddsRatio_working_3-way'!U325/(3*'OddsRatio_working_3-way'!X325^(1/3))*COS(('OddsRatio_working_3-way'!Y325+4*PI())/3)</f>
        <v>#VALUE!</v>
      </c>
      <c r="AI325" s="11" t="e">
        <f>'OddsRatio_working_3-way'!U325/(3*'OddsRatio_working_3-way'!X325^(1/3))*SIN(('OddsRatio_working_3-way'!Y325)/3)</f>
        <v>#VALUE!</v>
      </c>
      <c r="AJ325" s="11" t="e">
        <f>'OddsRatio_working_3-way'!U325/(3*'OddsRatio_working_3-way'!X325^(1/3))*SIN(('OddsRatio_working_3-way'!Y325+2*PI())/3)</f>
        <v>#VALUE!</v>
      </c>
      <c r="AK325" s="11" t="e">
        <f>'OddsRatio_working_3-way'!U325/(3*'OddsRatio_working_3-way'!X325^(1/3))*SIN(('OddsRatio_working_3-way'!Y325+4*PI())/3)</f>
        <v>#VALUE!</v>
      </c>
      <c r="AL325" s="11" t="e">
        <f>'OddsRatio_working_3-way'!Z325+'OddsRatio_working_3-way'!AF325</f>
        <v>#VALUE!</v>
      </c>
      <c r="AM325" s="11" t="e">
        <f>'OddsRatio_working_3-way'!AA325+'OddsRatio_working_3-way'!AG325</f>
        <v>#VALUE!</v>
      </c>
      <c r="AN325" s="11" t="e">
        <f>'OddsRatio_working_3-way'!AB325+'OddsRatio_working_3-way'!AH325</f>
        <v>#VALUE!</v>
      </c>
      <c r="AO325" s="11" t="e">
        <f>'OddsRatio_working_3-way'!AC325+'OddsRatio_working_3-way'!AI325</f>
        <v>#VALUE!</v>
      </c>
      <c r="AP325" s="11" t="e">
        <f>'OddsRatio_working_3-way'!AD325+'OddsRatio_working_3-way'!AJ325</f>
        <v>#VALUE!</v>
      </c>
      <c r="AQ325" s="11" t="e">
        <f>'OddsRatio_working_3-way'!AE325+'OddsRatio_working_3-way'!AK325</f>
        <v>#VALUE!</v>
      </c>
      <c r="AR325" s="10" t="str">
        <f>IF(A325="","",IF(('OddsRatio_working_3-way'!X325=0),IF(Q325&gt;0,-Q325^(1/3),(-Q325)^(1/3)),'OddsRatio_working_3-way'!AL325-'OddsRatio_working_3-way'!R325/3))</f>
        <v/>
      </c>
      <c r="AS325" s="11" t="e">
        <f>IF(('OddsRatio_working_3-way'!X325=0),IF(Q325&gt;0,-Q325^(1/3),(-Q325)^(1/3)),'OddsRatio_working_3-way'!AM325-'OddsRatio_working_3-way'!R325/3)</f>
        <v>#VALUE!</v>
      </c>
      <c r="AT325" s="11" t="e">
        <f>IF(('OddsRatio_working_3-way'!X325=0),IF(Q325&gt;0,-Q325^(1/3),(-Q325)^(1/3)),'OddsRatio_working_3-way'!AN325-'OddsRatio_working_3-way'!R325/3)</f>
        <v>#VALUE!</v>
      </c>
      <c r="AU325" s="11" t="e">
        <f>IF(('OddsRatio_working_3-way'!X325=0),0,'OddsRatio_working_3-way'!AO325)</f>
        <v>#VALUE!</v>
      </c>
      <c r="AV325" s="11" t="e">
        <f>IF(('OddsRatio_working_3-way'!X325=0),0,'OddsRatio_working_3-way'!AP325)</f>
        <v>#VALUE!</v>
      </c>
      <c r="AW325" s="11" t="e">
        <f>IF(('OddsRatio_working_3-way'!X325=0),0,'OddsRatio_working_3-way'!AQ325)</f>
        <v>#VALUE!</v>
      </c>
    </row>
    <row r="326" spans="1:4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9" t="e">
        <f t="shared" si="78"/>
        <v>#VALUE!</v>
      </c>
      <c r="E326" s="9" t="e">
        <f t="shared" si="79"/>
        <v>#VALUE!</v>
      </c>
      <c r="F326" s="9" t="e">
        <f t="shared" si="80"/>
        <v>#VALUE!</v>
      </c>
      <c r="G326" s="9" t="str">
        <f t="shared" si="81"/>
        <v/>
      </c>
      <c r="H326" s="9" t="str">
        <f t="shared" si="82"/>
        <v/>
      </c>
      <c r="I326" s="9" t="str">
        <f t="shared" si="83"/>
        <v/>
      </c>
      <c r="J326" s="9" t="str">
        <f t="shared" si="84"/>
        <v/>
      </c>
      <c r="K326" s="11" t="e">
        <f t="shared" si="85"/>
        <v>#VALUE!</v>
      </c>
      <c r="L326" s="11" t="e">
        <f t="shared" si="86"/>
        <v>#VALUE!</v>
      </c>
      <c r="M326" s="11" t="e">
        <f t="shared" si="87"/>
        <v>#VALUE!</v>
      </c>
      <c r="N326" s="11" t="e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#VALUE!</v>
      </c>
      <c r="O326" s="11">
        <f>0</f>
        <v>0</v>
      </c>
      <c r="P326" s="11" t="e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#VALUE!</v>
      </c>
      <c r="Q326" s="11" t="e">
        <f>2*'OddsRatio_working_3-way'!K326*'OddsRatio_working_3-way'!L326*'OddsRatio_working_3-way'!M326</f>
        <v>#VALUE!</v>
      </c>
      <c r="R326" s="11" t="e">
        <f t="shared" si="88"/>
        <v>#VALUE!</v>
      </c>
      <c r="S326" s="11" t="e">
        <f t="shared" si="89"/>
        <v>#VALUE!</v>
      </c>
      <c r="T326" s="11" t="e">
        <f t="shared" si="90"/>
        <v>#VALUE!</v>
      </c>
      <c r="U326" s="11" t="e">
        <f>'OddsRatio_working_3-way'!S326-'OddsRatio_working_3-way'!R326^2/3</f>
        <v>#VALUE!</v>
      </c>
      <c r="V326" s="11" t="e">
        <f>'OddsRatio_working_3-way'!S326*'OddsRatio_working_3-way'!R326/3-2*'OddsRatio_working_3-way'!R326^3/27-'OddsRatio_working_3-way'!T326</f>
        <v>#VALUE!</v>
      </c>
      <c r="W326" s="11" t="e">
        <f>'OddsRatio_working_3-way'!V326^2+4*'OddsRatio_working_3-way'!U326^3/27</f>
        <v>#VALUE!</v>
      </c>
      <c r="X326" s="11" t="e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#VALUE!</v>
      </c>
      <c r="Y326" s="11" t="e">
        <f>IF('OddsRatio_working_3-way'!W326&gt;=0,IF('OddsRatio_working_3-way'!V326+SQRT('OddsRatio_working_3-way'!W326)&gt;0,0,PI()),ACOS('OddsRatio_working_3-way'!V326/(2*'OddsRatio_working_3-way'!X326)))</f>
        <v>#VALUE!</v>
      </c>
      <c r="Z326" s="11" t="e">
        <f>'OddsRatio_working_3-way'!X326^(1/3)*COS('OddsRatio_working_3-way'!Y326/3)</f>
        <v>#VALUE!</v>
      </c>
      <c r="AA326" s="11" t="e">
        <f>'OddsRatio_working_3-way'!X326^(1/3)*COS(('OddsRatio_working_3-way'!Y326+2*PI())/3)</f>
        <v>#VALUE!</v>
      </c>
      <c r="AB326" s="11" t="e">
        <f>'OddsRatio_working_3-way'!X326^(1/3)*COS(('OddsRatio_working_3-way'!Y326+4*PI())/3)</f>
        <v>#VALUE!</v>
      </c>
      <c r="AC326" s="11" t="e">
        <f>'OddsRatio_working_3-way'!X326^(1/3)*SIN('OddsRatio_working_3-way'!Y326/3)</f>
        <v>#VALUE!</v>
      </c>
      <c r="AD326" s="11" t="e">
        <f>'OddsRatio_working_3-way'!X326^(1/3)*SIN(('OddsRatio_working_3-way'!Y326+2*PI())/3)</f>
        <v>#VALUE!</v>
      </c>
      <c r="AE326" s="11" t="e">
        <f>'OddsRatio_working_3-way'!X326^(1/3)*SIN(('OddsRatio_working_3-way'!Y326+4*PI())/3)</f>
        <v>#VALUE!</v>
      </c>
      <c r="AF326" s="11" t="e">
        <f>-'OddsRatio_working_3-way'!U326/(3*'OddsRatio_working_3-way'!X326^(1/3))*COS(('OddsRatio_working_3-way'!Y326)/3)</f>
        <v>#VALUE!</v>
      </c>
      <c r="AG326" s="11" t="e">
        <f>-'OddsRatio_working_3-way'!U326/(3*'OddsRatio_working_3-way'!X326^(1/3))*COS(('OddsRatio_working_3-way'!Y326+2*PI())/3)</f>
        <v>#VALUE!</v>
      </c>
      <c r="AH326" s="11" t="e">
        <f>-'OddsRatio_working_3-way'!U326/(3*'OddsRatio_working_3-way'!X326^(1/3))*COS(('OddsRatio_working_3-way'!Y326+4*PI())/3)</f>
        <v>#VALUE!</v>
      </c>
      <c r="AI326" s="11" t="e">
        <f>'OddsRatio_working_3-way'!U326/(3*'OddsRatio_working_3-way'!X326^(1/3))*SIN(('OddsRatio_working_3-way'!Y326)/3)</f>
        <v>#VALUE!</v>
      </c>
      <c r="AJ326" s="11" t="e">
        <f>'OddsRatio_working_3-way'!U326/(3*'OddsRatio_working_3-way'!X326^(1/3))*SIN(('OddsRatio_working_3-way'!Y326+2*PI())/3)</f>
        <v>#VALUE!</v>
      </c>
      <c r="AK326" s="11" t="e">
        <f>'OddsRatio_working_3-way'!U326/(3*'OddsRatio_working_3-way'!X326^(1/3))*SIN(('OddsRatio_working_3-way'!Y326+4*PI())/3)</f>
        <v>#VALUE!</v>
      </c>
      <c r="AL326" s="11" t="e">
        <f>'OddsRatio_working_3-way'!Z326+'OddsRatio_working_3-way'!AF326</f>
        <v>#VALUE!</v>
      </c>
      <c r="AM326" s="11" t="e">
        <f>'OddsRatio_working_3-way'!AA326+'OddsRatio_working_3-way'!AG326</f>
        <v>#VALUE!</v>
      </c>
      <c r="AN326" s="11" t="e">
        <f>'OddsRatio_working_3-way'!AB326+'OddsRatio_working_3-way'!AH326</f>
        <v>#VALUE!</v>
      </c>
      <c r="AO326" s="11" t="e">
        <f>'OddsRatio_working_3-way'!AC326+'OddsRatio_working_3-way'!AI326</f>
        <v>#VALUE!</v>
      </c>
      <c r="AP326" s="11" t="e">
        <f>'OddsRatio_working_3-way'!AD326+'OddsRatio_working_3-way'!AJ326</f>
        <v>#VALUE!</v>
      </c>
      <c r="AQ326" s="11" t="e">
        <f>'OddsRatio_working_3-way'!AE326+'OddsRatio_working_3-way'!AK326</f>
        <v>#VALUE!</v>
      </c>
      <c r="AR326" s="10" t="str">
        <f>IF(A326="","",IF(('OddsRatio_working_3-way'!X326=0),IF(Q326&gt;0,-Q326^(1/3),(-Q326)^(1/3)),'OddsRatio_working_3-way'!AL326-'OddsRatio_working_3-way'!R326/3))</f>
        <v/>
      </c>
      <c r="AS326" s="11" t="e">
        <f>IF(('OddsRatio_working_3-way'!X326=0),IF(Q326&gt;0,-Q326^(1/3),(-Q326)^(1/3)),'OddsRatio_working_3-way'!AM326-'OddsRatio_working_3-way'!R326/3)</f>
        <v>#VALUE!</v>
      </c>
      <c r="AT326" s="11" t="e">
        <f>IF(('OddsRatio_working_3-way'!X326=0),IF(Q326&gt;0,-Q326^(1/3),(-Q326)^(1/3)),'OddsRatio_working_3-way'!AN326-'OddsRatio_working_3-way'!R326/3)</f>
        <v>#VALUE!</v>
      </c>
      <c r="AU326" s="11" t="e">
        <f>IF(('OddsRatio_working_3-way'!X326=0),0,'OddsRatio_working_3-way'!AO326)</f>
        <v>#VALUE!</v>
      </c>
      <c r="AV326" s="11" t="e">
        <f>IF(('OddsRatio_working_3-way'!X326=0),0,'OddsRatio_working_3-way'!AP326)</f>
        <v>#VALUE!</v>
      </c>
      <c r="AW326" s="11" t="e">
        <f>IF(('OddsRatio_working_3-way'!X326=0),0,'OddsRatio_working_3-way'!AQ326)</f>
        <v>#VALUE!</v>
      </c>
    </row>
    <row r="327" spans="1:4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9" t="e">
        <f t="shared" si="78"/>
        <v>#VALUE!</v>
      </c>
      <c r="E327" s="9" t="e">
        <f t="shared" si="79"/>
        <v>#VALUE!</v>
      </c>
      <c r="F327" s="9" t="e">
        <f t="shared" si="80"/>
        <v>#VALUE!</v>
      </c>
      <c r="G327" s="9" t="str">
        <f t="shared" si="81"/>
        <v/>
      </c>
      <c r="H327" s="9" t="str">
        <f t="shared" si="82"/>
        <v/>
      </c>
      <c r="I327" s="9" t="str">
        <f t="shared" si="83"/>
        <v/>
      </c>
      <c r="J327" s="9" t="str">
        <f t="shared" si="84"/>
        <v/>
      </c>
      <c r="K327" s="11" t="e">
        <f t="shared" si="85"/>
        <v>#VALUE!</v>
      </c>
      <c r="L327" s="11" t="e">
        <f t="shared" si="86"/>
        <v>#VALUE!</v>
      </c>
      <c r="M327" s="11" t="e">
        <f t="shared" si="87"/>
        <v>#VALUE!</v>
      </c>
      <c r="N327" s="11" t="e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#VALUE!</v>
      </c>
      <c r="O327" s="11">
        <f>0</f>
        <v>0</v>
      </c>
      <c r="P327" s="11" t="e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#VALUE!</v>
      </c>
      <c r="Q327" s="11" t="e">
        <f>2*'OddsRatio_working_3-way'!K327*'OddsRatio_working_3-way'!L327*'OddsRatio_working_3-way'!M327</f>
        <v>#VALUE!</v>
      </c>
      <c r="R327" s="11" t="e">
        <f t="shared" si="88"/>
        <v>#VALUE!</v>
      </c>
      <c r="S327" s="11" t="e">
        <f t="shared" si="89"/>
        <v>#VALUE!</v>
      </c>
      <c r="T327" s="11" t="e">
        <f t="shared" si="90"/>
        <v>#VALUE!</v>
      </c>
      <c r="U327" s="11" t="e">
        <f>'OddsRatio_working_3-way'!S327-'OddsRatio_working_3-way'!R327^2/3</f>
        <v>#VALUE!</v>
      </c>
      <c r="V327" s="11" t="e">
        <f>'OddsRatio_working_3-way'!S327*'OddsRatio_working_3-way'!R327/3-2*'OddsRatio_working_3-way'!R327^3/27-'OddsRatio_working_3-way'!T327</f>
        <v>#VALUE!</v>
      </c>
      <c r="W327" s="11" t="e">
        <f>'OddsRatio_working_3-way'!V327^2+4*'OddsRatio_working_3-way'!U327^3/27</f>
        <v>#VALUE!</v>
      </c>
      <c r="X327" s="11" t="e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#VALUE!</v>
      </c>
      <c r="Y327" s="11" t="e">
        <f>IF('OddsRatio_working_3-way'!W327&gt;=0,IF('OddsRatio_working_3-way'!V327+SQRT('OddsRatio_working_3-way'!W327)&gt;0,0,PI()),ACOS('OddsRatio_working_3-way'!V327/(2*'OddsRatio_working_3-way'!X327)))</f>
        <v>#VALUE!</v>
      </c>
      <c r="Z327" s="11" t="e">
        <f>'OddsRatio_working_3-way'!X327^(1/3)*COS('OddsRatio_working_3-way'!Y327/3)</f>
        <v>#VALUE!</v>
      </c>
      <c r="AA327" s="11" t="e">
        <f>'OddsRatio_working_3-way'!X327^(1/3)*COS(('OddsRatio_working_3-way'!Y327+2*PI())/3)</f>
        <v>#VALUE!</v>
      </c>
      <c r="AB327" s="11" t="e">
        <f>'OddsRatio_working_3-way'!X327^(1/3)*COS(('OddsRatio_working_3-way'!Y327+4*PI())/3)</f>
        <v>#VALUE!</v>
      </c>
      <c r="AC327" s="11" t="e">
        <f>'OddsRatio_working_3-way'!X327^(1/3)*SIN('OddsRatio_working_3-way'!Y327/3)</f>
        <v>#VALUE!</v>
      </c>
      <c r="AD327" s="11" t="e">
        <f>'OddsRatio_working_3-way'!X327^(1/3)*SIN(('OddsRatio_working_3-way'!Y327+2*PI())/3)</f>
        <v>#VALUE!</v>
      </c>
      <c r="AE327" s="11" t="e">
        <f>'OddsRatio_working_3-way'!X327^(1/3)*SIN(('OddsRatio_working_3-way'!Y327+4*PI())/3)</f>
        <v>#VALUE!</v>
      </c>
      <c r="AF327" s="11" t="e">
        <f>-'OddsRatio_working_3-way'!U327/(3*'OddsRatio_working_3-way'!X327^(1/3))*COS(('OddsRatio_working_3-way'!Y327)/3)</f>
        <v>#VALUE!</v>
      </c>
      <c r="AG327" s="11" t="e">
        <f>-'OddsRatio_working_3-way'!U327/(3*'OddsRatio_working_3-way'!X327^(1/3))*COS(('OddsRatio_working_3-way'!Y327+2*PI())/3)</f>
        <v>#VALUE!</v>
      </c>
      <c r="AH327" s="11" t="e">
        <f>-'OddsRatio_working_3-way'!U327/(3*'OddsRatio_working_3-way'!X327^(1/3))*COS(('OddsRatio_working_3-way'!Y327+4*PI())/3)</f>
        <v>#VALUE!</v>
      </c>
      <c r="AI327" s="11" t="e">
        <f>'OddsRatio_working_3-way'!U327/(3*'OddsRatio_working_3-way'!X327^(1/3))*SIN(('OddsRatio_working_3-way'!Y327)/3)</f>
        <v>#VALUE!</v>
      </c>
      <c r="AJ327" s="11" t="e">
        <f>'OddsRatio_working_3-way'!U327/(3*'OddsRatio_working_3-way'!X327^(1/3))*SIN(('OddsRatio_working_3-way'!Y327+2*PI())/3)</f>
        <v>#VALUE!</v>
      </c>
      <c r="AK327" s="11" t="e">
        <f>'OddsRatio_working_3-way'!U327/(3*'OddsRatio_working_3-way'!X327^(1/3))*SIN(('OddsRatio_working_3-way'!Y327+4*PI())/3)</f>
        <v>#VALUE!</v>
      </c>
      <c r="AL327" s="11" t="e">
        <f>'OddsRatio_working_3-way'!Z327+'OddsRatio_working_3-way'!AF327</f>
        <v>#VALUE!</v>
      </c>
      <c r="AM327" s="11" t="e">
        <f>'OddsRatio_working_3-way'!AA327+'OddsRatio_working_3-way'!AG327</f>
        <v>#VALUE!</v>
      </c>
      <c r="AN327" s="11" t="e">
        <f>'OddsRatio_working_3-way'!AB327+'OddsRatio_working_3-way'!AH327</f>
        <v>#VALUE!</v>
      </c>
      <c r="AO327" s="11" t="e">
        <f>'OddsRatio_working_3-way'!AC327+'OddsRatio_working_3-way'!AI327</f>
        <v>#VALUE!</v>
      </c>
      <c r="AP327" s="11" t="e">
        <f>'OddsRatio_working_3-way'!AD327+'OddsRatio_working_3-way'!AJ327</f>
        <v>#VALUE!</v>
      </c>
      <c r="AQ327" s="11" t="e">
        <f>'OddsRatio_working_3-way'!AE327+'OddsRatio_working_3-way'!AK327</f>
        <v>#VALUE!</v>
      </c>
      <c r="AR327" s="10" t="str">
        <f>IF(A327="","",IF(('OddsRatio_working_3-way'!X327=0),IF(Q327&gt;0,-Q327^(1/3),(-Q327)^(1/3)),'OddsRatio_working_3-way'!AL327-'OddsRatio_working_3-way'!R327/3))</f>
        <v/>
      </c>
      <c r="AS327" s="11" t="e">
        <f>IF(('OddsRatio_working_3-way'!X327=0),IF(Q327&gt;0,-Q327^(1/3),(-Q327)^(1/3)),'OddsRatio_working_3-way'!AM327-'OddsRatio_working_3-way'!R327/3)</f>
        <v>#VALUE!</v>
      </c>
      <c r="AT327" s="11" t="e">
        <f>IF(('OddsRatio_working_3-way'!X327=0),IF(Q327&gt;0,-Q327^(1/3),(-Q327)^(1/3)),'OddsRatio_working_3-way'!AN327-'OddsRatio_working_3-way'!R327/3)</f>
        <v>#VALUE!</v>
      </c>
      <c r="AU327" s="11" t="e">
        <f>IF(('OddsRatio_working_3-way'!X327=0),0,'OddsRatio_working_3-way'!AO327)</f>
        <v>#VALUE!</v>
      </c>
      <c r="AV327" s="11" t="e">
        <f>IF(('OddsRatio_working_3-way'!X327=0),0,'OddsRatio_working_3-way'!AP327)</f>
        <v>#VALUE!</v>
      </c>
      <c r="AW327" s="11" t="e">
        <f>IF(('OddsRatio_working_3-way'!X327=0),0,'OddsRatio_working_3-way'!AQ327)</f>
        <v>#VALUE!</v>
      </c>
    </row>
    <row r="328" spans="1:4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9" t="e">
        <f t="shared" si="78"/>
        <v>#VALUE!</v>
      </c>
      <c r="E328" s="9" t="e">
        <f t="shared" si="79"/>
        <v>#VALUE!</v>
      </c>
      <c r="F328" s="9" t="e">
        <f t="shared" si="80"/>
        <v>#VALUE!</v>
      </c>
      <c r="G328" s="9" t="str">
        <f t="shared" si="81"/>
        <v/>
      </c>
      <c r="H328" s="9" t="str">
        <f t="shared" si="82"/>
        <v/>
      </c>
      <c r="I328" s="9" t="str">
        <f t="shared" si="83"/>
        <v/>
      </c>
      <c r="J328" s="9" t="str">
        <f t="shared" si="84"/>
        <v/>
      </c>
      <c r="K328" s="11" t="e">
        <f t="shared" si="85"/>
        <v>#VALUE!</v>
      </c>
      <c r="L328" s="11" t="e">
        <f t="shared" si="86"/>
        <v>#VALUE!</v>
      </c>
      <c r="M328" s="11" t="e">
        <f t="shared" si="87"/>
        <v>#VALUE!</v>
      </c>
      <c r="N328" s="11" t="e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#VALUE!</v>
      </c>
      <c r="O328" s="11">
        <f>0</f>
        <v>0</v>
      </c>
      <c r="P328" s="11" t="e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#VALUE!</v>
      </c>
      <c r="Q328" s="11" t="e">
        <f>2*'OddsRatio_working_3-way'!K328*'OddsRatio_working_3-way'!L328*'OddsRatio_working_3-way'!M328</f>
        <v>#VALUE!</v>
      </c>
      <c r="R328" s="11" t="e">
        <f t="shared" si="88"/>
        <v>#VALUE!</v>
      </c>
      <c r="S328" s="11" t="e">
        <f t="shared" si="89"/>
        <v>#VALUE!</v>
      </c>
      <c r="T328" s="11" t="e">
        <f t="shared" si="90"/>
        <v>#VALUE!</v>
      </c>
      <c r="U328" s="11" t="e">
        <f>'OddsRatio_working_3-way'!S328-'OddsRatio_working_3-way'!R328^2/3</f>
        <v>#VALUE!</v>
      </c>
      <c r="V328" s="11" t="e">
        <f>'OddsRatio_working_3-way'!S328*'OddsRatio_working_3-way'!R328/3-2*'OddsRatio_working_3-way'!R328^3/27-'OddsRatio_working_3-way'!T328</f>
        <v>#VALUE!</v>
      </c>
      <c r="W328" s="11" t="e">
        <f>'OddsRatio_working_3-way'!V328^2+4*'OddsRatio_working_3-way'!U328^3/27</f>
        <v>#VALUE!</v>
      </c>
      <c r="X328" s="11" t="e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#VALUE!</v>
      </c>
      <c r="Y328" s="11" t="e">
        <f>IF('OddsRatio_working_3-way'!W328&gt;=0,IF('OddsRatio_working_3-way'!V328+SQRT('OddsRatio_working_3-way'!W328)&gt;0,0,PI()),ACOS('OddsRatio_working_3-way'!V328/(2*'OddsRatio_working_3-way'!X328)))</f>
        <v>#VALUE!</v>
      </c>
      <c r="Z328" s="11" t="e">
        <f>'OddsRatio_working_3-way'!X328^(1/3)*COS('OddsRatio_working_3-way'!Y328/3)</f>
        <v>#VALUE!</v>
      </c>
      <c r="AA328" s="11" t="e">
        <f>'OddsRatio_working_3-way'!X328^(1/3)*COS(('OddsRatio_working_3-way'!Y328+2*PI())/3)</f>
        <v>#VALUE!</v>
      </c>
      <c r="AB328" s="11" t="e">
        <f>'OddsRatio_working_3-way'!X328^(1/3)*COS(('OddsRatio_working_3-way'!Y328+4*PI())/3)</f>
        <v>#VALUE!</v>
      </c>
      <c r="AC328" s="11" t="e">
        <f>'OddsRatio_working_3-way'!X328^(1/3)*SIN('OddsRatio_working_3-way'!Y328/3)</f>
        <v>#VALUE!</v>
      </c>
      <c r="AD328" s="11" t="e">
        <f>'OddsRatio_working_3-way'!X328^(1/3)*SIN(('OddsRatio_working_3-way'!Y328+2*PI())/3)</f>
        <v>#VALUE!</v>
      </c>
      <c r="AE328" s="11" t="e">
        <f>'OddsRatio_working_3-way'!X328^(1/3)*SIN(('OddsRatio_working_3-way'!Y328+4*PI())/3)</f>
        <v>#VALUE!</v>
      </c>
      <c r="AF328" s="11" t="e">
        <f>-'OddsRatio_working_3-way'!U328/(3*'OddsRatio_working_3-way'!X328^(1/3))*COS(('OddsRatio_working_3-way'!Y328)/3)</f>
        <v>#VALUE!</v>
      </c>
      <c r="AG328" s="11" t="e">
        <f>-'OddsRatio_working_3-way'!U328/(3*'OddsRatio_working_3-way'!X328^(1/3))*COS(('OddsRatio_working_3-way'!Y328+2*PI())/3)</f>
        <v>#VALUE!</v>
      </c>
      <c r="AH328" s="11" t="e">
        <f>-'OddsRatio_working_3-way'!U328/(3*'OddsRatio_working_3-way'!X328^(1/3))*COS(('OddsRatio_working_3-way'!Y328+4*PI())/3)</f>
        <v>#VALUE!</v>
      </c>
      <c r="AI328" s="11" t="e">
        <f>'OddsRatio_working_3-way'!U328/(3*'OddsRatio_working_3-way'!X328^(1/3))*SIN(('OddsRatio_working_3-way'!Y328)/3)</f>
        <v>#VALUE!</v>
      </c>
      <c r="AJ328" s="11" t="e">
        <f>'OddsRatio_working_3-way'!U328/(3*'OddsRatio_working_3-way'!X328^(1/3))*SIN(('OddsRatio_working_3-way'!Y328+2*PI())/3)</f>
        <v>#VALUE!</v>
      </c>
      <c r="AK328" s="11" t="e">
        <f>'OddsRatio_working_3-way'!U328/(3*'OddsRatio_working_3-way'!X328^(1/3))*SIN(('OddsRatio_working_3-way'!Y328+4*PI())/3)</f>
        <v>#VALUE!</v>
      </c>
      <c r="AL328" s="11" t="e">
        <f>'OddsRatio_working_3-way'!Z328+'OddsRatio_working_3-way'!AF328</f>
        <v>#VALUE!</v>
      </c>
      <c r="AM328" s="11" t="e">
        <f>'OddsRatio_working_3-way'!AA328+'OddsRatio_working_3-way'!AG328</f>
        <v>#VALUE!</v>
      </c>
      <c r="AN328" s="11" t="e">
        <f>'OddsRatio_working_3-way'!AB328+'OddsRatio_working_3-way'!AH328</f>
        <v>#VALUE!</v>
      </c>
      <c r="AO328" s="11" t="e">
        <f>'OddsRatio_working_3-way'!AC328+'OddsRatio_working_3-way'!AI328</f>
        <v>#VALUE!</v>
      </c>
      <c r="AP328" s="11" t="e">
        <f>'OddsRatio_working_3-way'!AD328+'OddsRatio_working_3-way'!AJ328</f>
        <v>#VALUE!</v>
      </c>
      <c r="AQ328" s="11" t="e">
        <f>'OddsRatio_working_3-way'!AE328+'OddsRatio_working_3-way'!AK328</f>
        <v>#VALUE!</v>
      </c>
      <c r="AR328" s="10" t="str">
        <f>IF(A328="","",IF(('OddsRatio_working_3-way'!X328=0),IF(Q328&gt;0,-Q328^(1/3),(-Q328)^(1/3)),'OddsRatio_working_3-way'!AL328-'OddsRatio_working_3-way'!R328/3))</f>
        <v/>
      </c>
      <c r="AS328" s="11" t="e">
        <f>IF(('OddsRatio_working_3-way'!X328=0),IF(Q328&gt;0,-Q328^(1/3),(-Q328)^(1/3)),'OddsRatio_working_3-way'!AM328-'OddsRatio_working_3-way'!R328/3)</f>
        <v>#VALUE!</v>
      </c>
      <c r="AT328" s="11" t="e">
        <f>IF(('OddsRatio_working_3-way'!X328=0),IF(Q328&gt;0,-Q328^(1/3),(-Q328)^(1/3)),'OddsRatio_working_3-way'!AN328-'OddsRatio_working_3-way'!R328/3)</f>
        <v>#VALUE!</v>
      </c>
      <c r="AU328" s="11" t="e">
        <f>IF(('OddsRatio_working_3-way'!X328=0),0,'OddsRatio_working_3-way'!AO328)</f>
        <v>#VALUE!</v>
      </c>
      <c r="AV328" s="11" t="e">
        <f>IF(('OddsRatio_working_3-way'!X328=0),0,'OddsRatio_working_3-way'!AP328)</f>
        <v>#VALUE!</v>
      </c>
      <c r="AW328" s="11" t="e">
        <f>IF(('OddsRatio_working_3-way'!X328=0),0,'OddsRatio_working_3-way'!AQ328)</f>
        <v>#VALUE!</v>
      </c>
    </row>
    <row r="329" spans="1:4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9" t="e">
        <f t="shared" si="78"/>
        <v>#VALUE!</v>
      </c>
      <c r="E329" s="9" t="e">
        <f t="shared" si="79"/>
        <v>#VALUE!</v>
      </c>
      <c r="F329" s="9" t="e">
        <f t="shared" si="80"/>
        <v>#VALUE!</v>
      </c>
      <c r="G329" s="9" t="str">
        <f t="shared" si="81"/>
        <v/>
      </c>
      <c r="H329" s="9" t="str">
        <f t="shared" si="82"/>
        <v/>
      </c>
      <c r="I329" s="9" t="str">
        <f t="shared" si="83"/>
        <v/>
      </c>
      <c r="J329" s="9" t="str">
        <f t="shared" si="84"/>
        <v/>
      </c>
      <c r="K329" s="11" t="e">
        <f t="shared" si="85"/>
        <v>#VALUE!</v>
      </c>
      <c r="L329" s="11" t="e">
        <f t="shared" si="86"/>
        <v>#VALUE!</v>
      </c>
      <c r="M329" s="11" t="e">
        <f t="shared" si="87"/>
        <v>#VALUE!</v>
      </c>
      <c r="N329" s="11" t="e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#VALUE!</v>
      </c>
      <c r="O329" s="11">
        <f>0</f>
        <v>0</v>
      </c>
      <c r="P329" s="11" t="e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#VALUE!</v>
      </c>
      <c r="Q329" s="11" t="e">
        <f>2*'OddsRatio_working_3-way'!K329*'OddsRatio_working_3-way'!L329*'OddsRatio_working_3-way'!M329</f>
        <v>#VALUE!</v>
      </c>
      <c r="R329" s="11" t="e">
        <f t="shared" si="88"/>
        <v>#VALUE!</v>
      </c>
      <c r="S329" s="11" t="e">
        <f t="shared" si="89"/>
        <v>#VALUE!</v>
      </c>
      <c r="T329" s="11" t="e">
        <f t="shared" si="90"/>
        <v>#VALUE!</v>
      </c>
      <c r="U329" s="11" t="e">
        <f>'OddsRatio_working_3-way'!S329-'OddsRatio_working_3-way'!R329^2/3</f>
        <v>#VALUE!</v>
      </c>
      <c r="V329" s="11" t="e">
        <f>'OddsRatio_working_3-way'!S329*'OddsRatio_working_3-way'!R329/3-2*'OddsRatio_working_3-way'!R329^3/27-'OddsRatio_working_3-way'!T329</f>
        <v>#VALUE!</v>
      </c>
      <c r="W329" s="11" t="e">
        <f>'OddsRatio_working_3-way'!V329^2+4*'OddsRatio_working_3-way'!U329^3/27</f>
        <v>#VALUE!</v>
      </c>
      <c r="X329" s="11" t="e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#VALUE!</v>
      </c>
      <c r="Y329" s="11" t="e">
        <f>IF('OddsRatio_working_3-way'!W329&gt;=0,IF('OddsRatio_working_3-way'!V329+SQRT('OddsRatio_working_3-way'!W329)&gt;0,0,PI()),ACOS('OddsRatio_working_3-way'!V329/(2*'OddsRatio_working_3-way'!X329)))</f>
        <v>#VALUE!</v>
      </c>
      <c r="Z329" s="11" t="e">
        <f>'OddsRatio_working_3-way'!X329^(1/3)*COS('OddsRatio_working_3-way'!Y329/3)</f>
        <v>#VALUE!</v>
      </c>
      <c r="AA329" s="11" t="e">
        <f>'OddsRatio_working_3-way'!X329^(1/3)*COS(('OddsRatio_working_3-way'!Y329+2*PI())/3)</f>
        <v>#VALUE!</v>
      </c>
      <c r="AB329" s="11" t="e">
        <f>'OddsRatio_working_3-way'!X329^(1/3)*COS(('OddsRatio_working_3-way'!Y329+4*PI())/3)</f>
        <v>#VALUE!</v>
      </c>
      <c r="AC329" s="11" t="e">
        <f>'OddsRatio_working_3-way'!X329^(1/3)*SIN('OddsRatio_working_3-way'!Y329/3)</f>
        <v>#VALUE!</v>
      </c>
      <c r="AD329" s="11" t="e">
        <f>'OddsRatio_working_3-way'!X329^(1/3)*SIN(('OddsRatio_working_3-way'!Y329+2*PI())/3)</f>
        <v>#VALUE!</v>
      </c>
      <c r="AE329" s="11" t="e">
        <f>'OddsRatio_working_3-way'!X329^(1/3)*SIN(('OddsRatio_working_3-way'!Y329+4*PI())/3)</f>
        <v>#VALUE!</v>
      </c>
      <c r="AF329" s="11" t="e">
        <f>-'OddsRatio_working_3-way'!U329/(3*'OddsRatio_working_3-way'!X329^(1/3))*COS(('OddsRatio_working_3-way'!Y329)/3)</f>
        <v>#VALUE!</v>
      </c>
      <c r="AG329" s="11" t="e">
        <f>-'OddsRatio_working_3-way'!U329/(3*'OddsRatio_working_3-way'!X329^(1/3))*COS(('OddsRatio_working_3-way'!Y329+2*PI())/3)</f>
        <v>#VALUE!</v>
      </c>
      <c r="AH329" s="11" t="e">
        <f>-'OddsRatio_working_3-way'!U329/(3*'OddsRatio_working_3-way'!X329^(1/3))*COS(('OddsRatio_working_3-way'!Y329+4*PI())/3)</f>
        <v>#VALUE!</v>
      </c>
      <c r="AI329" s="11" t="e">
        <f>'OddsRatio_working_3-way'!U329/(3*'OddsRatio_working_3-way'!X329^(1/3))*SIN(('OddsRatio_working_3-way'!Y329)/3)</f>
        <v>#VALUE!</v>
      </c>
      <c r="AJ329" s="11" t="e">
        <f>'OddsRatio_working_3-way'!U329/(3*'OddsRatio_working_3-way'!X329^(1/3))*SIN(('OddsRatio_working_3-way'!Y329+2*PI())/3)</f>
        <v>#VALUE!</v>
      </c>
      <c r="AK329" s="11" t="e">
        <f>'OddsRatio_working_3-way'!U329/(3*'OddsRatio_working_3-way'!X329^(1/3))*SIN(('OddsRatio_working_3-way'!Y329+4*PI())/3)</f>
        <v>#VALUE!</v>
      </c>
      <c r="AL329" s="11" t="e">
        <f>'OddsRatio_working_3-way'!Z329+'OddsRatio_working_3-way'!AF329</f>
        <v>#VALUE!</v>
      </c>
      <c r="AM329" s="11" t="e">
        <f>'OddsRatio_working_3-way'!AA329+'OddsRatio_working_3-way'!AG329</f>
        <v>#VALUE!</v>
      </c>
      <c r="AN329" s="11" t="e">
        <f>'OddsRatio_working_3-way'!AB329+'OddsRatio_working_3-way'!AH329</f>
        <v>#VALUE!</v>
      </c>
      <c r="AO329" s="11" t="e">
        <f>'OddsRatio_working_3-way'!AC329+'OddsRatio_working_3-way'!AI329</f>
        <v>#VALUE!</v>
      </c>
      <c r="AP329" s="11" t="e">
        <f>'OddsRatio_working_3-way'!AD329+'OddsRatio_working_3-way'!AJ329</f>
        <v>#VALUE!</v>
      </c>
      <c r="AQ329" s="11" t="e">
        <f>'OddsRatio_working_3-way'!AE329+'OddsRatio_working_3-way'!AK329</f>
        <v>#VALUE!</v>
      </c>
      <c r="AR329" s="10" t="str">
        <f>IF(A329="","",IF(('OddsRatio_working_3-way'!X329=0),IF(Q329&gt;0,-Q329^(1/3),(-Q329)^(1/3)),'OddsRatio_working_3-way'!AL329-'OddsRatio_working_3-way'!R329/3))</f>
        <v/>
      </c>
      <c r="AS329" s="11" t="e">
        <f>IF(('OddsRatio_working_3-way'!X329=0),IF(Q329&gt;0,-Q329^(1/3),(-Q329)^(1/3)),'OddsRatio_working_3-way'!AM329-'OddsRatio_working_3-way'!R329/3)</f>
        <v>#VALUE!</v>
      </c>
      <c r="AT329" s="11" t="e">
        <f>IF(('OddsRatio_working_3-way'!X329=0),IF(Q329&gt;0,-Q329^(1/3),(-Q329)^(1/3)),'OddsRatio_working_3-way'!AN329-'OddsRatio_working_3-way'!R329/3)</f>
        <v>#VALUE!</v>
      </c>
      <c r="AU329" s="11" t="e">
        <f>IF(('OddsRatio_working_3-way'!X329=0),0,'OddsRatio_working_3-way'!AO329)</f>
        <v>#VALUE!</v>
      </c>
      <c r="AV329" s="11" t="e">
        <f>IF(('OddsRatio_working_3-way'!X329=0),0,'OddsRatio_working_3-way'!AP329)</f>
        <v>#VALUE!</v>
      </c>
      <c r="AW329" s="11" t="e">
        <f>IF(('OddsRatio_working_3-way'!X329=0),0,'OddsRatio_working_3-way'!AQ329)</f>
        <v>#VALUE!</v>
      </c>
    </row>
    <row r="330" spans="1:4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9" t="e">
        <f t="shared" si="78"/>
        <v>#VALUE!</v>
      </c>
      <c r="E330" s="9" t="e">
        <f t="shared" si="79"/>
        <v>#VALUE!</v>
      </c>
      <c r="F330" s="9" t="e">
        <f t="shared" si="80"/>
        <v>#VALUE!</v>
      </c>
      <c r="G330" s="9" t="str">
        <f t="shared" si="81"/>
        <v/>
      </c>
      <c r="H330" s="9" t="str">
        <f t="shared" si="82"/>
        <v/>
      </c>
      <c r="I330" s="9" t="str">
        <f t="shared" si="83"/>
        <v/>
      </c>
      <c r="J330" s="9" t="str">
        <f t="shared" si="84"/>
        <v/>
      </c>
      <c r="K330" s="11" t="e">
        <f t="shared" si="85"/>
        <v>#VALUE!</v>
      </c>
      <c r="L330" s="11" t="e">
        <f t="shared" si="86"/>
        <v>#VALUE!</v>
      </c>
      <c r="M330" s="11" t="e">
        <f t="shared" si="87"/>
        <v>#VALUE!</v>
      </c>
      <c r="N330" s="11" t="e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#VALUE!</v>
      </c>
      <c r="O330" s="11">
        <f>0</f>
        <v>0</v>
      </c>
      <c r="P330" s="11" t="e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#VALUE!</v>
      </c>
      <c r="Q330" s="11" t="e">
        <f>2*'OddsRatio_working_3-way'!K330*'OddsRatio_working_3-way'!L330*'OddsRatio_working_3-way'!M330</f>
        <v>#VALUE!</v>
      </c>
      <c r="R330" s="11" t="e">
        <f t="shared" si="88"/>
        <v>#VALUE!</v>
      </c>
      <c r="S330" s="11" t="e">
        <f t="shared" si="89"/>
        <v>#VALUE!</v>
      </c>
      <c r="T330" s="11" t="e">
        <f t="shared" si="90"/>
        <v>#VALUE!</v>
      </c>
      <c r="U330" s="11" t="e">
        <f>'OddsRatio_working_3-way'!S330-'OddsRatio_working_3-way'!R330^2/3</f>
        <v>#VALUE!</v>
      </c>
      <c r="V330" s="11" t="e">
        <f>'OddsRatio_working_3-way'!S330*'OddsRatio_working_3-way'!R330/3-2*'OddsRatio_working_3-way'!R330^3/27-'OddsRatio_working_3-way'!T330</f>
        <v>#VALUE!</v>
      </c>
      <c r="W330" s="11" t="e">
        <f>'OddsRatio_working_3-way'!V330^2+4*'OddsRatio_working_3-way'!U330^3/27</f>
        <v>#VALUE!</v>
      </c>
      <c r="X330" s="11" t="e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#VALUE!</v>
      </c>
      <c r="Y330" s="11" t="e">
        <f>IF('OddsRatio_working_3-way'!W330&gt;=0,IF('OddsRatio_working_3-way'!V330+SQRT('OddsRatio_working_3-way'!W330)&gt;0,0,PI()),ACOS('OddsRatio_working_3-way'!V330/(2*'OddsRatio_working_3-way'!X330)))</f>
        <v>#VALUE!</v>
      </c>
      <c r="Z330" s="11" t="e">
        <f>'OddsRatio_working_3-way'!X330^(1/3)*COS('OddsRatio_working_3-way'!Y330/3)</f>
        <v>#VALUE!</v>
      </c>
      <c r="AA330" s="11" t="e">
        <f>'OddsRatio_working_3-way'!X330^(1/3)*COS(('OddsRatio_working_3-way'!Y330+2*PI())/3)</f>
        <v>#VALUE!</v>
      </c>
      <c r="AB330" s="11" t="e">
        <f>'OddsRatio_working_3-way'!X330^(1/3)*COS(('OddsRatio_working_3-way'!Y330+4*PI())/3)</f>
        <v>#VALUE!</v>
      </c>
      <c r="AC330" s="11" t="e">
        <f>'OddsRatio_working_3-way'!X330^(1/3)*SIN('OddsRatio_working_3-way'!Y330/3)</f>
        <v>#VALUE!</v>
      </c>
      <c r="AD330" s="11" t="e">
        <f>'OddsRatio_working_3-way'!X330^(1/3)*SIN(('OddsRatio_working_3-way'!Y330+2*PI())/3)</f>
        <v>#VALUE!</v>
      </c>
      <c r="AE330" s="11" t="e">
        <f>'OddsRatio_working_3-way'!X330^(1/3)*SIN(('OddsRatio_working_3-way'!Y330+4*PI())/3)</f>
        <v>#VALUE!</v>
      </c>
      <c r="AF330" s="11" t="e">
        <f>-'OddsRatio_working_3-way'!U330/(3*'OddsRatio_working_3-way'!X330^(1/3))*COS(('OddsRatio_working_3-way'!Y330)/3)</f>
        <v>#VALUE!</v>
      </c>
      <c r="AG330" s="11" t="e">
        <f>-'OddsRatio_working_3-way'!U330/(3*'OddsRatio_working_3-way'!X330^(1/3))*COS(('OddsRatio_working_3-way'!Y330+2*PI())/3)</f>
        <v>#VALUE!</v>
      </c>
      <c r="AH330" s="11" t="e">
        <f>-'OddsRatio_working_3-way'!U330/(3*'OddsRatio_working_3-way'!X330^(1/3))*COS(('OddsRatio_working_3-way'!Y330+4*PI())/3)</f>
        <v>#VALUE!</v>
      </c>
      <c r="AI330" s="11" t="e">
        <f>'OddsRatio_working_3-way'!U330/(3*'OddsRatio_working_3-way'!X330^(1/3))*SIN(('OddsRatio_working_3-way'!Y330)/3)</f>
        <v>#VALUE!</v>
      </c>
      <c r="AJ330" s="11" t="e">
        <f>'OddsRatio_working_3-way'!U330/(3*'OddsRatio_working_3-way'!X330^(1/3))*SIN(('OddsRatio_working_3-way'!Y330+2*PI())/3)</f>
        <v>#VALUE!</v>
      </c>
      <c r="AK330" s="11" t="e">
        <f>'OddsRatio_working_3-way'!U330/(3*'OddsRatio_working_3-way'!X330^(1/3))*SIN(('OddsRatio_working_3-way'!Y330+4*PI())/3)</f>
        <v>#VALUE!</v>
      </c>
      <c r="AL330" s="11" t="e">
        <f>'OddsRatio_working_3-way'!Z330+'OddsRatio_working_3-way'!AF330</f>
        <v>#VALUE!</v>
      </c>
      <c r="AM330" s="11" t="e">
        <f>'OddsRatio_working_3-way'!AA330+'OddsRatio_working_3-way'!AG330</f>
        <v>#VALUE!</v>
      </c>
      <c r="AN330" s="11" t="e">
        <f>'OddsRatio_working_3-way'!AB330+'OddsRatio_working_3-way'!AH330</f>
        <v>#VALUE!</v>
      </c>
      <c r="AO330" s="11" t="e">
        <f>'OddsRatio_working_3-way'!AC330+'OddsRatio_working_3-way'!AI330</f>
        <v>#VALUE!</v>
      </c>
      <c r="AP330" s="11" t="e">
        <f>'OddsRatio_working_3-way'!AD330+'OddsRatio_working_3-way'!AJ330</f>
        <v>#VALUE!</v>
      </c>
      <c r="AQ330" s="11" t="e">
        <f>'OddsRatio_working_3-way'!AE330+'OddsRatio_working_3-way'!AK330</f>
        <v>#VALUE!</v>
      </c>
      <c r="AR330" s="10" t="str">
        <f>IF(A330="","",IF(('OddsRatio_working_3-way'!X330=0),IF(Q330&gt;0,-Q330^(1/3),(-Q330)^(1/3)),'OddsRatio_working_3-way'!AL330-'OddsRatio_working_3-way'!R330/3))</f>
        <v/>
      </c>
      <c r="AS330" s="11" t="e">
        <f>IF(('OddsRatio_working_3-way'!X330=0),IF(Q330&gt;0,-Q330^(1/3),(-Q330)^(1/3)),'OddsRatio_working_3-way'!AM330-'OddsRatio_working_3-way'!R330/3)</f>
        <v>#VALUE!</v>
      </c>
      <c r="AT330" s="11" t="e">
        <f>IF(('OddsRatio_working_3-way'!X330=0),IF(Q330&gt;0,-Q330^(1/3),(-Q330)^(1/3)),'OddsRatio_working_3-way'!AN330-'OddsRatio_working_3-way'!R330/3)</f>
        <v>#VALUE!</v>
      </c>
      <c r="AU330" s="11" t="e">
        <f>IF(('OddsRatio_working_3-way'!X330=0),0,'OddsRatio_working_3-way'!AO330)</f>
        <v>#VALUE!</v>
      </c>
      <c r="AV330" s="11" t="e">
        <f>IF(('OddsRatio_working_3-way'!X330=0),0,'OddsRatio_working_3-way'!AP330)</f>
        <v>#VALUE!</v>
      </c>
      <c r="AW330" s="11" t="e">
        <f>IF(('OddsRatio_working_3-way'!X330=0),0,'OddsRatio_working_3-way'!AQ330)</f>
        <v>#VALUE!</v>
      </c>
    </row>
    <row r="331" spans="1:4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9" t="e">
        <f t="shared" si="78"/>
        <v>#VALUE!</v>
      </c>
      <c r="E331" s="9" t="e">
        <f t="shared" si="79"/>
        <v>#VALUE!</v>
      </c>
      <c r="F331" s="9" t="e">
        <f t="shared" si="80"/>
        <v>#VALUE!</v>
      </c>
      <c r="G331" s="9" t="str">
        <f t="shared" si="81"/>
        <v/>
      </c>
      <c r="H331" s="9" t="str">
        <f t="shared" si="82"/>
        <v/>
      </c>
      <c r="I331" s="9" t="str">
        <f t="shared" si="83"/>
        <v/>
      </c>
      <c r="J331" s="9" t="str">
        <f t="shared" si="84"/>
        <v/>
      </c>
      <c r="K331" s="11" t="e">
        <f t="shared" si="85"/>
        <v>#VALUE!</v>
      </c>
      <c r="L331" s="11" t="e">
        <f t="shared" si="86"/>
        <v>#VALUE!</v>
      </c>
      <c r="M331" s="11" t="e">
        <f t="shared" si="87"/>
        <v>#VALUE!</v>
      </c>
      <c r="N331" s="11" t="e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#VALUE!</v>
      </c>
      <c r="O331" s="11">
        <f>0</f>
        <v>0</v>
      </c>
      <c r="P331" s="11" t="e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#VALUE!</v>
      </c>
      <c r="Q331" s="11" t="e">
        <f>2*'OddsRatio_working_3-way'!K331*'OddsRatio_working_3-way'!L331*'OddsRatio_working_3-way'!M331</f>
        <v>#VALUE!</v>
      </c>
      <c r="R331" s="11" t="e">
        <f t="shared" si="88"/>
        <v>#VALUE!</v>
      </c>
      <c r="S331" s="11" t="e">
        <f t="shared" si="89"/>
        <v>#VALUE!</v>
      </c>
      <c r="T331" s="11" t="e">
        <f t="shared" si="90"/>
        <v>#VALUE!</v>
      </c>
      <c r="U331" s="11" t="e">
        <f>'OddsRatio_working_3-way'!S331-'OddsRatio_working_3-way'!R331^2/3</f>
        <v>#VALUE!</v>
      </c>
      <c r="V331" s="11" t="e">
        <f>'OddsRatio_working_3-way'!S331*'OddsRatio_working_3-way'!R331/3-2*'OddsRatio_working_3-way'!R331^3/27-'OddsRatio_working_3-way'!T331</f>
        <v>#VALUE!</v>
      </c>
      <c r="W331" s="11" t="e">
        <f>'OddsRatio_working_3-way'!V331^2+4*'OddsRatio_working_3-way'!U331^3/27</f>
        <v>#VALUE!</v>
      </c>
      <c r="X331" s="11" t="e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#VALUE!</v>
      </c>
      <c r="Y331" s="11" t="e">
        <f>IF('OddsRatio_working_3-way'!W331&gt;=0,IF('OddsRatio_working_3-way'!V331+SQRT('OddsRatio_working_3-way'!W331)&gt;0,0,PI()),ACOS('OddsRatio_working_3-way'!V331/(2*'OddsRatio_working_3-way'!X331)))</f>
        <v>#VALUE!</v>
      </c>
      <c r="Z331" s="11" t="e">
        <f>'OddsRatio_working_3-way'!X331^(1/3)*COS('OddsRatio_working_3-way'!Y331/3)</f>
        <v>#VALUE!</v>
      </c>
      <c r="AA331" s="11" t="e">
        <f>'OddsRatio_working_3-way'!X331^(1/3)*COS(('OddsRatio_working_3-way'!Y331+2*PI())/3)</f>
        <v>#VALUE!</v>
      </c>
      <c r="AB331" s="11" t="e">
        <f>'OddsRatio_working_3-way'!X331^(1/3)*COS(('OddsRatio_working_3-way'!Y331+4*PI())/3)</f>
        <v>#VALUE!</v>
      </c>
      <c r="AC331" s="11" t="e">
        <f>'OddsRatio_working_3-way'!X331^(1/3)*SIN('OddsRatio_working_3-way'!Y331/3)</f>
        <v>#VALUE!</v>
      </c>
      <c r="AD331" s="11" t="e">
        <f>'OddsRatio_working_3-way'!X331^(1/3)*SIN(('OddsRatio_working_3-way'!Y331+2*PI())/3)</f>
        <v>#VALUE!</v>
      </c>
      <c r="AE331" s="11" t="e">
        <f>'OddsRatio_working_3-way'!X331^(1/3)*SIN(('OddsRatio_working_3-way'!Y331+4*PI())/3)</f>
        <v>#VALUE!</v>
      </c>
      <c r="AF331" s="11" t="e">
        <f>-'OddsRatio_working_3-way'!U331/(3*'OddsRatio_working_3-way'!X331^(1/3))*COS(('OddsRatio_working_3-way'!Y331)/3)</f>
        <v>#VALUE!</v>
      </c>
      <c r="AG331" s="11" t="e">
        <f>-'OddsRatio_working_3-way'!U331/(3*'OddsRatio_working_3-way'!X331^(1/3))*COS(('OddsRatio_working_3-way'!Y331+2*PI())/3)</f>
        <v>#VALUE!</v>
      </c>
      <c r="AH331" s="11" t="e">
        <f>-'OddsRatio_working_3-way'!U331/(3*'OddsRatio_working_3-way'!X331^(1/3))*COS(('OddsRatio_working_3-way'!Y331+4*PI())/3)</f>
        <v>#VALUE!</v>
      </c>
      <c r="AI331" s="11" t="e">
        <f>'OddsRatio_working_3-way'!U331/(3*'OddsRatio_working_3-way'!X331^(1/3))*SIN(('OddsRatio_working_3-way'!Y331)/3)</f>
        <v>#VALUE!</v>
      </c>
      <c r="AJ331" s="11" t="e">
        <f>'OddsRatio_working_3-way'!U331/(3*'OddsRatio_working_3-way'!X331^(1/3))*SIN(('OddsRatio_working_3-way'!Y331+2*PI())/3)</f>
        <v>#VALUE!</v>
      </c>
      <c r="AK331" s="11" t="e">
        <f>'OddsRatio_working_3-way'!U331/(3*'OddsRatio_working_3-way'!X331^(1/3))*SIN(('OddsRatio_working_3-way'!Y331+4*PI())/3)</f>
        <v>#VALUE!</v>
      </c>
      <c r="AL331" s="11" t="e">
        <f>'OddsRatio_working_3-way'!Z331+'OddsRatio_working_3-way'!AF331</f>
        <v>#VALUE!</v>
      </c>
      <c r="AM331" s="11" t="e">
        <f>'OddsRatio_working_3-way'!AA331+'OddsRatio_working_3-way'!AG331</f>
        <v>#VALUE!</v>
      </c>
      <c r="AN331" s="11" t="e">
        <f>'OddsRatio_working_3-way'!AB331+'OddsRatio_working_3-way'!AH331</f>
        <v>#VALUE!</v>
      </c>
      <c r="AO331" s="11" t="e">
        <f>'OddsRatio_working_3-way'!AC331+'OddsRatio_working_3-way'!AI331</f>
        <v>#VALUE!</v>
      </c>
      <c r="AP331" s="11" t="e">
        <f>'OddsRatio_working_3-way'!AD331+'OddsRatio_working_3-way'!AJ331</f>
        <v>#VALUE!</v>
      </c>
      <c r="AQ331" s="11" t="e">
        <f>'OddsRatio_working_3-way'!AE331+'OddsRatio_working_3-way'!AK331</f>
        <v>#VALUE!</v>
      </c>
      <c r="AR331" s="10" t="str">
        <f>IF(A331="","",IF(('OddsRatio_working_3-way'!X331=0),IF(Q331&gt;0,-Q331^(1/3),(-Q331)^(1/3)),'OddsRatio_working_3-way'!AL331-'OddsRatio_working_3-way'!R331/3))</f>
        <v/>
      </c>
      <c r="AS331" s="11" t="e">
        <f>IF(('OddsRatio_working_3-way'!X331=0),IF(Q331&gt;0,-Q331^(1/3),(-Q331)^(1/3)),'OddsRatio_working_3-way'!AM331-'OddsRatio_working_3-way'!R331/3)</f>
        <v>#VALUE!</v>
      </c>
      <c r="AT331" s="11" t="e">
        <f>IF(('OddsRatio_working_3-way'!X331=0),IF(Q331&gt;0,-Q331^(1/3),(-Q331)^(1/3)),'OddsRatio_working_3-way'!AN331-'OddsRatio_working_3-way'!R331/3)</f>
        <v>#VALUE!</v>
      </c>
      <c r="AU331" s="11" t="e">
        <f>IF(('OddsRatio_working_3-way'!X331=0),0,'OddsRatio_working_3-way'!AO331)</f>
        <v>#VALUE!</v>
      </c>
      <c r="AV331" s="11" t="e">
        <f>IF(('OddsRatio_working_3-way'!X331=0),0,'OddsRatio_working_3-way'!AP331)</f>
        <v>#VALUE!</v>
      </c>
      <c r="AW331" s="11" t="e">
        <f>IF(('OddsRatio_working_3-way'!X331=0),0,'OddsRatio_working_3-way'!AQ331)</f>
        <v>#VALUE!</v>
      </c>
    </row>
    <row r="332" spans="1:4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9" t="e">
        <f t="shared" si="78"/>
        <v>#VALUE!</v>
      </c>
      <c r="E332" s="9" t="e">
        <f t="shared" si="79"/>
        <v>#VALUE!</v>
      </c>
      <c r="F332" s="9" t="e">
        <f t="shared" si="80"/>
        <v>#VALUE!</v>
      </c>
      <c r="G332" s="9" t="str">
        <f t="shared" si="81"/>
        <v/>
      </c>
      <c r="H332" s="9" t="str">
        <f t="shared" si="82"/>
        <v/>
      </c>
      <c r="I332" s="9" t="str">
        <f t="shared" si="83"/>
        <v/>
      </c>
      <c r="J332" s="9" t="str">
        <f t="shared" si="84"/>
        <v/>
      </c>
      <c r="K332" s="11" t="e">
        <f t="shared" si="85"/>
        <v>#VALUE!</v>
      </c>
      <c r="L332" s="11" t="e">
        <f t="shared" si="86"/>
        <v>#VALUE!</v>
      </c>
      <c r="M332" s="11" t="e">
        <f t="shared" si="87"/>
        <v>#VALUE!</v>
      </c>
      <c r="N332" s="11" t="e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#VALUE!</v>
      </c>
      <c r="O332" s="11">
        <f>0</f>
        <v>0</v>
      </c>
      <c r="P332" s="11" t="e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#VALUE!</v>
      </c>
      <c r="Q332" s="11" t="e">
        <f>2*'OddsRatio_working_3-way'!K332*'OddsRatio_working_3-way'!L332*'OddsRatio_working_3-way'!M332</f>
        <v>#VALUE!</v>
      </c>
      <c r="R332" s="11" t="e">
        <f t="shared" si="88"/>
        <v>#VALUE!</v>
      </c>
      <c r="S332" s="11" t="e">
        <f t="shared" si="89"/>
        <v>#VALUE!</v>
      </c>
      <c r="T332" s="11" t="e">
        <f t="shared" si="90"/>
        <v>#VALUE!</v>
      </c>
      <c r="U332" s="11" t="e">
        <f>'OddsRatio_working_3-way'!S332-'OddsRatio_working_3-way'!R332^2/3</f>
        <v>#VALUE!</v>
      </c>
      <c r="V332" s="11" t="e">
        <f>'OddsRatio_working_3-way'!S332*'OddsRatio_working_3-way'!R332/3-2*'OddsRatio_working_3-way'!R332^3/27-'OddsRatio_working_3-way'!T332</f>
        <v>#VALUE!</v>
      </c>
      <c r="W332" s="11" t="e">
        <f>'OddsRatio_working_3-way'!V332^2+4*'OddsRatio_working_3-way'!U332^3/27</f>
        <v>#VALUE!</v>
      </c>
      <c r="X332" s="11" t="e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#VALUE!</v>
      </c>
      <c r="Y332" s="11" t="e">
        <f>IF('OddsRatio_working_3-way'!W332&gt;=0,IF('OddsRatio_working_3-way'!V332+SQRT('OddsRatio_working_3-way'!W332)&gt;0,0,PI()),ACOS('OddsRatio_working_3-way'!V332/(2*'OddsRatio_working_3-way'!X332)))</f>
        <v>#VALUE!</v>
      </c>
      <c r="Z332" s="11" t="e">
        <f>'OddsRatio_working_3-way'!X332^(1/3)*COS('OddsRatio_working_3-way'!Y332/3)</f>
        <v>#VALUE!</v>
      </c>
      <c r="AA332" s="11" t="e">
        <f>'OddsRatio_working_3-way'!X332^(1/3)*COS(('OddsRatio_working_3-way'!Y332+2*PI())/3)</f>
        <v>#VALUE!</v>
      </c>
      <c r="AB332" s="11" t="e">
        <f>'OddsRatio_working_3-way'!X332^(1/3)*COS(('OddsRatio_working_3-way'!Y332+4*PI())/3)</f>
        <v>#VALUE!</v>
      </c>
      <c r="AC332" s="11" t="e">
        <f>'OddsRatio_working_3-way'!X332^(1/3)*SIN('OddsRatio_working_3-way'!Y332/3)</f>
        <v>#VALUE!</v>
      </c>
      <c r="AD332" s="11" t="e">
        <f>'OddsRatio_working_3-way'!X332^(1/3)*SIN(('OddsRatio_working_3-way'!Y332+2*PI())/3)</f>
        <v>#VALUE!</v>
      </c>
      <c r="AE332" s="11" t="e">
        <f>'OddsRatio_working_3-way'!X332^(1/3)*SIN(('OddsRatio_working_3-way'!Y332+4*PI())/3)</f>
        <v>#VALUE!</v>
      </c>
      <c r="AF332" s="11" t="e">
        <f>-'OddsRatio_working_3-way'!U332/(3*'OddsRatio_working_3-way'!X332^(1/3))*COS(('OddsRatio_working_3-way'!Y332)/3)</f>
        <v>#VALUE!</v>
      </c>
      <c r="AG332" s="11" t="e">
        <f>-'OddsRatio_working_3-way'!U332/(3*'OddsRatio_working_3-way'!X332^(1/3))*COS(('OddsRatio_working_3-way'!Y332+2*PI())/3)</f>
        <v>#VALUE!</v>
      </c>
      <c r="AH332" s="11" t="e">
        <f>-'OddsRatio_working_3-way'!U332/(3*'OddsRatio_working_3-way'!X332^(1/3))*COS(('OddsRatio_working_3-way'!Y332+4*PI())/3)</f>
        <v>#VALUE!</v>
      </c>
      <c r="AI332" s="11" t="e">
        <f>'OddsRatio_working_3-way'!U332/(3*'OddsRatio_working_3-way'!X332^(1/3))*SIN(('OddsRatio_working_3-way'!Y332)/3)</f>
        <v>#VALUE!</v>
      </c>
      <c r="AJ332" s="11" t="e">
        <f>'OddsRatio_working_3-way'!U332/(3*'OddsRatio_working_3-way'!X332^(1/3))*SIN(('OddsRatio_working_3-way'!Y332+2*PI())/3)</f>
        <v>#VALUE!</v>
      </c>
      <c r="AK332" s="11" t="e">
        <f>'OddsRatio_working_3-way'!U332/(3*'OddsRatio_working_3-way'!X332^(1/3))*SIN(('OddsRatio_working_3-way'!Y332+4*PI())/3)</f>
        <v>#VALUE!</v>
      </c>
      <c r="AL332" s="11" t="e">
        <f>'OddsRatio_working_3-way'!Z332+'OddsRatio_working_3-way'!AF332</f>
        <v>#VALUE!</v>
      </c>
      <c r="AM332" s="11" t="e">
        <f>'OddsRatio_working_3-way'!AA332+'OddsRatio_working_3-way'!AG332</f>
        <v>#VALUE!</v>
      </c>
      <c r="AN332" s="11" t="e">
        <f>'OddsRatio_working_3-way'!AB332+'OddsRatio_working_3-way'!AH332</f>
        <v>#VALUE!</v>
      </c>
      <c r="AO332" s="11" t="e">
        <f>'OddsRatio_working_3-way'!AC332+'OddsRatio_working_3-way'!AI332</f>
        <v>#VALUE!</v>
      </c>
      <c r="AP332" s="11" t="e">
        <f>'OddsRatio_working_3-way'!AD332+'OddsRatio_working_3-way'!AJ332</f>
        <v>#VALUE!</v>
      </c>
      <c r="AQ332" s="11" t="e">
        <f>'OddsRatio_working_3-way'!AE332+'OddsRatio_working_3-way'!AK332</f>
        <v>#VALUE!</v>
      </c>
      <c r="AR332" s="10" t="str">
        <f>IF(A332="","",IF(('OddsRatio_working_3-way'!X332=0),IF(Q332&gt;0,-Q332^(1/3),(-Q332)^(1/3)),'OddsRatio_working_3-way'!AL332-'OddsRatio_working_3-way'!R332/3))</f>
        <v/>
      </c>
      <c r="AS332" s="11" t="e">
        <f>IF(('OddsRatio_working_3-way'!X332=0),IF(Q332&gt;0,-Q332^(1/3),(-Q332)^(1/3)),'OddsRatio_working_3-way'!AM332-'OddsRatio_working_3-way'!R332/3)</f>
        <v>#VALUE!</v>
      </c>
      <c r="AT332" s="11" t="e">
        <f>IF(('OddsRatio_working_3-way'!X332=0),IF(Q332&gt;0,-Q332^(1/3),(-Q332)^(1/3)),'OddsRatio_working_3-way'!AN332-'OddsRatio_working_3-way'!R332/3)</f>
        <v>#VALUE!</v>
      </c>
      <c r="AU332" s="11" t="e">
        <f>IF(('OddsRatio_working_3-way'!X332=0),0,'OddsRatio_working_3-way'!AO332)</f>
        <v>#VALUE!</v>
      </c>
      <c r="AV332" s="11" t="e">
        <f>IF(('OddsRatio_working_3-way'!X332=0),0,'OddsRatio_working_3-way'!AP332)</f>
        <v>#VALUE!</v>
      </c>
      <c r="AW332" s="11" t="e">
        <f>IF(('OddsRatio_working_3-way'!X332=0),0,'OddsRatio_working_3-way'!AQ332)</f>
        <v>#VALUE!</v>
      </c>
    </row>
    <row r="333" spans="1:4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9" t="e">
        <f t="shared" si="78"/>
        <v>#VALUE!</v>
      </c>
      <c r="E333" s="9" t="e">
        <f t="shared" si="79"/>
        <v>#VALUE!</v>
      </c>
      <c r="F333" s="9" t="e">
        <f t="shared" si="80"/>
        <v>#VALUE!</v>
      </c>
      <c r="G333" s="9" t="str">
        <f t="shared" si="81"/>
        <v/>
      </c>
      <c r="H333" s="9" t="str">
        <f t="shared" si="82"/>
        <v/>
      </c>
      <c r="I333" s="9" t="str">
        <f t="shared" si="83"/>
        <v/>
      </c>
      <c r="J333" s="9" t="str">
        <f t="shared" si="84"/>
        <v/>
      </c>
      <c r="K333" s="11" t="e">
        <f t="shared" si="85"/>
        <v>#VALUE!</v>
      </c>
      <c r="L333" s="11" t="e">
        <f t="shared" si="86"/>
        <v>#VALUE!</v>
      </c>
      <c r="M333" s="11" t="e">
        <f t="shared" si="87"/>
        <v>#VALUE!</v>
      </c>
      <c r="N333" s="11" t="e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#VALUE!</v>
      </c>
      <c r="O333" s="11">
        <f>0</f>
        <v>0</v>
      </c>
      <c r="P333" s="11" t="e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#VALUE!</v>
      </c>
      <c r="Q333" s="11" t="e">
        <f>2*'OddsRatio_working_3-way'!K333*'OddsRatio_working_3-way'!L333*'OddsRatio_working_3-way'!M333</f>
        <v>#VALUE!</v>
      </c>
      <c r="R333" s="11" t="e">
        <f t="shared" si="88"/>
        <v>#VALUE!</v>
      </c>
      <c r="S333" s="11" t="e">
        <f t="shared" si="89"/>
        <v>#VALUE!</v>
      </c>
      <c r="T333" s="11" t="e">
        <f t="shared" si="90"/>
        <v>#VALUE!</v>
      </c>
      <c r="U333" s="11" t="e">
        <f>'OddsRatio_working_3-way'!S333-'OddsRatio_working_3-way'!R333^2/3</f>
        <v>#VALUE!</v>
      </c>
      <c r="V333" s="11" t="e">
        <f>'OddsRatio_working_3-way'!S333*'OddsRatio_working_3-way'!R333/3-2*'OddsRatio_working_3-way'!R333^3/27-'OddsRatio_working_3-way'!T333</f>
        <v>#VALUE!</v>
      </c>
      <c r="W333" s="11" t="e">
        <f>'OddsRatio_working_3-way'!V333^2+4*'OddsRatio_working_3-way'!U333^3/27</f>
        <v>#VALUE!</v>
      </c>
      <c r="X333" s="11" t="e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#VALUE!</v>
      </c>
      <c r="Y333" s="11" t="e">
        <f>IF('OddsRatio_working_3-way'!W333&gt;=0,IF('OddsRatio_working_3-way'!V333+SQRT('OddsRatio_working_3-way'!W333)&gt;0,0,PI()),ACOS('OddsRatio_working_3-way'!V333/(2*'OddsRatio_working_3-way'!X333)))</f>
        <v>#VALUE!</v>
      </c>
      <c r="Z333" s="11" t="e">
        <f>'OddsRatio_working_3-way'!X333^(1/3)*COS('OddsRatio_working_3-way'!Y333/3)</f>
        <v>#VALUE!</v>
      </c>
      <c r="AA333" s="11" t="e">
        <f>'OddsRatio_working_3-way'!X333^(1/3)*COS(('OddsRatio_working_3-way'!Y333+2*PI())/3)</f>
        <v>#VALUE!</v>
      </c>
      <c r="AB333" s="11" t="e">
        <f>'OddsRatio_working_3-way'!X333^(1/3)*COS(('OddsRatio_working_3-way'!Y333+4*PI())/3)</f>
        <v>#VALUE!</v>
      </c>
      <c r="AC333" s="11" t="e">
        <f>'OddsRatio_working_3-way'!X333^(1/3)*SIN('OddsRatio_working_3-way'!Y333/3)</f>
        <v>#VALUE!</v>
      </c>
      <c r="AD333" s="11" t="e">
        <f>'OddsRatio_working_3-way'!X333^(1/3)*SIN(('OddsRatio_working_3-way'!Y333+2*PI())/3)</f>
        <v>#VALUE!</v>
      </c>
      <c r="AE333" s="11" t="e">
        <f>'OddsRatio_working_3-way'!X333^(1/3)*SIN(('OddsRatio_working_3-way'!Y333+4*PI())/3)</f>
        <v>#VALUE!</v>
      </c>
      <c r="AF333" s="11" t="e">
        <f>-'OddsRatio_working_3-way'!U333/(3*'OddsRatio_working_3-way'!X333^(1/3))*COS(('OddsRatio_working_3-way'!Y333)/3)</f>
        <v>#VALUE!</v>
      </c>
      <c r="AG333" s="11" t="e">
        <f>-'OddsRatio_working_3-way'!U333/(3*'OddsRatio_working_3-way'!X333^(1/3))*COS(('OddsRatio_working_3-way'!Y333+2*PI())/3)</f>
        <v>#VALUE!</v>
      </c>
      <c r="AH333" s="11" t="e">
        <f>-'OddsRatio_working_3-way'!U333/(3*'OddsRatio_working_3-way'!X333^(1/3))*COS(('OddsRatio_working_3-way'!Y333+4*PI())/3)</f>
        <v>#VALUE!</v>
      </c>
      <c r="AI333" s="11" t="e">
        <f>'OddsRatio_working_3-way'!U333/(3*'OddsRatio_working_3-way'!X333^(1/3))*SIN(('OddsRatio_working_3-way'!Y333)/3)</f>
        <v>#VALUE!</v>
      </c>
      <c r="AJ333" s="11" t="e">
        <f>'OddsRatio_working_3-way'!U333/(3*'OddsRatio_working_3-way'!X333^(1/3))*SIN(('OddsRatio_working_3-way'!Y333+2*PI())/3)</f>
        <v>#VALUE!</v>
      </c>
      <c r="AK333" s="11" t="e">
        <f>'OddsRatio_working_3-way'!U333/(3*'OddsRatio_working_3-way'!X333^(1/3))*SIN(('OddsRatio_working_3-way'!Y333+4*PI())/3)</f>
        <v>#VALUE!</v>
      </c>
      <c r="AL333" s="11" t="e">
        <f>'OddsRatio_working_3-way'!Z333+'OddsRatio_working_3-way'!AF333</f>
        <v>#VALUE!</v>
      </c>
      <c r="AM333" s="11" t="e">
        <f>'OddsRatio_working_3-way'!AA333+'OddsRatio_working_3-way'!AG333</f>
        <v>#VALUE!</v>
      </c>
      <c r="AN333" s="11" t="e">
        <f>'OddsRatio_working_3-way'!AB333+'OddsRatio_working_3-way'!AH333</f>
        <v>#VALUE!</v>
      </c>
      <c r="AO333" s="11" t="e">
        <f>'OddsRatio_working_3-way'!AC333+'OddsRatio_working_3-way'!AI333</f>
        <v>#VALUE!</v>
      </c>
      <c r="AP333" s="11" t="e">
        <f>'OddsRatio_working_3-way'!AD333+'OddsRatio_working_3-way'!AJ333</f>
        <v>#VALUE!</v>
      </c>
      <c r="AQ333" s="11" t="e">
        <f>'OddsRatio_working_3-way'!AE333+'OddsRatio_working_3-way'!AK333</f>
        <v>#VALUE!</v>
      </c>
      <c r="AR333" s="10" t="str">
        <f>IF(A333="","",IF(('OddsRatio_working_3-way'!X333=0),IF(Q333&gt;0,-Q333^(1/3),(-Q333)^(1/3)),'OddsRatio_working_3-way'!AL333-'OddsRatio_working_3-way'!R333/3))</f>
        <v/>
      </c>
      <c r="AS333" s="11" t="e">
        <f>IF(('OddsRatio_working_3-way'!X333=0),IF(Q333&gt;0,-Q333^(1/3),(-Q333)^(1/3)),'OddsRatio_working_3-way'!AM333-'OddsRatio_working_3-way'!R333/3)</f>
        <v>#VALUE!</v>
      </c>
      <c r="AT333" s="11" t="e">
        <f>IF(('OddsRatio_working_3-way'!X333=0),IF(Q333&gt;0,-Q333^(1/3),(-Q333)^(1/3)),'OddsRatio_working_3-way'!AN333-'OddsRatio_working_3-way'!R333/3)</f>
        <v>#VALUE!</v>
      </c>
      <c r="AU333" s="11" t="e">
        <f>IF(('OddsRatio_working_3-way'!X333=0),0,'OddsRatio_working_3-way'!AO333)</f>
        <v>#VALUE!</v>
      </c>
      <c r="AV333" s="11" t="e">
        <f>IF(('OddsRatio_working_3-way'!X333=0),0,'OddsRatio_working_3-way'!AP333)</f>
        <v>#VALUE!</v>
      </c>
      <c r="AW333" s="11" t="e">
        <f>IF(('OddsRatio_working_3-way'!X333=0),0,'OddsRatio_working_3-way'!AQ333)</f>
        <v>#VALUE!</v>
      </c>
    </row>
    <row r="334" spans="1:4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9" t="e">
        <f t="shared" si="78"/>
        <v>#VALUE!</v>
      </c>
      <c r="E334" s="9" t="e">
        <f t="shared" si="79"/>
        <v>#VALUE!</v>
      </c>
      <c r="F334" s="9" t="e">
        <f t="shared" si="80"/>
        <v>#VALUE!</v>
      </c>
      <c r="G334" s="9" t="str">
        <f t="shared" si="81"/>
        <v/>
      </c>
      <c r="H334" s="9" t="str">
        <f t="shared" si="82"/>
        <v/>
      </c>
      <c r="I334" s="9" t="str">
        <f t="shared" si="83"/>
        <v/>
      </c>
      <c r="J334" s="9" t="str">
        <f t="shared" si="84"/>
        <v/>
      </c>
      <c r="K334" s="11" t="e">
        <f t="shared" si="85"/>
        <v>#VALUE!</v>
      </c>
      <c r="L334" s="11" t="e">
        <f t="shared" si="86"/>
        <v>#VALUE!</v>
      </c>
      <c r="M334" s="11" t="e">
        <f t="shared" si="87"/>
        <v>#VALUE!</v>
      </c>
      <c r="N334" s="11" t="e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#VALUE!</v>
      </c>
      <c r="O334" s="11">
        <f>0</f>
        <v>0</v>
      </c>
      <c r="P334" s="11" t="e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#VALUE!</v>
      </c>
      <c r="Q334" s="11" t="e">
        <f>2*'OddsRatio_working_3-way'!K334*'OddsRatio_working_3-way'!L334*'OddsRatio_working_3-way'!M334</f>
        <v>#VALUE!</v>
      </c>
      <c r="R334" s="11" t="e">
        <f t="shared" si="88"/>
        <v>#VALUE!</v>
      </c>
      <c r="S334" s="11" t="e">
        <f t="shared" si="89"/>
        <v>#VALUE!</v>
      </c>
      <c r="T334" s="11" t="e">
        <f t="shared" si="90"/>
        <v>#VALUE!</v>
      </c>
      <c r="U334" s="11" t="e">
        <f>'OddsRatio_working_3-way'!S334-'OddsRatio_working_3-way'!R334^2/3</f>
        <v>#VALUE!</v>
      </c>
      <c r="V334" s="11" t="e">
        <f>'OddsRatio_working_3-way'!S334*'OddsRatio_working_3-way'!R334/3-2*'OddsRatio_working_3-way'!R334^3/27-'OddsRatio_working_3-way'!T334</f>
        <v>#VALUE!</v>
      </c>
      <c r="W334" s="11" t="e">
        <f>'OddsRatio_working_3-way'!V334^2+4*'OddsRatio_working_3-way'!U334^3/27</f>
        <v>#VALUE!</v>
      </c>
      <c r="X334" s="11" t="e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#VALUE!</v>
      </c>
      <c r="Y334" s="11" t="e">
        <f>IF('OddsRatio_working_3-way'!W334&gt;=0,IF('OddsRatio_working_3-way'!V334+SQRT('OddsRatio_working_3-way'!W334)&gt;0,0,PI()),ACOS('OddsRatio_working_3-way'!V334/(2*'OddsRatio_working_3-way'!X334)))</f>
        <v>#VALUE!</v>
      </c>
      <c r="Z334" s="11" t="e">
        <f>'OddsRatio_working_3-way'!X334^(1/3)*COS('OddsRatio_working_3-way'!Y334/3)</f>
        <v>#VALUE!</v>
      </c>
      <c r="AA334" s="11" t="e">
        <f>'OddsRatio_working_3-way'!X334^(1/3)*COS(('OddsRatio_working_3-way'!Y334+2*PI())/3)</f>
        <v>#VALUE!</v>
      </c>
      <c r="AB334" s="11" t="e">
        <f>'OddsRatio_working_3-way'!X334^(1/3)*COS(('OddsRatio_working_3-way'!Y334+4*PI())/3)</f>
        <v>#VALUE!</v>
      </c>
      <c r="AC334" s="11" t="e">
        <f>'OddsRatio_working_3-way'!X334^(1/3)*SIN('OddsRatio_working_3-way'!Y334/3)</f>
        <v>#VALUE!</v>
      </c>
      <c r="AD334" s="11" t="e">
        <f>'OddsRatio_working_3-way'!X334^(1/3)*SIN(('OddsRatio_working_3-way'!Y334+2*PI())/3)</f>
        <v>#VALUE!</v>
      </c>
      <c r="AE334" s="11" t="e">
        <f>'OddsRatio_working_3-way'!X334^(1/3)*SIN(('OddsRatio_working_3-way'!Y334+4*PI())/3)</f>
        <v>#VALUE!</v>
      </c>
      <c r="AF334" s="11" t="e">
        <f>-'OddsRatio_working_3-way'!U334/(3*'OddsRatio_working_3-way'!X334^(1/3))*COS(('OddsRatio_working_3-way'!Y334)/3)</f>
        <v>#VALUE!</v>
      </c>
      <c r="AG334" s="11" t="e">
        <f>-'OddsRatio_working_3-way'!U334/(3*'OddsRatio_working_3-way'!X334^(1/3))*COS(('OddsRatio_working_3-way'!Y334+2*PI())/3)</f>
        <v>#VALUE!</v>
      </c>
      <c r="AH334" s="11" t="e">
        <f>-'OddsRatio_working_3-way'!U334/(3*'OddsRatio_working_3-way'!X334^(1/3))*COS(('OddsRatio_working_3-way'!Y334+4*PI())/3)</f>
        <v>#VALUE!</v>
      </c>
      <c r="AI334" s="11" t="e">
        <f>'OddsRatio_working_3-way'!U334/(3*'OddsRatio_working_3-way'!X334^(1/3))*SIN(('OddsRatio_working_3-way'!Y334)/3)</f>
        <v>#VALUE!</v>
      </c>
      <c r="AJ334" s="11" t="e">
        <f>'OddsRatio_working_3-way'!U334/(3*'OddsRatio_working_3-way'!X334^(1/3))*SIN(('OddsRatio_working_3-way'!Y334+2*PI())/3)</f>
        <v>#VALUE!</v>
      </c>
      <c r="AK334" s="11" t="e">
        <f>'OddsRatio_working_3-way'!U334/(3*'OddsRatio_working_3-way'!X334^(1/3))*SIN(('OddsRatio_working_3-way'!Y334+4*PI())/3)</f>
        <v>#VALUE!</v>
      </c>
      <c r="AL334" s="11" t="e">
        <f>'OddsRatio_working_3-way'!Z334+'OddsRatio_working_3-way'!AF334</f>
        <v>#VALUE!</v>
      </c>
      <c r="AM334" s="11" t="e">
        <f>'OddsRatio_working_3-way'!AA334+'OddsRatio_working_3-way'!AG334</f>
        <v>#VALUE!</v>
      </c>
      <c r="AN334" s="11" t="e">
        <f>'OddsRatio_working_3-way'!AB334+'OddsRatio_working_3-way'!AH334</f>
        <v>#VALUE!</v>
      </c>
      <c r="AO334" s="11" t="e">
        <f>'OddsRatio_working_3-way'!AC334+'OddsRatio_working_3-way'!AI334</f>
        <v>#VALUE!</v>
      </c>
      <c r="AP334" s="11" t="e">
        <f>'OddsRatio_working_3-way'!AD334+'OddsRatio_working_3-way'!AJ334</f>
        <v>#VALUE!</v>
      </c>
      <c r="AQ334" s="11" t="e">
        <f>'OddsRatio_working_3-way'!AE334+'OddsRatio_working_3-way'!AK334</f>
        <v>#VALUE!</v>
      </c>
      <c r="AR334" s="10" t="str">
        <f>IF(A334="","",IF(('OddsRatio_working_3-way'!X334=0),IF(Q334&gt;0,-Q334^(1/3),(-Q334)^(1/3)),'OddsRatio_working_3-way'!AL334-'OddsRatio_working_3-way'!R334/3))</f>
        <v/>
      </c>
      <c r="AS334" s="11" t="e">
        <f>IF(('OddsRatio_working_3-way'!X334=0),IF(Q334&gt;0,-Q334^(1/3),(-Q334)^(1/3)),'OddsRatio_working_3-way'!AM334-'OddsRatio_working_3-way'!R334/3)</f>
        <v>#VALUE!</v>
      </c>
      <c r="AT334" s="11" t="e">
        <f>IF(('OddsRatio_working_3-way'!X334=0),IF(Q334&gt;0,-Q334^(1/3),(-Q334)^(1/3)),'OddsRatio_working_3-way'!AN334-'OddsRatio_working_3-way'!R334/3)</f>
        <v>#VALUE!</v>
      </c>
      <c r="AU334" s="11" t="e">
        <f>IF(('OddsRatio_working_3-way'!X334=0),0,'OddsRatio_working_3-way'!AO334)</f>
        <v>#VALUE!</v>
      </c>
      <c r="AV334" s="11" t="e">
        <f>IF(('OddsRatio_working_3-way'!X334=0),0,'OddsRatio_working_3-way'!AP334)</f>
        <v>#VALUE!</v>
      </c>
      <c r="AW334" s="11" t="e">
        <f>IF(('OddsRatio_working_3-way'!X334=0),0,'OddsRatio_working_3-way'!AQ334)</f>
        <v>#VALUE!</v>
      </c>
    </row>
    <row r="335" spans="1:4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9" t="e">
        <f t="shared" si="78"/>
        <v>#VALUE!</v>
      </c>
      <c r="E335" s="9" t="e">
        <f t="shared" si="79"/>
        <v>#VALUE!</v>
      </c>
      <c r="F335" s="9" t="e">
        <f t="shared" si="80"/>
        <v>#VALUE!</v>
      </c>
      <c r="G335" s="9" t="str">
        <f t="shared" si="81"/>
        <v/>
      </c>
      <c r="H335" s="9" t="str">
        <f t="shared" si="82"/>
        <v/>
      </c>
      <c r="I335" s="9" t="str">
        <f t="shared" si="83"/>
        <v/>
      </c>
      <c r="J335" s="9" t="str">
        <f t="shared" si="84"/>
        <v/>
      </c>
      <c r="K335" s="11" t="e">
        <f t="shared" si="85"/>
        <v>#VALUE!</v>
      </c>
      <c r="L335" s="11" t="e">
        <f t="shared" si="86"/>
        <v>#VALUE!</v>
      </c>
      <c r="M335" s="11" t="e">
        <f t="shared" si="87"/>
        <v>#VALUE!</v>
      </c>
      <c r="N335" s="11" t="e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#VALUE!</v>
      </c>
      <c r="O335" s="11">
        <f>0</f>
        <v>0</v>
      </c>
      <c r="P335" s="11" t="e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#VALUE!</v>
      </c>
      <c r="Q335" s="11" t="e">
        <f>2*'OddsRatio_working_3-way'!K335*'OddsRatio_working_3-way'!L335*'OddsRatio_working_3-way'!M335</f>
        <v>#VALUE!</v>
      </c>
      <c r="R335" s="11" t="e">
        <f t="shared" si="88"/>
        <v>#VALUE!</v>
      </c>
      <c r="S335" s="11" t="e">
        <f t="shared" si="89"/>
        <v>#VALUE!</v>
      </c>
      <c r="T335" s="11" t="e">
        <f t="shared" si="90"/>
        <v>#VALUE!</v>
      </c>
      <c r="U335" s="11" t="e">
        <f>'OddsRatio_working_3-way'!S335-'OddsRatio_working_3-way'!R335^2/3</f>
        <v>#VALUE!</v>
      </c>
      <c r="V335" s="11" t="e">
        <f>'OddsRatio_working_3-way'!S335*'OddsRatio_working_3-way'!R335/3-2*'OddsRatio_working_3-way'!R335^3/27-'OddsRatio_working_3-way'!T335</f>
        <v>#VALUE!</v>
      </c>
      <c r="W335" s="11" t="e">
        <f>'OddsRatio_working_3-way'!V335^2+4*'OddsRatio_working_3-way'!U335^3/27</f>
        <v>#VALUE!</v>
      </c>
      <c r="X335" s="11" t="e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#VALUE!</v>
      </c>
      <c r="Y335" s="11" t="e">
        <f>IF('OddsRatio_working_3-way'!W335&gt;=0,IF('OddsRatio_working_3-way'!V335+SQRT('OddsRatio_working_3-way'!W335)&gt;0,0,PI()),ACOS('OddsRatio_working_3-way'!V335/(2*'OddsRatio_working_3-way'!X335)))</f>
        <v>#VALUE!</v>
      </c>
      <c r="Z335" s="11" t="e">
        <f>'OddsRatio_working_3-way'!X335^(1/3)*COS('OddsRatio_working_3-way'!Y335/3)</f>
        <v>#VALUE!</v>
      </c>
      <c r="AA335" s="11" t="e">
        <f>'OddsRatio_working_3-way'!X335^(1/3)*COS(('OddsRatio_working_3-way'!Y335+2*PI())/3)</f>
        <v>#VALUE!</v>
      </c>
      <c r="AB335" s="11" t="e">
        <f>'OddsRatio_working_3-way'!X335^(1/3)*COS(('OddsRatio_working_3-way'!Y335+4*PI())/3)</f>
        <v>#VALUE!</v>
      </c>
      <c r="AC335" s="11" t="e">
        <f>'OddsRatio_working_3-way'!X335^(1/3)*SIN('OddsRatio_working_3-way'!Y335/3)</f>
        <v>#VALUE!</v>
      </c>
      <c r="AD335" s="11" t="e">
        <f>'OddsRatio_working_3-way'!X335^(1/3)*SIN(('OddsRatio_working_3-way'!Y335+2*PI())/3)</f>
        <v>#VALUE!</v>
      </c>
      <c r="AE335" s="11" t="e">
        <f>'OddsRatio_working_3-way'!X335^(1/3)*SIN(('OddsRatio_working_3-way'!Y335+4*PI())/3)</f>
        <v>#VALUE!</v>
      </c>
      <c r="AF335" s="11" t="e">
        <f>-'OddsRatio_working_3-way'!U335/(3*'OddsRatio_working_3-way'!X335^(1/3))*COS(('OddsRatio_working_3-way'!Y335)/3)</f>
        <v>#VALUE!</v>
      </c>
      <c r="AG335" s="11" t="e">
        <f>-'OddsRatio_working_3-way'!U335/(3*'OddsRatio_working_3-way'!X335^(1/3))*COS(('OddsRatio_working_3-way'!Y335+2*PI())/3)</f>
        <v>#VALUE!</v>
      </c>
      <c r="AH335" s="11" t="e">
        <f>-'OddsRatio_working_3-way'!U335/(3*'OddsRatio_working_3-way'!X335^(1/3))*COS(('OddsRatio_working_3-way'!Y335+4*PI())/3)</f>
        <v>#VALUE!</v>
      </c>
      <c r="AI335" s="11" t="e">
        <f>'OddsRatio_working_3-way'!U335/(3*'OddsRatio_working_3-way'!X335^(1/3))*SIN(('OddsRatio_working_3-way'!Y335)/3)</f>
        <v>#VALUE!</v>
      </c>
      <c r="AJ335" s="11" t="e">
        <f>'OddsRatio_working_3-way'!U335/(3*'OddsRatio_working_3-way'!X335^(1/3))*SIN(('OddsRatio_working_3-way'!Y335+2*PI())/3)</f>
        <v>#VALUE!</v>
      </c>
      <c r="AK335" s="11" t="e">
        <f>'OddsRatio_working_3-way'!U335/(3*'OddsRatio_working_3-way'!X335^(1/3))*SIN(('OddsRatio_working_3-way'!Y335+4*PI())/3)</f>
        <v>#VALUE!</v>
      </c>
      <c r="AL335" s="11" t="e">
        <f>'OddsRatio_working_3-way'!Z335+'OddsRatio_working_3-way'!AF335</f>
        <v>#VALUE!</v>
      </c>
      <c r="AM335" s="11" t="e">
        <f>'OddsRatio_working_3-way'!AA335+'OddsRatio_working_3-way'!AG335</f>
        <v>#VALUE!</v>
      </c>
      <c r="AN335" s="11" t="e">
        <f>'OddsRatio_working_3-way'!AB335+'OddsRatio_working_3-way'!AH335</f>
        <v>#VALUE!</v>
      </c>
      <c r="AO335" s="11" t="e">
        <f>'OddsRatio_working_3-way'!AC335+'OddsRatio_working_3-way'!AI335</f>
        <v>#VALUE!</v>
      </c>
      <c r="AP335" s="11" t="e">
        <f>'OddsRatio_working_3-way'!AD335+'OddsRatio_working_3-way'!AJ335</f>
        <v>#VALUE!</v>
      </c>
      <c r="AQ335" s="11" t="e">
        <f>'OddsRatio_working_3-way'!AE335+'OddsRatio_working_3-way'!AK335</f>
        <v>#VALUE!</v>
      </c>
      <c r="AR335" s="10" t="str">
        <f>IF(A335="","",IF(('OddsRatio_working_3-way'!X335=0),IF(Q335&gt;0,-Q335^(1/3),(-Q335)^(1/3)),'OddsRatio_working_3-way'!AL335-'OddsRatio_working_3-way'!R335/3))</f>
        <v/>
      </c>
      <c r="AS335" s="11" t="e">
        <f>IF(('OddsRatio_working_3-way'!X335=0),IF(Q335&gt;0,-Q335^(1/3),(-Q335)^(1/3)),'OddsRatio_working_3-way'!AM335-'OddsRatio_working_3-way'!R335/3)</f>
        <v>#VALUE!</v>
      </c>
      <c r="AT335" s="11" t="e">
        <f>IF(('OddsRatio_working_3-way'!X335=0),IF(Q335&gt;0,-Q335^(1/3),(-Q335)^(1/3)),'OddsRatio_working_3-way'!AN335-'OddsRatio_working_3-way'!R335/3)</f>
        <v>#VALUE!</v>
      </c>
      <c r="AU335" s="11" t="e">
        <f>IF(('OddsRatio_working_3-way'!X335=0),0,'OddsRatio_working_3-way'!AO335)</f>
        <v>#VALUE!</v>
      </c>
      <c r="AV335" s="11" t="e">
        <f>IF(('OddsRatio_working_3-way'!X335=0),0,'OddsRatio_working_3-way'!AP335)</f>
        <v>#VALUE!</v>
      </c>
      <c r="AW335" s="11" t="e">
        <f>IF(('OddsRatio_working_3-way'!X335=0),0,'OddsRatio_working_3-way'!AQ335)</f>
        <v>#VALUE!</v>
      </c>
    </row>
    <row r="336" spans="1:4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9" t="e">
        <f t="shared" si="78"/>
        <v>#VALUE!</v>
      </c>
      <c r="E336" s="9" t="e">
        <f t="shared" si="79"/>
        <v>#VALUE!</v>
      </c>
      <c r="F336" s="9" t="e">
        <f t="shared" si="80"/>
        <v>#VALUE!</v>
      </c>
      <c r="G336" s="9" t="str">
        <f t="shared" si="81"/>
        <v/>
      </c>
      <c r="H336" s="9" t="str">
        <f t="shared" si="82"/>
        <v/>
      </c>
      <c r="I336" s="9" t="str">
        <f t="shared" si="83"/>
        <v/>
      </c>
      <c r="J336" s="9" t="str">
        <f t="shared" si="84"/>
        <v/>
      </c>
      <c r="K336" s="11" t="e">
        <f t="shared" si="85"/>
        <v>#VALUE!</v>
      </c>
      <c r="L336" s="11" t="e">
        <f t="shared" si="86"/>
        <v>#VALUE!</v>
      </c>
      <c r="M336" s="11" t="e">
        <f t="shared" si="87"/>
        <v>#VALUE!</v>
      </c>
      <c r="N336" s="11" t="e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#VALUE!</v>
      </c>
      <c r="O336" s="11">
        <f>0</f>
        <v>0</v>
      </c>
      <c r="P336" s="11" t="e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#VALUE!</v>
      </c>
      <c r="Q336" s="11" t="e">
        <f>2*'OddsRatio_working_3-way'!K336*'OddsRatio_working_3-way'!L336*'OddsRatio_working_3-way'!M336</f>
        <v>#VALUE!</v>
      </c>
      <c r="R336" s="11" t="e">
        <f t="shared" si="88"/>
        <v>#VALUE!</v>
      </c>
      <c r="S336" s="11" t="e">
        <f t="shared" si="89"/>
        <v>#VALUE!</v>
      </c>
      <c r="T336" s="11" t="e">
        <f t="shared" si="90"/>
        <v>#VALUE!</v>
      </c>
      <c r="U336" s="11" t="e">
        <f>'OddsRatio_working_3-way'!S336-'OddsRatio_working_3-way'!R336^2/3</f>
        <v>#VALUE!</v>
      </c>
      <c r="V336" s="11" t="e">
        <f>'OddsRatio_working_3-way'!S336*'OddsRatio_working_3-way'!R336/3-2*'OddsRatio_working_3-way'!R336^3/27-'OddsRatio_working_3-way'!T336</f>
        <v>#VALUE!</v>
      </c>
      <c r="W336" s="11" t="e">
        <f>'OddsRatio_working_3-way'!V336^2+4*'OddsRatio_working_3-way'!U336^3/27</f>
        <v>#VALUE!</v>
      </c>
      <c r="X336" s="11" t="e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#VALUE!</v>
      </c>
      <c r="Y336" s="11" t="e">
        <f>IF('OddsRatio_working_3-way'!W336&gt;=0,IF('OddsRatio_working_3-way'!V336+SQRT('OddsRatio_working_3-way'!W336)&gt;0,0,PI()),ACOS('OddsRatio_working_3-way'!V336/(2*'OddsRatio_working_3-way'!X336)))</f>
        <v>#VALUE!</v>
      </c>
      <c r="Z336" s="11" t="e">
        <f>'OddsRatio_working_3-way'!X336^(1/3)*COS('OddsRatio_working_3-way'!Y336/3)</f>
        <v>#VALUE!</v>
      </c>
      <c r="AA336" s="11" t="e">
        <f>'OddsRatio_working_3-way'!X336^(1/3)*COS(('OddsRatio_working_3-way'!Y336+2*PI())/3)</f>
        <v>#VALUE!</v>
      </c>
      <c r="AB336" s="11" t="e">
        <f>'OddsRatio_working_3-way'!X336^(1/3)*COS(('OddsRatio_working_3-way'!Y336+4*PI())/3)</f>
        <v>#VALUE!</v>
      </c>
      <c r="AC336" s="11" t="e">
        <f>'OddsRatio_working_3-way'!X336^(1/3)*SIN('OddsRatio_working_3-way'!Y336/3)</f>
        <v>#VALUE!</v>
      </c>
      <c r="AD336" s="11" t="e">
        <f>'OddsRatio_working_3-way'!X336^(1/3)*SIN(('OddsRatio_working_3-way'!Y336+2*PI())/3)</f>
        <v>#VALUE!</v>
      </c>
      <c r="AE336" s="11" t="e">
        <f>'OddsRatio_working_3-way'!X336^(1/3)*SIN(('OddsRatio_working_3-way'!Y336+4*PI())/3)</f>
        <v>#VALUE!</v>
      </c>
      <c r="AF336" s="11" t="e">
        <f>-'OddsRatio_working_3-way'!U336/(3*'OddsRatio_working_3-way'!X336^(1/3))*COS(('OddsRatio_working_3-way'!Y336)/3)</f>
        <v>#VALUE!</v>
      </c>
      <c r="AG336" s="11" t="e">
        <f>-'OddsRatio_working_3-way'!U336/(3*'OddsRatio_working_3-way'!X336^(1/3))*COS(('OddsRatio_working_3-way'!Y336+2*PI())/3)</f>
        <v>#VALUE!</v>
      </c>
      <c r="AH336" s="11" t="e">
        <f>-'OddsRatio_working_3-way'!U336/(3*'OddsRatio_working_3-way'!X336^(1/3))*COS(('OddsRatio_working_3-way'!Y336+4*PI())/3)</f>
        <v>#VALUE!</v>
      </c>
      <c r="AI336" s="11" t="e">
        <f>'OddsRatio_working_3-way'!U336/(3*'OddsRatio_working_3-way'!X336^(1/3))*SIN(('OddsRatio_working_3-way'!Y336)/3)</f>
        <v>#VALUE!</v>
      </c>
      <c r="AJ336" s="11" t="e">
        <f>'OddsRatio_working_3-way'!U336/(3*'OddsRatio_working_3-way'!X336^(1/3))*SIN(('OddsRatio_working_3-way'!Y336+2*PI())/3)</f>
        <v>#VALUE!</v>
      </c>
      <c r="AK336" s="11" t="e">
        <f>'OddsRatio_working_3-way'!U336/(3*'OddsRatio_working_3-way'!X336^(1/3))*SIN(('OddsRatio_working_3-way'!Y336+4*PI())/3)</f>
        <v>#VALUE!</v>
      </c>
      <c r="AL336" s="11" t="e">
        <f>'OddsRatio_working_3-way'!Z336+'OddsRatio_working_3-way'!AF336</f>
        <v>#VALUE!</v>
      </c>
      <c r="AM336" s="11" t="e">
        <f>'OddsRatio_working_3-way'!AA336+'OddsRatio_working_3-way'!AG336</f>
        <v>#VALUE!</v>
      </c>
      <c r="AN336" s="11" t="e">
        <f>'OddsRatio_working_3-way'!AB336+'OddsRatio_working_3-way'!AH336</f>
        <v>#VALUE!</v>
      </c>
      <c r="AO336" s="11" t="e">
        <f>'OddsRatio_working_3-way'!AC336+'OddsRatio_working_3-way'!AI336</f>
        <v>#VALUE!</v>
      </c>
      <c r="AP336" s="11" t="e">
        <f>'OddsRatio_working_3-way'!AD336+'OddsRatio_working_3-way'!AJ336</f>
        <v>#VALUE!</v>
      </c>
      <c r="AQ336" s="11" t="e">
        <f>'OddsRatio_working_3-way'!AE336+'OddsRatio_working_3-way'!AK336</f>
        <v>#VALUE!</v>
      </c>
      <c r="AR336" s="10" t="str">
        <f>IF(A336="","",IF(('OddsRatio_working_3-way'!X336=0),IF(Q336&gt;0,-Q336^(1/3),(-Q336)^(1/3)),'OddsRatio_working_3-way'!AL336-'OddsRatio_working_3-way'!R336/3))</f>
        <v/>
      </c>
      <c r="AS336" s="11" t="e">
        <f>IF(('OddsRatio_working_3-way'!X336=0),IF(Q336&gt;0,-Q336^(1/3),(-Q336)^(1/3)),'OddsRatio_working_3-way'!AM336-'OddsRatio_working_3-way'!R336/3)</f>
        <v>#VALUE!</v>
      </c>
      <c r="AT336" s="11" t="e">
        <f>IF(('OddsRatio_working_3-way'!X336=0),IF(Q336&gt;0,-Q336^(1/3),(-Q336)^(1/3)),'OddsRatio_working_3-way'!AN336-'OddsRatio_working_3-way'!R336/3)</f>
        <v>#VALUE!</v>
      </c>
      <c r="AU336" s="11" t="e">
        <f>IF(('OddsRatio_working_3-way'!X336=0),0,'OddsRatio_working_3-way'!AO336)</f>
        <v>#VALUE!</v>
      </c>
      <c r="AV336" s="11" t="e">
        <f>IF(('OddsRatio_working_3-way'!X336=0),0,'OddsRatio_working_3-way'!AP336)</f>
        <v>#VALUE!</v>
      </c>
      <c r="AW336" s="11" t="e">
        <f>IF(('OddsRatio_working_3-way'!X336=0),0,'OddsRatio_working_3-way'!AQ336)</f>
        <v>#VALUE!</v>
      </c>
    </row>
    <row r="337" spans="1:4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9" t="e">
        <f t="shared" si="78"/>
        <v>#VALUE!</v>
      </c>
      <c r="E337" s="9" t="e">
        <f t="shared" si="79"/>
        <v>#VALUE!</v>
      </c>
      <c r="F337" s="9" t="e">
        <f t="shared" si="80"/>
        <v>#VALUE!</v>
      </c>
      <c r="G337" s="9" t="str">
        <f t="shared" si="81"/>
        <v/>
      </c>
      <c r="H337" s="9" t="str">
        <f t="shared" si="82"/>
        <v/>
      </c>
      <c r="I337" s="9" t="str">
        <f t="shared" si="83"/>
        <v/>
      </c>
      <c r="J337" s="9" t="str">
        <f t="shared" si="84"/>
        <v/>
      </c>
      <c r="K337" s="11" t="e">
        <f t="shared" si="85"/>
        <v>#VALUE!</v>
      </c>
      <c r="L337" s="11" t="e">
        <f t="shared" si="86"/>
        <v>#VALUE!</v>
      </c>
      <c r="M337" s="11" t="e">
        <f t="shared" si="87"/>
        <v>#VALUE!</v>
      </c>
      <c r="N337" s="11" t="e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#VALUE!</v>
      </c>
      <c r="O337" s="11">
        <f>0</f>
        <v>0</v>
      </c>
      <c r="P337" s="11" t="e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#VALUE!</v>
      </c>
      <c r="Q337" s="11" t="e">
        <f>2*'OddsRatio_working_3-way'!K337*'OddsRatio_working_3-way'!L337*'OddsRatio_working_3-way'!M337</f>
        <v>#VALUE!</v>
      </c>
      <c r="R337" s="11" t="e">
        <f t="shared" si="88"/>
        <v>#VALUE!</v>
      </c>
      <c r="S337" s="11" t="e">
        <f t="shared" si="89"/>
        <v>#VALUE!</v>
      </c>
      <c r="T337" s="11" t="e">
        <f t="shared" si="90"/>
        <v>#VALUE!</v>
      </c>
      <c r="U337" s="11" t="e">
        <f>'OddsRatio_working_3-way'!S337-'OddsRatio_working_3-way'!R337^2/3</f>
        <v>#VALUE!</v>
      </c>
      <c r="V337" s="11" t="e">
        <f>'OddsRatio_working_3-way'!S337*'OddsRatio_working_3-way'!R337/3-2*'OddsRatio_working_3-way'!R337^3/27-'OddsRatio_working_3-way'!T337</f>
        <v>#VALUE!</v>
      </c>
      <c r="W337" s="11" t="e">
        <f>'OddsRatio_working_3-way'!V337^2+4*'OddsRatio_working_3-way'!U337^3/27</f>
        <v>#VALUE!</v>
      </c>
      <c r="X337" s="11" t="e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#VALUE!</v>
      </c>
      <c r="Y337" s="11" t="e">
        <f>IF('OddsRatio_working_3-way'!W337&gt;=0,IF('OddsRatio_working_3-way'!V337+SQRT('OddsRatio_working_3-way'!W337)&gt;0,0,PI()),ACOS('OddsRatio_working_3-way'!V337/(2*'OddsRatio_working_3-way'!X337)))</f>
        <v>#VALUE!</v>
      </c>
      <c r="Z337" s="11" t="e">
        <f>'OddsRatio_working_3-way'!X337^(1/3)*COS('OddsRatio_working_3-way'!Y337/3)</f>
        <v>#VALUE!</v>
      </c>
      <c r="AA337" s="11" t="e">
        <f>'OddsRatio_working_3-way'!X337^(1/3)*COS(('OddsRatio_working_3-way'!Y337+2*PI())/3)</f>
        <v>#VALUE!</v>
      </c>
      <c r="AB337" s="11" t="e">
        <f>'OddsRatio_working_3-way'!X337^(1/3)*COS(('OddsRatio_working_3-way'!Y337+4*PI())/3)</f>
        <v>#VALUE!</v>
      </c>
      <c r="AC337" s="11" t="e">
        <f>'OddsRatio_working_3-way'!X337^(1/3)*SIN('OddsRatio_working_3-way'!Y337/3)</f>
        <v>#VALUE!</v>
      </c>
      <c r="AD337" s="11" t="e">
        <f>'OddsRatio_working_3-way'!X337^(1/3)*SIN(('OddsRatio_working_3-way'!Y337+2*PI())/3)</f>
        <v>#VALUE!</v>
      </c>
      <c r="AE337" s="11" t="e">
        <f>'OddsRatio_working_3-way'!X337^(1/3)*SIN(('OddsRatio_working_3-way'!Y337+4*PI())/3)</f>
        <v>#VALUE!</v>
      </c>
      <c r="AF337" s="11" t="e">
        <f>-'OddsRatio_working_3-way'!U337/(3*'OddsRatio_working_3-way'!X337^(1/3))*COS(('OddsRatio_working_3-way'!Y337)/3)</f>
        <v>#VALUE!</v>
      </c>
      <c r="AG337" s="11" t="e">
        <f>-'OddsRatio_working_3-way'!U337/(3*'OddsRatio_working_3-way'!X337^(1/3))*COS(('OddsRatio_working_3-way'!Y337+2*PI())/3)</f>
        <v>#VALUE!</v>
      </c>
      <c r="AH337" s="11" t="e">
        <f>-'OddsRatio_working_3-way'!U337/(3*'OddsRatio_working_3-way'!X337^(1/3))*COS(('OddsRatio_working_3-way'!Y337+4*PI())/3)</f>
        <v>#VALUE!</v>
      </c>
      <c r="AI337" s="11" t="e">
        <f>'OddsRatio_working_3-way'!U337/(3*'OddsRatio_working_3-way'!X337^(1/3))*SIN(('OddsRatio_working_3-way'!Y337)/3)</f>
        <v>#VALUE!</v>
      </c>
      <c r="AJ337" s="11" t="e">
        <f>'OddsRatio_working_3-way'!U337/(3*'OddsRatio_working_3-way'!X337^(1/3))*SIN(('OddsRatio_working_3-way'!Y337+2*PI())/3)</f>
        <v>#VALUE!</v>
      </c>
      <c r="AK337" s="11" t="e">
        <f>'OddsRatio_working_3-way'!U337/(3*'OddsRatio_working_3-way'!X337^(1/3))*SIN(('OddsRatio_working_3-way'!Y337+4*PI())/3)</f>
        <v>#VALUE!</v>
      </c>
      <c r="AL337" s="11" t="e">
        <f>'OddsRatio_working_3-way'!Z337+'OddsRatio_working_3-way'!AF337</f>
        <v>#VALUE!</v>
      </c>
      <c r="AM337" s="11" t="e">
        <f>'OddsRatio_working_3-way'!AA337+'OddsRatio_working_3-way'!AG337</f>
        <v>#VALUE!</v>
      </c>
      <c r="AN337" s="11" t="e">
        <f>'OddsRatio_working_3-way'!AB337+'OddsRatio_working_3-way'!AH337</f>
        <v>#VALUE!</v>
      </c>
      <c r="AO337" s="11" t="e">
        <f>'OddsRatio_working_3-way'!AC337+'OddsRatio_working_3-way'!AI337</f>
        <v>#VALUE!</v>
      </c>
      <c r="AP337" s="11" t="e">
        <f>'OddsRatio_working_3-way'!AD337+'OddsRatio_working_3-way'!AJ337</f>
        <v>#VALUE!</v>
      </c>
      <c r="AQ337" s="11" t="e">
        <f>'OddsRatio_working_3-way'!AE337+'OddsRatio_working_3-way'!AK337</f>
        <v>#VALUE!</v>
      </c>
      <c r="AR337" s="10" t="str">
        <f>IF(A337="","",IF(('OddsRatio_working_3-way'!X337=0),IF(Q337&gt;0,-Q337^(1/3),(-Q337)^(1/3)),'OddsRatio_working_3-way'!AL337-'OddsRatio_working_3-way'!R337/3))</f>
        <v/>
      </c>
      <c r="AS337" s="11" t="e">
        <f>IF(('OddsRatio_working_3-way'!X337=0),IF(Q337&gt;0,-Q337^(1/3),(-Q337)^(1/3)),'OddsRatio_working_3-way'!AM337-'OddsRatio_working_3-way'!R337/3)</f>
        <v>#VALUE!</v>
      </c>
      <c r="AT337" s="11" t="e">
        <f>IF(('OddsRatio_working_3-way'!X337=0),IF(Q337&gt;0,-Q337^(1/3),(-Q337)^(1/3)),'OddsRatio_working_3-way'!AN337-'OddsRatio_working_3-way'!R337/3)</f>
        <v>#VALUE!</v>
      </c>
      <c r="AU337" s="11" t="e">
        <f>IF(('OddsRatio_working_3-way'!X337=0),0,'OddsRatio_working_3-way'!AO337)</f>
        <v>#VALUE!</v>
      </c>
      <c r="AV337" s="11" t="e">
        <f>IF(('OddsRatio_working_3-way'!X337=0),0,'OddsRatio_working_3-way'!AP337)</f>
        <v>#VALUE!</v>
      </c>
      <c r="AW337" s="11" t="e">
        <f>IF(('OddsRatio_working_3-way'!X337=0),0,'OddsRatio_working_3-way'!AQ337)</f>
        <v>#VALUE!</v>
      </c>
    </row>
    <row r="338" spans="1:4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9" t="e">
        <f t="shared" si="78"/>
        <v>#VALUE!</v>
      </c>
      <c r="E338" s="9" t="e">
        <f t="shared" si="79"/>
        <v>#VALUE!</v>
      </c>
      <c r="F338" s="9" t="e">
        <f t="shared" si="80"/>
        <v>#VALUE!</v>
      </c>
      <c r="G338" s="9" t="str">
        <f t="shared" si="81"/>
        <v/>
      </c>
      <c r="H338" s="9" t="str">
        <f t="shared" si="82"/>
        <v/>
      </c>
      <c r="I338" s="9" t="str">
        <f t="shared" si="83"/>
        <v/>
      </c>
      <c r="J338" s="9" t="str">
        <f t="shared" si="84"/>
        <v/>
      </c>
      <c r="K338" s="11" t="e">
        <f t="shared" si="85"/>
        <v>#VALUE!</v>
      </c>
      <c r="L338" s="11" t="e">
        <f t="shared" si="86"/>
        <v>#VALUE!</v>
      </c>
      <c r="M338" s="11" t="e">
        <f t="shared" si="87"/>
        <v>#VALUE!</v>
      </c>
      <c r="N338" s="11" t="e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#VALUE!</v>
      </c>
      <c r="O338" s="11">
        <f>0</f>
        <v>0</v>
      </c>
      <c r="P338" s="11" t="e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#VALUE!</v>
      </c>
      <c r="Q338" s="11" t="e">
        <f>2*'OddsRatio_working_3-way'!K338*'OddsRatio_working_3-way'!L338*'OddsRatio_working_3-way'!M338</f>
        <v>#VALUE!</v>
      </c>
      <c r="R338" s="11" t="e">
        <f t="shared" si="88"/>
        <v>#VALUE!</v>
      </c>
      <c r="S338" s="11" t="e">
        <f t="shared" si="89"/>
        <v>#VALUE!</v>
      </c>
      <c r="T338" s="11" t="e">
        <f t="shared" si="90"/>
        <v>#VALUE!</v>
      </c>
      <c r="U338" s="11" t="e">
        <f>'OddsRatio_working_3-way'!S338-'OddsRatio_working_3-way'!R338^2/3</f>
        <v>#VALUE!</v>
      </c>
      <c r="V338" s="11" t="e">
        <f>'OddsRatio_working_3-way'!S338*'OddsRatio_working_3-way'!R338/3-2*'OddsRatio_working_3-way'!R338^3/27-'OddsRatio_working_3-way'!T338</f>
        <v>#VALUE!</v>
      </c>
      <c r="W338" s="11" t="e">
        <f>'OddsRatio_working_3-way'!V338^2+4*'OddsRatio_working_3-way'!U338^3/27</f>
        <v>#VALUE!</v>
      </c>
      <c r="X338" s="11" t="e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#VALUE!</v>
      </c>
      <c r="Y338" s="11" t="e">
        <f>IF('OddsRatio_working_3-way'!W338&gt;=0,IF('OddsRatio_working_3-way'!V338+SQRT('OddsRatio_working_3-way'!W338)&gt;0,0,PI()),ACOS('OddsRatio_working_3-way'!V338/(2*'OddsRatio_working_3-way'!X338)))</f>
        <v>#VALUE!</v>
      </c>
      <c r="Z338" s="11" t="e">
        <f>'OddsRatio_working_3-way'!X338^(1/3)*COS('OddsRatio_working_3-way'!Y338/3)</f>
        <v>#VALUE!</v>
      </c>
      <c r="AA338" s="11" t="e">
        <f>'OddsRatio_working_3-way'!X338^(1/3)*COS(('OddsRatio_working_3-way'!Y338+2*PI())/3)</f>
        <v>#VALUE!</v>
      </c>
      <c r="AB338" s="11" t="e">
        <f>'OddsRatio_working_3-way'!X338^(1/3)*COS(('OddsRatio_working_3-way'!Y338+4*PI())/3)</f>
        <v>#VALUE!</v>
      </c>
      <c r="AC338" s="11" t="e">
        <f>'OddsRatio_working_3-way'!X338^(1/3)*SIN('OddsRatio_working_3-way'!Y338/3)</f>
        <v>#VALUE!</v>
      </c>
      <c r="AD338" s="11" t="e">
        <f>'OddsRatio_working_3-way'!X338^(1/3)*SIN(('OddsRatio_working_3-way'!Y338+2*PI())/3)</f>
        <v>#VALUE!</v>
      </c>
      <c r="AE338" s="11" t="e">
        <f>'OddsRatio_working_3-way'!X338^(1/3)*SIN(('OddsRatio_working_3-way'!Y338+4*PI())/3)</f>
        <v>#VALUE!</v>
      </c>
      <c r="AF338" s="11" t="e">
        <f>-'OddsRatio_working_3-way'!U338/(3*'OddsRatio_working_3-way'!X338^(1/3))*COS(('OddsRatio_working_3-way'!Y338)/3)</f>
        <v>#VALUE!</v>
      </c>
      <c r="AG338" s="11" t="e">
        <f>-'OddsRatio_working_3-way'!U338/(3*'OddsRatio_working_3-way'!X338^(1/3))*COS(('OddsRatio_working_3-way'!Y338+2*PI())/3)</f>
        <v>#VALUE!</v>
      </c>
      <c r="AH338" s="11" t="e">
        <f>-'OddsRatio_working_3-way'!U338/(3*'OddsRatio_working_3-way'!X338^(1/3))*COS(('OddsRatio_working_3-way'!Y338+4*PI())/3)</f>
        <v>#VALUE!</v>
      </c>
      <c r="AI338" s="11" t="e">
        <f>'OddsRatio_working_3-way'!U338/(3*'OddsRatio_working_3-way'!X338^(1/3))*SIN(('OddsRatio_working_3-way'!Y338)/3)</f>
        <v>#VALUE!</v>
      </c>
      <c r="AJ338" s="11" t="e">
        <f>'OddsRatio_working_3-way'!U338/(3*'OddsRatio_working_3-way'!X338^(1/3))*SIN(('OddsRatio_working_3-way'!Y338+2*PI())/3)</f>
        <v>#VALUE!</v>
      </c>
      <c r="AK338" s="11" t="e">
        <f>'OddsRatio_working_3-way'!U338/(3*'OddsRatio_working_3-way'!X338^(1/3))*SIN(('OddsRatio_working_3-way'!Y338+4*PI())/3)</f>
        <v>#VALUE!</v>
      </c>
      <c r="AL338" s="11" t="e">
        <f>'OddsRatio_working_3-way'!Z338+'OddsRatio_working_3-way'!AF338</f>
        <v>#VALUE!</v>
      </c>
      <c r="AM338" s="11" t="e">
        <f>'OddsRatio_working_3-way'!AA338+'OddsRatio_working_3-way'!AG338</f>
        <v>#VALUE!</v>
      </c>
      <c r="AN338" s="11" t="e">
        <f>'OddsRatio_working_3-way'!AB338+'OddsRatio_working_3-way'!AH338</f>
        <v>#VALUE!</v>
      </c>
      <c r="AO338" s="11" t="e">
        <f>'OddsRatio_working_3-way'!AC338+'OddsRatio_working_3-way'!AI338</f>
        <v>#VALUE!</v>
      </c>
      <c r="AP338" s="11" t="e">
        <f>'OddsRatio_working_3-way'!AD338+'OddsRatio_working_3-way'!AJ338</f>
        <v>#VALUE!</v>
      </c>
      <c r="AQ338" s="11" t="e">
        <f>'OddsRatio_working_3-way'!AE338+'OddsRatio_working_3-way'!AK338</f>
        <v>#VALUE!</v>
      </c>
      <c r="AR338" s="10" t="str">
        <f>IF(A338="","",IF(('OddsRatio_working_3-way'!X338=0),IF(Q338&gt;0,-Q338^(1/3),(-Q338)^(1/3)),'OddsRatio_working_3-way'!AL338-'OddsRatio_working_3-way'!R338/3))</f>
        <v/>
      </c>
      <c r="AS338" s="11" t="e">
        <f>IF(('OddsRatio_working_3-way'!X338=0),IF(Q338&gt;0,-Q338^(1/3),(-Q338)^(1/3)),'OddsRatio_working_3-way'!AM338-'OddsRatio_working_3-way'!R338/3)</f>
        <v>#VALUE!</v>
      </c>
      <c r="AT338" s="11" t="e">
        <f>IF(('OddsRatio_working_3-way'!X338=0),IF(Q338&gt;0,-Q338^(1/3),(-Q338)^(1/3)),'OddsRatio_working_3-way'!AN338-'OddsRatio_working_3-way'!R338/3)</f>
        <v>#VALUE!</v>
      </c>
      <c r="AU338" s="11" t="e">
        <f>IF(('OddsRatio_working_3-way'!X338=0),0,'OddsRatio_working_3-way'!AO338)</f>
        <v>#VALUE!</v>
      </c>
      <c r="AV338" s="11" t="e">
        <f>IF(('OddsRatio_working_3-way'!X338=0),0,'OddsRatio_working_3-way'!AP338)</f>
        <v>#VALUE!</v>
      </c>
      <c r="AW338" s="11" t="e">
        <f>IF(('OddsRatio_working_3-way'!X338=0),0,'OddsRatio_working_3-way'!AQ338)</f>
        <v>#VALUE!</v>
      </c>
    </row>
    <row r="339" spans="1:4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9" t="e">
        <f t="shared" si="78"/>
        <v>#VALUE!</v>
      </c>
      <c r="E339" s="9" t="e">
        <f t="shared" si="79"/>
        <v>#VALUE!</v>
      </c>
      <c r="F339" s="9" t="e">
        <f t="shared" si="80"/>
        <v>#VALUE!</v>
      </c>
      <c r="G339" s="9" t="str">
        <f t="shared" si="81"/>
        <v/>
      </c>
      <c r="H339" s="9" t="str">
        <f t="shared" si="82"/>
        <v/>
      </c>
      <c r="I339" s="9" t="str">
        <f t="shared" si="83"/>
        <v/>
      </c>
      <c r="J339" s="9" t="str">
        <f t="shared" si="84"/>
        <v/>
      </c>
      <c r="K339" s="11" t="e">
        <f t="shared" si="85"/>
        <v>#VALUE!</v>
      </c>
      <c r="L339" s="11" t="e">
        <f t="shared" si="86"/>
        <v>#VALUE!</v>
      </c>
      <c r="M339" s="11" t="e">
        <f t="shared" si="87"/>
        <v>#VALUE!</v>
      </c>
      <c r="N339" s="11" t="e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#VALUE!</v>
      </c>
      <c r="O339" s="11">
        <f>0</f>
        <v>0</v>
      </c>
      <c r="P339" s="11" t="e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#VALUE!</v>
      </c>
      <c r="Q339" s="11" t="e">
        <f>2*'OddsRatio_working_3-way'!K339*'OddsRatio_working_3-way'!L339*'OddsRatio_working_3-way'!M339</f>
        <v>#VALUE!</v>
      </c>
      <c r="R339" s="11" t="e">
        <f t="shared" si="88"/>
        <v>#VALUE!</v>
      </c>
      <c r="S339" s="11" t="e">
        <f t="shared" si="89"/>
        <v>#VALUE!</v>
      </c>
      <c r="T339" s="11" t="e">
        <f t="shared" si="90"/>
        <v>#VALUE!</v>
      </c>
      <c r="U339" s="11" t="e">
        <f>'OddsRatio_working_3-way'!S339-'OddsRatio_working_3-way'!R339^2/3</f>
        <v>#VALUE!</v>
      </c>
      <c r="V339" s="11" t="e">
        <f>'OddsRatio_working_3-way'!S339*'OddsRatio_working_3-way'!R339/3-2*'OddsRatio_working_3-way'!R339^3/27-'OddsRatio_working_3-way'!T339</f>
        <v>#VALUE!</v>
      </c>
      <c r="W339" s="11" t="e">
        <f>'OddsRatio_working_3-way'!V339^2+4*'OddsRatio_working_3-way'!U339^3/27</f>
        <v>#VALUE!</v>
      </c>
      <c r="X339" s="11" t="e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#VALUE!</v>
      </c>
      <c r="Y339" s="11" t="e">
        <f>IF('OddsRatio_working_3-way'!W339&gt;=0,IF('OddsRatio_working_3-way'!V339+SQRT('OddsRatio_working_3-way'!W339)&gt;0,0,PI()),ACOS('OddsRatio_working_3-way'!V339/(2*'OddsRatio_working_3-way'!X339)))</f>
        <v>#VALUE!</v>
      </c>
      <c r="Z339" s="11" t="e">
        <f>'OddsRatio_working_3-way'!X339^(1/3)*COS('OddsRatio_working_3-way'!Y339/3)</f>
        <v>#VALUE!</v>
      </c>
      <c r="AA339" s="11" t="e">
        <f>'OddsRatio_working_3-way'!X339^(1/3)*COS(('OddsRatio_working_3-way'!Y339+2*PI())/3)</f>
        <v>#VALUE!</v>
      </c>
      <c r="AB339" s="11" t="e">
        <f>'OddsRatio_working_3-way'!X339^(1/3)*COS(('OddsRatio_working_3-way'!Y339+4*PI())/3)</f>
        <v>#VALUE!</v>
      </c>
      <c r="AC339" s="11" t="e">
        <f>'OddsRatio_working_3-way'!X339^(1/3)*SIN('OddsRatio_working_3-way'!Y339/3)</f>
        <v>#VALUE!</v>
      </c>
      <c r="AD339" s="11" t="e">
        <f>'OddsRatio_working_3-way'!X339^(1/3)*SIN(('OddsRatio_working_3-way'!Y339+2*PI())/3)</f>
        <v>#VALUE!</v>
      </c>
      <c r="AE339" s="11" t="e">
        <f>'OddsRatio_working_3-way'!X339^(1/3)*SIN(('OddsRatio_working_3-way'!Y339+4*PI())/3)</f>
        <v>#VALUE!</v>
      </c>
      <c r="AF339" s="11" t="e">
        <f>-'OddsRatio_working_3-way'!U339/(3*'OddsRatio_working_3-way'!X339^(1/3))*COS(('OddsRatio_working_3-way'!Y339)/3)</f>
        <v>#VALUE!</v>
      </c>
      <c r="AG339" s="11" t="e">
        <f>-'OddsRatio_working_3-way'!U339/(3*'OddsRatio_working_3-way'!X339^(1/3))*COS(('OddsRatio_working_3-way'!Y339+2*PI())/3)</f>
        <v>#VALUE!</v>
      </c>
      <c r="AH339" s="11" t="e">
        <f>-'OddsRatio_working_3-way'!U339/(3*'OddsRatio_working_3-way'!X339^(1/3))*COS(('OddsRatio_working_3-way'!Y339+4*PI())/3)</f>
        <v>#VALUE!</v>
      </c>
      <c r="AI339" s="11" t="e">
        <f>'OddsRatio_working_3-way'!U339/(3*'OddsRatio_working_3-way'!X339^(1/3))*SIN(('OddsRatio_working_3-way'!Y339)/3)</f>
        <v>#VALUE!</v>
      </c>
      <c r="AJ339" s="11" t="e">
        <f>'OddsRatio_working_3-way'!U339/(3*'OddsRatio_working_3-way'!X339^(1/3))*SIN(('OddsRatio_working_3-way'!Y339+2*PI())/3)</f>
        <v>#VALUE!</v>
      </c>
      <c r="AK339" s="11" t="e">
        <f>'OddsRatio_working_3-way'!U339/(3*'OddsRatio_working_3-way'!X339^(1/3))*SIN(('OddsRatio_working_3-way'!Y339+4*PI())/3)</f>
        <v>#VALUE!</v>
      </c>
      <c r="AL339" s="11" t="e">
        <f>'OddsRatio_working_3-way'!Z339+'OddsRatio_working_3-way'!AF339</f>
        <v>#VALUE!</v>
      </c>
      <c r="AM339" s="11" t="e">
        <f>'OddsRatio_working_3-way'!AA339+'OddsRatio_working_3-way'!AG339</f>
        <v>#VALUE!</v>
      </c>
      <c r="AN339" s="11" t="e">
        <f>'OddsRatio_working_3-way'!AB339+'OddsRatio_working_3-way'!AH339</f>
        <v>#VALUE!</v>
      </c>
      <c r="AO339" s="11" t="e">
        <f>'OddsRatio_working_3-way'!AC339+'OddsRatio_working_3-way'!AI339</f>
        <v>#VALUE!</v>
      </c>
      <c r="AP339" s="11" t="e">
        <f>'OddsRatio_working_3-way'!AD339+'OddsRatio_working_3-way'!AJ339</f>
        <v>#VALUE!</v>
      </c>
      <c r="AQ339" s="11" t="e">
        <f>'OddsRatio_working_3-way'!AE339+'OddsRatio_working_3-way'!AK339</f>
        <v>#VALUE!</v>
      </c>
      <c r="AR339" s="10" t="str">
        <f>IF(A339="","",IF(('OddsRatio_working_3-way'!X339=0),IF(Q339&gt;0,-Q339^(1/3),(-Q339)^(1/3)),'OddsRatio_working_3-way'!AL339-'OddsRatio_working_3-way'!R339/3))</f>
        <v/>
      </c>
      <c r="AS339" s="11" t="e">
        <f>IF(('OddsRatio_working_3-way'!X339=0),IF(Q339&gt;0,-Q339^(1/3),(-Q339)^(1/3)),'OddsRatio_working_3-way'!AM339-'OddsRatio_working_3-way'!R339/3)</f>
        <v>#VALUE!</v>
      </c>
      <c r="AT339" s="11" t="e">
        <f>IF(('OddsRatio_working_3-way'!X339=0),IF(Q339&gt;0,-Q339^(1/3),(-Q339)^(1/3)),'OddsRatio_working_3-way'!AN339-'OddsRatio_working_3-way'!R339/3)</f>
        <v>#VALUE!</v>
      </c>
      <c r="AU339" s="11" t="e">
        <f>IF(('OddsRatio_working_3-way'!X339=0),0,'OddsRatio_working_3-way'!AO339)</f>
        <v>#VALUE!</v>
      </c>
      <c r="AV339" s="11" t="e">
        <f>IF(('OddsRatio_working_3-way'!X339=0),0,'OddsRatio_working_3-way'!AP339)</f>
        <v>#VALUE!</v>
      </c>
      <c r="AW339" s="11" t="e">
        <f>IF(('OddsRatio_working_3-way'!X339=0),0,'OddsRatio_working_3-way'!AQ339)</f>
        <v>#VALUE!</v>
      </c>
    </row>
    <row r="340" spans="1:4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9" t="e">
        <f t="shared" si="78"/>
        <v>#VALUE!</v>
      </c>
      <c r="E340" s="9" t="e">
        <f t="shared" si="79"/>
        <v>#VALUE!</v>
      </c>
      <c r="F340" s="9" t="e">
        <f t="shared" si="80"/>
        <v>#VALUE!</v>
      </c>
      <c r="G340" s="9" t="str">
        <f t="shared" si="81"/>
        <v/>
      </c>
      <c r="H340" s="9" t="str">
        <f t="shared" si="82"/>
        <v/>
      </c>
      <c r="I340" s="9" t="str">
        <f t="shared" si="83"/>
        <v/>
      </c>
      <c r="J340" s="9" t="str">
        <f t="shared" si="84"/>
        <v/>
      </c>
      <c r="K340" s="11" t="e">
        <f t="shared" si="85"/>
        <v>#VALUE!</v>
      </c>
      <c r="L340" s="11" t="e">
        <f t="shared" si="86"/>
        <v>#VALUE!</v>
      </c>
      <c r="M340" s="11" t="e">
        <f t="shared" si="87"/>
        <v>#VALUE!</v>
      </c>
      <c r="N340" s="11" t="e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#VALUE!</v>
      </c>
      <c r="O340" s="11">
        <f>0</f>
        <v>0</v>
      </c>
      <c r="P340" s="11" t="e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#VALUE!</v>
      </c>
      <c r="Q340" s="11" t="e">
        <f>2*'OddsRatio_working_3-way'!K340*'OddsRatio_working_3-way'!L340*'OddsRatio_working_3-way'!M340</f>
        <v>#VALUE!</v>
      </c>
      <c r="R340" s="11" t="e">
        <f t="shared" si="88"/>
        <v>#VALUE!</v>
      </c>
      <c r="S340" s="11" t="e">
        <f t="shared" si="89"/>
        <v>#VALUE!</v>
      </c>
      <c r="T340" s="11" t="e">
        <f t="shared" si="90"/>
        <v>#VALUE!</v>
      </c>
      <c r="U340" s="11" t="e">
        <f>'OddsRatio_working_3-way'!S340-'OddsRatio_working_3-way'!R340^2/3</f>
        <v>#VALUE!</v>
      </c>
      <c r="V340" s="11" t="e">
        <f>'OddsRatio_working_3-way'!S340*'OddsRatio_working_3-way'!R340/3-2*'OddsRatio_working_3-way'!R340^3/27-'OddsRatio_working_3-way'!T340</f>
        <v>#VALUE!</v>
      </c>
      <c r="W340" s="11" t="e">
        <f>'OddsRatio_working_3-way'!V340^2+4*'OddsRatio_working_3-way'!U340^3/27</f>
        <v>#VALUE!</v>
      </c>
      <c r="X340" s="11" t="e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#VALUE!</v>
      </c>
      <c r="Y340" s="11" t="e">
        <f>IF('OddsRatio_working_3-way'!W340&gt;=0,IF('OddsRatio_working_3-way'!V340+SQRT('OddsRatio_working_3-way'!W340)&gt;0,0,PI()),ACOS('OddsRatio_working_3-way'!V340/(2*'OddsRatio_working_3-way'!X340)))</f>
        <v>#VALUE!</v>
      </c>
      <c r="Z340" s="11" t="e">
        <f>'OddsRatio_working_3-way'!X340^(1/3)*COS('OddsRatio_working_3-way'!Y340/3)</f>
        <v>#VALUE!</v>
      </c>
      <c r="AA340" s="11" t="e">
        <f>'OddsRatio_working_3-way'!X340^(1/3)*COS(('OddsRatio_working_3-way'!Y340+2*PI())/3)</f>
        <v>#VALUE!</v>
      </c>
      <c r="AB340" s="11" t="e">
        <f>'OddsRatio_working_3-way'!X340^(1/3)*COS(('OddsRatio_working_3-way'!Y340+4*PI())/3)</f>
        <v>#VALUE!</v>
      </c>
      <c r="AC340" s="11" t="e">
        <f>'OddsRatio_working_3-way'!X340^(1/3)*SIN('OddsRatio_working_3-way'!Y340/3)</f>
        <v>#VALUE!</v>
      </c>
      <c r="AD340" s="11" t="e">
        <f>'OddsRatio_working_3-way'!X340^(1/3)*SIN(('OddsRatio_working_3-way'!Y340+2*PI())/3)</f>
        <v>#VALUE!</v>
      </c>
      <c r="AE340" s="11" t="e">
        <f>'OddsRatio_working_3-way'!X340^(1/3)*SIN(('OddsRatio_working_3-way'!Y340+4*PI())/3)</f>
        <v>#VALUE!</v>
      </c>
      <c r="AF340" s="11" t="e">
        <f>-'OddsRatio_working_3-way'!U340/(3*'OddsRatio_working_3-way'!X340^(1/3))*COS(('OddsRatio_working_3-way'!Y340)/3)</f>
        <v>#VALUE!</v>
      </c>
      <c r="AG340" s="11" t="e">
        <f>-'OddsRatio_working_3-way'!U340/(3*'OddsRatio_working_3-way'!X340^(1/3))*COS(('OddsRatio_working_3-way'!Y340+2*PI())/3)</f>
        <v>#VALUE!</v>
      </c>
      <c r="AH340" s="11" t="e">
        <f>-'OddsRatio_working_3-way'!U340/(3*'OddsRatio_working_3-way'!X340^(1/3))*COS(('OddsRatio_working_3-way'!Y340+4*PI())/3)</f>
        <v>#VALUE!</v>
      </c>
      <c r="AI340" s="11" t="e">
        <f>'OddsRatio_working_3-way'!U340/(3*'OddsRatio_working_3-way'!X340^(1/3))*SIN(('OddsRatio_working_3-way'!Y340)/3)</f>
        <v>#VALUE!</v>
      </c>
      <c r="AJ340" s="11" t="e">
        <f>'OddsRatio_working_3-way'!U340/(3*'OddsRatio_working_3-way'!X340^(1/3))*SIN(('OddsRatio_working_3-way'!Y340+2*PI())/3)</f>
        <v>#VALUE!</v>
      </c>
      <c r="AK340" s="11" t="e">
        <f>'OddsRatio_working_3-way'!U340/(3*'OddsRatio_working_3-way'!X340^(1/3))*SIN(('OddsRatio_working_3-way'!Y340+4*PI())/3)</f>
        <v>#VALUE!</v>
      </c>
      <c r="AL340" s="11" t="e">
        <f>'OddsRatio_working_3-way'!Z340+'OddsRatio_working_3-way'!AF340</f>
        <v>#VALUE!</v>
      </c>
      <c r="AM340" s="11" t="e">
        <f>'OddsRatio_working_3-way'!AA340+'OddsRatio_working_3-way'!AG340</f>
        <v>#VALUE!</v>
      </c>
      <c r="AN340" s="11" t="e">
        <f>'OddsRatio_working_3-way'!AB340+'OddsRatio_working_3-way'!AH340</f>
        <v>#VALUE!</v>
      </c>
      <c r="AO340" s="11" t="e">
        <f>'OddsRatio_working_3-way'!AC340+'OddsRatio_working_3-way'!AI340</f>
        <v>#VALUE!</v>
      </c>
      <c r="AP340" s="11" t="e">
        <f>'OddsRatio_working_3-way'!AD340+'OddsRatio_working_3-way'!AJ340</f>
        <v>#VALUE!</v>
      </c>
      <c r="AQ340" s="11" t="e">
        <f>'OddsRatio_working_3-way'!AE340+'OddsRatio_working_3-way'!AK340</f>
        <v>#VALUE!</v>
      </c>
      <c r="AR340" s="10" t="str">
        <f>IF(A340="","",IF(('OddsRatio_working_3-way'!X340=0),IF(Q340&gt;0,-Q340^(1/3),(-Q340)^(1/3)),'OddsRatio_working_3-way'!AL340-'OddsRatio_working_3-way'!R340/3))</f>
        <v/>
      </c>
      <c r="AS340" s="11" t="e">
        <f>IF(('OddsRatio_working_3-way'!X340=0),IF(Q340&gt;0,-Q340^(1/3),(-Q340)^(1/3)),'OddsRatio_working_3-way'!AM340-'OddsRatio_working_3-way'!R340/3)</f>
        <v>#VALUE!</v>
      </c>
      <c r="AT340" s="11" t="e">
        <f>IF(('OddsRatio_working_3-way'!X340=0),IF(Q340&gt;0,-Q340^(1/3),(-Q340)^(1/3)),'OddsRatio_working_3-way'!AN340-'OddsRatio_working_3-way'!R340/3)</f>
        <v>#VALUE!</v>
      </c>
      <c r="AU340" s="11" t="e">
        <f>IF(('OddsRatio_working_3-way'!X340=0),0,'OddsRatio_working_3-way'!AO340)</f>
        <v>#VALUE!</v>
      </c>
      <c r="AV340" s="11" t="e">
        <f>IF(('OddsRatio_working_3-way'!X340=0),0,'OddsRatio_working_3-way'!AP340)</f>
        <v>#VALUE!</v>
      </c>
      <c r="AW340" s="11" t="e">
        <f>IF(('OddsRatio_working_3-way'!X340=0),0,'OddsRatio_working_3-way'!AQ340)</f>
        <v>#VALUE!</v>
      </c>
    </row>
    <row r="341" spans="1:4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9" t="e">
        <f t="shared" si="78"/>
        <v>#VALUE!</v>
      </c>
      <c r="E341" s="9" t="e">
        <f t="shared" si="79"/>
        <v>#VALUE!</v>
      </c>
      <c r="F341" s="9" t="e">
        <f t="shared" si="80"/>
        <v>#VALUE!</v>
      </c>
      <c r="G341" s="9" t="str">
        <f t="shared" si="81"/>
        <v/>
      </c>
      <c r="H341" s="9" t="str">
        <f t="shared" si="82"/>
        <v/>
      </c>
      <c r="I341" s="9" t="str">
        <f t="shared" si="83"/>
        <v/>
      </c>
      <c r="J341" s="9" t="str">
        <f t="shared" si="84"/>
        <v/>
      </c>
      <c r="K341" s="11" t="e">
        <f t="shared" si="85"/>
        <v>#VALUE!</v>
      </c>
      <c r="L341" s="11" t="e">
        <f t="shared" si="86"/>
        <v>#VALUE!</v>
      </c>
      <c r="M341" s="11" t="e">
        <f t="shared" si="87"/>
        <v>#VALUE!</v>
      </c>
      <c r="N341" s="11" t="e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#VALUE!</v>
      </c>
      <c r="O341" s="11">
        <f>0</f>
        <v>0</v>
      </c>
      <c r="P341" s="11" t="e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#VALUE!</v>
      </c>
      <c r="Q341" s="11" t="e">
        <f>2*'OddsRatio_working_3-way'!K341*'OddsRatio_working_3-way'!L341*'OddsRatio_working_3-way'!M341</f>
        <v>#VALUE!</v>
      </c>
      <c r="R341" s="11" t="e">
        <f t="shared" si="88"/>
        <v>#VALUE!</v>
      </c>
      <c r="S341" s="11" t="e">
        <f t="shared" si="89"/>
        <v>#VALUE!</v>
      </c>
      <c r="T341" s="11" t="e">
        <f t="shared" si="90"/>
        <v>#VALUE!</v>
      </c>
      <c r="U341" s="11" t="e">
        <f>'OddsRatio_working_3-way'!S341-'OddsRatio_working_3-way'!R341^2/3</f>
        <v>#VALUE!</v>
      </c>
      <c r="V341" s="11" t="e">
        <f>'OddsRatio_working_3-way'!S341*'OddsRatio_working_3-way'!R341/3-2*'OddsRatio_working_3-way'!R341^3/27-'OddsRatio_working_3-way'!T341</f>
        <v>#VALUE!</v>
      </c>
      <c r="W341" s="11" t="e">
        <f>'OddsRatio_working_3-way'!V341^2+4*'OddsRatio_working_3-way'!U341^3/27</f>
        <v>#VALUE!</v>
      </c>
      <c r="X341" s="11" t="e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#VALUE!</v>
      </c>
      <c r="Y341" s="11" t="e">
        <f>IF('OddsRatio_working_3-way'!W341&gt;=0,IF('OddsRatio_working_3-way'!V341+SQRT('OddsRatio_working_3-way'!W341)&gt;0,0,PI()),ACOS('OddsRatio_working_3-way'!V341/(2*'OddsRatio_working_3-way'!X341)))</f>
        <v>#VALUE!</v>
      </c>
      <c r="Z341" s="11" t="e">
        <f>'OddsRatio_working_3-way'!X341^(1/3)*COS('OddsRatio_working_3-way'!Y341/3)</f>
        <v>#VALUE!</v>
      </c>
      <c r="AA341" s="11" t="e">
        <f>'OddsRatio_working_3-way'!X341^(1/3)*COS(('OddsRatio_working_3-way'!Y341+2*PI())/3)</f>
        <v>#VALUE!</v>
      </c>
      <c r="AB341" s="11" t="e">
        <f>'OddsRatio_working_3-way'!X341^(1/3)*COS(('OddsRatio_working_3-way'!Y341+4*PI())/3)</f>
        <v>#VALUE!</v>
      </c>
      <c r="AC341" s="11" t="e">
        <f>'OddsRatio_working_3-way'!X341^(1/3)*SIN('OddsRatio_working_3-way'!Y341/3)</f>
        <v>#VALUE!</v>
      </c>
      <c r="AD341" s="11" t="e">
        <f>'OddsRatio_working_3-way'!X341^(1/3)*SIN(('OddsRatio_working_3-way'!Y341+2*PI())/3)</f>
        <v>#VALUE!</v>
      </c>
      <c r="AE341" s="11" t="e">
        <f>'OddsRatio_working_3-way'!X341^(1/3)*SIN(('OddsRatio_working_3-way'!Y341+4*PI())/3)</f>
        <v>#VALUE!</v>
      </c>
      <c r="AF341" s="11" t="e">
        <f>-'OddsRatio_working_3-way'!U341/(3*'OddsRatio_working_3-way'!X341^(1/3))*COS(('OddsRatio_working_3-way'!Y341)/3)</f>
        <v>#VALUE!</v>
      </c>
      <c r="AG341" s="11" t="e">
        <f>-'OddsRatio_working_3-way'!U341/(3*'OddsRatio_working_3-way'!X341^(1/3))*COS(('OddsRatio_working_3-way'!Y341+2*PI())/3)</f>
        <v>#VALUE!</v>
      </c>
      <c r="AH341" s="11" t="e">
        <f>-'OddsRatio_working_3-way'!U341/(3*'OddsRatio_working_3-way'!X341^(1/3))*COS(('OddsRatio_working_3-way'!Y341+4*PI())/3)</f>
        <v>#VALUE!</v>
      </c>
      <c r="AI341" s="11" t="e">
        <f>'OddsRatio_working_3-way'!U341/(3*'OddsRatio_working_3-way'!X341^(1/3))*SIN(('OddsRatio_working_3-way'!Y341)/3)</f>
        <v>#VALUE!</v>
      </c>
      <c r="AJ341" s="11" t="e">
        <f>'OddsRatio_working_3-way'!U341/(3*'OddsRatio_working_3-way'!X341^(1/3))*SIN(('OddsRatio_working_3-way'!Y341+2*PI())/3)</f>
        <v>#VALUE!</v>
      </c>
      <c r="AK341" s="11" t="e">
        <f>'OddsRatio_working_3-way'!U341/(3*'OddsRatio_working_3-way'!X341^(1/3))*SIN(('OddsRatio_working_3-way'!Y341+4*PI())/3)</f>
        <v>#VALUE!</v>
      </c>
      <c r="AL341" s="11" t="e">
        <f>'OddsRatio_working_3-way'!Z341+'OddsRatio_working_3-way'!AF341</f>
        <v>#VALUE!</v>
      </c>
      <c r="AM341" s="11" t="e">
        <f>'OddsRatio_working_3-way'!AA341+'OddsRatio_working_3-way'!AG341</f>
        <v>#VALUE!</v>
      </c>
      <c r="AN341" s="11" t="e">
        <f>'OddsRatio_working_3-way'!AB341+'OddsRatio_working_3-way'!AH341</f>
        <v>#VALUE!</v>
      </c>
      <c r="AO341" s="11" t="e">
        <f>'OddsRatio_working_3-way'!AC341+'OddsRatio_working_3-way'!AI341</f>
        <v>#VALUE!</v>
      </c>
      <c r="AP341" s="11" t="e">
        <f>'OddsRatio_working_3-way'!AD341+'OddsRatio_working_3-way'!AJ341</f>
        <v>#VALUE!</v>
      </c>
      <c r="AQ341" s="11" t="e">
        <f>'OddsRatio_working_3-way'!AE341+'OddsRatio_working_3-way'!AK341</f>
        <v>#VALUE!</v>
      </c>
      <c r="AR341" s="10" t="str">
        <f>IF(A341="","",IF(('OddsRatio_working_3-way'!X341=0),IF(Q341&gt;0,-Q341^(1/3),(-Q341)^(1/3)),'OddsRatio_working_3-way'!AL341-'OddsRatio_working_3-way'!R341/3))</f>
        <v/>
      </c>
      <c r="AS341" s="11" t="e">
        <f>IF(('OddsRatio_working_3-way'!X341=0),IF(Q341&gt;0,-Q341^(1/3),(-Q341)^(1/3)),'OddsRatio_working_3-way'!AM341-'OddsRatio_working_3-way'!R341/3)</f>
        <v>#VALUE!</v>
      </c>
      <c r="AT341" s="11" t="e">
        <f>IF(('OddsRatio_working_3-way'!X341=0),IF(Q341&gt;0,-Q341^(1/3),(-Q341)^(1/3)),'OddsRatio_working_3-way'!AN341-'OddsRatio_working_3-way'!R341/3)</f>
        <v>#VALUE!</v>
      </c>
      <c r="AU341" s="11" t="e">
        <f>IF(('OddsRatio_working_3-way'!X341=0),0,'OddsRatio_working_3-way'!AO341)</f>
        <v>#VALUE!</v>
      </c>
      <c r="AV341" s="11" t="e">
        <f>IF(('OddsRatio_working_3-way'!X341=0),0,'OddsRatio_working_3-way'!AP341)</f>
        <v>#VALUE!</v>
      </c>
      <c r="AW341" s="11" t="e">
        <f>IF(('OddsRatio_working_3-way'!X341=0),0,'OddsRatio_working_3-way'!AQ341)</f>
        <v>#VALUE!</v>
      </c>
    </row>
    <row r="342" spans="1:4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9" t="e">
        <f t="shared" si="78"/>
        <v>#VALUE!</v>
      </c>
      <c r="E342" s="9" t="e">
        <f t="shared" si="79"/>
        <v>#VALUE!</v>
      </c>
      <c r="F342" s="9" t="e">
        <f t="shared" si="80"/>
        <v>#VALUE!</v>
      </c>
      <c r="G342" s="9" t="str">
        <f t="shared" si="81"/>
        <v/>
      </c>
      <c r="H342" s="9" t="str">
        <f t="shared" si="82"/>
        <v/>
      </c>
      <c r="I342" s="9" t="str">
        <f t="shared" si="83"/>
        <v/>
      </c>
      <c r="J342" s="9" t="str">
        <f t="shared" si="84"/>
        <v/>
      </c>
      <c r="K342" s="11" t="e">
        <f t="shared" si="85"/>
        <v>#VALUE!</v>
      </c>
      <c r="L342" s="11" t="e">
        <f t="shared" si="86"/>
        <v>#VALUE!</v>
      </c>
      <c r="M342" s="11" t="e">
        <f t="shared" si="87"/>
        <v>#VALUE!</v>
      </c>
      <c r="N342" s="11" t="e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#VALUE!</v>
      </c>
      <c r="O342" s="11">
        <f>0</f>
        <v>0</v>
      </c>
      <c r="P342" s="11" t="e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#VALUE!</v>
      </c>
      <c r="Q342" s="11" t="e">
        <f>2*'OddsRatio_working_3-way'!K342*'OddsRatio_working_3-way'!L342*'OddsRatio_working_3-way'!M342</f>
        <v>#VALUE!</v>
      </c>
      <c r="R342" s="11" t="e">
        <f t="shared" si="88"/>
        <v>#VALUE!</v>
      </c>
      <c r="S342" s="11" t="e">
        <f t="shared" si="89"/>
        <v>#VALUE!</v>
      </c>
      <c r="T342" s="11" t="e">
        <f t="shared" si="90"/>
        <v>#VALUE!</v>
      </c>
      <c r="U342" s="11" t="e">
        <f>'OddsRatio_working_3-way'!S342-'OddsRatio_working_3-way'!R342^2/3</f>
        <v>#VALUE!</v>
      </c>
      <c r="V342" s="11" t="e">
        <f>'OddsRatio_working_3-way'!S342*'OddsRatio_working_3-way'!R342/3-2*'OddsRatio_working_3-way'!R342^3/27-'OddsRatio_working_3-way'!T342</f>
        <v>#VALUE!</v>
      </c>
      <c r="W342" s="11" t="e">
        <f>'OddsRatio_working_3-way'!V342^2+4*'OddsRatio_working_3-way'!U342^3/27</f>
        <v>#VALUE!</v>
      </c>
      <c r="X342" s="11" t="e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#VALUE!</v>
      </c>
      <c r="Y342" s="11" t="e">
        <f>IF('OddsRatio_working_3-way'!W342&gt;=0,IF('OddsRatio_working_3-way'!V342+SQRT('OddsRatio_working_3-way'!W342)&gt;0,0,PI()),ACOS('OddsRatio_working_3-way'!V342/(2*'OddsRatio_working_3-way'!X342)))</f>
        <v>#VALUE!</v>
      </c>
      <c r="Z342" s="11" t="e">
        <f>'OddsRatio_working_3-way'!X342^(1/3)*COS('OddsRatio_working_3-way'!Y342/3)</f>
        <v>#VALUE!</v>
      </c>
      <c r="AA342" s="11" t="e">
        <f>'OddsRatio_working_3-way'!X342^(1/3)*COS(('OddsRatio_working_3-way'!Y342+2*PI())/3)</f>
        <v>#VALUE!</v>
      </c>
      <c r="AB342" s="11" t="e">
        <f>'OddsRatio_working_3-way'!X342^(1/3)*COS(('OddsRatio_working_3-way'!Y342+4*PI())/3)</f>
        <v>#VALUE!</v>
      </c>
      <c r="AC342" s="11" t="e">
        <f>'OddsRatio_working_3-way'!X342^(1/3)*SIN('OddsRatio_working_3-way'!Y342/3)</f>
        <v>#VALUE!</v>
      </c>
      <c r="AD342" s="11" t="e">
        <f>'OddsRatio_working_3-way'!X342^(1/3)*SIN(('OddsRatio_working_3-way'!Y342+2*PI())/3)</f>
        <v>#VALUE!</v>
      </c>
      <c r="AE342" s="11" t="e">
        <f>'OddsRatio_working_3-way'!X342^(1/3)*SIN(('OddsRatio_working_3-way'!Y342+4*PI())/3)</f>
        <v>#VALUE!</v>
      </c>
      <c r="AF342" s="11" t="e">
        <f>-'OddsRatio_working_3-way'!U342/(3*'OddsRatio_working_3-way'!X342^(1/3))*COS(('OddsRatio_working_3-way'!Y342)/3)</f>
        <v>#VALUE!</v>
      </c>
      <c r="AG342" s="11" t="e">
        <f>-'OddsRatio_working_3-way'!U342/(3*'OddsRatio_working_3-way'!X342^(1/3))*COS(('OddsRatio_working_3-way'!Y342+2*PI())/3)</f>
        <v>#VALUE!</v>
      </c>
      <c r="AH342" s="11" t="e">
        <f>-'OddsRatio_working_3-way'!U342/(3*'OddsRatio_working_3-way'!X342^(1/3))*COS(('OddsRatio_working_3-way'!Y342+4*PI())/3)</f>
        <v>#VALUE!</v>
      </c>
      <c r="AI342" s="11" t="e">
        <f>'OddsRatio_working_3-way'!U342/(3*'OddsRatio_working_3-way'!X342^(1/3))*SIN(('OddsRatio_working_3-way'!Y342)/3)</f>
        <v>#VALUE!</v>
      </c>
      <c r="AJ342" s="11" t="e">
        <f>'OddsRatio_working_3-way'!U342/(3*'OddsRatio_working_3-way'!X342^(1/3))*SIN(('OddsRatio_working_3-way'!Y342+2*PI())/3)</f>
        <v>#VALUE!</v>
      </c>
      <c r="AK342" s="11" t="e">
        <f>'OddsRatio_working_3-way'!U342/(3*'OddsRatio_working_3-way'!X342^(1/3))*SIN(('OddsRatio_working_3-way'!Y342+4*PI())/3)</f>
        <v>#VALUE!</v>
      </c>
      <c r="AL342" s="11" t="e">
        <f>'OddsRatio_working_3-way'!Z342+'OddsRatio_working_3-way'!AF342</f>
        <v>#VALUE!</v>
      </c>
      <c r="AM342" s="11" t="e">
        <f>'OddsRatio_working_3-way'!AA342+'OddsRatio_working_3-way'!AG342</f>
        <v>#VALUE!</v>
      </c>
      <c r="AN342" s="11" t="e">
        <f>'OddsRatio_working_3-way'!AB342+'OddsRatio_working_3-way'!AH342</f>
        <v>#VALUE!</v>
      </c>
      <c r="AO342" s="11" t="e">
        <f>'OddsRatio_working_3-way'!AC342+'OddsRatio_working_3-way'!AI342</f>
        <v>#VALUE!</v>
      </c>
      <c r="AP342" s="11" t="e">
        <f>'OddsRatio_working_3-way'!AD342+'OddsRatio_working_3-way'!AJ342</f>
        <v>#VALUE!</v>
      </c>
      <c r="AQ342" s="11" t="e">
        <f>'OddsRatio_working_3-way'!AE342+'OddsRatio_working_3-way'!AK342</f>
        <v>#VALUE!</v>
      </c>
      <c r="AR342" s="10" t="str">
        <f>IF(A342="","",IF(('OddsRatio_working_3-way'!X342=0),IF(Q342&gt;0,-Q342^(1/3),(-Q342)^(1/3)),'OddsRatio_working_3-way'!AL342-'OddsRatio_working_3-way'!R342/3))</f>
        <v/>
      </c>
      <c r="AS342" s="11" t="e">
        <f>IF(('OddsRatio_working_3-way'!X342=0),IF(Q342&gt;0,-Q342^(1/3),(-Q342)^(1/3)),'OddsRatio_working_3-way'!AM342-'OddsRatio_working_3-way'!R342/3)</f>
        <v>#VALUE!</v>
      </c>
      <c r="AT342" s="11" t="e">
        <f>IF(('OddsRatio_working_3-way'!X342=0),IF(Q342&gt;0,-Q342^(1/3),(-Q342)^(1/3)),'OddsRatio_working_3-way'!AN342-'OddsRatio_working_3-way'!R342/3)</f>
        <v>#VALUE!</v>
      </c>
      <c r="AU342" s="11" t="e">
        <f>IF(('OddsRatio_working_3-way'!X342=0),0,'OddsRatio_working_3-way'!AO342)</f>
        <v>#VALUE!</v>
      </c>
      <c r="AV342" s="11" t="e">
        <f>IF(('OddsRatio_working_3-way'!X342=0),0,'OddsRatio_working_3-way'!AP342)</f>
        <v>#VALUE!</v>
      </c>
      <c r="AW342" s="11" t="e">
        <f>IF(('OddsRatio_working_3-way'!X342=0),0,'OddsRatio_working_3-way'!AQ342)</f>
        <v>#VALUE!</v>
      </c>
    </row>
    <row r="343" spans="1:4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9" t="e">
        <f t="shared" si="78"/>
        <v>#VALUE!</v>
      </c>
      <c r="E343" s="9" t="e">
        <f t="shared" si="79"/>
        <v>#VALUE!</v>
      </c>
      <c r="F343" s="9" t="e">
        <f t="shared" si="80"/>
        <v>#VALUE!</v>
      </c>
      <c r="G343" s="9" t="str">
        <f t="shared" si="81"/>
        <v/>
      </c>
      <c r="H343" s="9" t="str">
        <f t="shared" si="82"/>
        <v/>
      </c>
      <c r="I343" s="9" t="str">
        <f t="shared" si="83"/>
        <v/>
      </c>
      <c r="J343" s="9" t="str">
        <f t="shared" si="84"/>
        <v/>
      </c>
      <c r="K343" s="11" t="e">
        <f t="shared" si="85"/>
        <v>#VALUE!</v>
      </c>
      <c r="L343" s="11" t="e">
        <f t="shared" si="86"/>
        <v>#VALUE!</v>
      </c>
      <c r="M343" s="11" t="e">
        <f t="shared" si="87"/>
        <v>#VALUE!</v>
      </c>
      <c r="N343" s="11" t="e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#VALUE!</v>
      </c>
      <c r="O343" s="11">
        <f>0</f>
        <v>0</v>
      </c>
      <c r="P343" s="11" t="e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#VALUE!</v>
      </c>
      <c r="Q343" s="11" t="e">
        <f>2*'OddsRatio_working_3-way'!K343*'OddsRatio_working_3-way'!L343*'OddsRatio_working_3-way'!M343</f>
        <v>#VALUE!</v>
      </c>
      <c r="R343" s="11" t="e">
        <f t="shared" si="88"/>
        <v>#VALUE!</v>
      </c>
      <c r="S343" s="11" t="e">
        <f t="shared" si="89"/>
        <v>#VALUE!</v>
      </c>
      <c r="T343" s="11" t="e">
        <f t="shared" si="90"/>
        <v>#VALUE!</v>
      </c>
      <c r="U343" s="11" t="e">
        <f>'OddsRatio_working_3-way'!S343-'OddsRatio_working_3-way'!R343^2/3</f>
        <v>#VALUE!</v>
      </c>
      <c r="V343" s="11" t="e">
        <f>'OddsRatio_working_3-way'!S343*'OddsRatio_working_3-way'!R343/3-2*'OddsRatio_working_3-way'!R343^3/27-'OddsRatio_working_3-way'!T343</f>
        <v>#VALUE!</v>
      </c>
      <c r="W343" s="11" t="e">
        <f>'OddsRatio_working_3-way'!V343^2+4*'OddsRatio_working_3-way'!U343^3/27</f>
        <v>#VALUE!</v>
      </c>
      <c r="X343" s="11" t="e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#VALUE!</v>
      </c>
      <c r="Y343" s="11" t="e">
        <f>IF('OddsRatio_working_3-way'!W343&gt;=0,IF('OddsRatio_working_3-way'!V343+SQRT('OddsRatio_working_3-way'!W343)&gt;0,0,PI()),ACOS('OddsRatio_working_3-way'!V343/(2*'OddsRatio_working_3-way'!X343)))</f>
        <v>#VALUE!</v>
      </c>
      <c r="Z343" s="11" t="e">
        <f>'OddsRatio_working_3-way'!X343^(1/3)*COS('OddsRatio_working_3-way'!Y343/3)</f>
        <v>#VALUE!</v>
      </c>
      <c r="AA343" s="11" t="e">
        <f>'OddsRatio_working_3-way'!X343^(1/3)*COS(('OddsRatio_working_3-way'!Y343+2*PI())/3)</f>
        <v>#VALUE!</v>
      </c>
      <c r="AB343" s="11" t="e">
        <f>'OddsRatio_working_3-way'!X343^(1/3)*COS(('OddsRatio_working_3-way'!Y343+4*PI())/3)</f>
        <v>#VALUE!</v>
      </c>
      <c r="AC343" s="11" t="e">
        <f>'OddsRatio_working_3-way'!X343^(1/3)*SIN('OddsRatio_working_3-way'!Y343/3)</f>
        <v>#VALUE!</v>
      </c>
      <c r="AD343" s="11" t="e">
        <f>'OddsRatio_working_3-way'!X343^(1/3)*SIN(('OddsRatio_working_3-way'!Y343+2*PI())/3)</f>
        <v>#VALUE!</v>
      </c>
      <c r="AE343" s="11" t="e">
        <f>'OddsRatio_working_3-way'!X343^(1/3)*SIN(('OddsRatio_working_3-way'!Y343+4*PI())/3)</f>
        <v>#VALUE!</v>
      </c>
      <c r="AF343" s="11" t="e">
        <f>-'OddsRatio_working_3-way'!U343/(3*'OddsRatio_working_3-way'!X343^(1/3))*COS(('OddsRatio_working_3-way'!Y343)/3)</f>
        <v>#VALUE!</v>
      </c>
      <c r="AG343" s="11" t="e">
        <f>-'OddsRatio_working_3-way'!U343/(3*'OddsRatio_working_3-way'!X343^(1/3))*COS(('OddsRatio_working_3-way'!Y343+2*PI())/3)</f>
        <v>#VALUE!</v>
      </c>
      <c r="AH343" s="11" t="e">
        <f>-'OddsRatio_working_3-way'!U343/(3*'OddsRatio_working_3-way'!X343^(1/3))*COS(('OddsRatio_working_3-way'!Y343+4*PI())/3)</f>
        <v>#VALUE!</v>
      </c>
      <c r="AI343" s="11" t="e">
        <f>'OddsRatio_working_3-way'!U343/(3*'OddsRatio_working_3-way'!X343^(1/3))*SIN(('OddsRatio_working_3-way'!Y343)/3)</f>
        <v>#VALUE!</v>
      </c>
      <c r="AJ343" s="11" t="e">
        <f>'OddsRatio_working_3-way'!U343/(3*'OddsRatio_working_3-way'!X343^(1/3))*SIN(('OddsRatio_working_3-way'!Y343+2*PI())/3)</f>
        <v>#VALUE!</v>
      </c>
      <c r="AK343" s="11" t="e">
        <f>'OddsRatio_working_3-way'!U343/(3*'OddsRatio_working_3-way'!X343^(1/3))*SIN(('OddsRatio_working_3-way'!Y343+4*PI())/3)</f>
        <v>#VALUE!</v>
      </c>
      <c r="AL343" s="11" t="e">
        <f>'OddsRatio_working_3-way'!Z343+'OddsRatio_working_3-way'!AF343</f>
        <v>#VALUE!</v>
      </c>
      <c r="AM343" s="11" t="e">
        <f>'OddsRatio_working_3-way'!AA343+'OddsRatio_working_3-way'!AG343</f>
        <v>#VALUE!</v>
      </c>
      <c r="AN343" s="11" t="e">
        <f>'OddsRatio_working_3-way'!AB343+'OddsRatio_working_3-way'!AH343</f>
        <v>#VALUE!</v>
      </c>
      <c r="AO343" s="11" t="e">
        <f>'OddsRatio_working_3-way'!AC343+'OddsRatio_working_3-way'!AI343</f>
        <v>#VALUE!</v>
      </c>
      <c r="AP343" s="11" t="e">
        <f>'OddsRatio_working_3-way'!AD343+'OddsRatio_working_3-way'!AJ343</f>
        <v>#VALUE!</v>
      </c>
      <c r="AQ343" s="11" t="e">
        <f>'OddsRatio_working_3-way'!AE343+'OddsRatio_working_3-way'!AK343</f>
        <v>#VALUE!</v>
      </c>
      <c r="AR343" s="10" t="str">
        <f>IF(A343="","",IF(('OddsRatio_working_3-way'!X343=0),IF(Q343&gt;0,-Q343^(1/3),(-Q343)^(1/3)),'OddsRatio_working_3-way'!AL343-'OddsRatio_working_3-way'!R343/3))</f>
        <v/>
      </c>
      <c r="AS343" s="11" t="e">
        <f>IF(('OddsRatio_working_3-way'!X343=0),IF(Q343&gt;0,-Q343^(1/3),(-Q343)^(1/3)),'OddsRatio_working_3-way'!AM343-'OddsRatio_working_3-way'!R343/3)</f>
        <v>#VALUE!</v>
      </c>
      <c r="AT343" s="11" t="e">
        <f>IF(('OddsRatio_working_3-way'!X343=0),IF(Q343&gt;0,-Q343^(1/3),(-Q343)^(1/3)),'OddsRatio_working_3-way'!AN343-'OddsRatio_working_3-way'!R343/3)</f>
        <v>#VALUE!</v>
      </c>
      <c r="AU343" s="11" t="e">
        <f>IF(('OddsRatio_working_3-way'!X343=0),0,'OddsRatio_working_3-way'!AO343)</f>
        <v>#VALUE!</v>
      </c>
      <c r="AV343" s="11" t="e">
        <f>IF(('OddsRatio_working_3-way'!X343=0),0,'OddsRatio_working_3-way'!AP343)</f>
        <v>#VALUE!</v>
      </c>
      <c r="AW343" s="11" t="e">
        <f>IF(('OddsRatio_working_3-way'!X343=0),0,'OddsRatio_working_3-way'!AQ343)</f>
        <v>#VALUE!</v>
      </c>
    </row>
    <row r="344" spans="1:4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9" t="e">
        <f t="shared" si="78"/>
        <v>#VALUE!</v>
      </c>
      <c r="E344" s="9" t="e">
        <f t="shared" si="79"/>
        <v>#VALUE!</v>
      </c>
      <c r="F344" s="9" t="e">
        <f t="shared" si="80"/>
        <v>#VALUE!</v>
      </c>
      <c r="G344" s="9" t="str">
        <f t="shared" si="81"/>
        <v/>
      </c>
      <c r="H344" s="9" t="str">
        <f t="shared" si="82"/>
        <v/>
      </c>
      <c r="I344" s="9" t="str">
        <f t="shared" si="83"/>
        <v/>
      </c>
      <c r="J344" s="9" t="str">
        <f t="shared" si="84"/>
        <v/>
      </c>
      <c r="K344" s="11" t="e">
        <f t="shared" si="85"/>
        <v>#VALUE!</v>
      </c>
      <c r="L344" s="11" t="e">
        <f t="shared" si="86"/>
        <v>#VALUE!</v>
      </c>
      <c r="M344" s="11" t="e">
        <f t="shared" si="87"/>
        <v>#VALUE!</v>
      </c>
      <c r="N344" s="11" t="e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#VALUE!</v>
      </c>
      <c r="O344" s="11">
        <f>0</f>
        <v>0</v>
      </c>
      <c r="P344" s="11" t="e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#VALUE!</v>
      </c>
      <c r="Q344" s="11" t="e">
        <f>2*'OddsRatio_working_3-way'!K344*'OddsRatio_working_3-way'!L344*'OddsRatio_working_3-way'!M344</f>
        <v>#VALUE!</v>
      </c>
      <c r="R344" s="11" t="e">
        <f t="shared" si="88"/>
        <v>#VALUE!</v>
      </c>
      <c r="S344" s="11" t="e">
        <f t="shared" si="89"/>
        <v>#VALUE!</v>
      </c>
      <c r="T344" s="11" t="e">
        <f t="shared" si="90"/>
        <v>#VALUE!</v>
      </c>
      <c r="U344" s="11" t="e">
        <f>'OddsRatio_working_3-way'!S344-'OddsRatio_working_3-way'!R344^2/3</f>
        <v>#VALUE!</v>
      </c>
      <c r="V344" s="11" t="e">
        <f>'OddsRatio_working_3-way'!S344*'OddsRatio_working_3-way'!R344/3-2*'OddsRatio_working_3-way'!R344^3/27-'OddsRatio_working_3-way'!T344</f>
        <v>#VALUE!</v>
      </c>
      <c r="W344" s="11" t="e">
        <f>'OddsRatio_working_3-way'!V344^2+4*'OddsRatio_working_3-way'!U344^3/27</f>
        <v>#VALUE!</v>
      </c>
      <c r="X344" s="11" t="e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#VALUE!</v>
      </c>
      <c r="Y344" s="11" t="e">
        <f>IF('OddsRatio_working_3-way'!W344&gt;=0,IF('OddsRatio_working_3-way'!V344+SQRT('OddsRatio_working_3-way'!W344)&gt;0,0,PI()),ACOS('OddsRatio_working_3-way'!V344/(2*'OddsRatio_working_3-way'!X344)))</f>
        <v>#VALUE!</v>
      </c>
      <c r="Z344" s="11" t="e">
        <f>'OddsRatio_working_3-way'!X344^(1/3)*COS('OddsRatio_working_3-way'!Y344/3)</f>
        <v>#VALUE!</v>
      </c>
      <c r="AA344" s="11" t="e">
        <f>'OddsRatio_working_3-way'!X344^(1/3)*COS(('OddsRatio_working_3-way'!Y344+2*PI())/3)</f>
        <v>#VALUE!</v>
      </c>
      <c r="AB344" s="11" t="e">
        <f>'OddsRatio_working_3-way'!X344^(1/3)*COS(('OddsRatio_working_3-way'!Y344+4*PI())/3)</f>
        <v>#VALUE!</v>
      </c>
      <c r="AC344" s="11" t="e">
        <f>'OddsRatio_working_3-way'!X344^(1/3)*SIN('OddsRatio_working_3-way'!Y344/3)</f>
        <v>#VALUE!</v>
      </c>
      <c r="AD344" s="11" t="e">
        <f>'OddsRatio_working_3-way'!X344^(1/3)*SIN(('OddsRatio_working_3-way'!Y344+2*PI())/3)</f>
        <v>#VALUE!</v>
      </c>
      <c r="AE344" s="11" t="e">
        <f>'OddsRatio_working_3-way'!X344^(1/3)*SIN(('OddsRatio_working_3-way'!Y344+4*PI())/3)</f>
        <v>#VALUE!</v>
      </c>
      <c r="AF344" s="11" t="e">
        <f>-'OddsRatio_working_3-way'!U344/(3*'OddsRatio_working_3-way'!X344^(1/3))*COS(('OddsRatio_working_3-way'!Y344)/3)</f>
        <v>#VALUE!</v>
      </c>
      <c r="AG344" s="11" t="e">
        <f>-'OddsRatio_working_3-way'!U344/(3*'OddsRatio_working_3-way'!X344^(1/3))*COS(('OddsRatio_working_3-way'!Y344+2*PI())/3)</f>
        <v>#VALUE!</v>
      </c>
      <c r="AH344" s="11" t="e">
        <f>-'OddsRatio_working_3-way'!U344/(3*'OddsRatio_working_3-way'!X344^(1/3))*COS(('OddsRatio_working_3-way'!Y344+4*PI())/3)</f>
        <v>#VALUE!</v>
      </c>
      <c r="AI344" s="11" t="e">
        <f>'OddsRatio_working_3-way'!U344/(3*'OddsRatio_working_3-way'!X344^(1/3))*SIN(('OddsRatio_working_3-way'!Y344)/3)</f>
        <v>#VALUE!</v>
      </c>
      <c r="AJ344" s="11" t="e">
        <f>'OddsRatio_working_3-way'!U344/(3*'OddsRatio_working_3-way'!X344^(1/3))*SIN(('OddsRatio_working_3-way'!Y344+2*PI())/3)</f>
        <v>#VALUE!</v>
      </c>
      <c r="AK344" s="11" t="e">
        <f>'OddsRatio_working_3-way'!U344/(3*'OddsRatio_working_3-way'!X344^(1/3))*SIN(('OddsRatio_working_3-way'!Y344+4*PI())/3)</f>
        <v>#VALUE!</v>
      </c>
      <c r="AL344" s="11" t="e">
        <f>'OddsRatio_working_3-way'!Z344+'OddsRatio_working_3-way'!AF344</f>
        <v>#VALUE!</v>
      </c>
      <c r="AM344" s="11" t="e">
        <f>'OddsRatio_working_3-way'!AA344+'OddsRatio_working_3-way'!AG344</f>
        <v>#VALUE!</v>
      </c>
      <c r="AN344" s="11" t="e">
        <f>'OddsRatio_working_3-way'!AB344+'OddsRatio_working_3-way'!AH344</f>
        <v>#VALUE!</v>
      </c>
      <c r="AO344" s="11" t="e">
        <f>'OddsRatio_working_3-way'!AC344+'OddsRatio_working_3-way'!AI344</f>
        <v>#VALUE!</v>
      </c>
      <c r="AP344" s="11" t="e">
        <f>'OddsRatio_working_3-way'!AD344+'OddsRatio_working_3-way'!AJ344</f>
        <v>#VALUE!</v>
      </c>
      <c r="AQ344" s="11" t="e">
        <f>'OddsRatio_working_3-way'!AE344+'OddsRatio_working_3-way'!AK344</f>
        <v>#VALUE!</v>
      </c>
      <c r="AR344" s="10" t="str">
        <f>IF(A344="","",IF(('OddsRatio_working_3-way'!X344=0),IF(Q344&gt;0,-Q344^(1/3),(-Q344)^(1/3)),'OddsRatio_working_3-way'!AL344-'OddsRatio_working_3-way'!R344/3))</f>
        <v/>
      </c>
      <c r="AS344" s="11" t="e">
        <f>IF(('OddsRatio_working_3-way'!X344=0),IF(Q344&gt;0,-Q344^(1/3),(-Q344)^(1/3)),'OddsRatio_working_3-way'!AM344-'OddsRatio_working_3-way'!R344/3)</f>
        <v>#VALUE!</v>
      </c>
      <c r="AT344" s="11" t="e">
        <f>IF(('OddsRatio_working_3-way'!X344=0),IF(Q344&gt;0,-Q344^(1/3),(-Q344)^(1/3)),'OddsRatio_working_3-way'!AN344-'OddsRatio_working_3-way'!R344/3)</f>
        <v>#VALUE!</v>
      </c>
      <c r="AU344" s="11" t="e">
        <f>IF(('OddsRatio_working_3-way'!X344=0),0,'OddsRatio_working_3-way'!AO344)</f>
        <v>#VALUE!</v>
      </c>
      <c r="AV344" s="11" t="e">
        <f>IF(('OddsRatio_working_3-way'!X344=0),0,'OddsRatio_working_3-way'!AP344)</f>
        <v>#VALUE!</v>
      </c>
      <c r="AW344" s="11" t="e">
        <f>IF(('OddsRatio_working_3-way'!X344=0),0,'OddsRatio_working_3-way'!AQ344)</f>
        <v>#VALUE!</v>
      </c>
    </row>
    <row r="345" spans="1:4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9" t="e">
        <f t="shared" si="78"/>
        <v>#VALUE!</v>
      </c>
      <c r="E345" s="9" t="e">
        <f t="shared" si="79"/>
        <v>#VALUE!</v>
      </c>
      <c r="F345" s="9" t="e">
        <f t="shared" si="80"/>
        <v>#VALUE!</v>
      </c>
      <c r="G345" s="9" t="str">
        <f t="shared" si="81"/>
        <v/>
      </c>
      <c r="H345" s="9" t="str">
        <f t="shared" si="82"/>
        <v/>
      </c>
      <c r="I345" s="9" t="str">
        <f t="shared" si="83"/>
        <v/>
      </c>
      <c r="J345" s="9" t="str">
        <f t="shared" si="84"/>
        <v/>
      </c>
      <c r="K345" s="11" t="e">
        <f t="shared" si="85"/>
        <v>#VALUE!</v>
      </c>
      <c r="L345" s="11" t="e">
        <f t="shared" si="86"/>
        <v>#VALUE!</v>
      </c>
      <c r="M345" s="11" t="e">
        <f t="shared" si="87"/>
        <v>#VALUE!</v>
      </c>
      <c r="N345" s="11" t="e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#VALUE!</v>
      </c>
      <c r="O345" s="11">
        <f>0</f>
        <v>0</v>
      </c>
      <c r="P345" s="11" t="e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#VALUE!</v>
      </c>
      <c r="Q345" s="11" t="e">
        <f>2*'OddsRatio_working_3-way'!K345*'OddsRatio_working_3-way'!L345*'OddsRatio_working_3-way'!M345</f>
        <v>#VALUE!</v>
      </c>
      <c r="R345" s="11" t="e">
        <f t="shared" si="88"/>
        <v>#VALUE!</v>
      </c>
      <c r="S345" s="11" t="e">
        <f t="shared" si="89"/>
        <v>#VALUE!</v>
      </c>
      <c r="T345" s="11" t="e">
        <f t="shared" si="90"/>
        <v>#VALUE!</v>
      </c>
      <c r="U345" s="11" t="e">
        <f>'OddsRatio_working_3-way'!S345-'OddsRatio_working_3-way'!R345^2/3</f>
        <v>#VALUE!</v>
      </c>
      <c r="V345" s="11" t="e">
        <f>'OddsRatio_working_3-way'!S345*'OddsRatio_working_3-way'!R345/3-2*'OddsRatio_working_3-way'!R345^3/27-'OddsRatio_working_3-way'!T345</f>
        <v>#VALUE!</v>
      </c>
      <c r="W345" s="11" t="e">
        <f>'OddsRatio_working_3-way'!V345^2+4*'OddsRatio_working_3-way'!U345^3/27</f>
        <v>#VALUE!</v>
      </c>
      <c r="X345" s="11" t="e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#VALUE!</v>
      </c>
      <c r="Y345" s="11" t="e">
        <f>IF('OddsRatio_working_3-way'!W345&gt;=0,IF('OddsRatio_working_3-way'!V345+SQRT('OddsRatio_working_3-way'!W345)&gt;0,0,PI()),ACOS('OddsRatio_working_3-way'!V345/(2*'OddsRatio_working_3-way'!X345)))</f>
        <v>#VALUE!</v>
      </c>
      <c r="Z345" s="11" t="e">
        <f>'OddsRatio_working_3-way'!X345^(1/3)*COS('OddsRatio_working_3-way'!Y345/3)</f>
        <v>#VALUE!</v>
      </c>
      <c r="AA345" s="11" t="e">
        <f>'OddsRatio_working_3-way'!X345^(1/3)*COS(('OddsRatio_working_3-way'!Y345+2*PI())/3)</f>
        <v>#VALUE!</v>
      </c>
      <c r="AB345" s="11" t="e">
        <f>'OddsRatio_working_3-way'!X345^(1/3)*COS(('OddsRatio_working_3-way'!Y345+4*PI())/3)</f>
        <v>#VALUE!</v>
      </c>
      <c r="AC345" s="11" t="e">
        <f>'OddsRatio_working_3-way'!X345^(1/3)*SIN('OddsRatio_working_3-way'!Y345/3)</f>
        <v>#VALUE!</v>
      </c>
      <c r="AD345" s="11" t="e">
        <f>'OddsRatio_working_3-way'!X345^(1/3)*SIN(('OddsRatio_working_3-way'!Y345+2*PI())/3)</f>
        <v>#VALUE!</v>
      </c>
      <c r="AE345" s="11" t="e">
        <f>'OddsRatio_working_3-way'!X345^(1/3)*SIN(('OddsRatio_working_3-way'!Y345+4*PI())/3)</f>
        <v>#VALUE!</v>
      </c>
      <c r="AF345" s="11" t="e">
        <f>-'OddsRatio_working_3-way'!U345/(3*'OddsRatio_working_3-way'!X345^(1/3))*COS(('OddsRatio_working_3-way'!Y345)/3)</f>
        <v>#VALUE!</v>
      </c>
      <c r="AG345" s="11" t="e">
        <f>-'OddsRatio_working_3-way'!U345/(3*'OddsRatio_working_3-way'!X345^(1/3))*COS(('OddsRatio_working_3-way'!Y345+2*PI())/3)</f>
        <v>#VALUE!</v>
      </c>
      <c r="AH345" s="11" t="e">
        <f>-'OddsRatio_working_3-way'!U345/(3*'OddsRatio_working_3-way'!X345^(1/3))*COS(('OddsRatio_working_3-way'!Y345+4*PI())/3)</f>
        <v>#VALUE!</v>
      </c>
      <c r="AI345" s="11" t="e">
        <f>'OddsRatio_working_3-way'!U345/(3*'OddsRatio_working_3-way'!X345^(1/3))*SIN(('OddsRatio_working_3-way'!Y345)/3)</f>
        <v>#VALUE!</v>
      </c>
      <c r="AJ345" s="11" t="e">
        <f>'OddsRatio_working_3-way'!U345/(3*'OddsRatio_working_3-way'!X345^(1/3))*SIN(('OddsRatio_working_3-way'!Y345+2*PI())/3)</f>
        <v>#VALUE!</v>
      </c>
      <c r="AK345" s="11" t="e">
        <f>'OddsRatio_working_3-way'!U345/(3*'OddsRatio_working_3-way'!X345^(1/3))*SIN(('OddsRatio_working_3-way'!Y345+4*PI())/3)</f>
        <v>#VALUE!</v>
      </c>
      <c r="AL345" s="11" t="e">
        <f>'OddsRatio_working_3-way'!Z345+'OddsRatio_working_3-way'!AF345</f>
        <v>#VALUE!</v>
      </c>
      <c r="AM345" s="11" t="e">
        <f>'OddsRatio_working_3-way'!AA345+'OddsRatio_working_3-way'!AG345</f>
        <v>#VALUE!</v>
      </c>
      <c r="AN345" s="11" t="e">
        <f>'OddsRatio_working_3-way'!AB345+'OddsRatio_working_3-way'!AH345</f>
        <v>#VALUE!</v>
      </c>
      <c r="AO345" s="11" t="e">
        <f>'OddsRatio_working_3-way'!AC345+'OddsRatio_working_3-way'!AI345</f>
        <v>#VALUE!</v>
      </c>
      <c r="AP345" s="11" t="e">
        <f>'OddsRatio_working_3-way'!AD345+'OddsRatio_working_3-way'!AJ345</f>
        <v>#VALUE!</v>
      </c>
      <c r="AQ345" s="11" t="e">
        <f>'OddsRatio_working_3-way'!AE345+'OddsRatio_working_3-way'!AK345</f>
        <v>#VALUE!</v>
      </c>
      <c r="AR345" s="10" t="str">
        <f>IF(A345="","",IF(('OddsRatio_working_3-way'!X345=0),IF(Q345&gt;0,-Q345^(1/3),(-Q345)^(1/3)),'OddsRatio_working_3-way'!AL345-'OddsRatio_working_3-way'!R345/3))</f>
        <v/>
      </c>
      <c r="AS345" s="11" t="e">
        <f>IF(('OddsRatio_working_3-way'!X345=0),IF(Q345&gt;0,-Q345^(1/3),(-Q345)^(1/3)),'OddsRatio_working_3-way'!AM345-'OddsRatio_working_3-way'!R345/3)</f>
        <v>#VALUE!</v>
      </c>
      <c r="AT345" s="11" t="e">
        <f>IF(('OddsRatio_working_3-way'!X345=0),IF(Q345&gt;0,-Q345^(1/3),(-Q345)^(1/3)),'OddsRatio_working_3-way'!AN345-'OddsRatio_working_3-way'!R345/3)</f>
        <v>#VALUE!</v>
      </c>
      <c r="AU345" s="11" t="e">
        <f>IF(('OddsRatio_working_3-way'!X345=0),0,'OddsRatio_working_3-way'!AO345)</f>
        <v>#VALUE!</v>
      </c>
      <c r="AV345" s="11" t="e">
        <f>IF(('OddsRatio_working_3-way'!X345=0),0,'OddsRatio_working_3-way'!AP345)</f>
        <v>#VALUE!</v>
      </c>
      <c r="AW345" s="11" t="e">
        <f>IF(('OddsRatio_working_3-way'!X345=0),0,'OddsRatio_working_3-way'!AQ345)</f>
        <v>#VALUE!</v>
      </c>
    </row>
    <row r="346" spans="1:4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9" t="e">
        <f t="shared" si="78"/>
        <v>#VALUE!</v>
      </c>
      <c r="E346" s="9" t="e">
        <f t="shared" si="79"/>
        <v>#VALUE!</v>
      </c>
      <c r="F346" s="9" t="e">
        <f t="shared" si="80"/>
        <v>#VALUE!</v>
      </c>
      <c r="G346" s="9" t="str">
        <f t="shared" si="81"/>
        <v/>
      </c>
      <c r="H346" s="9" t="str">
        <f t="shared" si="82"/>
        <v/>
      </c>
      <c r="I346" s="9" t="str">
        <f t="shared" si="83"/>
        <v/>
      </c>
      <c r="J346" s="9" t="str">
        <f t="shared" si="84"/>
        <v/>
      </c>
      <c r="K346" s="11" t="e">
        <f t="shared" si="85"/>
        <v>#VALUE!</v>
      </c>
      <c r="L346" s="11" t="e">
        <f t="shared" si="86"/>
        <v>#VALUE!</v>
      </c>
      <c r="M346" s="11" t="e">
        <f t="shared" si="87"/>
        <v>#VALUE!</v>
      </c>
      <c r="N346" s="11" t="e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#VALUE!</v>
      </c>
      <c r="O346" s="11">
        <f>0</f>
        <v>0</v>
      </c>
      <c r="P346" s="11" t="e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#VALUE!</v>
      </c>
      <c r="Q346" s="11" t="e">
        <f>2*'OddsRatio_working_3-way'!K346*'OddsRatio_working_3-way'!L346*'OddsRatio_working_3-way'!M346</f>
        <v>#VALUE!</v>
      </c>
      <c r="R346" s="11" t="e">
        <f t="shared" si="88"/>
        <v>#VALUE!</v>
      </c>
      <c r="S346" s="11" t="e">
        <f t="shared" si="89"/>
        <v>#VALUE!</v>
      </c>
      <c r="T346" s="11" t="e">
        <f t="shared" si="90"/>
        <v>#VALUE!</v>
      </c>
      <c r="U346" s="11" t="e">
        <f>'OddsRatio_working_3-way'!S346-'OddsRatio_working_3-way'!R346^2/3</f>
        <v>#VALUE!</v>
      </c>
      <c r="V346" s="11" t="e">
        <f>'OddsRatio_working_3-way'!S346*'OddsRatio_working_3-way'!R346/3-2*'OddsRatio_working_3-way'!R346^3/27-'OddsRatio_working_3-way'!T346</f>
        <v>#VALUE!</v>
      </c>
      <c r="W346" s="11" t="e">
        <f>'OddsRatio_working_3-way'!V346^2+4*'OddsRatio_working_3-way'!U346^3/27</f>
        <v>#VALUE!</v>
      </c>
      <c r="X346" s="11" t="e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#VALUE!</v>
      </c>
      <c r="Y346" s="11" t="e">
        <f>IF('OddsRatio_working_3-way'!W346&gt;=0,IF('OddsRatio_working_3-way'!V346+SQRT('OddsRatio_working_3-way'!W346)&gt;0,0,PI()),ACOS('OddsRatio_working_3-way'!V346/(2*'OddsRatio_working_3-way'!X346)))</f>
        <v>#VALUE!</v>
      </c>
      <c r="Z346" s="11" t="e">
        <f>'OddsRatio_working_3-way'!X346^(1/3)*COS('OddsRatio_working_3-way'!Y346/3)</f>
        <v>#VALUE!</v>
      </c>
      <c r="AA346" s="11" t="e">
        <f>'OddsRatio_working_3-way'!X346^(1/3)*COS(('OddsRatio_working_3-way'!Y346+2*PI())/3)</f>
        <v>#VALUE!</v>
      </c>
      <c r="AB346" s="11" t="e">
        <f>'OddsRatio_working_3-way'!X346^(1/3)*COS(('OddsRatio_working_3-way'!Y346+4*PI())/3)</f>
        <v>#VALUE!</v>
      </c>
      <c r="AC346" s="11" t="e">
        <f>'OddsRatio_working_3-way'!X346^(1/3)*SIN('OddsRatio_working_3-way'!Y346/3)</f>
        <v>#VALUE!</v>
      </c>
      <c r="AD346" s="11" t="e">
        <f>'OddsRatio_working_3-way'!X346^(1/3)*SIN(('OddsRatio_working_3-way'!Y346+2*PI())/3)</f>
        <v>#VALUE!</v>
      </c>
      <c r="AE346" s="11" t="e">
        <f>'OddsRatio_working_3-way'!X346^(1/3)*SIN(('OddsRatio_working_3-way'!Y346+4*PI())/3)</f>
        <v>#VALUE!</v>
      </c>
      <c r="AF346" s="11" t="e">
        <f>-'OddsRatio_working_3-way'!U346/(3*'OddsRatio_working_3-way'!X346^(1/3))*COS(('OddsRatio_working_3-way'!Y346)/3)</f>
        <v>#VALUE!</v>
      </c>
      <c r="AG346" s="11" t="e">
        <f>-'OddsRatio_working_3-way'!U346/(3*'OddsRatio_working_3-way'!X346^(1/3))*COS(('OddsRatio_working_3-way'!Y346+2*PI())/3)</f>
        <v>#VALUE!</v>
      </c>
      <c r="AH346" s="11" t="e">
        <f>-'OddsRatio_working_3-way'!U346/(3*'OddsRatio_working_3-way'!X346^(1/3))*COS(('OddsRatio_working_3-way'!Y346+4*PI())/3)</f>
        <v>#VALUE!</v>
      </c>
      <c r="AI346" s="11" t="e">
        <f>'OddsRatio_working_3-way'!U346/(3*'OddsRatio_working_3-way'!X346^(1/3))*SIN(('OddsRatio_working_3-way'!Y346)/3)</f>
        <v>#VALUE!</v>
      </c>
      <c r="AJ346" s="11" t="e">
        <f>'OddsRatio_working_3-way'!U346/(3*'OddsRatio_working_3-way'!X346^(1/3))*SIN(('OddsRatio_working_3-way'!Y346+2*PI())/3)</f>
        <v>#VALUE!</v>
      </c>
      <c r="AK346" s="11" t="e">
        <f>'OddsRatio_working_3-way'!U346/(3*'OddsRatio_working_3-way'!X346^(1/3))*SIN(('OddsRatio_working_3-way'!Y346+4*PI())/3)</f>
        <v>#VALUE!</v>
      </c>
      <c r="AL346" s="11" t="e">
        <f>'OddsRatio_working_3-way'!Z346+'OddsRatio_working_3-way'!AF346</f>
        <v>#VALUE!</v>
      </c>
      <c r="AM346" s="11" t="e">
        <f>'OddsRatio_working_3-way'!AA346+'OddsRatio_working_3-way'!AG346</f>
        <v>#VALUE!</v>
      </c>
      <c r="AN346" s="11" t="e">
        <f>'OddsRatio_working_3-way'!AB346+'OddsRatio_working_3-way'!AH346</f>
        <v>#VALUE!</v>
      </c>
      <c r="AO346" s="11" t="e">
        <f>'OddsRatio_working_3-way'!AC346+'OddsRatio_working_3-way'!AI346</f>
        <v>#VALUE!</v>
      </c>
      <c r="AP346" s="11" t="e">
        <f>'OddsRatio_working_3-way'!AD346+'OddsRatio_working_3-way'!AJ346</f>
        <v>#VALUE!</v>
      </c>
      <c r="AQ346" s="11" t="e">
        <f>'OddsRatio_working_3-way'!AE346+'OddsRatio_working_3-way'!AK346</f>
        <v>#VALUE!</v>
      </c>
      <c r="AR346" s="10" t="str">
        <f>IF(A346="","",IF(('OddsRatio_working_3-way'!X346=0),IF(Q346&gt;0,-Q346^(1/3),(-Q346)^(1/3)),'OddsRatio_working_3-way'!AL346-'OddsRatio_working_3-way'!R346/3))</f>
        <v/>
      </c>
      <c r="AS346" s="11" t="e">
        <f>IF(('OddsRatio_working_3-way'!X346=0),IF(Q346&gt;0,-Q346^(1/3),(-Q346)^(1/3)),'OddsRatio_working_3-way'!AM346-'OddsRatio_working_3-way'!R346/3)</f>
        <v>#VALUE!</v>
      </c>
      <c r="AT346" s="11" t="e">
        <f>IF(('OddsRatio_working_3-way'!X346=0),IF(Q346&gt;0,-Q346^(1/3),(-Q346)^(1/3)),'OddsRatio_working_3-way'!AN346-'OddsRatio_working_3-way'!R346/3)</f>
        <v>#VALUE!</v>
      </c>
      <c r="AU346" s="11" t="e">
        <f>IF(('OddsRatio_working_3-way'!X346=0),0,'OddsRatio_working_3-way'!AO346)</f>
        <v>#VALUE!</v>
      </c>
      <c r="AV346" s="11" t="e">
        <f>IF(('OddsRatio_working_3-way'!X346=0),0,'OddsRatio_working_3-way'!AP346)</f>
        <v>#VALUE!</v>
      </c>
      <c r="AW346" s="11" t="e">
        <f>IF(('OddsRatio_working_3-way'!X346=0),0,'OddsRatio_working_3-way'!AQ346)</f>
        <v>#VALUE!</v>
      </c>
    </row>
    <row r="347" spans="1:4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9" t="e">
        <f t="shared" si="78"/>
        <v>#VALUE!</v>
      </c>
      <c r="E347" s="9" t="e">
        <f t="shared" si="79"/>
        <v>#VALUE!</v>
      </c>
      <c r="F347" s="9" t="e">
        <f t="shared" si="80"/>
        <v>#VALUE!</v>
      </c>
      <c r="G347" s="9" t="str">
        <f t="shared" si="81"/>
        <v/>
      </c>
      <c r="H347" s="9" t="str">
        <f t="shared" si="82"/>
        <v/>
      </c>
      <c r="I347" s="9" t="str">
        <f t="shared" si="83"/>
        <v/>
      </c>
      <c r="J347" s="9" t="str">
        <f t="shared" si="84"/>
        <v/>
      </c>
      <c r="K347" s="11" t="e">
        <f t="shared" si="85"/>
        <v>#VALUE!</v>
      </c>
      <c r="L347" s="11" t="e">
        <f t="shared" si="86"/>
        <v>#VALUE!</v>
      </c>
      <c r="M347" s="11" t="e">
        <f t="shared" si="87"/>
        <v>#VALUE!</v>
      </c>
      <c r="N347" s="11" t="e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#VALUE!</v>
      </c>
      <c r="O347" s="11">
        <f>0</f>
        <v>0</v>
      </c>
      <c r="P347" s="11" t="e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#VALUE!</v>
      </c>
      <c r="Q347" s="11" t="e">
        <f>2*'OddsRatio_working_3-way'!K347*'OddsRatio_working_3-way'!L347*'OddsRatio_working_3-way'!M347</f>
        <v>#VALUE!</v>
      </c>
      <c r="R347" s="11" t="e">
        <f t="shared" si="88"/>
        <v>#VALUE!</v>
      </c>
      <c r="S347" s="11" t="e">
        <f t="shared" si="89"/>
        <v>#VALUE!</v>
      </c>
      <c r="T347" s="11" t="e">
        <f t="shared" si="90"/>
        <v>#VALUE!</v>
      </c>
      <c r="U347" s="11" t="e">
        <f>'OddsRatio_working_3-way'!S347-'OddsRatio_working_3-way'!R347^2/3</f>
        <v>#VALUE!</v>
      </c>
      <c r="V347" s="11" t="e">
        <f>'OddsRatio_working_3-way'!S347*'OddsRatio_working_3-way'!R347/3-2*'OddsRatio_working_3-way'!R347^3/27-'OddsRatio_working_3-way'!T347</f>
        <v>#VALUE!</v>
      </c>
      <c r="W347" s="11" t="e">
        <f>'OddsRatio_working_3-way'!V347^2+4*'OddsRatio_working_3-way'!U347^3/27</f>
        <v>#VALUE!</v>
      </c>
      <c r="X347" s="11" t="e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#VALUE!</v>
      </c>
      <c r="Y347" s="11" t="e">
        <f>IF('OddsRatio_working_3-way'!W347&gt;=0,IF('OddsRatio_working_3-way'!V347+SQRT('OddsRatio_working_3-way'!W347)&gt;0,0,PI()),ACOS('OddsRatio_working_3-way'!V347/(2*'OddsRatio_working_3-way'!X347)))</f>
        <v>#VALUE!</v>
      </c>
      <c r="Z347" s="11" t="e">
        <f>'OddsRatio_working_3-way'!X347^(1/3)*COS('OddsRatio_working_3-way'!Y347/3)</f>
        <v>#VALUE!</v>
      </c>
      <c r="AA347" s="11" t="e">
        <f>'OddsRatio_working_3-way'!X347^(1/3)*COS(('OddsRatio_working_3-way'!Y347+2*PI())/3)</f>
        <v>#VALUE!</v>
      </c>
      <c r="AB347" s="11" t="e">
        <f>'OddsRatio_working_3-way'!X347^(1/3)*COS(('OddsRatio_working_3-way'!Y347+4*PI())/3)</f>
        <v>#VALUE!</v>
      </c>
      <c r="AC347" s="11" t="e">
        <f>'OddsRatio_working_3-way'!X347^(1/3)*SIN('OddsRatio_working_3-way'!Y347/3)</f>
        <v>#VALUE!</v>
      </c>
      <c r="AD347" s="11" t="e">
        <f>'OddsRatio_working_3-way'!X347^(1/3)*SIN(('OddsRatio_working_3-way'!Y347+2*PI())/3)</f>
        <v>#VALUE!</v>
      </c>
      <c r="AE347" s="11" t="e">
        <f>'OddsRatio_working_3-way'!X347^(1/3)*SIN(('OddsRatio_working_3-way'!Y347+4*PI())/3)</f>
        <v>#VALUE!</v>
      </c>
      <c r="AF347" s="11" t="e">
        <f>-'OddsRatio_working_3-way'!U347/(3*'OddsRatio_working_3-way'!X347^(1/3))*COS(('OddsRatio_working_3-way'!Y347)/3)</f>
        <v>#VALUE!</v>
      </c>
      <c r="AG347" s="11" t="e">
        <f>-'OddsRatio_working_3-way'!U347/(3*'OddsRatio_working_3-way'!X347^(1/3))*COS(('OddsRatio_working_3-way'!Y347+2*PI())/3)</f>
        <v>#VALUE!</v>
      </c>
      <c r="AH347" s="11" t="e">
        <f>-'OddsRatio_working_3-way'!U347/(3*'OddsRatio_working_3-way'!X347^(1/3))*COS(('OddsRatio_working_3-way'!Y347+4*PI())/3)</f>
        <v>#VALUE!</v>
      </c>
      <c r="AI347" s="11" t="e">
        <f>'OddsRatio_working_3-way'!U347/(3*'OddsRatio_working_3-way'!X347^(1/3))*SIN(('OddsRatio_working_3-way'!Y347)/3)</f>
        <v>#VALUE!</v>
      </c>
      <c r="AJ347" s="11" t="e">
        <f>'OddsRatio_working_3-way'!U347/(3*'OddsRatio_working_3-way'!X347^(1/3))*SIN(('OddsRatio_working_3-way'!Y347+2*PI())/3)</f>
        <v>#VALUE!</v>
      </c>
      <c r="AK347" s="11" t="e">
        <f>'OddsRatio_working_3-way'!U347/(3*'OddsRatio_working_3-way'!X347^(1/3))*SIN(('OddsRatio_working_3-way'!Y347+4*PI())/3)</f>
        <v>#VALUE!</v>
      </c>
      <c r="AL347" s="11" t="e">
        <f>'OddsRatio_working_3-way'!Z347+'OddsRatio_working_3-way'!AF347</f>
        <v>#VALUE!</v>
      </c>
      <c r="AM347" s="11" t="e">
        <f>'OddsRatio_working_3-way'!AA347+'OddsRatio_working_3-way'!AG347</f>
        <v>#VALUE!</v>
      </c>
      <c r="AN347" s="11" t="e">
        <f>'OddsRatio_working_3-way'!AB347+'OddsRatio_working_3-way'!AH347</f>
        <v>#VALUE!</v>
      </c>
      <c r="AO347" s="11" t="e">
        <f>'OddsRatio_working_3-way'!AC347+'OddsRatio_working_3-way'!AI347</f>
        <v>#VALUE!</v>
      </c>
      <c r="AP347" s="11" t="e">
        <f>'OddsRatio_working_3-way'!AD347+'OddsRatio_working_3-way'!AJ347</f>
        <v>#VALUE!</v>
      </c>
      <c r="AQ347" s="11" t="e">
        <f>'OddsRatio_working_3-way'!AE347+'OddsRatio_working_3-way'!AK347</f>
        <v>#VALUE!</v>
      </c>
      <c r="AR347" s="10" t="str">
        <f>IF(A347="","",IF(('OddsRatio_working_3-way'!X347=0),IF(Q347&gt;0,-Q347^(1/3),(-Q347)^(1/3)),'OddsRatio_working_3-way'!AL347-'OddsRatio_working_3-way'!R347/3))</f>
        <v/>
      </c>
      <c r="AS347" s="11" t="e">
        <f>IF(('OddsRatio_working_3-way'!X347=0),IF(Q347&gt;0,-Q347^(1/3),(-Q347)^(1/3)),'OddsRatio_working_3-way'!AM347-'OddsRatio_working_3-way'!R347/3)</f>
        <v>#VALUE!</v>
      </c>
      <c r="AT347" s="11" t="e">
        <f>IF(('OddsRatio_working_3-way'!X347=0),IF(Q347&gt;0,-Q347^(1/3),(-Q347)^(1/3)),'OddsRatio_working_3-way'!AN347-'OddsRatio_working_3-way'!R347/3)</f>
        <v>#VALUE!</v>
      </c>
      <c r="AU347" s="11" t="e">
        <f>IF(('OddsRatio_working_3-way'!X347=0),0,'OddsRatio_working_3-way'!AO347)</f>
        <v>#VALUE!</v>
      </c>
      <c r="AV347" s="11" t="e">
        <f>IF(('OddsRatio_working_3-way'!X347=0),0,'OddsRatio_working_3-way'!AP347)</f>
        <v>#VALUE!</v>
      </c>
      <c r="AW347" s="11" t="e">
        <f>IF(('OddsRatio_working_3-way'!X347=0),0,'OddsRatio_working_3-way'!AQ347)</f>
        <v>#VALUE!</v>
      </c>
    </row>
    <row r="348" spans="1:4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9" t="e">
        <f t="shared" si="78"/>
        <v>#VALUE!</v>
      </c>
      <c r="E348" s="9" t="e">
        <f t="shared" si="79"/>
        <v>#VALUE!</v>
      </c>
      <c r="F348" s="9" t="e">
        <f t="shared" si="80"/>
        <v>#VALUE!</v>
      </c>
      <c r="G348" s="9" t="str">
        <f t="shared" si="81"/>
        <v/>
      </c>
      <c r="H348" s="9" t="str">
        <f t="shared" si="82"/>
        <v/>
      </c>
      <c r="I348" s="9" t="str">
        <f t="shared" si="83"/>
        <v/>
      </c>
      <c r="J348" s="9" t="str">
        <f t="shared" si="84"/>
        <v/>
      </c>
      <c r="K348" s="11" t="e">
        <f t="shared" si="85"/>
        <v>#VALUE!</v>
      </c>
      <c r="L348" s="11" t="e">
        <f t="shared" si="86"/>
        <v>#VALUE!</v>
      </c>
      <c r="M348" s="11" t="e">
        <f t="shared" si="87"/>
        <v>#VALUE!</v>
      </c>
      <c r="N348" s="11" t="e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#VALUE!</v>
      </c>
      <c r="O348" s="11">
        <f>0</f>
        <v>0</v>
      </c>
      <c r="P348" s="11" t="e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#VALUE!</v>
      </c>
      <c r="Q348" s="11" t="e">
        <f>2*'OddsRatio_working_3-way'!K348*'OddsRatio_working_3-way'!L348*'OddsRatio_working_3-way'!M348</f>
        <v>#VALUE!</v>
      </c>
      <c r="R348" s="11" t="e">
        <f t="shared" si="88"/>
        <v>#VALUE!</v>
      </c>
      <c r="S348" s="11" t="e">
        <f t="shared" si="89"/>
        <v>#VALUE!</v>
      </c>
      <c r="T348" s="11" t="e">
        <f t="shared" si="90"/>
        <v>#VALUE!</v>
      </c>
      <c r="U348" s="11" t="e">
        <f>'OddsRatio_working_3-way'!S348-'OddsRatio_working_3-way'!R348^2/3</f>
        <v>#VALUE!</v>
      </c>
      <c r="V348" s="11" t="e">
        <f>'OddsRatio_working_3-way'!S348*'OddsRatio_working_3-way'!R348/3-2*'OddsRatio_working_3-way'!R348^3/27-'OddsRatio_working_3-way'!T348</f>
        <v>#VALUE!</v>
      </c>
      <c r="W348" s="11" t="e">
        <f>'OddsRatio_working_3-way'!V348^2+4*'OddsRatio_working_3-way'!U348^3/27</f>
        <v>#VALUE!</v>
      </c>
      <c r="X348" s="11" t="e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#VALUE!</v>
      </c>
      <c r="Y348" s="11" t="e">
        <f>IF('OddsRatio_working_3-way'!W348&gt;=0,IF('OddsRatio_working_3-way'!V348+SQRT('OddsRatio_working_3-way'!W348)&gt;0,0,PI()),ACOS('OddsRatio_working_3-way'!V348/(2*'OddsRatio_working_3-way'!X348)))</f>
        <v>#VALUE!</v>
      </c>
      <c r="Z348" s="11" t="e">
        <f>'OddsRatio_working_3-way'!X348^(1/3)*COS('OddsRatio_working_3-way'!Y348/3)</f>
        <v>#VALUE!</v>
      </c>
      <c r="AA348" s="11" t="e">
        <f>'OddsRatio_working_3-way'!X348^(1/3)*COS(('OddsRatio_working_3-way'!Y348+2*PI())/3)</f>
        <v>#VALUE!</v>
      </c>
      <c r="AB348" s="11" t="e">
        <f>'OddsRatio_working_3-way'!X348^(1/3)*COS(('OddsRatio_working_3-way'!Y348+4*PI())/3)</f>
        <v>#VALUE!</v>
      </c>
      <c r="AC348" s="11" t="e">
        <f>'OddsRatio_working_3-way'!X348^(1/3)*SIN('OddsRatio_working_3-way'!Y348/3)</f>
        <v>#VALUE!</v>
      </c>
      <c r="AD348" s="11" t="e">
        <f>'OddsRatio_working_3-way'!X348^(1/3)*SIN(('OddsRatio_working_3-way'!Y348+2*PI())/3)</f>
        <v>#VALUE!</v>
      </c>
      <c r="AE348" s="11" t="e">
        <f>'OddsRatio_working_3-way'!X348^(1/3)*SIN(('OddsRatio_working_3-way'!Y348+4*PI())/3)</f>
        <v>#VALUE!</v>
      </c>
      <c r="AF348" s="11" t="e">
        <f>-'OddsRatio_working_3-way'!U348/(3*'OddsRatio_working_3-way'!X348^(1/3))*COS(('OddsRatio_working_3-way'!Y348)/3)</f>
        <v>#VALUE!</v>
      </c>
      <c r="AG348" s="11" t="e">
        <f>-'OddsRatio_working_3-way'!U348/(3*'OddsRatio_working_3-way'!X348^(1/3))*COS(('OddsRatio_working_3-way'!Y348+2*PI())/3)</f>
        <v>#VALUE!</v>
      </c>
      <c r="AH348" s="11" t="e">
        <f>-'OddsRatio_working_3-way'!U348/(3*'OddsRatio_working_3-way'!X348^(1/3))*COS(('OddsRatio_working_3-way'!Y348+4*PI())/3)</f>
        <v>#VALUE!</v>
      </c>
      <c r="AI348" s="11" t="e">
        <f>'OddsRatio_working_3-way'!U348/(3*'OddsRatio_working_3-way'!X348^(1/3))*SIN(('OddsRatio_working_3-way'!Y348)/3)</f>
        <v>#VALUE!</v>
      </c>
      <c r="AJ348" s="11" t="e">
        <f>'OddsRatio_working_3-way'!U348/(3*'OddsRatio_working_3-way'!X348^(1/3))*SIN(('OddsRatio_working_3-way'!Y348+2*PI())/3)</f>
        <v>#VALUE!</v>
      </c>
      <c r="AK348" s="11" t="e">
        <f>'OddsRatio_working_3-way'!U348/(3*'OddsRatio_working_3-way'!X348^(1/3))*SIN(('OddsRatio_working_3-way'!Y348+4*PI())/3)</f>
        <v>#VALUE!</v>
      </c>
      <c r="AL348" s="11" t="e">
        <f>'OddsRatio_working_3-way'!Z348+'OddsRatio_working_3-way'!AF348</f>
        <v>#VALUE!</v>
      </c>
      <c r="AM348" s="11" t="e">
        <f>'OddsRatio_working_3-way'!AA348+'OddsRatio_working_3-way'!AG348</f>
        <v>#VALUE!</v>
      </c>
      <c r="AN348" s="11" t="e">
        <f>'OddsRatio_working_3-way'!AB348+'OddsRatio_working_3-way'!AH348</f>
        <v>#VALUE!</v>
      </c>
      <c r="AO348" s="11" t="e">
        <f>'OddsRatio_working_3-way'!AC348+'OddsRatio_working_3-way'!AI348</f>
        <v>#VALUE!</v>
      </c>
      <c r="AP348" s="11" t="e">
        <f>'OddsRatio_working_3-way'!AD348+'OddsRatio_working_3-way'!AJ348</f>
        <v>#VALUE!</v>
      </c>
      <c r="AQ348" s="11" t="e">
        <f>'OddsRatio_working_3-way'!AE348+'OddsRatio_working_3-way'!AK348</f>
        <v>#VALUE!</v>
      </c>
      <c r="AR348" s="10" t="str">
        <f>IF(A348="","",IF(('OddsRatio_working_3-way'!X348=0),IF(Q348&gt;0,-Q348^(1/3),(-Q348)^(1/3)),'OddsRatio_working_3-way'!AL348-'OddsRatio_working_3-way'!R348/3))</f>
        <v/>
      </c>
      <c r="AS348" s="11" t="e">
        <f>IF(('OddsRatio_working_3-way'!X348=0),IF(Q348&gt;0,-Q348^(1/3),(-Q348)^(1/3)),'OddsRatio_working_3-way'!AM348-'OddsRatio_working_3-way'!R348/3)</f>
        <v>#VALUE!</v>
      </c>
      <c r="AT348" s="11" t="e">
        <f>IF(('OddsRatio_working_3-way'!X348=0),IF(Q348&gt;0,-Q348^(1/3),(-Q348)^(1/3)),'OddsRatio_working_3-way'!AN348-'OddsRatio_working_3-way'!R348/3)</f>
        <v>#VALUE!</v>
      </c>
      <c r="AU348" s="11" t="e">
        <f>IF(('OddsRatio_working_3-way'!X348=0),0,'OddsRatio_working_3-way'!AO348)</f>
        <v>#VALUE!</v>
      </c>
      <c r="AV348" s="11" t="e">
        <f>IF(('OddsRatio_working_3-way'!X348=0),0,'OddsRatio_working_3-way'!AP348)</f>
        <v>#VALUE!</v>
      </c>
      <c r="AW348" s="11" t="e">
        <f>IF(('OddsRatio_working_3-way'!X348=0),0,'OddsRatio_working_3-way'!AQ348)</f>
        <v>#VALUE!</v>
      </c>
    </row>
    <row r="349" spans="1:4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9" t="e">
        <f t="shared" si="78"/>
        <v>#VALUE!</v>
      </c>
      <c r="E349" s="9" t="e">
        <f t="shared" si="79"/>
        <v>#VALUE!</v>
      </c>
      <c r="F349" s="9" t="e">
        <f t="shared" si="80"/>
        <v>#VALUE!</v>
      </c>
      <c r="G349" s="9" t="str">
        <f t="shared" si="81"/>
        <v/>
      </c>
      <c r="H349" s="9" t="str">
        <f t="shared" si="82"/>
        <v/>
      </c>
      <c r="I349" s="9" t="str">
        <f t="shared" si="83"/>
        <v/>
      </c>
      <c r="J349" s="9" t="str">
        <f t="shared" si="84"/>
        <v/>
      </c>
      <c r="K349" s="11" t="e">
        <f t="shared" si="85"/>
        <v>#VALUE!</v>
      </c>
      <c r="L349" s="11" t="e">
        <f t="shared" si="86"/>
        <v>#VALUE!</v>
      </c>
      <c r="M349" s="11" t="e">
        <f t="shared" si="87"/>
        <v>#VALUE!</v>
      </c>
      <c r="N349" s="11" t="e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#VALUE!</v>
      </c>
      <c r="O349" s="11">
        <f>0</f>
        <v>0</v>
      </c>
      <c r="P349" s="11" t="e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#VALUE!</v>
      </c>
      <c r="Q349" s="11" t="e">
        <f>2*'OddsRatio_working_3-way'!K349*'OddsRatio_working_3-way'!L349*'OddsRatio_working_3-way'!M349</f>
        <v>#VALUE!</v>
      </c>
      <c r="R349" s="11" t="e">
        <f t="shared" si="88"/>
        <v>#VALUE!</v>
      </c>
      <c r="S349" s="11" t="e">
        <f t="shared" si="89"/>
        <v>#VALUE!</v>
      </c>
      <c r="T349" s="11" t="e">
        <f t="shared" si="90"/>
        <v>#VALUE!</v>
      </c>
      <c r="U349" s="11" t="e">
        <f>'OddsRatio_working_3-way'!S349-'OddsRatio_working_3-way'!R349^2/3</f>
        <v>#VALUE!</v>
      </c>
      <c r="V349" s="11" t="e">
        <f>'OddsRatio_working_3-way'!S349*'OddsRatio_working_3-way'!R349/3-2*'OddsRatio_working_3-way'!R349^3/27-'OddsRatio_working_3-way'!T349</f>
        <v>#VALUE!</v>
      </c>
      <c r="W349" s="11" t="e">
        <f>'OddsRatio_working_3-way'!V349^2+4*'OddsRatio_working_3-way'!U349^3/27</f>
        <v>#VALUE!</v>
      </c>
      <c r="X349" s="11" t="e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#VALUE!</v>
      </c>
      <c r="Y349" s="11" t="e">
        <f>IF('OddsRatio_working_3-way'!W349&gt;=0,IF('OddsRatio_working_3-way'!V349+SQRT('OddsRatio_working_3-way'!W349)&gt;0,0,PI()),ACOS('OddsRatio_working_3-way'!V349/(2*'OddsRatio_working_3-way'!X349)))</f>
        <v>#VALUE!</v>
      </c>
      <c r="Z349" s="11" t="e">
        <f>'OddsRatio_working_3-way'!X349^(1/3)*COS('OddsRatio_working_3-way'!Y349/3)</f>
        <v>#VALUE!</v>
      </c>
      <c r="AA349" s="11" t="e">
        <f>'OddsRatio_working_3-way'!X349^(1/3)*COS(('OddsRatio_working_3-way'!Y349+2*PI())/3)</f>
        <v>#VALUE!</v>
      </c>
      <c r="AB349" s="11" t="e">
        <f>'OddsRatio_working_3-way'!X349^(1/3)*COS(('OddsRatio_working_3-way'!Y349+4*PI())/3)</f>
        <v>#VALUE!</v>
      </c>
      <c r="AC349" s="11" t="e">
        <f>'OddsRatio_working_3-way'!X349^(1/3)*SIN('OddsRatio_working_3-way'!Y349/3)</f>
        <v>#VALUE!</v>
      </c>
      <c r="AD349" s="11" t="e">
        <f>'OddsRatio_working_3-way'!X349^(1/3)*SIN(('OddsRatio_working_3-way'!Y349+2*PI())/3)</f>
        <v>#VALUE!</v>
      </c>
      <c r="AE349" s="11" t="e">
        <f>'OddsRatio_working_3-way'!X349^(1/3)*SIN(('OddsRatio_working_3-way'!Y349+4*PI())/3)</f>
        <v>#VALUE!</v>
      </c>
      <c r="AF349" s="11" t="e">
        <f>-'OddsRatio_working_3-way'!U349/(3*'OddsRatio_working_3-way'!X349^(1/3))*COS(('OddsRatio_working_3-way'!Y349)/3)</f>
        <v>#VALUE!</v>
      </c>
      <c r="AG349" s="11" t="e">
        <f>-'OddsRatio_working_3-way'!U349/(3*'OddsRatio_working_3-way'!X349^(1/3))*COS(('OddsRatio_working_3-way'!Y349+2*PI())/3)</f>
        <v>#VALUE!</v>
      </c>
      <c r="AH349" s="11" t="e">
        <f>-'OddsRatio_working_3-way'!U349/(3*'OddsRatio_working_3-way'!X349^(1/3))*COS(('OddsRatio_working_3-way'!Y349+4*PI())/3)</f>
        <v>#VALUE!</v>
      </c>
      <c r="AI349" s="11" t="e">
        <f>'OddsRatio_working_3-way'!U349/(3*'OddsRatio_working_3-way'!X349^(1/3))*SIN(('OddsRatio_working_3-way'!Y349)/3)</f>
        <v>#VALUE!</v>
      </c>
      <c r="AJ349" s="11" t="e">
        <f>'OddsRatio_working_3-way'!U349/(3*'OddsRatio_working_3-way'!X349^(1/3))*SIN(('OddsRatio_working_3-way'!Y349+2*PI())/3)</f>
        <v>#VALUE!</v>
      </c>
      <c r="AK349" s="11" t="e">
        <f>'OddsRatio_working_3-way'!U349/(3*'OddsRatio_working_3-way'!X349^(1/3))*SIN(('OddsRatio_working_3-way'!Y349+4*PI())/3)</f>
        <v>#VALUE!</v>
      </c>
      <c r="AL349" s="11" t="e">
        <f>'OddsRatio_working_3-way'!Z349+'OddsRatio_working_3-way'!AF349</f>
        <v>#VALUE!</v>
      </c>
      <c r="AM349" s="11" t="e">
        <f>'OddsRatio_working_3-way'!AA349+'OddsRatio_working_3-way'!AG349</f>
        <v>#VALUE!</v>
      </c>
      <c r="AN349" s="11" t="e">
        <f>'OddsRatio_working_3-way'!AB349+'OddsRatio_working_3-way'!AH349</f>
        <v>#VALUE!</v>
      </c>
      <c r="AO349" s="11" t="e">
        <f>'OddsRatio_working_3-way'!AC349+'OddsRatio_working_3-way'!AI349</f>
        <v>#VALUE!</v>
      </c>
      <c r="AP349" s="11" t="e">
        <f>'OddsRatio_working_3-way'!AD349+'OddsRatio_working_3-way'!AJ349</f>
        <v>#VALUE!</v>
      </c>
      <c r="AQ349" s="11" t="e">
        <f>'OddsRatio_working_3-way'!AE349+'OddsRatio_working_3-way'!AK349</f>
        <v>#VALUE!</v>
      </c>
      <c r="AR349" s="10" t="str">
        <f>IF(A349="","",IF(('OddsRatio_working_3-way'!X349=0),IF(Q349&gt;0,-Q349^(1/3),(-Q349)^(1/3)),'OddsRatio_working_3-way'!AL349-'OddsRatio_working_3-way'!R349/3))</f>
        <v/>
      </c>
      <c r="AS349" s="11" t="e">
        <f>IF(('OddsRatio_working_3-way'!X349=0),IF(Q349&gt;0,-Q349^(1/3),(-Q349)^(1/3)),'OddsRatio_working_3-way'!AM349-'OddsRatio_working_3-way'!R349/3)</f>
        <v>#VALUE!</v>
      </c>
      <c r="AT349" s="11" t="e">
        <f>IF(('OddsRatio_working_3-way'!X349=0),IF(Q349&gt;0,-Q349^(1/3),(-Q349)^(1/3)),'OddsRatio_working_3-way'!AN349-'OddsRatio_working_3-way'!R349/3)</f>
        <v>#VALUE!</v>
      </c>
      <c r="AU349" s="11" t="e">
        <f>IF(('OddsRatio_working_3-way'!X349=0),0,'OddsRatio_working_3-way'!AO349)</f>
        <v>#VALUE!</v>
      </c>
      <c r="AV349" s="11" t="e">
        <f>IF(('OddsRatio_working_3-way'!X349=0),0,'OddsRatio_working_3-way'!AP349)</f>
        <v>#VALUE!</v>
      </c>
      <c r="AW349" s="11" t="e">
        <f>IF(('OddsRatio_working_3-way'!X349=0),0,'OddsRatio_working_3-way'!AQ349)</f>
        <v>#VALUE!</v>
      </c>
    </row>
    <row r="350" spans="1:4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9" t="e">
        <f t="shared" si="78"/>
        <v>#VALUE!</v>
      </c>
      <c r="E350" s="9" t="e">
        <f t="shared" si="79"/>
        <v>#VALUE!</v>
      </c>
      <c r="F350" s="9" t="e">
        <f t="shared" si="80"/>
        <v>#VALUE!</v>
      </c>
      <c r="G350" s="9" t="str">
        <f t="shared" si="81"/>
        <v/>
      </c>
      <c r="H350" s="9" t="str">
        <f t="shared" si="82"/>
        <v/>
      </c>
      <c r="I350" s="9" t="str">
        <f t="shared" si="83"/>
        <v/>
      </c>
      <c r="J350" s="9" t="str">
        <f t="shared" si="84"/>
        <v/>
      </c>
      <c r="K350" s="11" t="e">
        <f t="shared" si="85"/>
        <v>#VALUE!</v>
      </c>
      <c r="L350" s="11" t="e">
        <f t="shared" si="86"/>
        <v>#VALUE!</v>
      </c>
      <c r="M350" s="11" t="e">
        <f t="shared" si="87"/>
        <v>#VALUE!</v>
      </c>
      <c r="N350" s="11" t="e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#VALUE!</v>
      </c>
      <c r="O350" s="11">
        <f>0</f>
        <v>0</v>
      </c>
      <c r="P350" s="11" t="e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#VALUE!</v>
      </c>
      <c r="Q350" s="11" t="e">
        <f>2*'OddsRatio_working_3-way'!K350*'OddsRatio_working_3-way'!L350*'OddsRatio_working_3-way'!M350</f>
        <v>#VALUE!</v>
      </c>
      <c r="R350" s="11" t="e">
        <f t="shared" si="88"/>
        <v>#VALUE!</v>
      </c>
      <c r="S350" s="11" t="e">
        <f t="shared" si="89"/>
        <v>#VALUE!</v>
      </c>
      <c r="T350" s="11" t="e">
        <f t="shared" si="90"/>
        <v>#VALUE!</v>
      </c>
      <c r="U350" s="11" t="e">
        <f>'OddsRatio_working_3-way'!S350-'OddsRatio_working_3-way'!R350^2/3</f>
        <v>#VALUE!</v>
      </c>
      <c r="V350" s="11" t="e">
        <f>'OddsRatio_working_3-way'!S350*'OddsRatio_working_3-way'!R350/3-2*'OddsRatio_working_3-way'!R350^3/27-'OddsRatio_working_3-way'!T350</f>
        <v>#VALUE!</v>
      </c>
      <c r="W350" s="11" t="e">
        <f>'OddsRatio_working_3-way'!V350^2+4*'OddsRatio_working_3-way'!U350^3/27</f>
        <v>#VALUE!</v>
      </c>
      <c r="X350" s="11" t="e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#VALUE!</v>
      </c>
      <c r="Y350" s="11" t="e">
        <f>IF('OddsRatio_working_3-way'!W350&gt;=0,IF('OddsRatio_working_3-way'!V350+SQRT('OddsRatio_working_3-way'!W350)&gt;0,0,PI()),ACOS('OddsRatio_working_3-way'!V350/(2*'OddsRatio_working_3-way'!X350)))</f>
        <v>#VALUE!</v>
      </c>
      <c r="Z350" s="11" t="e">
        <f>'OddsRatio_working_3-way'!X350^(1/3)*COS('OddsRatio_working_3-way'!Y350/3)</f>
        <v>#VALUE!</v>
      </c>
      <c r="AA350" s="11" t="e">
        <f>'OddsRatio_working_3-way'!X350^(1/3)*COS(('OddsRatio_working_3-way'!Y350+2*PI())/3)</f>
        <v>#VALUE!</v>
      </c>
      <c r="AB350" s="11" t="e">
        <f>'OddsRatio_working_3-way'!X350^(1/3)*COS(('OddsRatio_working_3-way'!Y350+4*PI())/3)</f>
        <v>#VALUE!</v>
      </c>
      <c r="AC350" s="11" t="e">
        <f>'OddsRatio_working_3-way'!X350^(1/3)*SIN('OddsRatio_working_3-way'!Y350/3)</f>
        <v>#VALUE!</v>
      </c>
      <c r="AD350" s="11" t="e">
        <f>'OddsRatio_working_3-way'!X350^(1/3)*SIN(('OddsRatio_working_3-way'!Y350+2*PI())/3)</f>
        <v>#VALUE!</v>
      </c>
      <c r="AE350" s="11" t="e">
        <f>'OddsRatio_working_3-way'!X350^(1/3)*SIN(('OddsRatio_working_3-way'!Y350+4*PI())/3)</f>
        <v>#VALUE!</v>
      </c>
      <c r="AF350" s="11" t="e">
        <f>-'OddsRatio_working_3-way'!U350/(3*'OddsRatio_working_3-way'!X350^(1/3))*COS(('OddsRatio_working_3-way'!Y350)/3)</f>
        <v>#VALUE!</v>
      </c>
      <c r="AG350" s="11" t="e">
        <f>-'OddsRatio_working_3-way'!U350/(3*'OddsRatio_working_3-way'!X350^(1/3))*COS(('OddsRatio_working_3-way'!Y350+2*PI())/3)</f>
        <v>#VALUE!</v>
      </c>
      <c r="AH350" s="11" t="e">
        <f>-'OddsRatio_working_3-way'!U350/(3*'OddsRatio_working_3-way'!X350^(1/3))*COS(('OddsRatio_working_3-way'!Y350+4*PI())/3)</f>
        <v>#VALUE!</v>
      </c>
      <c r="AI350" s="11" t="e">
        <f>'OddsRatio_working_3-way'!U350/(3*'OddsRatio_working_3-way'!X350^(1/3))*SIN(('OddsRatio_working_3-way'!Y350)/3)</f>
        <v>#VALUE!</v>
      </c>
      <c r="AJ350" s="11" t="e">
        <f>'OddsRatio_working_3-way'!U350/(3*'OddsRatio_working_3-way'!X350^(1/3))*SIN(('OddsRatio_working_3-way'!Y350+2*PI())/3)</f>
        <v>#VALUE!</v>
      </c>
      <c r="AK350" s="11" t="e">
        <f>'OddsRatio_working_3-way'!U350/(3*'OddsRatio_working_3-way'!X350^(1/3))*SIN(('OddsRatio_working_3-way'!Y350+4*PI())/3)</f>
        <v>#VALUE!</v>
      </c>
      <c r="AL350" s="11" t="e">
        <f>'OddsRatio_working_3-way'!Z350+'OddsRatio_working_3-way'!AF350</f>
        <v>#VALUE!</v>
      </c>
      <c r="AM350" s="11" t="e">
        <f>'OddsRatio_working_3-way'!AA350+'OddsRatio_working_3-way'!AG350</f>
        <v>#VALUE!</v>
      </c>
      <c r="AN350" s="11" t="e">
        <f>'OddsRatio_working_3-way'!AB350+'OddsRatio_working_3-way'!AH350</f>
        <v>#VALUE!</v>
      </c>
      <c r="AO350" s="11" t="e">
        <f>'OddsRatio_working_3-way'!AC350+'OddsRatio_working_3-way'!AI350</f>
        <v>#VALUE!</v>
      </c>
      <c r="AP350" s="11" t="e">
        <f>'OddsRatio_working_3-way'!AD350+'OddsRatio_working_3-way'!AJ350</f>
        <v>#VALUE!</v>
      </c>
      <c r="AQ350" s="11" t="e">
        <f>'OddsRatio_working_3-way'!AE350+'OddsRatio_working_3-way'!AK350</f>
        <v>#VALUE!</v>
      </c>
      <c r="AR350" s="10" t="str">
        <f>IF(A350="","",IF(('OddsRatio_working_3-way'!X350=0),IF(Q350&gt;0,-Q350^(1/3),(-Q350)^(1/3)),'OddsRatio_working_3-way'!AL350-'OddsRatio_working_3-way'!R350/3))</f>
        <v/>
      </c>
      <c r="AS350" s="11" t="e">
        <f>IF(('OddsRatio_working_3-way'!X350=0),IF(Q350&gt;0,-Q350^(1/3),(-Q350)^(1/3)),'OddsRatio_working_3-way'!AM350-'OddsRatio_working_3-way'!R350/3)</f>
        <v>#VALUE!</v>
      </c>
      <c r="AT350" s="11" t="e">
        <f>IF(('OddsRatio_working_3-way'!X350=0),IF(Q350&gt;0,-Q350^(1/3),(-Q350)^(1/3)),'OddsRatio_working_3-way'!AN350-'OddsRatio_working_3-way'!R350/3)</f>
        <v>#VALUE!</v>
      </c>
      <c r="AU350" s="11" t="e">
        <f>IF(('OddsRatio_working_3-way'!X350=0),0,'OddsRatio_working_3-way'!AO350)</f>
        <v>#VALUE!</v>
      </c>
      <c r="AV350" s="11" t="e">
        <f>IF(('OddsRatio_working_3-way'!X350=0),0,'OddsRatio_working_3-way'!AP350)</f>
        <v>#VALUE!</v>
      </c>
      <c r="AW350" s="11" t="e">
        <f>IF(('OddsRatio_working_3-way'!X350=0),0,'OddsRatio_working_3-way'!AQ350)</f>
        <v>#VALUE!</v>
      </c>
    </row>
    <row r="351" spans="1:4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9" t="e">
        <f t="shared" si="78"/>
        <v>#VALUE!</v>
      </c>
      <c r="E351" s="9" t="e">
        <f t="shared" si="79"/>
        <v>#VALUE!</v>
      </c>
      <c r="F351" s="9" t="e">
        <f t="shared" si="80"/>
        <v>#VALUE!</v>
      </c>
      <c r="G351" s="9" t="str">
        <f t="shared" si="81"/>
        <v/>
      </c>
      <c r="H351" s="9" t="str">
        <f t="shared" si="82"/>
        <v/>
      </c>
      <c r="I351" s="9" t="str">
        <f t="shared" si="83"/>
        <v/>
      </c>
      <c r="J351" s="9" t="str">
        <f t="shared" si="84"/>
        <v/>
      </c>
      <c r="K351" s="11" t="e">
        <f t="shared" si="85"/>
        <v>#VALUE!</v>
      </c>
      <c r="L351" s="11" t="e">
        <f t="shared" si="86"/>
        <v>#VALUE!</v>
      </c>
      <c r="M351" s="11" t="e">
        <f t="shared" si="87"/>
        <v>#VALUE!</v>
      </c>
      <c r="N351" s="11" t="e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#VALUE!</v>
      </c>
      <c r="O351" s="11">
        <f>0</f>
        <v>0</v>
      </c>
      <c r="P351" s="11" t="e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#VALUE!</v>
      </c>
      <c r="Q351" s="11" t="e">
        <f>2*'OddsRatio_working_3-way'!K351*'OddsRatio_working_3-way'!L351*'OddsRatio_working_3-way'!M351</f>
        <v>#VALUE!</v>
      </c>
      <c r="R351" s="11" t="e">
        <f t="shared" si="88"/>
        <v>#VALUE!</v>
      </c>
      <c r="S351" s="11" t="e">
        <f t="shared" si="89"/>
        <v>#VALUE!</v>
      </c>
      <c r="T351" s="11" t="e">
        <f t="shared" si="90"/>
        <v>#VALUE!</v>
      </c>
      <c r="U351" s="11" t="e">
        <f>'OddsRatio_working_3-way'!S351-'OddsRatio_working_3-way'!R351^2/3</f>
        <v>#VALUE!</v>
      </c>
      <c r="V351" s="11" t="e">
        <f>'OddsRatio_working_3-way'!S351*'OddsRatio_working_3-way'!R351/3-2*'OddsRatio_working_3-way'!R351^3/27-'OddsRatio_working_3-way'!T351</f>
        <v>#VALUE!</v>
      </c>
      <c r="W351" s="11" t="e">
        <f>'OddsRatio_working_3-way'!V351^2+4*'OddsRatio_working_3-way'!U351^3/27</f>
        <v>#VALUE!</v>
      </c>
      <c r="X351" s="11" t="e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#VALUE!</v>
      </c>
      <c r="Y351" s="11" t="e">
        <f>IF('OddsRatio_working_3-way'!W351&gt;=0,IF('OddsRatio_working_3-way'!V351+SQRT('OddsRatio_working_3-way'!W351)&gt;0,0,PI()),ACOS('OddsRatio_working_3-way'!V351/(2*'OddsRatio_working_3-way'!X351)))</f>
        <v>#VALUE!</v>
      </c>
      <c r="Z351" s="11" t="e">
        <f>'OddsRatio_working_3-way'!X351^(1/3)*COS('OddsRatio_working_3-way'!Y351/3)</f>
        <v>#VALUE!</v>
      </c>
      <c r="AA351" s="11" t="e">
        <f>'OddsRatio_working_3-way'!X351^(1/3)*COS(('OddsRatio_working_3-way'!Y351+2*PI())/3)</f>
        <v>#VALUE!</v>
      </c>
      <c r="AB351" s="11" t="e">
        <f>'OddsRatio_working_3-way'!X351^(1/3)*COS(('OddsRatio_working_3-way'!Y351+4*PI())/3)</f>
        <v>#VALUE!</v>
      </c>
      <c r="AC351" s="11" t="e">
        <f>'OddsRatio_working_3-way'!X351^(1/3)*SIN('OddsRatio_working_3-way'!Y351/3)</f>
        <v>#VALUE!</v>
      </c>
      <c r="AD351" s="11" t="e">
        <f>'OddsRatio_working_3-way'!X351^(1/3)*SIN(('OddsRatio_working_3-way'!Y351+2*PI())/3)</f>
        <v>#VALUE!</v>
      </c>
      <c r="AE351" s="11" t="e">
        <f>'OddsRatio_working_3-way'!X351^(1/3)*SIN(('OddsRatio_working_3-way'!Y351+4*PI())/3)</f>
        <v>#VALUE!</v>
      </c>
      <c r="AF351" s="11" t="e">
        <f>-'OddsRatio_working_3-way'!U351/(3*'OddsRatio_working_3-way'!X351^(1/3))*COS(('OddsRatio_working_3-way'!Y351)/3)</f>
        <v>#VALUE!</v>
      </c>
      <c r="AG351" s="11" t="e">
        <f>-'OddsRatio_working_3-way'!U351/(3*'OddsRatio_working_3-way'!X351^(1/3))*COS(('OddsRatio_working_3-way'!Y351+2*PI())/3)</f>
        <v>#VALUE!</v>
      </c>
      <c r="AH351" s="11" t="e">
        <f>-'OddsRatio_working_3-way'!U351/(3*'OddsRatio_working_3-way'!X351^(1/3))*COS(('OddsRatio_working_3-way'!Y351+4*PI())/3)</f>
        <v>#VALUE!</v>
      </c>
      <c r="AI351" s="11" t="e">
        <f>'OddsRatio_working_3-way'!U351/(3*'OddsRatio_working_3-way'!X351^(1/3))*SIN(('OddsRatio_working_3-way'!Y351)/3)</f>
        <v>#VALUE!</v>
      </c>
      <c r="AJ351" s="11" t="e">
        <f>'OddsRatio_working_3-way'!U351/(3*'OddsRatio_working_3-way'!X351^(1/3))*SIN(('OddsRatio_working_3-way'!Y351+2*PI())/3)</f>
        <v>#VALUE!</v>
      </c>
      <c r="AK351" s="11" t="e">
        <f>'OddsRatio_working_3-way'!U351/(3*'OddsRatio_working_3-way'!X351^(1/3))*SIN(('OddsRatio_working_3-way'!Y351+4*PI())/3)</f>
        <v>#VALUE!</v>
      </c>
      <c r="AL351" s="11" t="e">
        <f>'OddsRatio_working_3-way'!Z351+'OddsRatio_working_3-way'!AF351</f>
        <v>#VALUE!</v>
      </c>
      <c r="AM351" s="11" t="e">
        <f>'OddsRatio_working_3-way'!AA351+'OddsRatio_working_3-way'!AG351</f>
        <v>#VALUE!</v>
      </c>
      <c r="AN351" s="11" t="e">
        <f>'OddsRatio_working_3-way'!AB351+'OddsRatio_working_3-way'!AH351</f>
        <v>#VALUE!</v>
      </c>
      <c r="AO351" s="11" t="e">
        <f>'OddsRatio_working_3-way'!AC351+'OddsRatio_working_3-way'!AI351</f>
        <v>#VALUE!</v>
      </c>
      <c r="AP351" s="11" t="e">
        <f>'OddsRatio_working_3-way'!AD351+'OddsRatio_working_3-way'!AJ351</f>
        <v>#VALUE!</v>
      </c>
      <c r="AQ351" s="11" t="e">
        <f>'OddsRatio_working_3-way'!AE351+'OddsRatio_working_3-way'!AK351</f>
        <v>#VALUE!</v>
      </c>
      <c r="AR351" s="10" t="str">
        <f>IF(A351="","",IF(('OddsRatio_working_3-way'!X351=0),IF(Q351&gt;0,-Q351^(1/3),(-Q351)^(1/3)),'OddsRatio_working_3-way'!AL351-'OddsRatio_working_3-way'!R351/3))</f>
        <v/>
      </c>
      <c r="AS351" s="11" t="e">
        <f>IF(('OddsRatio_working_3-way'!X351=0),IF(Q351&gt;0,-Q351^(1/3),(-Q351)^(1/3)),'OddsRatio_working_3-way'!AM351-'OddsRatio_working_3-way'!R351/3)</f>
        <v>#VALUE!</v>
      </c>
      <c r="AT351" s="11" t="e">
        <f>IF(('OddsRatio_working_3-way'!X351=0),IF(Q351&gt;0,-Q351^(1/3),(-Q351)^(1/3)),'OddsRatio_working_3-way'!AN351-'OddsRatio_working_3-way'!R351/3)</f>
        <v>#VALUE!</v>
      </c>
      <c r="AU351" s="11" t="e">
        <f>IF(('OddsRatio_working_3-way'!X351=0),0,'OddsRatio_working_3-way'!AO351)</f>
        <v>#VALUE!</v>
      </c>
      <c r="AV351" s="11" t="e">
        <f>IF(('OddsRatio_working_3-way'!X351=0),0,'OddsRatio_working_3-way'!AP351)</f>
        <v>#VALUE!</v>
      </c>
      <c r="AW351" s="11" t="e">
        <f>IF(('OddsRatio_working_3-way'!X351=0),0,'OddsRatio_working_3-way'!AQ351)</f>
        <v>#VALUE!</v>
      </c>
    </row>
    <row r="352" spans="1:4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9" t="e">
        <f t="shared" si="78"/>
        <v>#VALUE!</v>
      </c>
      <c r="E352" s="9" t="e">
        <f t="shared" si="79"/>
        <v>#VALUE!</v>
      </c>
      <c r="F352" s="9" t="e">
        <f t="shared" si="80"/>
        <v>#VALUE!</v>
      </c>
      <c r="G352" s="9" t="str">
        <f t="shared" si="81"/>
        <v/>
      </c>
      <c r="H352" s="9" t="str">
        <f t="shared" si="82"/>
        <v/>
      </c>
      <c r="I352" s="9" t="str">
        <f t="shared" si="83"/>
        <v/>
      </c>
      <c r="J352" s="9" t="str">
        <f t="shared" si="84"/>
        <v/>
      </c>
      <c r="K352" s="11" t="e">
        <f t="shared" si="85"/>
        <v>#VALUE!</v>
      </c>
      <c r="L352" s="11" t="e">
        <f t="shared" si="86"/>
        <v>#VALUE!</v>
      </c>
      <c r="M352" s="11" t="e">
        <f t="shared" si="87"/>
        <v>#VALUE!</v>
      </c>
      <c r="N352" s="11" t="e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#VALUE!</v>
      </c>
      <c r="O352" s="11">
        <f>0</f>
        <v>0</v>
      </c>
      <c r="P352" s="11" t="e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#VALUE!</v>
      </c>
      <c r="Q352" s="11" t="e">
        <f>2*'OddsRatio_working_3-way'!K352*'OddsRatio_working_3-way'!L352*'OddsRatio_working_3-way'!M352</f>
        <v>#VALUE!</v>
      </c>
      <c r="R352" s="11" t="e">
        <f t="shared" si="88"/>
        <v>#VALUE!</v>
      </c>
      <c r="S352" s="11" t="e">
        <f t="shared" si="89"/>
        <v>#VALUE!</v>
      </c>
      <c r="T352" s="11" t="e">
        <f t="shared" si="90"/>
        <v>#VALUE!</v>
      </c>
      <c r="U352" s="11" t="e">
        <f>'OddsRatio_working_3-way'!S352-'OddsRatio_working_3-way'!R352^2/3</f>
        <v>#VALUE!</v>
      </c>
      <c r="V352" s="11" t="e">
        <f>'OddsRatio_working_3-way'!S352*'OddsRatio_working_3-way'!R352/3-2*'OddsRatio_working_3-way'!R352^3/27-'OddsRatio_working_3-way'!T352</f>
        <v>#VALUE!</v>
      </c>
      <c r="W352" s="11" t="e">
        <f>'OddsRatio_working_3-way'!V352^2+4*'OddsRatio_working_3-way'!U352^3/27</f>
        <v>#VALUE!</v>
      </c>
      <c r="X352" s="11" t="e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#VALUE!</v>
      </c>
      <c r="Y352" s="11" t="e">
        <f>IF('OddsRatio_working_3-way'!W352&gt;=0,IF('OddsRatio_working_3-way'!V352+SQRT('OddsRatio_working_3-way'!W352)&gt;0,0,PI()),ACOS('OddsRatio_working_3-way'!V352/(2*'OddsRatio_working_3-way'!X352)))</f>
        <v>#VALUE!</v>
      </c>
      <c r="Z352" s="11" t="e">
        <f>'OddsRatio_working_3-way'!X352^(1/3)*COS('OddsRatio_working_3-way'!Y352/3)</f>
        <v>#VALUE!</v>
      </c>
      <c r="AA352" s="11" t="e">
        <f>'OddsRatio_working_3-way'!X352^(1/3)*COS(('OddsRatio_working_3-way'!Y352+2*PI())/3)</f>
        <v>#VALUE!</v>
      </c>
      <c r="AB352" s="11" t="e">
        <f>'OddsRatio_working_3-way'!X352^(1/3)*COS(('OddsRatio_working_3-way'!Y352+4*PI())/3)</f>
        <v>#VALUE!</v>
      </c>
      <c r="AC352" s="11" t="e">
        <f>'OddsRatio_working_3-way'!X352^(1/3)*SIN('OddsRatio_working_3-way'!Y352/3)</f>
        <v>#VALUE!</v>
      </c>
      <c r="AD352" s="11" t="e">
        <f>'OddsRatio_working_3-way'!X352^(1/3)*SIN(('OddsRatio_working_3-way'!Y352+2*PI())/3)</f>
        <v>#VALUE!</v>
      </c>
      <c r="AE352" s="11" t="e">
        <f>'OddsRatio_working_3-way'!X352^(1/3)*SIN(('OddsRatio_working_3-way'!Y352+4*PI())/3)</f>
        <v>#VALUE!</v>
      </c>
      <c r="AF352" s="11" t="e">
        <f>-'OddsRatio_working_3-way'!U352/(3*'OddsRatio_working_3-way'!X352^(1/3))*COS(('OddsRatio_working_3-way'!Y352)/3)</f>
        <v>#VALUE!</v>
      </c>
      <c r="AG352" s="11" t="e">
        <f>-'OddsRatio_working_3-way'!U352/(3*'OddsRatio_working_3-way'!X352^(1/3))*COS(('OddsRatio_working_3-way'!Y352+2*PI())/3)</f>
        <v>#VALUE!</v>
      </c>
      <c r="AH352" s="11" t="e">
        <f>-'OddsRatio_working_3-way'!U352/(3*'OddsRatio_working_3-way'!X352^(1/3))*COS(('OddsRatio_working_3-way'!Y352+4*PI())/3)</f>
        <v>#VALUE!</v>
      </c>
      <c r="AI352" s="11" t="e">
        <f>'OddsRatio_working_3-way'!U352/(3*'OddsRatio_working_3-way'!X352^(1/3))*SIN(('OddsRatio_working_3-way'!Y352)/3)</f>
        <v>#VALUE!</v>
      </c>
      <c r="AJ352" s="11" t="e">
        <f>'OddsRatio_working_3-way'!U352/(3*'OddsRatio_working_3-way'!X352^(1/3))*SIN(('OddsRatio_working_3-way'!Y352+2*PI())/3)</f>
        <v>#VALUE!</v>
      </c>
      <c r="AK352" s="11" t="e">
        <f>'OddsRatio_working_3-way'!U352/(3*'OddsRatio_working_3-way'!X352^(1/3))*SIN(('OddsRatio_working_3-way'!Y352+4*PI())/3)</f>
        <v>#VALUE!</v>
      </c>
      <c r="AL352" s="11" t="e">
        <f>'OddsRatio_working_3-way'!Z352+'OddsRatio_working_3-way'!AF352</f>
        <v>#VALUE!</v>
      </c>
      <c r="AM352" s="11" t="e">
        <f>'OddsRatio_working_3-way'!AA352+'OddsRatio_working_3-way'!AG352</f>
        <v>#VALUE!</v>
      </c>
      <c r="AN352" s="11" t="e">
        <f>'OddsRatio_working_3-way'!AB352+'OddsRatio_working_3-way'!AH352</f>
        <v>#VALUE!</v>
      </c>
      <c r="AO352" s="11" t="e">
        <f>'OddsRatio_working_3-way'!AC352+'OddsRatio_working_3-way'!AI352</f>
        <v>#VALUE!</v>
      </c>
      <c r="AP352" s="11" t="e">
        <f>'OddsRatio_working_3-way'!AD352+'OddsRatio_working_3-way'!AJ352</f>
        <v>#VALUE!</v>
      </c>
      <c r="AQ352" s="11" t="e">
        <f>'OddsRatio_working_3-way'!AE352+'OddsRatio_working_3-way'!AK352</f>
        <v>#VALUE!</v>
      </c>
      <c r="AR352" s="10" t="str">
        <f>IF(A352="","",IF(('OddsRatio_working_3-way'!X352=0),IF(Q352&gt;0,-Q352^(1/3),(-Q352)^(1/3)),'OddsRatio_working_3-way'!AL352-'OddsRatio_working_3-way'!R352/3))</f>
        <v/>
      </c>
      <c r="AS352" s="11" t="e">
        <f>IF(('OddsRatio_working_3-way'!X352=0),IF(Q352&gt;0,-Q352^(1/3),(-Q352)^(1/3)),'OddsRatio_working_3-way'!AM352-'OddsRatio_working_3-way'!R352/3)</f>
        <v>#VALUE!</v>
      </c>
      <c r="AT352" s="11" t="e">
        <f>IF(('OddsRatio_working_3-way'!X352=0),IF(Q352&gt;0,-Q352^(1/3),(-Q352)^(1/3)),'OddsRatio_working_3-way'!AN352-'OddsRatio_working_3-way'!R352/3)</f>
        <v>#VALUE!</v>
      </c>
      <c r="AU352" s="11" t="e">
        <f>IF(('OddsRatio_working_3-way'!X352=0),0,'OddsRatio_working_3-way'!AO352)</f>
        <v>#VALUE!</v>
      </c>
      <c r="AV352" s="11" t="e">
        <f>IF(('OddsRatio_working_3-way'!X352=0),0,'OddsRatio_working_3-way'!AP352)</f>
        <v>#VALUE!</v>
      </c>
      <c r="AW352" s="11" t="e">
        <f>IF(('OddsRatio_working_3-way'!X352=0),0,'OddsRatio_working_3-way'!AQ352)</f>
        <v>#VALUE!</v>
      </c>
    </row>
    <row r="353" spans="1:4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9" t="e">
        <f t="shared" si="78"/>
        <v>#VALUE!</v>
      </c>
      <c r="E353" s="9" t="e">
        <f t="shared" si="79"/>
        <v>#VALUE!</v>
      </c>
      <c r="F353" s="9" t="e">
        <f t="shared" si="80"/>
        <v>#VALUE!</v>
      </c>
      <c r="G353" s="9" t="str">
        <f t="shared" si="81"/>
        <v/>
      </c>
      <c r="H353" s="9" t="str">
        <f t="shared" si="82"/>
        <v/>
      </c>
      <c r="I353" s="9" t="str">
        <f t="shared" si="83"/>
        <v/>
      </c>
      <c r="J353" s="9" t="str">
        <f t="shared" si="84"/>
        <v/>
      </c>
      <c r="K353" s="11" t="e">
        <f t="shared" si="85"/>
        <v>#VALUE!</v>
      </c>
      <c r="L353" s="11" t="e">
        <f t="shared" si="86"/>
        <v>#VALUE!</v>
      </c>
      <c r="M353" s="11" t="e">
        <f t="shared" si="87"/>
        <v>#VALUE!</v>
      </c>
      <c r="N353" s="11" t="e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#VALUE!</v>
      </c>
      <c r="O353" s="11">
        <f>0</f>
        <v>0</v>
      </c>
      <c r="P353" s="11" t="e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#VALUE!</v>
      </c>
      <c r="Q353" s="11" t="e">
        <f>2*'OddsRatio_working_3-way'!K353*'OddsRatio_working_3-way'!L353*'OddsRatio_working_3-way'!M353</f>
        <v>#VALUE!</v>
      </c>
      <c r="R353" s="11" t="e">
        <f t="shared" si="88"/>
        <v>#VALUE!</v>
      </c>
      <c r="S353" s="11" t="e">
        <f t="shared" si="89"/>
        <v>#VALUE!</v>
      </c>
      <c r="T353" s="11" t="e">
        <f t="shared" si="90"/>
        <v>#VALUE!</v>
      </c>
      <c r="U353" s="11" t="e">
        <f>'OddsRatio_working_3-way'!S353-'OddsRatio_working_3-way'!R353^2/3</f>
        <v>#VALUE!</v>
      </c>
      <c r="V353" s="11" t="e">
        <f>'OddsRatio_working_3-way'!S353*'OddsRatio_working_3-way'!R353/3-2*'OddsRatio_working_3-way'!R353^3/27-'OddsRatio_working_3-way'!T353</f>
        <v>#VALUE!</v>
      </c>
      <c r="W353" s="11" t="e">
        <f>'OddsRatio_working_3-way'!V353^2+4*'OddsRatio_working_3-way'!U353^3/27</f>
        <v>#VALUE!</v>
      </c>
      <c r="X353" s="11" t="e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#VALUE!</v>
      </c>
      <c r="Y353" s="11" t="e">
        <f>IF('OddsRatio_working_3-way'!W353&gt;=0,IF('OddsRatio_working_3-way'!V353+SQRT('OddsRatio_working_3-way'!W353)&gt;0,0,PI()),ACOS('OddsRatio_working_3-way'!V353/(2*'OddsRatio_working_3-way'!X353)))</f>
        <v>#VALUE!</v>
      </c>
      <c r="Z353" s="11" t="e">
        <f>'OddsRatio_working_3-way'!X353^(1/3)*COS('OddsRatio_working_3-way'!Y353/3)</f>
        <v>#VALUE!</v>
      </c>
      <c r="AA353" s="11" t="e">
        <f>'OddsRatio_working_3-way'!X353^(1/3)*COS(('OddsRatio_working_3-way'!Y353+2*PI())/3)</f>
        <v>#VALUE!</v>
      </c>
      <c r="AB353" s="11" t="e">
        <f>'OddsRatio_working_3-way'!X353^(1/3)*COS(('OddsRatio_working_3-way'!Y353+4*PI())/3)</f>
        <v>#VALUE!</v>
      </c>
      <c r="AC353" s="11" t="e">
        <f>'OddsRatio_working_3-way'!X353^(1/3)*SIN('OddsRatio_working_3-way'!Y353/3)</f>
        <v>#VALUE!</v>
      </c>
      <c r="AD353" s="11" t="e">
        <f>'OddsRatio_working_3-way'!X353^(1/3)*SIN(('OddsRatio_working_3-way'!Y353+2*PI())/3)</f>
        <v>#VALUE!</v>
      </c>
      <c r="AE353" s="11" t="e">
        <f>'OddsRatio_working_3-way'!X353^(1/3)*SIN(('OddsRatio_working_3-way'!Y353+4*PI())/3)</f>
        <v>#VALUE!</v>
      </c>
      <c r="AF353" s="11" t="e">
        <f>-'OddsRatio_working_3-way'!U353/(3*'OddsRatio_working_3-way'!X353^(1/3))*COS(('OddsRatio_working_3-way'!Y353)/3)</f>
        <v>#VALUE!</v>
      </c>
      <c r="AG353" s="11" t="e">
        <f>-'OddsRatio_working_3-way'!U353/(3*'OddsRatio_working_3-way'!X353^(1/3))*COS(('OddsRatio_working_3-way'!Y353+2*PI())/3)</f>
        <v>#VALUE!</v>
      </c>
      <c r="AH353" s="11" t="e">
        <f>-'OddsRatio_working_3-way'!U353/(3*'OddsRatio_working_3-way'!X353^(1/3))*COS(('OddsRatio_working_3-way'!Y353+4*PI())/3)</f>
        <v>#VALUE!</v>
      </c>
      <c r="AI353" s="11" t="e">
        <f>'OddsRatio_working_3-way'!U353/(3*'OddsRatio_working_3-way'!X353^(1/3))*SIN(('OddsRatio_working_3-way'!Y353)/3)</f>
        <v>#VALUE!</v>
      </c>
      <c r="AJ353" s="11" t="e">
        <f>'OddsRatio_working_3-way'!U353/(3*'OddsRatio_working_3-way'!X353^(1/3))*SIN(('OddsRatio_working_3-way'!Y353+2*PI())/3)</f>
        <v>#VALUE!</v>
      </c>
      <c r="AK353" s="11" t="e">
        <f>'OddsRatio_working_3-way'!U353/(3*'OddsRatio_working_3-way'!X353^(1/3))*SIN(('OddsRatio_working_3-way'!Y353+4*PI())/3)</f>
        <v>#VALUE!</v>
      </c>
      <c r="AL353" s="11" t="e">
        <f>'OddsRatio_working_3-way'!Z353+'OddsRatio_working_3-way'!AF353</f>
        <v>#VALUE!</v>
      </c>
      <c r="AM353" s="11" t="e">
        <f>'OddsRatio_working_3-way'!AA353+'OddsRatio_working_3-way'!AG353</f>
        <v>#VALUE!</v>
      </c>
      <c r="AN353" s="11" t="e">
        <f>'OddsRatio_working_3-way'!AB353+'OddsRatio_working_3-way'!AH353</f>
        <v>#VALUE!</v>
      </c>
      <c r="AO353" s="11" t="e">
        <f>'OddsRatio_working_3-way'!AC353+'OddsRatio_working_3-way'!AI353</f>
        <v>#VALUE!</v>
      </c>
      <c r="AP353" s="11" t="e">
        <f>'OddsRatio_working_3-way'!AD353+'OddsRatio_working_3-way'!AJ353</f>
        <v>#VALUE!</v>
      </c>
      <c r="AQ353" s="11" t="e">
        <f>'OddsRatio_working_3-way'!AE353+'OddsRatio_working_3-way'!AK353</f>
        <v>#VALUE!</v>
      </c>
      <c r="AR353" s="10" t="str">
        <f>IF(A353="","",IF(('OddsRatio_working_3-way'!X353=0),IF(Q353&gt;0,-Q353^(1/3),(-Q353)^(1/3)),'OddsRatio_working_3-way'!AL353-'OddsRatio_working_3-way'!R353/3))</f>
        <v/>
      </c>
      <c r="AS353" s="11" t="e">
        <f>IF(('OddsRatio_working_3-way'!X353=0),IF(Q353&gt;0,-Q353^(1/3),(-Q353)^(1/3)),'OddsRatio_working_3-way'!AM353-'OddsRatio_working_3-way'!R353/3)</f>
        <v>#VALUE!</v>
      </c>
      <c r="AT353" s="11" t="e">
        <f>IF(('OddsRatio_working_3-way'!X353=0),IF(Q353&gt;0,-Q353^(1/3),(-Q353)^(1/3)),'OddsRatio_working_3-way'!AN353-'OddsRatio_working_3-way'!R353/3)</f>
        <v>#VALUE!</v>
      </c>
      <c r="AU353" s="11" t="e">
        <f>IF(('OddsRatio_working_3-way'!X353=0),0,'OddsRatio_working_3-way'!AO353)</f>
        <v>#VALUE!</v>
      </c>
      <c r="AV353" s="11" t="e">
        <f>IF(('OddsRatio_working_3-way'!X353=0),0,'OddsRatio_working_3-way'!AP353)</f>
        <v>#VALUE!</v>
      </c>
      <c r="AW353" s="11" t="e">
        <f>IF(('OddsRatio_working_3-way'!X353=0),0,'OddsRatio_working_3-way'!AQ353)</f>
        <v>#VALUE!</v>
      </c>
    </row>
    <row r="354" spans="1:4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9" t="e">
        <f t="shared" si="78"/>
        <v>#VALUE!</v>
      </c>
      <c r="E354" s="9" t="e">
        <f t="shared" si="79"/>
        <v>#VALUE!</v>
      </c>
      <c r="F354" s="9" t="e">
        <f t="shared" si="80"/>
        <v>#VALUE!</v>
      </c>
      <c r="G354" s="9" t="str">
        <f t="shared" si="81"/>
        <v/>
      </c>
      <c r="H354" s="9" t="str">
        <f t="shared" si="82"/>
        <v/>
      </c>
      <c r="I354" s="9" t="str">
        <f t="shared" si="83"/>
        <v/>
      </c>
      <c r="J354" s="9" t="str">
        <f t="shared" si="84"/>
        <v/>
      </c>
      <c r="K354" s="11" t="e">
        <f t="shared" si="85"/>
        <v>#VALUE!</v>
      </c>
      <c r="L354" s="11" t="e">
        <f t="shared" si="86"/>
        <v>#VALUE!</v>
      </c>
      <c r="M354" s="11" t="e">
        <f t="shared" si="87"/>
        <v>#VALUE!</v>
      </c>
      <c r="N354" s="11" t="e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#VALUE!</v>
      </c>
      <c r="O354" s="11">
        <f>0</f>
        <v>0</v>
      </c>
      <c r="P354" s="11" t="e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#VALUE!</v>
      </c>
      <c r="Q354" s="11" t="e">
        <f>2*'OddsRatio_working_3-way'!K354*'OddsRatio_working_3-way'!L354*'OddsRatio_working_3-way'!M354</f>
        <v>#VALUE!</v>
      </c>
      <c r="R354" s="11" t="e">
        <f t="shared" si="88"/>
        <v>#VALUE!</v>
      </c>
      <c r="S354" s="11" t="e">
        <f t="shared" si="89"/>
        <v>#VALUE!</v>
      </c>
      <c r="T354" s="11" t="e">
        <f t="shared" si="90"/>
        <v>#VALUE!</v>
      </c>
      <c r="U354" s="11" t="e">
        <f>'OddsRatio_working_3-way'!S354-'OddsRatio_working_3-way'!R354^2/3</f>
        <v>#VALUE!</v>
      </c>
      <c r="V354" s="11" t="e">
        <f>'OddsRatio_working_3-way'!S354*'OddsRatio_working_3-way'!R354/3-2*'OddsRatio_working_3-way'!R354^3/27-'OddsRatio_working_3-way'!T354</f>
        <v>#VALUE!</v>
      </c>
      <c r="W354" s="11" t="e">
        <f>'OddsRatio_working_3-way'!V354^2+4*'OddsRatio_working_3-way'!U354^3/27</f>
        <v>#VALUE!</v>
      </c>
      <c r="X354" s="11" t="e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#VALUE!</v>
      </c>
      <c r="Y354" s="11" t="e">
        <f>IF('OddsRatio_working_3-way'!W354&gt;=0,IF('OddsRatio_working_3-way'!V354+SQRT('OddsRatio_working_3-way'!W354)&gt;0,0,PI()),ACOS('OddsRatio_working_3-way'!V354/(2*'OddsRatio_working_3-way'!X354)))</f>
        <v>#VALUE!</v>
      </c>
      <c r="Z354" s="11" t="e">
        <f>'OddsRatio_working_3-way'!X354^(1/3)*COS('OddsRatio_working_3-way'!Y354/3)</f>
        <v>#VALUE!</v>
      </c>
      <c r="AA354" s="11" t="e">
        <f>'OddsRatio_working_3-way'!X354^(1/3)*COS(('OddsRatio_working_3-way'!Y354+2*PI())/3)</f>
        <v>#VALUE!</v>
      </c>
      <c r="AB354" s="11" t="e">
        <f>'OddsRatio_working_3-way'!X354^(1/3)*COS(('OddsRatio_working_3-way'!Y354+4*PI())/3)</f>
        <v>#VALUE!</v>
      </c>
      <c r="AC354" s="11" t="e">
        <f>'OddsRatio_working_3-way'!X354^(1/3)*SIN('OddsRatio_working_3-way'!Y354/3)</f>
        <v>#VALUE!</v>
      </c>
      <c r="AD354" s="11" t="e">
        <f>'OddsRatio_working_3-way'!X354^(1/3)*SIN(('OddsRatio_working_3-way'!Y354+2*PI())/3)</f>
        <v>#VALUE!</v>
      </c>
      <c r="AE354" s="11" t="e">
        <f>'OddsRatio_working_3-way'!X354^(1/3)*SIN(('OddsRatio_working_3-way'!Y354+4*PI())/3)</f>
        <v>#VALUE!</v>
      </c>
      <c r="AF354" s="11" t="e">
        <f>-'OddsRatio_working_3-way'!U354/(3*'OddsRatio_working_3-way'!X354^(1/3))*COS(('OddsRatio_working_3-way'!Y354)/3)</f>
        <v>#VALUE!</v>
      </c>
      <c r="AG354" s="11" t="e">
        <f>-'OddsRatio_working_3-way'!U354/(3*'OddsRatio_working_3-way'!X354^(1/3))*COS(('OddsRatio_working_3-way'!Y354+2*PI())/3)</f>
        <v>#VALUE!</v>
      </c>
      <c r="AH354" s="11" t="e">
        <f>-'OddsRatio_working_3-way'!U354/(3*'OddsRatio_working_3-way'!X354^(1/3))*COS(('OddsRatio_working_3-way'!Y354+4*PI())/3)</f>
        <v>#VALUE!</v>
      </c>
      <c r="AI354" s="11" t="e">
        <f>'OddsRatio_working_3-way'!U354/(3*'OddsRatio_working_3-way'!X354^(1/3))*SIN(('OddsRatio_working_3-way'!Y354)/3)</f>
        <v>#VALUE!</v>
      </c>
      <c r="AJ354" s="11" t="e">
        <f>'OddsRatio_working_3-way'!U354/(3*'OddsRatio_working_3-way'!X354^(1/3))*SIN(('OddsRatio_working_3-way'!Y354+2*PI())/3)</f>
        <v>#VALUE!</v>
      </c>
      <c r="AK354" s="11" t="e">
        <f>'OddsRatio_working_3-way'!U354/(3*'OddsRatio_working_3-way'!X354^(1/3))*SIN(('OddsRatio_working_3-way'!Y354+4*PI())/3)</f>
        <v>#VALUE!</v>
      </c>
      <c r="AL354" s="11" t="e">
        <f>'OddsRatio_working_3-way'!Z354+'OddsRatio_working_3-way'!AF354</f>
        <v>#VALUE!</v>
      </c>
      <c r="AM354" s="11" t="e">
        <f>'OddsRatio_working_3-way'!AA354+'OddsRatio_working_3-way'!AG354</f>
        <v>#VALUE!</v>
      </c>
      <c r="AN354" s="11" t="e">
        <f>'OddsRatio_working_3-way'!AB354+'OddsRatio_working_3-way'!AH354</f>
        <v>#VALUE!</v>
      </c>
      <c r="AO354" s="11" t="e">
        <f>'OddsRatio_working_3-way'!AC354+'OddsRatio_working_3-way'!AI354</f>
        <v>#VALUE!</v>
      </c>
      <c r="AP354" s="11" t="e">
        <f>'OddsRatio_working_3-way'!AD354+'OddsRatio_working_3-way'!AJ354</f>
        <v>#VALUE!</v>
      </c>
      <c r="AQ354" s="11" t="e">
        <f>'OddsRatio_working_3-way'!AE354+'OddsRatio_working_3-way'!AK354</f>
        <v>#VALUE!</v>
      </c>
      <c r="AR354" s="10" t="str">
        <f>IF(A354="","",IF(('OddsRatio_working_3-way'!X354=0),IF(Q354&gt;0,-Q354^(1/3),(-Q354)^(1/3)),'OddsRatio_working_3-way'!AL354-'OddsRatio_working_3-way'!R354/3))</f>
        <v/>
      </c>
      <c r="AS354" s="11" t="e">
        <f>IF(('OddsRatio_working_3-way'!X354=0),IF(Q354&gt;0,-Q354^(1/3),(-Q354)^(1/3)),'OddsRatio_working_3-way'!AM354-'OddsRatio_working_3-way'!R354/3)</f>
        <v>#VALUE!</v>
      </c>
      <c r="AT354" s="11" t="e">
        <f>IF(('OddsRatio_working_3-way'!X354=0),IF(Q354&gt;0,-Q354^(1/3),(-Q354)^(1/3)),'OddsRatio_working_3-way'!AN354-'OddsRatio_working_3-way'!R354/3)</f>
        <v>#VALUE!</v>
      </c>
      <c r="AU354" s="11" t="e">
        <f>IF(('OddsRatio_working_3-way'!X354=0),0,'OddsRatio_working_3-way'!AO354)</f>
        <v>#VALUE!</v>
      </c>
      <c r="AV354" s="11" t="e">
        <f>IF(('OddsRatio_working_3-way'!X354=0),0,'OddsRatio_working_3-way'!AP354)</f>
        <v>#VALUE!</v>
      </c>
      <c r="AW354" s="11" t="e">
        <f>IF(('OddsRatio_working_3-way'!X354=0),0,'OddsRatio_working_3-way'!AQ354)</f>
        <v>#VALUE!</v>
      </c>
    </row>
    <row r="355" spans="1:4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9" t="e">
        <f t="shared" si="78"/>
        <v>#VALUE!</v>
      </c>
      <c r="E355" s="9" t="e">
        <f t="shared" si="79"/>
        <v>#VALUE!</v>
      </c>
      <c r="F355" s="9" t="e">
        <f t="shared" si="80"/>
        <v>#VALUE!</v>
      </c>
      <c r="G355" s="9" t="str">
        <f t="shared" si="81"/>
        <v/>
      </c>
      <c r="H355" s="9" t="str">
        <f t="shared" si="82"/>
        <v/>
      </c>
      <c r="I355" s="9" t="str">
        <f t="shared" si="83"/>
        <v/>
      </c>
      <c r="J355" s="9" t="str">
        <f t="shared" si="84"/>
        <v/>
      </c>
      <c r="K355" s="11" t="e">
        <f t="shared" si="85"/>
        <v>#VALUE!</v>
      </c>
      <c r="L355" s="11" t="e">
        <f t="shared" si="86"/>
        <v>#VALUE!</v>
      </c>
      <c r="M355" s="11" t="e">
        <f t="shared" si="87"/>
        <v>#VALUE!</v>
      </c>
      <c r="N355" s="11" t="e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#VALUE!</v>
      </c>
      <c r="O355" s="11">
        <f>0</f>
        <v>0</v>
      </c>
      <c r="P355" s="11" t="e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#VALUE!</v>
      </c>
      <c r="Q355" s="11" t="e">
        <f>2*'OddsRatio_working_3-way'!K355*'OddsRatio_working_3-way'!L355*'OddsRatio_working_3-way'!M355</f>
        <v>#VALUE!</v>
      </c>
      <c r="R355" s="11" t="e">
        <f t="shared" si="88"/>
        <v>#VALUE!</v>
      </c>
      <c r="S355" s="11" t="e">
        <f t="shared" si="89"/>
        <v>#VALUE!</v>
      </c>
      <c r="T355" s="11" t="e">
        <f t="shared" si="90"/>
        <v>#VALUE!</v>
      </c>
      <c r="U355" s="11" t="e">
        <f>'OddsRatio_working_3-way'!S355-'OddsRatio_working_3-way'!R355^2/3</f>
        <v>#VALUE!</v>
      </c>
      <c r="V355" s="11" t="e">
        <f>'OddsRatio_working_3-way'!S355*'OddsRatio_working_3-way'!R355/3-2*'OddsRatio_working_3-way'!R355^3/27-'OddsRatio_working_3-way'!T355</f>
        <v>#VALUE!</v>
      </c>
      <c r="W355" s="11" t="e">
        <f>'OddsRatio_working_3-way'!V355^2+4*'OddsRatio_working_3-way'!U355^3/27</f>
        <v>#VALUE!</v>
      </c>
      <c r="X355" s="11" t="e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#VALUE!</v>
      </c>
      <c r="Y355" s="11" t="e">
        <f>IF('OddsRatio_working_3-way'!W355&gt;=0,IF('OddsRatio_working_3-way'!V355+SQRT('OddsRatio_working_3-way'!W355)&gt;0,0,PI()),ACOS('OddsRatio_working_3-way'!V355/(2*'OddsRatio_working_3-way'!X355)))</f>
        <v>#VALUE!</v>
      </c>
      <c r="Z355" s="11" t="e">
        <f>'OddsRatio_working_3-way'!X355^(1/3)*COS('OddsRatio_working_3-way'!Y355/3)</f>
        <v>#VALUE!</v>
      </c>
      <c r="AA355" s="11" t="e">
        <f>'OddsRatio_working_3-way'!X355^(1/3)*COS(('OddsRatio_working_3-way'!Y355+2*PI())/3)</f>
        <v>#VALUE!</v>
      </c>
      <c r="AB355" s="11" t="e">
        <f>'OddsRatio_working_3-way'!X355^(1/3)*COS(('OddsRatio_working_3-way'!Y355+4*PI())/3)</f>
        <v>#VALUE!</v>
      </c>
      <c r="AC355" s="11" t="e">
        <f>'OddsRatio_working_3-way'!X355^(1/3)*SIN('OddsRatio_working_3-way'!Y355/3)</f>
        <v>#VALUE!</v>
      </c>
      <c r="AD355" s="11" t="e">
        <f>'OddsRatio_working_3-way'!X355^(1/3)*SIN(('OddsRatio_working_3-way'!Y355+2*PI())/3)</f>
        <v>#VALUE!</v>
      </c>
      <c r="AE355" s="11" t="e">
        <f>'OddsRatio_working_3-way'!X355^(1/3)*SIN(('OddsRatio_working_3-way'!Y355+4*PI())/3)</f>
        <v>#VALUE!</v>
      </c>
      <c r="AF355" s="11" t="e">
        <f>-'OddsRatio_working_3-way'!U355/(3*'OddsRatio_working_3-way'!X355^(1/3))*COS(('OddsRatio_working_3-way'!Y355)/3)</f>
        <v>#VALUE!</v>
      </c>
      <c r="AG355" s="11" t="e">
        <f>-'OddsRatio_working_3-way'!U355/(3*'OddsRatio_working_3-way'!X355^(1/3))*COS(('OddsRatio_working_3-way'!Y355+2*PI())/3)</f>
        <v>#VALUE!</v>
      </c>
      <c r="AH355" s="11" t="e">
        <f>-'OddsRatio_working_3-way'!U355/(3*'OddsRatio_working_3-way'!X355^(1/3))*COS(('OddsRatio_working_3-way'!Y355+4*PI())/3)</f>
        <v>#VALUE!</v>
      </c>
      <c r="AI355" s="11" t="e">
        <f>'OddsRatio_working_3-way'!U355/(3*'OddsRatio_working_3-way'!X355^(1/3))*SIN(('OddsRatio_working_3-way'!Y355)/3)</f>
        <v>#VALUE!</v>
      </c>
      <c r="AJ355" s="11" t="e">
        <f>'OddsRatio_working_3-way'!U355/(3*'OddsRatio_working_3-way'!X355^(1/3))*SIN(('OddsRatio_working_3-way'!Y355+2*PI())/3)</f>
        <v>#VALUE!</v>
      </c>
      <c r="AK355" s="11" t="e">
        <f>'OddsRatio_working_3-way'!U355/(3*'OddsRatio_working_3-way'!X355^(1/3))*SIN(('OddsRatio_working_3-way'!Y355+4*PI())/3)</f>
        <v>#VALUE!</v>
      </c>
      <c r="AL355" s="11" t="e">
        <f>'OddsRatio_working_3-way'!Z355+'OddsRatio_working_3-way'!AF355</f>
        <v>#VALUE!</v>
      </c>
      <c r="AM355" s="11" t="e">
        <f>'OddsRatio_working_3-way'!AA355+'OddsRatio_working_3-way'!AG355</f>
        <v>#VALUE!</v>
      </c>
      <c r="AN355" s="11" t="e">
        <f>'OddsRatio_working_3-way'!AB355+'OddsRatio_working_3-way'!AH355</f>
        <v>#VALUE!</v>
      </c>
      <c r="AO355" s="11" t="e">
        <f>'OddsRatio_working_3-way'!AC355+'OddsRatio_working_3-way'!AI355</f>
        <v>#VALUE!</v>
      </c>
      <c r="AP355" s="11" t="e">
        <f>'OddsRatio_working_3-way'!AD355+'OddsRatio_working_3-way'!AJ355</f>
        <v>#VALUE!</v>
      </c>
      <c r="AQ355" s="11" t="e">
        <f>'OddsRatio_working_3-way'!AE355+'OddsRatio_working_3-way'!AK355</f>
        <v>#VALUE!</v>
      </c>
      <c r="AR355" s="10" t="str">
        <f>IF(A355="","",IF(('OddsRatio_working_3-way'!X355=0),IF(Q355&gt;0,-Q355^(1/3),(-Q355)^(1/3)),'OddsRatio_working_3-way'!AL355-'OddsRatio_working_3-way'!R355/3))</f>
        <v/>
      </c>
      <c r="AS355" s="11" t="e">
        <f>IF(('OddsRatio_working_3-way'!X355=0),IF(Q355&gt;0,-Q355^(1/3),(-Q355)^(1/3)),'OddsRatio_working_3-way'!AM355-'OddsRatio_working_3-way'!R355/3)</f>
        <v>#VALUE!</v>
      </c>
      <c r="AT355" s="11" t="e">
        <f>IF(('OddsRatio_working_3-way'!X355=0),IF(Q355&gt;0,-Q355^(1/3),(-Q355)^(1/3)),'OddsRatio_working_3-way'!AN355-'OddsRatio_working_3-way'!R355/3)</f>
        <v>#VALUE!</v>
      </c>
      <c r="AU355" s="11" t="e">
        <f>IF(('OddsRatio_working_3-way'!X355=0),0,'OddsRatio_working_3-way'!AO355)</f>
        <v>#VALUE!</v>
      </c>
      <c r="AV355" s="11" t="e">
        <f>IF(('OddsRatio_working_3-way'!X355=0),0,'OddsRatio_working_3-way'!AP355)</f>
        <v>#VALUE!</v>
      </c>
      <c r="AW355" s="11" t="e">
        <f>IF(('OddsRatio_working_3-way'!X355=0),0,'OddsRatio_working_3-way'!AQ355)</f>
        <v>#VALUE!</v>
      </c>
    </row>
    <row r="356" spans="1:4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9" t="e">
        <f t="shared" si="78"/>
        <v>#VALUE!</v>
      </c>
      <c r="E356" s="9" t="e">
        <f t="shared" si="79"/>
        <v>#VALUE!</v>
      </c>
      <c r="F356" s="9" t="e">
        <f t="shared" si="80"/>
        <v>#VALUE!</v>
      </c>
      <c r="G356" s="9" t="str">
        <f t="shared" si="81"/>
        <v/>
      </c>
      <c r="H356" s="9" t="str">
        <f t="shared" si="82"/>
        <v/>
      </c>
      <c r="I356" s="9" t="str">
        <f t="shared" si="83"/>
        <v/>
      </c>
      <c r="J356" s="9" t="str">
        <f t="shared" si="84"/>
        <v/>
      </c>
      <c r="K356" s="11" t="e">
        <f t="shared" si="85"/>
        <v>#VALUE!</v>
      </c>
      <c r="L356" s="11" t="e">
        <f t="shared" si="86"/>
        <v>#VALUE!</v>
      </c>
      <c r="M356" s="11" t="e">
        <f t="shared" si="87"/>
        <v>#VALUE!</v>
      </c>
      <c r="N356" s="11" t="e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#VALUE!</v>
      </c>
      <c r="O356" s="11">
        <f>0</f>
        <v>0</v>
      </c>
      <c r="P356" s="11" t="e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#VALUE!</v>
      </c>
      <c r="Q356" s="11" t="e">
        <f>2*'OddsRatio_working_3-way'!K356*'OddsRatio_working_3-way'!L356*'OddsRatio_working_3-way'!M356</f>
        <v>#VALUE!</v>
      </c>
      <c r="R356" s="11" t="e">
        <f t="shared" si="88"/>
        <v>#VALUE!</v>
      </c>
      <c r="S356" s="11" t="e">
        <f t="shared" si="89"/>
        <v>#VALUE!</v>
      </c>
      <c r="T356" s="11" t="e">
        <f t="shared" si="90"/>
        <v>#VALUE!</v>
      </c>
      <c r="U356" s="11" t="e">
        <f>'OddsRatio_working_3-way'!S356-'OddsRatio_working_3-way'!R356^2/3</f>
        <v>#VALUE!</v>
      </c>
      <c r="V356" s="11" t="e">
        <f>'OddsRatio_working_3-way'!S356*'OddsRatio_working_3-way'!R356/3-2*'OddsRatio_working_3-way'!R356^3/27-'OddsRatio_working_3-way'!T356</f>
        <v>#VALUE!</v>
      </c>
      <c r="W356" s="11" t="e">
        <f>'OddsRatio_working_3-way'!V356^2+4*'OddsRatio_working_3-way'!U356^3/27</f>
        <v>#VALUE!</v>
      </c>
      <c r="X356" s="11" t="e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#VALUE!</v>
      </c>
      <c r="Y356" s="11" t="e">
        <f>IF('OddsRatio_working_3-way'!W356&gt;=0,IF('OddsRatio_working_3-way'!V356+SQRT('OddsRatio_working_3-way'!W356)&gt;0,0,PI()),ACOS('OddsRatio_working_3-way'!V356/(2*'OddsRatio_working_3-way'!X356)))</f>
        <v>#VALUE!</v>
      </c>
      <c r="Z356" s="11" t="e">
        <f>'OddsRatio_working_3-way'!X356^(1/3)*COS('OddsRatio_working_3-way'!Y356/3)</f>
        <v>#VALUE!</v>
      </c>
      <c r="AA356" s="11" t="e">
        <f>'OddsRatio_working_3-way'!X356^(1/3)*COS(('OddsRatio_working_3-way'!Y356+2*PI())/3)</f>
        <v>#VALUE!</v>
      </c>
      <c r="AB356" s="11" t="e">
        <f>'OddsRatio_working_3-way'!X356^(1/3)*COS(('OddsRatio_working_3-way'!Y356+4*PI())/3)</f>
        <v>#VALUE!</v>
      </c>
      <c r="AC356" s="11" t="e">
        <f>'OddsRatio_working_3-way'!X356^(1/3)*SIN('OddsRatio_working_3-way'!Y356/3)</f>
        <v>#VALUE!</v>
      </c>
      <c r="AD356" s="11" t="e">
        <f>'OddsRatio_working_3-way'!X356^(1/3)*SIN(('OddsRatio_working_3-way'!Y356+2*PI())/3)</f>
        <v>#VALUE!</v>
      </c>
      <c r="AE356" s="11" t="e">
        <f>'OddsRatio_working_3-way'!X356^(1/3)*SIN(('OddsRatio_working_3-way'!Y356+4*PI())/3)</f>
        <v>#VALUE!</v>
      </c>
      <c r="AF356" s="11" t="e">
        <f>-'OddsRatio_working_3-way'!U356/(3*'OddsRatio_working_3-way'!X356^(1/3))*COS(('OddsRatio_working_3-way'!Y356)/3)</f>
        <v>#VALUE!</v>
      </c>
      <c r="AG356" s="11" t="e">
        <f>-'OddsRatio_working_3-way'!U356/(3*'OddsRatio_working_3-way'!X356^(1/3))*COS(('OddsRatio_working_3-way'!Y356+2*PI())/3)</f>
        <v>#VALUE!</v>
      </c>
      <c r="AH356" s="11" t="e">
        <f>-'OddsRatio_working_3-way'!U356/(3*'OddsRatio_working_3-way'!X356^(1/3))*COS(('OddsRatio_working_3-way'!Y356+4*PI())/3)</f>
        <v>#VALUE!</v>
      </c>
      <c r="AI356" s="11" t="e">
        <f>'OddsRatio_working_3-way'!U356/(3*'OddsRatio_working_3-way'!X356^(1/3))*SIN(('OddsRatio_working_3-way'!Y356)/3)</f>
        <v>#VALUE!</v>
      </c>
      <c r="AJ356" s="11" t="e">
        <f>'OddsRatio_working_3-way'!U356/(3*'OddsRatio_working_3-way'!X356^(1/3))*SIN(('OddsRatio_working_3-way'!Y356+2*PI())/3)</f>
        <v>#VALUE!</v>
      </c>
      <c r="AK356" s="11" t="e">
        <f>'OddsRatio_working_3-way'!U356/(3*'OddsRatio_working_3-way'!X356^(1/3))*SIN(('OddsRatio_working_3-way'!Y356+4*PI())/3)</f>
        <v>#VALUE!</v>
      </c>
      <c r="AL356" s="11" t="e">
        <f>'OddsRatio_working_3-way'!Z356+'OddsRatio_working_3-way'!AF356</f>
        <v>#VALUE!</v>
      </c>
      <c r="AM356" s="11" t="e">
        <f>'OddsRatio_working_3-way'!AA356+'OddsRatio_working_3-way'!AG356</f>
        <v>#VALUE!</v>
      </c>
      <c r="AN356" s="11" t="e">
        <f>'OddsRatio_working_3-way'!AB356+'OddsRatio_working_3-way'!AH356</f>
        <v>#VALUE!</v>
      </c>
      <c r="AO356" s="11" t="e">
        <f>'OddsRatio_working_3-way'!AC356+'OddsRatio_working_3-way'!AI356</f>
        <v>#VALUE!</v>
      </c>
      <c r="AP356" s="11" t="e">
        <f>'OddsRatio_working_3-way'!AD356+'OddsRatio_working_3-way'!AJ356</f>
        <v>#VALUE!</v>
      </c>
      <c r="AQ356" s="11" t="e">
        <f>'OddsRatio_working_3-way'!AE356+'OddsRatio_working_3-way'!AK356</f>
        <v>#VALUE!</v>
      </c>
      <c r="AR356" s="10" t="str">
        <f>IF(A356="","",IF(('OddsRatio_working_3-way'!X356=0),IF(Q356&gt;0,-Q356^(1/3),(-Q356)^(1/3)),'OddsRatio_working_3-way'!AL356-'OddsRatio_working_3-way'!R356/3))</f>
        <v/>
      </c>
      <c r="AS356" s="11" t="e">
        <f>IF(('OddsRatio_working_3-way'!X356=0),IF(Q356&gt;0,-Q356^(1/3),(-Q356)^(1/3)),'OddsRatio_working_3-way'!AM356-'OddsRatio_working_3-way'!R356/3)</f>
        <v>#VALUE!</v>
      </c>
      <c r="AT356" s="11" t="e">
        <f>IF(('OddsRatio_working_3-way'!X356=0),IF(Q356&gt;0,-Q356^(1/3),(-Q356)^(1/3)),'OddsRatio_working_3-way'!AN356-'OddsRatio_working_3-way'!R356/3)</f>
        <v>#VALUE!</v>
      </c>
      <c r="AU356" s="11" t="e">
        <f>IF(('OddsRatio_working_3-way'!X356=0),0,'OddsRatio_working_3-way'!AO356)</f>
        <v>#VALUE!</v>
      </c>
      <c r="AV356" s="11" t="e">
        <f>IF(('OddsRatio_working_3-way'!X356=0),0,'OddsRatio_working_3-way'!AP356)</f>
        <v>#VALUE!</v>
      </c>
      <c r="AW356" s="11" t="e">
        <f>IF(('OddsRatio_working_3-way'!X356=0),0,'OddsRatio_working_3-way'!AQ356)</f>
        <v>#VALUE!</v>
      </c>
    </row>
    <row r="357" spans="1:4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9" t="e">
        <f t="shared" si="78"/>
        <v>#VALUE!</v>
      </c>
      <c r="E357" s="9" t="e">
        <f t="shared" si="79"/>
        <v>#VALUE!</v>
      </c>
      <c r="F357" s="9" t="e">
        <f t="shared" si="80"/>
        <v>#VALUE!</v>
      </c>
      <c r="G357" s="9" t="str">
        <f t="shared" si="81"/>
        <v/>
      </c>
      <c r="H357" s="9" t="str">
        <f t="shared" si="82"/>
        <v/>
      </c>
      <c r="I357" s="9" t="str">
        <f t="shared" si="83"/>
        <v/>
      </c>
      <c r="J357" s="9" t="str">
        <f t="shared" si="84"/>
        <v/>
      </c>
      <c r="K357" s="11" t="e">
        <f t="shared" si="85"/>
        <v>#VALUE!</v>
      </c>
      <c r="L357" s="11" t="e">
        <f t="shared" si="86"/>
        <v>#VALUE!</v>
      </c>
      <c r="M357" s="11" t="e">
        <f t="shared" si="87"/>
        <v>#VALUE!</v>
      </c>
      <c r="N357" s="11" t="e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#VALUE!</v>
      </c>
      <c r="O357" s="11">
        <f>0</f>
        <v>0</v>
      </c>
      <c r="P357" s="11" t="e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#VALUE!</v>
      </c>
      <c r="Q357" s="11" t="e">
        <f>2*'OddsRatio_working_3-way'!K357*'OddsRatio_working_3-way'!L357*'OddsRatio_working_3-way'!M357</f>
        <v>#VALUE!</v>
      </c>
      <c r="R357" s="11" t="e">
        <f t="shared" si="88"/>
        <v>#VALUE!</v>
      </c>
      <c r="S357" s="11" t="e">
        <f t="shared" si="89"/>
        <v>#VALUE!</v>
      </c>
      <c r="T357" s="11" t="e">
        <f t="shared" si="90"/>
        <v>#VALUE!</v>
      </c>
      <c r="U357" s="11" t="e">
        <f>'OddsRatio_working_3-way'!S357-'OddsRatio_working_3-way'!R357^2/3</f>
        <v>#VALUE!</v>
      </c>
      <c r="V357" s="11" t="e">
        <f>'OddsRatio_working_3-way'!S357*'OddsRatio_working_3-way'!R357/3-2*'OddsRatio_working_3-way'!R357^3/27-'OddsRatio_working_3-way'!T357</f>
        <v>#VALUE!</v>
      </c>
      <c r="W357" s="11" t="e">
        <f>'OddsRatio_working_3-way'!V357^2+4*'OddsRatio_working_3-way'!U357^3/27</f>
        <v>#VALUE!</v>
      </c>
      <c r="X357" s="11" t="e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#VALUE!</v>
      </c>
      <c r="Y357" s="11" t="e">
        <f>IF('OddsRatio_working_3-way'!W357&gt;=0,IF('OddsRatio_working_3-way'!V357+SQRT('OddsRatio_working_3-way'!W357)&gt;0,0,PI()),ACOS('OddsRatio_working_3-way'!V357/(2*'OddsRatio_working_3-way'!X357)))</f>
        <v>#VALUE!</v>
      </c>
      <c r="Z357" s="11" t="e">
        <f>'OddsRatio_working_3-way'!X357^(1/3)*COS('OddsRatio_working_3-way'!Y357/3)</f>
        <v>#VALUE!</v>
      </c>
      <c r="AA357" s="11" t="e">
        <f>'OddsRatio_working_3-way'!X357^(1/3)*COS(('OddsRatio_working_3-way'!Y357+2*PI())/3)</f>
        <v>#VALUE!</v>
      </c>
      <c r="AB357" s="11" t="e">
        <f>'OddsRatio_working_3-way'!X357^(1/3)*COS(('OddsRatio_working_3-way'!Y357+4*PI())/3)</f>
        <v>#VALUE!</v>
      </c>
      <c r="AC357" s="11" t="e">
        <f>'OddsRatio_working_3-way'!X357^(1/3)*SIN('OddsRatio_working_3-way'!Y357/3)</f>
        <v>#VALUE!</v>
      </c>
      <c r="AD357" s="11" t="e">
        <f>'OddsRatio_working_3-way'!X357^(1/3)*SIN(('OddsRatio_working_3-way'!Y357+2*PI())/3)</f>
        <v>#VALUE!</v>
      </c>
      <c r="AE357" s="11" t="e">
        <f>'OddsRatio_working_3-way'!X357^(1/3)*SIN(('OddsRatio_working_3-way'!Y357+4*PI())/3)</f>
        <v>#VALUE!</v>
      </c>
      <c r="AF357" s="11" t="e">
        <f>-'OddsRatio_working_3-way'!U357/(3*'OddsRatio_working_3-way'!X357^(1/3))*COS(('OddsRatio_working_3-way'!Y357)/3)</f>
        <v>#VALUE!</v>
      </c>
      <c r="AG357" s="11" t="e">
        <f>-'OddsRatio_working_3-way'!U357/(3*'OddsRatio_working_3-way'!X357^(1/3))*COS(('OddsRatio_working_3-way'!Y357+2*PI())/3)</f>
        <v>#VALUE!</v>
      </c>
      <c r="AH357" s="11" t="e">
        <f>-'OddsRatio_working_3-way'!U357/(3*'OddsRatio_working_3-way'!X357^(1/3))*COS(('OddsRatio_working_3-way'!Y357+4*PI())/3)</f>
        <v>#VALUE!</v>
      </c>
      <c r="AI357" s="11" t="e">
        <f>'OddsRatio_working_3-way'!U357/(3*'OddsRatio_working_3-way'!X357^(1/3))*SIN(('OddsRatio_working_3-way'!Y357)/3)</f>
        <v>#VALUE!</v>
      </c>
      <c r="AJ357" s="11" t="e">
        <f>'OddsRatio_working_3-way'!U357/(3*'OddsRatio_working_3-way'!X357^(1/3))*SIN(('OddsRatio_working_3-way'!Y357+2*PI())/3)</f>
        <v>#VALUE!</v>
      </c>
      <c r="AK357" s="11" t="e">
        <f>'OddsRatio_working_3-way'!U357/(3*'OddsRatio_working_3-way'!X357^(1/3))*SIN(('OddsRatio_working_3-way'!Y357+4*PI())/3)</f>
        <v>#VALUE!</v>
      </c>
      <c r="AL357" s="11" t="e">
        <f>'OddsRatio_working_3-way'!Z357+'OddsRatio_working_3-way'!AF357</f>
        <v>#VALUE!</v>
      </c>
      <c r="AM357" s="11" t="e">
        <f>'OddsRatio_working_3-way'!AA357+'OddsRatio_working_3-way'!AG357</f>
        <v>#VALUE!</v>
      </c>
      <c r="AN357" s="11" t="e">
        <f>'OddsRatio_working_3-way'!AB357+'OddsRatio_working_3-way'!AH357</f>
        <v>#VALUE!</v>
      </c>
      <c r="AO357" s="11" t="e">
        <f>'OddsRatio_working_3-way'!AC357+'OddsRatio_working_3-way'!AI357</f>
        <v>#VALUE!</v>
      </c>
      <c r="AP357" s="11" t="e">
        <f>'OddsRatio_working_3-way'!AD357+'OddsRatio_working_3-way'!AJ357</f>
        <v>#VALUE!</v>
      </c>
      <c r="AQ357" s="11" t="e">
        <f>'OddsRatio_working_3-way'!AE357+'OddsRatio_working_3-way'!AK357</f>
        <v>#VALUE!</v>
      </c>
      <c r="AR357" s="10" t="str">
        <f>IF(A357="","",IF(('OddsRatio_working_3-way'!X357=0),IF(Q357&gt;0,-Q357^(1/3),(-Q357)^(1/3)),'OddsRatio_working_3-way'!AL357-'OddsRatio_working_3-way'!R357/3))</f>
        <v/>
      </c>
      <c r="AS357" s="11" t="e">
        <f>IF(('OddsRatio_working_3-way'!X357=0),IF(Q357&gt;0,-Q357^(1/3),(-Q357)^(1/3)),'OddsRatio_working_3-way'!AM357-'OddsRatio_working_3-way'!R357/3)</f>
        <v>#VALUE!</v>
      </c>
      <c r="AT357" s="11" t="e">
        <f>IF(('OddsRatio_working_3-way'!X357=0),IF(Q357&gt;0,-Q357^(1/3),(-Q357)^(1/3)),'OddsRatio_working_3-way'!AN357-'OddsRatio_working_3-way'!R357/3)</f>
        <v>#VALUE!</v>
      </c>
      <c r="AU357" s="11" t="e">
        <f>IF(('OddsRatio_working_3-way'!X357=0),0,'OddsRatio_working_3-way'!AO357)</f>
        <v>#VALUE!</v>
      </c>
      <c r="AV357" s="11" t="e">
        <f>IF(('OddsRatio_working_3-way'!X357=0),0,'OddsRatio_working_3-way'!AP357)</f>
        <v>#VALUE!</v>
      </c>
      <c r="AW357" s="11" t="e">
        <f>IF(('OddsRatio_working_3-way'!X357=0),0,'OddsRatio_working_3-way'!AQ357)</f>
        <v>#VALUE!</v>
      </c>
    </row>
    <row r="358" spans="1:4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9" t="e">
        <f t="shared" si="78"/>
        <v>#VALUE!</v>
      </c>
      <c r="E358" s="9" t="e">
        <f t="shared" si="79"/>
        <v>#VALUE!</v>
      </c>
      <c r="F358" s="9" t="e">
        <f t="shared" si="80"/>
        <v>#VALUE!</v>
      </c>
      <c r="G358" s="9" t="str">
        <f t="shared" si="81"/>
        <v/>
      </c>
      <c r="H358" s="9" t="str">
        <f t="shared" si="82"/>
        <v/>
      </c>
      <c r="I358" s="9" t="str">
        <f t="shared" si="83"/>
        <v/>
      </c>
      <c r="J358" s="9" t="str">
        <f t="shared" si="84"/>
        <v/>
      </c>
      <c r="K358" s="11" t="e">
        <f t="shared" si="85"/>
        <v>#VALUE!</v>
      </c>
      <c r="L358" s="11" t="e">
        <f t="shared" si="86"/>
        <v>#VALUE!</v>
      </c>
      <c r="M358" s="11" t="e">
        <f t="shared" si="87"/>
        <v>#VALUE!</v>
      </c>
      <c r="N358" s="11" t="e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#VALUE!</v>
      </c>
      <c r="O358" s="11">
        <f>0</f>
        <v>0</v>
      </c>
      <c r="P358" s="11" t="e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#VALUE!</v>
      </c>
      <c r="Q358" s="11" t="e">
        <f>2*'OddsRatio_working_3-way'!K358*'OddsRatio_working_3-way'!L358*'OddsRatio_working_3-way'!M358</f>
        <v>#VALUE!</v>
      </c>
      <c r="R358" s="11" t="e">
        <f t="shared" si="88"/>
        <v>#VALUE!</v>
      </c>
      <c r="S358" s="11" t="e">
        <f t="shared" si="89"/>
        <v>#VALUE!</v>
      </c>
      <c r="T358" s="11" t="e">
        <f t="shared" si="90"/>
        <v>#VALUE!</v>
      </c>
      <c r="U358" s="11" t="e">
        <f>'OddsRatio_working_3-way'!S358-'OddsRatio_working_3-way'!R358^2/3</f>
        <v>#VALUE!</v>
      </c>
      <c r="V358" s="11" t="e">
        <f>'OddsRatio_working_3-way'!S358*'OddsRatio_working_3-way'!R358/3-2*'OddsRatio_working_3-way'!R358^3/27-'OddsRatio_working_3-way'!T358</f>
        <v>#VALUE!</v>
      </c>
      <c r="W358" s="11" t="e">
        <f>'OddsRatio_working_3-way'!V358^2+4*'OddsRatio_working_3-way'!U358^3/27</f>
        <v>#VALUE!</v>
      </c>
      <c r="X358" s="11" t="e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#VALUE!</v>
      </c>
      <c r="Y358" s="11" t="e">
        <f>IF('OddsRatio_working_3-way'!W358&gt;=0,IF('OddsRatio_working_3-way'!V358+SQRT('OddsRatio_working_3-way'!W358)&gt;0,0,PI()),ACOS('OddsRatio_working_3-way'!V358/(2*'OddsRatio_working_3-way'!X358)))</f>
        <v>#VALUE!</v>
      </c>
      <c r="Z358" s="11" t="e">
        <f>'OddsRatio_working_3-way'!X358^(1/3)*COS('OddsRatio_working_3-way'!Y358/3)</f>
        <v>#VALUE!</v>
      </c>
      <c r="AA358" s="11" t="e">
        <f>'OddsRatio_working_3-way'!X358^(1/3)*COS(('OddsRatio_working_3-way'!Y358+2*PI())/3)</f>
        <v>#VALUE!</v>
      </c>
      <c r="AB358" s="11" t="e">
        <f>'OddsRatio_working_3-way'!X358^(1/3)*COS(('OddsRatio_working_3-way'!Y358+4*PI())/3)</f>
        <v>#VALUE!</v>
      </c>
      <c r="AC358" s="11" t="e">
        <f>'OddsRatio_working_3-way'!X358^(1/3)*SIN('OddsRatio_working_3-way'!Y358/3)</f>
        <v>#VALUE!</v>
      </c>
      <c r="AD358" s="11" t="e">
        <f>'OddsRatio_working_3-way'!X358^(1/3)*SIN(('OddsRatio_working_3-way'!Y358+2*PI())/3)</f>
        <v>#VALUE!</v>
      </c>
      <c r="AE358" s="11" t="e">
        <f>'OddsRatio_working_3-way'!X358^(1/3)*SIN(('OddsRatio_working_3-way'!Y358+4*PI())/3)</f>
        <v>#VALUE!</v>
      </c>
      <c r="AF358" s="11" t="e">
        <f>-'OddsRatio_working_3-way'!U358/(3*'OddsRatio_working_3-way'!X358^(1/3))*COS(('OddsRatio_working_3-way'!Y358)/3)</f>
        <v>#VALUE!</v>
      </c>
      <c r="AG358" s="11" t="e">
        <f>-'OddsRatio_working_3-way'!U358/(3*'OddsRatio_working_3-way'!X358^(1/3))*COS(('OddsRatio_working_3-way'!Y358+2*PI())/3)</f>
        <v>#VALUE!</v>
      </c>
      <c r="AH358" s="11" t="e">
        <f>-'OddsRatio_working_3-way'!U358/(3*'OddsRatio_working_3-way'!X358^(1/3))*COS(('OddsRatio_working_3-way'!Y358+4*PI())/3)</f>
        <v>#VALUE!</v>
      </c>
      <c r="AI358" s="11" t="e">
        <f>'OddsRatio_working_3-way'!U358/(3*'OddsRatio_working_3-way'!X358^(1/3))*SIN(('OddsRatio_working_3-way'!Y358)/3)</f>
        <v>#VALUE!</v>
      </c>
      <c r="AJ358" s="11" t="e">
        <f>'OddsRatio_working_3-way'!U358/(3*'OddsRatio_working_3-way'!X358^(1/3))*SIN(('OddsRatio_working_3-way'!Y358+2*PI())/3)</f>
        <v>#VALUE!</v>
      </c>
      <c r="AK358" s="11" t="e">
        <f>'OddsRatio_working_3-way'!U358/(3*'OddsRatio_working_3-way'!X358^(1/3))*SIN(('OddsRatio_working_3-way'!Y358+4*PI())/3)</f>
        <v>#VALUE!</v>
      </c>
      <c r="AL358" s="11" t="e">
        <f>'OddsRatio_working_3-way'!Z358+'OddsRatio_working_3-way'!AF358</f>
        <v>#VALUE!</v>
      </c>
      <c r="AM358" s="11" t="e">
        <f>'OddsRatio_working_3-way'!AA358+'OddsRatio_working_3-way'!AG358</f>
        <v>#VALUE!</v>
      </c>
      <c r="AN358" s="11" t="e">
        <f>'OddsRatio_working_3-way'!AB358+'OddsRatio_working_3-way'!AH358</f>
        <v>#VALUE!</v>
      </c>
      <c r="AO358" s="11" t="e">
        <f>'OddsRatio_working_3-way'!AC358+'OddsRatio_working_3-way'!AI358</f>
        <v>#VALUE!</v>
      </c>
      <c r="AP358" s="11" t="e">
        <f>'OddsRatio_working_3-way'!AD358+'OddsRatio_working_3-way'!AJ358</f>
        <v>#VALUE!</v>
      </c>
      <c r="AQ358" s="11" t="e">
        <f>'OddsRatio_working_3-way'!AE358+'OddsRatio_working_3-way'!AK358</f>
        <v>#VALUE!</v>
      </c>
      <c r="AR358" s="10" t="str">
        <f>IF(A358="","",IF(('OddsRatio_working_3-way'!X358=0),IF(Q358&gt;0,-Q358^(1/3),(-Q358)^(1/3)),'OddsRatio_working_3-way'!AL358-'OddsRatio_working_3-way'!R358/3))</f>
        <v/>
      </c>
      <c r="AS358" s="11" t="e">
        <f>IF(('OddsRatio_working_3-way'!X358=0),IF(Q358&gt;0,-Q358^(1/3),(-Q358)^(1/3)),'OddsRatio_working_3-way'!AM358-'OddsRatio_working_3-way'!R358/3)</f>
        <v>#VALUE!</v>
      </c>
      <c r="AT358" s="11" t="e">
        <f>IF(('OddsRatio_working_3-way'!X358=0),IF(Q358&gt;0,-Q358^(1/3),(-Q358)^(1/3)),'OddsRatio_working_3-way'!AN358-'OddsRatio_working_3-way'!R358/3)</f>
        <v>#VALUE!</v>
      </c>
      <c r="AU358" s="11" t="e">
        <f>IF(('OddsRatio_working_3-way'!X358=0),0,'OddsRatio_working_3-way'!AO358)</f>
        <v>#VALUE!</v>
      </c>
      <c r="AV358" s="11" t="e">
        <f>IF(('OddsRatio_working_3-way'!X358=0),0,'OddsRatio_working_3-way'!AP358)</f>
        <v>#VALUE!</v>
      </c>
      <c r="AW358" s="11" t="e">
        <f>IF(('OddsRatio_working_3-way'!X358=0),0,'OddsRatio_working_3-way'!AQ358)</f>
        <v>#VALUE!</v>
      </c>
    </row>
    <row r="359" spans="1:4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9" t="e">
        <f t="shared" si="78"/>
        <v>#VALUE!</v>
      </c>
      <c r="E359" s="9" t="e">
        <f t="shared" si="79"/>
        <v>#VALUE!</v>
      </c>
      <c r="F359" s="9" t="e">
        <f t="shared" si="80"/>
        <v>#VALUE!</v>
      </c>
      <c r="G359" s="9" t="str">
        <f t="shared" si="81"/>
        <v/>
      </c>
      <c r="H359" s="9" t="str">
        <f t="shared" si="82"/>
        <v/>
      </c>
      <c r="I359" s="9" t="str">
        <f t="shared" si="83"/>
        <v/>
      </c>
      <c r="J359" s="9" t="str">
        <f t="shared" si="84"/>
        <v/>
      </c>
      <c r="K359" s="11" t="e">
        <f t="shared" si="85"/>
        <v>#VALUE!</v>
      </c>
      <c r="L359" s="11" t="e">
        <f t="shared" si="86"/>
        <v>#VALUE!</v>
      </c>
      <c r="M359" s="11" t="e">
        <f t="shared" si="87"/>
        <v>#VALUE!</v>
      </c>
      <c r="N359" s="11" t="e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#VALUE!</v>
      </c>
      <c r="O359" s="11">
        <f>0</f>
        <v>0</v>
      </c>
      <c r="P359" s="11" t="e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#VALUE!</v>
      </c>
      <c r="Q359" s="11" t="e">
        <f>2*'OddsRatio_working_3-way'!K359*'OddsRatio_working_3-way'!L359*'OddsRatio_working_3-way'!M359</f>
        <v>#VALUE!</v>
      </c>
      <c r="R359" s="11" t="e">
        <f t="shared" si="88"/>
        <v>#VALUE!</v>
      </c>
      <c r="S359" s="11" t="e">
        <f t="shared" si="89"/>
        <v>#VALUE!</v>
      </c>
      <c r="T359" s="11" t="e">
        <f t="shared" si="90"/>
        <v>#VALUE!</v>
      </c>
      <c r="U359" s="11" t="e">
        <f>'OddsRatio_working_3-way'!S359-'OddsRatio_working_3-way'!R359^2/3</f>
        <v>#VALUE!</v>
      </c>
      <c r="V359" s="11" t="e">
        <f>'OddsRatio_working_3-way'!S359*'OddsRatio_working_3-way'!R359/3-2*'OddsRatio_working_3-way'!R359^3/27-'OddsRatio_working_3-way'!T359</f>
        <v>#VALUE!</v>
      </c>
      <c r="W359" s="11" t="e">
        <f>'OddsRatio_working_3-way'!V359^2+4*'OddsRatio_working_3-way'!U359^3/27</f>
        <v>#VALUE!</v>
      </c>
      <c r="X359" s="11" t="e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#VALUE!</v>
      </c>
      <c r="Y359" s="11" t="e">
        <f>IF('OddsRatio_working_3-way'!W359&gt;=0,IF('OddsRatio_working_3-way'!V359+SQRT('OddsRatio_working_3-way'!W359)&gt;0,0,PI()),ACOS('OddsRatio_working_3-way'!V359/(2*'OddsRatio_working_3-way'!X359)))</f>
        <v>#VALUE!</v>
      </c>
      <c r="Z359" s="11" t="e">
        <f>'OddsRatio_working_3-way'!X359^(1/3)*COS('OddsRatio_working_3-way'!Y359/3)</f>
        <v>#VALUE!</v>
      </c>
      <c r="AA359" s="11" t="e">
        <f>'OddsRatio_working_3-way'!X359^(1/3)*COS(('OddsRatio_working_3-way'!Y359+2*PI())/3)</f>
        <v>#VALUE!</v>
      </c>
      <c r="AB359" s="11" t="e">
        <f>'OddsRatio_working_3-way'!X359^(1/3)*COS(('OddsRatio_working_3-way'!Y359+4*PI())/3)</f>
        <v>#VALUE!</v>
      </c>
      <c r="AC359" s="11" t="e">
        <f>'OddsRatio_working_3-way'!X359^(1/3)*SIN('OddsRatio_working_3-way'!Y359/3)</f>
        <v>#VALUE!</v>
      </c>
      <c r="AD359" s="11" t="e">
        <f>'OddsRatio_working_3-way'!X359^(1/3)*SIN(('OddsRatio_working_3-way'!Y359+2*PI())/3)</f>
        <v>#VALUE!</v>
      </c>
      <c r="AE359" s="11" t="e">
        <f>'OddsRatio_working_3-way'!X359^(1/3)*SIN(('OddsRatio_working_3-way'!Y359+4*PI())/3)</f>
        <v>#VALUE!</v>
      </c>
      <c r="AF359" s="11" t="e">
        <f>-'OddsRatio_working_3-way'!U359/(3*'OddsRatio_working_3-way'!X359^(1/3))*COS(('OddsRatio_working_3-way'!Y359)/3)</f>
        <v>#VALUE!</v>
      </c>
      <c r="AG359" s="11" t="e">
        <f>-'OddsRatio_working_3-way'!U359/(3*'OddsRatio_working_3-way'!X359^(1/3))*COS(('OddsRatio_working_3-way'!Y359+2*PI())/3)</f>
        <v>#VALUE!</v>
      </c>
      <c r="AH359" s="11" t="e">
        <f>-'OddsRatio_working_3-way'!U359/(3*'OddsRatio_working_3-way'!X359^(1/3))*COS(('OddsRatio_working_3-way'!Y359+4*PI())/3)</f>
        <v>#VALUE!</v>
      </c>
      <c r="AI359" s="11" t="e">
        <f>'OddsRatio_working_3-way'!U359/(3*'OddsRatio_working_3-way'!X359^(1/3))*SIN(('OddsRatio_working_3-way'!Y359)/3)</f>
        <v>#VALUE!</v>
      </c>
      <c r="AJ359" s="11" t="e">
        <f>'OddsRatio_working_3-way'!U359/(3*'OddsRatio_working_3-way'!X359^(1/3))*SIN(('OddsRatio_working_3-way'!Y359+2*PI())/3)</f>
        <v>#VALUE!</v>
      </c>
      <c r="AK359" s="11" t="e">
        <f>'OddsRatio_working_3-way'!U359/(3*'OddsRatio_working_3-way'!X359^(1/3))*SIN(('OddsRatio_working_3-way'!Y359+4*PI())/3)</f>
        <v>#VALUE!</v>
      </c>
      <c r="AL359" s="11" t="e">
        <f>'OddsRatio_working_3-way'!Z359+'OddsRatio_working_3-way'!AF359</f>
        <v>#VALUE!</v>
      </c>
      <c r="AM359" s="11" t="e">
        <f>'OddsRatio_working_3-way'!AA359+'OddsRatio_working_3-way'!AG359</f>
        <v>#VALUE!</v>
      </c>
      <c r="AN359" s="11" t="e">
        <f>'OddsRatio_working_3-way'!AB359+'OddsRatio_working_3-way'!AH359</f>
        <v>#VALUE!</v>
      </c>
      <c r="AO359" s="11" t="e">
        <f>'OddsRatio_working_3-way'!AC359+'OddsRatio_working_3-way'!AI359</f>
        <v>#VALUE!</v>
      </c>
      <c r="AP359" s="11" t="e">
        <f>'OddsRatio_working_3-way'!AD359+'OddsRatio_working_3-way'!AJ359</f>
        <v>#VALUE!</v>
      </c>
      <c r="AQ359" s="11" t="e">
        <f>'OddsRatio_working_3-way'!AE359+'OddsRatio_working_3-way'!AK359</f>
        <v>#VALUE!</v>
      </c>
      <c r="AR359" s="10" t="str">
        <f>IF(A359="","",IF(('OddsRatio_working_3-way'!X359=0),IF(Q359&gt;0,-Q359^(1/3),(-Q359)^(1/3)),'OddsRatio_working_3-way'!AL359-'OddsRatio_working_3-way'!R359/3))</f>
        <v/>
      </c>
      <c r="AS359" s="11" t="e">
        <f>IF(('OddsRatio_working_3-way'!X359=0),IF(Q359&gt;0,-Q359^(1/3),(-Q359)^(1/3)),'OddsRatio_working_3-way'!AM359-'OddsRatio_working_3-way'!R359/3)</f>
        <v>#VALUE!</v>
      </c>
      <c r="AT359" s="11" t="e">
        <f>IF(('OddsRatio_working_3-way'!X359=0),IF(Q359&gt;0,-Q359^(1/3),(-Q359)^(1/3)),'OddsRatio_working_3-way'!AN359-'OddsRatio_working_3-way'!R359/3)</f>
        <v>#VALUE!</v>
      </c>
      <c r="AU359" s="11" t="e">
        <f>IF(('OddsRatio_working_3-way'!X359=0),0,'OddsRatio_working_3-way'!AO359)</f>
        <v>#VALUE!</v>
      </c>
      <c r="AV359" s="11" t="e">
        <f>IF(('OddsRatio_working_3-way'!X359=0),0,'OddsRatio_working_3-way'!AP359)</f>
        <v>#VALUE!</v>
      </c>
      <c r="AW359" s="11" t="e">
        <f>IF(('OddsRatio_working_3-way'!X359=0),0,'OddsRatio_working_3-way'!AQ359)</f>
        <v>#VALUE!</v>
      </c>
    </row>
    <row r="360" spans="1:4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9" t="e">
        <f t="shared" si="78"/>
        <v>#VALUE!</v>
      </c>
      <c r="E360" s="9" t="e">
        <f t="shared" si="79"/>
        <v>#VALUE!</v>
      </c>
      <c r="F360" s="9" t="e">
        <f t="shared" si="80"/>
        <v>#VALUE!</v>
      </c>
      <c r="G360" s="9" t="str">
        <f t="shared" si="81"/>
        <v/>
      </c>
      <c r="H360" s="9" t="str">
        <f t="shared" si="82"/>
        <v/>
      </c>
      <c r="I360" s="9" t="str">
        <f t="shared" si="83"/>
        <v/>
      </c>
      <c r="J360" s="9" t="str">
        <f t="shared" si="84"/>
        <v/>
      </c>
      <c r="K360" s="11" t="e">
        <f t="shared" si="85"/>
        <v>#VALUE!</v>
      </c>
      <c r="L360" s="11" t="e">
        <f t="shared" si="86"/>
        <v>#VALUE!</v>
      </c>
      <c r="M360" s="11" t="e">
        <f t="shared" si="87"/>
        <v>#VALUE!</v>
      </c>
      <c r="N360" s="11" t="e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#VALUE!</v>
      </c>
      <c r="O360" s="11">
        <f>0</f>
        <v>0</v>
      </c>
      <c r="P360" s="11" t="e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#VALUE!</v>
      </c>
      <c r="Q360" s="11" t="e">
        <f>2*'OddsRatio_working_3-way'!K360*'OddsRatio_working_3-way'!L360*'OddsRatio_working_3-way'!M360</f>
        <v>#VALUE!</v>
      </c>
      <c r="R360" s="11" t="e">
        <f t="shared" si="88"/>
        <v>#VALUE!</v>
      </c>
      <c r="S360" s="11" t="e">
        <f t="shared" si="89"/>
        <v>#VALUE!</v>
      </c>
      <c r="T360" s="11" t="e">
        <f t="shared" si="90"/>
        <v>#VALUE!</v>
      </c>
      <c r="U360" s="11" t="e">
        <f>'OddsRatio_working_3-way'!S360-'OddsRatio_working_3-way'!R360^2/3</f>
        <v>#VALUE!</v>
      </c>
      <c r="V360" s="11" t="e">
        <f>'OddsRatio_working_3-way'!S360*'OddsRatio_working_3-way'!R360/3-2*'OddsRatio_working_3-way'!R360^3/27-'OddsRatio_working_3-way'!T360</f>
        <v>#VALUE!</v>
      </c>
      <c r="W360" s="11" t="e">
        <f>'OddsRatio_working_3-way'!V360^2+4*'OddsRatio_working_3-way'!U360^3/27</f>
        <v>#VALUE!</v>
      </c>
      <c r="X360" s="11" t="e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#VALUE!</v>
      </c>
      <c r="Y360" s="11" t="e">
        <f>IF('OddsRatio_working_3-way'!W360&gt;=0,IF('OddsRatio_working_3-way'!V360+SQRT('OddsRatio_working_3-way'!W360)&gt;0,0,PI()),ACOS('OddsRatio_working_3-way'!V360/(2*'OddsRatio_working_3-way'!X360)))</f>
        <v>#VALUE!</v>
      </c>
      <c r="Z360" s="11" t="e">
        <f>'OddsRatio_working_3-way'!X360^(1/3)*COS('OddsRatio_working_3-way'!Y360/3)</f>
        <v>#VALUE!</v>
      </c>
      <c r="AA360" s="11" t="e">
        <f>'OddsRatio_working_3-way'!X360^(1/3)*COS(('OddsRatio_working_3-way'!Y360+2*PI())/3)</f>
        <v>#VALUE!</v>
      </c>
      <c r="AB360" s="11" t="e">
        <f>'OddsRatio_working_3-way'!X360^(1/3)*COS(('OddsRatio_working_3-way'!Y360+4*PI())/3)</f>
        <v>#VALUE!</v>
      </c>
      <c r="AC360" s="11" t="e">
        <f>'OddsRatio_working_3-way'!X360^(1/3)*SIN('OddsRatio_working_3-way'!Y360/3)</f>
        <v>#VALUE!</v>
      </c>
      <c r="AD360" s="11" t="e">
        <f>'OddsRatio_working_3-way'!X360^(1/3)*SIN(('OddsRatio_working_3-way'!Y360+2*PI())/3)</f>
        <v>#VALUE!</v>
      </c>
      <c r="AE360" s="11" t="e">
        <f>'OddsRatio_working_3-way'!X360^(1/3)*SIN(('OddsRatio_working_3-way'!Y360+4*PI())/3)</f>
        <v>#VALUE!</v>
      </c>
      <c r="AF360" s="11" t="e">
        <f>-'OddsRatio_working_3-way'!U360/(3*'OddsRatio_working_3-way'!X360^(1/3))*COS(('OddsRatio_working_3-way'!Y360)/3)</f>
        <v>#VALUE!</v>
      </c>
      <c r="AG360" s="11" t="e">
        <f>-'OddsRatio_working_3-way'!U360/(3*'OddsRatio_working_3-way'!X360^(1/3))*COS(('OddsRatio_working_3-way'!Y360+2*PI())/3)</f>
        <v>#VALUE!</v>
      </c>
      <c r="AH360" s="11" t="e">
        <f>-'OddsRatio_working_3-way'!U360/(3*'OddsRatio_working_3-way'!X360^(1/3))*COS(('OddsRatio_working_3-way'!Y360+4*PI())/3)</f>
        <v>#VALUE!</v>
      </c>
      <c r="AI360" s="11" t="e">
        <f>'OddsRatio_working_3-way'!U360/(3*'OddsRatio_working_3-way'!X360^(1/3))*SIN(('OddsRatio_working_3-way'!Y360)/3)</f>
        <v>#VALUE!</v>
      </c>
      <c r="AJ360" s="11" t="e">
        <f>'OddsRatio_working_3-way'!U360/(3*'OddsRatio_working_3-way'!X360^(1/3))*SIN(('OddsRatio_working_3-way'!Y360+2*PI())/3)</f>
        <v>#VALUE!</v>
      </c>
      <c r="AK360" s="11" t="e">
        <f>'OddsRatio_working_3-way'!U360/(3*'OddsRatio_working_3-way'!X360^(1/3))*SIN(('OddsRatio_working_3-way'!Y360+4*PI())/3)</f>
        <v>#VALUE!</v>
      </c>
      <c r="AL360" s="11" t="e">
        <f>'OddsRatio_working_3-way'!Z360+'OddsRatio_working_3-way'!AF360</f>
        <v>#VALUE!</v>
      </c>
      <c r="AM360" s="11" t="e">
        <f>'OddsRatio_working_3-way'!AA360+'OddsRatio_working_3-way'!AG360</f>
        <v>#VALUE!</v>
      </c>
      <c r="AN360" s="11" t="e">
        <f>'OddsRatio_working_3-way'!AB360+'OddsRatio_working_3-way'!AH360</f>
        <v>#VALUE!</v>
      </c>
      <c r="AO360" s="11" t="e">
        <f>'OddsRatio_working_3-way'!AC360+'OddsRatio_working_3-way'!AI360</f>
        <v>#VALUE!</v>
      </c>
      <c r="AP360" s="11" t="e">
        <f>'OddsRatio_working_3-way'!AD360+'OddsRatio_working_3-way'!AJ360</f>
        <v>#VALUE!</v>
      </c>
      <c r="AQ360" s="11" t="e">
        <f>'OddsRatio_working_3-way'!AE360+'OddsRatio_working_3-way'!AK360</f>
        <v>#VALUE!</v>
      </c>
      <c r="AR360" s="10" t="str">
        <f>IF(A360="","",IF(('OddsRatio_working_3-way'!X360=0),IF(Q360&gt;0,-Q360^(1/3),(-Q360)^(1/3)),'OddsRatio_working_3-way'!AL360-'OddsRatio_working_3-way'!R360/3))</f>
        <v/>
      </c>
      <c r="AS360" s="11" t="e">
        <f>IF(('OddsRatio_working_3-way'!X360=0),IF(Q360&gt;0,-Q360^(1/3),(-Q360)^(1/3)),'OddsRatio_working_3-way'!AM360-'OddsRatio_working_3-way'!R360/3)</f>
        <v>#VALUE!</v>
      </c>
      <c r="AT360" s="11" t="e">
        <f>IF(('OddsRatio_working_3-way'!X360=0),IF(Q360&gt;0,-Q360^(1/3),(-Q360)^(1/3)),'OddsRatio_working_3-way'!AN360-'OddsRatio_working_3-way'!R360/3)</f>
        <v>#VALUE!</v>
      </c>
      <c r="AU360" s="11" t="e">
        <f>IF(('OddsRatio_working_3-way'!X360=0),0,'OddsRatio_working_3-way'!AO360)</f>
        <v>#VALUE!</v>
      </c>
      <c r="AV360" s="11" t="e">
        <f>IF(('OddsRatio_working_3-way'!X360=0),0,'OddsRatio_working_3-way'!AP360)</f>
        <v>#VALUE!</v>
      </c>
      <c r="AW360" s="11" t="e">
        <f>IF(('OddsRatio_working_3-way'!X360=0),0,'OddsRatio_working_3-way'!AQ360)</f>
        <v>#VALUE!</v>
      </c>
    </row>
    <row r="361" spans="1:4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9" t="e">
        <f t="shared" si="78"/>
        <v>#VALUE!</v>
      </c>
      <c r="E361" s="9" t="e">
        <f t="shared" si="79"/>
        <v>#VALUE!</v>
      </c>
      <c r="F361" s="9" t="e">
        <f t="shared" si="80"/>
        <v>#VALUE!</v>
      </c>
      <c r="G361" s="9" t="str">
        <f t="shared" si="81"/>
        <v/>
      </c>
      <c r="H361" s="9" t="str">
        <f t="shared" si="82"/>
        <v/>
      </c>
      <c r="I361" s="9" t="str">
        <f t="shared" si="83"/>
        <v/>
      </c>
      <c r="J361" s="9" t="str">
        <f t="shared" si="84"/>
        <v/>
      </c>
      <c r="K361" s="11" t="e">
        <f t="shared" si="85"/>
        <v>#VALUE!</v>
      </c>
      <c r="L361" s="11" t="e">
        <f t="shared" si="86"/>
        <v>#VALUE!</v>
      </c>
      <c r="M361" s="11" t="e">
        <f t="shared" si="87"/>
        <v>#VALUE!</v>
      </c>
      <c r="N361" s="11" t="e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#VALUE!</v>
      </c>
      <c r="O361" s="11">
        <f>0</f>
        <v>0</v>
      </c>
      <c r="P361" s="11" t="e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#VALUE!</v>
      </c>
      <c r="Q361" s="11" t="e">
        <f>2*'OddsRatio_working_3-way'!K361*'OddsRatio_working_3-way'!L361*'OddsRatio_working_3-way'!M361</f>
        <v>#VALUE!</v>
      </c>
      <c r="R361" s="11" t="e">
        <f t="shared" si="88"/>
        <v>#VALUE!</v>
      </c>
      <c r="S361" s="11" t="e">
        <f t="shared" si="89"/>
        <v>#VALUE!</v>
      </c>
      <c r="T361" s="11" t="e">
        <f t="shared" si="90"/>
        <v>#VALUE!</v>
      </c>
      <c r="U361" s="11" t="e">
        <f>'OddsRatio_working_3-way'!S361-'OddsRatio_working_3-way'!R361^2/3</f>
        <v>#VALUE!</v>
      </c>
      <c r="V361" s="11" t="e">
        <f>'OddsRatio_working_3-way'!S361*'OddsRatio_working_3-way'!R361/3-2*'OddsRatio_working_3-way'!R361^3/27-'OddsRatio_working_3-way'!T361</f>
        <v>#VALUE!</v>
      </c>
      <c r="W361" s="11" t="e">
        <f>'OddsRatio_working_3-way'!V361^2+4*'OddsRatio_working_3-way'!U361^3/27</f>
        <v>#VALUE!</v>
      </c>
      <c r="X361" s="11" t="e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#VALUE!</v>
      </c>
      <c r="Y361" s="11" t="e">
        <f>IF('OddsRatio_working_3-way'!W361&gt;=0,IF('OddsRatio_working_3-way'!V361+SQRT('OddsRatio_working_3-way'!W361)&gt;0,0,PI()),ACOS('OddsRatio_working_3-way'!V361/(2*'OddsRatio_working_3-way'!X361)))</f>
        <v>#VALUE!</v>
      </c>
      <c r="Z361" s="11" t="e">
        <f>'OddsRatio_working_3-way'!X361^(1/3)*COS('OddsRatio_working_3-way'!Y361/3)</f>
        <v>#VALUE!</v>
      </c>
      <c r="AA361" s="11" t="e">
        <f>'OddsRatio_working_3-way'!X361^(1/3)*COS(('OddsRatio_working_3-way'!Y361+2*PI())/3)</f>
        <v>#VALUE!</v>
      </c>
      <c r="AB361" s="11" t="e">
        <f>'OddsRatio_working_3-way'!X361^(1/3)*COS(('OddsRatio_working_3-way'!Y361+4*PI())/3)</f>
        <v>#VALUE!</v>
      </c>
      <c r="AC361" s="11" t="e">
        <f>'OddsRatio_working_3-way'!X361^(1/3)*SIN('OddsRatio_working_3-way'!Y361/3)</f>
        <v>#VALUE!</v>
      </c>
      <c r="AD361" s="11" t="e">
        <f>'OddsRatio_working_3-way'!X361^(1/3)*SIN(('OddsRatio_working_3-way'!Y361+2*PI())/3)</f>
        <v>#VALUE!</v>
      </c>
      <c r="AE361" s="11" t="e">
        <f>'OddsRatio_working_3-way'!X361^(1/3)*SIN(('OddsRatio_working_3-way'!Y361+4*PI())/3)</f>
        <v>#VALUE!</v>
      </c>
      <c r="AF361" s="11" t="e">
        <f>-'OddsRatio_working_3-way'!U361/(3*'OddsRatio_working_3-way'!X361^(1/3))*COS(('OddsRatio_working_3-way'!Y361)/3)</f>
        <v>#VALUE!</v>
      </c>
      <c r="AG361" s="11" t="e">
        <f>-'OddsRatio_working_3-way'!U361/(3*'OddsRatio_working_3-way'!X361^(1/3))*COS(('OddsRatio_working_3-way'!Y361+2*PI())/3)</f>
        <v>#VALUE!</v>
      </c>
      <c r="AH361" s="11" t="e">
        <f>-'OddsRatio_working_3-way'!U361/(3*'OddsRatio_working_3-way'!X361^(1/3))*COS(('OddsRatio_working_3-way'!Y361+4*PI())/3)</f>
        <v>#VALUE!</v>
      </c>
      <c r="AI361" s="11" t="e">
        <f>'OddsRatio_working_3-way'!U361/(3*'OddsRatio_working_3-way'!X361^(1/3))*SIN(('OddsRatio_working_3-way'!Y361)/3)</f>
        <v>#VALUE!</v>
      </c>
      <c r="AJ361" s="11" t="e">
        <f>'OddsRatio_working_3-way'!U361/(3*'OddsRatio_working_3-way'!X361^(1/3))*SIN(('OddsRatio_working_3-way'!Y361+2*PI())/3)</f>
        <v>#VALUE!</v>
      </c>
      <c r="AK361" s="11" t="e">
        <f>'OddsRatio_working_3-way'!U361/(3*'OddsRatio_working_3-way'!X361^(1/3))*SIN(('OddsRatio_working_3-way'!Y361+4*PI())/3)</f>
        <v>#VALUE!</v>
      </c>
      <c r="AL361" s="11" t="e">
        <f>'OddsRatio_working_3-way'!Z361+'OddsRatio_working_3-way'!AF361</f>
        <v>#VALUE!</v>
      </c>
      <c r="AM361" s="11" t="e">
        <f>'OddsRatio_working_3-way'!AA361+'OddsRatio_working_3-way'!AG361</f>
        <v>#VALUE!</v>
      </c>
      <c r="AN361" s="11" t="e">
        <f>'OddsRatio_working_3-way'!AB361+'OddsRatio_working_3-way'!AH361</f>
        <v>#VALUE!</v>
      </c>
      <c r="AO361" s="11" t="e">
        <f>'OddsRatio_working_3-way'!AC361+'OddsRatio_working_3-way'!AI361</f>
        <v>#VALUE!</v>
      </c>
      <c r="AP361" s="11" t="e">
        <f>'OddsRatio_working_3-way'!AD361+'OddsRatio_working_3-way'!AJ361</f>
        <v>#VALUE!</v>
      </c>
      <c r="AQ361" s="11" t="e">
        <f>'OddsRatio_working_3-way'!AE361+'OddsRatio_working_3-way'!AK361</f>
        <v>#VALUE!</v>
      </c>
      <c r="AR361" s="10" t="str">
        <f>IF(A361="","",IF(('OddsRatio_working_3-way'!X361=0),IF(Q361&gt;0,-Q361^(1/3),(-Q361)^(1/3)),'OddsRatio_working_3-way'!AL361-'OddsRatio_working_3-way'!R361/3))</f>
        <v/>
      </c>
      <c r="AS361" s="11" t="e">
        <f>IF(('OddsRatio_working_3-way'!X361=0),IF(Q361&gt;0,-Q361^(1/3),(-Q361)^(1/3)),'OddsRatio_working_3-way'!AM361-'OddsRatio_working_3-way'!R361/3)</f>
        <v>#VALUE!</v>
      </c>
      <c r="AT361" s="11" t="e">
        <f>IF(('OddsRatio_working_3-way'!X361=0),IF(Q361&gt;0,-Q361^(1/3),(-Q361)^(1/3)),'OddsRatio_working_3-way'!AN361-'OddsRatio_working_3-way'!R361/3)</f>
        <v>#VALUE!</v>
      </c>
      <c r="AU361" s="11" t="e">
        <f>IF(('OddsRatio_working_3-way'!X361=0),0,'OddsRatio_working_3-way'!AO361)</f>
        <v>#VALUE!</v>
      </c>
      <c r="AV361" s="11" t="e">
        <f>IF(('OddsRatio_working_3-way'!X361=0),0,'OddsRatio_working_3-way'!AP361)</f>
        <v>#VALUE!</v>
      </c>
      <c r="AW361" s="11" t="e">
        <f>IF(('OddsRatio_working_3-way'!X361=0),0,'OddsRatio_working_3-way'!AQ361)</f>
        <v>#VALUE!</v>
      </c>
    </row>
    <row r="362" spans="1:4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9" t="e">
        <f t="shared" si="78"/>
        <v>#VALUE!</v>
      </c>
      <c r="E362" s="9" t="e">
        <f t="shared" si="79"/>
        <v>#VALUE!</v>
      </c>
      <c r="F362" s="9" t="e">
        <f t="shared" si="80"/>
        <v>#VALUE!</v>
      </c>
      <c r="G362" s="9" t="str">
        <f t="shared" si="81"/>
        <v/>
      </c>
      <c r="H362" s="9" t="str">
        <f t="shared" si="82"/>
        <v/>
      </c>
      <c r="I362" s="9" t="str">
        <f t="shared" si="83"/>
        <v/>
      </c>
      <c r="J362" s="9" t="str">
        <f t="shared" si="84"/>
        <v/>
      </c>
      <c r="K362" s="11" t="e">
        <f t="shared" si="85"/>
        <v>#VALUE!</v>
      </c>
      <c r="L362" s="11" t="e">
        <f t="shared" si="86"/>
        <v>#VALUE!</v>
      </c>
      <c r="M362" s="11" t="e">
        <f t="shared" si="87"/>
        <v>#VALUE!</v>
      </c>
      <c r="N362" s="11" t="e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#VALUE!</v>
      </c>
      <c r="O362" s="11">
        <f>0</f>
        <v>0</v>
      </c>
      <c r="P362" s="11" t="e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#VALUE!</v>
      </c>
      <c r="Q362" s="11" t="e">
        <f>2*'OddsRatio_working_3-way'!K362*'OddsRatio_working_3-way'!L362*'OddsRatio_working_3-way'!M362</f>
        <v>#VALUE!</v>
      </c>
      <c r="R362" s="11" t="e">
        <f t="shared" si="88"/>
        <v>#VALUE!</v>
      </c>
      <c r="S362" s="11" t="e">
        <f t="shared" si="89"/>
        <v>#VALUE!</v>
      </c>
      <c r="T362" s="11" t="e">
        <f t="shared" si="90"/>
        <v>#VALUE!</v>
      </c>
      <c r="U362" s="11" t="e">
        <f>'OddsRatio_working_3-way'!S362-'OddsRatio_working_3-way'!R362^2/3</f>
        <v>#VALUE!</v>
      </c>
      <c r="V362" s="11" t="e">
        <f>'OddsRatio_working_3-way'!S362*'OddsRatio_working_3-way'!R362/3-2*'OddsRatio_working_3-way'!R362^3/27-'OddsRatio_working_3-way'!T362</f>
        <v>#VALUE!</v>
      </c>
      <c r="W362" s="11" t="e">
        <f>'OddsRatio_working_3-way'!V362^2+4*'OddsRatio_working_3-way'!U362^3/27</f>
        <v>#VALUE!</v>
      </c>
      <c r="X362" s="11" t="e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#VALUE!</v>
      </c>
      <c r="Y362" s="11" t="e">
        <f>IF('OddsRatio_working_3-way'!W362&gt;=0,IF('OddsRatio_working_3-way'!V362+SQRT('OddsRatio_working_3-way'!W362)&gt;0,0,PI()),ACOS('OddsRatio_working_3-way'!V362/(2*'OddsRatio_working_3-way'!X362)))</f>
        <v>#VALUE!</v>
      </c>
      <c r="Z362" s="11" t="e">
        <f>'OddsRatio_working_3-way'!X362^(1/3)*COS('OddsRatio_working_3-way'!Y362/3)</f>
        <v>#VALUE!</v>
      </c>
      <c r="AA362" s="11" t="e">
        <f>'OddsRatio_working_3-way'!X362^(1/3)*COS(('OddsRatio_working_3-way'!Y362+2*PI())/3)</f>
        <v>#VALUE!</v>
      </c>
      <c r="AB362" s="11" t="e">
        <f>'OddsRatio_working_3-way'!X362^(1/3)*COS(('OddsRatio_working_3-way'!Y362+4*PI())/3)</f>
        <v>#VALUE!</v>
      </c>
      <c r="AC362" s="11" t="e">
        <f>'OddsRatio_working_3-way'!X362^(1/3)*SIN('OddsRatio_working_3-way'!Y362/3)</f>
        <v>#VALUE!</v>
      </c>
      <c r="AD362" s="11" t="e">
        <f>'OddsRatio_working_3-way'!X362^(1/3)*SIN(('OddsRatio_working_3-way'!Y362+2*PI())/3)</f>
        <v>#VALUE!</v>
      </c>
      <c r="AE362" s="11" t="e">
        <f>'OddsRatio_working_3-way'!X362^(1/3)*SIN(('OddsRatio_working_3-way'!Y362+4*PI())/3)</f>
        <v>#VALUE!</v>
      </c>
      <c r="AF362" s="11" t="e">
        <f>-'OddsRatio_working_3-way'!U362/(3*'OddsRatio_working_3-way'!X362^(1/3))*COS(('OddsRatio_working_3-way'!Y362)/3)</f>
        <v>#VALUE!</v>
      </c>
      <c r="AG362" s="11" t="e">
        <f>-'OddsRatio_working_3-way'!U362/(3*'OddsRatio_working_3-way'!X362^(1/3))*COS(('OddsRatio_working_3-way'!Y362+2*PI())/3)</f>
        <v>#VALUE!</v>
      </c>
      <c r="AH362" s="11" t="e">
        <f>-'OddsRatio_working_3-way'!U362/(3*'OddsRatio_working_3-way'!X362^(1/3))*COS(('OddsRatio_working_3-way'!Y362+4*PI())/3)</f>
        <v>#VALUE!</v>
      </c>
      <c r="AI362" s="11" t="e">
        <f>'OddsRatio_working_3-way'!U362/(3*'OddsRatio_working_3-way'!X362^(1/3))*SIN(('OddsRatio_working_3-way'!Y362)/3)</f>
        <v>#VALUE!</v>
      </c>
      <c r="AJ362" s="11" t="e">
        <f>'OddsRatio_working_3-way'!U362/(3*'OddsRatio_working_3-way'!X362^(1/3))*SIN(('OddsRatio_working_3-way'!Y362+2*PI())/3)</f>
        <v>#VALUE!</v>
      </c>
      <c r="AK362" s="11" t="e">
        <f>'OddsRatio_working_3-way'!U362/(3*'OddsRatio_working_3-way'!X362^(1/3))*SIN(('OddsRatio_working_3-way'!Y362+4*PI())/3)</f>
        <v>#VALUE!</v>
      </c>
      <c r="AL362" s="11" t="e">
        <f>'OddsRatio_working_3-way'!Z362+'OddsRatio_working_3-way'!AF362</f>
        <v>#VALUE!</v>
      </c>
      <c r="AM362" s="11" t="e">
        <f>'OddsRatio_working_3-way'!AA362+'OddsRatio_working_3-way'!AG362</f>
        <v>#VALUE!</v>
      </c>
      <c r="AN362" s="11" t="e">
        <f>'OddsRatio_working_3-way'!AB362+'OddsRatio_working_3-way'!AH362</f>
        <v>#VALUE!</v>
      </c>
      <c r="AO362" s="11" t="e">
        <f>'OddsRatio_working_3-way'!AC362+'OddsRatio_working_3-way'!AI362</f>
        <v>#VALUE!</v>
      </c>
      <c r="AP362" s="11" t="e">
        <f>'OddsRatio_working_3-way'!AD362+'OddsRatio_working_3-way'!AJ362</f>
        <v>#VALUE!</v>
      </c>
      <c r="AQ362" s="11" t="e">
        <f>'OddsRatio_working_3-way'!AE362+'OddsRatio_working_3-way'!AK362</f>
        <v>#VALUE!</v>
      </c>
      <c r="AR362" s="10" t="str">
        <f>IF(A362="","",IF(('OddsRatio_working_3-way'!X362=0),IF(Q362&gt;0,-Q362^(1/3),(-Q362)^(1/3)),'OddsRatio_working_3-way'!AL362-'OddsRatio_working_3-way'!R362/3))</f>
        <v/>
      </c>
      <c r="AS362" s="11" t="e">
        <f>IF(('OddsRatio_working_3-way'!X362=0),IF(Q362&gt;0,-Q362^(1/3),(-Q362)^(1/3)),'OddsRatio_working_3-way'!AM362-'OddsRatio_working_3-way'!R362/3)</f>
        <v>#VALUE!</v>
      </c>
      <c r="AT362" s="11" t="e">
        <f>IF(('OddsRatio_working_3-way'!X362=0),IF(Q362&gt;0,-Q362^(1/3),(-Q362)^(1/3)),'OddsRatio_working_3-way'!AN362-'OddsRatio_working_3-way'!R362/3)</f>
        <v>#VALUE!</v>
      </c>
      <c r="AU362" s="11" t="e">
        <f>IF(('OddsRatio_working_3-way'!X362=0),0,'OddsRatio_working_3-way'!AO362)</f>
        <v>#VALUE!</v>
      </c>
      <c r="AV362" s="11" t="e">
        <f>IF(('OddsRatio_working_3-way'!X362=0),0,'OddsRatio_working_3-way'!AP362)</f>
        <v>#VALUE!</v>
      </c>
      <c r="AW362" s="11" t="e">
        <f>IF(('OddsRatio_working_3-way'!X362=0),0,'OddsRatio_working_3-way'!AQ362)</f>
        <v>#VALUE!</v>
      </c>
    </row>
    <row r="363" spans="1:4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9" t="e">
        <f t="shared" si="78"/>
        <v>#VALUE!</v>
      </c>
      <c r="E363" s="9" t="e">
        <f t="shared" si="79"/>
        <v>#VALUE!</v>
      </c>
      <c r="F363" s="9" t="e">
        <f t="shared" si="80"/>
        <v>#VALUE!</v>
      </c>
      <c r="G363" s="9" t="str">
        <f t="shared" si="81"/>
        <v/>
      </c>
      <c r="H363" s="9" t="str">
        <f t="shared" si="82"/>
        <v/>
      </c>
      <c r="I363" s="9" t="str">
        <f t="shared" si="83"/>
        <v/>
      </c>
      <c r="J363" s="9" t="str">
        <f t="shared" si="84"/>
        <v/>
      </c>
      <c r="K363" s="11" t="e">
        <f t="shared" si="85"/>
        <v>#VALUE!</v>
      </c>
      <c r="L363" s="11" t="e">
        <f t="shared" si="86"/>
        <v>#VALUE!</v>
      </c>
      <c r="M363" s="11" t="e">
        <f t="shared" si="87"/>
        <v>#VALUE!</v>
      </c>
      <c r="N363" s="11" t="e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#VALUE!</v>
      </c>
      <c r="O363" s="11">
        <f>0</f>
        <v>0</v>
      </c>
      <c r="P363" s="11" t="e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#VALUE!</v>
      </c>
      <c r="Q363" s="11" t="e">
        <f>2*'OddsRatio_working_3-way'!K363*'OddsRatio_working_3-way'!L363*'OddsRatio_working_3-way'!M363</f>
        <v>#VALUE!</v>
      </c>
      <c r="R363" s="11" t="e">
        <f t="shared" si="88"/>
        <v>#VALUE!</v>
      </c>
      <c r="S363" s="11" t="e">
        <f t="shared" si="89"/>
        <v>#VALUE!</v>
      </c>
      <c r="T363" s="11" t="e">
        <f t="shared" si="90"/>
        <v>#VALUE!</v>
      </c>
      <c r="U363" s="11" t="e">
        <f>'OddsRatio_working_3-way'!S363-'OddsRatio_working_3-way'!R363^2/3</f>
        <v>#VALUE!</v>
      </c>
      <c r="V363" s="11" t="e">
        <f>'OddsRatio_working_3-way'!S363*'OddsRatio_working_3-way'!R363/3-2*'OddsRatio_working_3-way'!R363^3/27-'OddsRatio_working_3-way'!T363</f>
        <v>#VALUE!</v>
      </c>
      <c r="W363" s="11" t="e">
        <f>'OddsRatio_working_3-way'!V363^2+4*'OddsRatio_working_3-way'!U363^3/27</f>
        <v>#VALUE!</v>
      </c>
      <c r="X363" s="11" t="e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#VALUE!</v>
      </c>
      <c r="Y363" s="11" t="e">
        <f>IF('OddsRatio_working_3-way'!W363&gt;=0,IF('OddsRatio_working_3-way'!V363+SQRT('OddsRatio_working_3-way'!W363)&gt;0,0,PI()),ACOS('OddsRatio_working_3-way'!V363/(2*'OddsRatio_working_3-way'!X363)))</f>
        <v>#VALUE!</v>
      </c>
      <c r="Z363" s="11" t="e">
        <f>'OddsRatio_working_3-way'!X363^(1/3)*COS('OddsRatio_working_3-way'!Y363/3)</f>
        <v>#VALUE!</v>
      </c>
      <c r="AA363" s="11" t="e">
        <f>'OddsRatio_working_3-way'!X363^(1/3)*COS(('OddsRatio_working_3-way'!Y363+2*PI())/3)</f>
        <v>#VALUE!</v>
      </c>
      <c r="AB363" s="11" t="e">
        <f>'OddsRatio_working_3-way'!X363^(1/3)*COS(('OddsRatio_working_3-way'!Y363+4*PI())/3)</f>
        <v>#VALUE!</v>
      </c>
      <c r="AC363" s="11" t="e">
        <f>'OddsRatio_working_3-way'!X363^(1/3)*SIN('OddsRatio_working_3-way'!Y363/3)</f>
        <v>#VALUE!</v>
      </c>
      <c r="AD363" s="11" t="e">
        <f>'OddsRatio_working_3-way'!X363^(1/3)*SIN(('OddsRatio_working_3-way'!Y363+2*PI())/3)</f>
        <v>#VALUE!</v>
      </c>
      <c r="AE363" s="11" t="e">
        <f>'OddsRatio_working_3-way'!X363^(1/3)*SIN(('OddsRatio_working_3-way'!Y363+4*PI())/3)</f>
        <v>#VALUE!</v>
      </c>
      <c r="AF363" s="11" t="e">
        <f>-'OddsRatio_working_3-way'!U363/(3*'OddsRatio_working_3-way'!X363^(1/3))*COS(('OddsRatio_working_3-way'!Y363)/3)</f>
        <v>#VALUE!</v>
      </c>
      <c r="AG363" s="11" t="e">
        <f>-'OddsRatio_working_3-way'!U363/(3*'OddsRatio_working_3-way'!X363^(1/3))*COS(('OddsRatio_working_3-way'!Y363+2*PI())/3)</f>
        <v>#VALUE!</v>
      </c>
      <c r="AH363" s="11" t="e">
        <f>-'OddsRatio_working_3-way'!U363/(3*'OddsRatio_working_3-way'!X363^(1/3))*COS(('OddsRatio_working_3-way'!Y363+4*PI())/3)</f>
        <v>#VALUE!</v>
      </c>
      <c r="AI363" s="11" t="e">
        <f>'OddsRatio_working_3-way'!U363/(3*'OddsRatio_working_3-way'!X363^(1/3))*SIN(('OddsRatio_working_3-way'!Y363)/3)</f>
        <v>#VALUE!</v>
      </c>
      <c r="AJ363" s="11" t="e">
        <f>'OddsRatio_working_3-way'!U363/(3*'OddsRatio_working_3-way'!X363^(1/3))*SIN(('OddsRatio_working_3-way'!Y363+2*PI())/3)</f>
        <v>#VALUE!</v>
      </c>
      <c r="AK363" s="11" t="e">
        <f>'OddsRatio_working_3-way'!U363/(3*'OddsRatio_working_3-way'!X363^(1/3))*SIN(('OddsRatio_working_3-way'!Y363+4*PI())/3)</f>
        <v>#VALUE!</v>
      </c>
      <c r="AL363" s="11" t="e">
        <f>'OddsRatio_working_3-way'!Z363+'OddsRatio_working_3-way'!AF363</f>
        <v>#VALUE!</v>
      </c>
      <c r="AM363" s="11" t="e">
        <f>'OddsRatio_working_3-way'!AA363+'OddsRatio_working_3-way'!AG363</f>
        <v>#VALUE!</v>
      </c>
      <c r="AN363" s="11" t="e">
        <f>'OddsRatio_working_3-way'!AB363+'OddsRatio_working_3-way'!AH363</f>
        <v>#VALUE!</v>
      </c>
      <c r="AO363" s="11" t="e">
        <f>'OddsRatio_working_3-way'!AC363+'OddsRatio_working_3-way'!AI363</f>
        <v>#VALUE!</v>
      </c>
      <c r="AP363" s="11" t="e">
        <f>'OddsRatio_working_3-way'!AD363+'OddsRatio_working_3-way'!AJ363</f>
        <v>#VALUE!</v>
      </c>
      <c r="AQ363" s="11" t="e">
        <f>'OddsRatio_working_3-way'!AE363+'OddsRatio_working_3-way'!AK363</f>
        <v>#VALUE!</v>
      </c>
      <c r="AR363" s="10" t="str">
        <f>IF(A363="","",IF(('OddsRatio_working_3-way'!X363=0),IF(Q363&gt;0,-Q363^(1/3),(-Q363)^(1/3)),'OddsRatio_working_3-way'!AL363-'OddsRatio_working_3-way'!R363/3))</f>
        <v/>
      </c>
      <c r="AS363" s="11" t="e">
        <f>IF(('OddsRatio_working_3-way'!X363=0),IF(Q363&gt;0,-Q363^(1/3),(-Q363)^(1/3)),'OddsRatio_working_3-way'!AM363-'OddsRatio_working_3-way'!R363/3)</f>
        <v>#VALUE!</v>
      </c>
      <c r="AT363" s="11" t="e">
        <f>IF(('OddsRatio_working_3-way'!X363=0),IF(Q363&gt;0,-Q363^(1/3),(-Q363)^(1/3)),'OddsRatio_working_3-way'!AN363-'OddsRatio_working_3-way'!R363/3)</f>
        <v>#VALUE!</v>
      </c>
      <c r="AU363" s="11" t="e">
        <f>IF(('OddsRatio_working_3-way'!X363=0),0,'OddsRatio_working_3-way'!AO363)</f>
        <v>#VALUE!</v>
      </c>
      <c r="AV363" s="11" t="e">
        <f>IF(('OddsRatio_working_3-way'!X363=0),0,'OddsRatio_working_3-way'!AP363)</f>
        <v>#VALUE!</v>
      </c>
      <c r="AW363" s="11" t="e">
        <f>IF(('OddsRatio_working_3-way'!X363=0),0,'OddsRatio_working_3-way'!AQ363)</f>
        <v>#VALUE!</v>
      </c>
    </row>
    <row r="364" spans="1:4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9" t="e">
        <f t="shared" si="78"/>
        <v>#VALUE!</v>
      </c>
      <c r="E364" s="9" t="e">
        <f t="shared" si="79"/>
        <v>#VALUE!</v>
      </c>
      <c r="F364" s="9" t="e">
        <f t="shared" si="80"/>
        <v>#VALUE!</v>
      </c>
      <c r="G364" s="9" t="str">
        <f t="shared" si="81"/>
        <v/>
      </c>
      <c r="H364" s="9" t="str">
        <f t="shared" si="82"/>
        <v/>
      </c>
      <c r="I364" s="9" t="str">
        <f t="shared" si="83"/>
        <v/>
      </c>
      <c r="J364" s="9" t="str">
        <f t="shared" si="84"/>
        <v/>
      </c>
      <c r="K364" s="11" t="e">
        <f t="shared" si="85"/>
        <v>#VALUE!</v>
      </c>
      <c r="L364" s="11" t="e">
        <f t="shared" si="86"/>
        <v>#VALUE!</v>
      </c>
      <c r="M364" s="11" t="e">
        <f t="shared" si="87"/>
        <v>#VALUE!</v>
      </c>
      <c r="N364" s="11" t="e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#VALUE!</v>
      </c>
      <c r="O364" s="11">
        <f>0</f>
        <v>0</v>
      </c>
      <c r="P364" s="11" t="e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#VALUE!</v>
      </c>
      <c r="Q364" s="11" t="e">
        <f>2*'OddsRatio_working_3-way'!K364*'OddsRatio_working_3-way'!L364*'OddsRatio_working_3-way'!M364</f>
        <v>#VALUE!</v>
      </c>
      <c r="R364" s="11" t="e">
        <f t="shared" si="88"/>
        <v>#VALUE!</v>
      </c>
      <c r="S364" s="11" t="e">
        <f t="shared" si="89"/>
        <v>#VALUE!</v>
      </c>
      <c r="T364" s="11" t="e">
        <f t="shared" si="90"/>
        <v>#VALUE!</v>
      </c>
      <c r="U364" s="11" t="e">
        <f>'OddsRatio_working_3-way'!S364-'OddsRatio_working_3-way'!R364^2/3</f>
        <v>#VALUE!</v>
      </c>
      <c r="V364" s="11" t="e">
        <f>'OddsRatio_working_3-way'!S364*'OddsRatio_working_3-way'!R364/3-2*'OddsRatio_working_3-way'!R364^3/27-'OddsRatio_working_3-way'!T364</f>
        <v>#VALUE!</v>
      </c>
      <c r="W364" s="11" t="e">
        <f>'OddsRatio_working_3-way'!V364^2+4*'OddsRatio_working_3-way'!U364^3/27</f>
        <v>#VALUE!</v>
      </c>
      <c r="X364" s="11" t="e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#VALUE!</v>
      </c>
      <c r="Y364" s="11" t="e">
        <f>IF('OddsRatio_working_3-way'!W364&gt;=0,IF('OddsRatio_working_3-way'!V364+SQRT('OddsRatio_working_3-way'!W364)&gt;0,0,PI()),ACOS('OddsRatio_working_3-way'!V364/(2*'OddsRatio_working_3-way'!X364)))</f>
        <v>#VALUE!</v>
      </c>
      <c r="Z364" s="11" t="e">
        <f>'OddsRatio_working_3-way'!X364^(1/3)*COS('OddsRatio_working_3-way'!Y364/3)</f>
        <v>#VALUE!</v>
      </c>
      <c r="AA364" s="11" t="e">
        <f>'OddsRatio_working_3-way'!X364^(1/3)*COS(('OddsRatio_working_3-way'!Y364+2*PI())/3)</f>
        <v>#VALUE!</v>
      </c>
      <c r="AB364" s="11" t="e">
        <f>'OddsRatio_working_3-way'!X364^(1/3)*COS(('OddsRatio_working_3-way'!Y364+4*PI())/3)</f>
        <v>#VALUE!</v>
      </c>
      <c r="AC364" s="11" t="e">
        <f>'OddsRatio_working_3-way'!X364^(1/3)*SIN('OddsRatio_working_3-way'!Y364/3)</f>
        <v>#VALUE!</v>
      </c>
      <c r="AD364" s="11" t="e">
        <f>'OddsRatio_working_3-way'!X364^(1/3)*SIN(('OddsRatio_working_3-way'!Y364+2*PI())/3)</f>
        <v>#VALUE!</v>
      </c>
      <c r="AE364" s="11" t="e">
        <f>'OddsRatio_working_3-way'!X364^(1/3)*SIN(('OddsRatio_working_3-way'!Y364+4*PI())/3)</f>
        <v>#VALUE!</v>
      </c>
      <c r="AF364" s="11" t="e">
        <f>-'OddsRatio_working_3-way'!U364/(3*'OddsRatio_working_3-way'!X364^(1/3))*COS(('OddsRatio_working_3-way'!Y364)/3)</f>
        <v>#VALUE!</v>
      </c>
      <c r="AG364" s="11" t="e">
        <f>-'OddsRatio_working_3-way'!U364/(3*'OddsRatio_working_3-way'!X364^(1/3))*COS(('OddsRatio_working_3-way'!Y364+2*PI())/3)</f>
        <v>#VALUE!</v>
      </c>
      <c r="AH364" s="11" t="e">
        <f>-'OddsRatio_working_3-way'!U364/(3*'OddsRatio_working_3-way'!X364^(1/3))*COS(('OddsRatio_working_3-way'!Y364+4*PI())/3)</f>
        <v>#VALUE!</v>
      </c>
      <c r="AI364" s="11" t="e">
        <f>'OddsRatio_working_3-way'!U364/(3*'OddsRatio_working_3-way'!X364^(1/3))*SIN(('OddsRatio_working_3-way'!Y364)/3)</f>
        <v>#VALUE!</v>
      </c>
      <c r="AJ364" s="11" t="e">
        <f>'OddsRatio_working_3-way'!U364/(3*'OddsRatio_working_3-way'!X364^(1/3))*SIN(('OddsRatio_working_3-way'!Y364+2*PI())/3)</f>
        <v>#VALUE!</v>
      </c>
      <c r="AK364" s="11" t="e">
        <f>'OddsRatio_working_3-way'!U364/(3*'OddsRatio_working_3-way'!X364^(1/3))*SIN(('OddsRatio_working_3-way'!Y364+4*PI())/3)</f>
        <v>#VALUE!</v>
      </c>
      <c r="AL364" s="11" t="e">
        <f>'OddsRatio_working_3-way'!Z364+'OddsRatio_working_3-way'!AF364</f>
        <v>#VALUE!</v>
      </c>
      <c r="AM364" s="11" t="e">
        <f>'OddsRatio_working_3-way'!AA364+'OddsRatio_working_3-way'!AG364</f>
        <v>#VALUE!</v>
      </c>
      <c r="AN364" s="11" t="e">
        <f>'OddsRatio_working_3-way'!AB364+'OddsRatio_working_3-way'!AH364</f>
        <v>#VALUE!</v>
      </c>
      <c r="AO364" s="11" t="e">
        <f>'OddsRatio_working_3-way'!AC364+'OddsRatio_working_3-way'!AI364</f>
        <v>#VALUE!</v>
      </c>
      <c r="AP364" s="11" t="e">
        <f>'OddsRatio_working_3-way'!AD364+'OddsRatio_working_3-way'!AJ364</f>
        <v>#VALUE!</v>
      </c>
      <c r="AQ364" s="11" t="e">
        <f>'OddsRatio_working_3-way'!AE364+'OddsRatio_working_3-way'!AK364</f>
        <v>#VALUE!</v>
      </c>
      <c r="AR364" s="10" t="str">
        <f>IF(A364="","",IF(('OddsRatio_working_3-way'!X364=0),IF(Q364&gt;0,-Q364^(1/3),(-Q364)^(1/3)),'OddsRatio_working_3-way'!AL364-'OddsRatio_working_3-way'!R364/3))</f>
        <v/>
      </c>
      <c r="AS364" s="11" t="e">
        <f>IF(('OddsRatio_working_3-way'!X364=0),IF(Q364&gt;0,-Q364^(1/3),(-Q364)^(1/3)),'OddsRatio_working_3-way'!AM364-'OddsRatio_working_3-way'!R364/3)</f>
        <v>#VALUE!</v>
      </c>
      <c r="AT364" s="11" t="e">
        <f>IF(('OddsRatio_working_3-way'!X364=0),IF(Q364&gt;0,-Q364^(1/3),(-Q364)^(1/3)),'OddsRatio_working_3-way'!AN364-'OddsRatio_working_3-way'!R364/3)</f>
        <v>#VALUE!</v>
      </c>
      <c r="AU364" s="11" t="e">
        <f>IF(('OddsRatio_working_3-way'!X364=0),0,'OddsRatio_working_3-way'!AO364)</f>
        <v>#VALUE!</v>
      </c>
      <c r="AV364" s="11" t="e">
        <f>IF(('OddsRatio_working_3-way'!X364=0),0,'OddsRatio_working_3-way'!AP364)</f>
        <v>#VALUE!</v>
      </c>
      <c r="AW364" s="11" t="e">
        <f>IF(('OddsRatio_working_3-way'!X364=0),0,'OddsRatio_working_3-way'!AQ364)</f>
        <v>#VALUE!</v>
      </c>
    </row>
    <row r="365" spans="1:4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9" t="e">
        <f t="shared" si="78"/>
        <v>#VALUE!</v>
      </c>
      <c r="E365" s="9" t="e">
        <f t="shared" si="79"/>
        <v>#VALUE!</v>
      </c>
      <c r="F365" s="9" t="e">
        <f t="shared" si="80"/>
        <v>#VALUE!</v>
      </c>
      <c r="G365" s="9" t="str">
        <f t="shared" si="81"/>
        <v/>
      </c>
      <c r="H365" s="9" t="str">
        <f t="shared" si="82"/>
        <v/>
      </c>
      <c r="I365" s="9" t="str">
        <f t="shared" si="83"/>
        <v/>
      </c>
      <c r="J365" s="9" t="str">
        <f t="shared" si="84"/>
        <v/>
      </c>
      <c r="K365" s="11" t="e">
        <f t="shared" si="85"/>
        <v>#VALUE!</v>
      </c>
      <c r="L365" s="11" t="e">
        <f t="shared" si="86"/>
        <v>#VALUE!</v>
      </c>
      <c r="M365" s="11" t="e">
        <f t="shared" si="87"/>
        <v>#VALUE!</v>
      </c>
      <c r="N365" s="11" t="e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#VALUE!</v>
      </c>
      <c r="O365" s="11">
        <f>0</f>
        <v>0</v>
      </c>
      <c r="P365" s="11" t="e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#VALUE!</v>
      </c>
      <c r="Q365" s="11" t="e">
        <f>2*'OddsRatio_working_3-way'!K365*'OddsRatio_working_3-way'!L365*'OddsRatio_working_3-way'!M365</f>
        <v>#VALUE!</v>
      </c>
      <c r="R365" s="11" t="e">
        <f t="shared" si="88"/>
        <v>#VALUE!</v>
      </c>
      <c r="S365" s="11" t="e">
        <f t="shared" si="89"/>
        <v>#VALUE!</v>
      </c>
      <c r="T365" s="11" t="e">
        <f t="shared" si="90"/>
        <v>#VALUE!</v>
      </c>
      <c r="U365" s="11" t="e">
        <f>'OddsRatio_working_3-way'!S365-'OddsRatio_working_3-way'!R365^2/3</f>
        <v>#VALUE!</v>
      </c>
      <c r="V365" s="11" t="e">
        <f>'OddsRatio_working_3-way'!S365*'OddsRatio_working_3-way'!R365/3-2*'OddsRatio_working_3-way'!R365^3/27-'OddsRatio_working_3-way'!T365</f>
        <v>#VALUE!</v>
      </c>
      <c r="W365" s="11" t="e">
        <f>'OddsRatio_working_3-way'!V365^2+4*'OddsRatio_working_3-way'!U365^3/27</f>
        <v>#VALUE!</v>
      </c>
      <c r="X365" s="11" t="e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#VALUE!</v>
      </c>
      <c r="Y365" s="11" t="e">
        <f>IF('OddsRatio_working_3-way'!W365&gt;=0,IF('OddsRatio_working_3-way'!V365+SQRT('OddsRatio_working_3-way'!W365)&gt;0,0,PI()),ACOS('OddsRatio_working_3-way'!V365/(2*'OddsRatio_working_3-way'!X365)))</f>
        <v>#VALUE!</v>
      </c>
      <c r="Z365" s="11" t="e">
        <f>'OddsRatio_working_3-way'!X365^(1/3)*COS('OddsRatio_working_3-way'!Y365/3)</f>
        <v>#VALUE!</v>
      </c>
      <c r="AA365" s="11" t="e">
        <f>'OddsRatio_working_3-way'!X365^(1/3)*COS(('OddsRatio_working_3-way'!Y365+2*PI())/3)</f>
        <v>#VALUE!</v>
      </c>
      <c r="AB365" s="11" t="e">
        <f>'OddsRatio_working_3-way'!X365^(1/3)*COS(('OddsRatio_working_3-way'!Y365+4*PI())/3)</f>
        <v>#VALUE!</v>
      </c>
      <c r="AC365" s="11" t="e">
        <f>'OddsRatio_working_3-way'!X365^(1/3)*SIN('OddsRatio_working_3-way'!Y365/3)</f>
        <v>#VALUE!</v>
      </c>
      <c r="AD365" s="11" t="e">
        <f>'OddsRatio_working_3-way'!X365^(1/3)*SIN(('OddsRatio_working_3-way'!Y365+2*PI())/3)</f>
        <v>#VALUE!</v>
      </c>
      <c r="AE365" s="11" t="e">
        <f>'OddsRatio_working_3-way'!X365^(1/3)*SIN(('OddsRatio_working_3-way'!Y365+4*PI())/3)</f>
        <v>#VALUE!</v>
      </c>
      <c r="AF365" s="11" t="e">
        <f>-'OddsRatio_working_3-way'!U365/(3*'OddsRatio_working_3-way'!X365^(1/3))*COS(('OddsRatio_working_3-way'!Y365)/3)</f>
        <v>#VALUE!</v>
      </c>
      <c r="AG365" s="11" t="e">
        <f>-'OddsRatio_working_3-way'!U365/(3*'OddsRatio_working_3-way'!X365^(1/3))*COS(('OddsRatio_working_3-way'!Y365+2*PI())/3)</f>
        <v>#VALUE!</v>
      </c>
      <c r="AH365" s="11" t="e">
        <f>-'OddsRatio_working_3-way'!U365/(3*'OddsRatio_working_3-way'!X365^(1/3))*COS(('OddsRatio_working_3-way'!Y365+4*PI())/3)</f>
        <v>#VALUE!</v>
      </c>
      <c r="AI365" s="11" t="e">
        <f>'OddsRatio_working_3-way'!U365/(3*'OddsRatio_working_3-way'!X365^(1/3))*SIN(('OddsRatio_working_3-way'!Y365)/3)</f>
        <v>#VALUE!</v>
      </c>
      <c r="AJ365" s="11" t="e">
        <f>'OddsRatio_working_3-way'!U365/(3*'OddsRatio_working_3-way'!X365^(1/3))*SIN(('OddsRatio_working_3-way'!Y365+2*PI())/3)</f>
        <v>#VALUE!</v>
      </c>
      <c r="AK365" s="11" t="e">
        <f>'OddsRatio_working_3-way'!U365/(3*'OddsRatio_working_3-way'!X365^(1/3))*SIN(('OddsRatio_working_3-way'!Y365+4*PI())/3)</f>
        <v>#VALUE!</v>
      </c>
      <c r="AL365" s="11" t="e">
        <f>'OddsRatio_working_3-way'!Z365+'OddsRatio_working_3-way'!AF365</f>
        <v>#VALUE!</v>
      </c>
      <c r="AM365" s="11" t="e">
        <f>'OddsRatio_working_3-way'!AA365+'OddsRatio_working_3-way'!AG365</f>
        <v>#VALUE!</v>
      </c>
      <c r="AN365" s="11" t="e">
        <f>'OddsRatio_working_3-way'!AB365+'OddsRatio_working_3-way'!AH365</f>
        <v>#VALUE!</v>
      </c>
      <c r="AO365" s="11" t="e">
        <f>'OddsRatio_working_3-way'!AC365+'OddsRatio_working_3-way'!AI365</f>
        <v>#VALUE!</v>
      </c>
      <c r="AP365" s="11" t="e">
        <f>'OddsRatio_working_3-way'!AD365+'OddsRatio_working_3-way'!AJ365</f>
        <v>#VALUE!</v>
      </c>
      <c r="AQ365" s="11" t="e">
        <f>'OddsRatio_working_3-way'!AE365+'OddsRatio_working_3-way'!AK365</f>
        <v>#VALUE!</v>
      </c>
      <c r="AR365" s="10" t="str">
        <f>IF(A365="","",IF(('OddsRatio_working_3-way'!X365=0),IF(Q365&gt;0,-Q365^(1/3),(-Q365)^(1/3)),'OddsRatio_working_3-way'!AL365-'OddsRatio_working_3-way'!R365/3))</f>
        <v/>
      </c>
      <c r="AS365" s="11" t="e">
        <f>IF(('OddsRatio_working_3-way'!X365=0),IF(Q365&gt;0,-Q365^(1/3),(-Q365)^(1/3)),'OddsRatio_working_3-way'!AM365-'OddsRatio_working_3-way'!R365/3)</f>
        <v>#VALUE!</v>
      </c>
      <c r="AT365" s="11" t="e">
        <f>IF(('OddsRatio_working_3-way'!X365=0),IF(Q365&gt;0,-Q365^(1/3),(-Q365)^(1/3)),'OddsRatio_working_3-way'!AN365-'OddsRatio_working_3-way'!R365/3)</f>
        <v>#VALUE!</v>
      </c>
      <c r="AU365" s="11" t="e">
        <f>IF(('OddsRatio_working_3-way'!X365=0),0,'OddsRatio_working_3-way'!AO365)</f>
        <v>#VALUE!</v>
      </c>
      <c r="AV365" s="11" t="e">
        <f>IF(('OddsRatio_working_3-way'!X365=0),0,'OddsRatio_working_3-way'!AP365)</f>
        <v>#VALUE!</v>
      </c>
      <c r="AW365" s="11" t="e">
        <f>IF(('OddsRatio_working_3-way'!X365=0),0,'OddsRatio_working_3-way'!AQ365)</f>
        <v>#VALUE!</v>
      </c>
    </row>
    <row r="366" spans="1:4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9" t="e">
        <f t="shared" si="78"/>
        <v>#VALUE!</v>
      </c>
      <c r="E366" s="9" t="e">
        <f t="shared" si="79"/>
        <v>#VALUE!</v>
      </c>
      <c r="F366" s="9" t="e">
        <f t="shared" si="80"/>
        <v>#VALUE!</v>
      </c>
      <c r="G366" s="9" t="str">
        <f t="shared" si="81"/>
        <v/>
      </c>
      <c r="H366" s="9" t="str">
        <f t="shared" si="82"/>
        <v/>
      </c>
      <c r="I366" s="9" t="str">
        <f t="shared" si="83"/>
        <v/>
      </c>
      <c r="J366" s="9" t="str">
        <f t="shared" si="84"/>
        <v/>
      </c>
      <c r="K366" s="11" t="e">
        <f t="shared" si="85"/>
        <v>#VALUE!</v>
      </c>
      <c r="L366" s="11" t="e">
        <f t="shared" si="86"/>
        <v>#VALUE!</v>
      </c>
      <c r="M366" s="11" t="e">
        <f t="shared" si="87"/>
        <v>#VALUE!</v>
      </c>
      <c r="N366" s="11" t="e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#VALUE!</v>
      </c>
      <c r="O366" s="11">
        <f>0</f>
        <v>0</v>
      </c>
      <c r="P366" s="11" t="e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#VALUE!</v>
      </c>
      <c r="Q366" s="11" t="e">
        <f>2*'OddsRatio_working_3-way'!K366*'OddsRatio_working_3-way'!L366*'OddsRatio_working_3-way'!M366</f>
        <v>#VALUE!</v>
      </c>
      <c r="R366" s="11" t="e">
        <f t="shared" si="88"/>
        <v>#VALUE!</v>
      </c>
      <c r="S366" s="11" t="e">
        <f t="shared" si="89"/>
        <v>#VALUE!</v>
      </c>
      <c r="T366" s="11" t="e">
        <f t="shared" si="90"/>
        <v>#VALUE!</v>
      </c>
      <c r="U366" s="11" t="e">
        <f>'OddsRatio_working_3-way'!S366-'OddsRatio_working_3-way'!R366^2/3</f>
        <v>#VALUE!</v>
      </c>
      <c r="V366" s="11" t="e">
        <f>'OddsRatio_working_3-way'!S366*'OddsRatio_working_3-way'!R366/3-2*'OddsRatio_working_3-way'!R366^3/27-'OddsRatio_working_3-way'!T366</f>
        <v>#VALUE!</v>
      </c>
      <c r="W366" s="11" t="e">
        <f>'OddsRatio_working_3-way'!V366^2+4*'OddsRatio_working_3-way'!U366^3/27</f>
        <v>#VALUE!</v>
      </c>
      <c r="X366" s="11" t="e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#VALUE!</v>
      </c>
      <c r="Y366" s="11" t="e">
        <f>IF('OddsRatio_working_3-way'!W366&gt;=0,IF('OddsRatio_working_3-way'!V366+SQRT('OddsRatio_working_3-way'!W366)&gt;0,0,PI()),ACOS('OddsRatio_working_3-way'!V366/(2*'OddsRatio_working_3-way'!X366)))</f>
        <v>#VALUE!</v>
      </c>
      <c r="Z366" s="11" t="e">
        <f>'OddsRatio_working_3-way'!X366^(1/3)*COS('OddsRatio_working_3-way'!Y366/3)</f>
        <v>#VALUE!</v>
      </c>
      <c r="AA366" s="11" t="e">
        <f>'OddsRatio_working_3-way'!X366^(1/3)*COS(('OddsRatio_working_3-way'!Y366+2*PI())/3)</f>
        <v>#VALUE!</v>
      </c>
      <c r="AB366" s="11" t="e">
        <f>'OddsRatio_working_3-way'!X366^(1/3)*COS(('OddsRatio_working_3-way'!Y366+4*PI())/3)</f>
        <v>#VALUE!</v>
      </c>
      <c r="AC366" s="11" t="e">
        <f>'OddsRatio_working_3-way'!X366^(1/3)*SIN('OddsRatio_working_3-way'!Y366/3)</f>
        <v>#VALUE!</v>
      </c>
      <c r="AD366" s="11" t="e">
        <f>'OddsRatio_working_3-way'!X366^(1/3)*SIN(('OddsRatio_working_3-way'!Y366+2*PI())/3)</f>
        <v>#VALUE!</v>
      </c>
      <c r="AE366" s="11" t="e">
        <f>'OddsRatio_working_3-way'!X366^(1/3)*SIN(('OddsRatio_working_3-way'!Y366+4*PI())/3)</f>
        <v>#VALUE!</v>
      </c>
      <c r="AF366" s="11" t="e">
        <f>-'OddsRatio_working_3-way'!U366/(3*'OddsRatio_working_3-way'!X366^(1/3))*COS(('OddsRatio_working_3-way'!Y366)/3)</f>
        <v>#VALUE!</v>
      </c>
      <c r="AG366" s="11" t="e">
        <f>-'OddsRatio_working_3-way'!U366/(3*'OddsRatio_working_3-way'!X366^(1/3))*COS(('OddsRatio_working_3-way'!Y366+2*PI())/3)</f>
        <v>#VALUE!</v>
      </c>
      <c r="AH366" s="11" t="e">
        <f>-'OddsRatio_working_3-way'!U366/(3*'OddsRatio_working_3-way'!X366^(1/3))*COS(('OddsRatio_working_3-way'!Y366+4*PI())/3)</f>
        <v>#VALUE!</v>
      </c>
      <c r="AI366" s="11" t="e">
        <f>'OddsRatio_working_3-way'!U366/(3*'OddsRatio_working_3-way'!X366^(1/3))*SIN(('OddsRatio_working_3-way'!Y366)/3)</f>
        <v>#VALUE!</v>
      </c>
      <c r="AJ366" s="11" t="e">
        <f>'OddsRatio_working_3-way'!U366/(3*'OddsRatio_working_3-way'!X366^(1/3))*SIN(('OddsRatio_working_3-way'!Y366+2*PI())/3)</f>
        <v>#VALUE!</v>
      </c>
      <c r="AK366" s="11" t="e">
        <f>'OddsRatio_working_3-way'!U366/(3*'OddsRatio_working_3-way'!X366^(1/3))*SIN(('OddsRatio_working_3-way'!Y366+4*PI())/3)</f>
        <v>#VALUE!</v>
      </c>
      <c r="AL366" s="11" t="e">
        <f>'OddsRatio_working_3-way'!Z366+'OddsRatio_working_3-way'!AF366</f>
        <v>#VALUE!</v>
      </c>
      <c r="AM366" s="11" t="e">
        <f>'OddsRatio_working_3-way'!AA366+'OddsRatio_working_3-way'!AG366</f>
        <v>#VALUE!</v>
      </c>
      <c r="AN366" s="11" t="e">
        <f>'OddsRatio_working_3-way'!AB366+'OddsRatio_working_3-way'!AH366</f>
        <v>#VALUE!</v>
      </c>
      <c r="AO366" s="11" t="e">
        <f>'OddsRatio_working_3-way'!AC366+'OddsRatio_working_3-way'!AI366</f>
        <v>#VALUE!</v>
      </c>
      <c r="AP366" s="11" t="e">
        <f>'OddsRatio_working_3-way'!AD366+'OddsRatio_working_3-way'!AJ366</f>
        <v>#VALUE!</v>
      </c>
      <c r="AQ366" s="11" t="e">
        <f>'OddsRatio_working_3-way'!AE366+'OddsRatio_working_3-way'!AK366</f>
        <v>#VALUE!</v>
      </c>
      <c r="AR366" s="10" t="str">
        <f>IF(A366="","",IF(('OddsRatio_working_3-way'!X366=0),IF(Q366&gt;0,-Q366^(1/3),(-Q366)^(1/3)),'OddsRatio_working_3-way'!AL366-'OddsRatio_working_3-way'!R366/3))</f>
        <v/>
      </c>
      <c r="AS366" s="11" t="e">
        <f>IF(('OddsRatio_working_3-way'!X366=0),IF(Q366&gt;0,-Q366^(1/3),(-Q366)^(1/3)),'OddsRatio_working_3-way'!AM366-'OddsRatio_working_3-way'!R366/3)</f>
        <v>#VALUE!</v>
      </c>
      <c r="AT366" s="11" t="e">
        <f>IF(('OddsRatio_working_3-way'!X366=0),IF(Q366&gt;0,-Q366^(1/3),(-Q366)^(1/3)),'OddsRatio_working_3-way'!AN366-'OddsRatio_working_3-way'!R366/3)</f>
        <v>#VALUE!</v>
      </c>
      <c r="AU366" s="11" t="e">
        <f>IF(('OddsRatio_working_3-way'!X366=0),0,'OddsRatio_working_3-way'!AO366)</f>
        <v>#VALUE!</v>
      </c>
      <c r="AV366" s="11" t="e">
        <f>IF(('OddsRatio_working_3-way'!X366=0),0,'OddsRatio_working_3-way'!AP366)</f>
        <v>#VALUE!</v>
      </c>
      <c r="AW366" s="11" t="e">
        <f>IF(('OddsRatio_working_3-way'!X366=0),0,'OddsRatio_working_3-way'!AQ366)</f>
        <v>#VALUE!</v>
      </c>
    </row>
    <row r="367" spans="1:4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9" t="e">
        <f t="shared" si="78"/>
        <v>#VALUE!</v>
      </c>
      <c r="E367" s="9" t="e">
        <f t="shared" si="79"/>
        <v>#VALUE!</v>
      </c>
      <c r="F367" s="9" t="e">
        <f t="shared" si="80"/>
        <v>#VALUE!</v>
      </c>
      <c r="G367" s="9" t="str">
        <f t="shared" si="81"/>
        <v/>
      </c>
      <c r="H367" s="9" t="str">
        <f t="shared" si="82"/>
        <v/>
      </c>
      <c r="I367" s="9" t="str">
        <f t="shared" si="83"/>
        <v/>
      </c>
      <c r="J367" s="9" t="str">
        <f t="shared" si="84"/>
        <v/>
      </c>
      <c r="K367" s="11" t="e">
        <f t="shared" si="85"/>
        <v>#VALUE!</v>
      </c>
      <c r="L367" s="11" t="e">
        <f t="shared" si="86"/>
        <v>#VALUE!</v>
      </c>
      <c r="M367" s="11" t="e">
        <f t="shared" si="87"/>
        <v>#VALUE!</v>
      </c>
      <c r="N367" s="11" t="e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#VALUE!</v>
      </c>
      <c r="O367" s="11">
        <f>0</f>
        <v>0</v>
      </c>
      <c r="P367" s="11" t="e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#VALUE!</v>
      </c>
      <c r="Q367" s="11" t="e">
        <f>2*'OddsRatio_working_3-way'!K367*'OddsRatio_working_3-way'!L367*'OddsRatio_working_3-way'!M367</f>
        <v>#VALUE!</v>
      </c>
      <c r="R367" s="11" t="e">
        <f t="shared" si="88"/>
        <v>#VALUE!</v>
      </c>
      <c r="S367" s="11" t="e">
        <f t="shared" si="89"/>
        <v>#VALUE!</v>
      </c>
      <c r="T367" s="11" t="e">
        <f t="shared" si="90"/>
        <v>#VALUE!</v>
      </c>
      <c r="U367" s="11" t="e">
        <f>'OddsRatio_working_3-way'!S367-'OddsRatio_working_3-way'!R367^2/3</f>
        <v>#VALUE!</v>
      </c>
      <c r="V367" s="11" t="e">
        <f>'OddsRatio_working_3-way'!S367*'OddsRatio_working_3-way'!R367/3-2*'OddsRatio_working_3-way'!R367^3/27-'OddsRatio_working_3-way'!T367</f>
        <v>#VALUE!</v>
      </c>
      <c r="W367" s="11" t="e">
        <f>'OddsRatio_working_3-way'!V367^2+4*'OddsRatio_working_3-way'!U367^3/27</f>
        <v>#VALUE!</v>
      </c>
      <c r="X367" s="11" t="e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#VALUE!</v>
      </c>
      <c r="Y367" s="11" t="e">
        <f>IF('OddsRatio_working_3-way'!W367&gt;=0,IF('OddsRatio_working_3-way'!V367+SQRT('OddsRatio_working_3-way'!W367)&gt;0,0,PI()),ACOS('OddsRatio_working_3-way'!V367/(2*'OddsRatio_working_3-way'!X367)))</f>
        <v>#VALUE!</v>
      </c>
      <c r="Z367" s="11" t="e">
        <f>'OddsRatio_working_3-way'!X367^(1/3)*COS('OddsRatio_working_3-way'!Y367/3)</f>
        <v>#VALUE!</v>
      </c>
      <c r="AA367" s="11" t="e">
        <f>'OddsRatio_working_3-way'!X367^(1/3)*COS(('OddsRatio_working_3-way'!Y367+2*PI())/3)</f>
        <v>#VALUE!</v>
      </c>
      <c r="AB367" s="11" t="e">
        <f>'OddsRatio_working_3-way'!X367^(1/3)*COS(('OddsRatio_working_3-way'!Y367+4*PI())/3)</f>
        <v>#VALUE!</v>
      </c>
      <c r="AC367" s="11" t="e">
        <f>'OddsRatio_working_3-way'!X367^(1/3)*SIN('OddsRatio_working_3-way'!Y367/3)</f>
        <v>#VALUE!</v>
      </c>
      <c r="AD367" s="11" t="e">
        <f>'OddsRatio_working_3-way'!X367^(1/3)*SIN(('OddsRatio_working_3-way'!Y367+2*PI())/3)</f>
        <v>#VALUE!</v>
      </c>
      <c r="AE367" s="11" t="e">
        <f>'OddsRatio_working_3-way'!X367^(1/3)*SIN(('OddsRatio_working_3-way'!Y367+4*PI())/3)</f>
        <v>#VALUE!</v>
      </c>
      <c r="AF367" s="11" t="e">
        <f>-'OddsRatio_working_3-way'!U367/(3*'OddsRatio_working_3-way'!X367^(1/3))*COS(('OddsRatio_working_3-way'!Y367)/3)</f>
        <v>#VALUE!</v>
      </c>
      <c r="AG367" s="11" t="e">
        <f>-'OddsRatio_working_3-way'!U367/(3*'OddsRatio_working_3-way'!X367^(1/3))*COS(('OddsRatio_working_3-way'!Y367+2*PI())/3)</f>
        <v>#VALUE!</v>
      </c>
      <c r="AH367" s="11" t="e">
        <f>-'OddsRatio_working_3-way'!U367/(3*'OddsRatio_working_3-way'!X367^(1/3))*COS(('OddsRatio_working_3-way'!Y367+4*PI())/3)</f>
        <v>#VALUE!</v>
      </c>
      <c r="AI367" s="11" t="e">
        <f>'OddsRatio_working_3-way'!U367/(3*'OddsRatio_working_3-way'!X367^(1/3))*SIN(('OddsRatio_working_3-way'!Y367)/3)</f>
        <v>#VALUE!</v>
      </c>
      <c r="AJ367" s="11" t="e">
        <f>'OddsRatio_working_3-way'!U367/(3*'OddsRatio_working_3-way'!X367^(1/3))*SIN(('OddsRatio_working_3-way'!Y367+2*PI())/3)</f>
        <v>#VALUE!</v>
      </c>
      <c r="AK367" s="11" t="e">
        <f>'OddsRatio_working_3-way'!U367/(3*'OddsRatio_working_3-way'!X367^(1/3))*SIN(('OddsRatio_working_3-way'!Y367+4*PI())/3)</f>
        <v>#VALUE!</v>
      </c>
      <c r="AL367" s="11" t="e">
        <f>'OddsRatio_working_3-way'!Z367+'OddsRatio_working_3-way'!AF367</f>
        <v>#VALUE!</v>
      </c>
      <c r="AM367" s="11" t="e">
        <f>'OddsRatio_working_3-way'!AA367+'OddsRatio_working_3-way'!AG367</f>
        <v>#VALUE!</v>
      </c>
      <c r="AN367" s="11" t="e">
        <f>'OddsRatio_working_3-way'!AB367+'OddsRatio_working_3-way'!AH367</f>
        <v>#VALUE!</v>
      </c>
      <c r="AO367" s="11" t="e">
        <f>'OddsRatio_working_3-way'!AC367+'OddsRatio_working_3-way'!AI367</f>
        <v>#VALUE!</v>
      </c>
      <c r="AP367" s="11" t="e">
        <f>'OddsRatio_working_3-way'!AD367+'OddsRatio_working_3-way'!AJ367</f>
        <v>#VALUE!</v>
      </c>
      <c r="AQ367" s="11" t="e">
        <f>'OddsRatio_working_3-way'!AE367+'OddsRatio_working_3-way'!AK367</f>
        <v>#VALUE!</v>
      </c>
      <c r="AR367" s="10" t="str">
        <f>IF(A367="","",IF(('OddsRatio_working_3-way'!X367=0),IF(Q367&gt;0,-Q367^(1/3),(-Q367)^(1/3)),'OddsRatio_working_3-way'!AL367-'OddsRatio_working_3-way'!R367/3))</f>
        <v/>
      </c>
      <c r="AS367" s="11" t="e">
        <f>IF(('OddsRatio_working_3-way'!X367=0),IF(Q367&gt;0,-Q367^(1/3),(-Q367)^(1/3)),'OddsRatio_working_3-way'!AM367-'OddsRatio_working_3-way'!R367/3)</f>
        <v>#VALUE!</v>
      </c>
      <c r="AT367" s="11" t="e">
        <f>IF(('OddsRatio_working_3-way'!X367=0),IF(Q367&gt;0,-Q367^(1/3),(-Q367)^(1/3)),'OddsRatio_working_3-way'!AN367-'OddsRatio_working_3-way'!R367/3)</f>
        <v>#VALUE!</v>
      </c>
      <c r="AU367" s="11" t="e">
        <f>IF(('OddsRatio_working_3-way'!X367=0),0,'OddsRatio_working_3-way'!AO367)</f>
        <v>#VALUE!</v>
      </c>
      <c r="AV367" s="11" t="e">
        <f>IF(('OddsRatio_working_3-way'!X367=0),0,'OddsRatio_working_3-way'!AP367)</f>
        <v>#VALUE!</v>
      </c>
      <c r="AW367" s="11" t="e">
        <f>IF(('OddsRatio_working_3-way'!X367=0),0,'OddsRatio_working_3-way'!AQ367)</f>
        <v>#VALUE!</v>
      </c>
    </row>
    <row r="368" spans="1:4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9" t="e">
        <f t="shared" si="78"/>
        <v>#VALUE!</v>
      </c>
      <c r="E368" s="9" t="e">
        <f t="shared" si="79"/>
        <v>#VALUE!</v>
      </c>
      <c r="F368" s="9" t="e">
        <f t="shared" si="80"/>
        <v>#VALUE!</v>
      </c>
      <c r="G368" s="9" t="str">
        <f t="shared" si="81"/>
        <v/>
      </c>
      <c r="H368" s="9" t="str">
        <f t="shared" si="82"/>
        <v/>
      </c>
      <c r="I368" s="9" t="str">
        <f t="shared" si="83"/>
        <v/>
      </c>
      <c r="J368" s="9" t="str">
        <f t="shared" si="84"/>
        <v/>
      </c>
      <c r="K368" s="11" t="e">
        <f t="shared" si="85"/>
        <v>#VALUE!</v>
      </c>
      <c r="L368" s="11" t="e">
        <f t="shared" si="86"/>
        <v>#VALUE!</v>
      </c>
      <c r="M368" s="11" t="e">
        <f t="shared" si="87"/>
        <v>#VALUE!</v>
      </c>
      <c r="N368" s="11" t="e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#VALUE!</v>
      </c>
      <c r="O368" s="11">
        <f>0</f>
        <v>0</v>
      </c>
      <c r="P368" s="11" t="e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#VALUE!</v>
      </c>
      <c r="Q368" s="11" t="e">
        <f>2*'OddsRatio_working_3-way'!K368*'OddsRatio_working_3-way'!L368*'OddsRatio_working_3-way'!M368</f>
        <v>#VALUE!</v>
      </c>
      <c r="R368" s="11" t="e">
        <f t="shared" si="88"/>
        <v>#VALUE!</v>
      </c>
      <c r="S368" s="11" t="e">
        <f t="shared" si="89"/>
        <v>#VALUE!</v>
      </c>
      <c r="T368" s="11" t="e">
        <f t="shared" si="90"/>
        <v>#VALUE!</v>
      </c>
      <c r="U368" s="11" t="e">
        <f>'OddsRatio_working_3-way'!S368-'OddsRatio_working_3-way'!R368^2/3</f>
        <v>#VALUE!</v>
      </c>
      <c r="V368" s="11" t="e">
        <f>'OddsRatio_working_3-way'!S368*'OddsRatio_working_3-way'!R368/3-2*'OddsRatio_working_3-way'!R368^3/27-'OddsRatio_working_3-way'!T368</f>
        <v>#VALUE!</v>
      </c>
      <c r="W368" s="11" t="e">
        <f>'OddsRatio_working_3-way'!V368^2+4*'OddsRatio_working_3-way'!U368^3/27</f>
        <v>#VALUE!</v>
      </c>
      <c r="X368" s="11" t="e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#VALUE!</v>
      </c>
      <c r="Y368" s="11" t="e">
        <f>IF('OddsRatio_working_3-way'!W368&gt;=0,IF('OddsRatio_working_3-way'!V368+SQRT('OddsRatio_working_3-way'!W368)&gt;0,0,PI()),ACOS('OddsRatio_working_3-way'!V368/(2*'OddsRatio_working_3-way'!X368)))</f>
        <v>#VALUE!</v>
      </c>
      <c r="Z368" s="11" t="e">
        <f>'OddsRatio_working_3-way'!X368^(1/3)*COS('OddsRatio_working_3-way'!Y368/3)</f>
        <v>#VALUE!</v>
      </c>
      <c r="AA368" s="11" t="e">
        <f>'OddsRatio_working_3-way'!X368^(1/3)*COS(('OddsRatio_working_3-way'!Y368+2*PI())/3)</f>
        <v>#VALUE!</v>
      </c>
      <c r="AB368" s="11" t="e">
        <f>'OddsRatio_working_3-way'!X368^(1/3)*COS(('OddsRatio_working_3-way'!Y368+4*PI())/3)</f>
        <v>#VALUE!</v>
      </c>
      <c r="AC368" s="11" t="e">
        <f>'OddsRatio_working_3-way'!X368^(1/3)*SIN('OddsRatio_working_3-way'!Y368/3)</f>
        <v>#VALUE!</v>
      </c>
      <c r="AD368" s="11" t="e">
        <f>'OddsRatio_working_3-way'!X368^(1/3)*SIN(('OddsRatio_working_3-way'!Y368+2*PI())/3)</f>
        <v>#VALUE!</v>
      </c>
      <c r="AE368" s="11" t="e">
        <f>'OddsRatio_working_3-way'!X368^(1/3)*SIN(('OddsRatio_working_3-way'!Y368+4*PI())/3)</f>
        <v>#VALUE!</v>
      </c>
      <c r="AF368" s="11" t="e">
        <f>-'OddsRatio_working_3-way'!U368/(3*'OddsRatio_working_3-way'!X368^(1/3))*COS(('OddsRatio_working_3-way'!Y368)/3)</f>
        <v>#VALUE!</v>
      </c>
      <c r="AG368" s="11" t="e">
        <f>-'OddsRatio_working_3-way'!U368/(3*'OddsRatio_working_3-way'!X368^(1/3))*COS(('OddsRatio_working_3-way'!Y368+2*PI())/3)</f>
        <v>#VALUE!</v>
      </c>
      <c r="AH368" s="11" t="e">
        <f>-'OddsRatio_working_3-way'!U368/(3*'OddsRatio_working_3-way'!X368^(1/3))*COS(('OddsRatio_working_3-way'!Y368+4*PI())/3)</f>
        <v>#VALUE!</v>
      </c>
      <c r="AI368" s="11" t="e">
        <f>'OddsRatio_working_3-way'!U368/(3*'OddsRatio_working_3-way'!X368^(1/3))*SIN(('OddsRatio_working_3-way'!Y368)/3)</f>
        <v>#VALUE!</v>
      </c>
      <c r="AJ368" s="11" t="e">
        <f>'OddsRatio_working_3-way'!U368/(3*'OddsRatio_working_3-way'!X368^(1/3))*SIN(('OddsRatio_working_3-way'!Y368+2*PI())/3)</f>
        <v>#VALUE!</v>
      </c>
      <c r="AK368" s="11" t="e">
        <f>'OddsRatio_working_3-way'!U368/(3*'OddsRatio_working_3-way'!X368^(1/3))*SIN(('OddsRatio_working_3-way'!Y368+4*PI())/3)</f>
        <v>#VALUE!</v>
      </c>
      <c r="AL368" s="11" t="e">
        <f>'OddsRatio_working_3-way'!Z368+'OddsRatio_working_3-way'!AF368</f>
        <v>#VALUE!</v>
      </c>
      <c r="AM368" s="11" t="e">
        <f>'OddsRatio_working_3-way'!AA368+'OddsRatio_working_3-way'!AG368</f>
        <v>#VALUE!</v>
      </c>
      <c r="AN368" s="11" t="e">
        <f>'OddsRatio_working_3-way'!AB368+'OddsRatio_working_3-way'!AH368</f>
        <v>#VALUE!</v>
      </c>
      <c r="AO368" s="11" t="e">
        <f>'OddsRatio_working_3-way'!AC368+'OddsRatio_working_3-way'!AI368</f>
        <v>#VALUE!</v>
      </c>
      <c r="AP368" s="11" t="e">
        <f>'OddsRatio_working_3-way'!AD368+'OddsRatio_working_3-way'!AJ368</f>
        <v>#VALUE!</v>
      </c>
      <c r="AQ368" s="11" t="e">
        <f>'OddsRatio_working_3-way'!AE368+'OddsRatio_working_3-way'!AK368</f>
        <v>#VALUE!</v>
      </c>
      <c r="AR368" s="10" t="str">
        <f>IF(A368="","",IF(('OddsRatio_working_3-way'!X368=0),IF(Q368&gt;0,-Q368^(1/3),(-Q368)^(1/3)),'OddsRatio_working_3-way'!AL368-'OddsRatio_working_3-way'!R368/3))</f>
        <v/>
      </c>
      <c r="AS368" s="11" t="e">
        <f>IF(('OddsRatio_working_3-way'!X368=0),IF(Q368&gt;0,-Q368^(1/3),(-Q368)^(1/3)),'OddsRatio_working_3-way'!AM368-'OddsRatio_working_3-way'!R368/3)</f>
        <v>#VALUE!</v>
      </c>
      <c r="AT368" s="11" t="e">
        <f>IF(('OddsRatio_working_3-way'!X368=0),IF(Q368&gt;0,-Q368^(1/3),(-Q368)^(1/3)),'OddsRatio_working_3-way'!AN368-'OddsRatio_working_3-way'!R368/3)</f>
        <v>#VALUE!</v>
      </c>
      <c r="AU368" s="11" t="e">
        <f>IF(('OddsRatio_working_3-way'!X368=0),0,'OddsRatio_working_3-way'!AO368)</f>
        <v>#VALUE!</v>
      </c>
      <c r="AV368" s="11" t="e">
        <f>IF(('OddsRatio_working_3-way'!X368=0),0,'OddsRatio_working_3-way'!AP368)</f>
        <v>#VALUE!</v>
      </c>
      <c r="AW368" s="11" t="e">
        <f>IF(('OddsRatio_working_3-way'!X368=0),0,'OddsRatio_working_3-way'!AQ368)</f>
        <v>#VALUE!</v>
      </c>
    </row>
    <row r="369" spans="1:4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9" t="e">
        <f t="shared" si="78"/>
        <v>#VALUE!</v>
      </c>
      <c r="E369" s="9" t="e">
        <f t="shared" si="79"/>
        <v>#VALUE!</v>
      </c>
      <c r="F369" s="9" t="e">
        <f t="shared" si="80"/>
        <v>#VALUE!</v>
      </c>
      <c r="G369" s="9" t="str">
        <f t="shared" si="81"/>
        <v/>
      </c>
      <c r="H369" s="9" t="str">
        <f t="shared" si="82"/>
        <v/>
      </c>
      <c r="I369" s="9" t="str">
        <f t="shared" si="83"/>
        <v/>
      </c>
      <c r="J369" s="9" t="str">
        <f t="shared" si="84"/>
        <v/>
      </c>
      <c r="K369" s="11" t="e">
        <f t="shared" si="85"/>
        <v>#VALUE!</v>
      </c>
      <c r="L369" s="11" t="e">
        <f t="shared" si="86"/>
        <v>#VALUE!</v>
      </c>
      <c r="M369" s="11" t="e">
        <f t="shared" si="87"/>
        <v>#VALUE!</v>
      </c>
      <c r="N369" s="11" t="e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#VALUE!</v>
      </c>
      <c r="O369" s="11">
        <f>0</f>
        <v>0</v>
      </c>
      <c r="P369" s="11" t="e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#VALUE!</v>
      </c>
      <c r="Q369" s="11" t="e">
        <f>2*'OddsRatio_working_3-way'!K369*'OddsRatio_working_3-way'!L369*'OddsRatio_working_3-way'!M369</f>
        <v>#VALUE!</v>
      </c>
      <c r="R369" s="11" t="e">
        <f t="shared" si="88"/>
        <v>#VALUE!</v>
      </c>
      <c r="S369" s="11" t="e">
        <f t="shared" si="89"/>
        <v>#VALUE!</v>
      </c>
      <c r="T369" s="11" t="e">
        <f t="shared" si="90"/>
        <v>#VALUE!</v>
      </c>
      <c r="U369" s="11" t="e">
        <f>'OddsRatio_working_3-way'!S369-'OddsRatio_working_3-way'!R369^2/3</f>
        <v>#VALUE!</v>
      </c>
      <c r="V369" s="11" t="e">
        <f>'OddsRatio_working_3-way'!S369*'OddsRatio_working_3-way'!R369/3-2*'OddsRatio_working_3-way'!R369^3/27-'OddsRatio_working_3-way'!T369</f>
        <v>#VALUE!</v>
      </c>
      <c r="W369" s="11" t="e">
        <f>'OddsRatio_working_3-way'!V369^2+4*'OddsRatio_working_3-way'!U369^3/27</f>
        <v>#VALUE!</v>
      </c>
      <c r="X369" s="11" t="e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#VALUE!</v>
      </c>
      <c r="Y369" s="11" t="e">
        <f>IF('OddsRatio_working_3-way'!W369&gt;=0,IF('OddsRatio_working_3-way'!V369+SQRT('OddsRatio_working_3-way'!W369)&gt;0,0,PI()),ACOS('OddsRatio_working_3-way'!V369/(2*'OddsRatio_working_3-way'!X369)))</f>
        <v>#VALUE!</v>
      </c>
      <c r="Z369" s="11" t="e">
        <f>'OddsRatio_working_3-way'!X369^(1/3)*COS('OddsRatio_working_3-way'!Y369/3)</f>
        <v>#VALUE!</v>
      </c>
      <c r="AA369" s="11" t="e">
        <f>'OddsRatio_working_3-way'!X369^(1/3)*COS(('OddsRatio_working_3-way'!Y369+2*PI())/3)</f>
        <v>#VALUE!</v>
      </c>
      <c r="AB369" s="11" t="e">
        <f>'OddsRatio_working_3-way'!X369^(1/3)*COS(('OddsRatio_working_3-way'!Y369+4*PI())/3)</f>
        <v>#VALUE!</v>
      </c>
      <c r="AC369" s="11" t="e">
        <f>'OddsRatio_working_3-way'!X369^(1/3)*SIN('OddsRatio_working_3-way'!Y369/3)</f>
        <v>#VALUE!</v>
      </c>
      <c r="AD369" s="11" t="e">
        <f>'OddsRatio_working_3-way'!X369^(1/3)*SIN(('OddsRatio_working_3-way'!Y369+2*PI())/3)</f>
        <v>#VALUE!</v>
      </c>
      <c r="AE369" s="11" t="e">
        <f>'OddsRatio_working_3-way'!X369^(1/3)*SIN(('OddsRatio_working_3-way'!Y369+4*PI())/3)</f>
        <v>#VALUE!</v>
      </c>
      <c r="AF369" s="11" t="e">
        <f>-'OddsRatio_working_3-way'!U369/(3*'OddsRatio_working_3-way'!X369^(1/3))*COS(('OddsRatio_working_3-way'!Y369)/3)</f>
        <v>#VALUE!</v>
      </c>
      <c r="AG369" s="11" t="e">
        <f>-'OddsRatio_working_3-way'!U369/(3*'OddsRatio_working_3-way'!X369^(1/3))*COS(('OddsRatio_working_3-way'!Y369+2*PI())/3)</f>
        <v>#VALUE!</v>
      </c>
      <c r="AH369" s="11" t="e">
        <f>-'OddsRatio_working_3-way'!U369/(3*'OddsRatio_working_3-way'!X369^(1/3))*COS(('OddsRatio_working_3-way'!Y369+4*PI())/3)</f>
        <v>#VALUE!</v>
      </c>
      <c r="AI369" s="11" t="e">
        <f>'OddsRatio_working_3-way'!U369/(3*'OddsRatio_working_3-way'!X369^(1/3))*SIN(('OddsRatio_working_3-way'!Y369)/3)</f>
        <v>#VALUE!</v>
      </c>
      <c r="AJ369" s="11" t="e">
        <f>'OddsRatio_working_3-way'!U369/(3*'OddsRatio_working_3-way'!X369^(1/3))*SIN(('OddsRatio_working_3-way'!Y369+2*PI())/3)</f>
        <v>#VALUE!</v>
      </c>
      <c r="AK369" s="11" t="e">
        <f>'OddsRatio_working_3-way'!U369/(3*'OddsRatio_working_3-way'!X369^(1/3))*SIN(('OddsRatio_working_3-way'!Y369+4*PI())/3)</f>
        <v>#VALUE!</v>
      </c>
      <c r="AL369" s="11" t="e">
        <f>'OddsRatio_working_3-way'!Z369+'OddsRatio_working_3-way'!AF369</f>
        <v>#VALUE!</v>
      </c>
      <c r="AM369" s="11" t="e">
        <f>'OddsRatio_working_3-way'!AA369+'OddsRatio_working_3-way'!AG369</f>
        <v>#VALUE!</v>
      </c>
      <c r="AN369" s="11" t="e">
        <f>'OddsRatio_working_3-way'!AB369+'OddsRatio_working_3-way'!AH369</f>
        <v>#VALUE!</v>
      </c>
      <c r="AO369" s="11" t="e">
        <f>'OddsRatio_working_3-way'!AC369+'OddsRatio_working_3-way'!AI369</f>
        <v>#VALUE!</v>
      </c>
      <c r="AP369" s="11" t="e">
        <f>'OddsRatio_working_3-way'!AD369+'OddsRatio_working_3-way'!AJ369</f>
        <v>#VALUE!</v>
      </c>
      <c r="AQ369" s="11" t="e">
        <f>'OddsRatio_working_3-way'!AE369+'OddsRatio_working_3-way'!AK369</f>
        <v>#VALUE!</v>
      </c>
      <c r="AR369" s="10" t="str">
        <f>IF(A369="","",IF(('OddsRatio_working_3-way'!X369=0),IF(Q369&gt;0,-Q369^(1/3),(-Q369)^(1/3)),'OddsRatio_working_3-way'!AL369-'OddsRatio_working_3-way'!R369/3))</f>
        <v/>
      </c>
      <c r="AS369" s="11" t="e">
        <f>IF(('OddsRatio_working_3-way'!X369=0),IF(Q369&gt;0,-Q369^(1/3),(-Q369)^(1/3)),'OddsRatio_working_3-way'!AM369-'OddsRatio_working_3-way'!R369/3)</f>
        <v>#VALUE!</v>
      </c>
      <c r="AT369" s="11" t="e">
        <f>IF(('OddsRatio_working_3-way'!X369=0),IF(Q369&gt;0,-Q369^(1/3),(-Q369)^(1/3)),'OddsRatio_working_3-way'!AN369-'OddsRatio_working_3-way'!R369/3)</f>
        <v>#VALUE!</v>
      </c>
      <c r="AU369" s="11" t="e">
        <f>IF(('OddsRatio_working_3-way'!X369=0),0,'OddsRatio_working_3-way'!AO369)</f>
        <v>#VALUE!</v>
      </c>
      <c r="AV369" s="11" t="e">
        <f>IF(('OddsRatio_working_3-way'!X369=0),0,'OddsRatio_working_3-way'!AP369)</f>
        <v>#VALUE!</v>
      </c>
      <c r="AW369" s="11" t="e">
        <f>IF(('OddsRatio_working_3-way'!X369=0),0,'OddsRatio_working_3-way'!AQ369)</f>
        <v>#VALUE!</v>
      </c>
    </row>
    <row r="370" spans="1:4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9" t="e">
        <f t="shared" si="78"/>
        <v>#VALUE!</v>
      </c>
      <c r="E370" s="9" t="e">
        <f t="shared" si="79"/>
        <v>#VALUE!</v>
      </c>
      <c r="F370" s="9" t="e">
        <f t="shared" si="80"/>
        <v>#VALUE!</v>
      </c>
      <c r="G370" s="9" t="str">
        <f t="shared" si="81"/>
        <v/>
      </c>
      <c r="H370" s="9" t="str">
        <f t="shared" si="82"/>
        <v/>
      </c>
      <c r="I370" s="9" t="str">
        <f t="shared" si="83"/>
        <v/>
      </c>
      <c r="J370" s="9" t="str">
        <f t="shared" si="84"/>
        <v/>
      </c>
      <c r="K370" s="11" t="e">
        <f t="shared" si="85"/>
        <v>#VALUE!</v>
      </c>
      <c r="L370" s="11" t="e">
        <f t="shared" si="86"/>
        <v>#VALUE!</v>
      </c>
      <c r="M370" s="11" t="e">
        <f t="shared" si="87"/>
        <v>#VALUE!</v>
      </c>
      <c r="N370" s="11" t="e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#VALUE!</v>
      </c>
      <c r="O370" s="11">
        <f>0</f>
        <v>0</v>
      </c>
      <c r="P370" s="11" t="e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#VALUE!</v>
      </c>
      <c r="Q370" s="11" t="e">
        <f>2*'OddsRatio_working_3-way'!K370*'OddsRatio_working_3-way'!L370*'OddsRatio_working_3-way'!M370</f>
        <v>#VALUE!</v>
      </c>
      <c r="R370" s="11" t="e">
        <f t="shared" si="88"/>
        <v>#VALUE!</v>
      </c>
      <c r="S370" s="11" t="e">
        <f t="shared" si="89"/>
        <v>#VALUE!</v>
      </c>
      <c r="T370" s="11" t="e">
        <f t="shared" si="90"/>
        <v>#VALUE!</v>
      </c>
      <c r="U370" s="11" t="e">
        <f>'OddsRatio_working_3-way'!S370-'OddsRatio_working_3-way'!R370^2/3</f>
        <v>#VALUE!</v>
      </c>
      <c r="V370" s="11" t="e">
        <f>'OddsRatio_working_3-way'!S370*'OddsRatio_working_3-way'!R370/3-2*'OddsRatio_working_3-way'!R370^3/27-'OddsRatio_working_3-way'!T370</f>
        <v>#VALUE!</v>
      </c>
      <c r="W370" s="11" t="e">
        <f>'OddsRatio_working_3-way'!V370^2+4*'OddsRatio_working_3-way'!U370^3/27</f>
        <v>#VALUE!</v>
      </c>
      <c r="X370" s="11" t="e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#VALUE!</v>
      </c>
      <c r="Y370" s="11" t="e">
        <f>IF('OddsRatio_working_3-way'!W370&gt;=0,IF('OddsRatio_working_3-way'!V370+SQRT('OddsRatio_working_3-way'!W370)&gt;0,0,PI()),ACOS('OddsRatio_working_3-way'!V370/(2*'OddsRatio_working_3-way'!X370)))</f>
        <v>#VALUE!</v>
      </c>
      <c r="Z370" s="11" t="e">
        <f>'OddsRatio_working_3-way'!X370^(1/3)*COS('OddsRatio_working_3-way'!Y370/3)</f>
        <v>#VALUE!</v>
      </c>
      <c r="AA370" s="11" t="e">
        <f>'OddsRatio_working_3-way'!X370^(1/3)*COS(('OddsRatio_working_3-way'!Y370+2*PI())/3)</f>
        <v>#VALUE!</v>
      </c>
      <c r="AB370" s="11" t="e">
        <f>'OddsRatio_working_3-way'!X370^(1/3)*COS(('OddsRatio_working_3-way'!Y370+4*PI())/3)</f>
        <v>#VALUE!</v>
      </c>
      <c r="AC370" s="11" t="e">
        <f>'OddsRatio_working_3-way'!X370^(1/3)*SIN('OddsRatio_working_3-way'!Y370/3)</f>
        <v>#VALUE!</v>
      </c>
      <c r="AD370" s="11" t="e">
        <f>'OddsRatio_working_3-way'!X370^(1/3)*SIN(('OddsRatio_working_3-way'!Y370+2*PI())/3)</f>
        <v>#VALUE!</v>
      </c>
      <c r="AE370" s="11" t="e">
        <f>'OddsRatio_working_3-way'!X370^(1/3)*SIN(('OddsRatio_working_3-way'!Y370+4*PI())/3)</f>
        <v>#VALUE!</v>
      </c>
      <c r="AF370" s="11" t="e">
        <f>-'OddsRatio_working_3-way'!U370/(3*'OddsRatio_working_3-way'!X370^(1/3))*COS(('OddsRatio_working_3-way'!Y370)/3)</f>
        <v>#VALUE!</v>
      </c>
      <c r="AG370" s="11" t="e">
        <f>-'OddsRatio_working_3-way'!U370/(3*'OddsRatio_working_3-way'!X370^(1/3))*COS(('OddsRatio_working_3-way'!Y370+2*PI())/3)</f>
        <v>#VALUE!</v>
      </c>
      <c r="AH370" s="11" t="e">
        <f>-'OddsRatio_working_3-way'!U370/(3*'OddsRatio_working_3-way'!X370^(1/3))*COS(('OddsRatio_working_3-way'!Y370+4*PI())/3)</f>
        <v>#VALUE!</v>
      </c>
      <c r="AI370" s="11" t="e">
        <f>'OddsRatio_working_3-way'!U370/(3*'OddsRatio_working_3-way'!X370^(1/3))*SIN(('OddsRatio_working_3-way'!Y370)/3)</f>
        <v>#VALUE!</v>
      </c>
      <c r="AJ370" s="11" t="e">
        <f>'OddsRatio_working_3-way'!U370/(3*'OddsRatio_working_3-way'!X370^(1/3))*SIN(('OddsRatio_working_3-way'!Y370+2*PI())/3)</f>
        <v>#VALUE!</v>
      </c>
      <c r="AK370" s="11" t="e">
        <f>'OddsRatio_working_3-way'!U370/(3*'OddsRatio_working_3-way'!X370^(1/3))*SIN(('OddsRatio_working_3-way'!Y370+4*PI())/3)</f>
        <v>#VALUE!</v>
      </c>
      <c r="AL370" s="11" t="e">
        <f>'OddsRatio_working_3-way'!Z370+'OddsRatio_working_3-way'!AF370</f>
        <v>#VALUE!</v>
      </c>
      <c r="AM370" s="11" t="e">
        <f>'OddsRatio_working_3-way'!AA370+'OddsRatio_working_3-way'!AG370</f>
        <v>#VALUE!</v>
      </c>
      <c r="AN370" s="11" t="e">
        <f>'OddsRatio_working_3-way'!AB370+'OddsRatio_working_3-way'!AH370</f>
        <v>#VALUE!</v>
      </c>
      <c r="AO370" s="11" t="e">
        <f>'OddsRatio_working_3-way'!AC370+'OddsRatio_working_3-way'!AI370</f>
        <v>#VALUE!</v>
      </c>
      <c r="AP370" s="11" t="e">
        <f>'OddsRatio_working_3-way'!AD370+'OddsRatio_working_3-way'!AJ370</f>
        <v>#VALUE!</v>
      </c>
      <c r="AQ370" s="11" t="e">
        <f>'OddsRatio_working_3-way'!AE370+'OddsRatio_working_3-way'!AK370</f>
        <v>#VALUE!</v>
      </c>
      <c r="AR370" s="10" t="str">
        <f>IF(A370="","",IF(('OddsRatio_working_3-way'!X370=0),IF(Q370&gt;0,-Q370^(1/3),(-Q370)^(1/3)),'OddsRatio_working_3-way'!AL370-'OddsRatio_working_3-way'!R370/3))</f>
        <v/>
      </c>
      <c r="AS370" s="11" t="e">
        <f>IF(('OddsRatio_working_3-way'!X370=0),IF(Q370&gt;0,-Q370^(1/3),(-Q370)^(1/3)),'OddsRatio_working_3-way'!AM370-'OddsRatio_working_3-way'!R370/3)</f>
        <v>#VALUE!</v>
      </c>
      <c r="AT370" s="11" t="e">
        <f>IF(('OddsRatio_working_3-way'!X370=0),IF(Q370&gt;0,-Q370^(1/3),(-Q370)^(1/3)),'OddsRatio_working_3-way'!AN370-'OddsRatio_working_3-way'!R370/3)</f>
        <v>#VALUE!</v>
      </c>
      <c r="AU370" s="11" t="e">
        <f>IF(('OddsRatio_working_3-way'!X370=0),0,'OddsRatio_working_3-way'!AO370)</f>
        <v>#VALUE!</v>
      </c>
      <c r="AV370" s="11" t="e">
        <f>IF(('OddsRatio_working_3-way'!X370=0),0,'OddsRatio_working_3-way'!AP370)</f>
        <v>#VALUE!</v>
      </c>
      <c r="AW370" s="11" t="e">
        <f>IF(('OddsRatio_working_3-way'!X370=0),0,'OddsRatio_working_3-way'!AQ370)</f>
        <v>#VALUE!</v>
      </c>
    </row>
    <row r="371" spans="1:4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9" t="e">
        <f t="shared" si="78"/>
        <v>#VALUE!</v>
      </c>
      <c r="E371" s="9" t="e">
        <f t="shared" si="79"/>
        <v>#VALUE!</v>
      </c>
      <c r="F371" s="9" t="e">
        <f t="shared" si="80"/>
        <v>#VALUE!</v>
      </c>
      <c r="G371" s="9" t="str">
        <f t="shared" si="81"/>
        <v/>
      </c>
      <c r="H371" s="9" t="str">
        <f t="shared" si="82"/>
        <v/>
      </c>
      <c r="I371" s="9" t="str">
        <f t="shared" si="83"/>
        <v/>
      </c>
      <c r="J371" s="9" t="str">
        <f t="shared" si="84"/>
        <v/>
      </c>
      <c r="K371" s="11" t="e">
        <f t="shared" si="85"/>
        <v>#VALUE!</v>
      </c>
      <c r="L371" s="11" t="e">
        <f t="shared" si="86"/>
        <v>#VALUE!</v>
      </c>
      <c r="M371" s="11" t="e">
        <f t="shared" si="87"/>
        <v>#VALUE!</v>
      </c>
      <c r="N371" s="11" t="e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#VALUE!</v>
      </c>
      <c r="O371" s="11">
        <f>0</f>
        <v>0</v>
      </c>
      <c r="P371" s="11" t="e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#VALUE!</v>
      </c>
      <c r="Q371" s="11" t="e">
        <f>2*'OddsRatio_working_3-way'!K371*'OddsRatio_working_3-way'!L371*'OddsRatio_working_3-way'!M371</f>
        <v>#VALUE!</v>
      </c>
      <c r="R371" s="11" t="e">
        <f t="shared" si="88"/>
        <v>#VALUE!</v>
      </c>
      <c r="S371" s="11" t="e">
        <f t="shared" si="89"/>
        <v>#VALUE!</v>
      </c>
      <c r="T371" s="11" t="e">
        <f t="shared" si="90"/>
        <v>#VALUE!</v>
      </c>
      <c r="U371" s="11" t="e">
        <f>'OddsRatio_working_3-way'!S371-'OddsRatio_working_3-way'!R371^2/3</f>
        <v>#VALUE!</v>
      </c>
      <c r="V371" s="11" t="e">
        <f>'OddsRatio_working_3-way'!S371*'OddsRatio_working_3-way'!R371/3-2*'OddsRatio_working_3-way'!R371^3/27-'OddsRatio_working_3-way'!T371</f>
        <v>#VALUE!</v>
      </c>
      <c r="W371" s="11" t="e">
        <f>'OddsRatio_working_3-way'!V371^2+4*'OddsRatio_working_3-way'!U371^3/27</f>
        <v>#VALUE!</v>
      </c>
      <c r="X371" s="11" t="e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#VALUE!</v>
      </c>
      <c r="Y371" s="11" t="e">
        <f>IF('OddsRatio_working_3-way'!W371&gt;=0,IF('OddsRatio_working_3-way'!V371+SQRT('OddsRatio_working_3-way'!W371)&gt;0,0,PI()),ACOS('OddsRatio_working_3-way'!V371/(2*'OddsRatio_working_3-way'!X371)))</f>
        <v>#VALUE!</v>
      </c>
      <c r="Z371" s="11" t="e">
        <f>'OddsRatio_working_3-way'!X371^(1/3)*COS('OddsRatio_working_3-way'!Y371/3)</f>
        <v>#VALUE!</v>
      </c>
      <c r="AA371" s="11" t="e">
        <f>'OddsRatio_working_3-way'!X371^(1/3)*COS(('OddsRatio_working_3-way'!Y371+2*PI())/3)</f>
        <v>#VALUE!</v>
      </c>
      <c r="AB371" s="11" t="e">
        <f>'OddsRatio_working_3-way'!X371^(1/3)*COS(('OddsRatio_working_3-way'!Y371+4*PI())/3)</f>
        <v>#VALUE!</v>
      </c>
      <c r="AC371" s="11" t="e">
        <f>'OddsRatio_working_3-way'!X371^(1/3)*SIN('OddsRatio_working_3-way'!Y371/3)</f>
        <v>#VALUE!</v>
      </c>
      <c r="AD371" s="11" t="e">
        <f>'OddsRatio_working_3-way'!X371^(1/3)*SIN(('OddsRatio_working_3-way'!Y371+2*PI())/3)</f>
        <v>#VALUE!</v>
      </c>
      <c r="AE371" s="11" t="e">
        <f>'OddsRatio_working_3-way'!X371^(1/3)*SIN(('OddsRatio_working_3-way'!Y371+4*PI())/3)</f>
        <v>#VALUE!</v>
      </c>
      <c r="AF371" s="11" t="e">
        <f>-'OddsRatio_working_3-way'!U371/(3*'OddsRatio_working_3-way'!X371^(1/3))*COS(('OddsRatio_working_3-way'!Y371)/3)</f>
        <v>#VALUE!</v>
      </c>
      <c r="AG371" s="11" t="e">
        <f>-'OddsRatio_working_3-way'!U371/(3*'OddsRatio_working_3-way'!X371^(1/3))*COS(('OddsRatio_working_3-way'!Y371+2*PI())/3)</f>
        <v>#VALUE!</v>
      </c>
      <c r="AH371" s="11" t="e">
        <f>-'OddsRatio_working_3-way'!U371/(3*'OddsRatio_working_3-way'!X371^(1/3))*COS(('OddsRatio_working_3-way'!Y371+4*PI())/3)</f>
        <v>#VALUE!</v>
      </c>
      <c r="AI371" s="11" t="e">
        <f>'OddsRatio_working_3-way'!U371/(3*'OddsRatio_working_3-way'!X371^(1/3))*SIN(('OddsRatio_working_3-way'!Y371)/3)</f>
        <v>#VALUE!</v>
      </c>
      <c r="AJ371" s="11" t="e">
        <f>'OddsRatio_working_3-way'!U371/(3*'OddsRatio_working_3-way'!X371^(1/3))*SIN(('OddsRatio_working_3-way'!Y371+2*PI())/3)</f>
        <v>#VALUE!</v>
      </c>
      <c r="AK371" s="11" t="e">
        <f>'OddsRatio_working_3-way'!U371/(3*'OddsRatio_working_3-way'!X371^(1/3))*SIN(('OddsRatio_working_3-way'!Y371+4*PI())/3)</f>
        <v>#VALUE!</v>
      </c>
      <c r="AL371" s="11" t="e">
        <f>'OddsRatio_working_3-way'!Z371+'OddsRatio_working_3-way'!AF371</f>
        <v>#VALUE!</v>
      </c>
      <c r="AM371" s="11" t="e">
        <f>'OddsRatio_working_3-way'!AA371+'OddsRatio_working_3-way'!AG371</f>
        <v>#VALUE!</v>
      </c>
      <c r="AN371" s="11" t="e">
        <f>'OddsRatio_working_3-way'!AB371+'OddsRatio_working_3-way'!AH371</f>
        <v>#VALUE!</v>
      </c>
      <c r="AO371" s="11" t="e">
        <f>'OddsRatio_working_3-way'!AC371+'OddsRatio_working_3-way'!AI371</f>
        <v>#VALUE!</v>
      </c>
      <c r="AP371" s="11" t="e">
        <f>'OddsRatio_working_3-way'!AD371+'OddsRatio_working_3-way'!AJ371</f>
        <v>#VALUE!</v>
      </c>
      <c r="AQ371" s="11" t="e">
        <f>'OddsRatio_working_3-way'!AE371+'OddsRatio_working_3-way'!AK371</f>
        <v>#VALUE!</v>
      </c>
      <c r="AR371" s="10" t="str">
        <f>IF(A371="","",IF(('OddsRatio_working_3-way'!X371=0),IF(Q371&gt;0,-Q371^(1/3),(-Q371)^(1/3)),'OddsRatio_working_3-way'!AL371-'OddsRatio_working_3-way'!R371/3))</f>
        <v/>
      </c>
      <c r="AS371" s="11" t="e">
        <f>IF(('OddsRatio_working_3-way'!X371=0),IF(Q371&gt;0,-Q371^(1/3),(-Q371)^(1/3)),'OddsRatio_working_3-way'!AM371-'OddsRatio_working_3-way'!R371/3)</f>
        <v>#VALUE!</v>
      </c>
      <c r="AT371" s="11" t="e">
        <f>IF(('OddsRatio_working_3-way'!X371=0),IF(Q371&gt;0,-Q371^(1/3),(-Q371)^(1/3)),'OddsRatio_working_3-way'!AN371-'OddsRatio_working_3-way'!R371/3)</f>
        <v>#VALUE!</v>
      </c>
      <c r="AU371" s="11" t="e">
        <f>IF(('OddsRatio_working_3-way'!X371=0),0,'OddsRatio_working_3-way'!AO371)</f>
        <v>#VALUE!</v>
      </c>
      <c r="AV371" s="11" t="e">
        <f>IF(('OddsRatio_working_3-way'!X371=0),0,'OddsRatio_working_3-way'!AP371)</f>
        <v>#VALUE!</v>
      </c>
      <c r="AW371" s="11" t="e">
        <f>IF(('OddsRatio_working_3-way'!X371=0),0,'OddsRatio_working_3-way'!AQ371)</f>
        <v>#VALUE!</v>
      </c>
    </row>
    <row r="372" spans="1:4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9" t="e">
        <f t="shared" si="78"/>
        <v>#VALUE!</v>
      </c>
      <c r="E372" s="9" t="e">
        <f t="shared" si="79"/>
        <v>#VALUE!</v>
      </c>
      <c r="F372" s="9" t="e">
        <f t="shared" si="80"/>
        <v>#VALUE!</v>
      </c>
      <c r="G372" s="9" t="str">
        <f t="shared" si="81"/>
        <v/>
      </c>
      <c r="H372" s="9" t="str">
        <f t="shared" si="82"/>
        <v/>
      </c>
      <c r="I372" s="9" t="str">
        <f t="shared" si="83"/>
        <v/>
      </c>
      <c r="J372" s="9" t="str">
        <f t="shared" si="84"/>
        <v/>
      </c>
      <c r="K372" s="11" t="e">
        <f t="shared" si="85"/>
        <v>#VALUE!</v>
      </c>
      <c r="L372" s="11" t="e">
        <f t="shared" si="86"/>
        <v>#VALUE!</v>
      </c>
      <c r="M372" s="11" t="e">
        <f t="shared" si="87"/>
        <v>#VALUE!</v>
      </c>
      <c r="N372" s="11" t="e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#VALUE!</v>
      </c>
      <c r="O372" s="11">
        <f>0</f>
        <v>0</v>
      </c>
      <c r="P372" s="11" t="e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#VALUE!</v>
      </c>
      <c r="Q372" s="11" t="e">
        <f>2*'OddsRatio_working_3-way'!K372*'OddsRatio_working_3-way'!L372*'OddsRatio_working_3-way'!M372</f>
        <v>#VALUE!</v>
      </c>
      <c r="R372" s="11" t="e">
        <f t="shared" si="88"/>
        <v>#VALUE!</v>
      </c>
      <c r="S372" s="11" t="e">
        <f t="shared" si="89"/>
        <v>#VALUE!</v>
      </c>
      <c r="T372" s="11" t="e">
        <f t="shared" si="90"/>
        <v>#VALUE!</v>
      </c>
      <c r="U372" s="11" t="e">
        <f>'OddsRatio_working_3-way'!S372-'OddsRatio_working_3-way'!R372^2/3</f>
        <v>#VALUE!</v>
      </c>
      <c r="V372" s="11" t="e">
        <f>'OddsRatio_working_3-way'!S372*'OddsRatio_working_3-way'!R372/3-2*'OddsRatio_working_3-way'!R372^3/27-'OddsRatio_working_3-way'!T372</f>
        <v>#VALUE!</v>
      </c>
      <c r="W372" s="11" t="e">
        <f>'OddsRatio_working_3-way'!V372^2+4*'OddsRatio_working_3-way'!U372^3/27</f>
        <v>#VALUE!</v>
      </c>
      <c r="X372" s="11" t="e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#VALUE!</v>
      </c>
      <c r="Y372" s="11" t="e">
        <f>IF('OddsRatio_working_3-way'!W372&gt;=0,IF('OddsRatio_working_3-way'!V372+SQRT('OddsRatio_working_3-way'!W372)&gt;0,0,PI()),ACOS('OddsRatio_working_3-way'!V372/(2*'OddsRatio_working_3-way'!X372)))</f>
        <v>#VALUE!</v>
      </c>
      <c r="Z372" s="11" t="e">
        <f>'OddsRatio_working_3-way'!X372^(1/3)*COS('OddsRatio_working_3-way'!Y372/3)</f>
        <v>#VALUE!</v>
      </c>
      <c r="AA372" s="11" t="e">
        <f>'OddsRatio_working_3-way'!X372^(1/3)*COS(('OddsRatio_working_3-way'!Y372+2*PI())/3)</f>
        <v>#VALUE!</v>
      </c>
      <c r="AB372" s="11" t="e">
        <f>'OddsRatio_working_3-way'!X372^(1/3)*COS(('OddsRatio_working_3-way'!Y372+4*PI())/3)</f>
        <v>#VALUE!</v>
      </c>
      <c r="AC372" s="11" t="e">
        <f>'OddsRatio_working_3-way'!X372^(1/3)*SIN('OddsRatio_working_3-way'!Y372/3)</f>
        <v>#VALUE!</v>
      </c>
      <c r="AD372" s="11" t="e">
        <f>'OddsRatio_working_3-way'!X372^(1/3)*SIN(('OddsRatio_working_3-way'!Y372+2*PI())/3)</f>
        <v>#VALUE!</v>
      </c>
      <c r="AE372" s="11" t="e">
        <f>'OddsRatio_working_3-way'!X372^(1/3)*SIN(('OddsRatio_working_3-way'!Y372+4*PI())/3)</f>
        <v>#VALUE!</v>
      </c>
      <c r="AF372" s="11" t="e">
        <f>-'OddsRatio_working_3-way'!U372/(3*'OddsRatio_working_3-way'!X372^(1/3))*COS(('OddsRatio_working_3-way'!Y372)/3)</f>
        <v>#VALUE!</v>
      </c>
      <c r="AG372" s="11" t="e">
        <f>-'OddsRatio_working_3-way'!U372/(3*'OddsRatio_working_3-way'!X372^(1/3))*COS(('OddsRatio_working_3-way'!Y372+2*PI())/3)</f>
        <v>#VALUE!</v>
      </c>
      <c r="AH372" s="11" t="e">
        <f>-'OddsRatio_working_3-way'!U372/(3*'OddsRatio_working_3-way'!X372^(1/3))*COS(('OddsRatio_working_3-way'!Y372+4*PI())/3)</f>
        <v>#VALUE!</v>
      </c>
      <c r="AI372" s="11" t="e">
        <f>'OddsRatio_working_3-way'!U372/(3*'OddsRatio_working_3-way'!X372^(1/3))*SIN(('OddsRatio_working_3-way'!Y372)/3)</f>
        <v>#VALUE!</v>
      </c>
      <c r="AJ372" s="11" t="e">
        <f>'OddsRatio_working_3-way'!U372/(3*'OddsRatio_working_3-way'!X372^(1/3))*SIN(('OddsRatio_working_3-way'!Y372+2*PI())/3)</f>
        <v>#VALUE!</v>
      </c>
      <c r="AK372" s="11" t="e">
        <f>'OddsRatio_working_3-way'!U372/(3*'OddsRatio_working_3-way'!X372^(1/3))*SIN(('OddsRatio_working_3-way'!Y372+4*PI())/3)</f>
        <v>#VALUE!</v>
      </c>
      <c r="AL372" s="11" t="e">
        <f>'OddsRatio_working_3-way'!Z372+'OddsRatio_working_3-way'!AF372</f>
        <v>#VALUE!</v>
      </c>
      <c r="AM372" s="11" t="e">
        <f>'OddsRatio_working_3-way'!AA372+'OddsRatio_working_3-way'!AG372</f>
        <v>#VALUE!</v>
      </c>
      <c r="AN372" s="11" t="e">
        <f>'OddsRatio_working_3-way'!AB372+'OddsRatio_working_3-way'!AH372</f>
        <v>#VALUE!</v>
      </c>
      <c r="AO372" s="11" t="e">
        <f>'OddsRatio_working_3-way'!AC372+'OddsRatio_working_3-way'!AI372</f>
        <v>#VALUE!</v>
      </c>
      <c r="AP372" s="11" t="e">
        <f>'OddsRatio_working_3-way'!AD372+'OddsRatio_working_3-way'!AJ372</f>
        <v>#VALUE!</v>
      </c>
      <c r="AQ372" s="11" t="e">
        <f>'OddsRatio_working_3-way'!AE372+'OddsRatio_working_3-way'!AK372</f>
        <v>#VALUE!</v>
      </c>
      <c r="AR372" s="10" t="str">
        <f>IF(A372="","",IF(('OddsRatio_working_3-way'!X372=0),IF(Q372&gt;0,-Q372^(1/3),(-Q372)^(1/3)),'OddsRatio_working_3-way'!AL372-'OddsRatio_working_3-way'!R372/3))</f>
        <v/>
      </c>
      <c r="AS372" s="11" t="e">
        <f>IF(('OddsRatio_working_3-way'!X372=0),IF(Q372&gt;0,-Q372^(1/3),(-Q372)^(1/3)),'OddsRatio_working_3-way'!AM372-'OddsRatio_working_3-way'!R372/3)</f>
        <v>#VALUE!</v>
      </c>
      <c r="AT372" s="11" t="e">
        <f>IF(('OddsRatio_working_3-way'!X372=0),IF(Q372&gt;0,-Q372^(1/3),(-Q372)^(1/3)),'OddsRatio_working_3-way'!AN372-'OddsRatio_working_3-way'!R372/3)</f>
        <v>#VALUE!</v>
      </c>
      <c r="AU372" s="11" t="e">
        <f>IF(('OddsRatio_working_3-way'!X372=0),0,'OddsRatio_working_3-way'!AO372)</f>
        <v>#VALUE!</v>
      </c>
      <c r="AV372" s="11" t="e">
        <f>IF(('OddsRatio_working_3-way'!X372=0),0,'OddsRatio_working_3-way'!AP372)</f>
        <v>#VALUE!</v>
      </c>
      <c r="AW372" s="11" t="e">
        <f>IF(('OddsRatio_working_3-way'!X372=0),0,'OddsRatio_working_3-way'!AQ372)</f>
        <v>#VALUE!</v>
      </c>
    </row>
    <row r="373" spans="1:4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9" t="e">
        <f t="shared" si="78"/>
        <v>#VALUE!</v>
      </c>
      <c r="E373" s="9" t="e">
        <f t="shared" si="79"/>
        <v>#VALUE!</v>
      </c>
      <c r="F373" s="9" t="e">
        <f t="shared" si="80"/>
        <v>#VALUE!</v>
      </c>
      <c r="G373" s="9" t="str">
        <f t="shared" si="81"/>
        <v/>
      </c>
      <c r="H373" s="9" t="str">
        <f t="shared" si="82"/>
        <v/>
      </c>
      <c r="I373" s="9" t="str">
        <f t="shared" si="83"/>
        <v/>
      </c>
      <c r="J373" s="9" t="str">
        <f t="shared" si="84"/>
        <v/>
      </c>
      <c r="K373" s="11" t="e">
        <f t="shared" si="85"/>
        <v>#VALUE!</v>
      </c>
      <c r="L373" s="11" t="e">
        <f t="shared" si="86"/>
        <v>#VALUE!</v>
      </c>
      <c r="M373" s="11" t="e">
        <f t="shared" si="87"/>
        <v>#VALUE!</v>
      </c>
      <c r="N373" s="11" t="e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#VALUE!</v>
      </c>
      <c r="O373" s="11">
        <f>0</f>
        <v>0</v>
      </c>
      <c r="P373" s="11" t="e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#VALUE!</v>
      </c>
      <c r="Q373" s="11" t="e">
        <f>2*'OddsRatio_working_3-way'!K373*'OddsRatio_working_3-way'!L373*'OddsRatio_working_3-way'!M373</f>
        <v>#VALUE!</v>
      </c>
      <c r="R373" s="11" t="e">
        <f t="shared" si="88"/>
        <v>#VALUE!</v>
      </c>
      <c r="S373" s="11" t="e">
        <f t="shared" si="89"/>
        <v>#VALUE!</v>
      </c>
      <c r="T373" s="11" t="e">
        <f t="shared" si="90"/>
        <v>#VALUE!</v>
      </c>
      <c r="U373" s="11" t="e">
        <f>'OddsRatio_working_3-way'!S373-'OddsRatio_working_3-way'!R373^2/3</f>
        <v>#VALUE!</v>
      </c>
      <c r="V373" s="11" t="e">
        <f>'OddsRatio_working_3-way'!S373*'OddsRatio_working_3-way'!R373/3-2*'OddsRatio_working_3-way'!R373^3/27-'OddsRatio_working_3-way'!T373</f>
        <v>#VALUE!</v>
      </c>
      <c r="W373" s="11" t="e">
        <f>'OddsRatio_working_3-way'!V373^2+4*'OddsRatio_working_3-way'!U373^3/27</f>
        <v>#VALUE!</v>
      </c>
      <c r="X373" s="11" t="e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#VALUE!</v>
      </c>
      <c r="Y373" s="11" t="e">
        <f>IF('OddsRatio_working_3-way'!W373&gt;=0,IF('OddsRatio_working_3-way'!V373+SQRT('OddsRatio_working_3-way'!W373)&gt;0,0,PI()),ACOS('OddsRatio_working_3-way'!V373/(2*'OddsRatio_working_3-way'!X373)))</f>
        <v>#VALUE!</v>
      </c>
      <c r="Z373" s="11" t="e">
        <f>'OddsRatio_working_3-way'!X373^(1/3)*COS('OddsRatio_working_3-way'!Y373/3)</f>
        <v>#VALUE!</v>
      </c>
      <c r="AA373" s="11" t="e">
        <f>'OddsRatio_working_3-way'!X373^(1/3)*COS(('OddsRatio_working_3-way'!Y373+2*PI())/3)</f>
        <v>#VALUE!</v>
      </c>
      <c r="AB373" s="11" t="e">
        <f>'OddsRatio_working_3-way'!X373^(1/3)*COS(('OddsRatio_working_3-way'!Y373+4*PI())/3)</f>
        <v>#VALUE!</v>
      </c>
      <c r="AC373" s="11" t="e">
        <f>'OddsRatio_working_3-way'!X373^(1/3)*SIN('OddsRatio_working_3-way'!Y373/3)</f>
        <v>#VALUE!</v>
      </c>
      <c r="AD373" s="11" t="e">
        <f>'OddsRatio_working_3-way'!X373^(1/3)*SIN(('OddsRatio_working_3-way'!Y373+2*PI())/3)</f>
        <v>#VALUE!</v>
      </c>
      <c r="AE373" s="11" t="e">
        <f>'OddsRatio_working_3-way'!X373^(1/3)*SIN(('OddsRatio_working_3-way'!Y373+4*PI())/3)</f>
        <v>#VALUE!</v>
      </c>
      <c r="AF373" s="11" t="e">
        <f>-'OddsRatio_working_3-way'!U373/(3*'OddsRatio_working_3-way'!X373^(1/3))*COS(('OddsRatio_working_3-way'!Y373)/3)</f>
        <v>#VALUE!</v>
      </c>
      <c r="AG373" s="11" t="e">
        <f>-'OddsRatio_working_3-way'!U373/(3*'OddsRatio_working_3-way'!X373^(1/3))*COS(('OddsRatio_working_3-way'!Y373+2*PI())/3)</f>
        <v>#VALUE!</v>
      </c>
      <c r="AH373" s="11" t="e">
        <f>-'OddsRatio_working_3-way'!U373/(3*'OddsRatio_working_3-way'!X373^(1/3))*COS(('OddsRatio_working_3-way'!Y373+4*PI())/3)</f>
        <v>#VALUE!</v>
      </c>
      <c r="AI373" s="11" t="e">
        <f>'OddsRatio_working_3-way'!U373/(3*'OddsRatio_working_3-way'!X373^(1/3))*SIN(('OddsRatio_working_3-way'!Y373)/3)</f>
        <v>#VALUE!</v>
      </c>
      <c r="AJ373" s="11" t="e">
        <f>'OddsRatio_working_3-way'!U373/(3*'OddsRatio_working_3-way'!X373^(1/3))*SIN(('OddsRatio_working_3-way'!Y373+2*PI())/3)</f>
        <v>#VALUE!</v>
      </c>
      <c r="AK373" s="11" t="e">
        <f>'OddsRatio_working_3-way'!U373/(3*'OddsRatio_working_3-way'!X373^(1/3))*SIN(('OddsRatio_working_3-way'!Y373+4*PI())/3)</f>
        <v>#VALUE!</v>
      </c>
      <c r="AL373" s="11" t="e">
        <f>'OddsRatio_working_3-way'!Z373+'OddsRatio_working_3-way'!AF373</f>
        <v>#VALUE!</v>
      </c>
      <c r="AM373" s="11" t="e">
        <f>'OddsRatio_working_3-way'!AA373+'OddsRatio_working_3-way'!AG373</f>
        <v>#VALUE!</v>
      </c>
      <c r="AN373" s="11" t="e">
        <f>'OddsRatio_working_3-way'!AB373+'OddsRatio_working_3-way'!AH373</f>
        <v>#VALUE!</v>
      </c>
      <c r="AO373" s="11" t="e">
        <f>'OddsRatio_working_3-way'!AC373+'OddsRatio_working_3-way'!AI373</f>
        <v>#VALUE!</v>
      </c>
      <c r="AP373" s="11" t="e">
        <f>'OddsRatio_working_3-way'!AD373+'OddsRatio_working_3-way'!AJ373</f>
        <v>#VALUE!</v>
      </c>
      <c r="AQ373" s="11" t="e">
        <f>'OddsRatio_working_3-way'!AE373+'OddsRatio_working_3-way'!AK373</f>
        <v>#VALUE!</v>
      </c>
      <c r="AR373" s="10" t="str">
        <f>IF(A373="","",IF(('OddsRatio_working_3-way'!X373=0),IF(Q373&gt;0,-Q373^(1/3),(-Q373)^(1/3)),'OddsRatio_working_3-way'!AL373-'OddsRatio_working_3-way'!R373/3))</f>
        <v/>
      </c>
      <c r="AS373" s="11" t="e">
        <f>IF(('OddsRatio_working_3-way'!X373=0),IF(Q373&gt;0,-Q373^(1/3),(-Q373)^(1/3)),'OddsRatio_working_3-way'!AM373-'OddsRatio_working_3-way'!R373/3)</f>
        <v>#VALUE!</v>
      </c>
      <c r="AT373" s="11" t="e">
        <f>IF(('OddsRatio_working_3-way'!X373=0),IF(Q373&gt;0,-Q373^(1/3),(-Q373)^(1/3)),'OddsRatio_working_3-way'!AN373-'OddsRatio_working_3-way'!R373/3)</f>
        <v>#VALUE!</v>
      </c>
      <c r="AU373" s="11" t="e">
        <f>IF(('OddsRatio_working_3-way'!X373=0),0,'OddsRatio_working_3-way'!AO373)</f>
        <v>#VALUE!</v>
      </c>
      <c r="AV373" s="11" t="e">
        <f>IF(('OddsRatio_working_3-way'!X373=0),0,'OddsRatio_working_3-way'!AP373)</f>
        <v>#VALUE!</v>
      </c>
      <c r="AW373" s="11" t="e">
        <f>IF(('OddsRatio_working_3-way'!X373=0),0,'OddsRatio_working_3-way'!AQ373)</f>
        <v>#VALUE!</v>
      </c>
    </row>
    <row r="374" spans="1:4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9" t="e">
        <f t="shared" si="78"/>
        <v>#VALUE!</v>
      </c>
      <c r="E374" s="9" t="e">
        <f t="shared" si="79"/>
        <v>#VALUE!</v>
      </c>
      <c r="F374" s="9" t="e">
        <f t="shared" si="80"/>
        <v>#VALUE!</v>
      </c>
      <c r="G374" s="9" t="str">
        <f t="shared" si="81"/>
        <v/>
      </c>
      <c r="H374" s="9" t="str">
        <f t="shared" si="82"/>
        <v/>
      </c>
      <c r="I374" s="9" t="str">
        <f t="shared" si="83"/>
        <v/>
      </c>
      <c r="J374" s="9" t="str">
        <f t="shared" si="84"/>
        <v/>
      </c>
      <c r="K374" s="11" t="e">
        <f t="shared" si="85"/>
        <v>#VALUE!</v>
      </c>
      <c r="L374" s="11" t="e">
        <f t="shared" si="86"/>
        <v>#VALUE!</v>
      </c>
      <c r="M374" s="11" t="e">
        <f t="shared" si="87"/>
        <v>#VALUE!</v>
      </c>
      <c r="N374" s="11" t="e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#VALUE!</v>
      </c>
      <c r="O374" s="11">
        <f>0</f>
        <v>0</v>
      </c>
      <c r="P374" s="11" t="e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#VALUE!</v>
      </c>
      <c r="Q374" s="11" t="e">
        <f>2*'OddsRatio_working_3-way'!K374*'OddsRatio_working_3-way'!L374*'OddsRatio_working_3-way'!M374</f>
        <v>#VALUE!</v>
      </c>
      <c r="R374" s="11" t="e">
        <f t="shared" si="88"/>
        <v>#VALUE!</v>
      </c>
      <c r="S374" s="11" t="e">
        <f t="shared" si="89"/>
        <v>#VALUE!</v>
      </c>
      <c r="T374" s="11" t="e">
        <f t="shared" si="90"/>
        <v>#VALUE!</v>
      </c>
      <c r="U374" s="11" t="e">
        <f>'OddsRatio_working_3-way'!S374-'OddsRatio_working_3-way'!R374^2/3</f>
        <v>#VALUE!</v>
      </c>
      <c r="V374" s="11" t="e">
        <f>'OddsRatio_working_3-way'!S374*'OddsRatio_working_3-way'!R374/3-2*'OddsRatio_working_3-way'!R374^3/27-'OddsRatio_working_3-way'!T374</f>
        <v>#VALUE!</v>
      </c>
      <c r="W374" s="11" t="e">
        <f>'OddsRatio_working_3-way'!V374^2+4*'OddsRatio_working_3-way'!U374^3/27</f>
        <v>#VALUE!</v>
      </c>
      <c r="X374" s="11" t="e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#VALUE!</v>
      </c>
      <c r="Y374" s="11" t="e">
        <f>IF('OddsRatio_working_3-way'!W374&gt;=0,IF('OddsRatio_working_3-way'!V374+SQRT('OddsRatio_working_3-way'!W374)&gt;0,0,PI()),ACOS('OddsRatio_working_3-way'!V374/(2*'OddsRatio_working_3-way'!X374)))</f>
        <v>#VALUE!</v>
      </c>
      <c r="Z374" s="11" t="e">
        <f>'OddsRatio_working_3-way'!X374^(1/3)*COS('OddsRatio_working_3-way'!Y374/3)</f>
        <v>#VALUE!</v>
      </c>
      <c r="AA374" s="11" t="e">
        <f>'OddsRatio_working_3-way'!X374^(1/3)*COS(('OddsRatio_working_3-way'!Y374+2*PI())/3)</f>
        <v>#VALUE!</v>
      </c>
      <c r="AB374" s="11" t="e">
        <f>'OddsRatio_working_3-way'!X374^(1/3)*COS(('OddsRatio_working_3-way'!Y374+4*PI())/3)</f>
        <v>#VALUE!</v>
      </c>
      <c r="AC374" s="11" t="e">
        <f>'OddsRatio_working_3-way'!X374^(1/3)*SIN('OddsRatio_working_3-way'!Y374/3)</f>
        <v>#VALUE!</v>
      </c>
      <c r="AD374" s="11" t="e">
        <f>'OddsRatio_working_3-way'!X374^(1/3)*SIN(('OddsRatio_working_3-way'!Y374+2*PI())/3)</f>
        <v>#VALUE!</v>
      </c>
      <c r="AE374" s="11" t="e">
        <f>'OddsRatio_working_3-way'!X374^(1/3)*SIN(('OddsRatio_working_3-way'!Y374+4*PI())/3)</f>
        <v>#VALUE!</v>
      </c>
      <c r="AF374" s="11" t="e">
        <f>-'OddsRatio_working_3-way'!U374/(3*'OddsRatio_working_3-way'!X374^(1/3))*COS(('OddsRatio_working_3-way'!Y374)/3)</f>
        <v>#VALUE!</v>
      </c>
      <c r="AG374" s="11" t="e">
        <f>-'OddsRatio_working_3-way'!U374/(3*'OddsRatio_working_3-way'!X374^(1/3))*COS(('OddsRatio_working_3-way'!Y374+2*PI())/3)</f>
        <v>#VALUE!</v>
      </c>
      <c r="AH374" s="11" t="e">
        <f>-'OddsRatio_working_3-way'!U374/(3*'OddsRatio_working_3-way'!X374^(1/3))*COS(('OddsRatio_working_3-way'!Y374+4*PI())/3)</f>
        <v>#VALUE!</v>
      </c>
      <c r="AI374" s="11" t="e">
        <f>'OddsRatio_working_3-way'!U374/(3*'OddsRatio_working_3-way'!X374^(1/3))*SIN(('OddsRatio_working_3-way'!Y374)/3)</f>
        <v>#VALUE!</v>
      </c>
      <c r="AJ374" s="11" t="e">
        <f>'OddsRatio_working_3-way'!U374/(3*'OddsRatio_working_3-way'!X374^(1/3))*SIN(('OddsRatio_working_3-way'!Y374+2*PI())/3)</f>
        <v>#VALUE!</v>
      </c>
      <c r="AK374" s="11" t="e">
        <f>'OddsRatio_working_3-way'!U374/(3*'OddsRatio_working_3-way'!X374^(1/3))*SIN(('OddsRatio_working_3-way'!Y374+4*PI())/3)</f>
        <v>#VALUE!</v>
      </c>
      <c r="AL374" s="11" t="e">
        <f>'OddsRatio_working_3-way'!Z374+'OddsRatio_working_3-way'!AF374</f>
        <v>#VALUE!</v>
      </c>
      <c r="AM374" s="11" t="e">
        <f>'OddsRatio_working_3-way'!AA374+'OddsRatio_working_3-way'!AG374</f>
        <v>#VALUE!</v>
      </c>
      <c r="AN374" s="11" t="e">
        <f>'OddsRatio_working_3-way'!AB374+'OddsRatio_working_3-way'!AH374</f>
        <v>#VALUE!</v>
      </c>
      <c r="AO374" s="11" t="e">
        <f>'OddsRatio_working_3-way'!AC374+'OddsRatio_working_3-way'!AI374</f>
        <v>#VALUE!</v>
      </c>
      <c r="AP374" s="11" t="e">
        <f>'OddsRatio_working_3-way'!AD374+'OddsRatio_working_3-way'!AJ374</f>
        <v>#VALUE!</v>
      </c>
      <c r="AQ374" s="11" t="e">
        <f>'OddsRatio_working_3-way'!AE374+'OddsRatio_working_3-way'!AK374</f>
        <v>#VALUE!</v>
      </c>
      <c r="AR374" s="10" t="str">
        <f>IF(A374="","",IF(('OddsRatio_working_3-way'!X374=0),IF(Q374&gt;0,-Q374^(1/3),(-Q374)^(1/3)),'OddsRatio_working_3-way'!AL374-'OddsRatio_working_3-way'!R374/3))</f>
        <v/>
      </c>
      <c r="AS374" s="11" t="e">
        <f>IF(('OddsRatio_working_3-way'!X374=0),IF(Q374&gt;0,-Q374^(1/3),(-Q374)^(1/3)),'OddsRatio_working_3-way'!AM374-'OddsRatio_working_3-way'!R374/3)</f>
        <v>#VALUE!</v>
      </c>
      <c r="AT374" s="11" t="e">
        <f>IF(('OddsRatio_working_3-way'!X374=0),IF(Q374&gt;0,-Q374^(1/3),(-Q374)^(1/3)),'OddsRatio_working_3-way'!AN374-'OddsRatio_working_3-way'!R374/3)</f>
        <v>#VALUE!</v>
      </c>
      <c r="AU374" s="11" t="e">
        <f>IF(('OddsRatio_working_3-way'!X374=0),0,'OddsRatio_working_3-way'!AO374)</f>
        <v>#VALUE!</v>
      </c>
      <c r="AV374" s="11" t="e">
        <f>IF(('OddsRatio_working_3-way'!X374=0),0,'OddsRatio_working_3-way'!AP374)</f>
        <v>#VALUE!</v>
      </c>
      <c r="AW374" s="11" t="e">
        <f>IF(('OddsRatio_working_3-way'!X374=0),0,'OddsRatio_working_3-way'!AQ374)</f>
        <v>#VALUE!</v>
      </c>
    </row>
    <row r="375" spans="1:4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9" t="e">
        <f t="shared" si="78"/>
        <v>#VALUE!</v>
      </c>
      <c r="E375" s="9" t="e">
        <f t="shared" si="79"/>
        <v>#VALUE!</v>
      </c>
      <c r="F375" s="9" t="e">
        <f t="shared" si="80"/>
        <v>#VALUE!</v>
      </c>
      <c r="G375" s="9" t="str">
        <f t="shared" si="81"/>
        <v/>
      </c>
      <c r="H375" s="9" t="str">
        <f t="shared" si="82"/>
        <v/>
      </c>
      <c r="I375" s="9" t="str">
        <f t="shared" si="83"/>
        <v/>
      </c>
      <c r="J375" s="9" t="str">
        <f t="shared" si="84"/>
        <v/>
      </c>
      <c r="K375" s="11" t="e">
        <f t="shared" si="85"/>
        <v>#VALUE!</v>
      </c>
      <c r="L375" s="11" t="e">
        <f t="shared" si="86"/>
        <v>#VALUE!</v>
      </c>
      <c r="M375" s="11" t="e">
        <f t="shared" si="87"/>
        <v>#VALUE!</v>
      </c>
      <c r="N375" s="11" t="e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#VALUE!</v>
      </c>
      <c r="O375" s="11">
        <f>0</f>
        <v>0</v>
      </c>
      <c r="P375" s="11" t="e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#VALUE!</v>
      </c>
      <c r="Q375" s="11" t="e">
        <f>2*'OddsRatio_working_3-way'!K375*'OddsRatio_working_3-way'!L375*'OddsRatio_working_3-way'!M375</f>
        <v>#VALUE!</v>
      </c>
      <c r="R375" s="11" t="e">
        <f t="shared" si="88"/>
        <v>#VALUE!</v>
      </c>
      <c r="S375" s="11" t="e">
        <f t="shared" si="89"/>
        <v>#VALUE!</v>
      </c>
      <c r="T375" s="11" t="e">
        <f t="shared" si="90"/>
        <v>#VALUE!</v>
      </c>
      <c r="U375" s="11" t="e">
        <f>'OddsRatio_working_3-way'!S375-'OddsRatio_working_3-way'!R375^2/3</f>
        <v>#VALUE!</v>
      </c>
      <c r="V375" s="11" t="e">
        <f>'OddsRatio_working_3-way'!S375*'OddsRatio_working_3-way'!R375/3-2*'OddsRatio_working_3-way'!R375^3/27-'OddsRatio_working_3-way'!T375</f>
        <v>#VALUE!</v>
      </c>
      <c r="W375" s="11" t="e">
        <f>'OddsRatio_working_3-way'!V375^2+4*'OddsRatio_working_3-way'!U375^3/27</f>
        <v>#VALUE!</v>
      </c>
      <c r="X375" s="11" t="e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#VALUE!</v>
      </c>
      <c r="Y375" s="11" t="e">
        <f>IF('OddsRatio_working_3-way'!W375&gt;=0,IF('OddsRatio_working_3-way'!V375+SQRT('OddsRatio_working_3-way'!W375)&gt;0,0,PI()),ACOS('OddsRatio_working_3-way'!V375/(2*'OddsRatio_working_3-way'!X375)))</f>
        <v>#VALUE!</v>
      </c>
      <c r="Z375" s="11" t="e">
        <f>'OddsRatio_working_3-way'!X375^(1/3)*COS('OddsRatio_working_3-way'!Y375/3)</f>
        <v>#VALUE!</v>
      </c>
      <c r="AA375" s="11" t="e">
        <f>'OddsRatio_working_3-way'!X375^(1/3)*COS(('OddsRatio_working_3-way'!Y375+2*PI())/3)</f>
        <v>#VALUE!</v>
      </c>
      <c r="AB375" s="11" t="e">
        <f>'OddsRatio_working_3-way'!X375^(1/3)*COS(('OddsRatio_working_3-way'!Y375+4*PI())/3)</f>
        <v>#VALUE!</v>
      </c>
      <c r="AC375" s="11" t="e">
        <f>'OddsRatio_working_3-way'!X375^(1/3)*SIN('OddsRatio_working_3-way'!Y375/3)</f>
        <v>#VALUE!</v>
      </c>
      <c r="AD375" s="11" t="e">
        <f>'OddsRatio_working_3-way'!X375^(1/3)*SIN(('OddsRatio_working_3-way'!Y375+2*PI())/3)</f>
        <v>#VALUE!</v>
      </c>
      <c r="AE375" s="11" t="e">
        <f>'OddsRatio_working_3-way'!X375^(1/3)*SIN(('OddsRatio_working_3-way'!Y375+4*PI())/3)</f>
        <v>#VALUE!</v>
      </c>
      <c r="AF375" s="11" t="e">
        <f>-'OddsRatio_working_3-way'!U375/(3*'OddsRatio_working_3-way'!X375^(1/3))*COS(('OddsRatio_working_3-way'!Y375)/3)</f>
        <v>#VALUE!</v>
      </c>
      <c r="AG375" s="11" t="e">
        <f>-'OddsRatio_working_3-way'!U375/(3*'OddsRatio_working_3-way'!X375^(1/3))*COS(('OddsRatio_working_3-way'!Y375+2*PI())/3)</f>
        <v>#VALUE!</v>
      </c>
      <c r="AH375" s="11" t="e">
        <f>-'OddsRatio_working_3-way'!U375/(3*'OddsRatio_working_3-way'!X375^(1/3))*COS(('OddsRatio_working_3-way'!Y375+4*PI())/3)</f>
        <v>#VALUE!</v>
      </c>
      <c r="AI375" s="11" t="e">
        <f>'OddsRatio_working_3-way'!U375/(3*'OddsRatio_working_3-way'!X375^(1/3))*SIN(('OddsRatio_working_3-way'!Y375)/3)</f>
        <v>#VALUE!</v>
      </c>
      <c r="AJ375" s="11" t="e">
        <f>'OddsRatio_working_3-way'!U375/(3*'OddsRatio_working_3-way'!X375^(1/3))*SIN(('OddsRatio_working_3-way'!Y375+2*PI())/3)</f>
        <v>#VALUE!</v>
      </c>
      <c r="AK375" s="11" t="e">
        <f>'OddsRatio_working_3-way'!U375/(3*'OddsRatio_working_3-way'!X375^(1/3))*SIN(('OddsRatio_working_3-way'!Y375+4*PI())/3)</f>
        <v>#VALUE!</v>
      </c>
      <c r="AL375" s="11" t="e">
        <f>'OddsRatio_working_3-way'!Z375+'OddsRatio_working_3-way'!AF375</f>
        <v>#VALUE!</v>
      </c>
      <c r="AM375" s="11" t="e">
        <f>'OddsRatio_working_3-way'!AA375+'OddsRatio_working_3-way'!AG375</f>
        <v>#VALUE!</v>
      </c>
      <c r="AN375" s="11" t="e">
        <f>'OddsRatio_working_3-way'!AB375+'OddsRatio_working_3-way'!AH375</f>
        <v>#VALUE!</v>
      </c>
      <c r="AO375" s="11" t="e">
        <f>'OddsRatio_working_3-way'!AC375+'OddsRatio_working_3-way'!AI375</f>
        <v>#VALUE!</v>
      </c>
      <c r="AP375" s="11" t="e">
        <f>'OddsRatio_working_3-way'!AD375+'OddsRatio_working_3-way'!AJ375</f>
        <v>#VALUE!</v>
      </c>
      <c r="AQ375" s="11" t="e">
        <f>'OddsRatio_working_3-way'!AE375+'OddsRatio_working_3-way'!AK375</f>
        <v>#VALUE!</v>
      </c>
      <c r="AR375" s="10" t="str">
        <f>IF(A375="","",IF(('OddsRatio_working_3-way'!X375=0),IF(Q375&gt;0,-Q375^(1/3),(-Q375)^(1/3)),'OddsRatio_working_3-way'!AL375-'OddsRatio_working_3-way'!R375/3))</f>
        <v/>
      </c>
      <c r="AS375" s="11" t="e">
        <f>IF(('OddsRatio_working_3-way'!X375=0),IF(Q375&gt;0,-Q375^(1/3),(-Q375)^(1/3)),'OddsRatio_working_3-way'!AM375-'OddsRatio_working_3-way'!R375/3)</f>
        <v>#VALUE!</v>
      </c>
      <c r="AT375" s="11" t="e">
        <f>IF(('OddsRatio_working_3-way'!X375=0),IF(Q375&gt;0,-Q375^(1/3),(-Q375)^(1/3)),'OddsRatio_working_3-way'!AN375-'OddsRatio_working_3-way'!R375/3)</f>
        <v>#VALUE!</v>
      </c>
      <c r="AU375" s="11" t="e">
        <f>IF(('OddsRatio_working_3-way'!X375=0),0,'OddsRatio_working_3-way'!AO375)</f>
        <v>#VALUE!</v>
      </c>
      <c r="AV375" s="11" t="e">
        <f>IF(('OddsRatio_working_3-way'!X375=0),0,'OddsRatio_working_3-way'!AP375)</f>
        <v>#VALUE!</v>
      </c>
      <c r="AW375" s="11" t="e">
        <f>IF(('OddsRatio_working_3-way'!X375=0),0,'OddsRatio_working_3-way'!AQ375)</f>
        <v>#VALUE!</v>
      </c>
    </row>
    <row r="376" spans="1:4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9" t="e">
        <f t="shared" si="78"/>
        <v>#VALUE!</v>
      </c>
      <c r="E376" s="9" t="e">
        <f t="shared" si="79"/>
        <v>#VALUE!</v>
      </c>
      <c r="F376" s="9" t="e">
        <f t="shared" si="80"/>
        <v>#VALUE!</v>
      </c>
      <c r="G376" s="9" t="str">
        <f t="shared" si="81"/>
        <v/>
      </c>
      <c r="H376" s="9" t="str">
        <f t="shared" si="82"/>
        <v/>
      </c>
      <c r="I376" s="9" t="str">
        <f t="shared" si="83"/>
        <v/>
      </c>
      <c r="J376" s="9" t="str">
        <f t="shared" si="84"/>
        <v/>
      </c>
      <c r="K376" s="11" t="e">
        <f t="shared" si="85"/>
        <v>#VALUE!</v>
      </c>
      <c r="L376" s="11" t="e">
        <f t="shared" si="86"/>
        <v>#VALUE!</v>
      </c>
      <c r="M376" s="11" t="e">
        <f t="shared" si="87"/>
        <v>#VALUE!</v>
      </c>
      <c r="N376" s="11" t="e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#VALUE!</v>
      </c>
      <c r="O376" s="11">
        <f>0</f>
        <v>0</v>
      </c>
      <c r="P376" s="11" t="e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#VALUE!</v>
      </c>
      <c r="Q376" s="11" t="e">
        <f>2*'OddsRatio_working_3-way'!K376*'OddsRatio_working_3-way'!L376*'OddsRatio_working_3-way'!M376</f>
        <v>#VALUE!</v>
      </c>
      <c r="R376" s="11" t="e">
        <f t="shared" si="88"/>
        <v>#VALUE!</v>
      </c>
      <c r="S376" s="11" t="e">
        <f t="shared" si="89"/>
        <v>#VALUE!</v>
      </c>
      <c r="T376" s="11" t="e">
        <f t="shared" si="90"/>
        <v>#VALUE!</v>
      </c>
      <c r="U376" s="11" t="e">
        <f>'OddsRatio_working_3-way'!S376-'OddsRatio_working_3-way'!R376^2/3</f>
        <v>#VALUE!</v>
      </c>
      <c r="V376" s="11" t="e">
        <f>'OddsRatio_working_3-way'!S376*'OddsRatio_working_3-way'!R376/3-2*'OddsRatio_working_3-way'!R376^3/27-'OddsRatio_working_3-way'!T376</f>
        <v>#VALUE!</v>
      </c>
      <c r="W376" s="11" t="e">
        <f>'OddsRatio_working_3-way'!V376^2+4*'OddsRatio_working_3-way'!U376^3/27</f>
        <v>#VALUE!</v>
      </c>
      <c r="X376" s="11" t="e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#VALUE!</v>
      </c>
      <c r="Y376" s="11" t="e">
        <f>IF('OddsRatio_working_3-way'!W376&gt;=0,IF('OddsRatio_working_3-way'!V376+SQRT('OddsRatio_working_3-way'!W376)&gt;0,0,PI()),ACOS('OddsRatio_working_3-way'!V376/(2*'OddsRatio_working_3-way'!X376)))</f>
        <v>#VALUE!</v>
      </c>
      <c r="Z376" s="11" t="e">
        <f>'OddsRatio_working_3-way'!X376^(1/3)*COS('OddsRatio_working_3-way'!Y376/3)</f>
        <v>#VALUE!</v>
      </c>
      <c r="AA376" s="11" t="e">
        <f>'OddsRatio_working_3-way'!X376^(1/3)*COS(('OddsRatio_working_3-way'!Y376+2*PI())/3)</f>
        <v>#VALUE!</v>
      </c>
      <c r="AB376" s="11" t="e">
        <f>'OddsRatio_working_3-way'!X376^(1/3)*COS(('OddsRatio_working_3-way'!Y376+4*PI())/3)</f>
        <v>#VALUE!</v>
      </c>
      <c r="AC376" s="11" t="e">
        <f>'OddsRatio_working_3-way'!X376^(1/3)*SIN('OddsRatio_working_3-way'!Y376/3)</f>
        <v>#VALUE!</v>
      </c>
      <c r="AD376" s="11" t="e">
        <f>'OddsRatio_working_3-way'!X376^(1/3)*SIN(('OddsRatio_working_3-way'!Y376+2*PI())/3)</f>
        <v>#VALUE!</v>
      </c>
      <c r="AE376" s="11" t="e">
        <f>'OddsRatio_working_3-way'!X376^(1/3)*SIN(('OddsRatio_working_3-way'!Y376+4*PI())/3)</f>
        <v>#VALUE!</v>
      </c>
      <c r="AF376" s="11" t="e">
        <f>-'OddsRatio_working_3-way'!U376/(3*'OddsRatio_working_3-way'!X376^(1/3))*COS(('OddsRatio_working_3-way'!Y376)/3)</f>
        <v>#VALUE!</v>
      </c>
      <c r="AG376" s="11" t="e">
        <f>-'OddsRatio_working_3-way'!U376/(3*'OddsRatio_working_3-way'!X376^(1/3))*COS(('OddsRatio_working_3-way'!Y376+2*PI())/3)</f>
        <v>#VALUE!</v>
      </c>
      <c r="AH376" s="11" t="e">
        <f>-'OddsRatio_working_3-way'!U376/(3*'OddsRatio_working_3-way'!X376^(1/3))*COS(('OddsRatio_working_3-way'!Y376+4*PI())/3)</f>
        <v>#VALUE!</v>
      </c>
      <c r="AI376" s="11" t="e">
        <f>'OddsRatio_working_3-way'!U376/(3*'OddsRatio_working_3-way'!X376^(1/3))*SIN(('OddsRatio_working_3-way'!Y376)/3)</f>
        <v>#VALUE!</v>
      </c>
      <c r="AJ376" s="11" t="e">
        <f>'OddsRatio_working_3-way'!U376/(3*'OddsRatio_working_3-way'!X376^(1/3))*SIN(('OddsRatio_working_3-way'!Y376+2*PI())/3)</f>
        <v>#VALUE!</v>
      </c>
      <c r="AK376" s="11" t="e">
        <f>'OddsRatio_working_3-way'!U376/(3*'OddsRatio_working_3-way'!X376^(1/3))*SIN(('OddsRatio_working_3-way'!Y376+4*PI())/3)</f>
        <v>#VALUE!</v>
      </c>
      <c r="AL376" s="11" t="e">
        <f>'OddsRatio_working_3-way'!Z376+'OddsRatio_working_3-way'!AF376</f>
        <v>#VALUE!</v>
      </c>
      <c r="AM376" s="11" t="e">
        <f>'OddsRatio_working_3-way'!AA376+'OddsRatio_working_3-way'!AG376</f>
        <v>#VALUE!</v>
      </c>
      <c r="AN376" s="11" t="e">
        <f>'OddsRatio_working_3-way'!AB376+'OddsRatio_working_3-way'!AH376</f>
        <v>#VALUE!</v>
      </c>
      <c r="AO376" s="11" t="e">
        <f>'OddsRatio_working_3-way'!AC376+'OddsRatio_working_3-way'!AI376</f>
        <v>#VALUE!</v>
      </c>
      <c r="AP376" s="11" t="e">
        <f>'OddsRatio_working_3-way'!AD376+'OddsRatio_working_3-way'!AJ376</f>
        <v>#VALUE!</v>
      </c>
      <c r="AQ376" s="11" t="e">
        <f>'OddsRatio_working_3-way'!AE376+'OddsRatio_working_3-way'!AK376</f>
        <v>#VALUE!</v>
      </c>
      <c r="AR376" s="10" t="str">
        <f>IF(A376="","",IF(('OddsRatio_working_3-way'!X376=0),IF(Q376&gt;0,-Q376^(1/3),(-Q376)^(1/3)),'OddsRatio_working_3-way'!AL376-'OddsRatio_working_3-way'!R376/3))</f>
        <v/>
      </c>
      <c r="AS376" s="11" t="e">
        <f>IF(('OddsRatio_working_3-way'!X376=0),IF(Q376&gt;0,-Q376^(1/3),(-Q376)^(1/3)),'OddsRatio_working_3-way'!AM376-'OddsRatio_working_3-way'!R376/3)</f>
        <v>#VALUE!</v>
      </c>
      <c r="AT376" s="11" t="e">
        <f>IF(('OddsRatio_working_3-way'!X376=0),IF(Q376&gt;0,-Q376^(1/3),(-Q376)^(1/3)),'OddsRatio_working_3-way'!AN376-'OddsRatio_working_3-way'!R376/3)</f>
        <v>#VALUE!</v>
      </c>
      <c r="AU376" s="11" t="e">
        <f>IF(('OddsRatio_working_3-way'!X376=0),0,'OddsRatio_working_3-way'!AO376)</f>
        <v>#VALUE!</v>
      </c>
      <c r="AV376" s="11" t="e">
        <f>IF(('OddsRatio_working_3-way'!X376=0),0,'OddsRatio_working_3-way'!AP376)</f>
        <v>#VALUE!</v>
      </c>
      <c r="AW376" s="11" t="e">
        <f>IF(('OddsRatio_working_3-way'!X376=0),0,'OddsRatio_working_3-way'!AQ376)</f>
        <v>#VALUE!</v>
      </c>
    </row>
    <row r="377" spans="1:4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9" t="e">
        <f t="shared" si="78"/>
        <v>#VALUE!</v>
      </c>
      <c r="E377" s="9" t="e">
        <f t="shared" si="79"/>
        <v>#VALUE!</v>
      </c>
      <c r="F377" s="9" t="e">
        <f t="shared" si="80"/>
        <v>#VALUE!</v>
      </c>
      <c r="G377" s="9" t="str">
        <f t="shared" si="81"/>
        <v/>
      </c>
      <c r="H377" s="9" t="str">
        <f t="shared" si="82"/>
        <v/>
      </c>
      <c r="I377" s="9" t="str">
        <f t="shared" si="83"/>
        <v/>
      </c>
      <c r="J377" s="9" t="str">
        <f t="shared" si="84"/>
        <v/>
      </c>
      <c r="K377" s="11" t="e">
        <f t="shared" si="85"/>
        <v>#VALUE!</v>
      </c>
      <c r="L377" s="11" t="e">
        <f t="shared" si="86"/>
        <v>#VALUE!</v>
      </c>
      <c r="M377" s="11" t="e">
        <f t="shared" si="87"/>
        <v>#VALUE!</v>
      </c>
      <c r="N377" s="11" t="e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#VALUE!</v>
      </c>
      <c r="O377" s="11">
        <f>0</f>
        <v>0</v>
      </c>
      <c r="P377" s="11" t="e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#VALUE!</v>
      </c>
      <c r="Q377" s="11" t="e">
        <f>2*'OddsRatio_working_3-way'!K377*'OddsRatio_working_3-way'!L377*'OddsRatio_working_3-way'!M377</f>
        <v>#VALUE!</v>
      </c>
      <c r="R377" s="11" t="e">
        <f t="shared" si="88"/>
        <v>#VALUE!</v>
      </c>
      <c r="S377" s="11" t="e">
        <f t="shared" si="89"/>
        <v>#VALUE!</v>
      </c>
      <c r="T377" s="11" t="e">
        <f t="shared" si="90"/>
        <v>#VALUE!</v>
      </c>
      <c r="U377" s="11" t="e">
        <f>'OddsRatio_working_3-way'!S377-'OddsRatio_working_3-way'!R377^2/3</f>
        <v>#VALUE!</v>
      </c>
      <c r="V377" s="11" t="e">
        <f>'OddsRatio_working_3-way'!S377*'OddsRatio_working_3-way'!R377/3-2*'OddsRatio_working_3-way'!R377^3/27-'OddsRatio_working_3-way'!T377</f>
        <v>#VALUE!</v>
      </c>
      <c r="W377" s="11" t="e">
        <f>'OddsRatio_working_3-way'!V377^2+4*'OddsRatio_working_3-way'!U377^3/27</f>
        <v>#VALUE!</v>
      </c>
      <c r="X377" s="11" t="e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#VALUE!</v>
      </c>
      <c r="Y377" s="11" t="e">
        <f>IF('OddsRatio_working_3-way'!W377&gt;=0,IF('OddsRatio_working_3-way'!V377+SQRT('OddsRatio_working_3-way'!W377)&gt;0,0,PI()),ACOS('OddsRatio_working_3-way'!V377/(2*'OddsRatio_working_3-way'!X377)))</f>
        <v>#VALUE!</v>
      </c>
      <c r="Z377" s="11" t="e">
        <f>'OddsRatio_working_3-way'!X377^(1/3)*COS('OddsRatio_working_3-way'!Y377/3)</f>
        <v>#VALUE!</v>
      </c>
      <c r="AA377" s="11" t="e">
        <f>'OddsRatio_working_3-way'!X377^(1/3)*COS(('OddsRatio_working_3-way'!Y377+2*PI())/3)</f>
        <v>#VALUE!</v>
      </c>
      <c r="AB377" s="11" t="e">
        <f>'OddsRatio_working_3-way'!X377^(1/3)*COS(('OddsRatio_working_3-way'!Y377+4*PI())/3)</f>
        <v>#VALUE!</v>
      </c>
      <c r="AC377" s="11" t="e">
        <f>'OddsRatio_working_3-way'!X377^(1/3)*SIN('OddsRatio_working_3-way'!Y377/3)</f>
        <v>#VALUE!</v>
      </c>
      <c r="AD377" s="11" t="e">
        <f>'OddsRatio_working_3-way'!X377^(1/3)*SIN(('OddsRatio_working_3-way'!Y377+2*PI())/3)</f>
        <v>#VALUE!</v>
      </c>
      <c r="AE377" s="11" t="e">
        <f>'OddsRatio_working_3-way'!X377^(1/3)*SIN(('OddsRatio_working_3-way'!Y377+4*PI())/3)</f>
        <v>#VALUE!</v>
      </c>
      <c r="AF377" s="11" t="e">
        <f>-'OddsRatio_working_3-way'!U377/(3*'OddsRatio_working_3-way'!X377^(1/3))*COS(('OddsRatio_working_3-way'!Y377)/3)</f>
        <v>#VALUE!</v>
      </c>
      <c r="AG377" s="11" t="e">
        <f>-'OddsRatio_working_3-way'!U377/(3*'OddsRatio_working_3-way'!X377^(1/3))*COS(('OddsRatio_working_3-way'!Y377+2*PI())/3)</f>
        <v>#VALUE!</v>
      </c>
      <c r="AH377" s="11" t="e">
        <f>-'OddsRatio_working_3-way'!U377/(3*'OddsRatio_working_3-way'!X377^(1/3))*COS(('OddsRatio_working_3-way'!Y377+4*PI())/3)</f>
        <v>#VALUE!</v>
      </c>
      <c r="AI377" s="11" t="e">
        <f>'OddsRatio_working_3-way'!U377/(3*'OddsRatio_working_3-way'!X377^(1/3))*SIN(('OddsRatio_working_3-way'!Y377)/3)</f>
        <v>#VALUE!</v>
      </c>
      <c r="AJ377" s="11" t="e">
        <f>'OddsRatio_working_3-way'!U377/(3*'OddsRatio_working_3-way'!X377^(1/3))*SIN(('OddsRatio_working_3-way'!Y377+2*PI())/3)</f>
        <v>#VALUE!</v>
      </c>
      <c r="AK377" s="11" t="e">
        <f>'OddsRatio_working_3-way'!U377/(3*'OddsRatio_working_3-way'!X377^(1/3))*SIN(('OddsRatio_working_3-way'!Y377+4*PI())/3)</f>
        <v>#VALUE!</v>
      </c>
      <c r="AL377" s="11" t="e">
        <f>'OddsRatio_working_3-way'!Z377+'OddsRatio_working_3-way'!AF377</f>
        <v>#VALUE!</v>
      </c>
      <c r="AM377" s="11" t="e">
        <f>'OddsRatio_working_3-way'!AA377+'OddsRatio_working_3-way'!AG377</f>
        <v>#VALUE!</v>
      </c>
      <c r="AN377" s="11" t="e">
        <f>'OddsRatio_working_3-way'!AB377+'OddsRatio_working_3-way'!AH377</f>
        <v>#VALUE!</v>
      </c>
      <c r="AO377" s="11" t="e">
        <f>'OddsRatio_working_3-way'!AC377+'OddsRatio_working_3-way'!AI377</f>
        <v>#VALUE!</v>
      </c>
      <c r="AP377" s="11" t="e">
        <f>'OddsRatio_working_3-way'!AD377+'OddsRatio_working_3-way'!AJ377</f>
        <v>#VALUE!</v>
      </c>
      <c r="AQ377" s="11" t="e">
        <f>'OddsRatio_working_3-way'!AE377+'OddsRatio_working_3-way'!AK377</f>
        <v>#VALUE!</v>
      </c>
      <c r="AR377" s="10" t="str">
        <f>IF(A377="","",IF(('OddsRatio_working_3-way'!X377=0),IF(Q377&gt;0,-Q377^(1/3),(-Q377)^(1/3)),'OddsRatio_working_3-way'!AL377-'OddsRatio_working_3-way'!R377/3))</f>
        <v/>
      </c>
      <c r="AS377" s="11" t="e">
        <f>IF(('OddsRatio_working_3-way'!X377=0),IF(Q377&gt;0,-Q377^(1/3),(-Q377)^(1/3)),'OddsRatio_working_3-way'!AM377-'OddsRatio_working_3-way'!R377/3)</f>
        <v>#VALUE!</v>
      </c>
      <c r="AT377" s="11" t="e">
        <f>IF(('OddsRatio_working_3-way'!X377=0),IF(Q377&gt;0,-Q377^(1/3),(-Q377)^(1/3)),'OddsRatio_working_3-way'!AN377-'OddsRatio_working_3-way'!R377/3)</f>
        <v>#VALUE!</v>
      </c>
      <c r="AU377" s="11" t="e">
        <f>IF(('OddsRatio_working_3-way'!X377=0),0,'OddsRatio_working_3-way'!AO377)</f>
        <v>#VALUE!</v>
      </c>
      <c r="AV377" s="11" t="e">
        <f>IF(('OddsRatio_working_3-way'!X377=0),0,'OddsRatio_working_3-way'!AP377)</f>
        <v>#VALUE!</v>
      </c>
      <c r="AW377" s="11" t="e">
        <f>IF(('OddsRatio_working_3-way'!X377=0),0,'OddsRatio_working_3-way'!AQ377)</f>
        <v>#VALUE!</v>
      </c>
    </row>
    <row r="378" spans="1:4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9" t="e">
        <f t="shared" si="78"/>
        <v>#VALUE!</v>
      </c>
      <c r="E378" s="9" t="e">
        <f t="shared" si="79"/>
        <v>#VALUE!</v>
      </c>
      <c r="F378" s="9" t="e">
        <f t="shared" si="80"/>
        <v>#VALUE!</v>
      </c>
      <c r="G378" s="9" t="str">
        <f t="shared" si="81"/>
        <v/>
      </c>
      <c r="H378" s="9" t="str">
        <f t="shared" si="82"/>
        <v/>
      </c>
      <c r="I378" s="9" t="str">
        <f t="shared" si="83"/>
        <v/>
      </c>
      <c r="J378" s="9" t="str">
        <f t="shared" si="84"/>
        <v/>
      </c>
      <c r="K378" s="11" t="e">
        <f t="shared" si="85"/>
        <v>#VALUE!</v>
      </c>
      <c r="L378" s="11" t="e">
        <f t="shared" si="86"/>
        <v>#VALUE!</v>
      </c>
      <c r="M378" s="11" t="e">
        <f t="shared" si="87"/>
        <v>#VALUE!</v>
      </c>
      <c r="N378" s="11" t="e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#VALUE!</v>
      </c>
      <c r="O378" s="11">
        <f>0</f>
        <v>0</v>
      </c>
      <c r="P378" s="11" t="e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#VALUE!</v>
      </c>
      <c r="Q378" s="11" t="e">
        <f>2*'OddsRatio_working_3-way'!K378*'OddsRatio_working_3-way'!L378*'OddsRatio_working_3-way'!M378</f>
        <v>#VALUE!</v>
      </c>
      <c r="R378" s="11" t="e">
        <f t="shared" si="88"/>
        <v>#VALUE!</v>
      </c>
      <c r="S378" s="11" t="e">
        <f t="shared" si="89"/>
        <v>#VALUE!</v>
      </c>
      <c r="T378" s="11" t="e">
        <f t="shared" si="90"/>
        <v>#VALUE!</v>
      </c>
      <c r="U378" s="11" t="e">
        <f>'OddsRatio_working_3-way'!S378-'OddsRatio_working_3-way'!R378^2/3</f>
        <v>#VALUE!</v>
      </c>
      <c r="V378" s="11" t="e">
        <f>'OddsRatio_working_3-way'!S378*'OddsRatio_working_3-way'!R378/3-2*'OddsRatio_working_3-way'!R378^3/27-'OddsRatio_working_3-way'!T378</f>
        <v>#VALUE!</v>
      </c>
      <c r="W378" s="11" t="e">
        <f>'OddsRatio_working_3-way'!V378^2+4*'OddsRatio_working_3-way'!U378^3/27</f>
        <v>#VALUE!</v>
      </c>
      <c r="X378" s="11" t="e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#VALUE!</v>
      </c>
      <c r="Y378" s="11" t="e">
        <f>IF('OddsRatio_working_3-way'!W378&gt;=0,IF('OddsRatio_working_3-way'!V378+SQRT('OddsRatio_working_3-way'!W378)&gt;0,0,PI()),ACOS('OddsRatio_working_3-way'!V378/(2*'OddsRatio_working_3-way'!X378)))</f>
        <v>#VALUE!</v>
      </c>
      <c r="Z378" s="11" t="e">
        <f>'OddsRatio_working_3-way'!X378^(1/3)*COS('OddsRatio_working_3-way'!Y378/3)</f>
        <v>#VALUE!</v>
      </c>
      <c r="AA378" s="11" t="e">
        <f>'OddsRatio_working_3-way'!X378^(1/3)*COS(('OddsRatio_working_3-way'!Y378+2*PI())/3)</f>
        <v>#VALUE!</v>
      </c>
      <c r="AB378" s="11" t="e">
        <f>'OddsRatio_working_3-way'!X378^(1/3)*COS(('OddsRatio_working_3-way'!Y378+4*PI())/3)</f>
        <v>#VALUE!</v>
      </c>
      <c r="AC378" s="11" t="e">
        <f>'OddsRatio_working_3-way'!X378^(1/3)*SIN('OddsRatio_working_3-way'!Y378/3)</f>
        <v>#VALUE!</v>
      </c>
      <c r="AD378" s="11" t="e">
        <f>'OddsRatio_working_3-way'!X378^(1/3)*SIN(('OddsRatio_working_3-way'!Y378+2*PI())/3)</f>
        <v>#VALUE!</v>
      </c>
      <c r="AE378" s="11" t="e">
        <f>'OddsRatio_working_3-way'!X378^(1/3)*SIN(('OddsRatio_working_3-way'!Y378+4*PI())/3)</f>
        <v>#VALUE!</v>
      </c>
      <c r="AF378" s="11" t="e">
        <f>-'OddsRatio_working_3-way'!U378/(3*'OddsRatio_working_3-way'!X378^(1/3))*COS(('OddsRatio_working_3-way'!Y378)/3)</f>
        <v>#VALUE!</v>
      </c>
      <c r="AG378" s="11" t="e">
        <f>-'OddsRatio_working_3-way'!U378/(3*'OddsRatio_working_3-way'!X378^(1/3))*COS(('OddsRatio_working_3-way'!Y378+2*PI())/3)</f>
        <v>#VALUE!</v>
      </c>
      <c r="AH378" s="11" t="e">
        <f>-'OddsRatio_working_3-way'!U378/(3*'OddsRatio_working_3-way'!X378^(1/3))*COS(('OddsRatio_working_3-way'!Y378+4*PI())/3)</f>
        <v>#VALUE!</v>
      </c>
      <c r="AI378" s="11" t="e">
        <f>'OddsRatio_working_3-way'!U378/(3*'OddsRatio_working_3-way'!X378^(1/3))*SIN(('OddsRatio_working_3-way'!Y378)/3)</f>
        <v>#VALUE!</v>
      </c>
      <c r="AJ378" s="11" t="e">
        <f>'OddsRatio_working_3-way'!U378/(3*'OddsRatio_working_3-way'!X378^(1/3))*SIN(('OddsRatio_working_3-way'!Y378+2*PI())/3)</f>
        <v>#VALUE!</v>
      </c>
      <c r="AK378" s="11" t="e">
        <f>'OddsRatio_working_3-way'!U378/(3*'OddsRatio_working_3-way'!X378^(1/3))*SIN(('OddsRatio_working_3-way'!Y378+4*PI())/3)</f>
        <v>#VALUE!</v>
      </c>
      <c r="AL378" s="11" t="e">
        <f>'OddsRatio_working_3-way'!Z378+'OddsRatio_working_3-way'!AF378</f>
        <v>#VALUE!</v>
      </c>
      <c r="AM378" s="11" t="e">
        <f>'OddsRatio_working_3-way'!AA378+'OddsRatio_working_3-way'!AG378</f>
        <v>#VALUE!</v>
      </c>
      <c r="AN378" s="11" t="e">
        <f>'OddsRatio_working_3-way'!AB378+'OddsRatio_working_3-way'!AH378</f>
        <v>#VALUE!</v>
      </c>
      <c r="AO378" s="11" t="e">
        <f>'OddsRatio_working_3-way'!AC378+'OddsRatio_working_3-way'!AI378</f>
        <v>#VALUE!</v>
      </c>
      <c r="AP378" s="11" t="e">
        <f>'OddsRatio_working_3-way'!AD378+'OddsRatio_working_3-way'!AJ378</f>
        <v>#VALUE!</v>
      </c>
      <c r="AQ378" s="11" t="e">
        <f>'OddsRatio_working_3-way'!AE378+'OddsRatio_working_3-way'!AK378</f>
        <v>#VALUE!</v>
      </c>
      <c r="AR378" s="10" t="str">
        <f>IF(A378="","",IF(('OddsRatio_working_3-way'!X378=0),IF(Q378&gt;0,-Q378^(1/3),(-Q378)^(1/3)),'OddsRatio_working_3-way'!AL378-'OddsRatio_working_3-way'!R378/3))</f>
        <v/>
      </c>
      <c r="AS378" s="11" t="e">
        <f>IF(('OddsRatio_working_3-way'!X378=0),IF(Q378&gt;0,-Q378^(1/3),(-Q378)^(1/3)),'OddsRatio_working_3-way'!AM378-'OddsRatio_working_3-way'!R378/3)</f>
        <v>#VALUE!</v>
      </c>
      <c r="AT378" s="11" t="e">
        <f>IF(('OddsRatio_working_3-way'!X378=0),IF(Q378&gt;0,-Q378^(1/3),(-Q378)^(1/3)),'OddsRatio_working_3-way'!AN378-'OddsRatio_working_3-way'!R378/3)</f>
        <v>#VALUE!</v>
      </c>
      <c r="AU378" s="11" t="e">
        <f>IF(('OddsRatio_working_3-way'!X378=0),0,'OddsRatio_working_3-way'!AO378)</f>
        <v>#VALUE!</v>
      </c>
      <c r="AV378" s="11" t="e">
        <f>IF(('OddsRatio_working_3-way'!X378=0),0,'OddsRatio_working_3-way'!AP378)</f>
        <v>#VALUE!</v>
      </c>
      <c r="AW378" s="11" t="e">
        <f>IF(('OddsRatio_working_3-way'!X378=0),0,'OddsRatio_working_3-way'!AQ378)</f>
        <v>#VALUE!</v>
      </c>
    </row>
    <row r="379" spans="1:4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9" t="e">
        <f t="shared" si="78"/>
        <v>#VALUE!</v>
      </c>
      <c r="E379" s="9" t="e">
        <f t="shared" si="79"/>
        <v>#VALUE!</v>
      </c>
      <c r="F379" s="9" t="e">
        <f t="shared" si="80"/>
        <v>#VALUE!</v>
      </c>
      <c r="G379" s="9" t="str">
        <f t="shared" si="81"/>
        <v/>
      </c>
      <c r="H379" s="9" t="str">
        <f t="shared" si="82"/>
        <v/>
      </c>
      <c r="I379" s="9" t="str">
        <f t="shared" si="83"/>
        <v/>
      </c>
      <c r="J379" s="9" t="str">
        <f t="shared" si="84"/>
        <v/>
      </c>
      <c r="K379" s="11" t="e">
        <f t="shared" si="85"/>
        <v>#VALUE!</v>
      </c>
      <c r="L379" s="11" t="e">
        <f t="shared" si="86"/>
        <v>#VALUE!</v>
      </c>
      <c r="M379" s="11" t="e">
        <f t="shared" si="87"/>
        <v>#VALUE!</v>
      </c>
      <c r="N379" s="11" t="e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#VALUE!</v>
      </c>
      <c r="O379" s="11">
        <f>0</f>
        <v>0</v>
      </c>
      <c r="P379" s="11" t="e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#VALUE!</v>
      </c>
      <c r="Q379" s="11" t="e">
        <f>2*'OddsRatio_working_3-way'!K379*'OddsRatio_working_3-way'!L379*'OddsRatio_working_3-way'!M379</f>
        <v>#VALUE!</v>
      </c>
      <c r="R379" s="11" t="e">
        <f t="shared" si="88"/>
        <v>#VALUE!</v>
      </c>
      <c r="S379" s="11" t="e">
        <f t="shared" si="89"/>
        <v>#VALUE!</v>
      </c>
      <c r="T379" s="11" t="e">
        <f t="shared" si="90"/>
        <v>#VALUE!</v>
      </c>
      <c r="U379" s="11" t="e">
        <f>'OddsRatio_working_3-way'!S379-'OddsRatio_working_3-way'!R379^2/3</f>
        <v>#VALUE!</v>
      </c>
      <c r="V379" s="11" t="e">
        <f>'OddsRatio_working_3-way'!S379*'OddsRatio_working_3-way'!R379/3-2*'OddsRatio_working_3-way'!R379^3/27-'OddsRatio_working_3-way'!T379</f>
        <v>#VALUE!</v>
      </c>
      <c r="W379" s="11" t="e">
        <f>'OddsRatio_working_3-way'!V379^2+4*'OddsRatio_working_3-way'!U379^3/27</f>
        <v>#VALUE!</v>
      </c>
      <c r="X379" s="11" t="e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#VALUE!</v>
      </c>
      <c r="Y379" s="11" t="e">
        <f>IF('OddsRatio_working_3-way'!W379&gt;=0,IF('OddsRatio_working_3-way'!V379+SQRT('OddsRatio_working_3-way'!W379)&gt;0,0,PI()),ACOS('OddsRatio_working_3-way'!V379/(2*'OddsRatio_working_3-way'!X379)))</f>
        <v>#VALUE!</v>
      </c>
      <c r="Z379" s="11" t="e">
        <f>'OddsRatio_working_3-way'!X379^(1/3)*COS('OddsRatio_working_3-way'!Y379/3)</f>
        <v>#VALUE!</v>
      </c>
      <c r="AA379" s="11" t="e">
        <f>'OddsRatio_working_3-way'!X379^(1/3)*COS(('OddsRatio_working_3-way'!Y379+2*PI())/3)</f>
        <v>#VALUE!</v>
      </c>
      <c r="AB379" s="11" t="e">
        <f>'OddsRatio_working_3-way'!X379^(1/3)*COS(('OddsRatio_working_3-way'!Y379+4*PI())/3)</f>
        <v>#VALUE!</v>
      </c>
      <c r="AC379" s="11" t="e">
        <f>'OddsRatio_working_3-way'!X379^(1/3)*SIN('OddsRatio_working_3-way'!Y379/3)</f>
        <v>#VALUE!</v>
      </c>
      <c r="AD379" s="11" t="e">
        <f>'OddsRatio_working_3-way'!X379^(1/3)*SIN(('OddsRatio_working_3-way'!Y379+2*PI())/3)</f>
        <v>#VALUE!</v>
      </c>
      <c r="AE379" s="11" t="e">
        <f>'OddsRatio_working_3-way'!X379^(1/3)*SIN(('OddsRatio_working_3-way'!Y379+4*PI())/3)</f>
        <v>#VALUE!</v>
      </c>
      <c r="AF379" s="11" t="e">
        <f>-'OddsRatio_working_3-way'!U379/(3*'OddsRatio_working_3-way'!X379^(1/3))*COS(('OddsRatio_working_3-way'!Y379)/3)</f>
        <v>#VALUE!</v>
      </c>
      <c r="AG379" s="11" t="e">
        <f>-'OddsRatio_working_3-way'!U379/(3*'OddsRatio_working_3-way'!X379^(1/3))*COS(('OddsRatio_working_3-way'!Y379+2*PI())/3)</f>
        <v>#VALUE!</v>
      </c>
      <c r="AH379" s="11" t="e">
        <f>-'OddsRatio_working_3-way'!U379/(3*'OddsRatio_working_3-way'!X379^(1/3))*COS(('OddsRatio_working_3-way'!Y379+4*PI())/3)</f>
        <v>#VALUE!</v>
      </c>
      <c r="AI379" s="11" t="e">
        <f>'OddsRatio_working_3-way'!U379/(3*'OddsRatio_working_3-way'!X379^(1/3))*SIN(('OddsRatio_working_3-way'!Y379)/3)</f>
        <v>#VALUE!</v>
      </c>
      <c r="AJ379" s="11" t="e">
        <f>'OddsRatio_working_3-way'!U379/(3*'OddsRatio_working_3-way'!X379^(1/3))*SIN(('OddsRatio_working_3-way'!Y379+2*PI())/3)</f>
        <v>#VALUE!</v>
      </c>
      <c r="AK379" s="11" t="e">
        <f>'OddsRatio_working_3-way'!U379/(3*'OddsRatio_working_3-way'!X379^(1/3))*SIN(('OddsRatio_working_3-way'!Y379+4*PI())/3)</f>
        <v>#VALUE!</v>
      </c>
      <c r="AL379" s="11" t="e">
        <f>'OddsRatio_working_3-way'!Z379+'OddsRatio_working_3-way'!AF379</f>
        <v>#VALUE!</v>
      </c>
      <c r="AM379" s="11" t="e">
        <f>'OddsRatio_working_3-way'!AA379+'OddsRatio_working_3-way'!AG379</f>
        <v>#VALUE!</v>
      </c>
      <c r="AN379" s="11" t="e">
        <f>'OddsRatio_working_3-way'!AB379+'OddsRatio_working_3-way'!AH379</f>
        <v>#VALUE!</v>
      </c>
      <c r="AO379" s="11" t="e">
        <f>'OddsRatio_working_3-way'!AC379+'OddsRatio_working_3-way'!AI379</f>
        <v>#VALUE!</v>
      </c>
      <c r="AP379" s="11" t="e">
        <f>'OddsRatio_working_3-way'!AD379+'OddsRatio_working_3-way'!AJ379</f>
        <v>#VALUE!</v>
      </c>
      <c r="AQ379" s="11" t="e">
        <f>'OddsRatio_working_3-way'!AE379+'OddsRatio_working_3-way'!AK379</f>
        <v>#VALUE!</v>
      </c>
      <c r="AR379" s="10" t="str">
        <f>IF(A379="","",IF(('OddsRatio_working_3-way'!X379=0),IF(Q379&gt;0,-Q379^(1/3),(-Q379)^(1/3)),'OddsRatio_working_3-way'!AL379-'OddsRatio_working_3-way'!R379/3))</f>
        <v/>
      </c>
      <c r="AS379" s="11" t="e">
        <f>IF(('OddsRatio_working_3-way'!X379=0),IF(Q379&gt;0,-Q379^(1/3),(-Q379)^(1/3)),'OddsRatio_working_3-way'!AM379-'OddsRatio_working_3-way'!R379/3)</f>
        <v>#VALUE!</v>
      </c>
      <c r="AT379" s="11" t="e">
        <f>IF(('OddsRatio_working_3-way'!X379=0),IF(Q379&gt;0,-Q379^(1/3),(-Q379)^(1/3)),'OddsRatio_working_3-way'!AN379-'OddsRatio_working_3-way'!R379/3)</f>
        <v>#VALUE!</v>
      </c>
      <c r="AU379" s="11" t="e">
        <f>IF(('OddsRatio_working_3-way'!X379=0),0,'OddsRatio_working_3-way'!AO379)</f>
        <v>#VALUE!</v>
      </c>
      <c r="AV379" s="11" t="e">
        <f>IF(('OddsRatio_working_3-way'!X379=0),0,'OddsRatio_working_3-way'!AP379)</f>
        <v>#VALUE!</v>
      </c>
      <c r="AW379" s="11" t="e">
        <f>IF(('OddsRatio_working_3-way'!X379=0),0,'OddsRatio_working_3-way'!AQ379)</f>
        <v>#VALUE!</v>
      </c>
    </row>
    <row r="380" spans="1:4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9" t="e">
        <f t="shared" si="78"/>
        <v>#VALUE!</v>
      </c>
      <c r="E380" s="9" t="e">
        <f t="shared" si="79"/>
        <v>#VALUE!</v>
      </c>
      <c r="F380" s="9" t="e">
        <f t="shared" si="80"/>
        <v>#VALUE!</v>
      </c>
      <c r="G380" s="9" t="str">
        <f t="shared" si="81"/>
        <v/>
      </c>
      <c r="H380" s="9" t="str">
        <f t="shared" si="82"/>
        <v/>
      </c>
      <c r="I380" s="9" t="str">
        <f t="shared" si="83"/>
        <v/>
      </c>
      <c r="J380" s="9" t="str">
        <f t="shared" si="84"/>
        <v/>
      </c>
      <c r="K380" s="11" t="e">
        <f t="shared" si="85"/>
        <v>#VALUE!</v>
      </c>
      <c r="L380" s="11" t="e">
        <f t="shared" si="86"/>
        <v>#VALUE!</v>
      </c>
      <c r="M380" s="11" t="e">
        <f t="shared" si="87"/>
        <v>#VALUE!</v>
      </c>
      <c r="N380" s="11" t="e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#VALUE!</v>
      </c>
      <c r="O380" s="11">
        <f>0</f>
        <v>0</v>
      </c>
      <c r="P380" s="11" t="e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#VALUE!</v>
      </c>
      <c r="Q380" s="11" t="e">
        <f>2*'OddsRatio_working_3-way'!K380*'OddsRatio_working_3-way'!L380*'OddsRatio_working_3-way'!M380</f>
        <v>#VALUE!</v>
      </c>
      <c r="R380" s="11" t="e">
        <f t="shared" si="88"/>
        <v>#VALUE!</v>
      </c>
      <c r="S380" s="11" t="e">
        <f t="shared" si="89"/>
        <v>#VALUE!</v>
      </c>
      <c r="T380" s="11" t="e">
        <f t="shared" si="90"/>
        <v>#VALUE!</v>
      </c>
      <c r="U380" s="11" t="e">
        <f>'OddsRatio_working_3-way'!S380-'OddsRatio_working_3-way'!R380^2/3</f>
        <v>#VALUE!</v>
      </c>
      <c r="V380" s="11" t="e">
        <f>'OddsRatio_working_3-way'!S380*'OddsRatio_working_3-way'!R380/3-2*'OddsRatio_working_3-way'!R380^3/27-'OddsRatio_working_3-way'!T380</f>
        <v>#VALUE!</v>
      </c>
      <c r="W380" s="11" t="e">
        <f>'OddsRatio_working_3-way'!V380^2+4*'OddsRatio_working_3-way'!U380^3/27</f>
        <v>#VALUE!</v>
      </c>
      <c r="X380" s="11" t="e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#VALUE!</v>
      </c>
      <c r="Y380" s="11" t="e">
        <f>IF('OddsRatio_working_3-way'!W380&gt;=0,IF('OddsRatio_working_3-way'!V380+SQRT('OddsRatio_working_3-way'!W380)&gt;0,0,PI()),ACOS('OddsRatio_working_3-way'!V380/(2*'OddsRatio_working_3-way'!X380)))</f>
        <v>#VALUE!</v>
      </c>
      <c r="Z380" s="11" t="e">
        <f>'OddsRatio_working_3-way'!X380^(1/3)*COS('OddsRatio_working_3-way'!Y380/3)</f>
        <v>#VALUE!</v>
      </c>
      <c r="AA380" s="11" t="e">
        <f>'OddsRatio_working_3-way'!X380^(1/3)*COS(('OddsRatio_working_3-way'!Y380+2*PI())/3)</f>
        <v>#VALUE!</v>
      </c>
      <c r="AB380" s="11" t="e">
        <f>'OddsRatio_working_3-way'!X380^(1/3)*COS(('OddsRatio_working_3-way'!Y380+4*PI())/3)</f>
        <v>#VALUE!</v>
      </c>
      <c r="AC380" s="11" t="e">
        <f>'OddsRatio_working_3-way'!X380^(1/3)*SIN('OddsRatio_working_3-way'!Y380/3)</f>
        <v>#VALUE!</v>
      </c>
      <c r="AD380" s="11" t="e">
        <f>'OddsRatio_working_3-way'!X380^(1/3)*SIN(('OddsRatio_working_3-way'!Y380+2*PI())/3)</f>
        <v>#VALUE!</v>
      </c>
      <c r="AE380" s="11" t="e">
        <f>'OddsRatio_working_3-way'!X380^(1/3)*SIN(('OddsRatio_working_3-way'!Y380+4*PI())/3)</f>
        <v>#VALUE!</v>
      </c>
      <c r="AF380" s="11" t="e">
        <f>-'OddsRatio_working_3-way'!U380/(3*'OddsRatio_working_3-way'!X380^(1/3))*COS(('OddsRatio_working_3-way'!Y380)/3)</f>
        <v>#VALUE!</v>
      </c>
      <c r="AG380" s="11" t="e">
        <f>-'OddsRatio_working_3-way'!U380/(3*'OddsRatio_working_3-way'!X380^(1/3))*COS(('OddsRatio_working_3-way'!Y380+2*PI())/3)</f>
        <v>#VALUE!</v>
      </c>
      <c r="AH380" s="11" t="e">
        <f>-'OddsRatio_working_3-way'!U380/(3*'OddsRatio_working_3-way'!X380^(1/3))*COS(('OddsRatio_working_3-way'!Y380+4*PI())/3)</f>
        <v>#VALUE!</v>
      </c>
      <c r="AI380" s="11" t="e">
        <f>'OddsRatio_working_3-way'!U380/(3*'OddsRatio_working_3-way'!X380^(1/3))*SIN(('OddsRatio_working_3-way'!Y380)/3)</f>
        <v>#VALUE!</v>
      </c>
      <c r="AJ380" s="11" t="e">
        <f>'OddsRatio_working_3-way'!U380/(3*'OddsRatio_working_3-way'!X380^(1/3))*SIN(('OddsRatio_working_3-way'!Y380+2*PI())/3)</f>
        <v>#VALUE!</v>
      </c>
      <c r="AK380" s="11" t="e">
        <f>'OddsRatio_working_3-way'!U380/(3*'OddsRatio_working_3-way'!X380^(1/3))*SIN(('OddsRatio_working_3-way'!Y380+4*PI())/3)</f>
        <v>#VALUE!</v>
      </c>
      <c r="AL380" s="11" t="e">
        <f>'OddsRatio_working_3-way'!Z380+'OddsRatio_working_3-way'!AF380</f>
        <v>#VALUE!</v>
      </c>
      <c r="AM380" s="11" t="e">
        <f>'OddsRatio_working_3-way'!AA380+'OddsRatio_working_3-way'!AG380</f>
        <v>#VALUE!</v>
      </c>
      <c r="AN380" s="11" t="e">
        <f>'OddsRatio_working_3-way'!AB380+'OddsRatio_working_3-way'!AH380</f>
        <v>#VALUE!</v>
      </c>
      <c r="AO380" s="11" t="e">
        <f>'OddsRatio_working_3-way'!AC380+'OddsRatio_working_3-way'!AI380</f>
        <v>#VALUE!</v>
      </c>
      <c r="AP380" s="11" t="e">
        <f>'OddsRatio_working_3-way'!AD380+'OddsRatio_working_3-way'!AJ380</f>
        <v>#VALUE!</v>
      </c>
      <c r="AQ380" s="11" t="e">
        <f>'OddsRatio_working_3-way'!AE380+'OddsRatio_working_3-way'!AK380</f>
        <v>#VALUE!</v>
      </c>
      <c r="AR380" s="10" t="str">
        <f>IF(A380="","",IF(('OddsRatio_working_3-way'!X380=0),IF(Q380&gt;0,-Q380^(1/3),(-Q380)^(1/3)),'OddsRatio_working_3-way'!AL380-'OddsRatio_working_3-way'!R380/3))</f>
        <v/>
      </c>
      <c r="AS380" s="11" t="e">
        <f>IF(('OddsRatio_working_3-way'!X380=0),IF(Q380&gt;0,-Q380^(1/3),(-Q380)^(1/3)),'OddsRatio_working_3-way'!AM380-'OddsRatio_working_3-way'!R380/3)</f>
        <v>#VALUE!</v>
      </c>
      <c r="AT380" s="11" t="e">
        <f>IF(('OddsRatio_working_3-way'!X380=0),IF(Q380&gt;0,-Q380^(1/3),(-Q380)^(1/3)),'OddsRatio_working_3-way'!AN380-'OddsRatio_working_3-way'!R380/3)</f>
        <v>#VALUE!</v>
      </c>
      <c r="AU380" s="11" t="e">
        <f>IF(('OddsRatio_working_3-way'!X380=0),0,'OddsRatio_working_3-way'!AO380)</f>
        <v>#VALUE!</v>
      </c>
      <c r="AV380" s="11" t="e">
        <f>IF(('OddsRatio_working_3-way'!X380=0),0,'OddsRatio_working_3-way'!AP380)</f>
        <v>#VALUE!</v>
      </c>
      <c r="AW380" s="11" t="e">
        <f>IF(('OddsRatio_working_3-way'!X380=0),0,'OddsRatio_working_3-way'!AQ380)</f>
        <v>#VALUE!</v>
      </c>
    </row>
    <row r="381" spans="1:4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9" t="e">
        <f t="shared" si="78"/>
        <v>#VALUE!</v>
      </c>
      <c r="E381" s="9" t="e">
        <f t="shared" si="79"/>
        <v>#VALUE!</v>
      </c>
      <c r="F381" s="9" t="e">
        <f t="shared" si="80"/>
        <v>#VALUE!</v>
      </c>
      <c r="G381" s="9" t="str">
        <f t="shared" si="81"/>
        <v/>
      </c>
      <c r="H381" s="9" t="str">
        <f t="shared" si="82"/>
        <v/>
      </c>
      <c r="I381" s="9" t="str">
        <f t="shared" si="83"/>
        <v/>
      </c>
      <c r="J381" s="9" t="str">
        <f t="shared" si="84"/>
        <v/>
      </c>
      <c r="K381" s="11" t="e">
        <f t="shared" si="85"/>
        <v>#VALUE!</v>
      </c>
      <c r="L381" s="11" t="e">
        <f t="shared" si="86"/>
        <v>#VALUE!</v>
      </c>
      <c r="M381" s="11" t="e">
        <f t="shared" si="87"/>
        <v>#VALUE!</v>
      </c>
      <c r="N381" s="11" t="e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#VALUE!</v>
      </c>
      <c r="O381" s="11">
        <f>0</f>
        <v>0</v>
      </c>
      <c r="P381" s="11" t="e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#VALUE!</v>
      </c>
      <c r="Q381" s="11" t="e">
        <f>2*'OddsRatio_working_3-way'!K381*'OddsRatio_working_3-way'!L381*'OddsRatio_working_3-way'!M381</f>
        <v>#VALUE!</v>
      </c>
      <c r="R381" s="11" t="e">
        <f t="shared" si="88"/>
        <v>#VALUE!</v>
      </c>
      <c r="S381" s="11" t="e">
        <f t="shared" si="89"/>
        <v>#VALUE!</v>
      </c>
      <c r="T381" s="11" t="e">
        <f t="shared" si="90"/>
        <v>#VALUE!</v>
      </c>
      <c r="U381" s="11" t="e">
        <f>'OddsRatio_working_3-way'!S381-'OddsRatio_working_3-way'!R381^2/3</f>
        <v>#VALUE!</v>
      </c>
      <c r="V381" s="11" t="e">
        <f>'OddsRatio_working_3-way'!S381*'OddsRatio_working_3-way'!R381/3-2*'OddsRatio_working_3-way'!R381^3/27-'OddsRatio_working_3-way'!T381</f>
        <v>#VALUE!</v>
      </c>
      <c r="W381" s="11" t="e">
        <f>'OddsRatio_working_3-way'!V381^2+4*'OddsRatio_working_3-way'!U381^3/27</f>
        <v>#VALUE!</v>
      </c>
      <c r="X381" s="11" t="e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#VALUE!</v>
      </c>
      <c r="Y381" s="11" t="e">
        <f>IF('OddsRatio_working_3-way'!W381&gt;=0,IF('OddsRatio_working_3-way'!V381+SQRT('OddsRatio_working_3-way'!W381)&gt;0,0,PI()),ACOS('OddsRatio_working_3-way'!V381/(2*'OddsRatio_working_3-way'!X381)))</f>
        <v>#VALUE!</v>
      </c>
      <c r="Z381" s="11" t="e">
        <f>'OddsRatio_working_3-way'!X381^(1/3)*COS('OddsRatio_working_3-way'!Y381/3)</f>
        <v>#VALUE!</v>
      </c>
      <c r="AA381" s="11" t="e">
        <f>'OddsRatio_working_3-way'!X381^(1/3)*COS(('OddsRatio_working_3-way'!Y381+2*PI())/3)</f>
        <v>#VALUE!</v>
      </c>
      <c r="AB381" s="11" t="e">
        <f>'OddsRatio_working_3-way'!X381^(1/3)*COS(('OddsRatio_working_3-way'!Y381+4*PI())/3)</f>
        <v>#VALUE!</v>
      </c>
      <c r="AC381" s="11" t="e">
        <f>'OddsRatio_working_3-way'!X381^(1/3)*SIN('OddsRatio_working_3-way'!Y381/3)</f>
        <v>#VALUE!</v>
      </c>
      <c r="AD381" s="11" t="e">
        <f>'OddsRatio_working_3-way'!X381^(1/3)*SIN(('OddsRatio_working_3-way'!Y381+2*PI())/3)</f>
        <v>#VALUE!</v>
      </c>
      <c r="AE381" s="11" t="e">
        <f>'OddsRatio_working_3-way'!X381^(1/3)*SIN(('OddsRatio_working_3-way'!Y381+4*PI())/3)</f>
        <v>#VALUE!</v>
      </c>
      <c r="AF381" s="11" t="e">
        <f>-'OddsRatio_working_3-way'!U381/(3*'OddsRatio_working_3-way'!X381^(1/3))*COS(('OddsRatio_working_3-way'!Y381)/3)</f>
        <v>#VALUE!</v>
      </c>
      <c r="AG381" s="11" t="e">
        <f>-'OddsRatio_working_3-way'!U381/(3*'OddsRatio_working_3-way'!X381^(1/3))*COS(('OddsRatio_working_3-way'!Y381+2*PI())/3)</f>
        <v>#VALUE!</v>
      </c>
      <c r="AH381" s="11" t="e">
        <f>-'OddsRatio_working_3-way'!U381/(3*'OddsRatio_working_3-way'!X381^(1/3))*COS(('OddsRatio_working_3-way'!Y381+4*PI())/3)</f>
        <v>#VALUE!</v>
      </c>
      <c r="AI381" s="11" t="e">
        <f>'OddsRatio_working_3-way'!U381/(3*'OddsRatio_working_3-way'!X381^(1/3))*SIN(('OddsRatio_working_3-way'!Y381)/3)</f>
        <v>#VALUE!</v>
      </c>
      <c r="AJ381" s="11" t="e">
        <f>'OddsRatio_working_3-way'!U381/(3*'OddsRatio_working_3-way'!X381^(1/3))*SIN(('OddsRatio_working_3-way'!Y381+2*PI())/3)</f>
        <v>#VALUE!</v>
      </c>
      <c r="AK381" s="11" t="e">
        <f>'OddsRatio_working_3-way'!U381/(3*'OddsRatio_working_3-way'!X381^(1/3))*SIN(('OddsRatio_working_3-way'!Y381+4*PI())/3)</f>
        <v>#VALUE!</v>
      </c>
      <c r="AL381" s="11" t="e">
        <f>'OddsRatio_working_3-way'!Z381+'OddsRatio_working_3-way'!AF381</f>
        <v>#VALUE!</v>
      </c>
      <c r="AM381" s="11" t="e">
        <f>'OddsRatio_working_3-way'!AA381+'OddsRatio_working_3-way'!AG381</f>
        <v>#VALUE!</v>
      </c>
      <c r="AN381" s="11" t="e">
        <f>'OddsRatio_working_3-way'!AB381+'OddsRatio_working_3-way'!AH381</f>
        <v>#VALUE!</v>
      </c>
      <c r="AO381" s="11" t="e">
        <f>'OddsRatio_working_3-way'!AC381+'OddsRatio_working_3-way'!AI381</f>
        <v>#VALUE!</v>
      </c>
      <c r="AP381" s="11" t="e">
        <f>'OddsRatio_working_3-way'!AD381+'OddsRatio_working_3-way'!AJ381</f>
        <v>#VALUE!</v>
      </c>
      <c r="AQ381" s="11" t="e">
        <f>'OddsRatio_working_3-way'!AE381+'OddsRatio_working_3-way'!AK381</f>
        <v>#VALUE!</v>
      </c>
      <c r="AR381" s="10" t="str">
        <f>IF(A381="","",IF(('OddsRatio_working_3-way'!X381=0),IF(Q381&gt;0,-Q381^(1/3),(-Q381)^(1/3)),'OddsRatio_working_3-way'!AL381-'OddsRatio_working_3-way'!R381/3))</f>
        <v/>
      </c>
      <c r="AS381" s="11" t="e">
        <f>IF(('OddsRatio_working_3-way'!X381=0),IF(Q381&gt;0,-Q381^(1/3),(-Q381)^(1/3)),'OddsRatio_working_3-way'!AM381-'OddsRatio_working_3-way'!R381/3)</f>
        <v>#VALUE!</v>
      </c>
      <c r="AT381" s="11" t="e">
        <f>IF(('OddsRatio_working_3-way'!X381=0),IF(Q381&gt;0,-Q381^(1/3),(-Q381)^(1/3)),'OddsRatio_working_3-way'!AN381-'OddsRatio_working_3-way'!R381/3)</f>
        <v>#VALUE!</v>
      </c>
      <c r="AU381" s="11" t="e">
        <f>IF(('OddsRatio_working_3-way'!X381=0),0,'OddsRatio_working_3-way'!AO381)</f>
        <v>#VALUE!</v>
      </c>
      <c r="AV381" s="11" t="e">
        <f>IF(('OddsRatio_working_3-way'!X381=0),0,'OddsRatio_working_3-way'!AP381)</f>
        <v>#VALUE!</v>
      </c>
      <c r="AW381" s="11" t="e">
        <f>IF(('OddsRatio_working_3-way'!X381=0),0,'OddsRatio_working_3-way'!AQ381)</f>
        <v>#VALUE!</v>
      </c>
    </row>
    <row r="382" spans="1:4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9" t="e">
        <f t="shared" si="78"/>
        <v>#VALUE!</v>
      </c>
      <c r="E382" s="9" t="e">
        <f t="shared" si="79"/>
        <v>#VALUE!</v>
      </c>
      <c r="F382" s="9" t="e">
        <f t="shared" si="80"/>
        <v>#VALUE!</v>
      </c>
      <c r="G382" s="9" t="str">
        <f t="shared" si="81"/>
        <v/>
      </c>
      <c r="H382" s="9" t="str">
        <f t="shared" si="82"/>
        <v/>
      </c>
      <c r="I382" s="9" t="str">
        <f t="shared" si="83"/>
        <v/>
      </c>
      <c r="J382" s="9" t="str">
        <f t="shared" si="84"/>
        <v/>
      </c>
      <c r="K382" s="11" t="e">
        <f t="shared" si="85"/>
        <v>#VALUE!</v>
      </c>
      <c r="L382" s="11" t="e">
        <f t="shared" si="86"/>
        <v>#VALUE!</v>
      </c>
      <c r="M382" s="11" t="e">
        <f t="shared" si="87"/>
        <v>#VALUE!</v>
      </c>
      <c r="N382" s="11" t="e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#VALUE!</v>
      </c>
      <c r="O382" s="11">
        <f>0</f>
        <v>0</v>
      </c>
      <c r="P382" s="11" t="e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#VALUE!</v>
      </c>
      <c r="Q382" s="11" t="e">
        <f>2*'OddsRatio_working_3-way'!K382*'OddsRatio_working_3-way'!L382*'OddsRatio_working_3-way'!M382</f>
        <v>#VALUE!</v>
      </c>
      <c r="R382" s="11" t="e">
        <f t="shared" si="88"/>
        <v>#VALUE!</v>
      </c>
      <c r="S382" s="11" t="e">
        <f t="shared" si="89"/>
        <v>#VALUE!</v>
      </c>
      <c r="T382" s="11" t="e">
        <f t="shared" si="90"/>
        <v>#VALUE!</v>
      </c>
      <c r="U382" s="11" t="e">
        <f>'OddsRatio_working_3-way'!S382-'OddsRatio_working_3-way'!R382^2/3</f>
        <v>#VALUE!</v>
      </c>
      <c r="V382" s="11" t="e">
        <f>'OddsRatio_working_3-way'!S382*'OddsRatio_working_3-way'!R382/3-2*'OddsRatio_working_3-way'!R382^3/27-'OddsRatio_working_3-way'!T382</f>
        <v>#VALUE!</v>
      </c>
      <c r="W382" s="11" t="e">
        <f>'OddsRatio_working_3-way'!V382^2+4*'OddsRatio_working_3-way'!U382^3/27</f>
        <v>#VALUE!</v>
      </c>
      <c r="X382" s="11" t="e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#VALUE!</v>
      </c>
      <c r="Y382" s="11" t="e">
        <f>IF('OddsRatio_working_3-way'!W382&gt;=0,IF('OddsRatio_working_3-way'!V382+SQRT('OddsRatio_working_3-way'!W382)&gt;0,0,PI()),ACOS('OddsRatio_working_3-way'!V382/(2*'OddsRatio_working_3-way'!X382)))</f>
        <v>#VALUE!</v>
      </c>
      <c r="Z382" s="11" t="e">
        <f>'OddsRatio_working_3-way'!X382^(1/3)*COS('OddsRatio_working_3-way'!Y382/3)</f>
        <v>#VALUE!</v>
      </c>
      <c r="AA382" s="11" t="e">
        <f>'OddsRatio_working_3-way'!X382^(1/3)*COS(('OddsRatio_working_3-way'!Y382+2*PI())/3)</f>
        <v>#VALUE!</v>
      </c>
      <c r="AB382" s="11" t="e">
        <f>'OddsRatio_working_3-way'!X382^(1/3)*COS(('OddsRatio_working_3-way'!Y382+4*PI())/3)</f>
        <v>#VALUE!</v>
      </c>
      <c r="AC382" s="11" t="e">
        <f>'OddsRatio_working_3-way'!X382^(1/3)*SIN('OddsRatio_working_3-way'!Y382/3)</f>
        <v>#VALUE!</v>
      </c>
      <c r="AD382" s="11" t="e">
        <f>'OddsRatio_working_3-way'!X382^(1/3)*SIN(('OddsRatio_working_3-way'!Y382+2*PI())/3)</f>
        <v>#VALUE!</v>
      </c>
      <c r="AE382" s="11" t="e">
        <f>'OddsRatio_working_3-way'!X382^(1/3)*SIN(('OddsRatio_working_3-way'!Y382+4*PI())/3)</f>
        <v>#VALUE!</v>
      </c>
      <c r="AF382" s="11" t="e">
        <f>-'OddsRatio_working_3-way'!U382/(3*'OddsRatio_working_3-way'!X382^(1/3))*COS(('OddsRatio_working_3-way'!Y382)/3)</f>
        <v>#VALUE!</v>
      </c>
      <c r="AG382" s="11" t="e">
        <f>-'OddsRatio_working_3-way'!U382/(3*'OddsRatio_working_3-way'!X382^(1/3))*COS(('OddsRatio_working_3-way'!Y382+2*PI())/3)</f>
        <v>#VALUE!</v>
      </c>
      <c r="AH382" s="11" t="e">
        <f>-'OddsRatio_working_3-way'!U382/(3*'OddsRatio_working_3-way'!X382^(1/3))*COS(('OddsRatio_working_3-way'!Y382+4*PI())/3)</f>
        <v>#VALUE!</v>
      </c>
      <c r="AI382" s="11" t="e">
        <f>'OddsRatio_working_3-way'!U382/(3*'OddsRatio_working_3-way'!X382^(1/3))*SIN(('OddsRatio_working_3-way'!Y382)/3)</f>
        <v>#VALUE!</v>
      </c>
      <c r="AJ382" s="11" t="e">
        <f>'OddsRatio_working_3-way'!U382/(3*'OddsRatio_working_3-way'!X382^(1/3))*SIN(('OddsRatio_working_3-way'!Y382+2*PI())/3)</f>
        <v>#VALUE!</v>
      </c>
      <c r="AK382" s="11" t="e">
        <f>'OddsRatio_working_3-way'!U382/(3*'OddsRatio_working_3-way'!X382^(1/3))*SIN(('OddsRatio_working_3-way'!Y382+4*PI())/3)</f>
        <v>#VALUE!</v>
      </c>
      <c r="AL382" s="11" t="e">
        <f>'OddsRatio_working_3-way'!Z382+'OddsRatio_working_3-way'!AF382</f>
        <v>#VALUE!</v>
      </c>
      <c r="AM382" s="11" t="e">
        <f>'OddsRatio_working_3-way'!AA382+'OddsRatio_working_3-way'!AG382</f>
        <v>#VALUE!</v>
      </c>
      <c r="AN382" s="11" t="e">
        <f>'OddsRatio_working_3-way'!AB382+'OddsRatio_working_3-way'!AH382</f>
        <v>#VALUE!</v>
      </c>
      <c r="AO382" s="11" t="e">
        <f>'OddsRatio_working_3-way'!AC382+'OddsRatio_working_3-way'!AI382</f>
        <v>#VALUE!</v>
      </c>
      <c r="AP382" s="11" t="e">
        <f>'OddsRatio_working_3-way'!AD382+'OddsRatio_working_3-way'!AJ382</f>
        <v>#VALUE!</v>
      </c>
      <c r="AQ382" s="11" t="e">
        <f>'OddsRatio_working_3-way'!AE382+'OddsRatio_working_3-way'!AK382</f>
        <v>#VALUE!</v>
      </c>
      <c r="AR382" s="10" t="str">
        <f>IF(A382="","",IF(('OddsRatio_working_3-way'!X382=0),IF(Q382&gt;0,-Q382^(1/3),(-Q382)^(1/3)),'OddsRatio_working_3-way'!AL382-'OddsRatio_working_3-way'!R382/3))</f>
        <v/>
      </c>
      <c r="AS382" s="11" t="e">
        <f>IF(('OddsRatio_working_3-way'!X382=0),IF(Q382&gt;0,-Q382^(1/3),(-Q382)^(1/3)),'OddsRatio_working_3-way'!AM382-'OddsRatio_working_3-way'!R382/3)</f>
        <v>#VALUE!</v>
      </c>
      <c r="AT382" s="11" t="e">
        <f>IF(('OddsRatio_working_3-way'!X382=0),IF(Q382&gt;0,-Q382^(1/3),(-Q382)^(1/3)),'OddsRatio_working_3-way'!AN382-'OddsRatio_working_3-way'!R382/3)</f>
        <v>#VALUE!</v>
      </c>
      <c r="AU382" s="11" t="e">
        <f>IF(('OddsRatio_working_3-way'!X382=0),0,'OddsRatio_working_3-way'!AO382)</f>
        <v>#VALUE!</v>
      </c>
      <c r="AV382" s="11" t="e">
        <f>IF(('OddsRatio_working_3-way'!X382=0),0,'OddsRatio_working_3-way'!AP382)</f>
        <v>#VALUE!</v>
      </c>
      <c r="AW382" s="11" t="e">
        <f>IF(('OddsRatio_working_3-way'!X382=0),0,'OddsRatio_working_3-way'!AQ382)</f>
        <v>#VALUE!</v>
      </c>
    </row>
    <row r="383" spans="1:4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9" t="e">
        <f t="shared" si="78"/>
        <v>#VALUE!</v>
      </c>
      <c r="E383" s="9" t="e">
        <f t="shared" si="79"/>
        <v>#VALUE!</v>
      </c>
      <c r="F383" s="9" t="e">
        <f t="shared" si="80"/>
        <v>#VALUE!</v>
      </c>
      <c r="G383" s="9" t="str">
        <f t="shared" si="81"/>
        <v/>
      </c>
      <c r="H383" s="9" t="str">
        <f t="shared" si="82"/>
        <v/>
      </c>
      <c r="I383" s="9" t="str">
        <f t="shared" si="83"/>
        <v/>
      </c>
      <c r="J383" s="9" t="str">
        <f t="shared" si="84"/>
        <v/>
      </c>
      <c r="K383" s="11" t="e">
        <f t="shared" si="85"/>
        <v>#VALUE!</v>
      </c>
      <c r="L383" s="11" t="e">
        <f t="shared" si="86"/>
        <v>#VALUE!</v>
      </c>
      <c r="M383" s="11" t="e">
        <f t="shared" si="87"/>
        <v>#VALUE!</v>
      </c>
      <c r="N383" s="11" t="e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#VALUE!</v>
      </c>
      <c r="O383" s="11">
        <f>0</f>
        <v>0</v>
      </c>
      <c r="P383" s="11" t="e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#VALUE!</v>
      </c>
      <c r="Q383" s="11" t="e">
        <f>2*'OddsRatio_working_3-way'!K383*'OddsRatio_working_3-way'!L383*'OddsRatio_working_3-way'!M383</f>
        <v>#VALUE!</v>
      </c>
      <c r="R383" s="11" t="e">
        <f t="shared" si="88"/>
        <v>#VALUE!</v>
      </c>
      <c r="S383" s="11" t="e">
        <f t="shared" si="89"/>
        <v>#VALUE!</v>
      </c>
      <c r="T383" s="11" t="e">
        <f t="shared" si="90"/>
        <v>#VALUE!</v>
      </c>
      <c r="U383" s="11" t="e">
        <f>'OddsRatio_working_3-way'!S383-'OddsRatio_working_3-way'!R383^2/3</f>
        <v>#VALUE!</v>
      </c>
      <c r="V383" s="11" t="e">
        <f>'OddsRatio_working_3-way'!S383*'OddsRatio_working_3-way'!R383/3-2*'OddsRatio_working_3-way'!R383^3/27-'OddsRatio_working_3-way'!T383</f>
        <v>#VALUE!</v>
      </c>
      <c r="W383" s="11" t="e">
        <f>'OddsRatio_working_3-way'!V383^2+4*'OddsRatio_working_3-way'!U383^3/27</f>
        <v>#VALUE!</v>
      </c>
      <c r="X383" s="11" t="e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#VALUE!</v>
      </c>
      <c r="Y383" s="11" t="e">
        <f>IF('OddsRatio_working_3-way'!W383&gt;=0,IF('OddsRatio_working_3-way'!V383+SQRT('OddsRatio_working_3-way'!W383)&gt;0,0,PI()),ACOS('OddsRatio_working_3-way'!V383/(2*'OddsRatio_working_3-way'!X383)))</f>
        <v>#VALUE!</v>
      </c>
      <c r="Z383" s="11" t="e">
        <f>'OddsRatio_working_3-way'!X383^(1/3)*COS('OddsRatio_working_3-way'!Y383/3)</f>
        <v>#VALUE!</v>
      </c>
      <c r="AA383" s="11" t="e">
        <f>'OddsRatio_working_3-way'!X383^(1/3)*COS(('OddsRatio_working_3-way'!Y383+2*PI())/3)</f>
        <v>#VALUE!</v>
      </c>
      <c r="AB383" s="11" t="e">
        <f>'OddsRatio_working_3-way'!X383^(1/3)*COS(('OddsRatio_working_3-way'!Y383+4*PI())/3)</f>
        <v>#VALUE!</v>
      </c>
      <c r="AC383" s="11" t="e">
        <f>'OddsRatio_working_3-way'!X383^(1/3)*SIN('OddsRatio_working_3-way'!Y383/3)</f>
        <v>#VALUE!</v>
      </c>
      <c r="AD383" s="11" t="e">
        <f>'OddsRatio_working_3-way'!X383^(1/3)*SIN(('OddsRatio_working_3-way'!Y383+2*PI())/3)</f>
        <v>#VALUE!</v>
      </c>
      <c r="AE383" s="11" t="e">
        <f>'OddsRatio_working_3-way'!X383^(1/3)*SIN(('OddsRatio_working_3-way'!Y383+4*PI())/3)</f>
        <v>#VALUE!</v>
      </c>
      <c r="AF383" s="11" t="e">
        <f>-'OddsRatio_working_3-way'!U383/(3*'OddsRatio_working_3-way'!X383^(1/3))*COS(('OddsRatio_working_3-way'!Y383)/3)</f>
        <v>#VALUE!</v>
      </c>
      <c r="AG383" s="11" t="e">
        <f>-'OddsRatio_working_3-way'!U383/(3*'OddsRatio_working_3-way'!X383^(1/3))*COS(('OddsRatio_working_3-way'!Y383+2*PI())/3)</f>
        <v>#VALUE!</v>
      </c>
      <c r="AH383" s="11" t="e">
        <f>-'OddsRatio_working_3-way'!U383/(3*'OddsRatio_working_3-way'!X383^(1/3))*COS(('OddsRatio_working_3-way'!Y383+4*PI())/3)</f>
        <v>#VALUE!</v>
      </c>
      <c r="AI383" s="11" t="e">
        <f>'OddsRatio_working_3-way'!U383/(3*'OddsRatio_working_3-way'!X383^(1/3))*SIN(('OddsRatio_working_3-way'!Y383)/3)</f>
        <v>#VALUE!</v>
      </c>
      <c r="AJ383" s="11" t="e">
        <f>'OddsRatio_working_3-way'!U383/(3*'OddsRatio_working_3-way'!X383^(1/3))*SIN(('OddsRatio_working_3-way'!Y383+2*PI())/3)</f>
        <v>#VALUE!</v>
      </c>
      <c r="AK383" s="11" t="e">
        <f>'OddsRatio_working_3-way'!U383/(3*'OddsRatio_working_3-way'!X383^(1/3))*SIN(('OddsRatio_working_3-way'!Y383+4*PI())/3)</f>
        <v>#VALUE!</v>
      </c>
      <c r="AL383" s="11" t="e">
        <f>'OddsRatio_working_3-way'!Z383+'OddsRatio_working_3-way'!AF383</f>
        <v>#VALUE!</v>
      </c>
      <c r="AM383" s="11" t="e">
        <f>'OddsRatio_working_3-way'!AA383+'OddsRatio_working_3-way'!AG383</f>
        <v>#VALUE!</v>
      </c>
      <c r="AN383" s="11" t="e">
        <f>'OddsRatio_working_3-way'!AB383+'OddsRatio_working_3-way'!AH383</f>
        <v>#VALUE!</v>
      </c>
      <c r="AO383" s="11" t="e">
        <f>'OddsRatio_working_3-way'!AC383+'OddsRatio_working_3-way'!AI383</f>
        <v>#VALUE!</v>
      </c>
      <c r="AP383" s="11" t="e">
        <f>'OddsRatio_working_3-way'!AD383+'OddsRatio_working_3-way'!AJ383</f>
        <v>#VALUE!</v>
      </c>
      <c r="AQ383" s="11" t="e">
        <f>'OddsRatio_working_3-way'!AE383+'OddsRatio_working_3-way'!AK383</f>
        <v>#VALUE!</v>
      </c>
      <c r="AR383" s="10" t="str">
        <f>IF(A383="","",IF(('OddsRatio_working_3-way'!X383=0),IF(Q383&gt;0,-Q383^(1/3),(-Q383)^(1/3)),'OddsRatio_working_3-way'!AL383-'OddsRatio_working_3-way'!R383/3))</f>
        <v/>
      </c>
      <c r="AS383" s="11" t="e">
        <f>IF(('OddsRatio_working_3-way'!X383=0),IF(Q383&gt;0,-Q383^(1/3),(-Q383)^(1/3)),'OddsRatio_working_3-way'!AM383-'OddsRatio_working_3-way'!R383/3)</f>
        <v>#VALUE!</v>
      </c>
      <c r="AT383" s="11" t="e">
        <f>IF(('OddsRatio_working_3-way'!X383=0),IF(Q383&gt;0,-Q383^(1/3),(-Q383)^(1/3)),'OddsRatio_working_3-way'!AN383-'OddsRatio_working_3-way'!R383/3)</f>
        <v>#VALUE!</v>
      </c>
      <c r="AU383" s="11" t="e">
        <f>IF(('OddsRatio_working_3-way'!X383=0),0,'OddsRatio_working_3-way'!AO383)</f>
        <v>#VALUE!</v>
      </c>
      <c r="AV383" s="11" t="e">
        <f>IF(('OddsRatio_working_3-way'!X383=0),0,'OddsRatio_working_3-way'!AP383)</f>
        <v>#VALUE!</v>
      </c>
      <c r="AW383" s="11" t="e">
        <f>IF(('OddsRatio_working_3-way'!X383=0),0,'OddsRatio_working_3-way'!AQ383)</f>
        <v>#VALUE!</v>
      </c>
    </row>
    <row r="384" spans="1:4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9" t="e">
        <f t="shared" si="78"/>
        <v>#VALUE!</v>
      </c>
      <c r="E384" s="9" t="e">
        <f t="shared" si="79"/>
        <v>#VALUE!</v>
      </c>
      <c r="F384" s="9" t="e">
        <f t="shared" si="80"/>
        <v>#VALUE!</v>
      </c>
      <c r="G384" s="9" t="str">
        <f t="shared" si="81"/>
        <v/>
      </c>
      <c r="H384" s="9" t="str">
        <f t="shared" si="82"/>
        <v/>
      </c>
      <c r="I384" s="9" t="str">
        <f t="shared" si="83"/>
        <v/>
      </c>
      <c r="J384" s="9" t="str">
        <f t="shared" si="84"/>
        <v/>
      </c>
      <c r="K384" s="11" t="e">
        <f t="shared" si="85"/>
        <v>#VALUE!</v>
      </c>
      <c r="L384" s="11" t="e">
        <f t="shared" si="86"/>
        <v>#VALUE!</v>
      </c>
      <c r="M384" s="11" t="e">
        <f t="shared" si="87"/>
        <v>#VALUE!</v>
      </c>
      <c r="N384" s="11" t="e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#VALUE!</v>
      </c>
      <c r="O384" s="11">
        <f>0</f>
        <v>0</v>
      </c>
      <c r="P384" s="11" t="e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#VALUE!</v>
      </c>
      <c r="Q384" s="11" t="e">
        <f>2*'OddsRatio_working_3-way'!K384*'OddsRatio_working_3-way'!L384*'OddsRatio_working_3-way'!M384</f>
        <v>#VALUE!</v>
      </c>
      <c r="R384" s="11" t="e">
        <f t="shared" si="88"/>
        <v>#VALUE!</v>
      </c>
      <c r="S384" s="11" t="e">
        <f t="shared" si="89"/>
        <v>#VALUE!</v>
      </c>
      <c r="T384" s="11" t="e">
        <f t="shared" si="90"/>
        <v>#VALUE!</v>
      </c>
      <c r="U384" s="11" t="e">
        <f>'OddsRatio_working_3-way'!S384-'OddsRatio_working_3-way'!R384^2/3</f>
        <v>#VALUE!</v>
      </c>
      <c r="V384" s="11" t="e">
        <f>'OddsRatio_working_3-way'!S384*'OddsRatio_working_3-way'!R384/3-2*'OddsRatio_working_3-way'!R384^3/27-'OddsRatio_working_3-way'!T384</f>
        <v>#VALUE!</v>
      </c>
      <c r="W384" s="11" t="e">
        <f>'OddsRatio_working_3-way'!V384^2+4*'OddsRatio_working_3-way'!U384^3/27</f>
        <v>#VALUE!</v>
      </c>
      <c r="X384" s="11" t="e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#VALUE!</v>
      </c>
      <c r="Y384" s="11" t="e">
        <f>IF('OddsRatio_working_3-way'!W384&gt;=0,IF('OddsRatio_working_3-way'!V384+SQRT('OddsRatio_working_3-way'!W384)&gt;0,0,PI()),ACOS('OddsRatio_working_3-way'!V384/(2*'OddsRatio_working_3-way'!X384)))</f>
        <v>#VALUE!</v>
      </c>
      <c r="Z384" s="11" t="e">
        <f>'OddsRatio_working_3-way'!X384^(1/3)*COS('OddsRatio_working_3-way'!Y384/3)</f>
        <v>#VALUE!</v>
      </c>
      <c r="AA384" s="11" t="e">
        <f>'OddsRatio_working_3-way'!X384^(1/3)*COS(('OddsRatio_working_3-way'!Y384+2*PI())/3)</f>
        <v>#VALUE!</v>
      </c>
      <c r="AB384" s="11" t="e">
        <f>'OddsRatio_working_3-way'!X384^(1/3)*COS(('OddsRatio_working_3-way'!Y384+4*PI())/3)</f>
        <v>#VALUE!</v>
      </c>
      <c r="AC384" s="11" t="e">
        <f>'OddsRatio_working_3-way'!X384^(1/3)*SIN('OddsRatio_working_3-way'!Y384/3)</f>
        <v>#VALUE!</v>
      </c>
      <c r="AD384" s="11" t="e">
        <f>'OddsRatio_working_3-way'!X384^(1/3)*SIN(('OddsRatio_working_3-way'!Y384+2*PI())/3)</f>
        <v>#VALUE!</v>
      </c>
      <c r="AE384" s="11" t="e">
        <f>'OddsRatio_working_3-way'!X384^(1/3)*SIN(('OddsRatio_working_3-way'!Y384+4*PI())/3)</f>
        <v>#VALUE!</v>
      </c>
      <c r="AF384" s="11" t="e">
        <f>-'OddsRatio_working_3-way'!U384/(3*'OddsRatio_working_3-way'!X384^(1/3))*COS(('OddsRatio_working_3-way'!Y384)/3)</f>
        <v>#VALUE!</v>
      </c>
      <c r="AG384" s="11" t="e">
        <f>-'OddsRatio_working_3-way'!U384/(3*'OddsRatio_working_3-way'!X384^(1/3))*COS(('OddsRatio_working_3-way'!Y384+2*PI())/3)</f>
        <v>#VALUE!</v>
      </c>
      <c r="AH384" s="11" t="e">
        <f>-'OddsRatio_working_3-way'!U384/(3*'OddsRatio_working_3-way'!X384^(1/3))*COS(('OddsRatio_working_3-way'!Y384+4*PI())/3)</f>
        <v>#VALUE!</v>
      </c>
      <c r="AI384" s="11" t="e">
        <f>'OddsRatio_working_3-way'!U384/(3*'OddsRatio_working_3-way'!X384^(1/3))*SIN(('OddsRatio_working_3-way'!Y384)/3)</f>
        <v>#VALUE!</v>
      </c>
      <c r="AJ384" s="11" t="e">
        <f>'OddsRatio_working_3-way'!U384/(3*'OddsRatio_working_3-way'!X384^(1/3))*SIN(('OddsRatio_working_3-way'!Y384+2*PI())/3)</f>
        <v>#VALUE!</v>
      </c>
      <c r="AK384" s="11" t="e">
        <f>'OddsRatio_working_3-way'!U384/(3*'OddsRatio_working_3-way'!X384^(1/3))*SIN(('OddsRatio_working_3-way'!Y384+4*PI())/3)</f>
        <v>#VALUE!</v>
      </c>
      <c r="AL384" s="11" t="e">
        <f>'OddsRatio_working_3-way'!Z384+'OddsRatio_working_3-way'!AF384</f>
        <v>#VALUE!</v>
      </c>
      <c r="AM384" s="11" t="e">
        <f>'OddsRatio_working_3-way'!AA384+'OddsRatio_working_3-way'!AG384</f>
        <v>#VALUE!</v>
      </c>
      <c r="AN384" s="11" t="e">
        <f>'OddsRatio_working_3-way'!AB384+'OddsRatio_working_3-way'!AH384</f>
        <v>#VALUE!</v>
      </c>
      <c r="AO384" s="11" t="e">
        <f>'OddsRatio_working_3-way'!AC384+'OddsRatio_working_3-way'!AI384</f>
        <v>#VALUE!</v>
      </c>
      <c r="AP384" s="11" t="e">
        <f>'OddsRatio_working_3-way'!AD384+'OddsRatio_working_3-way'!AJ384</f>
        <v>#VALUE!</v>
      </c>
      <c r="AQ384" s="11" t="e">
        <f>'OddsRatio_working_3-way'!AE384+'OddsRatio_working_3-way'!AK384</f>
        <v>#VALUE!</v>
      </c>
      <c r="AR384" s="10" t="str">
        <f>IF(A384="","",IF(('OddsRatio_working_3-way'!X384=0),IF(Q384&gt;0,-Q384^(1/3),(-Q384)^(1/3)),'OddsRatio_working_3-way'!AL384-'OddsRatio_working_3-way'!R384/3))</f>
        <v/>
      </c>
      <c r="AS384" s="11" t="e">
        <f>IF(('OddsRatio_working_3-way'!X384=0),IF(Q384&gt;0,-Q384^(1/3),(-Q384)^(1/3)),'OddsRatio_working_3-way'!AM384-'OddsRatio_working_3-way'!R384/3)</f>
        <v>#VALUE!</v>
      </c>
      <c r="AT384" s="11" t="e">
        <f>IF(('OddsRatio_working_3-way'!X384=0),IF(Q384&gt;0,-Q384^(1/3),(-Q384)^(1/3)),'OddsRatio_working_3-way'!AN384-'OddsRatio_working_3-way'!R384/3)</f>
        <v>#VALUE!</v>
      </c>
      <c r="AU384" s="11" t="e">
        <f>IF(('OddsRatio_working_3-way'!X384=0),0,'OddsRatio_working_3-way'!AO384)</f>
        <v>#VALUE!</v>
      </c>
      <c r="AV384" s="11" t="e">
        <f>IF(('OddsRatio_working_3-way'!X384=0),0,'OddsRatio_working_3-way'!AP384)</f>
        <v>#VALUE!</v>
      </c>
      <c r="AW384" s="11" t="e">
        <f>IF(('OddsRatio_working_3-way'!X384=0),0,'OddsRatio_working_3-way'!AQ384)</f>
        <v>#VALUE!</v>
      </c>
    </row>
    <row r="385" spans="1:4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9" t="e">
        <f t="shared" si="78"/>
        <v>#VALUE!</v>
      </c>
      <c r="E385" s="9" t="e">
        <f t="shared" si="79"/>
        <v>#VALUE!</v>
      </c>
      <c r="F385" s="9" t="e">
        <f t="shared" si="80"/>
        <v>#VALUE!</v>
      </c>
      <c r="G385" s="9" t="str">
        <f t="shared" si="81"/>
        <v/>
      </c>
      <c r="H385" s="9" t="str">
        <f t="shared" si="82"/>
        <v/>
      </c>
      <c r="I385" s="9" t="str">
        <f t="shared" si="83"/>
        <v/>
      </c>
      <c r="J385" s="9" t="str">
        <f t="shared" si="84"/>
        <v/>
      </c>
      <c r="K385" s="11" t="e">
        <f t="shared" si="85"/>
        <v>#VALUE!</v>
      </c>
      <c r="L385" s="11" t="e">
        <f t="shared" si="86"/>
        <v>#VALUE!</v>
      </c>
      <c r="M385" s="11" t="e">
        <f t="shared" si="87"/>
        <v>#VALUE!</v>
      </c>
      <c r="N385" s="11" t="e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#VALUE!</v>
      </c>
      <c r="O385" s="11">
        <f>0</f>
        <v>0</v>
      </c>
      <c r="P385" s="11" t="e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#VALUE!</v>
      </c>
      <c r="Q385" s="11" t="e">
        <f>2*'OddsRatio_working_3-way'!K385*'OddsRatio_working_3-way'!L385*'OddsRatio_working_3-way'!M385</f>
        <v>#VALUE!</v>
      </c>
      <c r="R385" s="11" t="e">
        <f t="shared" si="88"/>
        <v>#VALUE!</v>
      </c>
      <c r="S385" s="11" t="e">
        <f t="shared" si="89"/>
        <v>#VALUE!</v>
      </c>
      <c r="T385" s="11" t="e">
        <f t="shared" si="90"/>
        <v>#VALUE!</v>
      </c>
      <c r="U385" s="11" t="e">
        <f>'OddsRatio_working_3-way'!S385-'OddsRatio_working_3-way'!R385^2/3</f>
        <v>#VALUE!</v>
      </c>
      <c r="V385" s="11" t="e">
        <f>'OddsRatio_working_3-way'!S385*'OddsRatio_working_3-way'!R385/3-2*'OddsRatio_working_3-way'!R385^3/27-'OddsRatio_working_3-way'!T385</f>
        <v>#VALUE!</v>
      </c>
      <c r="W385" s="11" t="e">
        <f>'OddsRatio_working_3-way'!V385^2+4*'OddsRatio_working_3-way'!U385^3/27</f>
        <v>#VALUE!</v>
      </c>
      <c r="X385" s="11" t="e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#VALUE!</v>
      </c>
      <c r="Y385" s="11" t="e">
        <f>IF('OddsRatio_working_3-way'!W385&gt;=0,IF('OddsRatio_working_3-way'!V385+SQRT('OddsRatio_working_3-way'!W385)&gt;0,0,PI()),ACOS('OddsRatio_working_3-way'!V385/(2*'OddsRatio_working_3-way'!X385)))</f>
        <v>#VALUE!</v>
      </c>
      <c r="Z385" s="11" t="e">
        <f>'OddsRatio_working_3-way'!X385^(1/3)*COS('OddsRatio_working_3-way'!Y385/3)</f>
        <v>#VALUE!</v>
      </c>
      <c r="AA385" s="11" t="e">
        <f>'OddsRatio_working_3-way'!X385^(1/3)*COS(('OddsRatio_working_3-way'!Y385+2*PI())/3)</f>
        <v>#VALUE!</v>
      </c>
      <c r="AB385" s="11" t="e">
        <f>'OddsRatio_working_3-way'!X385^(1/3)*COS(('OddsRatio_working_3-way'!Y385+4*PI())/3)</f>
        <v>#VALUE!</v>
      </c>
      <c r="AC385" s="11" t="e">
        <f>'OddsRatio_working_3-way'!X385^(1/3)*SIN('OddsRatio_working_3-way'!Y385/3)</f>
        <v>#VALUE!</v>
      </c>
      <c r="AD385" s="11" t="e">
        <f>'OddsRatio_working_3-way'!X385^(1/3)*SIN(('OddsRatio_working_3-way'!Y385+2*PI())/3)</f>
        <v>#VALUE!</v>
      </c>
      <c r="AE385" s="11" t="e">
        <f>'OddsRatio_working_3-way'!X385^(1/3)*SIN(('OddsRatio_working_3-way'!Y385+4*PI())/3)</f>
        <v>#VALUE!</v>
      </c>
      <c r="AF385" s="11" t="e">
        <f>-'OddsRatio_working_3-way'!U385/(3*'OddsRatio_working_3-way'!X385^(1/3))*COS(('OddsRatio_working_3-way'!Y385)/3)</f>
        <v>#VALUE!</v>
      </c>
      <c r="AG385" s="11" t="e">
        <f>-'OddsRatio_working_3-way'!U385/(3*'OddsRatio_working_3-way'!X385^(1/3))*COS(('OddsRatio_working_3-way'!Y385+2*PI())/3)</f>
        <v>#VALUE!</v>
      </c>
      <c r="AH385" s="11" t="e">
        <f>-'OddsRatio_working_3-way'!U385/(3*'OddsRatio_working_3-way'!X385^(1/3))*COS(('OddsRatio_working_3-way'!Y385+4*PI())/3)</f>
        <v>#VALUE!</v>
      </c>
      <c r="AI385" s="11" t="e">
        <f>'OddsRatio_working_3-way'!U385/(3*'OddsRatio_working_3-way'!X385^(1/3))*SIN(('OddsRatio_working_3-way'!Y385)/3)</f>
        <v>#VALUE!</v>
      </c>
      <c r="AJ385" s="11" t="e">
        <f>'OddsRatio_working_3-way'!U385/(3*'OddsRatio_working_3-way'!X385^(1/3))*SIN(('OddsRatio_working_3-way'!Y385+2*PI())/3)</f>
        <v>#VALUE!</v>
      </c>
      <c r="AK385" s="11" t="e">
        <f>'OddsRatio_working_3-way'!U385/(3*'OddsRatio_working_3-way'!X385^(1/3))*SIN(('OddsRatio_working_3-way'!Y385+4*PI())/3)</f>
        <v>#VALUE!</v>
      </c>
      <c r="AL385" s="11" t="e">
        <f>'OddsRatio_working_3-way'!Z385+'OddsRatio_working_3-way'!AF385</f>
        <v>#VALUE!</v>
      </c>
      <c r="AM385" s="11" t="e">
        <f>'OddsRatio_working_3-way'!AA385+'OddsRatio_working_3-way'!AG385</f>
        <v>#VALUE!</v>
      </c>
      <c r="AN385" s="11" t="e">
        <f>'OddsRatio_working_3-way'!AB385+'OddsRatio_working_3-way'!AH385</f>
        <v>#VALUE!</v>
      </c>
      <c r="AO385" s="11" t="e">
        <f>'OddsRatio_working_3-way'!AC385+'OddsRatio_working_3-way'!AI385</f>
        <v>#VALUE!</v>
      </c>
      <c r="AP385" s="11" t="e">
        <f>'OddsRatio_working_3-way'!AD385+'OddsRatio_working_3-way'!AJ385</f>
        <v>#VALUE!</v>
      </c>
      <c r="AQ385" s="11" t="e">
        <f>'OddsRatio_working_3-way'!AE385+'OddsRatio_working_3-way'!AK385</f>
        <v>#VALUE!</v>
      </c>
      <c r="AR385" s="10" t="str">
        <f>IF(A385="","",IF(('OddsRatio_working_3-way'!X385=0),IF(Q385&gt;0,-Q385^(1/3),(-Q385)^(1/3)),'OddsRatio_working_3-way'!AL385-'OddsRatio_working_3-way'!R385/3))</f>
        <v/>
      </c>
      <c r="AS385" s="11" t="e">
        <f>IF(('OddsRatio_working_3-way'!X385=0),IF(Q385&gt;0,-Q385^(1/3),(-Q385)^(1/3)),'OddsRatio_working_3-way'!AM385-'OddsRatio_working_3-way'!R385/3)</f>
        <v>#VALUE!</v>
      </c>
      <c r="AT385" s="11" t="e">
        <f>IF(('OddsRatio_working_3-way'!X385=0),IF(Q385&gt;0,-Q385^(1/3),(-Q385)^(1/3)),'OddsRatio_working_3-way'!AN385-'OddsRatio_working_3-way'!R385/3)</f>
        <v>#VALUE!</v>
      </c>
      <c r="AU385" s="11" t="e">
        <f>IF(('OddsRatio_working_3-way'!X385=0),0,'OddsRatio_working_3-way'!AO385)</f>
        <v>#VALUE!</v>
      </c>
      <c r="AV385" s="11" t="e">
        <f>IF(('OddsRatio_working_3-way'!X385=0),0,'OddsRatio_working_3-way'!AP385)</f>
        <v>#VALUE!</v>
      </c>
      <c r="AW385" s="11" t="e">
        <f>IF(('OddsRatio_working_3-way'!X385=0),0,'OddsRatio_working_3-way'!AQ385)</f>
        <v>#VALUE!</v>
      </c>
    </row>
    <row r="386" spans="1:4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9" t="e">
        <f t="shared" si="78"/>
        <v>#VALUE!</v>
      </c>
      <c r="E386" s="9" t="e">
        <f t="shared" si="79"/>
        <v>#VALUE!</v>
      </c>
      <c r="F386" s="9" t="e">
        <f t="shared" si="80"/>
        <v>#VALUE!</v>
      </c>
      <c r="G386" s="9" t="str">
        <f t="shared" si="81"/>
        <v/>
      </c>
      <c r="H386" s="9" t="str">
        <f t="shared" si="82"/>
        <v/>
      </c>
      <c r="I386" s="9" t="str">
        <f t="shared" si="83"/>
        <v/>
      </c>
      <c r="J386" s="9" t="str">
        <f t="shared" si="84"/>
        <v/>
      </c>
      <c r="K386" s="11" t="e">
        <f t="shared" si="85"/>
        <v>#VALUE!</v>
      </c>
      <c r="L386" s="11" t="e">
        <f t="shared" si="86"/>
        <v>#VALUE!</v>
      </c>
      <c r="M386" s="11" t="e">
        <f t="shared" si="87"/>
        <v>#VALUE!</v>
      </c>
      <c r="N386" s="11" t="e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#VALUE!</v>
      </c>
      <c r="O386" s="11">
        <f>0</f>
        <v>0</v>
      </c>
      <c r="P386" s="11" t="e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#VALUE!</v>
      </c>
      <c r="Q386" s="11" t="e">
        <f>2*'OddsRatio_working_3-way'!K386*'OddsRatio_working_3-way'!L386*'OddsRatio_working_3-way'!M386</f>
        <v>#VALUE!</v>
      </c>
      <c r="R386" s="11" t="e">
        <f t="shared" si="88"/>
        <v>#VALUE!</v>
      </c>
      <c r="S386" s="11" t="e">
        <f t="shared" si="89"/>
        <v>#VALUE!</v>
      </c>
      <c r="T386" s="11" t="e">
        <f t="shared" si="90"/>
        <v>#VALUE!</v>
      </c>
      <c r="U386" s="11" t="e">
        <f>'OddsRatio_working_3-way'!S386-'OddsRatio_working_3-way'!R386^2/3</f>
        <v>#VALUE!</v>
      </c>
      <c r="V386" s="11" t="e">
        <f>'OddsRatio_working_3-way'!S386*'OddsRatio_working_3-way'!R386/3-2*'OddsRatio_working_3-way'!R386^3/27-'OddsRatio_working_3-way'!T386</f>
        <v>#VALUE!</v>
      </c>
      <c r="W386" s="11" t="e">
        <f>'OddsRatio_working_3-way'!V386^2+4*'OddsRatio_working_3-way'!U386^3/27</f>
        <v>#VALUE!</v>
      </c>
      <c r="X386" s="11" t="e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#VALUE!</v>
      </c>
      <c r="Y386" s="11" t="e">
        <f>IF('OddsRatio_working_3-way'!W386&gt;=0,IF('OddsRatio_working_3-way'!V386+SQRT('OddsRatio_working_3-way'!W386)&gt;0,0,PI()),ACOS('OddsRatio_working_3-way'!V386/(2*'OddsRatio_working_3-way'!X386)))</f>
        <v>#VALUE!</v>
      </c>
      <c r="Z386" s="11" t="e">
        <f>'OddsRatio_working_3-way'!X386^(1/3)*COS('OddsRatio_working_3-way'!Y386/3)</f>
        <v>#VALUE!</v>
      </c>
      <c r="AA386" s="11" t="e">
        <f>'OddsRatio_working_3-way'!X386^(1/3)*COS(('OddsRatio_working_3-way'!Y386+2*PI())/3)</f>
        <v>#VALUE!</v>
      </c>
      <c r="AB386" s="11" t="e">
        <f>'OddsRatio_working_3-way'!X386^(1/3)*COS(('OddsRatio_working_3-way'!Y386+4*PI())/3)</f>
        <v>#VALUE!</v>
      </c>
      <c r="AC386" s="11" t="e">
        <f>'OddsRatio_working_3-way'!X386^(1/3)*SIN('OddsRatio_working_3-way'!Y386/3)</f>
        <v>#VALUE!</v>
      </c>
      <c r="AD386" s="11" t="e">
        <f>'OddsRatio_working_3-way'!X386^(1/3)*SIN(('OddsRatio_working_3-way'!Y386+2*PI())/3)</f>
        <v>#VALUE!</v>
      </c>
      <c r="AE386" s="11" t="e">
        <f>'OddsRatio_working_3-way'!X386^(1/3)*SIN(('OddsRatio_working_3-way'!Y386+4*PI())/3)</f>
        <v>#VALUE!</v>
      </c>
      <c r="AF386" s="11" t="e">
        <f>-'OddsRatio_working_3-way'!U386/(3*'OddsRatio_working_3-way'!X386^(1/3))*COS(('OddsRatio_working_3-way'!Y386)/3)</f>
        <v>#VALUE!</v>
      </c>
      <c r="AG386" s="11" t="e">
        <f>-'OddsRatio_working_3-way'!U386/(3*'OddsRatio_working_3-way'!X386^(1/3))*COS(('OddsRatio_working_3-way'!Y386+2*PI())/3)</f>
        <v>#VALUE!</v>
      </c>
      <c r="AH386" s="11" t="e">
        <f>-'OddsRatio_working_3-way'!U386/(3*'OddsRatio_working_3-way'!X386^(1/3))*COS(('OddsRatio_working_3-way'!Y386+4*PI())/3)</f>
        <v>#VALUE!</v>
      </c>
      <c r="AI386" s="11" t="e">
        <f>'OddsRatio_working_3-way'!U386/(3*'OddsRatio_working_3-way'!X386^(1/3))*SIN(('OddsRatio_working_3-way'!Y386)/3)</f>
        <v>#VALUE!</v>
      </c>
      <c r="AJ386" s="11" t="e">
        <f>'OddsRatio_working_3-way'!U386/(3*'OddsRatio_working_3-way'!X386^(1/3))*SIN(('OddsRatio_working_3-way'!Y386+2*PI())/3)</f>
        <v>#VALUE!</v>
      </c>
      <c r="AK386" s="11" t="e">
        <f>'OddsRatio_working_3-way'!U386/(3*'OddsRatio_working_3-way'!X386^(1/3))*SIN(('OddsRatio_working_3-way'!Y386+4*PI())/3)</f>
        <v>#VALUE!</v>
      </c>
      <c r="AL386" s="11" t="e">
        <f>'OddsRatio_working_3-way'!Z386+'OddsRatio_working_3-way'!AF386</f>
        <v>#VALUE!</v>
      </c>
      <c r="AM386" s="11" t="e">
        <f>'OddsRatio_working_3-way'!AA386+'OddsRatio_working_3-way'!AG386</f>
        <v>#VALUE!</v>
      </c>
      <c r="AN386" s="11" t="e">
        <f>'OddsRatio_working_3-way'!AB386+'OddsRatio_working_3-way'!AH386</f>
        <v>#VALUE!</v>
      </c>
      <c r="AO386" s="11" t="e">
        <f>'OddsRatio_working_3-way'!AC386+'OddsRatio_working_3-way'!AI386</f>
        <v>#VALUE!</v>
      </c>
      <c r="AP386" s="11" t="e">
        <f>'OddsRatio_working_3-way'!AD386+'OddsRatio_working_3-way'!AJ386</f>
        <v>#VALUE!</v>
      </c>
      <c r="AQ386" s="11" t="e">
        <f>'OddsRatio_working_3-way'!AE386+'OddsRatio_working_3-way'!AK386</f>
        <v>#VALUE!</v>
      </c>
      <c r="AR386" s="10" t="str">
        <f>IF(A386="","",IF(('OddsRatio_working_3-way'!X386=0),IF(Q386&gt;0,-Q386^(1/3),(-Q386)^(1/3)),'OddsRatio_working_3-way'!AL386-'OddsRatio_working_3-way'!R386/3))</f>
        <v/>
      </c>
      <c r="AS386" s="11" t="e">
        <f>IF(('OddsRatio_working_3-way'!X386=0),IF(Q386&gt;0,-Q386^(1/3),(-Q386)^(1/3)),'OddsRatio_working_3-way'!AM386-'OddsRatio_working_3-way'!R386/3)</f>
        <v>#VALUE!</v>
      </c>
      <c r="AT386" s="11" t="e">
        <f>IF(('OddsRatio_working_3-way'!X386=0),IF(Q386&gt;0,-Q386^(1/3),(-Q386)^(1/3)),'OddsRatio_working_3-way'!AN386-'OddsRatio_working_3-way'!R386/3)</f>
        <v>#VALUE!</v>
      </c>
      <c r="AU386" s="11" t="e">
        <f>IF(('OddsRatio_working_3-way'!X386=0),0,'OddsRatio_working_3-way'!AO386)</f>
        <v>#VALUE!</v>
      </c>
      <c r="AV386" s="11" t="e">
        <f>IF(('OddsRatio_working_3-way'!X386=0),0,'OddsRatio_working_3-way'!AP386)</f>
        <v>#VALUE!</v>
      </c>
      <c r="AW386" s="11" t="e">
        <f>IF(('OddsRatio_working_3-way'!X386=0),0,'OddsRatio_working_3-way'!AQ386)</f>
        <v>#VALUE!</v>
      </c>
    </row>
    <row r="387" spans="1:4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9" t="e">
        <f t="shared" si="78"/>
        <v>#VALUE!</v>
      </c>
      <c r="E387" s="9" t="e">
        <f t="shared" si="79"/>
        <v>#VALUE!</v>
      </c>
      <c r="F387" s="9" t="e">
        <f t="shared" si="80"/>
        <v>#VALUE!</v>
      </c>
      <c r="G387" s="9" t="str">
        <f t="shared" si="81"/>
        <v/>
      </c>
      <c r="H387" s="9" t="str">
        <f t="shared" si="82"/>
        <v/>
      </c>
      <c r="I387" s="9" t="str">
        <f t="shared" si="83"/>
        <v/>
      </c>
      <c r="J387" s="9" t="str">
        <f t="shared" si="84"/>
        <v/>
      </c>
      <c r="K387" s="11" t="e">
        <f t="shared" si="85"/>
        <v>#VALUE!</v>
      </c>
      <c r="L387" s="11" t="e">
        <f t="shared" si="86"/>
        <v>#VALUE!</v>
      </c>
      <c r="M387" s="11" t="e">
        <f t="shared" si="87"/>
        <v>#VALUE!</v>
      </c>
      <c r="N387" s="11" t="e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#VALUE!</v>
      </c>
      <c r="O387" s="11">
        <f>0</f>
        <v>0</v>
      </c>
      <c r="P387" s="11" t="e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#VALUE!</v>
      </c>
      <c r="Q387" s="11" t="e">
        <f>2*'OddsRatio_working_3-way'!K387*'OddsRatio_working_3-way'!L387*'OddsRatio_working_3-way'!M387</f>
        <v>#VALUE!</v>
      </c>
      <c r="R387" s="11" t="e">
        <f t="shared" si="88"/>
        <v>#VALUE!</v>
      </c>
      <c r="S387" s="11" t="e">
        <f t="shared" si="89"/>
        <v>#VALUE!</v>
      </c>
      <c r="T387" s="11" t="e">
        <f t="shared" si="90"/>
        <v>#VALUE!</v>
      </c>
      <c r="U387" s="11" t="e">
        <f>'OddsRatio_working_3-way'!S387-'OddsRatio_working_3-way'!R387^2/3</f>
        <v>#VALUE!</v>
      </c>
      <c r="V387" s="11" t="e">
        <f>'OddsRatio_working_3-way'!S387*'OddsRatio_working_3-way'!R387/3-2*'OddsRatio_working_3-way'!R387^3/27-'OddsRatio_working_3-way'!T387</f>
        <v>#VALUE!</v>
      </c>
      <c r="W387" s="11" t="e">
        <f>'OddsRatio_working_3-way'!V387^2+4*'OddsRatio_working_3-way'!U387^3/27</f>
        <v>#VALUE!</v>
      </c>
      <c r="X387" s="11" t="e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#VALUE!</v>
      </c>
      <c r="Y387" s="11" t="e">
        <f>IF('OddsRatio_working_3-way'!W387&gt;=0,IF('OddsRatio_working_3-way'!V387+SQRT('OddsRatio_working_3-way'!W387)&gt;0,0,PI()),ACOS('OddsRatio_working_3-way'!V387/(2*'OddsRatio_working_3-way'!X387)))</f>
        <v>#VALUE!</v>
      </c>
      <c r="Z387" s="11" t="e">
        <f>'OddsRatio_working_3-way'!X387^(1/3)*COS('OddsRatio_working_3-way'!Y387/3)</f>
        <v>#VALUE!</v>
      </c>
      <c r="AA387" s="11" t="e">
        <f>'OddsRatio_working_3-way'!X387^(1/3)*COS(('OddsRatio_working_3-way'!Y387+2*PI())/3)</f>
        <v>#VALUE!</v>
      </c>
      <c r="AB387" s="11" t="e">
        <f>'OddsRatio_working_3-way'!X387^(1/3)*COS(('OddsRatio_working_3-way'!Y387+4*PI())/3)</f>
        <v>#VALUE!</v>
      </c>
      <c r="AC387" s="11" t="e">
        <f>'OddsRatio_working_3-way'!X387^(1/3)*SIN('OddsRatio_working_3-way'!Y387/3)</f>
        <v>#VALUE!</v>
      </c>
      <c r="AD387" s="11" t="e">
        <f>'OddsRatio_working_3-way'!X387^(1/3)*SIN(('OddsRatio_working_3-way'!Y387+2*PI())/3)</f>
        <v>#VALUE!</v>
      </c>
      <c r="AE387" s="11" t="e">
        <f>'OddsRatio_working_3-way'!X387^(1/3)*SIN(('OddsRatio_working_3-way'!Y387+4*PI())/3)</f>
        <v>#VALUE!</v>
      </c>
      <c r="AF387" s="11" t="e">
        <f>-'OddsRatio_working_3-way'!U387/(3*'OddsRatio_working_3-way'!X387^(1/3))*COS(('OddsRatio_working_3-way'!Y387)/3)</f>
        <v>#VALUE!</v>
      </c>
      <c r="AG387" s="11" t="e">
        <f>-'OddsRatio_working_3-way'!U387/(3*'OddsRatio_working_3-way'!X387^(1/3))*COS(('OddsRatio_working_3-way'!Y387+2*PI())/3)</f>
        <v>#VALUE!</v>
      </c>
      <c r="AH387" s="11" t="e">
        <f>-'OddsRatio_working_3-way'!U387/(3*'OddsRatio_working_3-way'!X387^(1/3))*COS(('OddsRatio_working_3-way'!Y387+4*PI())/3)</f>
        <v>#VALUE!</v>
      </c>
      <c r="AI387" s="11" t="e">
        <f>'OddsRatio_working_3-way'!U387/(3*'OddsRatio_working_3-way'!X387^(1/3))*SIN(('OddsRatio_working_3-way'!Y387)/3)</f>
        <v>#VALUE!</v>
      </c>
      <c r="AJ387" s="11" t="e">
        <f>'OddsRatio_working_3-way'!U387/(3*'OddsRatio_working_3-way'!X387^(1/3))*SIN(('OddsRatio_working_3-way'!Y387+2*PI())/3)</f>
        <v>#VALUE!</v>
      </c>
      <c r="AK387" s="11" t="e">
        <f>'OddsRatio_working_3-way'!U387/(3*'OddsRatio_working_3-way'!X387^(1/3))*SIN(('OddsRatio_working_3-way'!Y387+4*PI())/3)</f>
        <v>#VALUE!</v>
      </c>
      <c r="AL387" s="11" t="e">
        <f>'OddsRatio_working_3-way'!Z387+'OddsRatio_working_3-way'!AF387</f>
        <v>#VALUE!</v>
      </c>
      <c r="AM387" s="11" t="e">
        <f>'OddsRatio_working_3-way'!AA387+'OddsRatio_working_3-way'!AG387</f>
        <v>#VALUE!</v>
      </c>
      <c r="AN387" s="11" t="e">
        <f>'OddsRatio_working_3-way'!AB387+'OddsRatio_working_3-way'!AH387</f>
        <v>#VALUE!</v>
      </c>
      <c r="AO387" s="11" t="e">
        <f>'OddsRatio_working_3-way'!AC387+'OddsRatio_working_3-way'!AI387</f>
        <v>#VALUE!</v>
      </c>
      <c r="AP387" s="11" t="e">
        <f>'OddsRatio_working_3-way'!AD387+'OddsRatio_working_3-way'!AJ387</f>
        <v>#VALUE!</v>
      </c>
      <c r="AQ387" s="11" t="e">
        <f>'OddsRatio_working_3-way'!AE387+'OddsRatio_working_3-way'!AK387</f>
        <v>#VALUE!</v>
      </c>
      <c r="AR387" s="10" t="str">
        <f>IF(A387="","",IF(('OddsRatio_working_3-way'!X387=0),IF(Q387&gt;0,-Q387^(1/3),(-Q387)^(1/3)),'OddsRatio_working_3-way'!AL387-'OddsRatio_working_3-way'!R387/3))</f>
        <v/>
      </c>
      <c r="AS387" s="11" t="e">
        <f>IF(('OddsRatio_working_3-way'!X387=0),IF(Q387&gt;0,-Q387^(1/3),(-Q387)^(1/3)),'OddsRatio_working_3-way'!AM387-'OddsRatio_working_3-way'!R387/3)</f>
        <v>#VALUE!</v>
      </c>
      <c r="AT387" s="11" t="e">
        <f>IF(('OddsRatio_working_3-way'!X387=0),IF(Q387&gt;0,-Q387^(1/3),(-Q387)^(1/3)),'OddsRatio_working_3-way'!AN387-'OddsRatio_working_3-way'!R387/3)</f>
        <v>#VALUE!</v>
      </c>
      <c r="AU387" s="11" t="e">
        <f>IF(('OddsRatio_working_3-way'!X387=0),0,'OddsRatio_working_3-way'!AO387)</f>
        <v>#VALUE!</v>
      </c>
      <c r="AV387" s="11" t="e">
        <f>IF(('OddsRatio_working_3-way'!X387=0),0,'OddsRatio_working_3-way'!AP387)</f>
        <v>#VALUE!</v>
      </c>
      <c r="AW387" s="11" t="e">
        <f>IF(('OddsRatio_working_3-way'!X387=0),0,'OddsRatio_working_3-way'!AQ387)</f>
        <v>#VALUE!</v>
      </c>
    </row>
    <row r="388" spans="1:4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9" t="e">
        <f t="shared" ref="D388:D451" si="91">(K388/(AR388+K388-(AR388*K388)))</f>
        <v>#VALUE!</v>
      </c>
      <c r="E388" s="9" t="e">
        <f t="shared" ref="E388:E451" si="92">(L388/(AR388+L388-(AR388*L388)))</f>
        <v>#VALUE!</v>
      </c>
      <c r="F388" s="9" t="e">
        <f t="shared" ref="F388:F451" si="93">(M388/(AR388+M388-(AR388*M388)))</f>
        <v>#VALUE!</v>
      </c>
      <c r="G388" s="9" t="str">
        <f t="shared" ref="G388:G451" si="94">AR388</f>
        <v/>
      </c>
      <c r="H388" s="9" t="str">
        <f t="shared" ref="H388:H451" si="95">IF(A388="","",1/D388)</f>
        <v/>
      </c>
      <c r="I388" s="9" t="str">
        <f t="shared" ref="I388:I451" si="96">IF(B388="","",1/E388)</f>
        <v/>
      </c>
      <c r="J388" s="9" t="str">
        <f t="shared" ref="J388:J451" si="97">IF(C388="","",1/F388)</f>
        <v/>
      </c>
      <c r="K388" s="11" t="e">
        <f t="shared" ref="K388:K451" si="98">1/A388</f>
        <v>#VALUE!</v>
      </c>
      <c r="L388" s="11" t="e">
        <f t="shared" ref="L388:L451" si="99">1/B388</f>
        <v>#VALUE!</v>
      </c>
      <c r="M388" s="11" t="e">
        <f t="shared" ref="M388:M451" si="100">1/C388</f>
        <v>#VALUE!</v>
      </c>
      <c r="N388" s="11" t="e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#VALUE!</v>
      </c>
      <c r="O388" s="11">
        <f>0</f>
        <v>0</v>
      </c>
      <c r="P388" s="11" t="e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#VALUE!</v>
      </c>
      <c r="Q388" s="11" t="e">
        <f>2*'OddsRatio_working_3-way'!K388*'OddsRatio_working_3-way'!L388*'OddsRatio_working_3-way'!M388</f>
        <v>#VALUE!</v>
      </c>
      <c r="R388" s="11" t="e">
        <f t="shared" ref="R388:R451" si="101">O388/N388</f>
        <v>#VALUE!</v>
      </c>
      <c r="S388" s="11" t="e">
        <f t="shared" ref="S388:S451" si="102">P388/N388</f>
        <v>#VALUE!</v>
      </c>
      <c r="T388" s="11" t="e">
        <f t="shared" ref="T388:T451" si="103">Q388/N388</f>
        <v>#VALUE!</v>
      </c>
      <c r="U388" s="11" t="e">
        <f>'OddsRatio_working_3-way'!S388-'OddsRatio_working_3-way'!R388^2/3</f>
        <v>#VALUE!</v>
      </c>
      <c r="V388" s="11" t="e">
        <f>'OddsRatio_working_3-way'!S388*'OddsRatio_working_3-way'!R388/3-2*'OddsRatio_working_3-way'!R388^3/27-'OddsRatio_working_3-way'!T388</f>
        <v>#VALUE!</v>
      </c>
      <c r="W388" s="11" t="e">
        <f>'OddsRatio_working_3-way'!V388^2+4*'OddsRatio_working_3-way'!U388^3/27</f>
        <v>#VALUE!</v>
      </c>
      <c r="X388" s="11" t="e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#VALUE!</v>
      </c>
      <c r="Y388" s="11" t="e">
        <f>IF('OddsRatio_working_3-way'!W388&gt;=0,IF('OddsRatio_working_3-way'!V388+SQRT('OddsRatio_working_3-way'!W388)&gt;0,0,PI()),ACOS('OddsRatio_working_3-way'!V388/(2*'OddsRatio_working_3-way'!X388)))</f>
        <v>#VALUE!</v>
      </c>
      <c r="Z388" s="11" t="e">
        <f>'OddsRatio_working_3-way'!X388^(1/3)*COS('OddsRatio_working_3-way'!Y388/3)</f>
        <v>#VALUE!</v>
      </c>
      <c r="AA388" s="11" t="e">
        <f>'OddsRatio_working_3-way'!X388^(1/3)*COS(('OddsRatio_working_3-way'!Y388+2*PI())/3)</f>
        <v>#VALUE!</v>
      </c>
      <c r="AB388" s="11" t="e">
        <f>'OddsRatio_working_3-way'!X388^(1/3)*COS(('OddsRatio_working_3-way'!Y388+4*PI())/3)</f>
        <v>#VALUE!</v>
      </c>
      <c r="AC388" s="11" t="e">
        <f>'OddsRatio_working_3-way'!X388^(1/3)*SIN('OddsRatio_working_3-way'!Y388/3)</f>
        <v>#VALUE!</v>
      </c>
      <c r="AD388" s="11" t="e">
        <f>'OddsRatio_working_3-way'!X388^(1/3)*SIN(('OddsRatio_working_3-way'!Y388+2*PI())/3)</f>
        <v>#VALUE!</v>
      </c>
      <c r="AE388" s="11" t="e">
        <f>'OddsRatio_working_3-way'!X388^(1/3)*SIN(('OddsRatio_working_3-way'!Y388+4*PI())/3)</f>
        <v>#VALUE!</v>
      </c>
      <c r="AF388" s="11" t="e">
        <f>-'OddsRatio_working_3-way'!U388/(3*'OddsRatio_working_3-way'!X388^(1/3))*COS(('OddsRatio_working_3-way'!Y388)/3)</f>
        <v>#VALUE!</v>
      </c>
      <c r="AG388" s="11" t="e">
        <f>-'OddsRatio_working_3-way'!U388/(3*'OddsRatio_working_3-way'!X388^(1/3))*COS(('OddsRatio_working_3-way'!Y388+2*PI())/3)</f>
        <v>#VALUE!</v>
      </c>
      <c r="AH388" s="11" t="e">
        <f>-'OddsRatio_working_3-way'!U388/(3*'OddsRatio_working_3-way'!X388^(1/3))*COS(('OddsRatio_working_3-way'!Y388+4*PI())/3)</f>
        <v>#VALUE!</v>
      </c>
      <c r="AI388" s="11" t="e">
        <f>'OddsRatio_working_3-way'!U388/(3*'OddsRatio_working_3-way'!X388^(1/3))*SIN(('OddsRatio_working_3-way'!Y388)/3)</f>
        <v>#VALUE!</v>
      </c>
      <c r="AJ388" s="11" t="e">
        <f>'OddsRatio_working_3-way'!U388/(3*'OddsRatio_working_3-way'!X388^(1/3))*SIN(('OddsRatio_working_3-way'!Y388+2*PI())/3)</f>
        <v>#VALUE!</v>
      </c>
      <c r="AK388" s="11" t="e">
        <f>'OddsRatio_working_3-way'!U388/(3*'OddsRatio_working_3-way'!X388^(1/3))*SIN(('OddsRatio_working_3-way'!Y388+4*PI())/3)</f>
        <v>#VALUE!</v>
      </c>
      <c r="AL388" s="11" t="e">
        <f>'OddsRatio_working_3-way'!Z388+'OddsRatio_working_3-way'!AF388</f>
        <v>#VALUE!</v>
      </c>
      <c r="AM388" s="11" t="e">
        <f>'OddsRatio_working_3-way'!AA388+'OddsRatio_working_3-way'!AG388</f>
        <v>#VALUE!</v>
      </c>
      <c r="AN388" s="11" t="e">
        <f>'OddsRatio_working_3-way'!AB388+'OddsRatio_working_3-way'!AH388</f>
        <v>#VALUE!</v>
      </c>
      <c r="AO388" s="11" t="e">
        <f>'OddsRatio_working_3-way'!AC388+'OddsRatio_working_3-way'!AI388</f>
        <v>#VALUE!</v>
      </c>
      <c r="AP388" s="11" t="e">
        <f>'OddsRatio_working_3-way'!AD388+'OddsRatio_working_3-way'!AJ388</f>
        <v>#VALUE!</v>
      </c>
      <c r="AQ388" s="11" t="e">
        <f>'OddsRatio_working_3-way'!AE388+'OddsRatio_working_3-way'!AK388</f>
        <v>#VALUE!</v>
      </c>
      <c r="AR388" s="10" t="str">
        <f>IF(A388="","",IF(('OddsRatio_working_3-way'!X388=0),IF(Q388&gt;0,-Q388^(1/3),(-Q388)^(1/3)),'OddsRatio_working_3-way'!AL388-'OddsRatio_working_3-way'!R388/3))</f>
        <v/>
      </c>
      <c r="AS388" s="11" t="e">
        <f>IF(('OddsRatio_working_3-way'!X388=0),IF(Q388&gt;0,-Q388^(1/3),(-Q388)^(1/3)),'OddsRatio_working_3-way'!AM388-'OddsRatio_working_3-way'!R388/3)</f>
        <v>#VALUE!</v>
      </c>
      <c r="AT388" s="11" t="e">
        <f>IF(('OddsRatio_working_3-way'!X388=0),IF(Q388&gt;0,-Q388^(1/3),(-Q388)^(1/3)),'OddsRatio_working_3-way'!AN388-'OddsRatio_working_3-way'!R388/3)</f>
        <v>#VALUE!</v>
      </c>
      <c r="AU388" s="11" t="e">
        <f>IF(('OddsRatio_working_3-way'!X388=0),0,'OddsRatio_working_3-way'!AO388)</f>
        <v>#VALUE!</v>
      </c>
      <c r="AV388" s="11" t="e">
        <f>IF(('OddsRatio_working_3-way'!X388=0),0,'OddsRatio_working_3-way'!AP388)</f>
        <v>#VALUE!</v>
      </c>
      <c r="AW388" s="11" t="e">
        <f>IF(('OddsRatio_working_3-way'!X388=0),0,'OddsRatio_working_3-way'!AQ388)</f>
        <v>#VALUE!</v>
      </c>
    </row>
    <row r="389" spans="1:4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9" t="e">
        <f t="shared" si="91"/>
        <v>#VALUE!</v>
      </c>
      <c r="E389" s="9" t="e">
        <f t="shared" si="92"/>
        <v>#VALUE!</v>
      </c>
      <c r="F389" s="9" t="e">
        <f t="shared" si="93"/>
        <v>#VALUE!</v>
      </c>
      <c r="G389" s="9" t="str">
        <f t="shared" si="94"/>
        <v/>
      </c>
      <c r="H389" s="9" t="str">
        <f t="shared" si="95"/>
        <v/>
      </c>
      <c r="I389" s="9" t="str">
        <f t="shared" si="96"/>
        <v/>
      </c>
      <c r="J389" s="9" t="str">
        <f t="shared" si="97"/>
        <v/>
      </c>
      <c r="K389" s="11" t="e">
        <f t="shared" si="98"/>
        <v>#VALUE!</v>
      </c>
      <c r="L389" s="11" t="e">
        <f t="shared" si="99"/>
        <v>#VALUE!</v>
      </c>
      <c r="M389" s="11" t="e">
        <f t="shared" si="100"/>
        <v>#VALUE!</v>
      </c>
      <c r="N389" s="11" t="e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#VALUE!</v>
      </c>
      <c r="O389" s="11">
        <f>0</f>
        <v>0</v>
      </c>
      <c r="P389" s="11" t="e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#VALUE!</v>
      </c>
      <c r="Q389" s="11" t="e">
        <f>2*'OddsRatio_working_3-way'!K389*'OddsRatio_working_3-way'!L389*'OddsRatio_working_3-way'!M389</f>
        <v>#VALUE!</v>
      </c>
      <c r="R389" s="11" t="e">
        <f t="shared" si="101"/>
        <v>#VALUE!</v>
      </c>
      <c r="S389" s="11" t="e">
        <f t="shared" si="102"/>
        <v>#VALUE!</v>
      </c>
      <c r="T389" s="11" t="e">
        <f t="shared" si="103"/>
        <v>#VALUE!</v>
      </c>
      <c r="U389" s="11" t="e">
        <f>'OddsRatio_working_3-way'!S389-'OddsRatio_working_3-way'!R389^2/3</f>
        <v>#VALUE!</v>
      </c>
      <c r="V389" s="11" t="e">
        <f>'OddsRatio_working_3-way'!S389*'OddsRatio_working_3-way'!R389/3-2*'OddsRatio_working_3-way'!R389^3/27-'OddsRatio_working_3-way'!T389</f>
        <v>#VALUE!</v>
      </c>
      <c r="W389" s="11" t="e">
        <f>'OddsRatio_working_3-way'!V389^2+4*'OddsRatio_working_3-way'!U389^3/27</f>
        <v>#VALUE!</v>
      </c>
      <c r="X389" s="11" t="e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#VALUE!</v>
      </c>
      <c r="Y389" s="11" t="e">
        <f>IF('OddsRatio_working_3-way'!W389&gt;=0,IF('OddsRatio_working_3-way'!V389+SQRT('OddsRatio_working_3-way'!W389)&gt;0,0,PI()),ACOS('OddsRatio_working_3-way'!V389/(2*'OddsRatio_working_3-way'!X389)))</f>
        <v>#VALUE!</v>
      </c>
      <c r="Z389" s="11" t="e">
        <f>'OddsRatio_working_3-way'!X389^(1/3)*COS('OddsRatio_working_3-way'!Y389/3)</f>
        <v>#VALUE!</v>
      </c>
      <c r="AA389" s="11" t="e">
        <f>'OddsRatio_working_3-way'!X389^(1/3)*COS(('OddsRatio_working_3-way'!Y389+2*PI())/3)</f>
        <v>#VALUE!</v>
      </c>
      <c r="AB389" s="11" t="e">
        <f>'OddsRatio_working_3-way'!X389^(1/3)*COS(('OddsRatio_working_3-way'!Y389+4*PI())/3)</f>
        <v>#VALUE!</v>
      </c>
      <c r="AC389" s="11" t="e">
        <f>'OddsRatio_working_3-way'!X389^(1/3)*SIN('OddsRatio_working_3-way'!Y389/3)</f>
        <v>#VALUE!</v>
      </c>
      <c r="AD389" s="11" t="e">
        <f>'OddsRatio_working_3-way'!X389^(1/3)*SIN(('OddsRatio_working_3-way'!Y389+2*PI())/3)</f>
        <v>#VALUE!</v>
      </c>
      <c r="AE389" s="11" t="e">
        <f>'OddsRatio_working_3-way'!X389^(1/3)*SIN(('OddsRatio_working_3-way'!Y389+4*PI())/3)</f>
        <v>#VALUE!</v>
      </c>
      <c r="AF389" s="11" t="e">
        <f>-'OddsRatio_working_3-way'!U389/(3*'OddsRatio_working_3-way'!X389^(1/3))*COS(('OddsRatio_working_3-way'!Y389)/3)</f>
        <v>#VALUE!</v>
      </c>
      <c r="AG389" s="11" t="e">
        <f>-'OddsRatio_working_3-way'!U389/(3*'OddsRatio_working_3-way'!X389^(1/3))*COS(('OddsRatio_working_3-way'!Y389+2*PI())/3)</f>
        <v>#VALUE!</v>
      </c>
      <c r="AH389" s="11" t="e">
        <f>-'OddsRatio_working_3-way'!U389/(3*'OddsRatio_working_3-way'!X389^(1/3))*COS(('OddsRatio_working_3-way'!Y389+4*PI())/3)</f>
        <v>#VALUE!</v>
      </c>
      <c r="AI389" s="11" t="e">
        <f>'OddsRatio_working_3-way'!U389/(3*'OddsRatio_working_3-way'!X389^(1/3))*SIN(('OddsRatio_working_3-way'!Y389)/3)</f>
        <v>#VALUE!</v>
      </c>
      <c r="AJ389" s="11" t="e">
        <f>'OddsRatio_working_3-way'!U389/(3*'OddsRatio_working_3-way'!X389^(1/3))*SIN(('OddsRatio_working_3-way'!Y389+2*PI())/3)</f>
        <v>#VALUE!</v>
      </c>
      <c r="AK389" s="11" t="e">
        <f>'OddsRatio_working_3-way'!U389/(3*'OddsRatio_working_3-way'!X389^(1/3))*SIN(('OddsRatio_working_3-way'!Y389+4*PI())/3)</f>
        <v>#VALUE!</v>
      </c>
      <c r="AL389" s="11" t="e">
        <f>'OddsRatio_working_3-way'!Z389+'OddsRatio_working_3-way'!AF389</f>
        <v>#VALUE!</v>
      </c>
      <c r="AM389" s="11" t="e">
        <f>'OddsRatio_working_3-way'!AA389+'OddsRatio_working_3-way'!AG389</f>
        <v>#VALUE!</v>
      </c>
      <c r="AN389" s="11" t="e">
        <f>'OddsRatio_working_3-way'!AB389+'OddsRatio_working_3-way'!AH389</f>
        <v>#VALUE!</v>
      </c>
      <c r="AO389" s="11" t="e">
        <f>'OddsRatio_working_3-way'!AC389+'OddsRatio_working_3-way'!AI389</f>
        <v>#VALUE!</v>
      </c>
      <c r="AP389" s="11" t="e">
        <f>'OddsRatio_working_3-way'!AD389+'OddsRatio_working_3-way'!AJ389</f>
        <v>#VALUE!</v>
      </c>
      <c r="AQ389" s="11" t="e">
        <f>'OddsRatio_working_3-way'!AE389+'OddsRatio_working_3-way'!AK389</f>
        <v>#VALUE!</v>
      </c>
      <c r="AR389" s="10" t="str">
        <f>IF(A389="","",IF(('OddsRatio_working_3-way'!X389=0),IF(Q389&gt;0,-Q389^(1/3),(-Q389)^(1/3)),'OddsRatio_working_3-way'!AL389-'OddsRatio_working_3-way'!R389/3))</f>
        <v/>
      </c>
      <c r="AS389" s="11" t="e">
        <f>IF(('OddsRatio_working_3-way'!X389=0),IF(Q389&gt;0,-Q389^(1/3),(-Q389)^(1/3)),'OddsRatio_working_3-way'!AM389-'OddsRatio_working_3-way'!R389/3)</f>
        <v>#VALUE!</v>
      </c>
      <c r="AT389" s="11" t="e">
        <f>IF(('OddsRatio_working_3-way'!X389=0),IF(Q389&gt;0,-Q389^(1/3),(-Q389)^(1/3)),'OddsRatio_working_3-way'!AN389-'OddsRatio_working_3-way'!R389/3)</f>
        <v>#VALUE!</v>
      </c>
      <c r="AU389" s="11" t="e">
        <f>IF(('OddsRatio_working_3-way'!X389=0),0,'OddsRatio_working_3-way'!AO389)</f>
        <v>#VALUE!</v>
      </c>
      <c r="AV389" s="11" t="e">
        <f>IF(('OddsRatio_working_3-way'!X389=0),0,'OddsRatio_working_3-way'!AP389)</f>
        <v>#VALUE!</v>
      </c>
      <c r="AW389" s="11" t="e">
        <f>IF(('OddsRatio_working_3-way'!X389=0),0,'OddsRatio_working_3-way'!AQ389)</f>
        <v>#VALUE!</v>
      </c>
    </row>
    <row r="390" spans="1:4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9" t="e">
        <f t="shared" si="91"/>
        <v>#VALUE!</v>
      </c>
      <c r="E390" s="9" t="e">
        <f t="shared" si="92"/>
        <v>#VALUE!</v>
      </c>
      <c r="F390" s="9" t="e">
        <f t="shared" si="93"/>
        <v>#VALUE!</v>
      </c>
      <c r="G390" s="9" t="str">
        <f t="shared" si="94"/>
        <v/>
      </c>
      <c r="H390" s="9" t="str">
        <f t="shared" si="95"/>
        <v/>
      </c>
      <c r="I390" s="9" t="str">
        <f t="shared" si="96"/>
        <v/>
      </c>
      <c r="J390" s="9" t="str">
        <f t="shared" si="97"/>
        <v/>
      </c>
      <c r="K390" s="11" t="e">
        <f t="shared" si="98"/>
        <v>#VALUE!</v>
      </c>
      <c r="L390" s="11" t="e">
        <f t="shared" si="99"/>
        <v>#VALUE!</v>
      </c>
      <c r="M390" s="11" t="e">
        <f t="shared" si="100"/>
        <v>#VALUE!</v>
      </c>
      <c r="N390" s="11" t="e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#VALUE!</v>
      </c>
      <c r="O390" s="11">
        <f>0</f>
        <v>0</v>
      </c>
      <c r="P390" s="11" t="e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#VALUE!</v>
      </c>
      <c r="Q390" s="11" t="e">
        <f>2*'OddsRatio_working_3-way'!K390*'OddsRatio_working_3-way'!L390*'OddsRatio_working_3-way'!M390</f>
        <v>#VALUE!</v>
      </c>
      <c r="R390" s="11" t="e">
        <f t="shared" si="101"/>
        <v>#VALUE!</v>
      </c>
      <c r="S390" s="11" t="e">
        <f t="shared" si="102"/>
        <v>#VALUE!</v>
      </c>
      <c r="T390" s="11" t="e">
        <f t="shared" si="103"/>
        <v>#VALUE!</v>
      </c>
      <c r="U390" s="11" t="e">
        <f>'OddsRatio_working_3-way'!S390-'OddsRatio_working_3-way'!R390^2/3</f>
        <v>#VALUE!</v>
      </c>
      <c r="V390" s="11" t="e">
        <f>'OddsRatio_working_3-way'!S390*'OddsRatio_working_3-way'!R390/3-2*'OddsRatio_working_3-way'!R390^3/27-'OddsRatio_working_3-way'!T390</f>
        <v>#VALUE!</v>
      </c>
      <c r="W390" s="11" t="e">
        <f>'OddsRatio_working_3-way'!V390^2+4*'OddsRatio_working_3-way'!U390^3/27</f>
        <v>#VALUE!</v>
      </c>
      <c r="X390" s="11" t="e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#VALUE!</v>
      </c>
      <c r="Y390" s="11" t="e">
        <f>IF('OddsRatio_working_3-way'!W390&gt;=0,IF('OddsRatio_working_3-way'!V390+SQRT('OddsRatio_working_3-way'!W390)&gt;0,0,PI()),ACOS('OddsRatio_working_3-way'!V390/(2*'OddsRatio_working_3-way'!X390)))</f>
        <v>#VALUE!</v>
      </c>
      <c r="Z390" s="11" t="e">
        <f>'OddsRatio_working_3-way'!X390^(1/3)*COS('OddsRatio_working_3-way'!Y390/3)</f>
        <v>#VALUE!</v>
      </c>
      <c r="AA390" s="11" t="e">
        <f>'OddsRatio_working_3-way'!X390^(1/3)*COS(('OddsRatio_working_3-way'!Y390+2*PI())/3)</f>
        <v>#VALUE!</v>
      </c>
      <c r="AB390" s="11" t="e">
        <f>'OddsRatio_working_3-way'!X390^(1/3)*COS(('OddsRatio_working_3-way'!Y390+4*PI())/3)</f>
        <v>#VALUE!</v>
      </c>
      <c r="AC390" s="11" t="e">
        <f>'OddsRatio_working_3-way'!X390^(1/3)*SIN('OddsRatio_working_3-way'!Y390/3)</f>
        <v>#VALUE!</v>
      </c>
      <c r="AD390" s="11" t="e">
        <f>'OddsRatio_working_3-way'!X390^(1/3)*SIN(('OddsRatio_working_3-way'!Y390+2*PI())/3)</f>
        <v>#VALUE!</v>
      </c>
      <c r="AE390" s="11" t="e">
        <f>'OddsRatio_working_3-way'!X390^(1/3)*SIN(('OddsRatio_working_3-way'!Y390+4*PI())/3)</f>
        <v>#VALUE!</v>
      </c>
      <c r="AF390" s="11" t="e">
        <f>-'OddsRatio_working_3-way'!U390/(3*'OddsRatio_working_3-way'!X390^(1/3))*COS(('OddsRatio_working_3-way'!Y390)/3)</f>
        <v>#VALUE!</v>
      </c>
      <c r="AG390" s="11" t="e">
        <f>-'OddsRatio_working_3-way'!U390/(3*'OddsRatio_working_3-way'!X390^(1/3))*COS(('OddsRatio_working_3-way'!Y390+2*PI())/3)</f>
        <v>#VALUE!</v>
      </c>
      <c r="AH390" s="11" t="e">
        <f>-'OddsRatio_working_3-way'!U390/(3*'OddsRatio_working_3-way'!X390^(1/3))*COS(('OddsRatio_working_3-way'!Y390+4*PI())/3)</f>
        <v>#VALUE!</v>
      </c>
      <c r="AI390" s="11" t="e">
        <f>'OddsRatio_working_3-way'!U390/(3*'OddsRatio_working_3-way'!X390^(1/3))*SIN(('OddsRatio_working_3-way'!Y390)/3)</f>
        <v>#VALUE!</v>
      </c>
      <c r="AJ390" s="11" t="e">
        <f>'OddsRatio_working_3-way'!U390/(3*'OddsRatio_working_3-way'!X390^(1/3))*SIN(('OddsRatio_working_3-way'!Y390+2*PI())/3)</f>
        <v>#VALUE!</v>
      </c>
      <c r="AK390" s="11" t="e">
        <f>'OddsRatio_working_3-way'!U390/(3*'OddsRatio_working_3-way'!X390^(1/3))*SIN(('OddsRatio_working_3-way'!Y390+4*PI())/3)</f>
        <v>#VALUE!</v>
      </c>
      <c r="AL390" s="11" t="e">
        <f>'OddsRatio_working_3-way'!Z390+'OddsRatio_working_3-way'!AF390</f>
        <v>#VALUE!</v>
      </c>
      <c r="AM390" s="11" t="e">
        <f>'OddsRatio_working_3-way'!AA390+'OddsRatio_working_3-way'!AG390</f>
        <v>#VALUE!</v>
      </c>
      <c r="AN390" s="11" t="e">
        <f>'OddsRatio_working_3-way'!AB390+'OddsRatio_working_3-way'!AH390</f>
        <v>#VALUE!</v>
      </c>
      <c r="AO390" s="11" t="e">
        <f>'OddsRatio_working_3-way'!AC390+'OddsRatio_working_3-way'!AI390</f>
        <v>#VALUE!</v>
      </c>
      <c r="AP390" s="11" t="e">
        <f>'OddsRatio_working_3-way'!AD390+'OddsRatio_working_3-way'!AJ390</f>
        <v>#VALUE!</v>
      </c>
      <c r="AQ390" s="11" t="e">
        <f>'OddsRatio_working_3-way'!AE390+'OddsRatio_working_3-way'!AK390</f>
        <v>#VALUE!</v>
      </c>
      <c r="AR390" s="10" t="str">
        <f>IF(A390="","",IF(('OddsRatio_working_3-way'!X390=0),IF(Q390&gt;0,-Q390^(1/3),(-Q390)^(1/3)),'OddsRatio_working_3-way'!AL390-'OddsRatio_working_3-way'!R390/3))</f>
        <v/>
      </c>
      <c r="AS390" s="11" t="e">
        <f>IF(('OddsRatio_working_3-way'!X390=0),IF(Q390&gt;0,-Q390^(1/3),(-Q390)^(1/3)),'OddsRatio_working_3-way'!AM390-'OddsRatio_working_3-way'!R390/3)</f>
        <v>#VALUE!</v>
      </c>
      <c r="AT390" s="11" t="e">
        <f>IF(('OddsRatio_working_3-way'!X390=0),IF(Q390&gt;0,-Q390^(1/3),(-Q390)^(1/3)),'OddsRatio_working_3-way'!AN390-'OddsRatio_working_3-way'!R390/3)</f>
        <v>#VALUE!</v>
      </c>
      <c r="AU390" s="11" t="e">
        <f>IF(('OddsRatio_working_3-way'!X390=0),0,'OddsRatio_working_3-way'!AO390)</f>
        <v>#VALUE!</v>
      </c>
      <c r="AV390" s="11" t="e">
        <f>IF(('OddsRatio_working_3-way'!X390=0),0,'OddsRatio_working_3-way'!AP390)</f>
        <v>#VALUE!</v>
      </c>
      <c r="AW390" s="11" t="e">
        <f>IF(('OddsRatio_working_3-way'!X390=0),0,'OddsRatio_working_3-way'!AQ390)</f>
        <v>#VALUE!</v>
      </c>
    </row>
    <row r="391" spans="1:4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9" t="e">
        <f t="shared" si="91"/>
        <v>#VALUE!</v>
      </c>
      <c r="E391" s="9" t="e">
        <f t="shared" si="92"/>
        <v>#VALUE!</v>
      </c>
      <c r="F391" s="9" t="e">
        <f t="shared" si="93"/>
        <v>#VALUE!</v>
      </c>
      <c r="G391" s="9" t="str">
        <f t="shared" si="94"/>
        <v/>
      </c>
      <c r="H391" s="9" t="str">
        <f t="shared" si="95"/>
        <v/>
      </c>
      <c r="I391" s="9" t="str">
        <f t="shared" si="96"/>
        <v/>
      </c>
      <c r="J391" s="9" t="str">
        <f t="shared" si="97"/>
        <v/>
      </c>
      <c r="K391" s="11" t="e">
        <f t="shared" si="98"/>
        <v>#VALUE!</v>
      </c>
      <c r="L391" s="11" t="e">
        <f t="shared" si="99"/>
        <v>#VALUE!</v>
      </c>
      <c r="M391" s="11" t="e">
        <f t="shared" si="100"/>
        <v>#VALUE!</v>
      </c>
      <c r="N391" s="11" t="e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#VALUE!</v>
      </c>
      <c r="O391" s="11">
        <f>0</f>
        <v>0</v>
      </c>
      <c r="P391" s="11" t="e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#VALUE!</v>
      </c>
      <c r="Q391" s="11" t="e">
        <f>2*'OddsRatio_working_3-way'!K391*'OddsRatio_working_3-way'!L391*'OddsRatio_working_3-way'!M391</f>
        <v>#VALUE!</v>
      </c>
      <c r="R391" s="11" t="e">
        <f t="shared" si="101"/>
        <v>#VALUE!</v>
      </c>
      <c r="S391" s="11" t="e">
        <f t="shared" si="102"/>
        <v>#VALUE!</v>
      </c>
      <c r="T391" s="11" t="e">
        <f t="shared" si="103"/>
        <v>#VALUE!</v>
      </c>
      <c r="U391" s="11" t="e">
        <f>'OddsRatio_working_3-way'!S391-'OddsRatio_working_3-way'!R391^2/3</f>
        <v>#VALUE!</v>
      </c>
      <c r="V391" s="11" t="e">
        <f>'OddsRatio_working_3-way'!S391*'OddsRatio_working_3-way'!R391/3-2*'OddsRatio_working_3-way'!R391^3/27-'OddsRatio_working_3-way'!T391</f>
        <v>#VALUE!</v>
      </c>
      <c r="W391" s="11" t="e">
        <f>'OddsRatio_working_3-way'!V391^2+4*'OddsRatio_working_3-way'!U391^3/27</f>
        <v>#VALUE!</v>
      </c>
      <c r="X391" s="11" t="e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#VALUE!</v>
      </c>
      <c r="Y391" s="11" t="e">
        <f>IF('OddsRatio_working_3-way'!W391&gt;=0,IF('OddsRatio_working_3-way'!V391+SQRT('OddsRatio_working_3-way'!W391)&gt;0,0,PI()),ACOS('OddsRatio_working_3-way'!V391/(2*'OddsRatio_working_3-way'!X391)))</f>
        <v>#VALUE!</v>
      </c>
      <c r="Z391" s="11" t="e">
        <f>'OddsRatio_working_3-way'!X391^(1/3)*COS('OddsRatio_working_3-way'!Y391/3)</f>
        <v>#VALUE!</v>
      </c>
      <c r="AA391" s="11" t="e">
        <f>'OddsRatio_working_3-way'!X391^(1/3)*COS(('OddsRatio_working_3-way'!Y391+2*PI())/3)</f>
        <v>#VALUE!</v>
      </c>
      <c r="AB391" s="11" t="e">
        <f>'OddsRatio_working_3-way'!X391^(1/3)*COS(('OddsRatio_working_3-way'!Y391+4*PI())/3)</f>
        <v>#VALUE!</v>
      </c>
      <c r="AC391" s="11" t="e">
        <f>'OddsRatio_working_3-way'!X391^(1/3)*SIN('OddsRatio_working_3-way'!Y391/3)</f>
        <v>#VALUE!</v>
      </c>
      <c r="AD391" s="11" t="e">
        <f>'OddsRatio_working_3-way'!X391^(1/3)*SIN(('OddsRatio_working_3-way'!Y391+2*PI())/3)</f>
        <v>#VALUE!</v>
      </c>
      <c r="AE391" s="11" t="e">
        <f>'OddsRatio_working_3-way'!X391^(1/3)*SIN(('OddsRatio_working_3-way'!Y391+4*PI())/3)</f>
        <v>#VALUE!</v>
      </c>
      <c r="AF391" s="11" t="e">
        <f>-'OddsRatio_working_3-way'!U391/(3*'OddsRatio_working_3-way'!X391^(1/3))*COS(('OddsRatio_working_3-way'!Y391)/3)</f>
        <v>#VALUE!</v>
      </c>
      <c r="AG391" s="11" t="e">
        <f>-'OddsRatio_working_3-way'!U391/(3*'OddsRatio_working_3-way'!X391^(1/3))*COS(('OddsRatio_working_3-way'!Y391+2*PI())/3)</f>
        <v>#VALUE!</v>
      </c>
      <c r="AH391" s="11" t="e">
        <f>-'OddsRatio_working_3-way'!U391/(3*'OddsRatio_working_3-way'!X391^(1/3))*COS(('OddsRatio_working_3-way'!Y391+4*PI())/3)</f>
        <v>#VALUE!</v>
      </c>
      <c r="AI391" s="11" t="e">
        <f>'OddsRatio_working_3-way'!U391/(3*'OddsRatio_working_3-way'!X391^(1/3))*SIN(('OddsRatio_working_3-way'!Y391)/3)</f>
        <v>#VALUE!</v>
      </c>
      <c r="AJ391" s="11" t="e">
        <f>'OddsRatio_working_3-way'!U391/(3*'OddsRatio_working_3-way'!X391^(1/3))*SIN(('OddsRatio_working_3-way'!Y391+2*PI())/3)</f>
        <v>#VALUE!</v>
      </c>
      <c r="AK391" s="11" t="e">
        <f>'OddsRatio_working_3-way'!U391/(3*'OddsRatio_working_3-way'!X391^(1/3))*SIN(('OddsRatio_working_3-way'!Y391+4*PI())/3)</f>
        <v>#VALUE!</v>
      </c>
      <c r="AL391" s="11" t="e">
        <f>'OddsRatio_working_3-way'!Z391+'OddsRatio_working_3-way'!AF391</f>
        <v>#VALUE!</v>
      </c>
      <c r="AM391" s="11" t="e">
        <f>'OddsRatio_working_3-way'!AA391+'OddsRatio_working_3-way'!AG391</f>
        <v>#VALUE!</v>
      </c>
      <c r="AN391" s="11" t="e">
        <f>'OddsRatio_working_3-way'!AB391+'OddsRatio_working_3-way'!AH391</f>
        <v>#VALUE!</v>
      </c>
      <c r="AO391" s="11" t="e">
        <f>'OddsRatio_working_3-way'!AC391+'OddsRatio_working_3-way'!AI391</f>
        <v>#VALUE!</v>
      </c>
      <c r="AP391" s="11" t="e">
        <f>'OddsRatio_working_3-way'!AD391+'OddsRatio_working_3-way'!AJ391</f>
        <v>#VALUE!</v>
      </c>
      <c r="AQ391" s="11" t="e">
        <f>'OddsRatio_working_3-way'!AE391+'OddsRatio_working_3-way'!AK391</f>
        <v>#VALUE!</v>
      </c>
      <c r="AR391" s="10" t="str">
        <f>IF(A391="","",IF(('OddsRatio_working_3-way'!X391=0),IF(Q391&gt;0,-Q391^(1/3),(-Q391)^(1/3)),'OddsRatio_working_3-way'!AL391-'OddsRatio_working_3-way'!R391/3))</f>
        <v/>
      </c>
      <c r="AS391" s="11" t="e">
        <f>IF(('OddsRatio_working_3-way'!X391=0),IF(Q391&gt;0,-Q391^(1/3),(-Q391)^(1/3)),'OddsRatio_working_3-way'!AM391-'OddsRatio_working_3-way'!R391/3)</f>
        <v>#VALUE!</v>
      </c>
      <c r="AT391" s="11" t="e">
        <f>IF(('OddsRatio_working_3-way'!X391=0),IF(Q391&gt;0,-Q391^(1/3),(-Q391)^(1/3)),'OddsRatio_working_3-way'!AN391-'OddsRatio_working_3-way'!R391/3)</f>
        <v>#VALUE!</v>
      </c>
      <c r="AU391" s="11" t="e">
        <f>IF(('OddsRatio_working_3-way'!X391=0),0,'OddsRatio_working_3-way'!AO391)</f>
        <v>#VALUE!</v>
      </c>
      <c r="AV391" s="11" t="e">
        <f>IF(('OddsRatio_working_3-way'!X391=0),0,'OddsRatio_working_3-way'!AP391)</f>
        <v>#VALUE!</v>
      </c>
      <c r="AW391" s="11" t="e">
        <f>IF(('OddsRatio_working_3-way'!X391=0),0,'OddsRatio_working_3-way'!AQ391)</f>
        <v>#VALUE!</v>
      </c>
    </row>
    <row r="392" spans="1:4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9" t="e">
        <f t="shared" si="91"/>
        <v>#VALUE!</v>
      </c>
      <c r="E392" s="9" t="e">
        <f t="shared" si="92"/>
        <v>#VALUE!</v>
      </c>
      <c r="F392" s="9" t="e">
        <f t="shared" si="93"/>
        <v>#VALUE!</v>
      </c>
      <c r="G392" s="9" t="str">
        <f t="shared" si="94"/>
        <v/>
      </c>
      <c r="H392" s="9" t="str">
        <f t="shared" si="95"/>
        <v/>
      </c>
      <c r="I392" s="9" t="str">
        <f t="shared" si="96"/>
        <v/>
      </c>
      <c r="J392" s="9" t="str">
        <f t="shared" si="97"/>
        <v/>
      </c>
      <c r="K392" s="11" t="e">
        <f t="shared" si="98"/>
        <v>#VALUE!</v>
      </c>
      <c r="L392" s="11" t="e">
        <f t="shared" si="99"/>
        <v>#VALUE!</v>
      </c>
      <c r="M392" s="11" t="e">
        <f t="shared" si="100"/>
        <v>#VALUE!</v>
      </c>
      <c r="N392" s="11" t="e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#VALUE!</v>
      </c>
      <c r="O392" s="11">
        <f>0</f>
        <v>0</v>
      </c>
      <c r="P392" s="11" t="e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#VALUE!</v>
      </c>
      <c r="Q392" s="11" t="e">
        <f>2*'OddsRatio_working_3-way'!K392*'OddsRatio_working_3-way'!L392*'OddsRatio_working_3-way'!M392</f>
        <v>#VALUE!</v>
      </c>
      <c r="R392" s="11" t="e">
        <f t="shared" si="101"/>
        <v>#VALUE!</v>
      </c>
      <c r="S392" s="11" t="e">
        <f t="shared" si="102"/>
        <v>#VALUE!</v>
      </c>
      <c r="T392" s="11" t="e">
        <f t="shared" si="103"/>
        <v>#VALUE!</v>
      </c>
      <c r="U392" s="11" t="e">
        <f>'OddsRatio_working_3-way'!S392-'OddsRatio_working_3-way'!R392^2/3</f>
        <v>#VALUE!</v>
      </c>
      <c r="V392" s="11" t="e">
        <f>'OddsRatio_working_3-way'!S392*'OddsRatio_working_3-way'!R392/3-2*'OddsRatio_working_3-way'!R392^3/27-'OddsRatio_working_3-way'!T392</f>
        <v>#VALUE!</v>
      </c>
      <c r="W392" s="11" t="e">
        <f>'OddsRatio_working_3-way'!V392^2+4*'OddsRatio_working_3-way'!U392^3/27</f>
        <v>#VALUE!</v>
      </c>
      <c r="X392" s="11" t="e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#VALUE!</v>
      </c>
      <c r="Y392" s="11" t="e">
        <f>IF('OddsRatio_working_3-way'!W392&gt;=0,IF('OddsRatio_working_3-way'!V392+SQRT('OddsRatio_working_3-way'!W392)&gt;0,0,PI()),ACOS('OddsRatio_working_3-way'!V392/(2*'OddsRatio_working_3-way'!X392)))</f>
        <v>#VALUE!</v>
      </c>
      <c r="Z392" s="11" t="e">
        <f>'OddsRatio_working_3-way'!X392^(1/3)*COS('OddsRatio_working_3-way'!Y392/3)</f>
        <v>#VALUE!</v>
      </c>
      <c r="AA392" s="11" t="e">
        <f>'OddsRatio_working_3-way'!X392^(1/3)*COS(('OddsRatio_working_3-way'!Y392+2*PI())/3)</f>
        <v>#VALUE!</v>
      </c>
      <c r="AB392" s="11" t="e">
        <f>'OddsRatio_working_3-way'!X392^(1/3)*COS(('OddsRatio_working_3-way'!Y392+4*PI())/3)</f>
        <v>#VALUE!</v>
      </c>
      <c r="AC392" s="11" t="e">
        <f>'OddsRatio_working_3-way'!X392^(1/3)*SIN('OddsRatio_working_3-way'!Y392/3)</f>
        <v>#VALUE!</v>
      </c>
      <c r="AD392" s="11" t="e">
        <f>'OddsRatio_working_3-way'!X392^(1/3)*SIN(('OddsRatio_working_3-way'!Y392+2*PI())/3)</f>
        <v>#VALUE!</v>
      </c>
      <c r="AE392" s="11" t="e">
        <f>'OddsRatio_working_3-way'!X392^(1/3)*SIN(('OddsRatio_working_3-way'!Y392+4*PI())/3)</f>
        <v>#VALUE!</v>
      </c>
      <c r="AF392" s="11" t="e">
        <f>-'OddsRatio_working_3-way'!U392/(3*'OddsRatio_working_3-way'!X392^(1/3))*COS(('OddsRatio_working_3-way'!Y392)/3)</f>
        <v>#VALUE!</v>
      </c>
      <c r="AG392" s="11" t="e">
        <f>-'OddsRatio_working_3-way'!U392/(3*'OddsRatio_working_3-way'!X392^(1/3))*COS(('OddsRatio_working_3-way'!Y392+2*PI())/3)</f>
        <v>#VALUE!</v>
      </c>
      <c r="AH392" s="11" t="e">
        <f>-'OddsRatio_working_3-way'!U392/(3*'OddsRatio_working_3-way'!X392^(1/3))*COS(('OddsRatio_working_3-way'!Y392+4*PI())/3)</f>
        <v>#VALUE!</v>
      </c>
      <c r="AI392" s="11" t="e">
        <f>'OddsRatio_working_3-way'!U392/(3*'OddsRatio_working_3-way'!X392^(1/3))*SIN(('OddsRatio_working_3-way'!Y392)/3)</f>
        <v>#VALUE!</v>
      </c>
      <c r="AJ392" s="11" t="e">
        <f>'OddsRatio_working_3-way'!U392/(3*'OddsRatio_working_3-way'!X392^(1/3))*SIN(('OddsRatio_working_3-way'!Y392+2*PI())/3)</f>
        <v>#VALUE!</v>
      </c>
      <c r="AK392" s="11" t="e">
        <f>'OddsRatio_working_3-way'!U392/(3*'OddsRatio_working_3-way'!X392^(1/3))*SIN(('OddsRatio_working_3-way'!Y392+4*PI())/3)</f>
        <v>#VALUE!</v>
      </c>
      <c r="AL392" s="11" t="e">
        <f>'OddsRatio_working_3-way'!Z392+'OddsRatio_working_3-way'!AF392</f>
        <v>#VALUE!</v>
      </c>
      <c r="AM392" s="11" t="e">
        <f>'OddsRatio_working_3-way'!AA392+'OddsRatio_working_3-way'!AG392</f>
        <v>#VALUE!</v>
      </c>
      <c r="AN392" s="11" t="e">
        <f>'OddsRatio_working_3-way'!AB392+'OddsRatio_working_3-way'!AH392</f>
        <v>#VALUE!</v>
      </c>
      <c r="AO392" s="11" t="e">
        <f>'OddsRatio_working_3-way'!AC392+'OddsRatio_working_3-way'!AI392</f>
        <v>#VALUE!</v>
      </c>
      <c r="AP392" s="11" t="e">
        <f>'OddsRatio_working_3-way'!AD392+'OddsRatio_working_3-way'!AJ392</f>
        <v>#VALUE!</v>
      </c>
      <c r="AQ392" s="11" t="e">
        <f>'OddsRatio_working_3-way'!AE392+'OddsRatio_working_3-way'!AK392</f>
        <v>#VALUE!</v>
      </c>
      <c r="AR392" s="10" t="str">
        <f>IF(A392="","",IF(('OddsRatio_working_3-way'!X392=0),IF(Q392&gt;0,-Q392^(1/3),(-Q392)^(1/3)),'OddsRatio_working_3-way'!AL392-'OddsRatio_working_3-way'!R392/3))</f>
        <v/>
      </c>
      <c r="AS392" s="11" t="e">
        <f>IF(('OddsRatio_working_3-way'!X392=0),IF(Q392&gt;0,-Q392^(1/3),(-Q392)^(1/3)),'OddsRatio_working_3-way'!AM392-'OddsRatio_working_3-way'!R392/3)</f>
        <v>#VALUE!</v>
      </c>
      <c r="AT392" s="11" t="e">
        <f>IF(('OddsRatio_working_3-way'!X392=0),IF(Q392&gt;0,-Q392^(1/3),(-Q392)^(1/3)),'OddsRatio_working_3-way'!AN392-'OddsRatio_working_3-way'!R392/3)</f>
        <v>#VALUE!</v>
      </c>
      <c r="AU392" s="11" t="e">
        <f>IF(('OddsRatio_working_3-way'!X392=0),0,'OddsRatio_working_3-way'!AO392)</f>
        <v>#VALUE!</v>
      </c>
      <c r="AV392" s="11" t="e">
        <f>IF(('OddsRatio_working_3-way'!X392=0),0,'OddsRatio_working_3-way'!AP392)</f>
        <v>#VALUE!</v>
      </c>
      <c r="AW392" s="11" t="e">
        <f>IF(('OddsRatio_working_3-way'!X392=0),0,'OddsRatio_working_3-way'!AQ392)</f>
        <v>#VALUE!</v>
      </c>
    </row>
    <row r="393" spans="1:4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9" t="e">
        <f t="shared" si="91"/>
        <v>#VALUE!</v>
      </c>
      <c r="E393" s="9" t="e">
        <f t="shared" si="92"/>
        <v>#VALUE!</v>
      </c>
      <c r="F393" s="9" t="e">
        <f t="shared" si="93"/>
        <v>#VALUE!</v>
      </c>
      <c r="G393" s="9" t="str">
        <f t="shared" si="94"/>
        <v/>
      </c>
      <c r="H393" s="9" t="str">
        <f t="shared" si="95"/>
        <v/>
      </c>
      <c r="I393" s="9" t="str">
        <f t="shared" si="96"/>
        <v/>
      </c>
      <c r="J393" s="9" t="str">
        <f t="shared" si="97"/>
        <v/>
      </c>
      <c r="K393" s="11" t="e">
        <f t="shared" si="98"/>
        <v>#VALUE!</v>
      </c>
      <c r="L393" s="11" t="e">
        <f t="shared" si="99"/>
        <v>#VALUE!</v>
      </c>
      <c r="M393" s="11" t="e">
        <f t="shared" si="100"/>
        <v>#VALUE!</v>
      </c>
      <c r="N393" s="11" t="e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#VALUE!</v>
      </c>
      <c r="O393" s="11">
        <f>0</f>
        <v>0</v>
      </c>
      <c r="P393" s="11" t="e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#VALUE!</v>
      </c>
      <c r="Q393" s="11" t="e">
        <f>2*'OddsRatio_working_3-way'!K393*'OddsRatio_working_3-way'!L393*'OddsRatio_working_3-way'!M393</f>
        <v>#VALUE!</v>
      </c>
      <c r="R393" s="11" t="e">
        <f t="shared" si="101"/>
        <v>#VALUE!</v>
      </c>
      <c r="S393" s="11" t="e">
        <f t="shared" si="102"/>
        <v>#VALUE!</v>
      </c>
      <c r="T393" s="11" t="e">
        <f t="shared" si="103"/>
        <v>#VALUE!</v>
      </c>
      <c r="U393" s="11" t="e">
        <f>'OddsRatio_working_3-way'!S393-'OddsRatio_working_3-way'!R393^2/3</f>
        <v>#VALUE!</v>
      </c>
      <c r="V393" s="11" t="e">
        <f>'OddsRatio_working_3-way'!S393*'OddsRatio_working_3-way'!R393/3-2*'OddsRatio_working_3-way'!R393^3/27-'OddsRatio_working_3-way'!T393</f>
        <v>#VALUE!</v>
      </c>
      <c r="W393" s="11" t="e">
        <f>'OddsRatio_working_3-way'!V393^2+4*'OddsRatio_working_3-way'!U393^3/27</f>
        <v>#VALUE!</v>
      </c>
      <c r="X393" s="11" t="e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#VALUE!</v>
      </c>
      <c r="Y393" s="11" t="e">
        <f>IF('OddsRatio_working_3-way'!W393&gt;=0,IF('OddsRatio_working_3-way'!V393+SQRT('OddsRatio_working_3-way'!W393)&gt;0,0,PI()),ACOS('OddsRatio_working_3-way'!V393/(2*'OddsRatio_working_3-way'!X393)))</f>
        <v>#VALUE!</v>
      </c>
      <c r="Z393" s="11" t="e">
        <f>'OddsRatio_working_3-way'!X393^(1/3)*COS('OddsRatio_working_3-way'!Y393/3)</f>
        <v>#VALUE!</v>
      </c>
      <c r="AA393" s="11" t="e">
        <f>'OddsRatio_working_3-way'!X393^(1/3)*COS(('OddsRatio_working_3-way'!Y393+2*PI())/3)</f>
        <v>#VALUE!</v>
      </c>
      <c r="AB393" s="11" t="e">
        <f>'OddsRatio_working_3-way'!X393^(1/3)*COS(('OddsRatio_working_3-way'!Y393+4*PI())/3)</f>
        <v>#VALUE!</v>
      </c>
      <c r="AC393" s="11" t="e">
        <f>'OddsRatio_working_3-way'!X393^(1/3)*SIN('OddsRatio_working_3-way'!Y393/3)</f>
        <v>#VALUE!</v>
      </c>
      <c r="AD393" s="11" t="e">
        <f>'OddsRatio_working_3-way'!X393^(1/3)*SIN(('OddsRatio_working_3-way'!Y393+2*PI())/3)</f>
        <v>#VALUE!</v>
      </c>
      <c r="AE393" s="11" t="e">
        <f>'OddsRatio_working_3-way'!X393^(1/3)*SIN(('OddsRatio_working_3-way'!Y393+4*PI())/3)</f>
        <v>#VALUE!</v>
      </c>
      <c r="AF393" s="11" t="e">
        <f>-'OddsRatio_working_3-way'!U393/(3*'OddsRatio_working_3-way'!X393^(1/3))*COS(('OddsRatio_working_3-way'!Y393)/3)</f>
        <v>#VALUE!</v>
      </c>
      <c r="AG393" s="11" t="e">
        <f>-'OddsRatio_working_3-way'!U393/(3*'OddsRatio_working_3-way'!X393^(1/3))*COS(('OddsRatio_working_3-way'!Y393+2*PI())/3)</f>
        <v>#VALUE!</v>
      </c>
      <c r="AH393" s="11" t="e">
        <f>-'OddsRatio_working_3-way'!U393/(3*'OddsRatio_working_3-way'!X393^(1/3))*COS(('OddsRatio_working_3-way'!Y393+4*PI())/3)</f>
        <v>#VALUE!</v>
      </c>
      <c r="AI393" s="11" t="e">
        <f>'OddsRatio_working_3-way'!U393/(3*'OddsRatio_working_3-way'!X393^(1/3))*SIN(('OddsRatio_working_3-way'!Y393)/3)</f>
        <v>#VALUE!</v>
      </c>
      <c r="AJ393" s="11" t="e">
        <f>'OddsRatio_working_3-way'!U393/(3*'OddsRatio_working_3-way'!X393^(1/3))*SIN(('OddsRatio_working_3-way'!Y393+2*PI())/3)</f>
        <v>#VALUE!</v>
      </c>
      <c r="AK393" s="11" t="e">
        <f>'OddsRatio_working_3-way'!U393/(3*'OddsRatio_working_3-way'!X393^(1/3))*SIN(('OddsRatio_working_3-way'!Y393+4*PI())/3)</f>
        <v>#VALUE!</v>
      </c>
      <c r="AL393" s="11" t="e">
        <f>'OddsRatio_working_3-way'!Z393+'OddsRatio_working_3-way'!AF393</f>
        <v>#VALUE!</v>
      </c>
      <c r="AM393" s="11" t="e">
        <f>'OddsRatio_working_3-way'!AA393+'OddsRatio_working_3-way'!AG393</f>
        <v>#VALUE!</v>
      </c>
      <c r="AN393" s="11" t="e">
        <f>'OddsRatio_working_3-way'!AB393+'OddsRatio_working_3-way'!AH393</f>
        <v>#VALUE!</v>
      </c>
      <c r="AO393" s="11" t="e">
        <f>'OddsRatio_working_3-way'!AC393+'OddsRatio_working_3-way'!AI393</f>
        <v>#VALUE!</v>
      </c>
      <c r="AP393" s="11" t="e">
        <f>'OddsRatio_working_3-way'!AD393+'OddsRatio_working_3-way'!AJ393</f>
        <v>#VALUE!</v>
      </c>
      <c r="AQ393" s="11" t="e">
        <f>'OddsRatio_working_3-way'!AE393+'OddsRatio_working_3-way'!AK393</f>
        <v>#VALUE!</v>
      </c>
      <c r="AR393" s="10" t="str">
        <f>IF(A393="","",IF(('OddsRatio_working_3-way'!X393=0),IF(Q393&gt;0,-Q393^(1/3),(-Q393)^(1/3)),'OddsRatio_working_3-way'!AL393-'OddsRatio_working_3-way'!R393/3))</f>
        <v/>
      </c>
      <c r="AS393" s="11" t="e">
        <f>IF(('OddsRatio_working_3-way'!X393=0),IF(Q393&gt;0,-Q393^(1/3),(-Q393)^(1/3)),'OddsRatio_working_3-way'!AM393-'OddsRatio_working_3-way'!R393/3)</f>
        <v>#VALUE!</v>
      </c>
      <c r="AT393" s="11" t="e">
        <f>IF(('OddsRatio_working_3-way'!X393=0),IF(Q393&gt;0,-Q393^(1/3),(-Q393)^(1/3)),'OddsRatio_working_3-way'!AN393-'OddsRatio_working_3-way'!R393/3)</f>
        <v>#VALUE!</v>
      </c>
      <c r="AU393" s="11" t="e">
        <f>IF(('OddsRatio_working_3-way'!X393=0),0,'OddsRatio_working_3-way'!AO393)</f>
        <v>#VALUE!</v>
      </c>
      <c r="AV393" s="11" t="e">
        <f>IF(('OddsRatio_working_3-way'!X393=0),0,'OddsRatio_working_3-way'!AP393)</f>
        <v>#VALUE!</v>
      </c>
      <c r="AW393" s="11" t="e">
        <f>IF(('OddsRatio_working_3-way'!X393=0),0,'OddsRatio_working_3-way'!AQ393)</f>
        <v>#VALUE!</v>
      </c>
    </row>
    <row r="394" spans="1:4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9" t="e">
        <f t="shared" si="91"/>
        <v>#VALUE!</v>
      </c>
      <c r="E394" s="9" t="e">
        <f t="shared" si="92"/>
        <v>#VALUE!</v>
      </c>
      <c r="F394" s="9" t="e">
        <f t="shared" si="93"/>
        <v>#VALUE!</v>
      </c>
      <c r="G394" s="9" t="str">
        <f t="shared" si="94"/>
        <v/>
      </c>
      <c r="H394" s="9" t="str">
        <f t="shared" si="95"/>
        <v/>
      </c>
      <c r="I394" s="9" t="str">
        <f t="shared" si="96"/>
        <v/>
      </c>
      <c r="J394" s="9" t="str">
        <f t="shared" si="97"/>
        <v/>
      </c>
      <c r="K394" s="11" t="e">
        <f t="shared" si="98"/>
        <v>#VALUE!</v>
      </c>
      <c r="L394" s="11" t="e">
        <f t="shared" si="99"/>
        <v>#VALUE!</v>
      </c>
      <c r="M394" s="11" t="e">
        <f t="shared" si="100"/>
        <v>#VALUE!</v>
      </c>
      <c r="N394" s="11" t="e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#VALUE!</v>
      </c>
      <c r="O394" s="11">
        <f>0</f>
        <v>0</v>
      </c>
      <c r="P394" s="11" t="e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#VALUE!</v>
      </c>
      <c r="Q394" s="11" t="e">
        <f>2*'OddsRatio_working_3-way'!K394*'OddsRatio_working_3-way'!L394*'OddsRatio_working_3-way'!M394</f>
        <v>#VALUE!</v>
      </c>
      <c r="R394" s="11" t="e">
        <f t="shared" si="101"/>
        <v>#VALUE!</v>
      </c>
      <c r="S394" s="11" t="e">
        <f t="shared" si="102"/>
        <v>#VALUE!</v>
      </c>
      <c r="T394" s="11" t="e">
        <f t="shared" si="103"/>
        <v>#VALUE!</v>
      </c>
      <c r="U394" s="11" t="e">
        <f>'OddsRatio_working_3-way'!S394-'OddsRatio_working_3-way'!R394^2/3</f>
        <v>#VALUE!</v>
      </c>
      <c r="V394" s="11" t="e">
        <f>'OddsRatio_working_3-way'!S394*'OddsRatio_working_3-way'!R394/3-2*'OddsRatio_working_3-way'!R394^3/27-'OddsRatio_working_3-way'!T394</f>
        <v>#VALUE!</v>
      </c>
      <c r="W394" s="11" t="e">
        <f>'OddsRatio_working_3-way'!V394^2+4*'OddsRatio_working_3-way'!U394^3/27</f>
        <v>#VALUE!</v>
      </c>
      <c r="X394" s="11" t="e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#VALUE!</v>
      </c>
      <c r="Y394" s="11" t="e">
        <f>IF('OddsRatio_working_3-way'!W394&gt;=0,IF('OddsRatio_working_3-way'!V394+SQRT('OddsRatio_working_3-way'!W394)&gt;0,0,PI()),ACOS('OddsRatio_working_3-way'!V394/(2*'OddsRatio_working_3-way'!X394)))</f>
        <v>#VALUE!</v>
      </c>
      <c r="Z394" s="11" t="e">
        <f>'OddsRatio_working_3-way'!X394^(1/3)*COS('OddsRatio_working_3-way'!Y394/3)</f>
        <v>#VALUE!</v>
      </c>
      <c r="AA394" s="11" t="e">
        <f>'OddsRatio_working_3-way'!X394^(1/3)*COS(('OddsRatio_working_3-way'!Y394+2*PI())/3)</f>
        <v>#VALUE!</v>
      </c>
      <c r="AB394" s="11" t="e">
        <f>'OddsRatio_working_3-way'!X394^(1/3)*COS(('OddsRatio_working_3-way'!Y394+4*PI())/3)</f>
        <v>#VALUE!</v>
      </c>
      <c r="AC394" s="11" t="e">
        <f>'OddsRatio_working_3-way'!X394^(1/3)*SIN('OddsRatio_working_3-way'!Y394/3)</f>
        <v>#VALUE!</v>
      </c>
      <c r="AD394" s="11" t="e">
        <f>'OddsRatio_working_3-way'!X394^(1/3)*SIN(('OddsRatio_working_3-way'!Y394+2*PI())/3)</f>
        <v>#VALUE!</v>
      </c>
      <c r="AE394" s="11" t="e">
        <f>'OddsRatio_working_3-way'!X394^(1/3)*SIN(('OddsRatio_working_3-way'!Y394+4*PI())/3)</f>
        <v>#VALUE!</v>
      </c>
      <c r="AF394" s="11" t="e">
        <f>-'OddsRatio_working_3-way'!U394/(3*'OddsRatio_working_3-way'!X394^(1/3))*COS(('OddsRatio_working_3-way'!Y394)/3)</f>
        <v>#VALUE!</v>
      </c>
      <c r="AG394" s="11" t="e">
        <f>-'OddsRatio_working_3-way'!U394/(3*'OddsRatio_working_3-way'!X394^(1/3))*COS(('OddsRatio_working_3-way'!Y394+2*PI())/3)</f>
        <v>#VALUE!</v>
      </c>
      <c r="AH394" s="11" t="e">
        <f>-'OddsRatio_working_3-way'!U394/(3*'OddsRatio_working_3-way'!X394^(1/3))*COS(('OddsRatio_working_3-way'!Y394+4*PI())/3)</f>
        <v>#VALUE!</v>
      </c>
      <c r="AI394" s="11" t="e">
        <f>'OddsRatio_working_3-way'!U394/(3*'OddsRatio_working_3-way'!X394^(1/3))*SIN(('OddsRatio_working_3-way'!Y394)/3)</f>
        <v>#VALUE!</v>
      </c>
      <c r="AJ394" s="11" t="e">
        <f>'OddsRatio_working_3-way'!U394/(3*'OddsRatio_working_3-way'!X394^(1/3))*SIN(('OddsRatio_working_3-way'!Y394+2*PI())/3)</f>
        <v>#VALUE!</v>
      </c>
      <c r="AK394" s="11" t="e">
        <f>'OddsRatio_working_3-way'!U394/(3*'OddsRatio_working_3-way'!X394^(1/3))*SIN(('OddsRatio_working_3-way'!Y394+4*PI())/3)</f>
        <v>#VALUE!</v>
      </c>
      <c r="AL394" s="11" t="e">
        <f>'OddsRatio_working_3-way'!Z394+'OddsRatio_working_3-way'!AF394</f>
        <v>#VALUE!</v>
      </c>
      <c r="AM394" s="11" t="e">
        <f>'OddsRatio_working_3-way'!AA394+'OddsRatio_working_3-way'!AG394</f>
        <v>#VALUE!</v>
      </c>
      <c r="AN394" s="11" t="e">
        <f>'OddsRatio_working_3-way'!AB394+'OddsRatio_working_3-way'!AH394</f>
        <v>#VALUE!</v>
      </c>
      <c r="AO394" s="11" t="e">
        <f>'OddsRatio_working_3-way'!AC394+'OddsRatio_working_3-way'!AI394</f>
        <v>#VALUE!</v>
      </c>
      <c r="AP394" s="11" t="e">
        <f>'OddsRatio_working_3-way'!AD394+'OddsRatio_working_3-way'!AJ394</f>
        <v>#VALUE!</v>
      </c>
      <c r="AQ394" s="11" t="e">
        <f>'OddsRatio_working_3-way'!AE394+'OddsRatio_working_3-way'!AK394</f>
        <v>#VALUE!</v>
      </c>
      <c r="AR394" s="10" t="str">
        <f>IF(A394="","",IF(('OddsRatio_working_3-way'!X394=0),IF(Q394&gt;0,-Q394^(1/3),(-Q394)^(1/3)),'OddsRatio_working_3-way'!AL394-'OddsRatio_working_3-way'!R394/3))</f>
        <v/>
      </c>
      <c r="AS394" s="11" t="e">
        <f>IF(('OddsRatio_working_3-way'!X394=0),IF(Q394&gt;0,-Q394^(1/3),(-Q394)^(1/3)),'OddsRatio_working_3-way'!AM394-'OddsRatio_working_3-way'!R394/3)</f>
        <v>#VALUE!</v>
      </c>
      <c r="AT394" s="11" t="e">
        <f>IF(('OddsRatio_working_3-way'!X394=0),IF(Q394&gt;0,-Q394^(1/3),(-Q394)^(1/3)),'OddsRatio_working_3-way'!AN394-'OddsRatio_working_3-way'!R394/3)</f>
        <v>#VALUE!</v>
      </c>
      <c r="AU394" s="11" t="e">
        <f>IF(('OddsRatio_working_3-way'!X394=0),0,'OddsRatio_working_3-way'!AO394)</f>
        <v>#VALUE!</v>
      </c>
      <c r="AV394" s="11" t="e">
        <f>IF(('OddsRatio_working_3-way'!X394=0),0,'OddsRatio_working_3-way'!AP394)</f>
        <v>#VALUE!</v>
      </c>
      <c r="AW394" s="11" t="e">
        <f>IF(('OddsRatio_working_3-way'!X394=0),0,'OddsRatio_working_3-way'!AQ394)</f>
        <v>#VALUE!</v>
      </c>
    </row>
    <row r="395" spans="1:4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9" t="e">
        <f t="shared" si="91"/>
        <v>#VALUE!</v>
      </c>
      <c r="E395" s="9" t="e">
        <f t="shared" si="92"/>
        <v>#VALUE!</v>
      </c>
      <c r="F395" s="9" t="e">
        <f t="shared" si="93"/>
        <v>#VALUE!</v>
      </c>
      <c r="G395" s="9" t="str">
        <f t="shared" si="94"/>
        <v/>
      </c>
      <c r="H395" s="9" t="str">
        <f t="shared" si="95"/>
        <v/>
      </c>
      <c r="I395" s="9" t="str">
        <f t="shared" si="96"/>
        <v/>
      </c>
      <c r="J395" s="9" t="str">
        <f t="shared" si="97"/>
        <v/>
      </c>
      <c r="K395" s="11" t="e">
        <f t="shared" si="98"/>
        <v>#VALUE!</v>
      </c>
      <c r="L395" s="11" t="e">
        <f t="shared" si="99"/>
        <v>#VALUE!</v>
      </c>
      <c r="M395" s="11" t="e">
        <f t="shared" si="100"/>
        <v>#VALUE!</v>
      </c>
      <c r="N395" s="11" t="e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#VALUE!</v>
      </c>
      <c r="O395" s="11">
        <f>0</f>
        <v>0</v>
      </c>
      <c r="P395" s="11" t="e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#VALUE!</v>
      </c>
      <c r="Q395" s="11" t="e">
        <f>2*'OddsRatio_working_3-way'!K395*'OddsRatio_working_3-way'!L395*'OddsRatio_working_3-way'!M395</f>
        <v>#VALUE!</v>
      </c>
      <c r="R395" s="11" t="e">
        <f t="shared" si="101"/>
        <v>#VALUE!</v>
      </c>
      <c r="S395" s="11" t="e">
        <f t="shared" si="102"/>
        <v>#VALUE!</v>
      </c>
      <c r="T395" s="11" t="e">
        <f t="shared" si="103"/>
        <v>#VALUE!</v>
      </c>
      <c r="U395" s="11" t="e">
        <f>'OddsRatio_working_3-way'!S395-'OddsRatio_working_3-way'!R395^2/3</f>
        <v>#VALUE!</v>
      </c>
      <c r="V395" s="11" t="e">
        <f>'OddsRatio_working_3-way'!S395*'OddsRatio_working_3-way'!R395/3-2*'OddsRatio_working_3-way'!R395^3/27-'OddsRatio_working_3-way'!T395</f>
        <v>#VALUE!</v>
      </c>
      <c r="W395" s="11" t="e">
        <f>'OddsRatio_working_3-way'!V395^2+4*'OddsRatio_working_3-way'!U395^3/27</f>
        <v>#VALUE!</v>
      </c>
      <c r="X395" s="11" t="e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#VALUE!</v>
      </c>
      <c r="Y395" s="11" t="e">
        <f>IF('OddsRatio_working_3-way'!W395&gt;=0,IF('OddsRatio_working_3-way'!V395+SQRT('OddsRatio_working_3-way'!W395)&gt;0,0,PI()),ACOS('OddsRatio_working_3-way'!V395/(2*'OddsRatio_working_3-way'!X395)))</f>
        <v>#VALUE!</v>
      </c>
      <c r="Z395" s="11" t="e">
        <f>'OddsRatio_working_3-way'!X395^(1/3)*COS('OddsRatio_working_3-way'!Y395/3)</f>
        <v>#VALUE!</v>
      </c>
      <c r="AA395" s="11" t="e">
        <f>'OddsRatio_working_3-way'!X395^(1/3)*COS(('OddsRatio_working_3-way'!Y395+2*PI())/3)</f>
        <v>#VALUE!</v>
      </c>
      <c r="AB395" s="11" t="e">
        <f>'OddsRatio_working_3-way'!X395^(1/3)*COS(('OddsRatio_working_3-way'!Y395+4*PI())/3)</f>
        <v>#VALUE!</v>
      </c>
      <c r="AC395" s="11" t="e">
        <f>'OddsRatio_working_3-way'!X395^(1/3)*SIN('OddsRatio_working_3-way'!Y395/3)</f>
        <v>#VALUE!</v>
      </c>
      <c r="AD395" s="11" t="e">
        <f>'OddsRatio_working_3-way'!X395^(1/3)*SIN(('OddsRatio_working_3-way'!Y395+2*PI())/3)</f>
        <v>#VALUE!</v>
      </c>
      <c r="AE395" s="11" t="e">
        <f>'OddsRatio_working_3-way'!X395^(1/3)*SIN(('OddsRatio_working_3-way'!Y395+4*PI())/3)</f>
        <v>#VALUE!</v>
      </c>
      <c r="AF395" s="11" t="e">
        <f>-'OddsRatio_working_3-way'!U395/(3*'OddsRatio_working_3-way'!X395^(1/3))*COS(('OddsRatio_working_3-way'!Y395)/3)</f>
        <v>#VALUE!</v>
      </c>
      <c r="AG395" s="11" t="e">
        <f>-'OddsRatio_working_3-way'!U395/(3*'OddsRatio_working_3-way'!X395^(1/3))*COS(('OddsRatio_working_3-way'!Y395+2*PI())/3)</f>
        <v>#VALUE!</v>
      </c>
      <c r="AH395" s="11" t="e">
        <f>-'OddsRatio_working_3-way'!U395/(3*'OddsRatio_working_3-way'!X395^(1/3))*COS(('OddsRatio_working_3-way'!Y395+4*PI())/3)</f>
        <v>#VALUE!</v>
      </c>
      <c r="AI395" s="11" t="e">
        <f>'OddsRatio_working_3-way'!U395/(3*'OddsRatio_working_3-way'!X395^(1/3))*SIN(('OddsRatio_working_3-way'!Y395)/3)</f>
        <v>#VALUE!</v>
      </c>
      <c r="AJ395" s="11" t="e">
        <f>'OddsRatio_working_3-way'!U395/(3*'OddsRatio_working_3-way'!X395^(1/3))*SIN(('OddsRatio_working_3-way'!Y395+2*PI())/3)</f>
        <v>#VALUE!</v>
      </c>
      <c r="AK395" s="11" t="e">
        <f>'OddsRatio_working_3-way'!U395/(3*'OddsRatio_working_3-way'!X395^(1/3))*SIN(('OddsRatio_working_3-way'!Y395+4*PI())/3)</f>
        <v>#VALUE!</v>
      </c>
      <c r="AL395" s="11" t="e">
        <f>'OddsRatio_working_3-way'!Z395+'OddsRatio_working_3-way'!AF395</f>
        <v>#VALUE!</v>
      </c>
      <c r="AM395" s="11" t="e">
        <f>'OddsRatio_working_3-way'!AA395+'OddsRatio_working_3-way'!AG395</f>
        <v>#VALUE!</v>
      </c>
      <c r="AN395" s="11" t="e">
        <f>'OddsRatio_working_3-way'!AB395+'OddsRatio_working_3-way'!AH395</f>
        <v>#VALUE!</v>
      </c>
      <c r="AO395" s="11" t="e">
        <f>'OddsRatio_working_3-way'!AC395+'OddsRatio_working_3-way'!AI395</f>
        <v>#VALUE!</v>
      </c>
      <c r="AP395" s="11" t="e">
        <f>'OddsRatio_working_3-way'!AD395+'OddsRatio_working_3-way'!AJ395</f>
        <v>#VALUE!</v>
      </c>
      <c r="AQ395" s="11" t="e">
        <f>'OddsRatio_working_3-way'!AE395+'OddsRatio_working_3-way'!AK395</f>
        <v>#VALUE!</v>
      </c>
      <c r="AR395" s="10" t="str">
        <f>IF(A395="","",IF(('OddsRatio_working_3-way'!X395=0),IF(Q395&gt;0,-Q395^(1/3),(-Q395)^(1/3)),'OddsRatio_working_3-way'!AL395-'OddsRatio_working_3-way'!R395/3))</f>
        <v/>
      </c>
      <c r="AS395" s="11" t="e">
        <f>IF(('OddsRatio_working_3-way'!X395=0),IF(Q395&gt;0,-Q395^(1/3),(-Q395)^(1/3)),'OddsRatio_working_3-way'!AM395-'OddsRatio_working_3-way'!R395/3)</f>
        <v>#VALUE!</v>
      </c>
      <c r="AT395" s="11" t="e">
        <f>IF(('OddsRatio_working_3-way'!X395=0),IF(Q395&gt;0,-Q395^(1/3),(-Q395)^(1/3)),'OddsRatio_working_3-way'!AN395-'OddsRatio_working_3-way'!R395/3)</f>
        <v>#VALUE!</v>
      </c>
      <c r="AU395" s="11" t="e">
        <f>IF(('OddsRatio_working_3-way'!X395=0),0,'OddsRatio_working_3-way'!AO395)</f>
        <v>#VALUE!</v>
      </c>
      <c r="AV395" s="11" t="e">
        <f>IF(('OddsRatio_working_3-way'!X395=0),0,'OddsRatio_working_3-way'!AP395)</f>
        <v>#VALUE!</v>
      </c>
      <c r="AW395" s="11" t="e">
        <f>IF(('OddsRatio_working_3-way'!X395=0),0,'OddsRatio_working_3-way'!AQ395)</f>
        <v>#VALUE!</v>
      </c>
    </row>
    <row r="396" spans="1:4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9" t="e">
        <f t="shared" si="91"/>
        <v>#VALUE!</v>
      </c>
      <c r="E396" s="9" t="e">
        <f t="shared" si="92"/>
        <v>#VALUE!</v>
      </c>
      <c r="F396" s="9" t="e">
        <f t="shared" si="93"/>
        <v>#VALUE!</v>
      </c>
      <c r="G396" s="9" t="str">
        <f t="shared" si="94"/>
        <v/>
      </c>
      <c r="H396" s="9" t="str">
        <f t="shared" si="95"/>
        <v/>
      </c>
      <c r="I396" s="9" t="str">
        <f t="shared" si="96"/>
        <v/>
      </c>
      <c r="J396" s="9" t="str">
        <f t="shared" si="97"/>
        <v/>
      </c>
      <c r="K396" s="11" t="e">
        <f t="shared" si="98"/>
        <v>#VALUE!</v>
      </c>
      <c r="L396" s="11" t="e">
        <f t="shared" si="99"/>
        <v>#VALUE!</v>
      </c>
      <c r="M396" s="11" t="e">
        <f t="shared" si="100"/>
        <v>#VALUE!</v>
      </c>
      <c r="N396" s="11" t="e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#VALUE!</v>
      </c>
      <c r="O396" s="11">
        <f>0</f>
        <v>0</v>
      </c>
      <c r="P396" s="11" t="e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#VALUE!</v>
      </c>
      <c r="Q396" s="11" t="e">
        <f>2*'OddsRatio_working_3-way'!K396*'OddsRatio_working_3-way'!L396*'OddsRatio_working_3-way'!M396</f>
        <v>#VALUE!</v>
      </c>
      <c r="R396" s="11" t="e">
        <f t="shared" si="101"/>
        <v>#VALUE!</v>
      </c>
      <c r="S396" s="11" t="e">
        <f t="shared" si="102"/>
        <v>#VALUE!</v>
      </c>
      <c r="T396" s="11" t="e">
        <f t="shared" si="103"/>
        <v>#VALUE!</v>
      </c>
      <c r="U396" s="11" t="e">
        <f>'OddsRatio_working_3-way'!S396-'OddsRatio_working_3-way'!R396^2/3</f>
        <v>#VALUE!</v>
      </c>
      <c r="V396" s="11" t="e">
        <f>'OddsRatio_working_3-way'!S396*'OddsRatio_working_3-way'!R396/3-2*'OddsRatio_working_3-way'!R396^3/27-'OddsRatio_working_3-way'!T396</f>
        <v>#VALUE!</v>
      </c>
      <c r="W396" s="11" t="e">
        <f>'OddsRatio_working_3-way'!V396^2+4*'OddsRatio_working_3-way'!U396^3/27</f>
        <v>#VALUE!</v>
      </c>
      <c r="X396" s="11" t="e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#VALUE!</v>
      </c>
      <c r="Y396" s="11" t="e">
        <f>IF('OddsRatio_working_3-way'!W396&gt;=0,IF('OddsRatio_working_3-way'!V396+SQRT('OddsRatio_working_3-way'!W396)&gt;0,0,PI()),ACOS('OddsRatio_working_3-way'!V396/(2*'OddsRatio_working_3-way'!X396)))</f>
        <v>#VALUE!</v>
      </c>
      <c r="Z396" s="11" t="e">
        <f>'OddsRatio_working_3-way'!X396^(1/3)*COS('OddsRatio_working_3-way'!Y396/3)</f>
        <v>#VALUE!</v>
      </c>
      <c r="AA396" s="11" t="e">
        <f>'OddsRatio_working_3-way'!X396^(1/3)*COS(('OddsRatio_working_3-way'!Y396+2*PI())/3)</f>
        <v>#VALUE!</v>
      </c>
      <c r="AB396" s="11" t="e">
        <f>'OddsRatio_working_3-way'!X396^(1/3)*COS(('OddsRatio_working_3-way'!Y396+4*PI())/3)</f>
        <v>#VALUE!</v>
      </c>
      <c r="AC396" s="11" t="e">
        <f>'OddsRatio_working_3-way'!X396^(1/3)*SIN('OddsRatio_working_3-way'!Y396/3)</f>
        <v>#VALUE!</v>
      </c>
      <c r="AD396" s="11" t="e">
        <f>'OddsRatio_working_3-way'!X396^(1/3)*SIN(('OddsRatio_working_3-way'!Y396+2*PI())/3)</f>
        <v>#VALUE!</v>
      </c>
      <c r="AE396" s="11" t="e">
        <f>'OddsRatio_working_3-way'!X396^(1/3)*SIN(('OddsRatio_working_3-way'!Y396+4*PI())/3)</f>
        <v>#VALUE!</v>
      </c>
      <c r="AF396" s="11" t="e">
        <f>-'OddsRatio_working_3-way'!U396/(3*'OddsRatio_working_3-way'!X396^(1/3))*COS(('OddsRatio_working_3-way'!Y396)/3)</f>
        <v>#VALUE!</v>
      </c>
      <c r="AG396" s="11" t="e">
        <f>-'OddsRatio_working_3-way'!U396/(3*'OddsRatio_working_3-way'!X396^(1/3))*COS(('OddsRatio_working_3-way'!Y396+2*PI())/3)</f>
        <v>#VALUE!</v>
      </c>
      <c r="AH396" s="11" t="e">
        <f>-'OddsRatio_working_3-way'!U396/(3*'OddsRatio_working_3-way'!X396^(1/3))*COS(('OddsRatio_working_3-way'!Y396+4*PI())/3)</f>
        <v>#VALUE!</v>
      </c>
      <c r="AI396" s="11" t="e">
        <f>'OddsRatio_working_3-way'!U396/(3*'OddsRatio_working_3-way'!X396^(1/3))*SIN(('OddsRatio_working_3-way'!Y396)/3)</f>
        <v>#VALUE!</v>
      </c>
      <c r="AJ396" s="11" t="e">
        <f>'OddsRatio_working_3-way'!U396/(3*'OddsRatio_working_3-way'!X396^(1/3))*SIN(('OddsRatio_working_3-way'!Y396+2*PI())/3)</f>
        <v>#VALUE!</v>
      </c>
      <c r="AK396" s="11" t="e">
        <f>'OddsRatio_working_3-way'!U396/(3*'OddsRatio_working_3-way'!X396^(1/3))*SIN(('OddsRatio_working_3-way'!Y396+4*PI())/3)</f>
        <v>#VALUE!</v>
      </c>
      <c r="AL396" s="11" t="e">
        <f>'OddsRatio_working_3-way'!Z396+'OddsRatio_working_3-way'!AF396</f>
        <v>#VALUE!</v>
      </c>
      <c r="AM396" s="11" t="e">
        <f>'OddsRatio_working_3-way'!AA396+'OddsRatio_working_3-way'!AG396</f>
        <v>#VALUE!</v>
      </c>
      <c r="AN396" s="11" t="e">
        <f>'OddsRatio_working_3-way'!AB396+'OddsRatio_working_3-way'!AH396</f>
        <v>#VALUE!</v>
      </c>
      <c r="AO396" s="11" t="e">
        <f>'OddsRatio_working_3-way'!AC396+'OddsRatio_working_3-way'!AI396</f>
        <v>#VALUE!</v>
      </c>
      <c r="AP396" s="11" t="e">
        <f>'OddsRatio_working_3-way'!AD396+'OddsRatio_working_3-way'!AJ396</f>
        <v>#VALUE!</v>
      </c>
      <c r="AQ396" s="11" t="e">
        <f>'OddsRatio_working_3-way'!AE396+'OddsRatio_working_3-way'!AK396</f>
        <v>#VALUE!</v>
      </c>
      <c r="AR396" s="10" t="str">
        <f>IF(A396="","",IF(('OddsRatio_working_3-way'!X396=0),IF(Q396&gt;0,-Q396^(1/3),(-Q396)^(1/3)),'OddsRatio_working_3-way'!AL396-'OddsRatio_working_3-way'!R396/3))</f>
        <v/>
      </c>
      <c r="AS396" s="11" t="e">
        <f>IF(('OddsRatio_working_3-way'!X396=0),IF(Q396&gt;0,-Q396^(1/3),(-Q396)^(1/3)),'OddsRatio_working_3-way'!AM396-'OddsRatio_working_3-way'!R396/3)</f>
        <v>#VALUE!</v>
      </c>
      <c r="AT396" s="11" t="e">
        <f>IF(('OddsRatio_working_3-way'!X396=0),IF(Q396&gt;0,-Q396^(1/3),(-Q396)^(1/3)),'OddsRatio_working_3-way'!AN396-'OddsRatio_working_3-way'!R396/3)</f>
        <v>#VALUE!</v>
      </c>
      <c r="AU396" s="11" t="e">
        <f>IF(('OddsRatio_working_3-way'!X396=0),0,'OddsRatio_working_3-way'!AO396)</f>
        <v>#VALUE!</v>
      </c>
      <c r="AV396" s="11" t="e">
        <f>IF(('OddsRatio_working_3-way'!X396=0),0,'OddsRatio_working_3-way'!AP396)</f>
        <v>#VALUE!</v>
      </c>
      <c r="AW396" s="11" t="e">
        <f>IF(('OddsRatio_working_3-way'!X396=0),0,'OddsRatio_working_3-way'!AQ396)</f>
        <v>#VALUE!</v>
      </c>
    </row>
    <row r="397" spans="1:4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9" t="e">
        <f t="shared" si="91"/>
        <v>#VALUE!</v>
      </c>
      <c r="E397" s="9" t="e">
        <f t="shared" si="92"/>
        <v>#VALUE!</v>
      </c>
      <c r="F397" s="9" t="e">
        <f t="shared" si="93"/>
        <v>#VALUE!</v>
      </c>
      <c r="G397" s="9" t="str">
        <f t="shared" si="94"/>
        <v/>
      </c>
      <c r="H397" s="9" t="str">
        <f t="shared" si="95"/>
        <v/>
      </c>
      <c r="I397" s="9" t="str">
        <f t="shared" si="96"/>
        <v/>
      </c>
      <c r="J397" s="9" t="str">
        <f t="shared" si="97"/>
        <v/>
      </c>
      <c r="K397" s="11" t="e">
        <f t="shared" si="98"/>
        <v>#VALUE!</v>
      </c>
      <c r="L397" s="11" t="e">
        <f t="shared" si="99"/>
        <v>#VALUE!</v>
      </c>
      <c r="M397" s="11" t="e">
        <f t="shared" si="100"/>
        <v>#VALUE!</v>
      </c>
      <c r="N397" s="11" t="e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#VALUE!</v>
      </c>
      <c r="O397" s="11">
        <f>0</f>
        <v>0</v>
      </c>
      <c r="P397" s="11" t="e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#VALUE!</v>
      </c>
      <c r="Q397" s="11" t="e">
        <f>2*'OddsRatio_working_3-way'!K397*'OddsRatio_working_3-way'!L397*'OddsRatio_working_3-way'!M397</f>
        <v>#VALUE!</v>
      </c>
      <c r="R397" s="11" t="e">
        <f t="shared" si="101"/>
        <v>#VALUE!</v>
      </c>
      <c r="S397" s="11" t="e">
        <f t="shared" si="102"/>
        <v>#VALUE!</v>
      </c>
      <c r="T397" s="11" t="e">
        <f t="shared" si="103"/>
        <v>#VALUE!</v>
      </c>
      <c r="U397" s="11" t="e">
        <f>'OddsRatio_working_3-way'!S397-'OddsRatio_working_3-way'!R397^2/3</f>
        <v>#VALUE!</v>
      </c>
      <c r="V397" s="11" t="e">
        <f>'OddsRatio_working_3-way'!S397*'OddsRatio_working_3-way'!R397/3-2*'OddsRatio_working_3-way'!R397^3/27-'OddsRatio_working_3-way'!T397</f>
        <v>#VALUE!</v>
      </c>
      <c r="W397" s="11" t="e">
        <f>'OddsRatio_working_3-way'!V397^2+4*'OddsRatio_working_3-way'!U397^3/27</f>
        <v>#VALUE!</v>
      </c>
      <c r="X397" s="11" t="e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#VALUE!</v>
      </c>
      <c r="Y397" s="11" t="e">
        <f>IF('OddsRatio_working_3-way'!W397&gt;=0,IF('OddsRatio_working_3-way'!V397+SQRT('OddsRatio_working_3-way'!W397)&gt;0,0,PI()),ACOS('OddsRatio_working_3-way'!V397/(2*'OddsRatio_working_3-way'!X397)))</f>
        <v>#VALUE!</v>
      </c>
      <c r="Z397" s="11" t="e">
        <f>'OddsRatio_working_3-way'!X397^(1/3)*COS('OddsRatio_working_3-way'!Y397/3)</f>
        <v>#VALUE!</v>
      </c>
      <c r="AA397" s="11" t="e">
        <f>'OddsRatio_working_3-way'!X397^(1/3)*COS(('OddsRatio_working_3-way'!Y397+2*PI())/3)</f>
        <v>#VALUE!</v>
      </c>
      <c r="AB397" s="11" t="e">
        <f>'OddsRatio_working_3-way'!X397^(1/3)*COS(('OddsRatio_working_3-way'!Y397+4*PI())/3)</f>
        <v>#VALUE!</v>
      </c>
      <c r="AC397" s="11" t="e">
        <f>'OddsRatio_working_3-way'!X397^(1/3)*SIN('OddsRatio_working_3-way'!Y397/3)</f>
        <v>#VALUE!</v>
      </c>
      <c r="AD397" s="11" t="e">
        <f>'OddsRatio_working_3-way'!X397^(1/3)*SIN(('OddsRatio_working_3-way'!Y397+2*PI())/3)</f>
        <v>#VALUE!</v>
      </c>
      <c r="AE397" s="11" t="e">
        <f>'OddsRatio_working_3-way'!X397^(1/3)*SIN(('OddsRatio_working_3-way'!Y397+4*PI())/3)</f>
        <v>#VALUE!</v>
      </c>
      <c r="AF397" s="11" t="e">
        <f>-'OddsRatio_working_3-way'!U397/(3*'OddsRatio_working_3-way'!X397^(1/3))*COS(('OddsRatio_working_3-way'!Y397)/3)</f>
        <v>#VALUE!</v>
      </c>
      <c r="AG397" s="11" t="e">
        <f>-'OddsRatio_working_3-way'!U397/(3*'OddsRatio_working_3-way'!X397^(1/3))*COS(('OddsRatio_working_3-way'!Y397+2*PI())/3)</f>
        <v>#VALUE!</v>
      </c>
      <c r="AH397" s="11" t="e">
        <f>-'OddsRatio_working_3-way'!U397/(3*'OddsRatio_working_3-way'!X397^(1/3))*COS(('OddsRatio_working_3-way'!Y397+4*PI())/3)</f>
        <v>#VALUE!</v>
      </c>
      <c r="AI397" s="11" t="e">
        <f>'OddsRatio_working_3-way'!U397/(3*'OddsRatio_working_3-way'!X397^(1/3))*SIN(('OddsRatio_working_3-way'!Y397)/3)</f>
        <v>#VALUE!</v>
      </c>
      <c r="AJ397" s="11" t="e">
        <f>'OddsRatio_working_3-way'!U397/(3*'OddsRatio_working_3-way'!X397^(1/3))*SIN(('OddsRatio_working_3-way'!Y397+2*PI())/3)</f>
        <v>#VALUE!</v>
      </c>
      <c r="AK397" s="11" t="e">
        <f>'OddsRatio_working_3-way'!U397/(3*'OddsRatio_working_3-way'!X397^(1/3))*SIN(('OddsRatio_working_3-way'!Y397+4*PI())/3)</f>
        <v>#VALUE!</v>
      </c>
      <c r="AL397" s="11" t="e">
        <f>'OddsRatio_working_3-way'!Z397+'OddsRatio_working_3-way'!AF397</f>
        <v>#VALUE!</v>
      </c>
      <c r="AM397" s="11" t="e">
        <f>'OddsRatio_working_3-way'!AA397+'OddsRatio_working_3-way'!AG397</f>
        <v>#VALUE!</v>
      </c>
      <c r="AN397" s="11" t="e">
        <f>'OddsRatio_working_3-way'!AB397+'OddsRatio_working_3-way'!AH397</f>
        <v>#VALUE!</v>
      </c>
      <c r="AO397" s="11" t="e">
        <f>'OddsRatio_working_3-way'!AC397+'OddsRatio_working_3-way'!AI397</f>
        <v>#VALUE!</v>
      </c>
      <c r="AP397" s="11" t="e">
        <f>'OddsRatio_working_3-way'!AD397+'OddsRatio_working_3-way'!AJ397</f>
        <v>#VALUE!</v>
      </c>
      <c r="AQ397" s="11" t="e">
        <f>'OddsRatio_working_3-way'!AE397+'OddsRatio_working_3-way'!AK397</f>
        <v>#VALUE!</v>
      </c>
      <c r="AR397" s="10" t="str">
        <f>IF(A397="","",IF(('OddsRatio_working_3-way'!X397=0),IF(Q397&gt;0,-Q397^(1/3),(-Q397)^(1/3)),'OddsRatio_working_3-way'!AL397-'OddsRatio_working_3-way'!R397/3))</f>
        <v/>
      </c>
      <c r="AS397" s="11" t="e">
        <f>IF(('OddsRatio_working_3-way'!X397=0),IF(Q397&gt;0,-Q397^(1/3),(-Q397)^(1/3)),'OddsRatio_working_3-way'!AM397-'OddsRatio_working_3-way'!R397/3)</f>
        <v>#VALUE!</v>
      </c>
      <c r="AT397" s="11" t="e">
        <f>IF(('OddsRatio_working_3-way'!X397=0),IF(Q397&gt;0,-Q397^(1/3),(-Q397)^(1/3)),'OddsRatio_working_3-way'!AN397-'OddsRatio_working_3-way'!R397/3)</f>
        <v>#VALUE!</v>
      </c>
      <c r="AU397" s="11" t="e">
        <f>IF(('OddsRatio_working_3-way'!X397=0),0,'OddsRatio_working_3-way'!AO397)</f>
        <v>#VALUE!</v>
      </c>
      <c r="AV397" s="11" t="e">
        <f>IF(('OddsRatio_working_3-way'!X397=0),0,'OddsRatio_working_3-way'!AP397)</f>
        <v>#VALUE!</v>
      </c>
      <c r="AW397" s="11" t="e">
        <f>IF(('OddsRatio_working_3-way'!X397=0),0,'OddsRatio_working_3-way'!AQ397)</f>
        <v>#VALUE!</v>
      </c>
    </row>
    <row r="398" spans="1:4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9" t="e">
        <f t="shared" si="91"/>
        <v>#VALUE!</v>
      </c>
      <c r="E398" s="9" t="e">
        <f t="shared" si="92"/>
        <v>#VALUE!</v>
      </c>
      <c r="F398" s="9" t="e">
        <f t="shared" si="93"/>
        <v>#VALUE!</v>
      </c>
      <c r="G398" s="9" t="str">
        <f t="shared" si="94"/>
        <v/>
      </c>
      <c r="H398" s="9" t="str">
        <f t="shared" si="95"/>
        <v/>
      </c>
      <c r="I398" s="9" t="str">
        <f t="shared" si="96"/>
        <v/>
      </c>
      <c r="J398" s="9" t="str">
        <f t="shared" si="97"/>
        <v/>
      </c>
      <c r="K398" s="11" t="e">
        <f t="shared" si="98"/>
        <v>#VALUE!</v>
      </c>
      <c r="L398" s="11" t="e">
        <f t="shared" si="99"/>
        <v>#VALUE!</v>
      </c>
      <c r="M398" s="11" t="e">
        <f t="shared" si="100"/>
        <v>#VALUE!</v>
      </c>
      <c r="N398" s="11" t="e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#VALUE!</v>
      </c>
      <c r="O398" s="11">
        <f>0</f>
        <v>0</v>
      </c>
      <c r="P398" s="11" t="e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#VALUE!</v>
      </c>
      <c r="Q398" s="11" t="e">
        <f>2*'OddsRatio_working_3-way'!K398*'OddsRatio_working_3-way'!L398*'OddsRatio_working_3-way'!M398</f>
        <v>#VALUE!</v>
      </c>
      <c r="R398" s="11" t="e">
        <f t="shared" si="101"/>
        <v>#VALUE!</v>
      </c>
      <c r="S398" s="11" t="e">
        <f t="shared" si="102"/>
        <v>#VALUE!</v>
      </c>
      <c r="T398" s="11" t="e">
        <f t="shared" si="103"/>
        <v>#VALUE!</v>
      </c>
      <c r="U398" s="11" t="e">
        <f>'OddsRatio_working_3-way'!S398-'OddsRatio_working_3-way'!R398^2/3</f>
        <v>#VALUE!</v>
      </c>
      <c r="V398" s="11" t="e">
        <f>'OddsRatio_working_3-way'!S398*'OddsRatio_working_3-way'!R398/3-2*'OddsRatio_working_3-way'!R398^3/27-'OddsRatio_working_3-way'!T398</f>
        <v>#VALUE!</v>
      </c>
      <c r="W398" s="11" t="e">
        <f>'OddsRatio_working_3-way'!V398^2+4*'OddsRatio_working_3-way'!U398^3/27</f>
        <v>#VALUE!</v>
      </c>
      <c r="X398" s="11" t="e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#VALUE!</v>
      </c>
      <c r="Y398" s="11" t="e">
        <f>IF('OddsRatio_working_3-way'!W398&gt;=0,IF('OddsRatio_working_3-way'!V398+SQRT('OddsRatio_working_3-way'!W398)&gt;0,0,PI()),ACOS('OddsRatio_working_3-way'!V398/(2*'OddsRatio_working_3-way'!X398)))</f>
        <v>#VALUE!</v>
      </c>
      <c r="Z398" s="11" t="e">
        <f>'OddsRatio_working_3-way'!X398^(1/3)*COS('OddsRatio_working_3-way'!Y398/3)</f>
        <v>#VALUE!</v>
      </c>
      <c r="AA398" s="11" t="e">
        <f>'OddsRatio_working_3-way'!X398^(1/3)*COS(('OddsRatio_working_3-way'!Y398+2*PI())/3)</f>
        <v>#VALUE!</v>
      </c>
      <c r="AB398" s="11" t="e">
        <f>'OddsRatio_working_3-way'!X398^(1/3)*COS(('OddsRatio_working_3-way'!Y398+4*PI())/3)</f>
        <v>#VALUE!</v>
      </c>
      <c r="AC398" s="11" t="e">
        <f>'OddsRatio_working_3-way'!X398^(1/3)*SIN('OddsRatio_working_3-way'!Y398/3)</f>
        <v>#VALUE!</v>
      </c>
      <c r="AD398" s="11" t="e">
        <f>'OddsRatio_working_3-way'!X398^(1/3)*SIN(('OddsRatio_working_3-way'!Y398+2*PI())/3)</f>
        <v>#VALUE!</v>
      </c>
      <c r="AE398" s="11" t="e">
        <f>'OddsRatio_working_3-way'!X398^(1/3)*SIN(('OddsRatio_working_3-way'!Y398+4*PI())/3)</f>
        <v>#VALUE!</v>
      </c>
      <c r="AF398" s="11" t="e">
        <f>-'OddsRatio_working_3-way'!U398/(3*'OddsRatio_working_3-way'!X398^(1/3))*COS(('OddsRatio_working_3-way'!Y398)/3)</f>
        <v>#VALUE!</v>
      </c>
      <c r="AG398" s="11" t="e">
        <f>-'OddsRatio_working_3-way'!U398/(3*'OddsRatio_working_3-way'!X398^(1/3))*COS(('OddsRatio_working_3-way'!Y398+2*PI())/3)</f>
        <v>#VALUE!</v>
      </c>
      <c r="AH398" s="11" t="e">
        <f>-'OddsRatio_working_3-way'!U398/(3*'OddsRatio_working_3-way'!X398^(1/3))*COS(('OddsRatio_working_3-way'!Y398+4*PI())/3)</f>
        <v>#VALUE!</v>
      </c>
      <c r="AI398" s="11" t="e">
        <f>'OddsRatio_working_3-way'!U398/(3*'OddsRatio_working_3-way'!X398^(1/3))*SIN(('OddsRatio_working_3-way'!Y398)/3)</f>
        <v>#VALUE!</v>
      </c>
      <c r="AJ398" s="11" t="e">
        <f>'OddsRatio_working_3-way'!U398/(3*'OddsRatio_working_3-way'!X398^(1/3))*SIN(('OddsRatio_working_3-way'!Y398+2*PI())/3)</f>
        <v>#VALUE!</v>
      </c>
      <c r="AK398" s="11" t="e">
        <f>'OddsRatio_working_3-way'!U398/(3*'OddsRatio_working_3-way'!X398^(1/3))*SIN(('OddsRatio_working_3-way'!Y398+4*PI())/3)</f>
        <v>#VALUE!</v>
      </c>
      <c r="AL398" s="11" t="e">
        <f>'OddsRatio_working_3-way'!Z398+'OddsRatio_working_3-way'!AF398</f>
        <v>#VALUE!</v>
      </c>
      <c r="AM398" s="11" t="e">
        <f>'OddsRatio_working_3-way'!AA398+'OddsRatio_working_3-way'!AG398</f>
        <v>#VALUE!</v>
      </c>
      <c r="AN398" s="11" t="e">
        <f>'OddsRatio_working_3-way'!AB398+'OddsRatio_working_3-way'!AH398</f>
        <v>#VALUE!</v>
      </c>
      <c r="AO398" s="11" t="e">
        <f>'OddsRatio_working_3-way'!AC398+'OddsRatio_working_3-way'!AI398</f>
        <v>#VALUE!</v>
      </c>
      <c r="AP398" s="11" t="e">
        <f>'OddsRatio_working_3-way'!AD398+'OddsRatio_working_3-way'!AJ398</f>
        <v>#VALUE!</v>
      </c>
      <c r="AQ398" s="11" t="e">
        <f>'OddsRatio_working_3-way'!AE398+'OddsRatio_working_3-way'!AK398</f>
        <v>#VALUE!</v>
      </c>
      <c r="AR398" s="10" t="str">
        <f>IF(A398="","",IF(('OddsRatio_working_3-way'!X398=0),IF(Q398&gt;0,-Q398^(1/3),(-Q398)^(1/3)),'OddsRatio_working_3-way'!AL398-'OddsRatio_working_3-way'!R398/3))</f>
        <v/>
      </c>
      <c r="AS398" s="11" t="e">
        <f>IF(('OddsRatio_working_3-way'!X398=0),IF(Q398&gt;0,-Q398^(1/3),(-Q398)^(1/3)),'OddsRatio_working_3-way'!AM398-'OddsRatio_working_3-way'!R398/3)</f>
        <v>#VALUE!</v>
      </c>
      <c r="AT398" s="11" t="e">
        <f>IF(('OddsRatio_working_3-way'!X398=0),IF(Q398&gt;0,-Q398^(1/3),(-Q398)^(1/3)),'OddsRatio_working_3-way'!AN398-'OddsRatio_working_3-way'!R398/3)</f>
        <v>#VALUE!</v>
      </c>
      <c r="AU398" s="11" t="e">
        <f>IF(('OddsRatio_working_3-way'!X398=0),0,'OddsRatio_working_3-way'!AO398)</f>
        <v>#VALUE!</v>
      </c>
      <c r="AV398" s="11" t="e">
        <f>IF(('OddsRatio_working_3-way'!X398=0),0,'OddsRatio_working_3-way'!AP398)</f>
        <v>#VALUE!</v>
      </c>
      <c r="AW398" s="11" t="e">
        <f>IF(('OddsRatio_working_3-way'!X398=0),0,'OddsRatio_working_3-way'!AQ398)</f>
        <v>#VALUE!</v>
      </c>
    </row>
    <row r="399" spans="1:4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9" t="e">
        <f t="shared" si="91"/>
        <v>#VALUE!</v>
      </c>
      <c r="E399" s="9" t="e">
        <f t="shared" si="92"/>
        <v>#VALUE!</v>
      </c>
      <c r="F399" s="9" t="e">
        <f t="shared" si="93"/>
        <v>#VALUE!</v>
      </c>
      <c r="G399" s="9" t="str">
        <f t="shared" si="94"/>
        <v/>
      </c>
      <c r="H399" s="9" t="str">
        <f t="shared" si="95"/>
        <v/>
      </c>
      <c r="I399" s="9" t="str">
        <f t="shared" si="96"/>
        <v/>
      </c>
      <c r="J399" s="9" t="str">
        <f t="shared" si="97"/>
        <v/>
      </c>
      <c r="K399" s="11" t="e">
        <f t="shared" si="98"/>
        <v>#VALUE!</v>
      </c>
      <c r="L399" s="11" t="e">
        <f t="shared" si="99"/>
        <v>#VALUE!</v>
      </c>
      <c r="M399" s="11" t="e">
        <f t="shared" si="100"/>
        <v>#VALUE!</v>
      </c>
      <c r="N399" s="11" t="e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#VALUE!</v>
      </c>
      <c r="O399" s="11">
        <f>0</f>
        <v>0</v>
      </c>
      <c r="P399" s="11" t="e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#VALUE!</v>
      </c>
      <c r="Q399" s="11" t="e">
        <f>2*'OddsRatio_working_3-way'!K399*'OddsRatio_working_3-way'!L399*'OddsRatio_working_3-way'!M399</f>
        <v>#VALUE!</v>
      </c>
      <c r="R399" s="11" t="e">
        <f t="shared" si="101"/>
        <v>#VALUE!</v>
      </c>
      <c r="S399" s="11" t="e">
        <f t="shared" si="102"/>
        <v>#VALUE!</v>
      </c>
      <c r="T399" s="11" t="e">
        <f t="shared" si="103"/>
        <v>#VALUE!</v>
      </c>
      <c r="U399" s="11" t="e">
        <f>'OddsRatio_working_3-way'!S399-'OddsRatio_working_3-way'!R399^2/3</f>
        <v>#VALUE!</v>
      </c>
      <c r="V399" s="11" t="e">
        <f>'OddsRatio_working_3-way'!S399*'OddsRatio_working_3-way'!R399/3-2*'OddsRatio_working_3-way'!R399^3/27-'OddsRatio_working_3-way'!T399</f>
        <v>#VALUE!</v>
      </c>
      <c r="W399" s="11" t="e">
        <f>'OddsRatio_working_3-way'!V399^2+4*'OddsRatio_working_3-way'!U399^3/27</f>
        <v>#VALUE!</v>
      </c>
      <c r="X399" s="11" t="e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#VALUE!</v>
      </c>
      <c r="Y399" s="11" t="e">
        <f>IF('OddsRatio_working_3-way'!W399&gt;=0,IF('OddsRatio_working_3-way'!V399+SQRT('OddsRatio_working_3-way'!W399)&gt;0,0,PI()),ACOS('OddsRatio_working_3-way'!V399/(2*'OddsRatio_working_3-way'!X399)))</f>
        <v>#VALUE!</v>
      </c>
      <c r="Z399" s="11" t="e">
        <f>'OddsRatio_working_3-way'!X399^(1/3)*COS('OddsRatio_working_3-way'!Y399/3)</f>
        <v>#VALUE!</v>
      </c>
      <c r="AA399" s="11" t="e">
        <f>'OddsRatio_working_3-way'!X399^(1/3)*COS(('OddsRatio_working_3-way'!Y399+2*PI())/3)</f>
        <v>#VALUE!</v>
      </c>
      <c r="AB399" s="11" t="e">
        <f>'OddsRatio_working_3-way'!X399^(1/3)*COS(('OddsRatio_working_3-way'!Y399+4*PI())/3)</f>
        <v>#VALUE!</v>
      </c>
      <c r="AC399" s="11" t="e">
        <f>'OddsRatio_working_3-way'!X399^(1/3)*SIN('OddsRatio_working_3-way'!Y399/3)</f>
        <v>#VALUE!</v>
      </c>
      <c r="AD399" s="11" t="e">
        <f>'OddsRatio_working_3-way'!X399^(1/3)*SIN(('OddsRatio_working_3-way'!Y399+2*PI())/3)</f>
        <v>#VALUE!</v>
      </c>
      <c r="AE399" s="11" t="e">
        <f>'OddsRatio_working_3-way'!X399^(1/3)*SIN(('OddsRatio_working_3-way'!Y399+4*PI())/3)</f>
        <v>#VALUE!</v>
      </c>
      <c r="AF399" s="11" t="e">
        <f>-'OddsRatio_working_3-way'!U399/(3*'OddsRatio_working_3-way'!X399^(1/3))*COS(('OddsRatio_working_3-way'!Y399)/3)</f>
        <v>#VALUE!</v>
      </c>
      <c r="AG399" s="11" t="e">
        <f>-'OddsRatio_working_3-way'!U399/(3*'OddsRatio_working_3-way'!X399^(1/3))*COS(('OddsRatio_working_3-way'!Y399+2*PI())/3)</f>
        <v>#VALUE!</v>
      </c>
      <c r="AH399" s="11" t="e">
        <f>-'OddsRatio_working_3-way'!U399/(3*'OddsRatio_working_3-way'!X399^(1/3))*COS(('OddsRatio_working_3-way'!Y399+4*PI())/3)</f>
        <v>#VALUE!</v>
      </c>
      <c r="AI399" s="11" t="e">
        <f>'OddsRatio_working_3-way'!U399/(3*'OddsRatio_working_3-way'!X399^(1/3))*SIN(('OddsRatio_working_3-way'!Y399)/3)</f>
        <v>#VALUE!</v>
      </c>
      <c r="AJ399" s="11" t="e">
        <f>'OddsRatio_working_3-way'!U399/(3*'OddsRatio_working_3-way'!X399^(1/3))*SIN(('OddsRatio_working_3-way'!Y399+2*PI())/3)</f>
        <v>#VALUE!</v>
      </c>
      <c r="AK399" s="11" t="e">
        <f>'OddsRatio_working_3-way'!U399/(3*'OddsRatio_working_3-way'!X399^(1/3))*SIN(('OddsRatio_working_3-way'!Y399+4*PI())/3)</f>
        <v>#VALUE!</v>
      </c>
      <c r="AL399" s="11" t="e">
        <f>'OddsRatio_working_3-way'!Z399+'OddsRatio_working_3-way'!AF399</f>
        <v>#VALUE!</v>
      </c>
      <c r="AM399" s="11" t="e">
        <f>'OddsRatio_working_3-way'!AA399+'OddsRatio_working_3-way'!AG399</f>
        <v>#VALUE!</v>
      </c>
      <c r="AN399" s="11" t="e">
        <f>'OddsRatio_working_3-way'!AB399+'OddsRatio_working_3-way'!AH399</f>
        <v>#VALUE!</v>
      </c>
      <c r="AO399" s="11" t="e">
        <f>'OddsRatio_working_3-way'!AC399+'OddsRatio_working_3-way'!AI399</f>
        <v>#VALUE!</v>
      </c>
      <c r="AP399" s="11" t="e">
        <f>'OddsRatio_working_3-way'!AD399+'OddsRatio_working_3-way'!AJ399</f>
        <v>#VALUE!</v>
      </c>
      <c r="AQ399" s="11" t="e">
        <f>'OddsRatio_working_3-way'!AE399+'OddsRatio_working_3-way'!AK399</f>
        <v>#VALUE!</v>
      </c>
      <c r="AR399" s="10" t="str">
        <f>IF(A399="","",IF(('OddsRatio_working_3-way'!X399=0),IF(Q399&gt;0,-Q399^(1/3),(-Q399)^(1/3)),'OddsRatio_working_3-way'!AL399-'OddsRatio_working_3-way'!R399/3))</f>
        <v/>
      </c>
      <c r="AS399" s="11" t="e">
        <f>IF(('OddsRatio_working_3-way'!X399=0),IF(Q399&gt;0,-Q399^(1/3),(-Q399)^(1/3)),'OddsRatio_working_3-way'!AM399-'OddsRatio_working_3-way'!R399/3)</f>
        <v>#VALUE!</v>
      </c>
      <c r="AT399" s="11" t="e">
        <f>IF(('OddsRatio_working_3-way'!X399=0),IF(Q399&gt;0,-Q399^(1/3),(-Q399)^(1/3)),'OddsRatio_working_3-way'!AN399-'OddsRatio_working_3-way'!R399/3)</f>
        <v>#VALUE!</v>
      </c>
      <c r="AU399" s="11" t="e">
        <f>IF(('OddsRatio_working_3-way'!X399=0),0,'OddsRatio_working_3-way'!AO399)</f>
        <v>#VALUE!</v>
      </c>
      <c r="AV399" s="11" t="e">
        <f>IF(('OddsRatio_working_3-way'!X399=0),0,'OddsRatio_working_3-way'!AP399)</f>
        <v>#VALUE!</v>
      </c>
      <c r="AW399" s="11" t="e">
        <f>IF(('OddsRatio_working_3-way'!X399=0),0,'OddsRatio_working_3-way'!AQ399)</f>
        <v>#VALUE!</v>
      </c>
    </row>
    <row r="400" spans="1:4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9" t="e">
        <f t="shared" si="91"/>
        <v>#VALUE!</v>
      </c>
      <c r="E400" s="9" t="e">
        <f t="shared" si="92"/>
        <v>#VALUE!</v>
      </c>
      <c r="F400" s="9" t="e">
        <f t="shared" si="93"/>
        <v>#VALUE!</v>
      </c>
      <c r="G400" s="9" t="str">
        <f t="shared" si="94"/>
        <v/>
      </c>
      <c r="H400" s="9" t="str">
        <f t="shared" si="95"/>
        <v/>
      </c>
      <c r="I400" s="9" t="str">
        <f t="shared" si="96"/>
        <v/>
      </c>
      <c r="J400" s="9" t="str">
        <f t="shared" si="97"/>
        <v/>
      </c>
      <c r="K400" s="11" t="e">
        <f t="shared" si="98"/>
        <v>#VALUE!</v>
      </c>
      <c r="L400" s="11" t="e">
        <f t="shared" si="99"/>
        <v>#VALUE!</v>
      </c>
      <c r="M400" s="11" t="e">
        <f t="shared" si="100"/>
        <v>#VALUE!</v>
      </c>
      <c r="N400" s="11" t="e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#VALUE!</v>
      </c>
      <c r="O400" s="11">
        <f>0</f>
        <v>0</v>
      </c>
      <c r="P400" s="11" t="e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#VALUE!</v>
      </c>
      <c r="Q400" s="11" t="e">
        <f>2*'OddsRatio_working_3-way'!K400*'OddsRatio_working_3-way'!L400*'OddsRatio_working_3-way'!M400</f>
        <v>#VALUE!</v>
      </c>
      <c r="R400" s="11" t="e">
        <f t="shared" si="101"/>
        <v>#VALUE!</v>
      </c>
      <c r="S400" s="11" t="e">
        <f t="shared" si="102"/>
        <v>#VALUE!</v>
      </c>
      <c r="T400" s="11" t="e">
        <f t="shared" si="103"/>
        <v>#VALUE!</v>
      </c>
      <c r="U400" s="11" t="e">
        <f>'OddsRatio_working_3-way'!S400-'OddsRatio_working_3-way'!R400^2/3</f>
        <v>#VALUE!</v>
      </c>
      <c r="V400" s="11" t="e">
        <f>'OddsRatio_working_3-way'!S400*'OddsRatio_working_3-way'!R400/3-2*'OddsRatio_working_3-way'!R400^3/27-'OddsRatio_working_3-way'!T400</f>
        <v>#VALUE!</v>
      </c>
      <c r="W400" s="11" t="e">
        <f>'OddsRatio_working_3-way'!V400^2+4*'OddsRatio_working_3-way'!U400^3/27</f>
        <v>#VALUE!</v>
      </c>
      <c r="X400" s="11" t="e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#VALUE!</v>
      </c>
      <c r="Y400" s="11" t="e">
        <f>IF('OddsRatio_working_3-way'!W400&gt;=0,IF('OddsRatio_working_3-way'!V400+SQRT('OddsRatio_working_3-way'!W400)&gt;0,0,PI()),ACOS('OddsRatio_working_3-way'!V400/(2*'OddsRatio_working_3-way'!X400)))</f>
        <v>#VALUE!</v>
      </c>
      <c r="Z400" s="11" t="e">
        <f>'OddsRatio_working_3-way'!X400^(1/3)*COS('OddsRatio_working_3-way'!Y400/3)</f>
        <v>#VALUE!</v>
      </c>
      <c r="AA400" s="11" t="e">
        <f>'OddsRatio_working_3-way'!X400^(1/3)*COS(('OddsRatio_working_3-way'!Y400+2*PI())/3)</f>
        <v>#VALUE!</v>
      </c>
      <c r="AB400" s="11" t="e">
        <f>'OddsRatio_working_3-way'!X400^(1/3)*COS(('OddsRatio_working_3-way'!Y400+4*PI())/3)</f>
        <v>#VALUE!</v>
      </c>
      <c r="AC400" s="11" t="e">
        <f>'OddsRatio_working_3-way'!X400^(1/3)*SIN('OddsRatio_working_3-way'!Y400/3)</f>
        <v>#VALUE!</v>
      </c>
      <c r="AD400" s="11" t="e">
        <f>'OddsRatio_working_3-way'!X400^(1/3)*SIN(('OddsRatio_working_3-way'!Y400+2*PI())/3)</f>
        <v>#VALUE!</v>
      </c>
      <c r="AE400" s="11" t="e">
        <f>'OddsRatio_working_3-way'!X400^(1/3)*SIN(('OddsRatio_working_3-way'!Y400+4*PI())/3)</f>
        <v>#VALUE!</v>
      </c>
      <c r="AF400" s="11" t="e">
        <f>-'OddsRatio_working_3-way'!U400/(3*'OddsRatio_working_3-way'!X400^(1/3))*COS(('OddsRatio_working_3-way'!Y400)/3)</f>
        <v>#VALUE!</v>
      </c>
      <c r="AG400" s="11" t="e">
        <f>-'OddsRatio_working_3-way'!U400/(3*'OddsRatio_working_3-way'!X400^(1/3))*COS(('OddsRatio_working_3-way'!Y400+2*PI())/3)</f>
        <v>#VALUE!</v>
      </c>
      <c r="AH400" s="11" t="e">
        <f>-'OddsRatio_working_3-way'!U400/(3*'OddsRatio_working_3-way'!X400^(1/3))*COS(('OddsRatio_working_3-way'!Y400+4*PI())/3)</f>
        <v>#VALUE!</v>
      </c>
      <c r="AI400" s="11" t="e">
        <f>'OddsRatio_working_3-way'!U400/(3*'OddsRatio_working_3-way'!X400^(1/3))*SIN(('OddsRatio_working_3-way'!Y400)/3)</f>
        <v>#VALUE!</v>
      </c>
      <c r="AJ400" s="11" t="e">
        <f>'OddsRatio_working_3-way'!U400/(3*'OddsRatio_working_3-way'!X400^(1/3))*SIN(('OddsRatio_working_3-way'!Y400+2*PI())/3)</f>
        <v>#VALUE!</v>
      </c>
      <c r="AK400" s="11" t="e">
        <f>'OddsRatio_working_3-way'!U400/(3*'OddsRatio_working_3-way'!X400^(1/3))*SIN(('OddsRatio_working_3-way'!Y400+4*PI())/3)</f>
        <v>#VALUE!</v>
      </c>
      <c r="AL400" s="11" t="e">
        <f>'OddsRatio_working_3-way'!Z400+'OddsRatio_working_3-way'!AF400</f>
        <v>#VALUE!</v>
      </c>
      <c r="AM400" s="11" t="e">
        <f>'OddsRatio_working_3-way'!AA400+'OddsRatio_working_3-way'!AG400</f>
        <v>#VALUE!</v>
      </c>
      <c r="AN400" s="11" t="e">
        <f>'OddsRatio_working_3-way'!AB400+'OddsRatio_working_3-way'!AH400</f>
        <v>#VALUE!</v>
      </c>
      <c r="AO400" s="11" t="e">
        <f>'OddsRatio_working_3-way'!AC400+'OddsRatio_working_3-way'!AI400</f>
        <v>#VALUE!</v>
      </c>
      <c r="AP400" s="11" t="e">
        <f>'OddsRatio_working_3-way'!AD400+'OddsRatio_working_3-way'!AJ400</f>
        <v>#VALUE!</v>
      </c>
      <c r="AQ400" s="11" t="e">
        <f>'OddsRatio_working_3-way'!AE400+'OddsRatio_working_3-way'!AK400</f>
        <v>#VALUE!</v>
      </c>
      <c r="AR400" s="10" t="str">
        <f>IF(A400="","",IF(('OddsRatio_working_3-way'!X400=0),IF(Q400&gt;0,-Q400^(1/3),(-Q400)^(1/3)),'OddsRatio_working_3-way'!AL400-'OddsRatio_working_3-way'!R400/3))</f>
        <v/>
      </c>
      <c r="AS400" s="11" t="e">
        <f>IF(('OddsRatio_working_3-way'!X400=0),IF(Q400&gt;0,-Q400^(1/3),(-Q400)^(1/3)),'OddsRatio_working_3-way'!AM400-'OddsRatio_working_3-way'!R400/3)</f>
        <v>#VALUE!</v>
      </c>
      <c r="AT400" s="11" t="e">
        <f>IF(('OddsRatio_working_3-way'!X400=0),IF(Q400&gt;0,-Q400^(1/3),(-Q400)^(1/3)),'OddsRatio_working_3-way'!AN400-'OddsRatio_working_3-way'!R400/3)</f>
        <v>#VALUE!</v>
      </c>
      <c r="AU400" s="11" t="e">
        <f>IF(('OddsRatio_working_3-way'!X400=0),0,'OddsRatio_working_3-way'!AO400)</f>
        <v>#VALUE!</v>
      </c>
      <c r="AV400" s="11" t="e">
        <f>IF(('OddsRatio_working_3-way'!X400=0),0,'OddsRatio_working_3-way'!AP400)</f>
        <v>#VALUE!</v>
      </c>
      <c r="AW400" s="11" t="e">
        <f>IF(('OddsRatio_working_3-way'!X400=0),0,'OddsRatio_working_3-way'!AQ400)</f>
        <v>#VALUE!</v>
      </c>
    </row>
    <row r="401" spans="1:4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9" t="e">
        <f t="shared" si="91"/>
        <v>#VALUE!</v>
      </c>
      <c r="E401" s="9" t="e">
        <f t="shared" si="92"/>
        <v>#VALUE!</v>
      </c>
      <c r="F401" s="9" t="e">
        <f t="shared" si="93"/>
        <v>#VALUE!</v>
      </c>
      <c r="G401" s="9" t="str">
        <f t="shared" si="94"/>
        <v/>
      </c>
      <c r="H401" s="9" t="str">
        <f t="shared" si="95"/>
        <v/>
      </c>
      <c r="I401" s="9" t="str">
        <f t="shared" si="96"/>
        <v/>
      </c>
      <c r="J401" s="9" t="str">
        <f t="shared" si="97"/>
        <v/>
      </c>
      <c r="K401" s="11" t="e">
        <f t="shared" si="98"/>
        <v>#VALUE!</v>
      </c>
      <c r="L401" s="11" t="e">
        <f t="shared" si="99"/>
        <v>#VALUE!</v>
      </c>
      <c r="M401" s="11" t="e">
        <f t="shared" si="100"/>
        <v>#VALUE!</v>
      </c>
      <c r="N401" s="11" t="e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#VALUE!</v>
      </c>
      <c r="O401" s="11">
        <f>0</f>
        <v>0</v>
      </c>
      <c r="P401" s="11" t="e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#VALUE!</v>
      </c>
      <c r="Q401" s="11" t="e">
        <f>2*'OddsRatio_working_3-way'!K401*'OddsRatio_working_3-way'!L401*'OddsRatio_working_3-way'!M401</f>
        <v>#VALUE!</v>
      </c>
      <c r="R401" s="11" t="e">
        <f t="shared" si="101"/>
        <v>#VALUE!</v>
      </c>
      <c r="S401" s="11" t="e">
        <f t="shared" si="102"/>
        <v>#VALUE!</v>
      </c>
      <c r="T401" s="11" t="e">
        <f t="shared" si="103"/>
        <v>#VALUE!</v>
      </c>
      <c r="U401" s="11" t="e">
        <f>'OddsRatio_working_3-way'!S401-'OddsRatio_working_3-way'!R401^2/3</f>
        <v>#VALUE!</v>
      </c>
      <c r="V401" s="11" t="e">
        <f>'OddsRatio_working_3-way'!S401*'OddsRatio_working_3-way'!R401/3-2*'OddsRatio_working_3-way'!R401^3/27-'OddsRatio_working_3-way'!T401</f>
        <v>#VALUE!</v>
      </c>
      <c r="W401" s="11" t="e">
        <f>'OddsRatio_working_3-way'!V401^2+4*'OddsRatio_working_3-way'!U401^3/27</f>
        <v>#VALUE!</v>
      </c>
      <c r="X401" s="11" t="e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#VALUE!</v>
      </c>
      <c r="Y401" s="11" t="e">
        <f>IF('OddsRatio_working_3-way'!W401&gt;=0,IF('OddsRatio_working_3-way'!V401+SQRT('OddsRatio_working_3-way'!W401)&gt;0,0,PI()),ACOS('OddsRatio_working_3-way'!V401/(2*'OddsRatio_working_3-way'!X401)))</f>
        <v>#VALUE!</v>
      </c>
      <c r="Z401" s="11" t="e">
        <f>'OddsRatio_working_3-way'!X401^(1/3)*COS('OddsRatio_working_3-way'!Y401/3)</f>
        <v>#VALUE!</v>
      </c>
      <c r="AA401" s="11" t="e">
        <f>'OddsRatio_working_3-way'!X401^(1/3)*COS(('OddsRatio_working_3-way'!Y401+2*PI())/3)</f>
        <v>#VALUE!</v>
      </c>
      <c r="AB401" s="11" t="e">
        <f>'OddsRatio_working_3-way'!X401^(1/3)*COS(('OddsRatio_working_3-way'!Y401+4*PI())/3)</f>
        <v>#VALUE!</v>
      </c>
      <c r="AC401" s="11" t="e">
        <f>'OddsRatio_working_3-way'!X401^(1/3)*SIN('OddsRatio_working_3-way'!Y401/3)</f>
        <v>#VALUE!</v>
      </c>
      <c r="AD401" s="11" t="e">
        <f>'OddsRatio_working_3-way'!X401^(1/3)*SIN(('OddsRatio_working_3-way'!Y401+2*PI())/3)</f>
        <v>#VALUE!</v>
      </c>
      <c r="AE401" s="11" t="e">
        <f>'OddsRatio_working_3-way'!X401^(1/3)*SIN(('OddsRatio_working_3-way'!Y401+4*PI())/3)</f>
        <v>#VALUE!</v>
      </c>
      <c r="AF401" s="11" t="e">
        <f>-'OddsRatio_working_3-way'!U401/(3*'OddsRatio_working_3-way'!X401^(1/3))*COS(('OddsRatio_working_3-way'!Y401)/3)</f>
        <v>#VALUE!</v>
      </c>
      <c r="AG401" s="11" t="e">
        <f>-'OddsRatio_working_3-way'!U401/(3*'OddsRatio_working_3-way'!X401^(1/3))*COS(('OddsRatio_working_3-way'!Y401+2*PI())/3)</f>
        <v>#VALUE!</v>
      </c>
      <c r="AH401" s="11" t="e">
        <f>-'OddsRatio_working_3-way'!U401/(3*'OddsRatio_working_3-way'!X401^(1/3))*COS(('OddsRatio_working_3-way'!Y401+4*PI())/3)</f>
        <v>#VALUE!</v>
      </c>
      <c r="AI401" s="11" t="e">
        <f>'OddsRatio_working_3-way'!U401/(3*'OddsRatio_working_3-way'!X401^(1/3))*SIN(('OddsRatio_working_3-way'!Y401)/3)</f>
        <v>#VALUE!</v>
      </c>
      <c r="AJ401" s="11" t="e">
        <f>'OddsRatio_working_3-way'!U401/(3*'OddsRatio_working_3-way'!X401^(1/3))*SIN(('OddsRatio_working_3-way'!Y401+2*PI())/3)</f>
        <v>#VALUE!</v>
      </c>
      <c r="AK401" s="11" t="e">
        <f>'OddsRatio_working_3-way'!U401/(3*'OddsRatio_working_3-way'!X401^(1/3))*SIN(('OddsRatio_working_3-way'!Y401+4*PI())/3)</f>
        <v>#VALUE!</v>
      </c>
      <c r="AL401" s="11" t="e">
        <f>'OddsRatio_working_3-way'!Z401+'OddsRatio_working_3-way'!AF401</f>
        <v>#VALUE!</v>
      </c>
      <c r="AM401" s="11" t="e">
        <f>'OddsRatio_working_3-way'!AA401+'OddsRatio_working_3-way'!AG401</f>
        <v>#VALUE!</v>
      </c>
      <c r="AN401" s="11" t="e">
        <f>'OddsRatio_working_3-way'!AB401+'OddsRatio_working_3-way'!AH401</f>
        <v>#VALUE!</v>
      </c>
      <c r="AO401" s="11" t="e">
        <f>'OddsRatio_working_3-way'!AC401+'OddsRatio_working_3-way'!AI401</f>
        <v>#VALUE!</v>
      </c>
      <c r="AP401" s="11" t="e">
        <f>'OddsRatio_working_3-way'!AD401+'OddsRatio_working_3-way'!AJ401</f>
        <v>#VALUE!</v>
      </c>
      <c r="AQ401" s="11" t="e">
        <f>'OddsRatio_working_3-way'!AE401+'OddsRatio_working_3-way'!AK401</f>
        <v>#VALUE!</v>
      </c>
      <c r="AR401" s="10" t="str">
        <f>IF(A401="","",IF(('OddsRatio_working_3-way'!X401=0),IF(Q401&gt;0,-Q401^(1/3),(-Q401)^(1/3)),'OddsRatio_working_3-way'!AL401-'OddsRatio_working_3-way'!R401/3))</f>
        <v/>
      </c>
      <c r="AS401" s="11" t="e">
        <f>IF(('OddsRatio_working_3-way'!X401=0),IF(Q401&gt;0,-Q401^(1/3),(-Q401)^(1/3)),'OddsRatio_working_3-way'!AM401-'OddsRatio_working_3-way'!R401/3)</f>
        <v>#VALUE!</v>
      </c>
      <c r="AT401" s="11" t="e">
        <f>IF(('OddsRatio_working_3-way'!X401=0),IF(Q401&gt;0,-Q401^(1/3),(-Q401)^(1/3)),'OddsRatio_working_3-way'!AN401-'OddsRatio_working_3-way'!R401/3)</f>
        <v>#VALUE!</v>
      </c>
      <c r="AU401" s="11" t="e">
        <f>IF(('OddsRatio_working_3-way'!X401=0),0,'OddsRatio_working_3-way'!AO401)</f>
        <v>#VALUE!</v>
      </c>
      <c r="AV401" s="11" t="e">
        <f>IF(('OddsRatio_working_3-way'!X401=0),0,'OddsRatio_working_3-way'!AP401)</f>
        <v>#VALUE!</v>
      </c>
      <c r="AW401" s="11" t="e">
        <f>IF(('OddsRatio_working_3-way'!X401=0),0,'OddsRatio_working_3-way'!AQ401)</f>
        <v>#VALUE!</v>
      </c>
    </row>
    <row r="402" spans="1:4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9" t="e">
        <f t="shared" si="91"/>
        <v>#VALUE!</v>
      </c>
      <c r="E402" s="9" t="e">
        <f t="shared" si="92"/>
        <v>#VALUE!</v>
      </c>
      <c r="F402" s="9" t="e">
        <f t="shared" si="93"/>
        <v>#VALUE!</v>
      </c>
      <c r="G402" s="9" t="str">
        <f t="shared" si="94"/>
        <v/>
      </c>
      <c r="H402" s="9" t="str">
        <f t="shared" si="95"/>
        <v/>
      </c>
      <c r="I402" s="9" t="str">
        <f t="shared" si="96"/>
        <v/>
      </c>
      <c r="J402" s="9" t="str">
        <f t="shared" si="97"/>
        <v/>
      </c>
      <c r="K402" s="11" t="e">
        <f t="shared" si="98"/>
        <v>#VALUE!</v>
      </c>
      <c r="L402" s="11" t="e">
        <f t="shared" si="99"/>
        <v>#VALUE!</v>
      </c>
      <c r="M402" s="11" t="e">
        <f t="shared" si="100"/>
        <v>#VALUE!</v>
      </c>
      <c r="N402" s="11" t="e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#VALUE!</v>
      </c>
      <c r="O402" s="11">
        <f>0</f>
        <v>0</v>
      </c>
      <c r="P402" s="11" t="e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#VALUE!</v>
      </c>
      <c r="Q402" s="11" t="e">
        <f>2*'OddsRatio_working_3-way'!K402*'OddsRatio_working_3-way'!L402*'OddsRatio_working_3-way'!M402</f>
        <v>#VALUE!</v>
      </c>
      <c r="R402" s="11" t="e">
        <f t="shared" si="101"/>
        <v>#VALUE!</v>
      </c>
      <c r="S402" s="11" t="e">
        <f t="shared" si="102"/>
        <v>#VALUE!</v>
      </c>
      <c r="T402" s="11" t="e">
        <f t="shared" si="103"/>
        <v>#VALUE!</v>
      </c>
      <c r="U402" s="11" t="e">
        <f>'OddsRatio_working_3-way'!S402-'OddsRatio_working_3-way'!R402^2/3</f>
        <v>#VALUE!</v>
      </c>
      <c r="V402" s="11" t="e">
        <f>'OddsRatio_working_3-way'!S402*'OddsRatio_working_3-way'!R402/3-2*'OddsRatio_working_3-way'!R402^3/27-'OddsRatio_working_3-way'!T402</f>
        <v>#VALUE!</v>
      </c>
      <c r="W402" s="11" t="e">
        <f>'OddsRatio_working_3-way'!V402^2+4*'OddsRatio_working_3-way'!U402^3/27</f>
        <v>#VALUE!</v>
      </c>
      <c r="X402" s="11" t="e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#VALUE!</v>
      </c>
      <c r="Y402" s="11" t="e">
        <f>IF('OddsRatio_working_3-way'!W402&gt;=0,IF('OddsRatio_working_3-way'!V402+SQRT('OddsRatio_working_3-way'!W402)&gt;0,0,PI()),ACOS('OddsRatio_working_3-way'!V402/(2*'OddsRatio_working_3-way'!X402)))</f>
        <v>#VALUE!</v>
      </c>
      <c r="Z402" s="11" t="e">
        <f>'OddsRatio_working_3-way'!X402^(1/3)*COS('OddsRatio_working_3-way'!Y402/3)</f>
        <v>#VALUE!</v>
      </c>
      <c r="AA402" s="11" t="e">
        <f>'OddsRatio_working_3-way'!X402^(1/3)*COS(('OddsRatio_working_3-way'!Y402+2*PI())/3)</f>
        <v>#VALUE!</v>
      </c>
      <c r="AB402" s="11" t="e">
        <f>'OddsRatio_working_3-way'!X402^(1/3)*COS(('OddsRatio_working_3-way'!Y402+4*PI())/3)</f>
        <v>#VALUE!</v>
      </c>
      <c r="AC402" s="11" t="e">
        <f>'OddsRatio_working_3-way'!X402^(1/3)*SIN('OddsRatio_working_3-way'!Y402/3)</f>
        <v>#VALUE!</v>
      </c>
      <c r="AD402" s="11" t="e">
        <f>'OddsRatio_working_3-way'!X402^(1/3)*SIN(('OddsRatio_working_3-way'!Y402+2*PI())/3)</f>
        <v>#VALUE!</v>
      </c>
      <c r="AE402" s="11" t="e">
        <f>'OddsRatio_working_3-way'!X402^(1/3)*SIN(('OddsRatio_working_3-way'!Y402+4*PI())/3)</f>
        <v>#VALUE!</v>
      </c>
      <c r="AF402" s="11" t="e">
        <f>-'OddsRatio_working_3-way'!U402/(3*'OddsRatio_working_3-way'!X402^(1/3))*COS(('OddsRatio_working_3-way'!Y402)/3)</f>
        <v>#VALUE!</v>
      </c>
      <c r="AG402" s="11" t="e">
        <f>-'OddsRatio_working_3-way'!U402/(3*'OddsRatio_working_3-way'!X402^(1/3))*COS(('OddsRatio_working_3-way'!Y402+2*PI())/3)</f>
        <v>#VALUE!</v>
      </c>
      <c r="AH402" s="11" t="e">
        <f>-'OddsRatio_working_3-way'!U402/(3*'OddsRatio_working_3-way'!X402^(1/3))*COS(('OddsRatio_working_3-way'!Y402+4*PI())/3)</f>
        <v>#VALUE!</v>
      </c>
      <c r="AI402" s="11" t="e">
        <f>'OddsRatio_working_3-way'!U402/(3*'OddsRatio_working_3-way'!X402^(1/3))*SIN(('OddsRatio_working_3-way'!Y402)/3)</f>
        <v>#VALUE!</v>
      </c>
      <c r="AJ402" s="11" t="e">
        <f>'OddsRatio_working_3-way'!U402/(3*'OddsRatio_working_3-way'!X402^(1/3))*SIN(('OddsRatio_working_3-way'!Y402+2*PI())/3)</f>
        <v>#VALUE!</v>
      </c>
      <c r="AK402" s="11" t="e">
        <f>'OddsRatio_working_3-way'!U402/(3*'OddsRatio_working_3-way'!X402^(1/3))*SIN(('OddsRatio_working_3-way'!Y402+4*PI())/3)</f>
        <v>#VALUE!</v>
      </c>
      <c r="AL402" s="11" t="e">
        <f>'OddsRatio_working_3-way'!Z402+'OddsRatio_working_3-way'!AF402</f>
        <v>#VALUE!</v>
      </c>
      <c r="AM402" s="11" t="e">
        <f>'OddsRatio_working_3-way'!AA402+'OddsRatio_working_3-way'!AG402</f>
        <v>#VALUE!</v>
      </c>
      <c r="AN402" s="11" t="e">
        <f>'OddsRatio_working_3-way'!AB402+'OddsRatio_working_3-way'!AH402</f>
        <v>#VALUE!</v>
      </c>
      <c r="AO402" s="11" t="e">
        <f>'OddsRatio_working_3-way'!AC402+'OddsRatio_working_3-way'!AI402</f>
        <v>#VALUE!</v>
      </c>
      <c r="AP402" s="11" t="e">
        <f>'OddsRatio_working_3-way'!AD402+'OddsRatio_working_3-way'!AJ402</f>
        <v>#VALUE!</v>
      </c>
      <c r="AQ402" s="11" t="e">
        <f>'OddsRatio_working_3-way'!AE402+'OddsRatio_working_3-way'!AK402</f>
        <v>#VALUE!</v>
      </c>
      <c r="AR402" s="10" t="str">
        <f>IF(A402="","",IF(('OddsRatio_working_3-way'!X402=0),IF(Q402&gt;0,-Q402^(1/3),(-Q402)^(1/3)),'OddsRatio_working_3-way'!AL402-'OddsRatio_working_3-way'!R402/3))</f>
        <v/>
      </c>
      <c r="AS402" s="11" t="e">
        <f>IF(('OddsRatio_working_3-way'!X402=0),IF(Q402&gt;0,-Q402^(1/3),(-Q402)^(1/3)),'OddsRatio_working_3-way'!AM402-'OddsRatio_working_3-way'!R402/3)</f>
        <v>#VALUE!</v>
      </c>
      <c r="AT402" s="11" t="e">
        <f>IF(('OddsRatio_working_3-way'!X402=0),IF(Q402&gt;0,-Q402^(1/3),(-Q402)^(1/3)),'OddsRatio_working_3-way'!AN402-'OddsRatio_working_3-way'!R402/3)</f>
        <v>#VALUE!</v>
      </c>
      <c r="AU402" s="11" t="e">
        <f>IF(('OddsRatio_working_3-way'!X402=0),0,'OddsRatio_working_3-way'!AO402)</f>
        <v>#VALUE!</v>
      </c>
      <c r="AV402" s="11" t="e">
        <f>IF(('OddsRatio_working_3-way'!X402=0),0,'OddsRatio_working_3-way'!AP402)</f>
        <v>#VALUE!</v>
      </c>
      <c r="AW402" s="11" t="e">
        <f>IF(('OddsRatio_working_3-way'!X402=0),0,'OddsRatio_working_3-way'!AQ402)</f>
        <v>#VALUE!</v>
      </c>
    </row>
    <row r="403" spans="1:4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9" t="e">
        <f t="shared" si="91"/>
        <v>#VALUE!</v>
      </c>
      <c r="E403" s="9" t="e">
        <f t="shared" si="92"/>
        <v>#VALUE!</v>
      </c>
      <c r="F403" s="9" t="e">
        <f t="shared" si="93"/>
        <v>#VALUE!</v>
      </c>
      <c r="G403" s="9" t="str">
        <f t="shared" si="94"/>
        <v/>
      </c>
      <c r="H403" s="9" t="str">
        <f t="shared" si="95"/>
        <v/>
      </c>
      <c r="I403" s="9" t="str">
        <f t="shared" si="96"/>
        <v/>
      </c>
      <c r="J403" s="9" t="str">
        <f t="shared" si="97"/>
        <v/>
      </c>
      <c r="K403" s="11" t="e">
        <f t="shared" si="98"/>
        <v>#VALUE!</v>
      </c>
      <c r="L403" s="11" t="e">
        <f t="shared" si="99"/>
        <v>#VALUE!</v>
      </c>
      <c r="M403" s="11" t="e">
        <f t="shared" si="100"/>
        <v>#VALUE!</v>
      </c>
      <c r="N403" s="11" t="e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#VALUE!</v>
      </c>
      <c r="O403" s="11">
        <f>0</f>
        <v>0</v>
      </c>
      <c r="P403" s="11" t="e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#VALUE!</v>
      </c>
      <c r="Q403" s="11" t="e">
        <f>2*'OddsRatio_working_3-way'!K403*'OddsRatio_working_3-way'!L403*'OddsRatio_working_3-way'!M403</f>
        <v>#VALUE!</v>
      </c>
      <c r="R403" s="11" t="e">
        <f t="shared" si="101"/>
        <v>#VALUE!</v>
      </c>
      <c r="S403" s="11" t="e">
        <f t="shared" si="102"/>
        <v>#VALUE!</v>
      </c>
      <c r="T403" s="11" t="e">
        <f t="shared" si="103"/>
        <v>#VALUE!</v>
      </c>
      <c r="U403" s="11" t="e">
        <f>'OddsRatio_working_3-way'!S403-'OddsRatio_working_3-way'!R403^2/3</f>
        <v>#VALUE!</v>
      </c>
      <c r="V403" s="11" t="e">
        <f>'OddsRatio_working_3-way'!S403*'OddsRatio_working_3-way'!R403/3-2*'OddsRatio_working_3-way'!R403^3/27-'OddsRatio_working_3-way'!T403</f>
        <v>#VALUE!</v>
      </c>
      <c r="W403" s="11" t="e">
        <f>'OddsRatio_working_3-way'!V403^2+4*'OddsRatio_working_3-way'!U403^3/27</f>
        <v>#VALUE!</v>
      </c>
      <c r="X403" s="11" t="e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#VALUE!</v>
      </c>
      <c r="Y403" s="11" t="e">
        <f>IF('OddsRatio_working_3-way'!W403&gt;=0,IF('OddsRatio_working_3-way'!V403+SQRT('OddsRatio_working_3-way'!W403)&gt;0,0,PI()),ACOS('OddsRatio_working_3-way'!V403/(2*'OddsRatio_working_3-way'!X403)))</f>
        <v>#VALUE!</v>
      </c>
      <c r="Z403" s="11" t="e">
        <f>'OddsRatio_working_3-way'!X403^(1/3)*COS('OddsRatio_working_3-way'!Y403/3)</f>
        <v>#VALUE!</v>
      </c>
      <c r="AA403" s="11" t="e">
        <f>'OddsRatio_working_3-way'!X403^(1/3)*COS(('OddsRatio_working_3-way'!Y403+2*PI())/3)</f>
        <v>#VALUE!</v>
      </c>
      <c r="AB403" s="11" t="e">
        <f>'OddsRatio_working_3-way'!X403^(1/3)*COS(('OddsRatio_working_3-way'!Y403+4*PI())/3)</f>
        <v>#VALUE!</v>
      </c>
      <c r="AC403" s="11" t="e">
        <f>'OddsRatio_working_3-way'!X403^(1/3)*SIN('OddsRatio_working_3-way'!Y403/3)</f>
        <v>#VALUE!</v>
      </c>
      <c r="AD403" s="11" t="e">
        <f>'OddsRatio_working_3-way'!X403^(1/3)*SIN(('OddsRatio_working_3-way'!Y403+2*PI())/3)</f>
        <v>#VALUE!</v>
      </c>
      <c r="AE403" s="11" t="e">
        <f>'OddsRatio_working_3-way'!X403^(1/3)*SIN(('OddsRatio_working_3-way'!Y403+4*PI())/3)</f>
        <v>#VALUE!</v>
      </c>
      <c r="AF403" s="11" t="e">
        <f>-'OddsRatio_working_3-way'!U403/(3*'OddsRatio_working_3-way'!X403^(1/3))*COS(('OddsRatio_working_3-way'!Y403)/3)</f>
        <v>#VALUE!</v>
      </c>
      <c r="AG403" s="11" t="e">
        <f>-'OddsRatio_working_3-way'!U403/(3*'OddsRatio_working_3-way'!X403^(1/3))*COS(('OddsRatio_working_3-way'!Y403+2*PI())/3)</f>
        <v>#VALUE!</v>
      </c>
      <c r="AH403" s="11" t="e">
        <f>-'OddsRatio_working_3-way'!U403/(3*'OddsRatio_working_3-way'!X403^(1/3))*COS(('OddsRatio_working_3-way'!Y403+4*PI())/3)</f>
        <v>#VALUE!</v>
      </c>
      <c r="AI403" s="11" t="e">
        <f>'OddsRatio_working_3-way'!U403/(3*'OddsRatio_working_3-way'!X403^(1/3))*SIN(('OddsRatio_working_3-way'!Y403)/3)</f>
        <v>#VALUE!</v>
      </c>
      <c r="AJ403" s="11" t="e">
        <f>'OddsRatio_working_3-way'!U403/(3*'OddsRatio_working_3-way'!X403^(1/3))*SIN(('OddsRatio_working_3-way'!Y403+2*PI())/3)</f>
        <v>#VALUE!</v>
      </c>
      <c r="AK403" s="11" t="e">
        <f>'OddsRatio_working_3-way'!U403/(3*'OddsRatio_working_3-way'!X403^(1/3))*SIN(('OddsRatio_working_3-way'!Y403+4*PI())/3)</f>
        <v>#VALUE!</v>
      </c>
      <c r="AL403" s="11" t="e">
        <f>'OddsRatio_working_3-way'!Z403+'OddsRatio_working_3-way'!AF403</f>
        <v>#VALUE!</v>
      </c>
      <c r="AM403" s="11" t="e">
        <f>'OddsRatio_working_3-way'!AA403+'OddsRatio_working_3-way'!AG403</f>
        <v>#VALUE!</v>
      </c>
      <c r="AN403" s="11" t="e">
        <f>'OddsRatio_working_3-way'!AB403+'OddsRatio_working_3-way'!AH403</f>
        <v>#VALUE!</v>
      </c>
      <c r="AO403" s="11" t="e">
        <f>'OddsRatio_working_3-way'!AC403+'OddsRatio_working_3-way'!AI403</f>
        <v>#VALUE!</v>
      </c>
      <c r="AP403" s="11" t="e">
        <f>'OddsRatio_working_3-way'!AD403+'OddsRatio_working_3-way'!AJ403</f>
        <v>#VALUE!</v>
      </c>
      <c r="AQ403" s="11" t="e">
        <f>'OddsRatio_working_3-way'!AE403+'OddsRatio_working_3-way'!AK403</f>
        <v>#VALUE!</v>
      </c>
      <c r="AR403" s="10" t="str">
        <f>IF(A403="","",IF(('OddsRatio_working_3-way'!X403=0),IF(Q403&gt;0,-Q403^(1/3),(-Q403)^(1/3)),'OddsRatio_working_3-way'!AL403-'OddsRatio_working_3-way'!R403/3))</f>
        <v/>
      </c>
      <c r="AS403" s="11" t="e">
        <f>IF(('OddsRatio_working_3-way'!X403=0),IF(Q403&gt;0,-Q403^(1/3),(-Q403)^(1/3)),'OddsRatio_working_3-way'!AM403-'OddsRatio_working_3-way'!R403/3)</f>
        <v>#VALUE!</v>
      </c>
      <c r="AT403" s="11" t="e">
        <f>IF(('OddsRatio_working_3-way'!X403=0),IF(Q403&gt;0,-Q403^(1/3),(-Q403)^(1/3)),'OddsRatio_working_3-way'!AN403-'OddsRatio_working_3-way'!R403/3)</f>
        <v>#VALUE!</v>
      </c>
      <c r="AU403" s="11" t="e">
        <f>IF(('OddsRatio_working_3-way'!X403=0),0,'OddsRatio_working_3-way'!AO403)</f>
        <v>#VALUE!</v>
      </c>
      <c r="AV403" s="11" t="e">
        <f>IF(('OddsRatio_working_3-way'!X403=0),0,'OddsRatio_working_3-way'!AP403)</f>
        <v>#VALUE!</v>
      </c>
      <c r="AW403" s="11" t="e">
        <f>IF(('OddsRatio_working_3-way'!X403=0),0,'OddsRatio_working_3-way'!AQ403)</f>
        <v>#VALUE!</v>
      </c>
    </row>
    <row r="404" spans="1:4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9" t="e">
        <f t="shared" si="91"/>
        <v>#VALUE!</v>
      </c>
      <c r="E404" s="9" t="e">
        <f t="shared" si="92"/>
        <v>#VALUE!</v>
      </c>
      <c r="F404" s="9" t="e">
        <f t="shared" si="93"/>
        <v>#VALUE!</v>
      </c>
      <c r="G404" s="9" t="str">
        <f t="shared" si="94"/>
        <v/>
      </c>
      <c r="H404" s="9" t="str">
        <f t="shared" si="95"/>
        <v/>
      </c>
      <c r="I404" s="9" t="str">
        <f t="shared" si="96"/>
        <v/>
      </c>
      <c r="J404" s="9" t="str">
        <f t="shared" si="97"/>
        <v/>
      </c>
      <c r="K404" s="11" t="e">
        <f t="shared" si="98"/>
        <v>#VALUE!</v>
      </c>
      <c r="L404" s="11" t="e">
        <f t="shared" si="99"/>
        <v>#VALUE!</v>
      </c>
      <c r="M404" s="11" t="e">
        <f t="shared" si="100"/>
        <v>#VALUE!</v>
      </c>
      <c r="N404" s="11" t="e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#VALUE!</v>
      </c>
      <c r="O404" s="11">
        <f>0</f>
        <v>0</v>
      </c>
      <c r="P404" s="11" t="e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#VALUE!</v>
      </c>
      <c r="Q404" s="11" t="e">
        <f>2*'OddsRatio_working_3-way'!K404*'OddsRatio_working_3-way'!L404*'OddsRatio_working_3-way'!M404</f>
        <v>#VALUE!</v>
      </c>
      <c r="R404" s="11" t="e">
        <f t="shared" si="101"/>
        <v>#VALUE!</v>
      </c>
      <c r="S404" s="11" t="e">
        <f t="shared" si="102"/>
        <v>#VALUE!</v>
      </c>
      <c r="T404" s="11" t="e">
        <f t="shared" si="103"/>
        <v>#VALUE!</v>
      </c>
      <c r="U404" s="11" t="e">
        <f>'OddsRatio_working_3-way'!S404-'OddsRatio_working_3-way'!R404^2/3</f>
        <v>#VALUE!</v>
      </c>
      <c r="V404" s="11" t="e">
        <f>'OddsRatio_working_3-way'!S404*'OddsRatio_working_3-way'!R404/3-2*'OddsRatio_working_3-way'!R404^3/27-'OddsRatio_working_3-way'!T404</f>
        <v>#VALUE!</v>
      </c>
      <c r="W404" s="11" t="e">
        <f>'OddsRatio_working_3-way'!V404^2+4*'OddsRatio_working_3-way'!U404^3/27</f>
        <v>#VALUE!</v>
      </c>
      <c r="X404" s="11" t="e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#VALUE!</v>
      </c>
      <c r="Y404" s="11" t="e">
        <f>IF('OddsRatio_working_3-way'!W404&gt;=0,IF('OddsRatio_working_3-way'!V404+SQRT('OddsRatio_working_3-way'!W404)&gt;0,0,PI()),ACOS('OddsRatio_working_3-way'!V404/(2*'OddsRatio_working_3-way'!X404)))</f>
        <v>#VALUE!</v>
      </c>
      <c r="Z404" s="11" t="e">
        <f>'OddsRatio_working_3-way'!X404^(1/3)*COS('OddsRatio_working_3-way'!Y404/3)</f>
        <v>#VALUE!</v>
      </c>
      <c r="AA404" s="11" t="e">
        <f>'OddsRatio_working_3-way'!X404^(1/3)*COS(('OddsRatio_working_3-way'!Y404+2*PI())/3)</f>
        <v>#VALUE!</v>
      </c>
      <c r="AB404" s="11" t="e">
        <f>'OddsRatio_working_3-way'!X404^(1/3)*COS(('OddsRatio_working_3-way'!Y404+4*PI())/3)</f>
        <v>#VALUE!</v>
      </c>
      <c r="AC404" s="11" t="e">
        <f>'OddsRatio_working_3-way'!X404^(1/3)*SIN('OddsRatio_working_3-way'!Y404/3)</f>
        <v>#VALUE!</v>
      </c>
      <c r="AD404" s="11" t="e">
        <f>'OddsRatio_working_3-way'!X404^(1/3)*SIN(('OddsRatio_working_3-way'!Y404+2*PI())/3)</f>
        <v>#VALUE!</v>
      </c>
      <c r="AE404" s="11" t="e">
        <f>'OddsRatio_working_3-way'!X404^(1/3)*SIN(('OddsRatio_working_3-way'!Y404+4*PI())/3)</f>
        <v>#VALUE!</v>
      </c>
      <c r="AF404" s="11" t="e">
        <f>-'OddsRatio_working_3-way'!U404/(3*'OddsRatio_working_3-way'!X404^(1/3))*COS(('OddsRatio_working_3-way'!Y404)/3)</f>
        <v>#VALUE!</v>
      </c>
      <c r="AG404" s="11" t="e">
        <f>-'OddsRatio_working_3-way'!U404/(3*'OddsRatio_working_3-way'!X404^(1/3))*COS(('OddsRatio_working_3-way'!Y404+2*PI())/3)</f>
        <v>#VALUE!</v>
      </c>
      <c r="AH404" s="11" t="e">
        <f>-'OddsRatio_working_3-way'!U404/(3*'OddsRatio_working_3-way'!X404^(1/3))*COS(('OddsRatio_working_3-way'!Y404+4*PI())/3)</f>
        <v>#VALUE!</v>
      </c>
      <c r="AI404" s="11" t="e">
        <f>'OddsRatio_working_3-way'!U404/(3*'OddsRatio_working_3-way'!X404^(1/3))*SIN(('OddsRatio_working_3-way'!Y404)/3)</f>
        <v>#VALUE!</v>
      </c>
      <c r="AJ404" s="11" t="e">
        <f>'OddsRatio_working_3-way'!U404/(3*'OddsRatio_working_3-way'!X404^(1/3))*SIN(('OddsRatio_working_3-way'!Y404+2*PI())/3)</f>
        <v>#VALUE!</v>
      </c>
      <c r="AK404" s="11" t="e">
        <f>'OddsRatio_working_3-way'!U404/(3*'OddsRatio_working_3-way'!X404^(1/3))*SIN(('OddsRatio_working_3-way'!Y404+4*PI())/3)</f>
        <v>#VALUE!</v>
      </c>
      <c r="AL404" s="11" t="e">
        <f>'OddsRatio_working_3-way'!Z404+'OddsRatio_working_3-way'!AF404</f>
        <v>#VALUE!</v>
      </c>
      <c r="AM404" s="11" t="e">
        <f>'OddsRatio_working_3-way'!AA404+'OddsRatio_working_3-way'!AG404</f>
        <v>#VALUE!</v>
      </c>
      <c r="AN404" s="11" t="e">
        <f>'OddsRatio_working_3-way'!AB404+'OddsRatio_working_3-way'!AH404</f>
        <v>#VALUE!</v>
      </c>
      <c r="AO404" s="11" t="e">
        <f>'OddsRatio_working_3-way'!AC404+'OddsRatio_working_3-way'!AI404</f>
        <v>#VALUE!</v>
      </c>
      <c r="AP404" s="11" t="e">
        <f>'OddsRatio_working_3-way'!AD404+'OddsRatio_working_3-way'!AJ404</f>
        <v>#VALUE!</v>
      </c>
      <c r="AQ404" s="11" t="e">
        <f>'OddsRatio_working_3-way'!AE404+'OddsRatio_working_3-way'!AK404</f>
        <v>#VALUE!</v>
      </c>
      <c r="AR404" s="10" t="str">
        <f>IF(A404="","",IF(('OddsRatio_working_3-way'!X404=0),IF(Q404&gt;0,-Q404^(1/3),(-Q404)^(1/3)),'OddsRatio_working_3-way'!AL404-'OddsRatio_working_3-way'!R404/3))</f>
        <v/>
      </c>
      <c r="AS404" s="11" t="e">
        <f>IF(('OddsRatio_working_3-way'!X404=0),IF(Q404&gt;0,-Q404^(1/3),(-Q404)^(1/3)),'OddsRatio_working_3-way'!AM404-'OddsRatio_working_3-way'!R404/3)</f>
        <v>#VALUE!</v>
      </c>
      <c r="AT404" s="11" t="e">
        <f>IF(('OddsRatio_working_3-way'!X404=0),IF(Q404&gt;0,-Q404^(1/3),(-Q404)^(1/3)),'OddsRatio_working_3-way'!AN404-'OddsRatio_working_3-way'!R404/3)</f>
        <v>#VALUE!</v>
      </c>
      <c r="AU404" s="11" t="e">
        <f>IF(('OddsRatio_working_3-way'!X404=0),0,'OddsRatio_working_3-way'!AO404)</f>
        <v>#VALUE!</v>
      </c>
      <c r="AV404" s="11" t="e">
        <f>IF(('OddsRatio_working_3-way'!X404=0),0,'OddsRatio_working_3-way'!AP404)</f>
        <v>#VALUE!</v>
      </c>
      <c r="AW404" s="11" t="e">
        <f>IF(('OddsRatio_working_3-way'!X404=0),0,'OddsRatio_working_3-way'!AQ404)</f>
        <v>#VALUE!</v>
      </c>
    </row>
    <row r="405" spans="1:4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9" t="e">
        <f t="shared" si="91"/>
        <v>#VALUE!</v>
      </c>
      <c r="E405" s="9" t="e">
        <f t="shared" si="92"/>
        <v>#VALUE!</v>
      </c>
      <c r="F405" s="9" t="e">
        <f t="shared" si="93"/>
        <v>#VALUE!</v>
      </c>
      <c r="G405" s="9" t="str">
        <f t="shared" si="94"/>
        <v/>
      </c>
      <c r="H405" s="9" t="str">
        <f t="shared" si="95"/>
        <v/>
      </c>
      <c r="I405" s="9" t="str">
        <f t="shared" si="96"/>
        <v/>
      </c>
      <c r="J405" s="9" t="str">
        <f t="shared" si="97"/>
        <v/>
      </c>
      <c r="K405" s="11" t="e">
        <f t="shared" si="98"/>
        <v>#VALUE!</v>
      </c>
      <c r="L405" s="11" t="e">
        <f t="shared" si="99"/>
        <v>#VALUE!</v>
      </c>
      <c r="M405" s="11" t="e">
        <f t="shared" si="100"/>
        <v>#VALUE!</v>
      </c>
      <c r="N405" s="11" t="e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#VALUE!</v>
      </c>
      <c r="O405" s="11">
        <f>0</f>
        <v>0</v>
      </c>
      <c r="P405" s="11" t="e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#VALUE!</v>
      </c>
      <c r="Q405" s="11" t="e">
        <f>2*'OddsRatio_working_3-way'!K405*'OddsRatio_working_3-way'!L405*'OddsRatio_working_3-way'!M405</f>
        <v>#VALUE!</v>
      </c>
      <c r="R405" s="11" t="e">
        <f t="shared" si="101"/>
        <v>#VALUE!</v>
      </c>
      <c r="S405" s="11" t="e">
        <f t="shared" si="102"/>
        <v>#VALUE!</v>
      </c>
      <c r="T405" s="11" t="e">
        <f t="shared" si="103"/>
        <v>#VALUE!</v>
      </c>
      <c r="U405" s="11" t="e">
        <f>'OddsRatio_working_3-way'!S405-'OddsRatio_working_3-way'!R405^2/3</f>
        <v>#VALUE!</v>
      </c>
      <c r="V405" s="11" t="e">
        <f>'OddsRatio_working_3-way'!S405*'OddsRatio_working_3-way'!R405/3-2*'OddsRatio_working_3-way'!R405^3/27-'OddsRatio_working_3-way'!T405</f>
        <v>#VALUE!</v>
      </c>
      <c r="W405" s="11" t="e">
        <f>'OddsRatio_working_3-way'!V405^2+4*'OddsRatio_working_3-way'!U405^3/27</f>
        <v>#VALUE!</v>
      </c>
      <c r="X405" s="11" t="e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#VALUE!</v>
      </c>
      <c r="Y405" s="11" t="e">
        <f>IF('OddsRatio_working_3-way'!W405&gt;=0,IF('OddsRatio_working_3-way'!V405+SQRT('OddsRatio_working_3-way'!W405)&gt;0,0,PI()),ACOS('OddsRatio_working_3-way'!V405/(2*'OddsRatio_working_3-way'!X405)))</f>
        <v>#VALUE!</v>
      </c>
      <c r="Z405" s="11" t="e">
        <f>'OddsRatio_working_3-way'!X405^(1/3)*COS('OddsRatio_working_3-way'!Y405/3)</f>
        <v>#VALUE!</v>
      </c>
      <c r="AA405" s="11" t="e">
        <f>'OddsRatio_working_3-way'!X405^(1/3)*COS(('OddsRatio_working_3-way'!Y405+2*PI())/3)</f>
        <v>#VALUE!</v>
      </c>
      <c r="AB405" s="11" t="e">
        <f>'OddsRatio_working_3-way'!X405^(1/3)*COS(('OddsRatio_working_3-way'!Y405+4*PI())/3)</f>
        <v>#VALUE!</v>
      </c>
      <c r="AC405" s="11" t="e">
        <f>'OddsRatio_working_3-way'!X405^(1/3)*SIN('OddsRatio_working_3-way'!Y405/3)</f>
        <v>#VALUE!</v>
      </c>
      <c r="AD405" s="11" t="e">
        <f>'OddsRatio_working_3-way'!X405^(1/3)*SIN(('OddsRatio_working_3-way'!Y405+2*PI())/3)</f>
        <v>#VALUE!</v>
      </c>
      <c r="AE405" s="11" t="e">
        <f>'OddsRatio_working_3-way'!X405^(1/3)*SIN(('OddsRatio_working_3-way'!Y405+4*PI())/3)</f>
        <v>#VALUE!</v>
      </c>
      <c r="AF405" s="11" t="e">
        <f>-'OddsRatio_working_3-way'!U405/(3*'OddsRatio_working_3-way'!X405^(1/3))*COS(('OddsRatio_working_3-way'!Y405)/3)</f>
        <v>#VALUE!</v>
      </c>
      <c r="AG405" s="11" t="e">
        <f>-'OddsRatio_working_3-way'!U405/(3*'OddsRatio_working_3-way'!X405^(1/3))*COS(('OddsRatio_working_3-way'!Y405+2*PI())/3)</f>
        <v>#VALUE!</v>
      </c>
      <c r="AH405" s="11" t="e">
        <f>-'OddsRatio_working_3-way'!U405/(3*'OddsRatio_working_3-way'!X405^(1/3))*COS(('OddsRatio_working_3-way'!Y405+4*PI())/3)</f>
        <v>#VALUE!</v>
      </c>
      <c r="AI405" s="11" t="e">
        <f>'OddsRatio_working_3-way'!U405/(3*'OddsRatio_working_3-way'!X405^(1/3))*SIN(('OddsRatio_working_3-way'!Y405)/3)</f>
        <v>#VALUE!</v>
      </c>
      <c r="AJ405" s="11" t="e">
        <f>'OddsRatio_working_3-way'!U405/(3*'OddsRatio_working_3-way'!X405^(1/3))*SIN(('OddsRatio_working_3-way'!Y405+2*PI())/3)</f>
        <v>#VALUE!</v>
      </c>
      <c r="AK405" s="11" t="e">
        <f>'OddsRatio_working_3-way'!U405/(3*'OddsRatio_working_3-way'!X405^(1/3))*SIN(('OddsRatio_working_3-way'!Y405+4*PI())/3)</f>
        <v>#VALUE!</v>
      </c>
      <c r="AL405" s="11" t="e">
        <f>'OddsRatio_working_3-way'!Z405+'OddsRatio_working_3-way'!AF405</f>
        <v>#VALUE!</v>
      </c>
      <c r="AM405" s="11" t="e">
        <f>'OddsRatio_working_3-way'!AA405+'OddsRatio_working_3-way'!AG405</f>
        <v>#VALUE!</v>
      </c>
      <c r="AN405" s="11" t="e">
        <f>'OddsRatio_working_3-way'!AB405+'OddsRatio_working_3-way'!AH405</f>
        <v>#VALUE!</v>
      </c>
      <c r="AO405" s="11" t="e">
        <f>'OddsRatio_working_3-way'!AC405+'OddsRatio_working_3-way'!AI405</f>
        <v>#VALUE!</v>
      </c>
      <c r="AP405" s="11" t="e">
        <f>'OddsRatio_working_3-way'!AD405+'OddsRatio_working_3-way'!AJ405</f>
        <v>#VALUE!</v>
      </c>
      <c r="AQ405" s="11" t="e">
        <f>'OddsRatio_working_3-way'!AE405+'OddsRatio_working_3-way'!AK405</f>
        <v>#VALUE!</v>
      </c>
      <c r="AR405" s="10" t="str">
        <f>IF(A405="","",IF(('OddsRatio_working_3-way'!X405=0),IF(Q405&gt;0,-Q405^(1/3),(-Q405)^(1/3)),'OddsRatio_working_3-way'!AL405-'OddsRatio_working_3-way'!R405/3))</f>
        <v/>
      </c>
      <c r="AS405" s="11" t="e">
        <f>IF(('OddsRatio_working_3-way'!X405=0),IF(Q405&gt;0,-Q405^(1/3),(-Q405)^(1/3)),'OddsRatio_working_3-way'!AM405-'OddsRatio_working_3-way'!R405/3)</f>
        <v>#VALUE!</v>
      </c>
      <c r="AT405" s="11" t="e">
        <f>IF(('OddsRatio_working_3-way'!X405=0),IF(Q405&gt;0,-Q405^(1/3),(-Q405)^(1/3)),'OddsRatio_working_3-way'!AN405-'OddsRatio_working_3-way'!R405/3)</f>
        <v>#VALUE!</v>
      </c>
      <c r="AU405" s="11" t="e">
        <f>IF(('OddsRatio_working_3-way'!X405=0),0,'OddsRatio_working_3-way'!AO405)</f>
        <v>#VALUE!</v>
      </c>
      <c r="AV405" s="11" t="e">
        <f>IF(('OddsRatio_working_3-way'!X405=0),0,'OddsRatio_working_3-way'!AP405)</f>
        <v>#VALUE!</v>
      </c>
      <c r="AW405" s="11" t="e">
        <f>IF(('OddsRatio_working_3-way'!X405=0),0,'OddsRatio_working_3-way'!AQ405)</f>
        <v>#VALUE!</v>
      </c>
    </row>
    <row r="406" spans="1:4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9" t="e">
        <f t="shared" si="91"/>
        <v>#VALUE!</v>
      </c>
      <c r="E406" s="9" t="e">
        <f t="shared" si="92"/>
        <v>#VALUE!</v>
      </c>
      <c r="F406" s="9" t="e">
        <f t="shared" si="93"/>
        <v>#VALUE!</v>
      </c>
      <c r="G406" s="9" t="str">
        <f t="shared" si="94"/>
        <v/>
      </c>
      <c r="H406" s="9" t="str">
        <f t="shared" si="95"/>
        <v/>
      </c>
      <c r="I406" s="9" t="str">
        <f t="shared" si="96"/>
        <v/>
      </c>
      <c r="J406" s="9" t="str">
        <f t="shared" si="97"/>
        <v/>
      </c>
      <c r="K406" s="11" t="e">
        <f t="shared" si="98"/>
        <v>#VALUE!</v>
      </c>
      <c r="L406" s="11" t="e">
        <f t="shared" si="99"/>
        <v>#VALUE!</v>
      </c>
      <c r="M406" s="11" t="e">
        <f t="shared" si="100"/>
        <v>#VALUE!</v>
      </c>
      <c r="N406" s="11" t="e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#VALUE!</v>
      </c>
      <c r="O406" s="11">
        <f>0</f>
        <v>0</v>
      </c>
      <c r="P406" s="11" t="e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#VALUE!</v>
      </c>
      <c r="Q406" s="11" t="e">
        <f>2*'OddsRatio_working_3-way'!K406*'OddsRatio_working_3-way'!L406*'OddsRatio_working_3-way'!M406</f>
        <v>#VALUE!</v>
      </c>
      <c r="R406" s="11" t="e">
        <f t="shared" si="101"/>
        <v>#VALUE!</v>
      </c>
      <c r="S406" s="11" t="e">
        <f t="shared" si="102"/>
        <v>#VALUE!</v>
      </c>
      <c r="T406" s="11" t="e">
        <f t="shared" si="103"/>
        <v>#VALUE!</v>
      </c>
      <c r="U406" s="11" t="e">
        <f>'OddsRatio_working_3-way'!S406-'OddsRatio_working_3-way'!R406^2/3</f>
        <v>#VALUE!</v>
      </c>
      <c r="V406" s="11" t="e">
        <f>'OddsRatio_working_3-way'!S406*'OddsRatio_working_3-way'!R406/3-2*'OddsRatio_working_3-way'!R406^3/27-'OddsRatio_working_3-way'!T406</f>
        <v>#VALUE!</v>
      </c>
      <c r="W406" s="11" t="e">
        <f>'OddsRatio_working_3-way'!V406^2+4*'OddsRatio_working_3-way'!U406^3/27</f>
        <v>#VALUE!</v>
      </c>
      <c r="X406" s="11" t="e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#VALUE!</v>
      </c>
      <c r="Y406" s="11" t="e">
        <f>IF('OddsRatio_working_3-way'!W406&gt;=0,IF('OddsRatio_working_3-way'!V406+SQRT('OddsRatio_working_3-way'!W406)&gt;0,0,PI()),ACOS('OddsRatio_working_3-way'!V406/(2*'OddsRatio_working_3-way'!X406)))</f>
        <v>#VALUE!</v>
      </c>
      <c r="Z406" s="11" t="e">
        <f>'OddsRatio_working_3-way'!X406^(1/3)*COS('OddsRatio_working_3-way'!Y406/3)</f>
        <v>#VALUE!</v>
      </c>
      <c r="AA406" s="11" t="e">
        <f>'OddsRatio_working_3-way'!X406^(1/3)*COS(('OddsRatio_working_3-way'!Y406+2*PI())/3)</f>
        <v>#VALUE!</v>
      </c>
      <c r="AB406" s="11" t="e">
        <f>'OddsRatio_working_3-way'!X406^(1/3)*COS(('OddsRatio_working_3-way'!Y406+4*PI())/3)</f>
        <v>#VALUE!</v>
      </c>
      <c r="AC406" s="11" t="e">
        <f>'OddsRatio_working_3-way'!X406^(1/3)*SIN('OddsRatio_working_3-way'!Y406/3)</f>
        <v>#VALUE!</v>
      </c>
      <c r="AD406" s="11" t="e">
        <f>'OddsRatio_working_3-way'!X406^(1/3)*SIN(('OddsRatio_working_3-way'!Y406+2*PI())/3)</f>
        <v>#VALUE!</v>
      </c>
      <c r="AE406" s="11" t="e">
        <f>'OddsRatio_working_3-way'!X406^(1/3)*SIN(('OddsRatio_working_3-way'!Y406+4*PI())/3)</f>
        <v>#VALUE!</v>
      </c>
      <c r="AF406" s="11" t="e">
        <f>-'OddsRatio_working_3-way'!U406/(3*'OddsRatio_working_3-way'!X406^(1/3))*COS(('OddsRatio_working_3-way'!Y406)/3)</f>
        <v>#VALUE!</v>
      </c>
      <c r="AG406" s="11" t="e">
        <f>-'OddsRatio_working_3-way'!U406/(3*'OddsRatio_working_3-way'!X406^(1/3))*COS(('OddsRatio_working_3-way'!Y406+2*PI())/3)</f>
        <v>#VALUE!</v>
      </c>
      <c r="AH406" s="11" t="e">
        <f>-'OddsRatio_working_3-way'!U406/(3*'OddsRatio_working_3-way'!X406^(1/3))*COS(('OddsRatio_working_3-way'!Y406+4*PI())/3)</f>
        <v>#VALUE!</v>
      </c>
      <c r="AI406" s="11" t="e">
        <f>'OddsRatio_working_3-way'!U406/(3*'OddsRatio_working_3-way'!X406^(1/3))*SIN(('OddsRatio_working_3-way'!Y406)/3)</f>
        <v>#VALUE!</v>
      </c>
      <c r="AJ406" s="11" t="e">
        <f>'OddsRatio_working_3-way'!U406/(3*'OddsRatio_working_3-way'!X406^(1/3))*SIN(('OddsRatio_working_3-way'!Y406+2*PI())/3)</f>
        <v>#VALUE!</v>
      </c>
      <c r="AK406" s="11" t="e">
        <f>'OddsRatio_working_3-way'!U406/(3*'OddsRatio_working_3-way'!X406^(1/3))*SIN(('OddsRatio_working_3-way'!Y406+4*PI())/3)</f>
        <v>#VALUE!</v>
      </c>
      <c r="AL406" s="11" t="e">
        <f>'OddsRatio_working_3-way'!Z406+'OddsRatio_working_3-way'!AF406</f>
        <v>#VALUE!</v>
      </c>
      <c r="AM406" s="11" t="e">
        <f>'OddsRatio_working_3-way'!AA406+'OddsRatio_working_3-way'!AG406</f>
        <v>#VALUE!</v>
      </c>
      <c r="AN406" s="11" t="e">
        <f>'OddsRatio_working_3-way'!AB406+'OddsRatio_working_3-way'!AH406</f>
        <v>#VALUE!</v>
      </c>
      <c r="AO406" s="11" t="e">
        <f>'OddsRatio_working_3-way'!AC406+'OddsRatio_working_3-way'!AI406</f>
        <v>#VALUE!</v>
      </c>
      <c r="AP406" s="11" t="e">
        <f>'OddsRatio_working_3-way'!AD406+'OddsRatio_working_3-way'!AJ406</f>
        <v>#VALUE!</v>
      </c>
      <c r="AQ406" s="11" t="e">
        <f>'OddsRatio_working_3-way'!AE406+'OddsRatio_working_3-way'!AK406</f>
        <v>#VALUE!</v>
      </c>
      <c r="AR406" s="10" t="str">
        <f>IF(A406="","",IF(('OddsRatio_working_3-way'!X406=0),IF(Q406&gt;0,-Q406^(1/3),(-Q406)^(1/3)),'OddsRatio_working_3-way'!AL406-'OddsRatio_working_3-way'!R406/3))</f>
        <v/>
      </c>
      <c r="AS406" s="11" t="e">
        <f>IF(('OddsRatio_working_3-way'!X406=0),IF(Q406&gt;0,-Q406^(1/3),(-Q406)^(1/3)),'OddsRatio_working_3-way'!AM406-'OddsRatio_working_3-way'!R406/3)</f>
        <v>#VALUE!</v>
      </c>
      <c r="AT406" s="11" t="e">
        <f>IF(('OddsRatio_working_3-way'!X406=0),IF(Q406&gt;0,-Q406^(1/3),(-Q406)^(1/3)),'OddsRatio_working_3-way'!AN406-'OddsRatio_working_3-way'!R406/3)</f>
        <v>#VALUE!</v>
      </c>
      <c r="AU406" s="11" t="e">
        <f>IF(('OddsRatio_working_3-way'!X406=0),0,'OddsRatio_working_3-way'!AO406)</f>
        <v>#VALUE!</v>
      </c>
      <c r="AV406" s="11" t="e">
        <f>IF(('OddsRatio_working_3-way'!X406=0),0,'OddsRatio_working_3-way'!AP406)</f>
        <v>#VALUE!</v>
      </c>
      <c r="AW406" s="11" t="e">
        <f>IF(('OddsRatio_working_3-way'!X406=0),0,'OddsRatio_working_3-way'!AQ406)</f>
        <v>#VALUE!</v>
      </c>
    </row>
    <row r="407" spans="1:4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9" t="e">
        <f t="shared" si="91"/>
        <v>#VALUE!</v>
      </c>
      <c r="E407" s="9" t="e">
        <f t="shared" si="92"/>
        <v>#VALUE!</v>
      </c>
      <c r="F407" s="9" t="e">
        <f t="shared" si="93"/>
        <v>#VALUE!</v>
      </c>
      <c r="G407" s="9" t="str">
        <f t="shared" si="94"/>
        <v/>
      </c>
      <c r="H407" s="9" t="str">
        <f t="shared" si="95"/>
        <v/>
      </c>
      <c r="I407" s="9" t="str">
        <f t="shared" si="96"/>
        <v/>
      </c>
      <c r="J407" s="9" t="str">
        <f t="shared" si="97"/>
        <v/>
      </c>
      <c r="K407" s="11" t="e">
        <f t="shared" si="98"/>
        <v>#VALUE!</v>
      </c>
      <c r="L407" s="11" t="e">
        <f t="shared" si="99"/>
        <v>#VALUE!</v>
      </c>
      <c r="M407" s="11" t="e">
        <f t="shared" si="100"/>
        <v>#VALUE!</v>
      </c>
      <c r="N407" s="11" t="e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#VALUE!</v>
      </c>
      <c r="O407" s="11">
        <f>0</f>
        <v>0</v>
      </c>
      <c r="P407" s="11" t="e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#VALUE!</v>
      </c>
      <c r="Q407" s="11" t="e">
        <f>2*'OddsRatio_working_3-way'!K407*'OddsRatio_working_3-way'!L407*'OddsRatio_working_3-way'!M407</f>
        <v>#VALUE!</v>
      </c>
      <c r="R407" s="11" t="e">
        <f t="shared" si="101"/>
        <v>#VALUE!</v>
      </c>
      <c r="S407" s="11" t="e">
        <f t="shared" si="102"/>
        <v>#VALUE!</v>
      </c>
      <c r="T407" s="11" t="e">
        <f t="shared" si="103"/>
        <v>#VALUE!</v>
      </c>
      <c r="U407" s="11" t="e">
        <f>'OddsRatio_working_3-way'!S407-'OddsRatio_working_3-way'!R407^2/3</f>
        <v>#VALUE!</v>
      </c>
      <c r="V407" s="11" t="e">
        <f>'OddsRatio_working_3-way'!S407*'OddsRatio_working_3-way'!R407/3-2*'OddsRatio_working_3-way'!R407^3/27-'OddsRatio_working_3-way'!T407</f>
        <v>#VALUE!</v>
      </c>
      <c r="W407" s="11" t="e">
        <f>'OddsRatio_working_3-way'!V407^2+4*'OddsRatio_working_3-way'!U407^3/27</f>
        <v>#VALUE!</v>
      </c>
      <c r="X407" s="11" t="e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#VALUE!</v>
      </c>
      <c r="Y407" s="11" t="e">
        <f>IF('OddsRatio_working_3-way'!W407&gt;=0,IF('OddsRatio_working_3-way'!V407+SQRT('OddsRatio_working_3-way'!W407)&gt;0,0,PI()),ACOS('OddsRatio_working_3-way'!V407/(2*'OddsRatio_working_3-way'!X407)))</f>
        <v>#VALUE!</v>
      </c>
      <c r="Z407" s="11" t="e">
        <f>'OddsRatio_working_3-way'!X407^(1/3)*COS('OddsRatio_working_3-way'!Y407/3)</f>
        <v>#VALUE!</v>
      </c>
      <c r="AA407" s="11" t="e">
        <f>'OddsRatio_working_3-way'!X407^(1/3)*COS(('OddsRatio_working_3-way'!Y407+2*PI())/3)</f>
        <v>#VALUE!</v>
      </c>
      <c r="AB407" s="11" t="e">
        <f>'OddsRatio_working_3-way'!X407^(1/3)*COS(('OddsRatio_working_3-way'!Y407+4*PI())/3)</f>
        <v>#VALUE!</v>
      </c>
      <c r="AC407" s="11" t="e">
        <f>'OddsRatio_working_3-way'!X407^(1/3)*SIN('OddsRatio_working_3-way'!Y407/3)</f>
        <v>#VALUE!</v>
      </c>
      <c r="AD407" s="11" t="e">
        <f>'OddsRatio_working_3-way'!X407^(1/3)*SIN(('OddsRatio_working_3-way'!Y407+2*PI())/3)</f>
        <v>#VALUE!</v>
      </c>
      <c r="AE407" s="11" t="e">
        <f>'OddsRatio_working_3-way'!X407^(1/3)*SIN(('OddsRatio_working_3-way'!Y407+4*PI())/3)</f>
        <v>#VALUE!</v>
      </c>
      <c r="AF407" s="11" t="e">
        <f>-'OddsRatio_working_3-way'!U407/(3*'OddsRatio_working_3-way'!X407^(1/3))*COS(('OddsRatio_working_3-way'!Y407)/3)</f>
        <v>#VALUE!</v>
      </c>
      <c r="AG407" s="11" t="e">
        <f>-'OddsRatio_working_3-way'!U407/(3*'OddsRatio_working_3-way'!X407^(1/3))*COS(('OddsRatio_working_3-way'!Y407+2*PI())/3)</f>
        <v>#VALUE!</v>
      </c>
      <c r="AH407" s="11" t="e">
        <f>-'OddsRatio_working_3-way'!U407/(3*'OddsRatio_working_3-way'!X407^(1/3))*COS(('OddsRatio_working_3-way'!Y407+4*PI())/3)</f>
        <v>#VALUE!</v>
      </c>
      <c r="AI407" s="11" t="e">
        <f>'OddsRatio_working_3-way'!U407/(3*'OddsRatio_working_3-way'!X407^(1/3))*SIN(('OddsRatio_working_3-way'!Y407)/3)</f>
        <v>#VALUE!</v>
      </c>
      <c r="AJ407" s="11" t="e">
        <f>'OddsRatio_working_3-way'!U407/(3*'OddsRatio_working_3-way'!X407^(1/3))*SIN(('OddsRatio_working_3-way'!Y407+2*PI())/3)</f>
        <v>#VALUE!</v>
      </c>
      <c r="AK407" s="11" t="e">
        <f>'OddsRatio_working_3-way'!U407/(3*'OddsRatio_working_3-way'!X407^(1/3))*SIN(('OddsRatio_working_3-way'!Y407+4*PI())/3)</f>
        <v>#VALUE!</v>
      </c>
      <c r="AL407" s="11" t="e">
        <f>'OddsRatio_working_3-way'!Z407+'OddsRatio_working_3-way'!AF407</f>
        <v>#VALUE!</v>
      </c>
      <c r="AM407" s="11" t="e">
        <f>'OddsRatio_working_3-way'!AA407+'OddsRatio_working_3-way'!AG407</f>
        <v>#VALUE!</v>
      </c>
      <c r="AN407" s="11" t="e">
        <f>'OddsRatio_working_3-way'!AB407+'OddsRatio_working_3-way'!AH407</f>
        <v>#VALUE!</v>
      </c>
      <c r="AO407" s="11" t="e">
        <f>'OddsRatio_working_3-way'!AC407+'OddsRatio_working_3-way'!AI407</f>
        <v>#VALUE!</v>
      </c>
      <c r="AP407" s="11" t="e">
        <f>'OddsRatio_working_3-way'!AD407+'OddsRatio_working_3-way'!AJ407</f>
        <v>#VALUE!</v>
      </c>
      <c r="AQ407" s="11" t="e">
        <f>'OddsRatio_working_3-way'!AE407+'OddsRatio_working_3-way'!AK407</f>
        <v>#VALUE!</v>
      </c>
      <c r="AR407" s="10" t="str">
        <f>IF(A407="","",IF(('OddsRatio_working_3-way'!X407=0),IF(Q407&gt;0,-Q407^(1/3),(-Q407)^(1/3)),'OddsRatio_working_3-way'!AL407-'OddsRatio_working_3-way'!R407/3))</f>
        <v/>
      </c>
      <c r="AS407" s="11" t="e">
        <f>IF(('OddsRatio_working_3-way'!X407=0),IF(Q407&gt;0,-Q407^(1/3),(-Q407)^(1/3)),'OddsRatio_working_3-way'!AM407-'OddsRatio_working_3-way'!R407/3)</f>
        <v>#VALUE!</v>
      </c>
      <c r="AT407" s="11" t="e">
        <f>IF(('OddsRatio_working_3-way'!X407=0),IF(Q407&gt;0,-Q407^(1/3),(-Q407)^(1/3)),'OddsRatio_working_3-way'!AN407-'OddsRatio_working_3-way'!R407/3)</f>
        <v>#VALUE!</v>
      </c>
      <c r="AU407" s="11" t="e">
        <f>IF(('OddsRatio_working_3-way'!X407=0),0,'OddsRatio_working_3-way'!AO407)</f>
        <v>#VALUE!</v>
      </c>
      <c r="AV407" s="11" t="e">
        <f>IF(('OddsRatio_working_3-way'!X407=0),0,'OddsRatio_working_3-way'!AP407)</f>
        <v>#VALUE!</v>
      </c>
      <c r="AW407" s="11" t="e">
        <f>IF(('OddsRatio_working_3-way'!X407=0),0,'OddsRatio_working_3-way'!AQ407)</f>
        <v>#VALUE!</v>
      </c>
    </row>
    <row r="408" spans="1:4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9" t="e">
        <f t="shared" si="91"/>
        <v>#VALUE!</v>
      </c>
      <c r="E408" s="9" t="e">
        <f t="shared" si="92"/>
        <v>#VALUE!</v>
      </c>
      <c r="F408" s="9" t="e">
        <f t="shared" si="93"/>
        <v>#VALUE!</v>
      </c>
      <c r="G408" s="9" t="str">
        <f t="shared" si="94"/>
        <v/>
      </c>
      <c r="H408" s="9" t="str">
        <f t="shared" si="95"/>
        <v/>
      </c>
      <c r="I408" s="9" t="str">
        <f t="shared" si="96"/>
        <v/>
      </c>
      <c r="J408" s="9" t="str">
        <f t="shared" si="97"/>
        <v/>
      </c>
      <c r="K408" s="11" t="e">
        <f t="shared" si="98"/>
        <v>#VALUE!</v>
      </c>
      <c r="L408" s="11" t="e">
        <f t="shared" si="99"/>
        <v>#VALUE!</v>
      </c>
      <c r="M408" s="11" t="e">
        <f t="shared" si="100"/>
        <v>#VALUE!</v>
      </c>
      <c r="N408" s="11" t="e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#VALUE!</v>
      </c>
      <c r="O408" s="11">
        <f>0</f>
        <v>0</v>
      </c>
      <c r="P408" s="11" t="e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#VALUE!</v>
      </c>
      <c r="Q408" s="11" t="e">
        <f>2*'OddsRatio_working_3-way'!K408*'OddsRatio_working_3-way'!L408*'OddsRatio_working_3-way'!M408</f>
        <v>#VALUE!</v>
      </c>
      <c r="R408" s="11" t="e">
        <f t="shared" si="101"/>
        <v>#VALUE!</v>
      </c>
      <c r="S408" s="11" t="e">
        <f t="shared" si="102"/>
        <v>#VALUE!</v>
      </c>
      <c r="T408" s="11" t="e">
        <f t="shared" si="103"/>
        <v>#VALUE!</v>
      </c>
      <c r="U408" s="11" t="e">
        <f>'OddsRatio_working_3-way'!S408-'OddsRatio_working_3-way'!R408^2/3</f>
        <v>#VALUE!</v>
      </c>
      <c r="V408" s="11" t="e">
        <f>'OddsRatio_working_3-way'!S408*'OddsRatio_working_3-way'!R408/3-2*'OddsRatio_working_3-way'!R408^3/27-'OddsRatio_working_3-way'!T408</f>
        <v>#VALUE!</v>
      </c>
      <c r="W408" s="11" t="e">
        <f>'OddsRatio_working_3-way'!V408^2+4*'OddsRatio_working_3-way'!U408^3/27</f>
        <v>#VALUE!</v>
      </c>
      <c r="X408" s="11" t="e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#VALUE!</v>
      </c>
      <c r="Y408" s="11" t="e">
        <f>IF('OddsRatio_working_3-way'!W408&gt;=0,IF('OddsRatio_working_3-way'!V408+SQRT('OddsRatio_working_3-way'!W408)&gt;0,0,PI()),ACOS('OddsRatio_working_3-way'!V408/(2*'OddsRatio_working_3-way'!X408)))</f>
        <v>#VALUE!</v>
      </c>
      <c r="Z408" s="11" t="e">
        <f>'OddsRatio_working_3-way'!X408^(1/3)*COS('OddsRatio_working_3-way'!Y408/3)</f>
        <v>#VALUE!</v>
      </c>
      <c r="AA408" s="11" t="e">
        <f>'OddsRatio_working_3-way'!X408^(1/3)*COS(('OddsRatio_working_3-way'!Y408+2*PI())/3)</f>
        <v>#VALUE!</v>
      </c>
      <c r="AB408" s="11" t="e">
        <f>'OddsRatio_working_3-way'!X408^(1/3)*COS(('OddsRatio_working_3-way'!Y408+4*PI())/3)</f>
        <v>#VALUE!</v>
      </c>
      <c r="AC408" s="11" t="e">
        <f>'OddsRatio_working_3-way'!X408^(1/3)*SIN('OddsRatio_working_3-way'!Y408/3)</f>
        <v>#VALUE!</v>
      </c>
      <c r="AD408" s="11" t="e">
        <f>'OddsRatio_working_3-way'!X408^(1/3)*SIN(('OddsRatio_working_3-way'!Y408+2*PI())/3)</f>
        <v>#VALUE!</v>
      </c>
      <c r="AE408" s="11" t="e">
        <f>'OddsRatio_working_3-way'!X408^(1/3)*SIN(('OddsRatio_working_3-way'!Y408+4*PI())/3)</f>
        <v>#VALUE!</v>
      </c>
      <c r="AF408" s="11" t="e">
        <f>-'OddsRatio_working_3-way'!U408/(3*'OddsRatio_working_3-way'!X408^(1/3))*COS(('OddsRatio_working_3-way'!Y408)/3)</f>
        <v>#VALUE!</v>
      </c>
      <c r="AG408" s="11" t="e">
        <f>-'OddsRatio_working_3-way'!U408/(3*'OddsRatio_working_3-way'!X408^(1/3))*COS(('OddsRatio_working_3-way'!Y408+2*PI())/3)</f>
        <v>#VALUE!</v>
      </c>
      <c r="AH408" s="11" t="e">
        <f>-'OddsRatio_working_3-way'!U408/(3*'OddsRatio_working_3-way'!X408^(1/3))*COS(('OddsRatio_working_3-way'!Y408+4*PI())/3)</f>
        <v>#VALUE!</v>
      </c>
      <c r="AI408" s="11" t="e">
        <f>'OddsRatio_working_3-way'!U408/(3*'OddsRatio_working_3-way'!X408^(1/3))*SIN(('OddsRatio_working_3-way'!Y408)/3)</f>
        <v>#VALUE!</v>
      </c>
      <c r="AJ408" s="11" t="e">
        <f>'OddsRatio_working_3-way'!U408/(3*'OddsRatio_working_3-way'!X408^(1/3))*SIN(('OddsRatio_working_3-way'!Y408+2*PI())/3)</f>
        <v>#VALUE!</v>
      </c>
      <c r="AK408" s="11" t="e">
        <f>'OddsRatio_working_3-way'!U408/(3*'OddsRatio_working_3-way'!X408^(1/3))*SIN(('OddsRatio_working_3-way'!Y408+4*PI())/3)</f>
        <v>#VALUE!</v>
      </c>
      <c r="AL408" s="11" t="e">
        <f>'OddsRatio_working_3-way'!Z408+'OddsRatio_working_3-way'!AF408</f>
        <v>#VALUE!</v>
      </c>
      <c r="AM408" s="11" t="e">
        <f>'OddsRatio_working_3-way'!AA408+'OddsRatio_working_3-way'!AG408</f>
        <v>#VALUE!</v>
      </c>
      <c r="AN408" s="11" t="e">
        <f>'OddsRatio_working_3-way'!AB408+'OddsRatio_working_3-way'!AH408</f>
        <v>#VALUE!</v>
      </c>
      <c r="AO408" s="11" t="e">
        <f>'OddsRatio_working_3-way'!AC408+'OddsRatio_working_3-way'!AI408</f>
        <v>#VALUE!</v>
      </c>
      <c r="AP408" s="11" t="e">
        <f>'OddsRatio_working_3-way'!AD408+'OddsRatio_working_3-way'!AJ408</f>
        <v>#VALUE!</v>
      </c>
      <c r="AQ408" s="11" t="e">
        <f>'OddsRatio_working_3-way'!AE408+'OddsRatio_working_3-way'!AK408</f>
        <v>#VALUE!</v>
      </c>
      <c r="AR408" s="10" t="str">
        <f>IF(A408="","",IF(('OddsRatio_working_3-way'!X408=0),IF(Q408&gt;0,-Q408^(1/3),(-Q408)^(1/3)),'OddsRatio_working_3-way'!AL408-'OddsRatio_working_3-way'!R408/3))</f>
        <v/>
      </c>
      <c r="AS408" s="11" t="e">
        <f>IF(('OddsRatio_working_3-way'!X408=0),IF(Q408&gt;0,-Q408^(1/3),(-Q408)^(1/3)),'OddsRatio_working_3-way'!AM408-'OddsRatio_working_3-way'!R408/3)</f>
        <v>#VALUE!</v>
      </c>
      <c r="AT408" s="11" t="e">
        <f>IF(('OddsRatio_working_3-way'!X408=0),IF(Q408&gt;0,-Q408^(1/3),(-Q408)^(1/3)),'OddsRatio_working_3-way'!AN408-'OddsRatio_working_3-way'!R408/3)</f>
        <v>#VALUE!</v>
      </c>
      <c r="AU408" s="11" t="e">
        <f>IF(('OddsRatio_working_3-way'!X408=0),0,'OddsRatio_working_3-way'!AO408)</f>
        <v>#VALUE!</v>
      </c>
      <c r="AV408" s="11" t="e">
        <f>IF(('OddsRatio_working_3-way'!X408=0),0,'OddsRatio_working_3-way'!AP408)</f>
        <v>#VALUE!</v>
      </c>
      <c r="AW408" s="11" t="e">
        <f>IF(('OddsRatio_working_3-way'!X408=0),0,'OddsRatio_working_3-way'!AQ408)</f>
        <v>#VALUE!</v>
      </c>
    </row>
    <row r="409" spans="1:4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9" t="e">
        <f t="shared" si="91"/>
        <v>#VALUE!</v>
      </c>
      <c r="E409" s="9" t="e">
        <f t="shared" si="92"/>
        <v>#VALUE!</v>
      </c>
      <c r="F409" s="9" t="e">
        <f t="shared" si="93"/>
        <v>#VALUE!</v>
      </c>
      <c r="G409" s="9" t="str">
        <f t="shared" si="94"/>
        <v/>
      </c>
      <c r="H409" s="9" t="str">
        <f t="shared" si="95"/>
        <v/>
      </c>
      <c r="I409" s="9" t="str">
        <f t="shared" si="96"/>
        <v/>
      </c>
      <c r="J409" s="9" t="str">
        <f t="shared" si="97"/>
        <v/>
      </c>
      <c r="K409" s="11" t="e">
        <f t="shared" si="98"/>
        <v>#VALUE!</v>
      </c>
      <c r="L409" s="11" t="e">
        <f t="shared" si="99"/>
        <v>#VALUE!</v>
      </c>
      <c r="M409" s="11" t="e">
        <f t="shared" si="100"/>
        <v>#VALUE!</v>
      </c>
      <c r="N409" s="11" t="e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#VALUE!</v>
      </c>
      <c r="O409" s="11">
        <f>0</f>
        <v>0</v>
      </c>
      <c r="P409" s="11" t="e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#VALUE!</v>
      </c>
      <c r="Q409" s="11" t="e">
        <f>2*'OddsRatio_working_3-way'!K409*'OddsRatio_working_3-way'!L409*'OddsRatio_working_3-way'!M409</f>
        <v>#VALUE!</v>
      </c>
      <c r="R409" s="11" t="e">
        <f t="shared" si="101"/>
        <v>#VALUE!</v>
      </c>
      <c r="S409" s="11" t="e">
        <f t="shared" si="102"/>
        <v>#VALUE!</v>
      </c>
      <c r="T409" s="11" t="e">
        <f t="shared" si="103"/>
        <v>#VALUE!</v>
      </c>
      <c r="U409" s="11" t="e">
        <f>'OddsRatio_working_3-way'!S409-'OddsRatio_working_3-way'!R409^2/3</f>
        <v>#VALUE!</v>
      </c>
      <c r="V409" s="11" t="e">
        <f>'OddsRatio_working_3-way'!S409*'OddsRatio_working_3-way'!R409/3-2*'OddsRatio_working_3-way'!R409^3/27-'OddsRatio_working_3-way'!T409</f>
        <v>#VALUE!</v>
      </c>
      <c r="W409" s="11" t="e">
        <f>'OddsRatio_working_3-way'!V409^2+4*'OddsRatio_working_3-way'!U409^3/27</f>
        <v>#VALUE!</v>
      </c>
      <c r="X409" s="11" t="e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#VALUE!</v>
      </c>
      <c r="Y409" s="11" t="e">
        <f>IF('OddsRatio_working_3-way'!W409&gt;=0,IF('OddsRatio_working_3-way'!V409+SQRT('OddsRatio_working_3-way'!W409)&gt;0,0,PI()),ACOS('OddsRatio_working_3-way'!V409/(2*'OddsRatio_working_3-way'!X409)))</f>
        <v>#VALUE!</v>
      </c>
      <c r="Z409" s="11" t="e">
        <f>'OddsRatio_working_3-way'!X409^(1/3)*COS('OddsRatio_working_3-way'!Y409/3)</f>
        <v>#VALUE!</v>
      </c>
      <c r="AA409" s="11" t="e">
        <f>'OddsRatio_working_3-way'!X409^(1/3)*COS(('OddsRatio_working_3-way'!Y409+2*PI())/3)</f>
        <v>#VALUE!</v>
      </c>
      <c r="AB409" s="11" t="e">
        <f>'OddsRatio_working_3-way'!X409^(1/3)*COS(('OddsRatio_working_3-way'!Y409+4*PI())/3)</f>
        <v>#VALUE!</v>
      </c>
      <c r="AC409" s="11" t="e">
        <f>'OddsRatio_working_3-way'!X409^(1/3)*SIN('OddsRatio_working_3-way'!Y409/3)</f>
        <v>#VALUE!</v>
      </c>
      <c r="AD409" s="11" t="e">
        <f>'OddsRatio_working_3-way'!X409^(1/3)*SIN(('OddsRatio_working_3-way'!Y409+2*PI())/3)</f>
        <v>#VALUE!</v>
      </c>
      <c r="AE409" s="11" t="e">
        <f>'OddsRatio_working_3-way'!X409^(1/3)*SIN(('OddsRatio_working_3-way'!Y409+4*PI())/3)</f>
        <v>#VALUE!</v>
      </c>
      <c r="AF409" s="11" t="e">
        <f>-'OddsRatio_working_3-way'!U409/(3*'OddsRatio_working_3-way'!X409^(1/3))*COS(('OddsRatio_working_3-way'!Y409)/3)</f>
        <v>#VALUE!</v>
      </c>
      <c r="AG409" s="11" t="e">
        <f>-'OddsRatio_working_3-way'!U409/(3*'OddsRatio_working_3-way'!X409^(1/3))*COS(('OddsRatio_working_3-way'!Y409+2*PI())/3)</f>
        <v>#VALUE!</v>
      </c>
      <c r="AH409" s="11" t="e">
        <f>-'OddsRatio_working_3-way'!U409/(3*'OddsRatio_working_3-way'!X409^(1/3))*COS(('OddsRatio_working_3-way'!Y409+4*PI())/3)</f>
        <v>#VALUE!</v>
      </c>
      <c r="AI409" s="11" t="e">
        <f>'OddsRatio_working_3-way'!U409/(3*'OddsRatio_working_3-way'!X409^(1/3))*SIN(('OddsRatio_working_3-way'!Y409)/3)</f>
        <v>#VALUE!</v>
      </c>
      <c r="AJ409" s="11" t="e">
        <f>'OddsRatio_working_3-way'!U409/(3*'OddsRatio_working_3-way'!X409^(1/3))*SIN(('OddsRatio_working_3-way'!Y409+2*PI())/3)</f>
        <v>#VALUE!</v>
      </c>
      <c r="AK409" s="11" t="e">
        <f>'OddsRatio_working_3-way'!U409/(3*'OddsRatio_working_3-way'!X409^(1/3))*SIN(('OddsRatio_working_3-way'!Y409+4*PI())/3)</f>
        <v>#VALUE!</v>
      </c>
      <c r="AL409" s="11" t="e">
        <f>'OddsRatio_working_3-way'!Z409+'OddsRatio_working_3-way'!AF409</f>
        <v>#VALUE!</v>
      </c>
      <c r="AM409" s="11" t="e">
        <f>'OddsRatio_working_3-way'!AA409+'OddsRatio_working_3-way'!AG409</f>
        <v>#VALUE!</v>
      </c>
      <c r="AN409" s="11" t="e">
        <f>'OddsRatio_working_3-way'!AB409+'OddsRatio_working_3-way'!AH409</f>
        <v>#VALUE!</v>
      </c>
      <c r="AO409" s="11" t="e">
        <f>'OddsRatio_working_3-way'!AC409+'OddsRatio_working_3-way'!AI409</f>
        <v>#VALUE!</v>
      </c>
      <c r="AP409" s="11" t="e">
        <f>'OddsRatio_working_3-way'!AD409+'OddsRatio_working_3-way'!AJ409</f>
        <v>#VALUE!</v>
      </c>
      <c r="AQ409" s="11" t="e">
        <f>'OddsRatio_working_3-way'!AE409+'OddsRatio_working_3-way'!AK409</f>
        <v>#VALUE!</v>
      </c>
      <c r="AR409" s="10" t="str">
        <f>IF(A409="","",IF(('OddsRatio_working_3-way'!X409=0),IF(Q409&gt;0,-Q409^(1/3),(-Q409)^(1/3)),'OddsRatio_working_3-way'!AL409-'OddsRatio_working_3-way'!R409/3))</f>
        <v/>
      </c>
      <c r="AS409" s="11" t="e">
        <f>IF(('OddsRatio_working_3-way'!X409=0),IF(Q409&gt;0,-Q409^(1/3),(-Q409)^(1/3)),'OddsRatio_working_3-way'!AM409-'OddsRatio_working_3-way'!R409/3)</f>
        <v>#VALUE!</v>
      </c>
      <c r="AT409" s="11" t="e">
        <f>IF(('OddsRatio_working_3-way'!X409=0),IF(Q409&gt;0,-Q409^(1/3),(-Q409)^(1/3)),'OddsRatio_working_3-way'!AN409-'OddsRatio_working_3-way'!R409/3)</f>
        <v>#VALUE!</v>
      </c>
      <c r="AU409" s="11" t="e">
        <f>IF(('OddsRatio_working_3-way'!X409=0),0,'OddsRatio_working_3-way'!AO409)</f>
        <v>#VALUE!</v>
      </c>
      <c r="AV409" s="11" t="e">
        <f>IF(('OddsRatio_working_3-way'!X409=0),0,'OddsRatio_working_3-way'!AP409)</f>
        <v>#VALUE!</v>
      </c>
      <c r="AW409" s="11" t="e">
        <f>IF(('OddsRatio_working_3-way'!X409=0),0,'OddsRatio_working_3-way'!AQ409)</f>
        <v>#VALUE!</v>
      </c>
    </row>
    <row r="410" spans="1:4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9" t="e">
        <f t="shared" si="91"/>
        <v>#VALUE!</v>
      </c>
      <c r="E410" s="9" t="e">
        <f t="shared" si="92"/>
        <v>#VALUE!</v>
      </c>
      <c r="F410" s="9" t="e">
        <f t="shared" si="93"/>
        <v>#VALUE!</v>
      </c>
      <c r="G410" s="9" t="str">
        <f t="shared" si="94"/>
        <v/>
      </c>
      <c r="H410" s="9" t="str">
        <f t="shared" si="95"/>
        <v/>
      </c>
      <c r="I410" s="9" t="str">
        <f t="shared" si="96"/>
        <v/>
      </c>
      <c r="J410" s="9" t="str">
        <f t="shared" si="97"/>
        <v/>
      </c>
      <c r="K410" s="11" t="e">
        <f t="shared" si="98"/>
        <v>#VALUE!</v>
      </c>
      <c r="L410" s="11" t="e">
        <f t="shared" si="99"/>
        <v>#VALUE!</v>
      </c>
      <c r="M410" s="11" t="e">
        <f t="shared" si="100"/>
        <v>#VALUE!</v>
      </c>
      <c r="N410" s="11" t="e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#VALUE!</v>
      </c>
      <c r="O410" s="11">
        <f>0</f>
        <v>0</v>
      </c>
      <c r="P410" s="11" t="e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#VALUE!</v>
      </c>
      <c r="Q410" s="11" t="e">
        <f>2*'OddsRatio_working_3-way'!K410*'OddsRatio_working_3-way'!L410*'OddsRatio_working_3-way'!M410</f>
        <v>#VALUE!</v>
      </c>
      <c r="R410" s="11" t="e">
        <f t="shared" si="101"/>
        <v>#VALUE!</v>
      </c>
      <c r="S410" s="11" t="e">
        <f t="shared" si="102"/>
        <v>#VALUE!</v>
      </c>
      <c r="T410" s="11" t="e">
        <f t="shared" si="103"/>
        <v>#VALUE!</v>
      </c>
      <c r="U410" s="11" t="e">
        <f>'OddsRatio_working_3-way'!S410-'OddsRatio_working_3-way'!R410^2/3</f>
        <v>#VALUE!</v>
      </c>
      <c r="V410" s="11" t="e">
        <f>'OddsRatio_working_3-way'!S410*'OddsRatio_working_3-way'!R410/3-2*'OddsRatio_working_3-way'!R410^3/27-'OddsRatio_working_3-way'!T410</f>
        <v>#VALUE!</v>
      </c>
      <c r="W410" s="11" t="e">
        <f>'OddsRatio_working_3-way'!V410^2+4*'OddsRatio_working_3-way'!U410^3/27</f>
        <v>#VALUE!</v>
      </c>
      <c r="X410" s="11" t="e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#VALUE!</v>
      </c>
      <c r="Y410" s="11" t="e">
        <f>IF('OddsRatio_working_3-way'!W410&gt;=0,IF('OddsRatio_working_3-way'!V410+SQRT('OddsRatio_working_3-way'!W410)&gt;0,0,PI()),ACOS('OddsRatio_working_3-way'!V410/(2*'OddsRatio_working_3-way'!X410)))</f>
        <v>#VALUE!</v>
      </c>
      <c r="Z410" s="11" t="e">
        <f>'OddsRatio_working_3-way'!X410^(1/3)*COS('OddsRatio_working_3-way'!Y410/3)</f>
        <v>#VALUE!</v>
      </c>
      <c r="AA410" s="11" t="e">
        <f>'OddsRatio_working_3-way'!X410^(1/3)*COS(('OddsRatio_working_3-way'!Y410+2*PI())/3)</f>
        <v>#VALUE!</v>
      </c>
      <c r="AB410" s="11" t="e">
        <f>'OddsRatio_working_3-way'!X410^(1/3)*COS(('OddsRatio_working_3-way'!Y410+4*PI())/3)</f>
        <v>#VALUE!</v>
      </c>
      <c r="AC410" s="11" t="e">
        <f>'OddsRatio_working_3-way'!X410^(1/3)*SIN('OddsRatio_working_3-way'!Y410/3)</f>
        <v>#VALUE!</v>
      </c>
      <c r="AD410" s="11" t="e">
        <f>'OddsRatio_working_3-way'!X410^(1/3)*SIN(('OddsRatio_working_3-way'!Y410+2*PI())/3)</f>
        <v>#VALUE!</v>
      </c>
      <c r="AE410" s="11" t="e">
        <f>'OddsRatio_working_3-way'!X410^(1/3)*SIN(('OddsRatio_working_3-way'!Y410+4*PI())/3)</f>
        <v>#VALUE!</v>
      </c>
      <c r="AF410" s="11" t="e">
        <f>-'OddsRatio_working_3-way'!U410/(3*'OddsRatio_working_3-way'!X410^(1/3))*COS(('OddsRatio_working_3-way'!Y410)/3)</f>
        <v>#VALUE!</v>
      </c>
      <c r="AG410" s="11" t="e">
        <f>-'OddsRatio_working_3-way'!U410/(3*'OddsRatio_working_3-way'!X410^(1/3))*COS(('OddsRatio_working_3-way'!Y410+2*PI())/3)</f>
        <v>#VALUE!</v>
      </c>
      <c r="AH410" s="11" t="e">
        <f>-'OddsRatio_working_3-way'!U410/(3*'OddsRatio_working_3-way'!X410^(1/3))*COS(('OddsRatio_working_3-way'!Y410+4*PI())/3)</f>
        <v>#VALUE!</v>
      </c>
      <c r="AI410" s="11" t="e">
        <f>'OddsRatio_working_3-way'!U410/(3*'OddsRatio_working_3-way'!X410^(1/3))*SIN(('OddsRatio_working_3-way'!Y410)/3)</f>
        <v>#VALUE!</v>
      </c>
      <c r="AJ410" s="11" t="e">
        <f>'OddsRatio_working_3-way'!U410/(3*'OddsRatio_working_3-way'!X410^(1/3))*SIN(('OddsRatio_working_3-way'!Y410+2*PI())/3)</f>
        <v>#VALUE!</v>
      </c>
      <c r="AK410" s="11" t="e">
        <f>'OddsRatio_working_3-way'!U410/(3*'OddsRatio_working_3-way'!X410^(1/3))*SIN(('OddsRatio_working_3-way'!Y410+4*PI())/3)</f>
        <v>#VALUE!</v>
      </c>
      <c r="AL410" s="11" t="e">
        <f>'OddsRatio_working_3-way'!Z410+'OddsRatio_working_3-way'!AF410</f>
        <v>#VALUE!</v>
      </c>
      <c r="AM410" s="11" t="e">
        <f>'OddsRatio_working_3-way'!AA410+'OddsRatio_working_3-way'!AG410</f>
        <v>#VALUE!</v>
      </c>
      <c r="AN410" s="11" t="e">
        <f>'OddsRatio_working_3-way'!AB410+'OddsRatio_working_3-way'!AH410</f>
        <v>#VALUE!</v>
      </c>
      <c r="AO410" s="11" t="e">
        <f>'OddsRatio_working_3-way'!AC410+'OddsRatio_working_3-way'!AI410</f>
        <v>#VALUE!</v>
      </c>
      <c r="AP410" s="11" t="e">
        <f>'OddsRatio_working_3-way'!AD410+'OddsRatio_working_3-way'!AJ410</f>
        <v>#VALUE!</v>
      </c>
      <c r="AQ410" s="11" t="e">
        <f>'OddsRatio_working_3-way'!AE410+'OddsRatio_working_3-way'!AK410</f>
        <v>#VALUE!</v>
      </c>
      <c r="AR410" s="10" t="str">
        <f>IF(A410="","",IF(('OddsRatio_working_3-way'!X410=0),IF(Q410&gt;0,-Q410^(1/3),(-Q410)^(1/3)),'OddsRatio_working_3-way'!AL410-'OddsRatio_working_3-way'!R410/3))</f>
        <v/>
      </c>
      <c r="AS410" s="11" t="e">
        <f>IF(('OddsRatio_working_3-way'!X410=0),IF(Q410&gt;0,-Q410^(1/3),(-Q410)^(1/3)),'OddsRatio_working_3-way'!AM410-'OddsRatio_working_3-way'!R410/3)</f>
        <v>#VALUE!</v>
      </c>
      <c r="AT410" s="11" t="e">
        <f>IF(('OddsRatio_working_3-way'!X410=0),IF(Q410&gt;0,-Q410^(1/3),(-Q410)^(1/3)),'OddsRatio_working_3-way'!AN410-'OddsRatio_working_3-way'!R410/3)</f>
        <v>#VALUE!</v>
      </c>
      <c r="AU410" s="11" t="e">
        <f>IF(('OddsRatio_working_3-way'!X410=0),0,'OddsRatio_working_3-way'!AO410)</f>
        <v>#VALUE!</v>
      </c>
      <c r="AV410" s="11" t="e">
        <f>IF(('OddsRatio_working_3-way'!X410=0),0,'OddsRatio_working_3-way'!AP410)</f>
        <v>#VALUE!</v>
      </c>
      <c r="AW410" s="11" t="e">
        <f>IF(('OddsRatio_working_3-way'!X410=0),0,'OddsRatio_working_3-way'!AQ410)</f>
        <v>#VALUE!</v>
      </c>
    </row>
    <row r="411" spans="1:4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9" t="e">
        <f t="shared" si="91"/>
        <v>#VALUE!</v>
      </c>
      <c r="E411" s="9" t="e">
        <f t="shared" si="92"/>
        <v>#VALUE!</v>
      </c>
      <c r="F411" s="9" t="e">
        <f t="shared" si="93"/>
        <v>#VALUE!</v>
      </c>
      <c r="G411" s="9" t="str">
        <f t="shared" si="94"/>
        <v/>
      </c>
      <c r="H411" s="9" t="str">
        <f t="shared" si="95"/>
        <v/>
      </c>
      <c r="I411" s="9" t="str">
        <f t="shared" si="96"/>
        <v/>
      </c>
      <c r="J411" s="9" t="str">
        <f t="shared" si="97"/>
        <v/>
      </c>
      <c r="K411" s="11" t="e">
        <f t="shared" si="98"/>
        <v>#VALUE!</v>
      </c>
      <c r="L411" s="11" t="e">
        <f t="shared" si="99"/>
        <v>#VALUE!</v>
      </c>
      <c r="M411" s="11" t="e">
        <f t="shared" si="100"/>
        <v>#VALUE!</v>
      </c>
      <c r="N411" s="11" t="e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#VALUE!</v>
      </c>
      <c r="O411" s="11">
        <f>0</f>
        <v>0</v>
      </c>
      <c r="P411" s="11" t="e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#VALUE!</v>
      </c>
      <c r="Q411" s="11" t="e">
        <f>2*'OddsRatio_working_3-way'!K411*'OddsRatio_working_3-way'!L411*'OddsRatio_working_3-way'!M411</f>
        <v>#VALUE!</v>
      </c>
      <c r="R411" s="11" t="e">
        <f t="shared" si="101"/>
        <v>#VALUE!</v>
      </c>
      <c r="S411" s="11" t="e">
        <f t="shared" si="102"/>
        <v>#VALUE!</v>
      </c>
      <c r="T411" s="11" t="e">
        <f t="shared" si="103"/>
        <v>#VALUE!</v>
      </c>
      <c r="U411" s="11" t="e">
        <f>'OddsRatio_working_3-way'!S411-'OddsRatio_working_3-way'!R411^2/3</f>
        <v>#VALUE!</v>
      </c>
      <c r="V411" s="11" t="e">
        <f>'OddsRatio_working_3-way'!S411*'OddsRatio_working_3-way'!R411/3-2*'OddsRatio_working_3-way'!R411^3/27-'OddsRatio_working_3-way'!T411</f>
        <v>#VALUE!</v>
      </c>
      <c r="W411" s="11" t="e">
        <f>'OddsRatio_working_3-way'!V411^2+4*'OddsRatio_working_3-way'!U411^3/27</f>
        <v>#VALUE!</v>
      </c>
      <c r="X411" s="11" t="e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#VALUE!</v>
      </c>
      <c r="Y411" s="11" t="e">
        <f>IF('OddsRatio_working_3-way'!W411&gt;=0,IF('OddsRatio_working_3-way'!V411+SQRT('OddsRatio_working_3-way'!W411)&gt;0,0,PI()),ACOS('OddsRatio_working_3-way'!V411/(2*'OddsRatio_working_3-way'!X411)))</f>
        <v>#VALUE!</v>
      </c>
      <c r="Z411" s="11" t="e">
        <f>'OddsRatio_working_3-way'!X411^(1/3)*COS('OddsRatio_working_3-way'!Y411/3)</f>
        <v>#VALUE!</v>
      </c>
      <c r="AA411" s="11" t="e">
        <f>'OddsRatio_working_3-way'!X411^(1/3)*COS(('OddsRatio_working_3-way'!Y411+2*PI())/3)</f>
        <v>#VALUE!</v>
      </c>
      <c r="AB411" s="11" t="e">
        <f>'OddsRatio_working_3-way'!X411^(1/3)*COS(('OddsRatio_working_3-way'!Y411+4*PI())/3)</f>
        <v>#VALUE!</v>
      </c>
      <c r="AC411" s="11" t="e">
        <f>'OddsRatio_working_3-way'!X411^(1/3)*SIN('OddsRatio_working_3-way'!Y411/3)</f>
        <v>#VALUE!</v>
      </c>
      <c r="AD411" s="11" t="e">
        <f>'OddsRatio_working_3-way'!X411^(1/3)*SIN(('OddsRatio_working_3-way'!Y411+2*PI())/3)</f>
        <v>#VALUE!</v>
      </c>
      <c r="AE411" s="11" t="e">
        <f>'OddsRatio_working_3-way'!X411^(1/3)*SIN(('OddsRatio_working_3-way'!Y411+4*PI())/3)</f>
        <v>#VALUE!</v>
      </c>
      <c r="AF411" s="11" t="e">
        <f>-'OddsRatio_working_3-way'!U411/(3*'OddsRatio_working_3-way'!X411^(1/3))*COS(('OddsRatio_working_3-way'!Y411)/3)</f>
        <v>#VALUE!</v>
      </c>
      <c r="AG411" s="11" t="e">
        <f>-'OddsRatio_working_3-way'!U411/(3*'OddsRatio_working_3-way'!X411^(1/3))*COS(('OddsRatio_working_3-way'!Y411+2*PI())/3)</f>
        <v>#VALUE!</v>
      </c>
      <c r="AH411" s="11" t="e">
        <f>-'OddsRatio_working_3-way'!U411/(3*'OddsRatio_working_3-way'!X411^(1/3))*COS(('OddsRatio_working_3-way'!Y411+4*PI())/3)</f>
        <v>#VALUE!</v>
      </c>
      <c r="AI411" s="11" t="e">
        <f>'OddsRatio_working_3-way'!U411/(3*'OddsRatio_working_3-way'!X411^(1/3))*SIN(('OddsRatio_working_3-way'!Y411)/3)</f>
        <v>#VALUE!</v>
      </c>
      <c r="AJ411" s="11" t="e">
        <f>'OddsRatio_working_3-way'!U411/(3*'OddsRatio_working_3-way'!X411^(1/3))*SIN(('OddsRatio_working_3-way'!Y411+2*PI())/3)</f>
        <v>#VALUE!</v>
      </c>
      <c r="AK411" s="11" t="e">
        <f>'OddsRatio_working_3-way'!U411/(3*'OddsRatio_working_3-way'!X411^(1/3))*SIN(('OddsRatio_working_3-way'!Y411+4*PI())/3)</f>
        <v>#VALUE!</v>
      </c>
      <c r="AL411" s="11" t="e">
        <f>'OddsRatio_working_3-way'!Z411+'OddsRatio_working_3-way'!AF411</f>
        <v>#VALUE!</v>
      </c>
      <c r="AM411" s="11" t="e">
        <f>'OddsRatio_working_3-way'!AA411+'OddsRatio_working_3-way'!AG411</f>
        <v>#VALUE!</v>
      </c>
      <c r="AN411" s="11" t="e">
        <f>'OddsRatio_working_3-way'!AB411+'OddsRatio_working_3-way'!AH411</f>
        <v>#VALUE!</v>
      </c>
      <c r="AO411" s="11" t="e">
        <f>'OddsRatio_working_3-way'!AC411+'OddsRatio_working_3-way'!AI411</f>
        <v>#VALUE!</v>
      </c>
      <c r="AP411" s="11" t="e">
        <f>'OddsRatio_working_3-way'!AD411+'OddsRatio_working_3-way'!AJ411</f>
        <v>#VALUE!</v>
      </c>
      <c r="AQ411" s="11" t="e">
        <f>'OddsRatio_working_3-way'!AE411+'OddsRatio_working_3-way'!AK411</f>
        <v>#VALUE!</v>
      </c>
      <c r="AR411" s="10" t="str">
        <f>IF(A411="","",IF(('OddsRatio_working_3-way'!X411=0),IF(Q411&gt;0,-Q411^(1/3),(-Q411)^(1/3)),'OddsRatio_working_3-way'!AL411-'OddsRatio_working_3-way'!R411/3))</f>
        <v/>
      </c>
      <c r="AS411" s="11" t="e">
        <f>IF(('OddsRatio_working_3-way'!X411=0),IF(Q411&gt;0,-Q411^(1/3),(-Q411)^(1/3)),'OddsRatio_working_3-way'!AM411-'OddsRatio_working_3-way'!R411/3)</f>
        <v>#VALUE!</v>
      </c>
      <c r="AT411" s="11" t="e">
        <f>IF(('OddsRatio_working_3-way'!X411=0),IF(Q411&gt;0,-Q411^(1/3),(-Q411)^(1/3)),'OddsRatio_working_3-way'!AN411-'OddsRatio_working_3-way'!R411/3)</f>
        <v>#VALUE!</v>
      </c>
      <c r="AU411" s="11" t="e">
        <f>IF(('OddsRatio_working_3-way'!X411=0),0,'OddsRatio_working_3-way'!AO411)</f>
        <v>#VALUE!</v>
      </c>
      <c r="AV411" s="11" t="e">
        <f>IF(('OddsRatio_working_3-way'!X411=0),0,'OddsRatio_working_3-way'!AP411)</f>
        <v>#VALUE!</v>
      </c>
      <c r="AW411" s="11" t="e">
        <f>IF(('OddsRatio_working_3-way'!X411=0),0,'OddsRatio_working_3-way'!AQ411)</f>
        <v>#VALUE!</v>
      </c>
    </row>
    <row r="412" spans="1:4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9" t="e">
        <f t="shared" si="91"/>
        <v>#VALUE!</v>
      </c>
      <c r="E412" s="9" t="e">
        <f t="shared" si="92"/>
        <v>#VALUE!</v>
      </c>
      <c r="F412" s="9" t="e">
        <f t="shared" si="93"/>
        <v>#VALUE!</v>
      </c>
      <c r="G412" s="9" t="str">
        <f t="shared" si="94"/>
        <v/>
      </c>
      <c r="H412" s="9" t="str">
        <f t="shared" si="95"/>
        <v/>
      </c>
      <c r="I412" s="9" t="str">
        <f t="shared" si="96"/>
        <v/>
      </c>
      <c r="J412" s="9" t="str">
        <f t="shared" si="97"/>
        <v/>
      </c>
      <c r="K412" s="11" t="e">
        <f t="shared" si="98"/>
        <v>#VALUE!</v>
      </c>
      <c r="L412" s="11" t="e">
        <f t="shared" si="99"/>
        <v>#VALUE!</v>
      </c>
      <c r="M412" s="11" t="e">
        <f t="shared" si="100"/>
        <v>#VALUE!</v>
      </c>
      <c r="N412" s="11" t="e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#VALUE!</v>
      </c>
      <c r="O412" s="11">
        <f>0</f>
        <v>0</v>
      </c>
      <c r="P412" s="11" t="e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#VALUE!</v>
      </c>
      <c r="Q412" s="11" t="e">
        <f>2*'OddsRatio_working_3-way'!K412*'OddsRatio_working_3-way'!L412*'OddsRatio_working_3-way'!M412</f>
        <v>#VALUE!</v>
      </c>
      <c r="R412" s="11" t="e">
        <f t="shared" si="101"/>
        <v>#VALUE!</v>
      </c>
      <c r="S412" s="11" t="e">
        <f t="shared" si="102"/>
        <v>#VALUE!</v>
      </c>
      <c r="T412" s="11" t="e">
        <f t="shared" si="103"/>
        <v>#VALUE!</v>
      </c>
      <c r="U412" s="11" t="e">
        <f>'OddsRatio_working_3-way'!S412-'OddsRatio_working_3-way'!R412^2/3</f>
        <v>#VALUE!</v>
      </c>
      <c r="V412" s="11" t="e">
        <f>'OddsRatio_working_3-way'!S412*'OddsRatio_working_3-way'!R412/3-2*'OddsRatio_working_3-way'!R412^3/27-'OddsRatio_working_3-way'!T412</f>
        <v>#VALUE!</v>
      </c>
      <c r="W412" s="11" t="e">
        <f>'OddsRatio_working_3-way'!V412^2+4*'OddsRatio_working_3-way'!U412^3/27</f>
        <v>#VALUE!</v>
      </c>
      <c r="X412" s="11" t="e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#VALUE!</v>
      </c>
      <c r="Y412" s="11" t="e">
        <f>IF('OddsRatio_working_3-way'!W412&gt;=0,IF('OddsRatio_working_3-way'!V412+SQRT('OddsRatio_working_3-way'!W412)&gt;0,0,PI()),ACOS('OddsRatio_working_3-way'!V412/(2*'OddsRatio_working_3-way'!X412)))</f>
        <v>#VALUE!</v>
      </c>
      <c r="Z412" s="11" t="e">
        <f>'OddsRatio_working_3-way'!X412^(1/3)*COS('OddsRatio_working_3-way'!Y412/3)</f>
        <v>#VALUE!</v>
      </c>
      <c r="AA412" s="11" t="e">
        <f>'OddsRatio_working_3-way'!X412^(1/3)*COS(('OddsRatio_working_3-way'!Y412+2*PI())/3)</f>
        <v>#VALUE!</v>
      </c>
      <c r="AB412" s="11" t="e">
        <f>'OddsRatio_working_3-way'!X412^(1/3)*COS(('OddsRatio_working_3-way'!Y412+4*PI())/3)</f>
        <v>#VALUE!</v>
      </c>
      <c r="AC412" s="11" t="e">
        <f>'OddsRatio_working_3-way'!X412^(1/3)*SIN('OddsRatio_working_3-way'!Y412/3)</f>
        <v>#VALUE!</v>
      </c>
      <c r="AD412" s="11" t="e">
        <f>'OddsRatio_working_3-way'!X412^(1/3)*SIN(('OddsRatio_working_3-way'!Y412+2*PI())/3)</f>
        <v>#VALUE!</v>
      </c>
      <c r="AE412" s="11" t="e">
        <f>'OddsRatio_working_3-way'!X412^(1/3)*SIN(('OddsRatio_working_3-way'!Y412+4*PI())/3)</f>
        <v>#VALUE!</v>
      </c>
      <c r="AF412" s="11" t="e">
        <f>-'OddsRatio_working_3-way'!U412/(3*'OddsRatio_working_3-way'!X412^(1/3))*COS(('OddsRatio_working_3-way'!Y412)/3)</f>
        <v>#VALUE!</v>
      </c>
      <c r="AG412" s="11" t="e">
        <f>-'OddsRatio_working_3-way'!U412/(3*'OddsRatio_working_3-way'!X412^(1/3))*COS(('OddsRatio_working_3-way'!Y412+2*PI())/3)</f>
        <v>#VALUE!</v>
      </c>
      <c r="AH412" s="11" t="e">
        <f>-'OddsRatio_working_3-way'!U412/(3*'OddsRatio_working_3-way'!X412^(1/3))*COS(('OddsRatio_working_3-way'!Y412+4*PI())/3)</f>
        <v>#VALUE!</v>
      </c>
      <c r="AI412" s="11" t="e">
        <f>'OddsRatio_working_3-way'!U412/(3*'OddsRatio_working_3-way'!X412^(1/3))*SIN(('OddsRatio_working_3-way'!Y412)/3)</f>
        <v>#VALUE!</v>
      </c>
      <c r="AJ412" s="11" t="e">
        <f>'OddsRatio_working_3-way'!U412/(3*'OddsRatio_working_3-way'!X412^(1/3))*SIN(('OddsRatio_working_3-way'!Y412+2*PI())/3)</f>
        <v>#VALUE!</v>
      </c>
      <c r="AK412" s="11" t="e">
        <f>'OddsRatio_working_3-way'!U412/(3*'OddsRatio_working_3-way'!X412^(1/3))*SIN(('OddsRatio_working_3-way'!Y412+4*PI())/3)</f>
        <v>#VALUE!</v>
      </c>
      <c r="AL412" s="11" t="e">
        <f>'OddsRatio_working_3-way'!Z412+'OddsRatio_working_3-way'!AF412</f>
        <v>#VALUE!</v>
      </c>
      <c r="AM412" s="11" t="e">
        <f>'OddsRatio_working_3-way'!AA412+'OddsRatio_working_3-way'!AG412</f>
        <v>#VALUE!</v>
      </c>
      <c r="AN412" s="11" t="e">
        <f>'OddsRatio_working_3-way'!AB412+'OddsRatio_working_3-way'!AH412</f>
        <v>#VALUE!</v>
      </c>
      <c r="AO412" s="11" t="e">
        <f>'OddsRatio_working_3-way'!AC412+'OddsRatio_working_3-way'!AI412</f>
        <v>#VALUE!</v>
      </c>
      <c r="AP412" s="11" t="e">
        <f>'OddsRatio_working_3-way'!AD412+'OddsRatio_working_3-way'!AJ412</f>
        <v>#VALUE!</v>
      </c>
      <c r="AQ412" s="11" t="e">
        <f>'OddsRatio_working_3-way'!AE412+'OddsRatio_working_3-way'!AK412</f>
        <v>#VALUE!</v>
      </c>
      <c r="AR412" s="10" t="str">
        <f>IF(A412="","",IF(('OddsRatio_working_3-way'!X412=0),IF(Q412&gt;0,-Q412^(1/3),(-Q412)^(1/3)),'OddsRatio_working_3-way'!AL412-'OddsRatio_working_3-way'!R412/3))</f>
        <v/>
      </c>
      <c r="AS412" s="11" t="e">
        <f>IF(('OddsRatio_working_3-way'!X412=0),IF(Q412&gt;0,-Q412^(1/3),(-Q412)^(1/3)),'OddsRatio_working_3-way'!AM412-'OddsRatio_working_3-way'!R412/3)</f>
        <v>#VALUE!</v>
      </c>
      <c r="AT412" s="11" t="e">
        <f>IF(('OddsRatio_working_3-way'!X412=0),IF(Q412&gt;0,-Q412^(1/3),(-Q412)^(1/3)),'OddsRatio_working_3-way'!AN412-'OddsRatio_working_3-way'!R412/3)</f>
        <v>#VALUE!</v>
      </c>
      <c r="AU412" s="11" t="e">
        <f>IF(('OddsRatio_working_3-way'!X412=0),0,'OddsRatio_working_3-way'!AO412)</f>
        <v>#VALUE!</v>
      </c>
      <c r="AV412" s="11" t="e">
        <f>IF(('OddsRatio_working_3-way'!X412=0),0,'OddsRatio_working_3-way'!AP412)</f>
        <v>#VALUE!</v>
      </c>
      <c r="AW412" s="11" t="e">
        <f>IF(('OddsRatio_working_3-way'!X412=0),0,'OddsRatio_working_3-way'!AQ412)</f>
        <v>#VALUE!</v>
      </c>
    </row>
    <row r="413" spans="1:4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9" t="e">
        <f t="shared" si="91"/>
        <v>#VALUE!</v>
      </c>
      <c r="E413" s="9" t="e">
        <f t="shared" si="92"/>
        <v>#VALUE!</v>
      </c>
      <c r="F413" s="9" t="e">
        <f t="shared" si="93"/>
        <v>#VALUE!</v>
      </c>
      <c r="G413" s="9" t="str">
        <f t="shared" si="94"/>
        <v/>
      </c>
      <c r="H413" s="9" t="str">
        <f t="shared" si="95"/>
        <v/>
      </c>
      <c r="I413" s="9" t="str">
        <f t="shared" si="96"/>
        <v/>
      </c>
      <c r="J413" s="9" t="str">
        <f t="shared" si="97"/>
        <v/>
      </c>
      <c r="K413" s="11" t="e">
        <f t="shared" si="98"/>
        <v>#VALUE!</v>
      </c>
      <c r="L413" s="11" t="e">
        <f t="shared" si="99"/>
        <v>#VALUE!</v>
      </c>
      <c r="M413" s="11" t="e">
        <f t="shared" si="100"/>
        <v>#VALUE!</v>
      </c>
      <c r="N413" s="11" t="e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#VALUE!</v>
      </c>
      <c r="O413" s="11">
        <f>0</f>
        <v>0</v>
      </c>
      <c r="P413" s="11" t="e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#VALUE!</v>
      </c>
      <c r="Q413" s="11" t="e">
        <f>2*'OddsRatio_working_3-way'!K413*'OddsRatio_working_3-way'!L413*'OddsRatio_working_3-way'!M413</f>
        <v>#VALUE!</v>
      </c>
      <c r="R413" s="11" t="e">
        <f t="shared" si="101"/>
        <v>#VALUE!</v>
      </c>
      <c r="S413" s="11" t="e">
        <f t="shared" si="102"/>
        <v>#VALUE!</v>
      </c>
      <c r="T413" s="11" t="e">
        <f t="shared" si="103"/>
        <v>#VALUE!</v>
      </c>
      <c r="U413" s="11" t="e">
        <f>'OddsRatio_working_3-way'!S413-'OddsRatio_working_3-way'!R413^2/3</f>
        <v>#VALUE!</v>
      </c>
      <c r="V413" s="11" t="e">
        <f>'OddsRatio_working_3-way'!S413*'OddsRatio_working_3-way'!R413/3-2*'OddsRatio_working_3-way'!R413^3/27-'OddsRatio_working_3-way'!T413</f>
        <v>#VALUE!</v>
      </c>
      <c r="W413" s="11" t="e">
        <f>'OddsRatio_working_3-way'!V413^2+4*'OddsRatio_working_3-way'!U413^3/27</f>
        <v>#VALUE!</v>
      </c>
      <c r="X413" s="11" t="e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#VALUE!</v>
      </c>
      <c r="Y413" s="11" t="e">
        <f>IF('OddsRatio_working_3-way'!W413&gt;=0,IF('OddsRatio_working_3-way'!V413+SQRT('OddsRatio_working_3-way'!W413)&gt;0,0,PI()),ACOS('OddsRatio_working_3-way'!V413/(2*'OddsRatio_working_3-way'!X413)))</f>
        <v>#VALUE!</v>
      </c>
      <c r="Z413" s="11" t="e">
        <f>'OddsRatio_working_3-way'!X413^(1/3)*COS('OddsRatio_working_3-way'!Y413/3)</f>
        <v>#VALUE!</v>
      </c>
      <c r="AA413" s="11" t="e">
        <f>'OddsRatio_working_3-way'!X413^(1/3)*COS(('OddsRatio_working_3-way'!Y413+2*PI())/3)</f>
        <v>#VALUE!</v>
      </c>
      <c r="AB413" s="11" t="e">
        <f>'OddsRatio_working_3-way'!X413^(1/3)*COS(('OddsRatio_working_3-way'!Y413+4*PI())/3)</f>
        <v>#VALUE!</v>
      </c>
      <c r="AC413" s="11" t="e">
        <f>'OddsRatio_working_3-way'!X413^(1/3)*SIN('OddsRatio_working_3-way'!Y413/3)</f>
        <v>#VALUE!</v>
      </c>
      <c r="AD413" s="11" t="e">
        <f>'OddsRatio_working_3-way'!X413^(1/3)*SIN(('OddsRatio_working_3-way'!Y413+2*PI())/3)</f>
        <v>#VALUE!</v>
      </c>
      <c r="AE413" s="11" t="e">
        <f>'OddsRatio_working_3-way'!X413^(1/3)*SIN(('OddsRatio_working_3-way'!Y413+4*PI())/3)</f>
        <v>#VALUE!</v>
      </c>
      <c r="AF413" s="11" t="e">
        <f>-'OddsRatio_working_3-way'!U413/(3*'OddsRatio_working_3-way'!X413^(1/3))*COS(('OddsRatio_working_3-way'!Y413)/3)</f>
        <v>#VALUE!</v>
      </c>
      <c r="AG413" s="11" t="e">
        <f>-'OddsRatio_working_3-way'!U413/(3*'OddsRatio_working_3-way'!X413^(1/3))*COS(('OddsRatio_working_3-way'!Y413+2*PI())/3)</f>
        <v>#VALUE!</v>
      </c>
      <c r="AH413" s="11" t="e">
        <f>-'OddsRatio_working_3-way'!U413/(3*'OddsRatio_working_3-way'!X413^(1/3))*COS(('OddsRatio_working_3-way'!Y413+4*PI())/3)</f>
        <v>#VALUE!</v>
      </c>
      <c r="AI413" s="11" t="e">
        <f>'OddsRatio_working_3-way'!U413/(3*'OddsRatio_working_3-way'!X413^(1/3))*SIN(('OddsRatio_working_3-way'!Y413)/3)</f>
        <v>#VALUE!</v>
      </c>
      <c r="AJ413" s="11" t="e">
        <f>'OddsRatio_working_3-way'!U413/(3*'OddsRatio_working_3-way'!X413^(1/3))*SIN(('OddsRatio_working_3-way'!Y413+2*PI())/3)</f>
        <v>#VALUE!</v>
      </c>
      <c r="AK413" s="11" t="e">
        <f>'OddsRatio_working_3-way'!U413/(3*'OddsRatio_working_3-way'!X413^(1/3))*SIN(('OddsRatio_working_3-way'!Y413+4*PI())/3)</f>
        <v>#VALUE!</v>
      </c>
      <c r="AL413" s="11" t="e">
        <f>'OddsRatio_working_3-way'!Z413+'OddsRatio_working_3-way'!AF413</f>
        <v>#VALUE!</v>
      </c>
      <c r="AM413" s="11" t="e">
        <f>'OddsRatio_working_3-way'!AA413+'OddsRatio_working_3-way'!AG413</f>
        <v>#VALUE!</v>
      </c>
      <c r="AN413" s="11" t="e">
        <f>'OddsRatio_working_3-way'!AB413+'OddsRatio_working_3-way'!AH413</f>
        <v>#VALUE!</v>
      </c>
      <c r="AO413" s="11" t="e">
        <f>'OddsRatio_working_3-way'!AC413+'OddsRatio_working_3-way'!AI413</f>
        <v>#VALUE!</v>
      </c>
      <c r="AP413" s="11" t="e">
        <f>'OddsRatio_working_3-way'!AD413+'OddsRatio_working_3-way'!AJ413</f>
        <v>#VALUE!</v>
      </c>
      <c r="AQ413" s="11" t="e">
        <f>'OddsRatio_working_3-way'!AE413+'OddsRatio_working_3-way'!AK413</f>
        <v>#VALUE!</v>
      </c>
      <c r="AR413" s="10" t="str">
        <f>IF(A413="","",IF(('OddsRatio_working_3-way'!X413=0),IF(Q413&gt;0,-Q413^(1/3),(-Q413)^(1/3)),'OddsRatio_working_3-way'!AL413-'OddsRatio_working_3-way'!R413/3))</f>
        <v/>
      </c>
      <c r="AS413" s="11" t="e">
        <f>IF(('OddsRatio_working_3-way'!X413=0),IF(Q413&gt;0,-Q413^(1/3),(-Q413)^(1/3)),'OddsRatio_working_3-way'!AM413-'OddsRatio_working_3-way'!R413/3)</f>
        <v>#VALUE!</v>
      </c>
      <c r="AT413" s="11" t="e">
        <f>IF(('OddsRatio_working_3-way'!X413=0),IF(Q413&gt;0,-Q413^(1/3),(-Q413)^(1/3)),'OddsRatio_working_3-way'!AN413-'OddsRatio_working_3-way'!R413/3)</f>
        <v>#VALUE!</v>
      </c>
      <c r="AU413" s="11" t="e">
        <f>IF(('OddsRatio_working_3-way'!X413=0),0,'OddsRatio_working_3-way'!AO413)</f>
        <v>#VALUE!</v>
      </c>
      <c r="AV413" s="11" t="e">
        <f>IF(('OddsRatio_working_3-way'!X413=0),0,'OddsRatio_working_3-way'!AP413)</f>
        <v>#VALUE!</v>
      </c>
      <c r="AW413" s="11" t="e">
        <f>IF(('OddsRatio_working_3-way'!X413=0),0,'OddsRatio_working_3-way'!AQ413)</f>
        <v>#VALUE!</v>
      </c>
    </row>
    <row r="414" spans="1:4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9" t="e">
        <f t="shared" si="91"/>
        <v>#VALUE!</v>
      </c>
      <c r="E414" s="9" t="e">
        <f t="shared" si="92"/>
        <v>#VALUE!</v>
      </c>
      <c r="F414" s="9" t="e">
        <f t="shared" si="93"/>
        <v>#VALUE!</v>
      </c>
      <c r="G414" s="9" t="str">
        <f t="shared" si="94"/>
        <v/>
      </c>
      <c r="H414" s="9" t="str">
        <f t="shared" si="95"/>
        <v/>
      </c>
      <c r="I414" s="9" t="str">
        <f t="shared" si="96"/>
        <v/>
      </c>
      <c r="J414" s="9" t="str">
        <f t="shared" si="97"/>
        <v/>
      </c>
      <c r="K414" s="11" t="e">
        <f t="shared" si="98"/>
        <v>#VALUE!</v>
      </c>
      <c r="L414" s="11" t="e">
        <f t="shared" si="99"/>
        <v>#VALUE!</v>
      </c>
      <c r="M414" s="11" t="e">
        <f t="shared" si="100"/>
        <v>#VALUE!</v>
      </c>
      <c r="N414" s="11" t="e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#VALUE!</v>
      </c>
      <c r="O414" s="11">
        <f>0</f>
        <v>0</v>
      </c>
      <c r="P414" s="11" t="e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#VALUE!</v>
      </c>
      <c r="Q414" s="11" t="e">
        <f>2*'OddsRatio_working_3-way'!K414*'OddsRatio_working_3-way'!L414*'OddsRatio_working_3-way'!M414</f>
        <v>#VALUE!</v>
      </c>
      <c r="R414" s="11" t="e">
        <f t="shared" si="101"/>
        <v>#VALUE!</v>
      </c>
      <c r="S414" s="11" t="e">
        <f t="shared" si="102"/>
        <v>#VALUE!</v>
      </c>
      <c r="T414" s="11" t="e">
        <f t="shared" si="103"/>
        <v>#VALUE!</v>
      </c>
      <c r="U414" s="11" t="e">
        <f>'OddsRatio_working_3-way'!S414-'OddsRatio_working_3-way'!R414^2/3</f>
        <v>#VALUE!</v>
      </c>
      <c r="V414" s="11" t="e">
        <f>'OddsRatio_working_3-way'!S414*'OddsRatio_working_3-way'!R414/3-2*'OddsRatio_working_3-way'!R414^3/27-'OddsRatio_working_3-way'!T414</f>
        <v>#VALUE!</v>
      </c>
      <c r="W414" s="11" t="e">
        <f>'OddsRatio_working_3-way'!V414^2+4*'OddsRatio_working_3-way'!U414^3/27</f>
        <v>#VALUE!</v>
      </c>
      <c r="X414" s="11" t="e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#VALUE!</v>
      </c>
      <c r="Y414" s="11" t="e">
        <f>IF('OddsRatio_working_3-way'!W414&gt;=0,IF('OddsRatio_working_3-way'!V414+SQRT('OddsRatio_working_3-way'!W414)&gt;0,0,PI()),ACOS('OddsRatio_working_3-way'!V414/(2*'OddsRatio_working_3-way'!X414)))</f>
        <v>#VALUE!</v>
      </c>
      <c r="Z414" s="11" t="e">
        <f>'OddsRatio_working_3-way'!X414^(1/3)*COS('OddsRatio_working_3-way'!Y414/3)</f>
        <v>#VALUE!</v>
      </c>
      <c r="AA414" s="11" t="e">
        <f>'OddsRatio_working_3-way'!X414^(1/3)*COS(('OddsRatio_working_3-way'!Y414+2*PI())/3)</f>
        <v>#VALUE!</v>
      </c>
      <c r="AB414" s="11" t="e">
        <f>'OddsRatio_working_3-way'!X414^(1/3)*COS(('OddsRatio_working_3-way'!Y414+4*PI())/3)</f>
        <v>#VALUE!</v>
      </c>
      <c r="AC414" s="11" t="e">
        <f>'OddsRatio_working_3-way'!X414^(1/3)*SIN('OddsRatio_working_3-way'!Y414/3)</f>
        <v>#VALUE!</v>
      </c>
      <c r="AD414" s="11" t="e">
        <f>'OddsRatio_working_3-way'!X414^(1/3)*SIN(('OddsRatio_working_3-way'!Y414+2*PI())/3)</f>
        <v>#VALUE!</v>
      </c>
      <c r="AE414" s="11" t="e">
        <f>'OddsRatio_working_3-way'!X414^(1/3)*SIN(('OddsRatio_working_3-way'!Y414+4*PI())/3)</f>
        <v>#VALUE!</v>
      </c>
      <c r="AF414" s="11" t="e">
        <f>-'OddsRatio_working_3-way'!U414/(3*'OddsRatio_working_3-way'!X414^(1/3))*COS(('OddsRatio_working_3-way'!Y414)/3)</f>
        <v>#VALUE!</v>
      </c>
      <c r="AG414" s="11" t="e">
        <f>-'OddsRatio_working_3-way'!U414/(3*'OddsRatio_working_3-way'!X414^(1/3))*COS(('OddsRatio_working_3-way'!Y414+2*PI())/3)</f>
        <v>#VALUE!</v>
      </c>
      <c r="AH414" s="11" t="e">
        <f>-'OddsRatio_working_3-way'!U414/(3*'OddsRatio_working_3-way'!X414^(1/3))*COS(('OddsRatio_working_3-way'!Y414+4*PI())/3)</f>
        <v>#VALUE!</v>
      </c>
      <c r="AI414" s="11" t="e">
        <f>'OddsRatio_working_3-way'!U414/(3*'OddsRatio_working_3-way'!X414^(1/3))*SIN(('OddsRatio_working_3-way'!Y414)/3)</f>
        <v>#VALUE!</v>
      </c>
      <c r="AJ414" s="11" t="e">
        <f>'OddsRatio_working_3-way'!U414/(3*'OddsRatio_working_3-way'!X414^(1/3))*SIN(('OddsRatio_working_3-way'!Y414+2*PI())/3)</f>
        <v>#VALUE!</v>
      </c>
      <c r="AK414" s="11" t="e">
        <f>'OddsRatio_working_3-way'!U414/(3*'OddsRatio_working_3-way'!X414^(1/3))*SIN(('OddsRatio_working_3-way'!Y414+4*PI())/3)</f>
        <v>#VALUE!</v>
      </c>
      <c r="AL414" s="11" t="e">
        <f>'OddsRatio_working_3-way'!Z414+'OddsRatio_working_3-way'!AF414</f>
        <v>#VALUE!</v>
      </c>
      <c r="AM414" s="11" t="e">
        <f>'OddsRatio_working_3-way'!AA414+'OddsRatio_working_3-way'!AG414</f>
        <v>#VALUE!</v>
      </c>
      <c r="AN414" s="11" t="e">
        <f>'OddsRatio_working_3-way'!AB414+'OddsRatio_working_3-way'!AH414</f>
        <v>#VALUE!</v>
      </c>
      <c r="AO414" s="11" t="e">
        <f>'OddsRatio_working_3-way'!AC414+'OddsRatio_working_3-way'!AI414</f>
        <v>#VALUE!</v>
      </c>
      <c r="AP414" s="11" t="e">
        <f>'OddsRatio_working_3-way'!AD414+'OddsRatio_working_3-way'!AJ414</f>
        <v>#VALUE!</v>
      </c>
      <c r="AQ414" s="11" t="e">
        <f>'OddsRatio_working_3-way'!AE414+'OddsRatio_working_3-way'!AK414</f>
        <v>#VALUE!</v>
      </c>
      <c r="AR414" s="10" t="str">
        <f>IF(A414="","",IF(('OddsRatio_working_3-way'!X414=0),IF(Q414&gt;0,-Q414^(1/3),(-Q414)^(1/3)),'OddsRatio_working_3-way'!AL414-'OddsRatio_working_3-way'!R414/3))</f>
        <v/>
      </c>
      <c r="AS414" s="11" t="e">
        <f>IF(('OddsRatio_working_3-way'!X414=0),IF(Q414&gt;0,-Q414^(1/3),(-Q414)^(1/3)),'OddsRatio_working_3-way'!AM414-'OddsRatio_working_3-way'!R414/3)</f>
        <v>#VALUE!</v>
      </c>
      <c r="AT414" s="11" t="e">
        <f>IF(('OddsRatio_working_3-way'!X414=0),IF(Q414&gt;0,-Q414^(1/3),(-Q414)^(1/3)),'OddsRatio_working_3-way'!AN414-'OddsRatio_working_3-way'!R414/3)</f>
        <v>#VALUE!</v>
      </c>
      <c r="AU414" s="11" t="e">
        <f>IF(('OddsRatio_working_3-way'!X414=0),0,'OddsRatio_working_3-way'!AO414)</f>
        <v>#VALUE!</v>
      </c>
      <c r="AV414" s="11" t="e">
        <f>IF(('OddsRatio_working_3-way'!X414=0),0,'OddsRatio_working_3-way'!AP414)</f>
        <v>#VALUE!</v>
      </c>
      <c r="AW414" s="11" t="e">
        <f>IF(('OddsRatio_working_3-way'!X414=0),0,'OddsRatio_working_3-way'!AQ414)</f>
        <v>#VALUE!</v>
      </c>
    </row>
    <row r="415" spans="1:4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9" t="e">
        <f t="shared" si="91"/>
        <v>#VALUE!</v>
      </c>
      <c r="E415" s="9" t="e">
        <f t="shared" si="92"/>
        <v>#VALUE!</v>
      </c>
      <c r="F415" s="9" t="e">
        <f t="shared" si="93"/>
        <v>#VALUE!</v>
      </c>
      <c r="G415" s="9" t="str">
        <f t="shared" si="94"/>
        <v/>
      </c>
      <c r="H415" s="9" t="str">
        <f t="shared" si="95"/>
        <v/>
      </c>
      <c r="I415" s="9" t="str">
        <f t="shared" si="96"/>
        <v/>
      </c>
      <c r="J415" s="9" t="str">
        <f t="shared" si="97"/>
        <v/>
      </c>
      <c r="K415" s="11" t="e">
        <f t="shared" si="98"/>
        <v>#VALUE!</v>
      </c>
      <c r="L415" s="11" t="e">
        <f t="shared" si="99"/>
        <v>#VALUE!</v>
      </c>
      <c r="M415" s="11" t="e">
        <f t="shared" si="100"/>
        <v>#VALUE!</v>
      </c>
      <c r="N415" s="11" t="e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#VALUE!</v>
      </c>
      <c r="O415" s="11">
        <f>0</f>
        <v>0</v>
      </c>
      <c r="P415" s="11" t="e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#VALUE!</v>
      </c>
      <c r="Q415" s="11" t="e">
        <f>2*'OddsRatio_working_3-way'!K415*'OddsRatio_working_3-way'!L415*'OddsRatio_working_3-way'!M415</f>
        <v>#VALUE!</v>
      </c>
      <c r="R415" s="11" t="e">
        <f t="shared" si="101"/>
        <v>#VALUE!</v>
      </c>
      <c r="S415" s="11" t="e">
        <f t="shared" si="102"/>
        <v>#VALUE!</v>
      </c>
      <c r="T415" s="11" t="e">
        <f t="shared" si="103"/>
        <v>#VALUE!</v>
      </c>
      <c r="U415" s="11" t="e">
        <f>'OddsRatio_working_3-way'!S415-'OddsRatio_working_3-way'!R415^2/3</f>
        <v>#VALUE!</v>
      </c>
      <c r="V415" s="11" t="e">
        <f>'OddsRatio_working_3-way'!S415*'OddsRatio_working_3-way'!R415/3-2*'OddsRatio_working_3-way'!R415^3/27-'OddsRatio_working_3-way'!T415</f>
        <v>#VALUE!</v>
      </c>
      <c r="W415" s="11" t="e">
        <f>'OddsRatio_working_3-way'!V415^2+4*'OddsRatio_working_3-way'!U415^3/27</f>
        <v>#VALUE!</v>
      </c>
      <c r="X415" s="11" t="e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#VALUE!</v>
      </c>
      <c r="Y415" s="11" t="e">
        <f>IF('OddsRatio_working_3-way'!W415&gt;=0,IF('OddsRatio_working_3-way'!V415+SQRT('OddsRatio_working_3-way'!W415)&gt;0,0,PI()),ACOS('OddsRatio_working_3-way'!V415/(2*'OddsRatio_working_3-way'!X415)))</f>
        <v>#VALUE!</v>
      </c>
      <c r="Z415" s="11" t="e">
        <f>'OddsRatio_working_3-way'!X415^(1/3)*COS('OddsRatio_working_3-way'!Y415/3)</f>
        <v>#VALUE!</v>
      </c>
      <c r="AA415" s="11" t="e">
        <f>'OddsRatio_working_3-way'!X415^(1/3)*COS(('OddsRatio_working_3-way'!Y415+2*PI())/3)</f>
        <v>#VALUE!</v>
      </c>
      <c r="AB415" s="11" t="e">
        <f>'OddsRatio_working_3-way'!X415^(1/3)*COS(('OddsRatio_working_3-way'!Y415+4*PI())/3)</f>
        <v>#VALUE!</v>
      </c>
      <c r="AC415" s="11" t="e">
        <f>'OddsRatio_working_3-way'!X415^(1/3)*SIN('OddsRatio_working_3-way'!Y415/3)</f>
        <v>#VALUE!</v>
      </c>
      <c r="AD415" s="11" t="e">
        <f>'OddsRatio_working_3-way'!X415^(1/3)*SIN(('OddsRatio_working_3-way'!Y415+2*PI())/3)</f>
        <v>#VALUE!</v>
      </c>
      <c r="AE415" s="11" t="e">
        <f>'OddsRatio_working_3-way'!X415^(1/3)*SIN(('OddsRatio_working_3-way'!Y415+4*PI())/3)</f>
        <v>#VALUE!</v>
      </c>
      <c r="AF415" s="11" t="e">
        <f>-'OddsRatio_working_3-way'!U415/(3*'OddsRatio_working_3-way'!X415^(1/3))*COS(('OddsRatio_working_3-way'!Y415)/3)</f>
        <v>#VALUE!</v>
      </c>
      <c r="AG415" s="11" t="e">
        <f>-'OddsRatio_working_3-way'!U415/(3*'OddsRatio_working_3-way'!X415^(1/3))*COS(('OddsRatio_working_3-way'!Y415+2*PI())/3)</f>
        <v>#VALUE!</v>
      </c>
      <c r="AH415" s="11" t="e">
        <f>-'OddsRatio_working_3-way'!U415/(3*'OddsRatio_working_3-way'!X415^(1/3))*COS(('OddsRatio_working_3-way'!Y415+4*PI())/3)</f>
        <v>#VALUE!</v>
      </c>
      <c r="AI415" s="11" t="e">
        <f>'OddsRatio_working_3-way'!U415/(3*'OddsRatio_working_3-way'!X415^(1/3))*SIN(('OddsRatio_working_3-way'!Y415)/3)</f>
        <v>#VALUE!</v>
      </c>
      <c r="AJ415" s="11" t="e">
        <f>'OddsRatio_working_3-way'!U415/(3*'OddsRatio_working_3-way'!X415^(1/3))*SIN(('OddsRatio_working_3-way'!Y415+2*PI())/3)</f>
        <v>#VALUE!</v>
      </c>
      <c r="AK415" s="11" t="e">
        <f>'OddsRatio_working_3-way'!U415/(3*'OddsRatio_working_3-way'!X415^(1/3))*SIN(('OddsRatio_working_3-way'!Y415+4*PI())/3)</f>
        <v>#VALUE!</v>
      </c>
      <c r="AL415" s="11" t="e">
        <f>'OddsRatio_working_3-way'!Z415+'OddsRatio_working_3-way'!AF415</f>
        <v>#VALUE!</v>
      </c>
      <c r="AM415" s="11" t="e">
        <f>'OddsRatio_working_3-way'!AA415+'OddsRatio_working_3-way'!AG415</f>
        <v>#VALUE!</v>
      </c>
      <c r="AN415" s="11" t="e">
        <f>'OddsRatio_working_3-way'!AB415+'OddsRatio_working_3-way'!AH415</f>
        <v>#VALUE!</v>
      </c>
      <c r="AO415" s="11" t="e">
        <f>'OddsRatio_working_3-way'!AC415+'OddsRatio_working_3-way'!AI415</f>
        <v>#VALUE!</v>
      </c>
      <c r="AP415" s="11" t="e">
        <f>'OddsRatio_working_3-way'!AD415+'OddsRatio_working_3-way'!AJ415</f>
        <v>#VALUE!</v>
      </c>
      <c r="AQ415" s="11" t="e">
        <f>'OddsRatio_working_3-way'!AE415+'OddsRatio_working_3-way'!AK415</f>
        <v>#VALUE!</v>
      </c>
      <c r="AR415" s="10" t="str">
        <f>IF(A415="","",IF(('OddsRatio_working_3-way'!X415=0),IF(Q415&gt;0,-Q415^(1/3),(-Q415)^(1/3)),'OddsRatio_working_3-way'!AL415-'OddsRatio_working_3-way'!R415/3))</f>
        <v/>
      </c>
      <c r="AS415" s="11" t="e">
        <f>IF(('OddsRatio_working_3-way'!X415=0),IF(Q415&gt;0,-Q415^(1/3),(-Q415)^(1/3)),'OddsRatio_working_3-way'!AM415-'OddsRatio_working_3-way'!R415/3)</f>
        <v>#VALUE!</v>
      </c>
      <c r="AT415" s="11" t="e">
        <f>IF(('OddsRatio_working_3-way'!X415=0),IF(Q415&gt;0,-Q415^(1/3),(-Q415)^(1/3)),'OddsRatio_working_3-way'!AN415-'OddsRatio_working_3-way'!R415/3)</f>
        <v>#VALUE!</v>
      </c>
      <c r="AU415" s="11" t="e">
        <f>IF(('OddsRatio_working_3-way'!X415=0),0,'OddsRatio_working_3-way'!AO415)</f>
        <v>#VALUE!</v>
      </c>
      <c r="AV415" s="11" t="e">
        <f>IF(('OddsRatio_working_3-way'!X415=0),0,'OddsRatio_working_3-way'!AP415)</f>
        <v>#VALUE!</v>
      </c>
      <c r="AW415" s="11" t="e">
        <f>IF(('OddsRatio_working_3-way'!X415=0),0,'OddsRatio_working_3-way'!AQ415)</f>
        <v>#VALUE!</v>
      </c>
    </row>
    <row r="416" spans="1:4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9" t="e">
        <f t="shared" si="91"/>
        <v>#VALUE!</v>
      </c>
      <c r="E416" s="9" t="e">
        <f t="shared" si="92"/>
        <v>#VALUE!</v>
      </c>
      <c r="F416" s="9" t="e">
        <f t="shared" si="93"/>
        <v>#VALUE!</v>
      </c>
      <c r="G416" s="9" t="str">
        <f t="shared" si="94"/>
        <v/>
      </c>
      <c r="H416" s="9" t="str">
        <f t="shared" si="95"/>
        <v/>
      </c>
      <c r="I416" s="9" t="str">
        <f t="shared" si="96"/>
        <v/>
      </c>
      <c r="J416" s="9" t="str">
        <f t="shared" si="97"/>
        <v/>
      </c>
      <c r="K416" s="11" t="e">
        <f t="shared" si="98"/>
        <v>#VALUE!</v>
      </c>
      <c r="L416" s="11" t="e">
        <f t="shared" si="99"/>
        <v>#VALUE!</v>
      </c>
      <c r="M416" s="11" t="e">
        <f t="shared" si="100"/>
        <v>#VALUE!</v>
      </c>
      <c r="N416" s="11" t="e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#VALUE!</v>
      </c>
      <c r="O416" s="11">
        <f>0</f>
        <v>0</v>
      </c>
      <c r="P416" s="11" t="e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#VALUE!</v>
      </c>
      <c r="Q416" s="11" t="e">
        <f>2*'OddsRatio_working_3-way'!K416*'OddsRatio_working_3-way'!L416*'OddsRatio_working_3-way'!M416</f>
        <v>#VALUE!</v>
      </c>
      <c r="R416" s="11" t="e">
        <f t="shared" si="101"/>
        <v>#VALUE!</v>
      </c>
      <c r="S416" s="11" t="e">
        <f t="shared" si="102"/>
        <v>#VALUE!</v>
      </c>
      <c r="T416" s="11" t="e">
        <f t="shared" si="103"/>
        <v>#VALUE!</v>
      </c>
      <c r="U416" s="11" t="e">
        <f>'OddsRatio_working_3-way'!S416-'OddsRatio_working_3-way'!R416^2/3</f>
        <v>#VALUE!</v>
      </c>
      <c r="V416" s="11" t="e">
        <f>'OddsRatio_working_3-way'!S416*'OddsRatio_working_3-way'!R416/3-2*'OddsRatio_working_3-way'!R416^3/27-'OddsRatio_working_3-way'!T416</f>
        <v>#VALUE!</v>
      </c>
      <c r="W416" s="11" t="e">
        <f>'OddsRatio_working_3-way'!V416^2+4*'OddsRatio_working_3-way'!U416^3/27</f>
        <v>#VALUE!</v>
      </c>
      <c r="X416" s="11" t="e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#VALUE!</v>
      </c>
      <c r="Y416" s="11" t="e">
        <f>IF('OddsRatio_working_3-way'!W416&gt;=0,IF('OddsRatio_working_3-way'!V416+SQRT('OddsRatio_working_3-way'!W416)&gt;0,0,PI()),ACOS('OddsRatio_working_3-way'!V416/(2*'OddsRatio_working_3-way'!X416)))</f>
        <v>#VALUE!</v>
      </c>
      <c r="Z416" s="11" t="e">
        <f>'OddsRatio_working_3-way'!X416^(1/3)*COS('OddsRatio_working_3-way'!Y416/3)</f>
        <v>#VALUE!</v>
      </c>
      <c r="AA416" s="11" t="e">
        <f>'OddsRatio_working_3-way'!X416^(1/3)*COS(('OddsRatio_working_3-way'!Y416+2*PI())/3)</f>
        <v>#VALUE!</v>
      </c>
      <c r="AB416" s="11" t="e">
        <f>'OddsRatio_working_3-way'!X416^(1/3)*COS(('OddsRatio_working_3-way'!Y416+4*PI())/3)</f>
        <v>#VALUE!</v>
      </c>
      <c r="AC416" s="11" t="e">
        <f>'OddsRatio_working_3-way'!X416^(1/3)*SIN('OddsRatio_working_3-way'!Y416/3)</f>
        <v>#VALUE!</v>
      </c>
      <c r="AD416" s="11" t="e">
        <f>'OddsRatio_working_3-way'!X416^(1/3)*SIN(('OddsRatio_working_3-way'!Y416+2*PI())/3)</f>
        <v>#VALUE!</v>
      </c>
      <c r="AE416" s="11" t="e">
        <f>'OddsRatio_working_3-way'!X416^(1/3)*SIN(('OddsRatio_working_3-way'!Y416+4*PI())/3)</f>
        <v>#VALUE!</v>
      </c>
      <c r="AF416" s="11" t="e">
        <f>-'OddsRatio_working_3-way'!U416/(3*'OddsRatio_working_3-way'!X416^(1/3))*COS(('OddsRatio_working_3-way'!Y416)/3)</f>
        <v>#VALUE!</v>
      </c>
      <c r="AG416" s="11" t="e">
        <f>-'OddsRatio_working_3-way'!U416/(3*'OddsRatio_working_3-way'!X416^(1/3))*COS(('OddsRatio_working_3-way'!Y416+2*PI())/3)</f>
        <v>#VALUE!</v>
      </c>
      <c r="AH416" s="11" t="e">
        <f>-'OddsRatio_working_3-way'!U416/(3*'OddsRatio_working_3-way'!X416^(1/3))*COS(('OddsRatio_working_3-way'!Y416+4*PI())/3)</f>
        <v>#VALUE!</v>
      </c>
      <c r="AI416" s="11" t="e">
        <f>'OddsRatio_working_3-way'!U416/(3*'OddsRatio_working_3-way'!X416^(1/3))*SIN(('OddsRatio_working_3-way'!Y416)/3)</f>
        <v>#VALUE!</v>
      </c>
      <c r="AJ416" s="11" t="e">
        <f>'OddsRatio_working_3-way'!U416/(3*'OddsRatio_working_3-way'!X416^(1/3))*SIN(('OddsRatio_working_3-way'!Y416+2*PI())/3)</f>
        <v>#VALUE!</v>
      </c>
      <c r="AK416" s="11" t="e">
        <f>'OddsRatio_working_3-way'!U416/(3*'OddsRatio_working_3-way'!X416^(1/3))*SIN(('OddsRatio_working_3-way'!Y416+4*PI())/3)</f>
        <v>#VALUE!</v>
      </c>
      <c r="AL416" s="11" t="e">
        <f>'OddsRatio_working_3-way'!Z416+'OddsRatio_working_3-way'!AF416</f>
        <v>#VALUE!</v>
      </c>
      <c r="AM416" s="11" t="e">
        <f>'OddsRatio_working_3-way'!AA416+'OddsRatio_working_3-way'!AG416</f>
        <v>#VALUE!</v>
      </c>
      <c r="AN416" s="11" t="e">
        <f>'OddsRatio_working_3-way'!AB416+'OddsRatio_working_3-way'!AH416</f>
        <v>#VALUE!</v>
      </c>
      <c r="AO416" s="11" t="e">
        <f>'OddsRatio_working_3-way'!AC416+'OddsRatio_working_3-way'!AI416</f>
        <v>#VALUE!</v>
      </c>
      <c r="AP416" s="11" t="e">
        <f>'OddsRatio_working_3-way'!AD416+'OddsRatio_working_3-way'!AJ416</f>
        <v>#VALUE!</v>
      </c>
      <c r="AQ416" s="11" t="e">
        <f>'OddsRatio_working_3-way'!AE416+'OddsRatio_working_3-way'!AK416</f>
        <v>#VALUE!</v>
      </c>
      <c r="AR416" s="10" t="str">
        <f>IF(A416="","",IF(('OddsRatio_working_3-way'!X416=0),IF(Q416&gt;0,-Q416^(1/3),(-Q416)^(1/3)),'OddsRatio_working_3-way'!AL416-'OddsRatio_working_3-way'!R416/3))</f>
        <v/>
      </c>
      <c r="AS416" s="11" t="e">
        <f>IF(('OddsRatio_working_3-way'!X416=0),IF(Q416&gt;0,-Q416^(1/3),(-Q416)^(1/3)),'OddsRatio_working_3-way'!AM416-'OddsRatio_working_3-way'!R416/3)</f>
        <v>#VALUE!</v>
      </c>
      <c r="AT416" s="11" t="e">
        <f>IF(('OddsRatio_working_3-way'!X416=0),IF(Q416&gt;0,-Q416^(1/3),(-Q416)^(1/3)),'OddsRatio_working_3-way'!AN416-'OddsRatio_working_3-way'!R416/3)</f>
        <v>#VALUE!</v>
      </c>
      <c r="AU416" s="11" t="e">
        <f>IF(('OddsRatio_working_3-way'!X416=0),0,'OddsRatio_working_3-way'!AO416)</f>
        <v>#VALUE!</v>
      </c>
      <c r="AV416" s="11" t="e">
        <f>IF(('OddsRatio_working_3-way'!X416=0),0,'OddsRatio_working_3-way'!AP416)</f>
        <v>#VALUE!</v>
      </c>
      <c r="AW416" s="11" t="e">
        <f>IF(('OddsRatio_working_3-way'!X416=0),0,'OddsRatio_working_3-way'!AQ416)</f>
        <v>#VALUE!</v>
      </c>
    </row>
    <row r="417" spans="1:4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9" t="e">
        <f t="shared" si="91"/>
        <v>#VALUE!</v>
      </c>
      <c r="E417" s="9" t="e">
        <f t="shared" si="92"/>
        <v>#VALUE!</v>
      </c>
      <c r="F417" s="9" t="e">
        <f t="shared" si="93"/>
        <v>#VALUE!</v>
      </c>
      <c r="G417" s="9" t="str">
        <f t="shared" si="94"/>
        <v/>
      </c>
      <c r="H417" s="9" t="str">
        <f t="shared" si="95"/>
        <v/>
      </c>
      <c r="I417" s="9" t="str">
        <f t="shared" si="96"/>
        <v/>
      </c>
      <c r="J417" s="9" t="str">
        <f t="shared" si="97"/>
        <v/>
      </c>
      <c r="K417" s="11" t="e">
        <f t="shared" si="98"/>
        <v>#VALUE!</v>
      </c>
      <c r="L417" s="11" t="e">
        <f t="shared" si="99"/>
        <v>#VALUE!</v>
      </c>
      <c r="M417" s="11" t="e">
        <f t="shared" si="100"/>
        <v>#VALUE!</v>
      </c>
      <c r="N417" s="11" t="e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#VALUE!</v>
      </c>
      <c r="O417" s="11">
        <f>0</f>
        <v>0</v>
      </c>
      <c r="P417" s="11" t="e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#VALUE!</v>
      </c>
      <c r="Q417" s="11" t="e">
        <f>2*'OddsRatio_working_3-way'!K417*'OddsRatio_working_3-way'!L417*'OddsRatio_working_3-way'!M417</f>
        <v>#VALUE!</v>
      </c>
      <c r="R417" s="11" t="e">
        <f t="shared" si="101"/>
        <v>#VALUE!</v>
      </c>
      <c r="S417" s="11" t="e">
        <f t="shared" si="102"/>
        <v>#VALUE!</v>
      </c>
      <c r="T417" s="11" t="e">
        <f t="shared" si="103"/>
        <v>#VALUE!</v>
      </c>
      <c r="U417" s="11" t="e">
        <f>'OddsRatio_working_3-way'!S417-'OddsRatio_working_3-way'!R417^2/3</f>
        <v>#VALUE!</v>
      </c>
      <c r="V417" s="11" t="e">
        <f>'OddsRatio_working_3-way'!S417*'OddsRatio_working_3-way'!R417/3-2*'OddsRatio_working_3-way'!R417^3/27-'OddsRatio_working_3-way'!T417</f>
        <v>#VALUE!</v>
      </c>
      <c r="W417" s="11" t="e">
        <f>'OddsRatio_working_3-way'!V417^2+4*'OddsRatio_working_3-way'!U417^3/27</f>
        <v>#VALUE!</v>
      </c>
      <c r="X417" s="11" t="e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#VALUE!</v>
      </c>
      <c r="Y417" s="11" t="e">
        <f>IF('OddsRatio_working_3-way'!W417&gt;=0,IF('OddsRatio_working_3-way'!V417+SQRT('OddsRatio_working_3-way'!W417)&gt;0,0,PI()),ACOS('OddsRatio_working_3-way'!V417/(2*'OddsRatio_working_3-way'!X417)))</f>
        <v>#VALUE!</v>
      </c>
      <c r="Z417" s="11" t="e">
        <f>'OddsRatio_working_3-way'!X417^(1/3)*COS('OddsRatio_working_3-way'!Y417/3)</f>
        <v>#VALUE!</v>
      </c>
      <c r="AA417" s="11" t="e">
        <f>'OddsRatio_working_3-way'!X417^(1/3)*COS(('OddsRatio_working_3-way'!Y417+2*PI())/3)</f>
        <v>#VALUE!</v>
      </c>
      <c r="AB417" s="11" t="e">
        <f>'OddsRatio_working_3-way'!X417^(1/3)*COS(('OddsRatio_working_3-way'!Y417+4*PI())/3)</f>
        <v>#VALUE!</v>
      </c>
      <c r="AC417" s="11" t="e">
        <f>'OddsRatio_working_3-way'!X417^(1/3)*SIN('OddsRatio_working_3-way'!Y417/3)</f>
        <v>#VALUE!</v>
      </c>
      <c r="AD417" s="11" t="e">
        <f>'OddsRatio_working_3-way'!X417^(1/3)*SIN(('OddsRatio_working_3-way'!Y417+2*PI())/3)</f>
        <v>#VALUE!</v>
      </c>
      <c r="AE417" s="11" t="e">
        <f>'OddsRatio_working_3-way'!X417^(1/3)*SIN(('OddsRatio_working_3-way'!Y417+4*PI())/3)</f>
        <v>#VALUE!</v>
      </c>
      <c r="AF417" s="11" t="e">
        <f>-'OddsRatio_working_3-way'!U417/(3*'OddsRatio_working_3-way'!X417^(1/3))*COS(('OddsRatio_working_3-way'!Y417)/3)</f>
        <v>#VALUE!</v>
      </c>
      <c r="AG417" s="11" t="e">
        <f>-'OddsRatio_working_3-way'!U417/(3*'OddsRatio_working_3-way'!X417^(1/3))*COS(('OddsRatio_working_3-way'!Y417+2*PI())/3)</f>
        <v>#VALUE!</v>
      </c>
      <c r="AH417" s="11" t="e">
        <f>-'OddsRatio_working_3-way'!U417/(3*'OddsRatio_working_3-way'!X417^(1/3))*COS(('OddsRatio_working_3-way'!Y417+4*PI())/3)</f>
        <v>#VALUE!</v>
      </c>
      <c r="AI417" s="11" t="e">
        <f>'OddsRatio_working_3-way'!U417/(3*'OddsRatio_working_3-way'!X417^(1/3))*SIN(('OddsRatio_working_3-way'!Y417)/3)</f>
        <v>#VALUE!</v>
      </c>
      <c r="AJ417" s="11" t="e">
        <f>'OddsRatio_working_3-way'!U417/(3*'OddsRatio_working_3-way'!X417^(1/3))*SIN(('OddsRatio_working_3-way'!Y417+2*PI())/3)</f>
        <v>#VALUE!</v>
      </c>
      <c r="AK417" s="11" t="e">
        <f>'OddsRatio_working_3-way'!U417/(3*'OddsRatio_working_3-way'!X417^(1/3))*SIN(('OddsRatio_working_3-way'!Y417+4*PI())/3)</f>
        <v>#VALUE!</v>
      </c>
      <c r="AL417" s="11" t="e">
        <f>'OddsRatio_working_3-way'!Z417+'OddsRatio_working_3-way'!AF417</f>
        <v>#VALUE!</v>
      </c>
      <c r="AM417" s="11" t="e">
        <f>'OddsRatio_working_3-way'!AA417+'OddsRatio_working_3-way'!AG417</f>
        <v>#VALUE!</v>
      </c>
      <c r="AN417" s="11" t="e">
        <f>'OddsRatio_working_3-way'!AB417+'OddsRatio_working_3-way'!AH417</f>
        <v>#VALUE!</v>
      </c>
      <c r="AO417" s="11" t="e">
        <f>'OddsRatio_working_3-way'!AC417+'OddsRatio_working_3-way'!AI417</f>
        <v>#VALUE!</v>
      </c>
      <c r="AP417" s="11" t="e">
        <f>'OddsRatio_working_3-way'!AD417+'OddsRatio_working_3-way'!AJ417</f>
        <v>#VALUE!</v>
      </c>
      <c r="AQ417" s="11" t="e">
        <f>'OddsRatio_working_3-way'!AE417+'OddsRatio_working_3-way'!AK417</f>
        <v>#VALUE!</v>
      </c>
      <c r="AR417" s="10" t="str">
        <f>IF(A417="","",IF(('OddsRatio_working_3-way'!X417=0),IF(Q417&gt;0,-Q417^(1/3),(-Q417)^(1/3)),'OddsRatio_working_3-way'!AL417-'OddsRatio_working_3-way'!R417/3))</f>
        <v/>
      </c>
      <c r="AS417" s="11" t="e">
        <f>IF(('OddsRatio_working_3-way'!X417=0),IF(Q417&gt;0,-Q417^(1/3),(-Q417)^(1/3)),'OddsRatio_working_3-way'!AM417-'OddsRatio_working_3-way'!R417/3)</f>
        <v>#VALUE!</v>
      </c>
      <c r="AT417" s="11" t="e">
        <f>IF(('OddsRatio_working_3-way'!X417=0),IF(Q417&gt;0,-Q417^(1/3),(-Q417)^(1/3)),'OddsRatio_working_3-way'!AN417-'OddsRatio_working_3-way'!R417/3)</f>
        <v>#VALUE!</v>
      </c>
      <c r="AU417" s="11" t="e">
        <f>IF(('OddsRatio_working_3-way'!X417=0),0,'OddsRatio_working_3-way'!AO417)</f>
        <v>#VALUE!</v>
      </c>
      <c r="AV417" s="11" t="e">
        <f>IF(('OddsRatio_working_3-way'!X417=0),0,'OddsRatio_working_3-way'!AP417)</f>
        <v>#VALUE!</v>
      </c>
      <c r="AW417" s="11" t="e">
        <f>IF(('OddsRatio_working_3-way'!X417=0),0,'OddsRatio_working_3-way'!AQ417)</f>
        <v>#VALUE!</v>
      </c>
    </row>
    <row r="418" spans="1:4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9" t="e">
        <f t="shared" si="91"/>
        <v>#VALUE!</v>
      </c>
      <c r="E418" s="9" t="e">
        <f t="shared" si="92"/>
        <v>#VALUE!</v>
      </c>
      <c r="F418" s="9" t="e">
        <f t="shared" si="93"/>
        <v>#VALUE!</v>
      </c>
      <c r="G418" s="9" t="str">
        <f t="shared" si="94"/>
        <v/>
      </c>
      <c r="H418" s="9" t="str">
        <f t="shared" si="95"/>
        <v/>
      </c>
      <c r="I418" s="9" t="str">
        <f t="shared" si="96"/>
        <v/>
      </c>
      <c r="J418" s="9" t="str">
        <f t="shared" si="97"/>
        <v/>
      </c>
      <c r="K418" s="11" t="e">
        <f t="shared" si="98"/>
        <v>#VALUE!</v>
      </c>
      <c r="L418" s="11" t="e">
        <f t="shared" si="99"/>
        <v>#VALUE!</v>
      </c>
      <c r="M418" s="11" t="e">
        <f t="shared" si="100"/>
        <v>#VALUE!</v>
      </c>
      <c r="N418" s="11" t="e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#VALUE!</v>
      </c>
      <c r="O418" s="11">
        <f>0</f>
        <v>0</v>
      </c>
      <c r="P418" s="11" t="e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#VALUE!</v>
      </c>
      <c r="Q418" s="11" t="e">
        <f>2*'OddsRatio_working_3-way'!K418*'OddsRatio_working_3-way'!L418*'OddsRatio_working_3-way'!M418</f>
        <v>#VALUE!</v>
      </c>
      <c r="R418" s="11" t="e">
        <f t="shared" si="101"/>
        <v>#VALUE!</v>
      </c>
      <c r="S418" s="11" t="e">
        <f t="shared" si="102"/>
        <v>#VALUE!</v>
      </c>
      <c r="T418" s="11" t="e">
        <f t="shared" si="103"/>
        <v>#VALUE!</v>
      </c>
      <c r="U418" s="11" t="e">
        <f>'OddsRatio_working_3-way'!S418-'OddsRatio_working_3-way'!R418^2/3</f>
        <v>#VALUE!</v>
      </c>
      <c r="V418" s="11" t="e">
        <f>'OddsRatio_working_3-way'!S418*'OddsRatio_working_3-way'!R418/3-2*'OddsRatio_working_3-way'!R418^3/27-'OddsRatio_working_3-way'!T418</f>
        <v>#VALUE!</v>
      </c>
      <c r="W418" s="11" t="e">
        <f>'OddsRatio_working_3-way'!V418^2+4*'OddsRatio_working_3-way'!U418^3/27</f>
        <v>#VALUE!</v>
      </c>
      <c r="X418" s="11" t="e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#VALUE!</v>
      </c>
      <c r="Y418" s="11" t="e">
        <f>IF('OddsRatio_working_3-way'!W418&gt;=0,IF('OddsRatio_working_3-way'!V418+SQRT('OddsRatio_working_3-way'!W418)&gt;0,0,PI()),ACOS('OddsRatio_working_3-way'!V418/(2*'OddsRatio_working_3-way'!X418)))</f>
        <v>#VALUE!</v>
      </c>
      <c r="Z418" s="11" t="e">
        <f>'OddsRatio_working_3-way'!X418^(1/3)*COS('OddsRatio_working_3-way'!Y418/3)</f>
        <v>#VALUE!</v>
      </c>
      <c r="AA418" s="11" t="e">
        <f>'OddsRatio_working_3-way'!X418^(1/3)*COS(('OddsRatio_working_3-way'!Y418+2*PI())/3)</f>
        <v>#VALUE!</v>
      </c>
      <c r="AB418" s="11" t="e">
        <f>'OddsRatio_working_3-way'!X418^(1/3)*COS(('OddsRatio_working_3-way'!Y418+4*PI())/3)</f>
        <v>#VALUE!</v>
      </c>
      <c r="AC418" s="11" t="e">
        <f>'OddsRatio_working_3-way'!X418^(1/3)*SIN('OddsRatio_working_3-way'!Y418/3)</f>
        <v>#VALUE!</v>
      </c>
      <c r="AD418" s="11" t="e">
        <f>'OddsRatio_working_3-way'!X418^(1/3)*SIN(('OddsRatio_working_3-way'!Y418+2*PI())/3)</f>
        <v>#VALUE!</v>
      </c>
      <c r="AE418" s="11" t="e">
        <f>'OddsRatio_working_3-way'!X418^(1/3)*SIN(('OddsRatio_working_3-way'!Y418+4*PI())/3)</f>
        <v>#VALUE!</v>
      </c>
      <c r="AF418" s="11" t="e">
        <f>-'OddsRatio_working_3-way'!U418/(3*'OddsRatio_working_3-way'!X418^(1/3))*COS(('OddsRatio_working_3-way'!Y418)/3)</f>
        <v>#VALUE!</v>
      </c>
      <c r="AG418" s="11" t="e">
        <f>-'OddsRatio_working_3-way'!U418/(3*'OddsRatio_working_3-way'!X418^(1/3))*COS(('OddsRatio_working_3-way'!Y418+2*PI())/3)</f>
        <v>#VALUE!</v>
      </c>
      <c r="AH418" s="11" t="e">
        <f>-'OddsRatio_working_3-way'!U418/(3*'OddsRatio_working_3-way'!X418^(1/3))*COS(('OddsRatio_working_3-way'!Y418+4*PI())/3)</f>
        <v>#VALUE!</v>
      </c>
      <c r="AI418" s="11" t="e">
        <f>'OddsRatio_working_3-way'!U418/(3*'OddsRatio_working_3-way'!X418^(1/3))*SIN(('OddsRatio_working_3-way'!Y418)/3)</f>
        <v>#VALUE!</v>
      </c>
      <c r="AJ418" s="11" t="e">
        <f>'OddsRatio_working_3-way'!U418/(3*'OddsRatio_working_3-way'!X418^(1/3))*SIN(('OddsRatio_working_3-way'!Y418+2*PI())/3)</f>
        <v>#VALUE!</v>
      </c>
      <c r="AK418" s="11" t="e">
        <f>'OddsRatio_working_3-way'!U418/(3*'OddsRatio_working_3-way'!X418^(1/3))*SIN(('OddsRatio_working_3-way'!Y418+4*PI())/3)</f>
        <v>#VALUE!</v>
      </c>
      <c r="AL418" s="11" t="e">
        <f>'OddsRatio_working_3-way'!Z418+'OddsRatio_working_3-way'!AF418</f>
        <v>#VALUE!</v>
      </c>
      <c r="AM418" s="11" t="e">
        <f>'OddsRatio_working_3-way'!AA418+'OddsRatio_working_3-way'!AG418</f>
        <v>#VALUE!</v>
      </c>
      <c r="AN418" s="11" t="e">
        <f>'OddsRatio_working_3-way'!AB418+'OddsRatio_working_3-way'!AH418</f>
        <v>#VALUE!</v>
      </c>
      <c r="AO418" s="11" t="e">
        <f>'OddsRatio_working_3-way'!AC418+'OddsRatio_working_3-way'!AI418</f>
        <v>#VALUE!</v>
      </c>
      <c r="AP418" s="11" t="e">
        <f>'OddsRatio_working_3-way'!AD418+'OddsRatio_working_3-way'!AJ418</f>
        <v>#VALUE!</v>
      </c>
      <c r="AQ418" s="11" t="e">
        <f>'OddsRatio_working_3-way'!AE418+'OddsRatio_working_3-way'!AK418</f>
        <v>#VALUE!</v>
      </c>
      <c r="AR418" s="10" t="str">
        <f>IF(A418="","",IF(('OddsRatio_working_3-way'!X418=0),IF(Q418&gt;0,-Q418^(1/3),(-Q418)^(1/3)),'OddsRatio_working_3-way'!AL418-'OddsRatio_working_3-way'!R418/3))</f>
        <v/>
      </c>
      <c r="AS418" s="11" t="e">
        <f>IF(('OddsRatio_working_3-way'!X418=0),IF(Q418&gt;0,-Q418^(1/3),(-Q418)^(1/3)),'OddsRatio_working_3-way'!AM418-'OddsRatio_working_3-way'!R418/3)</f>
        <v>#VALUE!</v>
      </c>
      <c r="AT418" s="11" t="e">
        <f>IF(('OddsRatio_working_3-way'!X418=0),IF(Q418&gt;0,-Q418^(1/3),(-Q418)^(1/3)),'OddsRatio_working_3-way'!AN418-'OddsRatio_working_3-way'!R418/3)</f>
        <v>#VALUE!</v>
      </c>
      <c r="AU418" s="11" t="e">
        <f>IF(('OddsRatio_working_3-way'!X418=0),0,'OddsRatio_working_3-way'!AO418)</f>
        <v>#VALUE!</v>
      </c>
      <c r="AV418" s="11" t="e">
        <f>IF(('OddsRatio_working_3-way'!X418=0),0,'OddsRatio_working_3-way'!AP418)</f>
        <v>#VALUE!</v>
      </c>
      <c r="AW418" s="11" t="e">
        <f>IF(('OddsRatio_working_3-way'!X418=0),0,'OddsRatio_working_3-way'!AQ418)</f>
        <v>#VALUE!</v>
      </c>
    </row>
    <row r="419" spans="1:4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9" t="e">
        <f t="shared" si="91"/>
        <v>#VALUE!</v>
      </c>
      <c r="E419" s="9" t="e">
        <f t="shared" si="92"/>
        <v>#VALUE!</v>
      </c>
      <c r="F419" s="9" t="e">
        <f t="shared" si="93"/>
        <v>#VALUE!</v>
      </c>
      <c r="G419" s="9" t="str">
        <f t="shared" si="94"/>
        <v/>
      </c>
      <c r="H419" s="9" t="str">
        <f t="shared" si="95"/>
        <v/>
      </c>
      <c r="I419" s="9" t="str">
        <f t="shared" si="96"/>
        <v/>
      </c>
      <c r="J419" s="9" t="str">
        <f t="shared" si="97"/>
        <v/>
      </c>
      <c r="K419" s="11" t="e">
        <f t="shared" si="98"/>
        <v>#VALUE!</v>
      </c>
      <c r="L419" s="11" t="e">
        <f t="shared" si="99"/>
        <v>#VALUE!</v>
      </c>
      <c r="M419" s="11" t="e">
        <f t="shared" si="100"/>
        <v>#VALUE!</v>
      </c>
      <c r="N419" s="11" t="e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#VALUE!</v>
      </c>
      <c r="O419" s="11">
        <f>0</f>
        <v>0</v>
      </c>
      <c r="P419" s="11" t="e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#VALUE!</v>
      </c>
      <c r="Q419" s="11" t="e">
        <f>2*'OddsRatio_working_3-way'!K419*'OddsRatio_working_3-way'!L419*'OddsRatio_working_3-way'!M419</f>
        <v>#VALUE!</v>
      </c>
      <c r="R419" s="11" t="e">
        <f t="shared" si="101"/>
        <v>#VALUE!</v>
      </c>
      <c r="S419" s="11" t="e">
        <f t="shared" si="102"/>
        <v>#VALUE!</v>
      </c>
      <c r="T419" s="11" t="e">
        <f t="shared" si="103"/>
        <v>#VALUE!</v>
      </c>
      <c r="U419" s="11" t="e">
        <f>'OddsRatio_working_3-way'!S419-'OddsRatio_working_3-way'!R419^2/3</f>
        <v>#VALUE!</v>
      </c>
      <c r="V419" s="11" t="e">
        <f>'OddsRatio_working_3-way'!S419*'OddsRatio_working_3-way'!R419/3-2*'OddsRatio_working_3-way'!R419^3/27-'OddsRatio_working_3-way'!T419</f>
        <v>#VALUE!</v>
      </c>
      <c r="W419" s="11" t="e">
        <f>'OddsRatio_working_3-way'!V419^2+4*'OddsRatio_working_3-way'!U419^3/27</f>
        <v>#VALUE!</v>
      </c>
      <c r="X419" s="11" t="e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#VALUE!</v>
      </c>
      <c r="Y419" s="11" t="e">
        <f>IF('OddsRatio_working_3-way'!W419&gt;=0,IF('OddsRatio_working_3-way'!V419+SQRT('OddsRatio_working_3-way'!W419)&gt;0,0,PI()),ACOS('OddsRatio_working_3-way'!V419/(2*'OddsRatio_working_3-way'!X419)))</f>
        <v>#VALUE!</v>
      </c>
      <c r="Z419" s="11" t="e">
        <f>'OddsRatio_working_3-way'!X419^(1/3)*COS('OddsRatio_working_3-way'!Y419/3)</f>
        <v>#VALUE!</v>
      </c>
      <c r="AA419" s="11" t="e">
        <f>'OddsRatio_working_3-way'!X419^(1/3)*COS(('OddsRatio_working_3-way'!Y419+2*PI())/3)</f>
        <v>#VALUE!</v>
      </c>
      <c r="AB419" s="11" t="e">
        <f>'OddsRatio_working_3-way'!X419^(1/3)*COS(('OddsRatio_working_3-way'!Y419+4*PI())/3)</f>
        <v>#VALUE!</v>
      </c>
      <c r="AC419" s="11" t="e">
        <f>'OddsRatio_working_3-way'!X419^(1/3)*SIN('OddsRatio_working_3-way'!Y419/3)</f>
        <v>#VALUE!</v>
      </c>
      <c r="AD419" s="11" t="e">
        <f>'OddsRatio_working_3-way'!X419^(1/3)*SIN(('OddsRatio_working_3-way'!Y419+2*PI())/3)</f>
        <v>#VALUE!</v>
      </c>
      <c r="AE419" s="11" t="e">
        <f>'OddsRatio_working_3-way'!X419^(1/3)*SIN(('OddsRatio_working_3-way'!Y419+4*PI())/3)</f>
        <v>#VALUE!</v>
      </c>
      <c r="AF419" s="11" t="e">
        <f>-'OddsRatio_working_3-way'!U419/(3*'OddsRatio_working_3-way'!X419^(1/3))*COS(('OddsRatio_working_3-way'!Y419)/3)</f>
        <v>#VALUE!</v>
      </c>
      <c r="AG419" s="11" t="e">
        <f>-'OddsRatio_working_3-way'!U419/(3*'OddsRatio_working_3-way'!X419^(1/3))*COS(('OddsRatio_working_3-way'!Y419+2*PI())/3)</f>
        <v>#VALUE!</v>
      </c>
      <c r="AH419" s="11" t="e">
        <f>-'OddsRatio_working_3-way'!U419/(3*'OddsRatio_working_3-way'!X419^(1/3))*COS(('OddsRatio_working_3-way'!Y419+4*PI())/3)</f>
        <v>#VALUE!</v>
      </c>
      <c r="AI419" s="11" t="e">
        <f>'OddsRatio_working_3-way'!U419/(3*'OddsRatio_working_3-way'!X419^(1/3))*SIN(('OddsRatio_working_3-way'!Y419)/3)</f>
        <v>#VALUE!</v>
      </c>
      <c r="AJ419" s="11" t="e">
        <f>'OddsRatio_working_3-way'!U419/(3*'OddsRatio_working_3-way'!X419^(1/3))*SIN(('OddsRatio_working_3-way'!Y419+2*PI())/3)</f>
        <v>#VALUE!</v>
      </c>
      <c r="AK419" s="11" t="e">
        <f>'OddsRatio_working_3-way'!U419/(3*'OddsRatio_working_3-way'!X419^(1/3))*SIN(('OddsRatio_working_3-way'!Y419+4*PI())/3)</f>
        <v>#VALUE!</v>
      </c>
      <c r="AL419" s="11" t="e">
        <f>'OddsRatio_working_3-way'!Z419+'OddsRatio_working_3-way'!AF419</f>
        <v>#VALUE!</v>
      </c>
      <c r="AM419" s="11" t="e">
        <f>'OddsRatio_working_3-way'!AA419+'OddsRatio_working_3-way'!AG419</f>
        <v>#VALUE!</v>
      </c>
      <c r="AN419" s="11" t="e">
        <f>'OddsRatio_working_3-way'!AB419+'OddsRatio_working_3-way'!AH419</f>
        <v>#VALUE!</v>
      </c>
      <c r="AO419" s="11" t="e">
        <f>'OddsRatio_working_3-way'!AC419+'OddsRatio_working_3-way'!AI419</f>
        <v>#VALUE!</v>
      </c>
      <c r="AP419" s="11" t="e">
        <f>'OddsRatio_working_3-way'!AD419+'OddsRatio_working_3-way'!AJ419</f>
        <v>#VALUE!</v>
      </c>
      <c r="AQ419" s="11" t="e">
        <f>'OddsRatio_working_3-way'!AE419+'OddsRatio_working_3-way'!AK419</f>
        <v>#VALUE!</v>
      </c>
      <c r="AR419" s="10" t="str">
        <f>IF(A419="","",IF(('OddsRatio_working_3-way'!X419=0),IF(Q419&gt;0,-Q419^(1/3),(-Q419)^(1/3)),'OddsRatio_working_3-way'!AL419-'OddsRatio_working_3-way'!R419/3))</f>
        <v/>
      </c>
      <c r="AS419" s="11" t="e">
        <f>IF(('OddsRatio_working_3-way'!X419=0),IF(Q419&gt;0,-Q419^(1/3),(-Q419)^(1/3)),'OddsRatio_working_3-way'!AM419-'OddsRatio_working_3-way'!R419/3)</f>
        <v>#VALUE!</v>
      </c>
      <c r="AT419" s="11" t="e">
        <f>IF(('OddsRatio_working_3-way'!X419=0),IF(Q419&gt;0,-Q419^(1/3),(-Q419)^(1/3)),'OddsRatio_working_3-way'!AN419-'OddsRatio_working_3-way'!R419/3)</f>
        <v>#VALUE!</v>
      </c>
      <c r="AU419" s="11" t="e">
        <f>IF(('OddsRatio_working_3-way'!X419=0),0,'OddsRatio_working_3-way'!AO419)</f>
        <v>#VALUE!</v>
      </c>
      <c r="AV419" s="11" t="e">
        <f>IF(('OddsRatio_working_3-way'!X419=0),0,'OddsRatio_working_3-way'!AP419)</f>
        <v>#VALUE!</v>
      </c>
      <c r="AW419" s="11" t="e">
        <f>IF(('OddsRatio_working_3-way'!X419=0),0,'OddsRatio_working_3-way'!AQ419)</f>
        <v>#VALUE!</v>
      </c>
    </row>
    <row r="420" spans="1:4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9" t="e">
        <f t="shared" si="91"/>
        <v>#VALUE!</v>
      </c>
      <c r="E420" s="9" t="e">
        <f t="shared" si="92"/>
        <v>#VALUE!</v>
      </c>
      <c r="F420" s="9" t="e">
        <f t="shared" si="93"/>
        <v>#VALUE!</v>
      </c>
      <c r="G420" s="9" t="str">
        <f t="shared" si="94"/>
        <v/>
      </c>
      <c r="H420" s="9" t="str">
        <f t="shared" si="95"/>
        <v/>
      </c>
      <c r="I420" s="9" t="str">
        <f t="shared" si="96"/>
        <v/>
      </c>
      <c r="J420" s="9" t="str">
        <f t="shared" si="97"/>
        <v/>
      </c>
      <c r="K420" s="11" t="e">
        <f t="shared" si="98"/>
        <v>#VALUE!</v>
      </c>
      <c r="L420" s="11" t="e">
        <f t="shared" si="99"/>
        <v>#VALUE!</v>
      </c>
      <c r="M420" s="11" t="e">
        <f t="shared" si="100"/>
        <v>#VALUE!</v>
      </c>
      <c r="N420" s="11" t="e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#VALUE!</v>
      </c>
      <c r="O420" s="11">
        <f>0</f>
        <v>0</v>
      </c>
      <c r="P420" s="11" t="e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#VALUE!</v>
      </c>
      <c r="Q420" s="11" t="e">
        <f>2*'OddsRatio_working_3-way'!K420*'OddsRatio_working_3-way'!L420*'OddsRatio_working_3-way'!M420</f>
        <v>#VALUE!</v>
      </c>
      <c r="R420" s="11" t="e">
        <f t="shared" si="101"/>
        <v>#VALUE!</v>
      </c>
      <c r="S420" s="11" t="e">
        <f t="shared" si="102"/>
        <v>#VALUE!</v>
      </c>
      <c r="T420" s="11" t="e">
        <f t="shared" si="103"/>
        <v>#VALUE!</v>
      </c>
      <c r="U420" s="11" t="e">
        <f>'OddsRatio_working_3-way'!S420-'OddsRatio_working_3-way'!R420^2/3</f>
        <v>#VALUE!</v>
      </c>
      <c r="V420" s="11" t="e">
        <f>'OddsRatio_working_3-way'!S420*'OddsRatio_working_3-way'!R420/3-2*'OddsRatio_working_3-way'!R420^3/27-'OddsRatio_working_3-way'!T420</f>
        <v>#VALUE!</v>
      </c>
      <c r="W420" s="11" t="e">
        <f>'OddsRatio_working_3-way'!V420^2+4*'OddsRatio_working_3-way'!U420^3/27</f>
        <v>#VALUE!</v>
      </c>
      <c r="X420" s="11" t="e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#VALUE!</v>
      </c>
      <c r="Y420" s="11" t="e">
        <f>IF('OddsRatio_working_3-way'!W420&gt;=0,IF('OddsRatio_working_3-way'!V420+SQRT('OddsRatio_working_3-way'!W420)&gt;0,0,PI()),ACOS('OddsRatio_working_3-way'!V420/(2*'OddsRatio_working_3-way'!X420)))</f>
        <v>#VALUE!</v>
      </c>
      <c r="Z420" s="11" t="e">
        <f>'OddsRatio_working_3-way'!X420^(1/3)*COS('OddsRatio_working_3-way'!Y420/3)</f>
        <v>#VALUE!</v>
      </c>
      <c r="AA420" s="11" t="e">
        <f>'OddsRatio_working_3-way'!X420^(1/3)*COS(('OddsRatio_working_3-way'!Y420+2*PI())/3)</f>
        <v>#VALUE!</v>
      </c>
      <c r="AB420" s="11" t="e">
        <f>'OddsRatio_working_3-way'!X420^(1/3)*COS(('OddsRatio_working_3-way'!Y420+4*PI())/3)</f>
        <v>#VALUE!</v>
      </c>
      <c r="AC420" s="11" t="e">
        <f>'OddsRatio_working_3-way'!X420^(1/3)*SIN('OddsRatio_working_3-way'!Y420/3)</f>
        <v>#VALUE!</v>
      </c>
      <c r="AD420" s="11" t="e">
        <f>'OddsRatio_working_3-way'!X420^(1/3)*SIN(('OddsRatio_working_3-way'!Y420+2*PI())/3)</f>
        <v>#VALUE!</v>
      </c>
      <c r="AE420" s="11" t="e">
        <f>'OddsRatio_working_3-way'!X420^(1/3)*SIN(('OddsRatio_working_3-way'!Y420+4*PI())/3)</f>
        <v>#VALUE!</v>
      </c>
      <c r="AF420" s="11" t="e">
        <f>-'OddsRatio_working_3-way'!U420/(3*'OddsRatio_working_3-way'!X420^(1/3))*COS(('OddsRatio_working_3-way'!Y420)/3)</f>
        <v>#VALUE!</v>
      </c>
      <c r="AG420" s="11" t="e">
        <f>-'OddsRatio_working_3-way'!U420/(3*'OddsRatio_working_3-way'!X420^(1/3))*COS(('OddsRatio_working_3-way'!Y420+2*PI())/3)</f>
        <v>#VALUE!</v>
      </c>
      <c r="AH420" s="11" t="e">
        <f>-'OddsRatio_working_3-way'!U420/(3*'OddsRatio_working_3-way'!X420^(1/3))*COS(('OddsRatio_working_3-way'!Y420+4*PI())/3)</f>
        <v>#VALUE!</v>
      </c>
      <c r="AI420" s="11" t="e">
        <f>'OddsRatio_working_3-way'!U420/(3*'OddsRatio_working_3-way'!X420^(1/3))*SIN(('OddsRatio_working_3-way'!Y420)/3)</f>
        <v>#VALUE!</v>
      </c>
      <c r="AJ420" s="11" t="e">
        <f>'OddsRatio_working_3-way'!U420/(3*'OddsRatio_working_3-way'!X420^(1/3))*SIN(('OddsRatio_working_3-way'!Y420+2*PI())/3)</f>
        <v>#VALUE!</v>
      </c>
      <c r="AK420" s="11" t="e">
        <f>'OddsRatio_working_3-way'!U420/(3*'OddsRatio_working_3-way'!X420^(1/3))*SIN(('OddsRatio_working_3-way'!Y420+4*PI())/3)</f>
        <v>#VALUE!</v>
      </c>
      <c r="AL420" s="11" t="e">
        <f>'OddsRatio_working_3-way'!Z420+'OddsRatio_working_3-way'!AF420</f>
        <v>#VALUE!</v>
      </c>
      <c r="AM420" s="11" t="e">
        <f>'OddsRatio_working_3-way'!AA420+'OddsRatio_working_3-way'!AG420</f>
        <v>#VALUE!</v>
      </c>
      <c r="AN420" s="11" t="e">
        <f>'OddsRatio_working_3-way'!AB420+'OddsRatio_working_3-way'!AH420</f>
        <v>#VALUE!</v>
      </c>
      <c r="AO420" s="11" t="e">
        <f>'OddsRatio_working_3-way'!AC420+'OddsRatio_working_3-way'!AI420</f>
        <v>#VALUE!</v>
      </c>
      <c r="AP420" s="11" t="e">
        <f>'OddsRatio_working_3-way'!AD420+'OddsRatio_working_3-way'!AJ420</f>
        <v>#VALUE!</v>
      </c>
      <c r="AQ420" s="11" t="e">
        <f>'OddsRatio_working_3-way'!AE420+'OddsRatio_working_3-way'!AK420</f>
        <v>#VALUE!</v>
      </c>
      <c r="AR420" s="10" t="str">
        <f>IF(A420="","",IF(('OddsRatio_working_3-way'!X420=0),IF(Q420&gt;0,-Q420^(1/3),(-Q420)^(1/3)),'OddsRatio_working_3-way'!AL420-'OddsRatio_working_3-way'!R420/3))</f>
        <v/>
      </c>
      <c r="AS420" s="11" t="e">
        <f>IF(('OddsRatio_working_3-way'!X420=0),IF(Q420&gt;0,-Q420^(1/3),(-Q420)^(1/3)),'OddsRatio_working_3-way'!AM420-'OddsRatio_working_3-way'!R420/3)</f>
        <v>#VALUE!</v>
      </c>
      <c r="AT420" s="11" t="e">
        <f>IF(('OddsRatio_working_3-way'!X420=0),IF(Q420&gt;0,-Q420^(1/3),(-Q420)^(1/3)),'OddsRatio_working_3-way'!AN420-'OddsRatio_working_3-way'!R420/3)</f>
        <v>#VALUE!</v>
      </c>
      <c r="AU420" s="11" t="e">
        <f>IF(('OddsRatio_working_3-way'!X420=0),0,'OddsRatio_working_3-way'!AO420)</f>
        <v>#VALUE!</v>
      </c>
      <c r="AV420" s="11" t="e">
        <f>IF(('OddsRatio_working_3-way'!X420=0),0,'OddsRatio_working_3-way'!AP420)</f>
        <v>#VALUE!</v>
      </c>
      <c r="AW420" s="11" t="e">
        <f>IF(('OddsRatio_working_3-way'!X420=0),0,'OddsRatio_working_3-way'!AQ420)</f>
        <v>#VALUE!</v>
      </c>
    </row>
    <row r="421" spans="1:4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9" t="e">
        <f t="shared" si="91"/>
        <v>#REF!</v>
      </c>
      <c r="E421" s="9" t="e">
        <f t="shared" si="92"/>
        <v>#REF!</v>
      </c>
      <c r="F421" s="9" t="e">
        <f t="shared" si="93"/>
        <v>#REF!</v>
      </c>
      <c r="G421" s="9" t="e">
        <f t="shared" si="94"/>
        <v>#REF!</v>
      </c>
      <c r="H421" s="9" t="e">
        <f t="shared" si="95"/>
        <v>#REF!</v>
      </c>
      <c r="I421" s="9" t="e">
        <f t="shared" si="96"/>
        <v>#REF!</v>
      </c>
      <c r="J421" s="9" t="e">
        <f t="shared" si="97"/>
        <v>#REF!</v>
      </c>
      <c r="K421" s="11" t="e">
        <f t="shared" si="98"/>
        <v>#REF!</v>
      </c>
      <c r="L421" s="11" t="e">
        <f t="shared" si="99"/>
        <v>#REF!</v>
      </c>
      <c r="M421" s="11" t="e">
        <f t="shared" si="100"/>
        <v>#REF!</v>
      </c>
      <c r="N421" s="11" t="e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#REF!</v>
      </c>
      <c r="O421" s="11">
        <f>0</f>
        <v>0</v>
      </c>
      <c r="P421" s="11" t="e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#REF!</v>
      </c>
      <c r="Q421" s="11" t="e">
        <f>2*'OddsRatio_working_3-way'!K421*'OddsRatio_working_3-way'!L421*'OddsRatio_working_3-way'!M421</f>
        <v>#REF!</v>
      </c>
      <c r="R421" s="11" t="e">
        <f t="shared" si="101"/>
        <v>#REF!</v>
      </c>
      <c r="S421" s="11" t="e">
        <f t="shared" si="102"/>
        <v>#REF!</v>
      </c>
      <c r="T421" s="11" t="e">
        <f t="shared" si="103"/>
        <v>#REF!</v>
      </c>
      <c r="U421" s="11" t="e">
        <f>'OddsRatio_working_3-way'!S421-'OddsRatio_working_3-way'!R421^2/3</f>
        <v>#REF!</v>
      </c>
      <c r="V421" s="11" t="e">
        <f>'OddsRatio_working_3-way'!S421*'OddsRatio_working_3-way'!R421/3-2*'OddsRatio_working_3-way'!R421^3/27-'OddsRatio_working_3-way'!T421</f>
        <v>#REF!</v>
      </c>
      <c r="W421" s="11" t="e">
        <f>'OddsRatio_working_3-way'!V421^2+4*'OddsRatio_working_3-way'!U421^3/27</f>
        <v>#REF!</v>
      </c>
      <c r="X421" s="11" t="e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#REF!</v>
      </c>
      <c r="Y421" s="11" t="e">
        <f>IF('OddsRatio_working_3-way'!W421&gt;=0,IF('OddsRatio_working_3-way'!V421+SQRT('OddsRatio_working_3-way'!W421)&gt;0,0,PI()),ACOS('OddsRatio_working_3-way'!V421/(2*'OddsRatio_working_3-way'!X421)))</f>
        <v>#REF!</v>
      </c>
      <c r="Z421" s="11" t="e">
        <f>'OddsRatio_working_3-way'!X421^(1/3)*COS('OddsRatio_working_3-way'!Y421/3)</f>
        <v>#REF!</v>
      </c>
      <c r="AA421" s="11" t="e">
        <f>'OddsRatio_working_3-way'!X421^(1/3)*COS(('OddsRatio_working_3-way'!Y421+2*PI())/3)</f>
        <v>#REF!</v>
      </c>
      <c r="AB421" s="11" t="e">
        <f>'OddsRatio_working_3-way'!X421^(1/3)*COS(('OddsRatio_working_3-way'!Y421+4*PI())/3)</f>
        <v>#REF!</v>
      </c>
      <c r="AC421" s="11" t="e">
        <f>'OddsRatio_working_3-way'!X421^(1/3)*SIN('OddsRatio_working_3-way'!Y421/3)</f>
        <v>#REF!</v>
      </c>
      <c r="AD421" s="11" t="e">
        <f>'OddsRatio_working_3-way'!X421^(1/3)*SIN(('OddsRatio_working_3-way'!Y421+2*PI())/3)</f>
        <v>#REF!</v>
      </c>
      <c r="AE421" s="11" t="e">
        <f>'OddsRatio_working_3-way'!X421^(1/3)*SIN(('OddsRatio_working_3-way'!Y421+4*PI())/3)</f>
        <v>#REF!</v>
      </c>
      <c r="AF421" s="11" t="e">
        <f>-'OddsRatio_working_3-way'!U421/(3*'OddsRatio_working_3-way'!X421^(1/3))*COS(('OddsRatio_working_3-way'!Y421)/3)</f>
        <v>#REF!</v>
      </c>
      <c r="AG421" s="11" t="e">
        <f>-'OddsRatio_working_3-way'!U421/(3*'OddsRatio_working_3-way'!X421^(1/3))*COS(('OddsRatio_working_3-way'!Y421+2*PI())/3)</f>
        <v>#REF!</v>
      </c>
      <c r="AH421" s="11" t="e">
        <f>-'OddsRatio_working_3-way'!U421/(3*'OddsRatio_working_3-way'!X421^(1/3))*COS(('OddsRatio_working_3-way'!Y421+4*PI())/3)</f>
        <v>#REF!</v>
      </c>
      <c r="AI421" s="11" t="e">
        <f>'OddsRatio_working_3-way'!U421/(3*'OddsRatio_working_3-way'!X421^(1/3))*SIN(('OddsRatio_working_3-way'!Y421)/3)</f>
        <v>#REF!</v>
      </c>
      <c r="AJ421" s="11" t="e">
        <f>'OddsRatio_working_3-way'!U421/(3*'OddsRatio_working_3-way'!X421^(1/3))*SIN(('OddsRatio_working_3-way'!Y421+2*PI())/3)</f>
        <v>#REF!</v>
      </c>
      <c r="AK421" s="11" t="e">
        <f>'OddsRatio_working_3-way'!U421/(3*'OddsRatio_working_3-way'!X421^(1/3))*SIN(('OddsRatio_working_3-way'!Y421+4*PI())/3)</f>
        <v>#REF!</v>
      </c>
      <c r="AL421" s="11" t="e">
        <f>'OddsRatio_working_3-way'!Z421+'OddsRatio_working_3-way'!AF421</f>
        <v>#REF!</v>
      </c>
      <c r="AM421" s="11" t="e">
        <f>'OddsRatio_working_3-way'!AA421+'OddsRatio_working_3-way'!AG421</f>
        <v>#REF!</v>
      </c>
      <c r="AN421" s="11" t="e">
        <f>'OddsRatio_working_3-way'!AB421+'OddsRatio_working_3-way'!AH421</f>
        <v>#REF!</v>
      </c>
      <c r="AO421" s="11" t="e">
        <f>'OddsRatio_working_3-way'!AC421+'OddsRatio_working_3-way'!AI421</f>
        <v>#REF!</v>
      </c>
      <c r="AP421" s="11" t="e">
        <f>'OddsRatio_working_3-way'!AD421+'OddsRatio_working_3-way'!AJ421</f>
        <v>#REF!</v>
      </c>
      <c r="AQ421" s="11" t="e">
        <f>'OddsRatio_working_3-way'!AE421+'OddsRatio_working_3-way'!AK421</f>
        <v>#REF!</v>
      </c>
      <c r="AR421" s="10" t="e">
        <f>IF(A421="","",IF(('OddsRatio_working_3-way'!X421=0),IF(Q421&gt;0,-Q421^(1/3),(-Q421)^(1/3)),'OddsRatio_working_3-way'!AL421-'OddsRatio_working_3-way'!R421/3))</f>
        <v>#REF!</v>
      </c>
      <c r="AS421" s="11" t="e">
        <f>IF(('OddsRatio_working_3-way'!X421=0),IF(Q421&gt;0,-Q421^(1/3),(-Q421)^(1/3)),'OddsRatio_working_3-way'!AM421-'OddsRatio_working_3-way'!R421/3)</f>
        <v>#REF!</v>
      </c>
      <c r="AT421" s="11" t="e">
        <f>IF(('OddsRatio_working_3-way'!X421=0),IF(Q421&gt;0,-Q421^(1/3),(-Q421)^(1/3)),'OddsRatio_working_3-way'!AN421-'OddsRatio_working_3-way'!R421/3)</f>
        <v>#REF!</v>
      </c>
      <c r="AU421" s="11" t="e">
        <f>IF(('OddsRatio_working_3-way'!X421=0),0,'OddsRatio_working_3-way'!AO421)</f>
        <v>#REF!</v>
      </c>
      <c r="AV421" s="11" t="e">
        <f>IF(('OddsRatio_working_3-way'!X421=0),0,'OddsRatio_working_3-way'!AP421)</f>
        <v>#REF!</v>
      </c>
      <c r="AW421" s="11" t="e">
        <f>IF(('OddsRatio_working_3-way'!X421=0),0,'OddsRatio_working_3-way'!AQ421)</f>
        <v>#REF!</v>
      </c>
    </row>
    <row r="422" spans="1:4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9" t="e">
        <f t="shared" si="91"/>
        <v>#REF!</v>
      </c>
      <c r="E422" s="9" t="e">
        <f t="shared" si="92"/>
        <v>#REF!</v>
      </c>
      <c r="F422" s="9" t="e">
        <f t="shared" si="93"/>
        <v>#REF!</v>
      </c>
      <c r="G422" s="9" t="e">
        <f t="shared" si="94"/>
        <v>#REF!</v>
      </c>
      <c r="H422" s="9" t="e">
        <f t="shared" si="95"/>
        <v>#REF!</v>
      </c>
      <c r="I422" s="9" t="e">
        <f t="shared" si="96"/>
        <v>#REF!</v>
      </c>
      <c r="J422" s="9" t="e">
        <f t="shared" si="97"/>
        <v>#REF!</v>
      </c>
      <c r="K422" s="11" t="e">
        <f t="shared" si="98"/>
        <v>#REF!</v>
      </c>
      <c r="L422" s="11" t="e">
        <f t="shared" si="99"/>
        <v>#REF!</v>
      </c>
      <c r="M422" s="11" t="e">
        <f t="shared" si="100"/>
        <v>#REF!</v>
      </c>
      <c r="N422" s="11" t="e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#REF!</v>
      </c>
      <c r="O422" s="11">
        <f>0</f>
        <v>0</v>
      </c>
      <c r="P422" s="11" t="e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#REF!</v>
      </c>
      <c r="Q422" s="11" t="e">
        <f>2*'OddsRatio_working_3-way'!K422*'OddsRatio_working_3-way'!L422*'OddsRatio_working_3-way'!M422</f>
        <v>#REF!</v>
      </c>
      <c r="R422" s="11" t="e">
        <f t="shared" si="101"/>
        <v>#REF!</v>
      </c>
      <c r="S422" s="11" t="e">
        <f t="shared" si="102"/>
        <v>#REF!</v>
      </c>
      <c r="T422" s="11" t="e">
        <f t="shared" si="103"/>
        <v>#REF!</v>
      </c>
      <c r="U422" s="11" t="e">
        <f>'OddsRatio_working_3-way'!S422-'OddsRatio_working_3-way'!R422^2/3</f>
        <v>#REF!</v>
      </c>
      <c r="V422" s="11" t="e">
        <f>'OddsRatio_working_3-way'!S422*'OddsRatio_working_3-way'!R422/3-2*'OddsRatio_working_3-way'!R422^3/27-'OddsRatio_working_3-way'!T422</f>
        <v>#REF!</v>
      </c>
      <c r="W422" s="11" t="e">
        <f>'OddsRatio_working_3-way'!V422^2+4*'OddsRatio_working_3-way'!U422^3/27</f>
        <v>#REF!</v>
      </c>
      <c r="X422" s="11" t="e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#REF!</v>
      </c>
      <c r="Y422" s="11" t="e">
        <f>IF('OddsRatio_working_3-way'!W422&gt;=0,IF('OddsRatio_working_3-way'!V422+SQRT('OddsRatio_working_3-way'!W422)&gt;0,0,PI()),ACOS('OddsRatio_working_3-way'!V422/(2*'OddsRatio_working_3-way'!X422)))</f>
        <v>#REF!</v>
      </c>
      <c r="Z422" s="11" t="e">
        <f>'OddsRatio_working_3-way'!X422^(1/3)*COS('OddsRatio_working_3-way'!Y422/3)</f>
        <v>#REF!</v>
      </c>
      <c r="AA422" s="11" t="e">
        <f>'OddsRatio_working_3-way'!X422^(1/3)*COS(('OddsRatio_working_3-way'!Y422+2*PI())/3)</f>
        <v>#REF!</v>
      </c>
      <c r="AB422" s="11" t="e">
        <f>'OddsRatio_working_3-way'!X422^(1/3)*COS(('OddsRatio_working_3-way'!Y422+4*PI())/3)</f>
        <v>#REF!</v>
      </c>
      <c r="AC422" s="11" t="e">
        <f>'OddsRatio_working_3-way'!X422^(1/3)*SIN('OddsRatio_working_3-way'!Y422/3)</f>
        <v>#REF!</v>
      </c>
      <c r="AD422" s="11" t="e">
        <f>'OddsRatio_working_3-way'!X422^(1/3)*SIN(('OddsRatio_working_3-way'!Y422+2*PI())/3)</f>
        <v>#REF!</v>
      </c>
      <c r="AE422" s="11" t="e">
        <f>'OddsRatio_working_3-way'!X422^(1/3)*SIN(('OddsRatio_working_3-way'!Y422+4*PI())/3)</f>
        <v>#REF!</v>
      </c>
      <c r="AF422" s="11" t="e">
        <f>-'OddsRatio_working_3-way'!U422/(3*'OddsRatio_working_3-way'!X422^(1/3))*COS(('OddsRatio_working_3-way'!Y422)/3)</f>
        <v>#REF!</v>
      </c>
      <c r="AG422" s="11" t="e">
        <f>-'OddsRatio_working_3-way'!U422/(3*'OddsRatio_working_3-way'!X422^(1/3))*COS(('OddsRatio_working_3-way'!Y422+2*PI())/3)</f>
        <v>#REF!</v>
      </c>
      <c r="AH422" s="11" t="e">
        <f>-'OddsRatio_working_3-way'!U422/(3*'OddsRatio_working_3-way'!X422^(1/3))*COS(('OddsRatio_working_3-way'!Y422+4*PI())/3)</f>
        <v>#REF!</v>
      </c>
      <c r="AI422" s="11" t="e">
        <f>'OddsRatio_working_3-way'!U422/(3*'OddsRatio_working_3-way'!X422^(1/3))*SIN(('OddsRatio_working_3-way'!Y422)/3)</f>
        <v>#REF!</v>
      </c>
      <c r="AJ422" s="11" t="e">
        <f>'OddsRatio_working_3-way'!U422/(3*'OddsRatio_working_3-way'!X422^(1/3))*SIN(('OddsRatio_working_3-way'!Y422+2*PI())/3)</f>
        <v>#REF!</v>
      </c>
      <c r="AK422" s="11" t="e">
        <f>'OddsRatio_working_3-way'!U422/(3*'OddsRatio_working_3-way'!X422^(1/3))*SIN(('OddsRatio_working_3-way'!Y422+4*PI())/3)</f>
        <v>#REF!</v>
      </c>
      <c r="AL422" s="11" t="e">
        <f>'OddsRatio_working_3-way'!Z422+'OddsRatio_working_3-way'!AF422</f>
        <v>#REF!</v>
      </c>
      <c r="AM422" s="11" t="e">
        <f>'OddsRatio_working_3-way'!AA422+'OddsRatio_working_3-way'!AG422</f>
        <v>#REF!</v>
      </c>
      <c r="AN422" s="11" t="e">
        <f>'OddsRatio_working_3-way'!AB422+'OddsRatio_working_3-way'!AH422</f>
        <v>#REF!</v>
      </c>
      <c r="AO422" s="11" t="e">
        <f>'OddsRatio_working_3-way'!AC422+'OddsRatio_working_3-way'!AI422</f>
        <v>#REF!</v>
      </c>
      <c r="AP422" s="11" t="e">
        <f>'OddsRatio_working_3-way'!AD422+'OddsRatio_working_3-way'!AJ422</f>
        <v>#REF!</v>
      </c>
      <c r="AQ422" s="11" t="e">
        <f>'OddsRatio_working_3-way'!AE422+'OddsRatio_working_3-way'!AK422</f>
        <v>#REF!</v>
      </c>
      <c r="AR422" s="10" t="e">
        <f>IF(A422="","",IF(('OddsRatio_working_3-way'!X422=0),IF(Q422&gt;0,-Q422^(1/3),(-Q422)^(1/3)),'OddsRatio_working_3-way'!AL422-'OddsRatio_working_3-way'!R422/3))</f>
        <v>#REF!</v>
      </c>
      <c r="AS422" s="11" t="e">
        <f>IF(('OddsRatio_working_3-way'!X422=0),IF(Q422&gt;0,-Q422^(1/3),(-Q422)^(1/3)),'OddsRatio_working_3-way'!AM422-'OddsRatio_working_3-way'!R422/3)</f>
        <v>#REF!</v>
      </c>
      <c r="AT422" s="11" t="e">
        <f>IF(('OddsRatio_working_3-way'!X422=0),IF(Q422&gt;0,-Q422^(1/3),(-Q422)^(1/3)),'OddsRatio_working_3-way'!AN422-'OddsRatio_working_3-way'!R422/3)</f>
        <v>#REF!</v>
      </c>
      <c r="AU422" s="11" t="e">
        <f>IF(('OddsRatio_working_3-way'!X422=0),0,'OddsRatio_working_3-way'!AO422)</f>
        <v>#REF!</v>
      </c>
      <c r="AV422" s="11" t="e">
        <f>IF(('OddsRatio_working_3-way'!X422=0),0,'OddsRatio_working_3-way'!AP422)</f>
        <v>#REF!</v>
      </c>
      <c r="AW422" s="11" t="e">
        <f>IF(('OddsRatio_working_3-way'!X422=0),0,'OddsRatio_working_3-way'!AQ422)</f>
        <v>#REF!</v>
      </c>
    </row>
    <row r="423" spans="1:4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9" t="e">
        <f t="shared" si="91"/>
        <v>#REF!</v>
      </c>
      <c r="E423" s="9" t="e">
        <f t="shared" si="92"/>
        <v>#REF!</v>
      </c>
      <c r="F423" s="9" t="e">
        <f t="shared" si="93"/>
        <v>#REF!</v>
      </c>
      <c r="G423" s="9" t="e">
        <f t="shared" si="94"/>
        <v>#REF!</v>
      </c>
      <c r="H423" s="9" t="e">
        <f t="shared" si="95"/>
        <v>#REF!</v>
      </c>
      <c r="I423" s="9" t="e">
        <f t="shared" si="96"/>
        <v>#REF!</v>
      </c>
      <c r="J423" s="9" t="e">
        <f t="shared" si="97"/>
        <v>#REF!</v>
      </c>
      <c r="K423" s="11" t="e">
        <f t="shared" si="98"/>
        <v>#REF!</v>
      </c>
      <c r="L423" s="11" t="e">
        <f t="shared" si="99"/>
        <v>#REF!</v>
      </c>
      <c r="M423" s="11" t="e">
        <f t="shared" si="100"/>
        <v>#REF!</v>
      </c>
      <c r="N423" s="11" t="e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#REF!</v>
      </c>
      <c r="O423" s="11">
        <f>0</f>
        <v>0</v>
      </c>
      <c r="P423" s="11" t="e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#REF!</v>
      </c>
      <c r="Q423" s="11" t="e">
        <f>2*'OddsRatio_working_3-way'!K423*'OddsRatio_working_3-way'!L423*'OddsRatio_working_3-way'!M423</f>
        <v>#REF!</v>
      </c>
      <c r="R423" s="11" t="e">
        <f t="shared" si="101"/>
        <v>#REF!</v>
      </c>
      <c r="S423" s="11" t="e">
        <f t="shared" si="102"/>
        <v>#REF!</v>
      </c>
      <c r="T423" s="11" t="e">
        <f t="shared" si="103"/>
        <v>#REF!</v>
      </c>
      <c r="U423" s="11" t="e">
        <f>'OddsRatio_working_3-way'!S423-'OddsRatio_working_3-way'!R423^2/3</f>
        <v>#REF!</v>
      </c>
      <c r="V423" s="11" t="e">
        <f>'OddsRatio_working_3-way'!S423*'OddsRatio_working_3-way'!R423/3-2*'OddsRatio_working_3-way'!R423^3/27-'OddsRatio_working_3-way'!T423</f>
        <v>#REF!</v>
      </c>
      <c r="W423" s="11" t="e">
        <f>'OddsRatio_working_3-way'!V423^2+4*'OddsRatio_working_3-way'!U423^3/27</f>
        <v>#REF!</v>
      </c>
      <c r="X423" s="11" t="e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#REF!</v>
      </c>
      <c r="Y423" s="11" t="e">
        <f>IF('OddsRatio_working_3-way'!W423&gt;=0,IF('OddsRatio_working_3-way'!V423+SQRT('OddsRatio_working_3-way'!W423)&gt;0,0,PI()),ACOS('OddsRatio_working_3-way'!V423/(2*'OddsRatio_working_3-way'!X423)))</f>
        <v>#REF!</v>
      </c>
      <c r="Z423" s="11" t="e">
        <f>'OddsRatio_working_3-way'!X423^(1/3)*COS('OddsRatio_working_3-way'!Y423/3)</f>
        <v>#REF!</v>
      </c>
      <c r="AA423" s="11" t="e">
        <f>'OddsRatio_working_3-way'!X423^(1/3)*COS(('OddsRatio_working_3-way'!Y423+2*PI())/3)</f>
        <v>#REF!</v>
      </c>
      <c r="AB423" s="11" t="e">
        <f>'OddsRatio_working_3-way'!X423^(1/3)*COS(('OddsRatio_working_3-way'!Y423+4*PI())/3)</f>
        <v>#REF!</v>
      </c>
      <c r="AC423" s="11" t="e">
        <f>'OddsRatio_working_3-way'!X423^(1/3)*SIN('OddsRatio_working_3-way'!Y423/3)</f>
        <v>#REF!</v>
      </c>
      <c r="AD423" s="11" t="e">
        <f>'OddsRatio_working_3-way'!X423^(1/3)*SIN(('OddsRatio_working_3-way'!Y423+2*PI())/3)</f>
        <v>#REF!</v>
      </c>
      <c r="AE423" s="11" t="e">
        <f>'OddsRatio_working_3-way'!X423^(1/3)*SIN(('OddsRatio_working_3-way'!Y423+4*PI())/3)</f>
        <v>#REF!</v>
      </c>
      <c r="AF423" s="11" t="e">
        <f>-'OddsRatio_working_3-way'!U423/(3*'OddsRatio_working_3-way'!X423^(1/3))*COS(('OddsRatio_working_3-way'!Y423)/3)</f>
        <v>#REF!</v>
      </c>
      <c r="AG423" s="11" t="e">
        <f>-'OddsRatio_working_3-way'!U423/(3*'OddsRatio_working_3-way'!X423^(1/3))*COS(('OddsRatio_working_3-way'!Y423+2*PI())/3)</f>
        <v>#REF!</v>
      </c>
      <c r="AH423" s="11" t="e">
        <f>-'OddsRatio_working_3-way'!U423/(3*'OddsRatio_working_3-way'!X423^(1/3))*COS(('OddsRatio_working_3-way'!Y423+4*PI())/3)</f>
        <v>#REF!</v>
      </c>
      <c r="AI423" s="11" t="e">
        <f>'OddsRatio_working_3-way'!U423/(3*'OddsRatio_working_3-way'!X423^(1/3))*SIN(('OddsRatio_working_3-way'!Y423)/3)</f>
        <v>#REF!</v>
      </c>
      <c r="AJ423" s="11" t="e">
        <f>'OddsRatio_working_3-way'!U423/(3*'OddsRatio_working_3-way'!X423^(1/3))*SIN(('OddsRatio_working_3-way'!Y423+2*PI())/3)</f>
        <v>#REF!</v>
      </c>
      <c r="AK423" s="11" t="e">
        <f>'OddsRatio_working_3-way'!U423/(3*'OddsRatio_working_3-way'!X423^(1/3))*SIN(('OddsRatio_working_3-way'!Y423+4*PI())/3)</f>
        <v>#REF!</v>
      </c>
      <c r="AL423" s="11" t="e">
        <f>'OddsRatio_working_3-way'!Z423+'OddsRatio_working_3-way'!AF423</f>
        <v>#REF!</v>
      </c>
      <c r="AM423" s="11" t="e">
        <f>'OddsRatio_working_3-way'!AA423+'OddsRatio_working_3-way'!AG423</f>
        <v>#REF!</v>
      </c>
      <c r="AN423" s="11" t="e">
        <f>'OddsRatio_working_3-way'!AB423+'OddsRatio_working_3-way'!AH423</f>
        <v>#REF!</v>
      </c>
      <c r="AO423" s="11" t="e">
        <f>'OddsRatio_working_3-way'!AC423+'OddsRatio_working_3-way'!AI423</f>
        <v>#REF!</v>
      </c>
      <c r="AP423" s="11" t="e">
        <f>'OddsRatio_working_3-way'!AD423+'OddsRatio_working_3-way'!AJ423</f>
        <v>#REF!</v>
      </c>
      <c r="AQ423" s="11" t="e">
        <f>'OddsRatio_working_3-way'!AE423+'OddsRatio_working_3-way'!AK423</f>
        <v>#REF!</v>
      </c>
      <c r="AR423" s="10" t="e">
        <f>IF(A423="","",IF(('OddsRatio_working_3-way'!X423=0),IF(Q423&gt;0,-Q423^(1/3),(-Q423)^(1/3)),'OddsRatio_working_3-way'!AL423-'OddsRatio_working_3-way'!R423/3))</f>
        <v>#REF!</v>
      </c>
      <c r="AS423" s="11" t="e">
        <f>IF(('OddsRatio_working_3-way'!X423=0),IF(Q423&gt;0,-Q423^(1/3),(-Q423)^(1/3)),'OddsRatio_working_3-way'!AM423-'OddsRatio_working_3-way'!R423/3)</f>
        <v>#REF!</v>
      </c>
      <c r="AT423" s="11" t="e">
        <f>IF(('OddsRatio_working_3-way'!X423=0),IF(Q423&gt;0,-Q423^(1/3),(-Q423)^(1/3)),'OddsRatio_working_3-way'!AN423-'OddsRatio_working_3-way'!R423/3)</f>
        <v>#REF!</v>
      </c>
      <c r="AU423" s="11" t="e">
        <f>IF(('OddsRatio_working_3-way'!X423=0),0,'OddsRatio_working_3-way'!AO423)</f>
        <v>#REF!</v>
      </c>
      <c r="AV423" s="11" t="e">
        <f>IF(('OddsRatio_working_3-way'!X423=0),0,'OddsRatio_working_3-way'!AP423)</f>
        <v>#REF!</v>
      </c>
      <c r="AW423" s="11" t="e">
        <f>IF(('OddsRatio_working_3-way'!X423=0),0,'OddsRatio_working_3-way'!AQ423)</f>
        <v>#REF!</v>
      </c>
    </row>
    <row r="424" spans="1:4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9" t="e">
        <f t="shared" si="91"/>
        <v>#REF!</v>
      </c>
      <c r="E424" s="9" t="e">
        <f t="shared" si="92"/>
        <v>#REF!</v>
      </c>
      <c r="F424" s="9" t="e">
        <f t="shared" si="93"/>
        <v>#REF!</v>
      </c>
      <c r="G424" s="9" t="e">
        <f t="shared" si="94"/>
        <v>#REF!</v>
      </c>
      <c r="H424" s="9" t="e">
        <f t="shared" si="95"/>
        <v>#REF!</v>
      </c>
      <c r="I424" s="9" t="e">
        <f t="shared" si="96"/>
        <v>#REF!</v>
      </c>
      <c r="J424" s="9" t="e">
        <f t="shared" si="97"/>
        <v>#REF!</v>
      </c>
      <c r="K424" s="11" t="e">
        <f t="shared" si="98"/>
        <v>#REF!</v>
      </c>
      <c r="L424" s="11" t="e">
        <f t="shared" si="99"/>
        <v>#REF!</v>
      </c>
      <c r="M424" s="11" t="e">
        <f t="shared" si="100"/>
        <v>#REF!</v>
      </c>
      <c r="N424" s="11" t="e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#REF!</v>
      </c>
      <c r="O424" s="11">
        <f>0</f>
        <v>0</v>
      </c>
      <c r="P424" s="11" t="e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#REF!</v>
      </c>
      <c r="Q424" s="11" t="e">
        <f>2*'OddsRatio_working_3-way'!K424*'OddsRatio_working_3-way'!L424*'OddsRatio_working_3-way'!M424</f>
        <v>#REF!</v>
      </c>
      <c r="R424" s="11" t="e">
        <f t="shared" si="101"/>
        <v>#REF!</v>
      </c>
      <c r="S424" s="11" t="e">
        <f t="shared" si="102"/>
        <v>#REF!</v>
      </c>
      <c r="T424" s="11" t="e">
        <f t="shared" si="103"/>
        <v>#REF!</v>
      </c>
      <c r="U424" s="11" t="e">
        <f>'OddsRatio_working_3-way'!S424-'OddsRatio_working_3-way'!R424^2/3</f>
        <v>#REF!</v>
      </c>
      <c r="V424" s="11" t="e">
        <f>'OddsRatio_working_3-way'!S424*'OddsRatio_working_3-way'!R424/3-2*'OddsRatio_working_3-way'!R424^3/27-'OddsRatio_working_3-way'!T424</f>
        <v>#REF!</v>
      </c>
      <c r="W424" s="11" t="e">
        <f>'OddsRatio_working_3-way'!V424^2+4*'OddsRatio_working_3-way'!U424^3/27</f>
        <v>#REF!</v>
      </c>
      <c r="X424" s="11" t="e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#REF!</v>
      </c>
      <c r="Y424" s="11" t="e">
        <f>IF('OddsRatio_working_3-way'!W424&gt;=0,IF('OddsRatio_working_3-way'!V424+SQRT('OddsRatio_working_3-way'!W424)&gt;0,0,PI()),ACOS('OddsRatio_working_3-way'!V424/(2*'OddsRatio_working_3-way'!X424)))</f>
        <v>#REF!</v>
      </c>
      <c r="Z424" s="11" t="e">
        <f>'OddsRatio_working_3-way'!X424^(1/3)*COS('OddsRatio_working_3-way'!Y424/3)</f>
        <v>#REF!</v>
      </c>
      <c r="AA424" s="11" t="e">
        <f>'OddsRatio_working_3-way'!X424^(1/3)*COS(('OddsRatio_working_3-way'!Y424+2*PI())/3)</f>
        <v>#REF!</v>
      </c>
      <c r="AB424" s="11" t="e">
        <f>'OddsRatio_working_3-way'!X424^(1/3)*COS(('OddsRatio_working_3-way'!Y424+4*PI())/3)</f>
        <v>#REF!</v>
      </c>
      <c r="AC424" s="11" t="e">
        <f>'OddsRatio_working_3-way'!X424^(1/3)*SIN('OddsRatio_working_3-way'!Y424/3)</f>
        <v>#REF!</v>
      </c>
      <c r="AD424" s="11" t="e">
        <f>'OddsRatio_working_3-way'!X424^(1/3)*SIN(('OddsRatio_working_3-way'!Y424+2*PI())/3)</f>
        <v>#REF!</v>
      </c>
      <c r="AE424" s="11" t="e">
        <f>'OddsRatio_working_3-way'!X424^(1/3)*SIN(('OddsRatio_working_3-way'!Y424+4*PI())/3)</f>
        <v>#REF!</v>
      </c>
      <c r="AF424" s="11" t="e">
        <f>-'OddsRatio_working_3-way'!U424/(3*'OddsRatio_working_3-way'!X424^(1/3))*COS(('OddsRatio_working_3-way'!Y424)/3)</f>
        <v>#REF!</v>
      </c>
      <c r="AG424" s="11" t="e">
        <f>-'OddsRatio_working_3-way'!U424/(3*'OddsRatio_working_3-way'!X424^(1/3))*COS(('OddsRatio_working_3-way'!Y424+2*PI())/3)</f>
        <v>#REF!</v>
      </c>
      <c r="AH424" s="11" t="e">
        <f>-'OddsRatio_working_3-way'!U424/(3*'OddsRatio_working_3-way'!X424^(1/3))*COS(('OddsRatio_working_3-way'!Y424+4*PI())/3)</f>
        <v>#REF!</v>
      </c>
      <c r="AI424" s="11" t="e">
        <f>'OddsRatio_working_3-way'!U424/(3*'OddsRatio_working_3-way'!X424^(1/3))*SIN(('OddsRatio_working_3-way'!Y424)/3)</f>
        <v>#REF!</v>
      </c>
      <c r="AJ424" s="11" t="e">
        <f>'OddsRatio_working_3-way'!U424/(3*'OddsRatio_working_3-way'!X424^(1/3))*SIN(('OddsRatio_working_3-way'!Y424+2*PI())/3)</f>
        <v>#REF!</v>
      </c>
      <c r="AK424" s="11" t="e">
        <f>'OddsRatio_working_3-way'!U424/(3*'OddsRatio_working_3-way'!X424^(1/3))*SIN(('OddsRatio_working_3-way'!Y424+4*PI())/3)</f>
        <v>#REF!</v>
      </c>
      <c r="AL424" s="11" t="e">
        <f>'OddsRatio_working_3-way'!Z424+'OddsRatio_working_3-way'!AF424</f>
        <v>#REF!</v>
      </c>
      <c r="AM424" s="11" t="e">
        <f>'OddsRatio_working_3-way'!AA424+'OddsRatio_working_3-way'!AG424</f>
        <v>#REF!</v>
      </c>
      <c r="AN424" s="11" t="e">
        <f>'OddsRatio_working_3-way'!AB424+'OddsRatio_working_3-way'!AH424</f>
        <v>#REF!</v>
      </c>
      <c r="AO424" s="11" t="e">
        <f>'OddsRatio_working_3-way'!AC424+'OddsRatio_working_3-way'!AI424</f>
        <v>#REF!</v>
      </c>
      <c r="AP424" s="11" t="e">
        <f>'OddsRatio_working_3-way'!AD424+'OddsRatio_working_3-way'!AJ424</f>
        <v>#REF!</v>
      </c>
      <c r="AQ424" s="11" t="e">
        <f>'OddsRatio_working_3-way'!AE424+'OddsRatio_working_3-way'!AK424</f>
        <v>#REF!</v>
      </c>
      <c r="AR424" s="10" t="e">
        <f>IF(A424="","",IF(('OddsRatio_working_3-way'!X424=0),IF(Q424&gt;0,-Q424^(1/3),(-Q424)^(1/3)),'OddsRatio_working_3-way'!AL424-'OddsRatio_working_3-way'!R424/3))</f>
        <v>#REF!</v>
      </c>
      <c r="AS424" s="11" t="e">
        <f>IF(('OddsRatio_working_3-way'!X424=0),IF(Q424&gt;0,-Q424^(1/3),(-Q424)^(1/3)),'OddsRatio_working_3-way'!AM424-'OddsRatio_working_3-way'!R424/3)</f>
        <v>#REF!</v>
      </c>
      <c r="AT424" s="11" t="e">
        <f>IF(('OddsRatio_working_3-way'!X424=0),IF(Q424&gt;0,-Q424^(1/3),(-Q424)^(1/3)),'OddsRatio_working_3-way'!AN424-'OddsRatio_working_3-way'!R424/3)</f>
        <v>#REF!</v>
      </c>
      <c r="AU424" s="11" t="e">
        <f>IF(('OddsRatio_working_3-way'!X424=0),0,'OddsRatio_working_3-way'!AO424)</f>
        <v>#REF!</v>
      </c>
      <c r="AV424" s="11" t="e">
        <f>IF(('OddsRatio_working_3-way'!X424=0),0,'OddsRatio_working_3-way'!AP424)</f>
        <v>#REF!</v>
      </c>
      <c r="AW424" s="11" t="e">
        <f>IF(('OddsRatio_working_3-way'!X424=0),0,'OddsRatio_working_3-way'!AQ424)</f>
        <v>#REF!</v>
      </c>
    </row>
    <row r="425" spans="1:4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9" t="e">
        <f t="shared" si="91"/>
        <v>#VALUE!</v>
      </c>
      <c r="E425" s="9" t="e">
        <f t="shared" si="92"/>
        <v>#VALUE!</v>
      </c>
      <c r="F425" s="9" t="e">
        <f t="shared" si="93"/>
        <v>#VALUE!</v>
      </c>
      <c r="G425" s="9" t="str">
        <f t="shared" si="94"/>
        <v/>
      </c>
      <c r="H425" s="9" t="str">
        <f t="shared" si="95"/>
        <v/>
      </c>
      <c r="I425" s="9" t="str">
        <f t="shared" si="96"/>
        <v/>
      </c>
      <c r="J425" s="9" t="str">
        <f t="shared" si="97"/>
        <v/>
      </c>
      <c r="K425" s="11" t="e">
        <f t="shared" si="98"/>
        <v>#VALUE!</v>
      </c>
      <c r="L425" s="11" t="e">
        <f t="shared" si="99"/>
        <v>#VALUE!</v>
      </c>
      <c r="M425" s="11" t="e">
        <f t="shared" si="100"/>
        <v>#VALUE!</v>
      </c>
      <c r="N425" s="11" t="e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#VALUE!</v>
      </c>
      <c r="O425" s="11">
        <f>0</f>
        <v>0</v>
      </c>
      <c r="P425" s="11" t="e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#VALUE!</v>
      </c>
      <c r="Q425" s="11" t="e">
        <f>2*'OddsRatio_working_3-way'!K425*'OddsRatio_working_3-way'!L425*'OddsRatio_working_3-way'!M425</f>
        <v>#VALUE!</v>
      </c>
      <c r="R425" s="11" t="e">
        <f t="shared" si="101"/>
        <v>#VALUE!</v>
      </c>
      <c r="S425" s="11" t="e">
        <f t="shared" si="102"/>
        <v>#VALUE!</v>
      </c>
      <c r="T425" s="11" t="e">
        <f t="shared" si="103"/>
        <v>#VALUE!</v>
      </c>
      <c r="U425" s="11" t="e">
        <f>'OddsRatio_working_3-way'!S425-'OddsRatio_working_3-way'!R425^2/3</f>
        <v>#VALUE!</v>
      </c>
      <c r="V425" s="11" t="e">
        <f>'OddsRatio_working_3-way'!S425*'OddsRatio_working_3-way'!R425/3-2*'OddsRatio_working_3-way'!R425^3/27-'OddsRatio_working_3-way'!T425</f>
        <v>#VALUE!</v>
      </c>
      <c r="W425" s="11" t="e">
        <f>'OddsRatio_working_3-way'!V425^2+4*'OddsRatio_working_3-way'!U425^3/27</f>
        <v>#VALUE!</v>
      </c>
      <c r="X425" s="11" t="e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#VALUE!</v>
      </c>
      <c r="Y425" s="11" t="e">
        <f>IF('OddsRatio_working_3-way'!W425&gt;=0,IF('OddsRatio_working_3-way'!V425+SQRT('OddsRatio_working_3-way'!W425)&gt;0,0,PI()),ACOS('OddsRatio_working_3-way'!V425/(2*'OddsRatio_working_3-way'!X425)))</f>
        <v>#VALUE!</v>
      </c>
      <c r="Z425" s="11" t="e">
        <f>'OddsRatio_working_3-way'!X425^(1/3)*COS('OddsRatio_working_3-way'!Y425/3)</f>
        <v>#VALUE!</v>
      </c>
      <c r="AA425" s="11" t="e">
        <f>'OddsRatio_working_3-way'!X425^(1/3)*COS(('OddsRatio_working_3-way'!Y425+2*PI())/3)</f>
        <v>#VALUE!</v>
      </c>
      <c r="AB425" s="11" t="e">
        <f>'OddsRatio_working_3-way'!X425^(1/3)*COS(('OddsRatio_working_3-way'!Y425+4*PI())/3)</f>
        <v>#VALUE!</v>
      </c>
      <c r="AC425" s="11" t="e">
        <f>'OddsRatio_working_3-way'!X425^(1/3)*SIN('OddsRatio_working_3-way'!Y425/3)</f>
        <v>#VALUE!</v>
      </c>
      <c r="AD425" s="11" t="e">
        <f>'OddsRatio_working_3-way'!X425^(1/3)*SIN(('OddsRatio_working_3-way'!Y425+2*PI())/3)</f>
        <v>#VALUE!</v>
      </c>
      <c r="AE425" s="11" t="e">
        <f>'OddsRatio_working_3-way'!X425^(1/3)*SIN(('OddsRatio_working_3-way'!Y425+4*PI())/3)</f>
        <v>#VALUE!</v>
      </c>
      <c r="AF425" s="11" t="e">
        <f>-'OddsRatio_working_3-way'!U425/(3*'OddsRatio_working_3-way'!X425^(1/3))*COS(('OddsRatio_working_3-way'!Y425)/3)</f>
        <v>#VALUE!</v>
      </c>
      <c r="AG425" s="11" t="e">
        <f>-'OddsRatio_working_3-way'!U425/(3*'OddsRatio_working_3-way'!X425^(1/3))*COS(('OddsRatio_working_3-way'!Y425+2*PI())/3)</f>
        <v>#VALUE!</v>
      </c>
      <c r="AH425" s="11" t="e">
        <f>-'OddsRatio_working_3-way'!U425/(3*'OddsRatio_working_3-way'!X425^(1/3))*COS(('OddsRatio_working_3-way'!Y425+4*PI())/3)</f>
        <v>#VALUE!</v>
      </c>
      <c r="AI425" s="11" t="e">
        <f>'OddsRatio_working_3-way'!U425/(3*'OddsRatio_working_3-way'!X425^(1/3))*SIN(('OddsRatio_working_3-way'!Y425)/3)</f>
        <v>#VALUE!</v>
      </c>
      <c r="AJ425" s="11" t="e">
        <f>'OddsRatio_working_3-way'!U425/(3*'OddsRatio_working_3-way'!X425^(1/3))*SIN(('OddsRatio_working_3-way'!Y425+2*PI())/3)</f>
        <v>#VALUE!</v>
      </c>
      <c r="AK425" s="11" t="e">
        <f>'OddsRatio_working_3-way'!U425/(3*'OddsRatio_working_3-way'!X425^(1/3))*SIN(('OddsRatio_working_3-way'!Y425+4*PI())/3)</f>
        <v>#VALUE!</v>
      </c>
      <c r="AL425" s="11" t="e">
        <f>'OddsRatio_working_3-way'!Z425+'OddsRatio_working_3-way'!AF425</f>
        <v>#VALUE!</v>
      </c>
      <c r="AM425" s="11" t="e">
        <f>'OddsRatio_working_3-way'!AA425+'OddsRatio_working_3-way'!AG425</f>
        <v>#VALUE!</v>
      </c>
      <c r="AN425" s="11" t="e">
        <f>'OddsRatio_working_3-way'!AB425+'OddsRatio_working_3-way'!AH425</f>
        <v>#VALUE!</v>
      </c>
      <c r="AO425" s="11" t="e">
        <f>'OddsRatio_working_3-way'!AC425+'OddsRatio_working_3-way'!AI425</f>
        <v>#VALUE!</v>
      </c>
      <c r="AP425" s="11" t="e">
        <f>'OddsRatio_working_3-way'!AD425+'OddsRatio_working_3-way'!AJ425</f>
        <v>#VALUE!</v>
      </c>
      <c r="AQ425" s="11" t="e">
        <f>'OddsRatio_working_3-way'!AE425+'OddsRatio_working_3-way'!AK425</f>
        <v>#VALUE!</v>
      </c>
      <c r="AR425" s="10" t="str">
        <f>IF(A425="","",IF(('OddsRatio_working_3-way'!X425=0),IF(Q425&gt;0,-Q425^(1/3),(-Q425)^(1/3)),'OddsRatio_working_3-way'!AL425-'OddsRatio_working_3-way'!R425/3))</f>
        <v/>
      </c>
      <c r="AS425" s="11" t="e">
        <f>IF(('OddsRatio_working_3-way'!X425=0),IF(Q425&gt;0,-Q425^(1/3),(-Q425)^(1/3)),'OddsRatio_working_3-way'!AM425-'OddsRatio_working_3-way'!R425/3)</f>
        <v>#VALUE!</v>
      </c>
      <c r="AT425" s="11" t="e">
        <f>IF(('OddsRatio_working_3-way'!X425=0),IF(Q425&gt;0,-Q425^(1/3),(-Q425)^(1/3)),'OddsRatio_working_3-way'!AN425-'OddsRatio_working_3-way'!R425/3)</f>
        <v>#VALUE!</v>
      </c>
      <c r="AU425" s="11" t="e">
        <f>IF(('OddsRatio_working_3-way'!X425=0),0,'OddsRatio_working_3-way'!AO425)</f>
        <v>#VALUE!</v>
      </c>
      <c r="AV425" s="11" t="e">
        <f>IF(('OddsRatio_working_3-way'!X425=0),0,'OddsRatio_working_3-way'!AP425)</f>
        <v>#VALUE!</v>
      </c>
      <c r="AW425" s="11" t="e">
        <f>IF(('OddsRatio_working_3-way'!X425=0),0,'OddsRatio_working_3-way'!AQ425)</f>
        <v>#VALUE!</v>
      </c>
    </row>
    <row r="426" spans="1:4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9" t="e">
        <f t="shared" si="91"/>
        <v>#VALUE!</v>
      </c>
      <c r="E426" s="9" t="e">
        <f t="shared" si="92"/>
        <v>#VALUE!</v>
      </c>
      <c r="F426" s="9" t="e">
        <f t="shared" si="93"/>
        <v>#VALUE!</v>
      </c>
      <c r="G426" s="9" t="str">
        <f t="shared" si="94"/>
        <v/>
      </c>
      <c r="H426" s="9" t="str">
        <f t="shared" si="95"/>
        <v/>
      </c>
      <c r="I426" s="9" t="str">
        <f t="shared" si="96"/>
        <v/>
      </c>
      <c r="J426" s="9" t="str">
        <f t="shared" si="97"/>
        <v/>
      </c>
      <c r="K426" s="11" t="e">
        <f t="shared" si="98"/>
        <v>#VALUE!</v>
      </c>
      <c r="L426" s="11" t="e">
        <f t="shared" si="99"/>
        <v>#VALUE!</v>
      </c>
      <c r="M426" s="11" t="e">
        <f t="shared" si="100"/>
        <v>#VALUE!</v>
      </c>
      <c r="N426" s="11" t="e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#VALUE!</v>
      </c>
      <c r="O426" s="11">
        <f>0</f>
        <v>0</v>
      </c>
      <c r="P426" s="11" t="e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#VALUE!</v>
      </c>
      <c r="Q426" s="11" t="e">
        <f>2*'OddsRatio_working_3-way'!K426*'OddsRatio_working_3-way'!L426*'OddsRatio_working_3-way'!M426</f>
        <v>#VALUE!</v>
      </c>
      <c r="R426" s="11" t="e">
        <f t="shared" si="101"/>
        <v>#VALUE!</v>
      </c>
      <c r="S426" s="11" t="e">
        <f t="shared" si="102"/>
        <v>#VALUE!</v>
      </c>
      <c r="T426" s="11" t="e">
        <f t="shared" si="103"/>
        <v>#VALUE!</v>
      </c>
      <c r="U426" s="11" t="e">
        <f>'OddsRatio_working_3-way'!S426-'OddsRatio_working_3-way'!R426^2/3</f>
        <v>#VALUE!</v>
      </c>
      <c r="V426" s="11" t="e">
        <f>'OddsRatio_working_3-way'!S426*'OddsRatio_working_3-way'!R426/3-2*'OddsRatio_working_3-way'!R426^3/27-'OddsRatio_working_3-way'!T426</f>
        <v>#VALUE!</v>
      </c>
      <c r="W426" s="11" t="e">
        <f>'OddsRatio_working_3-way'!V426^2+4*'OddsRatio_working_3-way'!U426^3/27</f>
        <v>#VALUE!</v>
      </c>
      <c r="X426" s="11" t="e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#VALUE!</v>
      </c>
      <c r="Y426" s="11" t="e">
        <f>IF('OddsRatio_working_3-way'!W426&gt;=0,IF('OddsRatio_working_3-way'!V426+SQRT('OddsRatio_working_3-way'!W426)&gt;0,0,PI()),ACOS('OddsRatio_working_3-way'!V426/(2*'OddsRatio_working_3-way'!X426)))</f>
        <v>#VALUE!</v>
      </c>
      <c r="Z426" s="11" t="e">
        <f>'OddsRatio_working_3-way'!X426^(1/3)*COS('OddsRatio_working_3-way'!Y426/3)</f>
        <v>#VALUE!</v>
      </c>
      <c r="AA426" s="11" t="e">
        <f>'OddsRatio_working_3-way'!X426^(1/3)*COS(('OddsRatio_working_3-way'!Y426+2*PI())/3)</f>
        <v>#VALUE!</v>
      </c>
      <c r="AB426" s="11" t="e">
        <f>'OddsRatio_working_3-way'!X426^(1/3)*COS(('OddsRatio_working_3-way'!Y426+4*PI())/3)</f>
        <v>#VALUE!</v>
      </c>
      <c r="AC426" s="11" t="e">
        <f>'OddsRatio_working_3-way'!X426^(1/3)*SIN('OddsRatio_working_3-way'!Y426/3)</f>
        <v>#VALUE!</v>
      </c>
      <c r="AD426" s="11" t="e">
        <f>'OddsRatio_working_3-way'!X426^(1/3)*SIN(('OddsRatio_working_3-way'!Y426+2*PI())/3)</f>
        <v>#VALUE!</v>
      </c>
      <c r="AE426" s="11" t="e">
        <f>'OddsRatio_working_3-way'!X426^(1/3)*SIN(('OddsRatio_working_3-way'!Y426+4*PI())/3)</f>
        <v>#VALUE!</v>
      </c>
      <c r="AF426" s="11" t="e">
        <f>-'OddsRatio_working_3-way'!U426/(3*'OddsRatio_working_3-way'!X426^(1/3))*COS(('OddsRatio_working_3-way'!Y426)/3)</f>
        <v>#VALUE!</v>
      </c>
      <c r="AG426" s="11" t="e">
        <f>-'OddsRatio_working_3-way'!U426/(3*'OddsRatio_working_3-way'!X426^(1/3))*COS(('OddsRatio_working_3-way'!Y426+2*PI())/3)</f>
        <v>#VALUE!</v>
      </c>
      <c r="AH426" s="11" t="e">
        <f>-'OddsRatio_working_3-way'!U426/(3*'OddsRatio_working_3-way'!X426^(1/3))*COS(('OddsRatio_working_3-way'!Y426+4*PI())/3)</f>
        <v>#VALUE!</v>
      </c>
      <c r="AI426" s="11" t="e">
        <f>'OddsRatio_working_3-way'!U426/(3*'OddsRatio_working_3-way'!X426^(1/3))*SIN(('OddsRatio_working_3-way'!Y426)/3)</f>
        <v>#VALUE!</v>
      </c>
      <c r="AJ426" s="11" t="e">
        <f>'OddsRatio_working_3-way'!U426/(3*'OddsRatio_working_3-way'!X426^(1/3))*SIN(('OddsRatio_working_3-way'!Y426+2*PI())/3)</f>
        <v>#VALUE!</v>
      </c>
      <c r="AK426" s="11" t="e">
        <f>'OddsRatio_working_3-way'!U426/(3*'OddsRatio_working_3-way'!X426^(1/3))*SIN(('OddsRatio_working_3-way'!Y426+4*PI())/3)</f>
        <v>#VALUE!</v>
      </c>
      <c r="AL426" s="11" t="e">
        <f>'OddsRatio_working_3-way'!Z426+'OddsRatio_working_3-way'!AF426</f>
        <v>#VALUE!</v>
      </c>
      <c r="AM426" s="11" t="e">
        <f>'OddsRatio_working_3-way'!AA426+'OddsRatio_working_3-way'!AG426</f>
        <v>#VALUE!</v>
      </c>
      <c r="AN426" s="11" t="e">
        <f>'OddsRatio_working_3-way'!AB426+'OddsRatio_working_3-way'!AH426</f>
        <v>#VALUE!</v>
      </c>
      <c r="AO426" s="11" t="e">
        <f>'OddsRatio_working_3-way'!AC426+'OddsRatio_working_3-way'!AI426</f>
        <v>#VALUE!</v>
      </c>
      <c r="AP426" s="11" t="e">
        <f>'OddsRatio_working_3-way'!AD426+'OddsRatio_working_3-way'!AJ426</f>
        <v>#VALUE!</v>
      </c>
      <c r="AQ426" s="11" t="e">
        <f>'OddsRatio_working_3-way'!AE426+'OddsRatio_working_3-way'!AK426</f>
        <v>#VALUE!</v>
      </c>
      <c r="AR426" s="10" t="str">
        <f>IF(A426="","",IF(('OddsRatio_working_3-way'!X426=0),IF(Q426&gt;0,-Q426^(1/3),(-Q426)^(1/3)),'OddsRatio_working_3-way'!AL426-'OddsRatio_working_3-way'!R426/3))</f>
        <v/>
      </c>
      <c r="AS426" s="11" t="e">
        <f>IF(('OddsRatio_working_3-way'!X426=0),IF(Q426&gt;0,-Q426^(1/3),(-Q426)^(1/3)),'OddsRatio_working_3-way'!AM426-'OddsRatio_working_3-way'!R426/3)</f>
        <v>#VALUE!</v>
      </c>
      <c r="AT426" s="11" t="e">
        <f>IF(('OddsRatio_working_3-way'!X426=0),IF(Q426&gt;0,-Q426^(1/3),(-Q426)^(1/3)),'OddsRatio_working_3-way'!AN426-'OddsRatio_working_3-way'!R426/3)</f>
        <v>#VALUE!</v>
      </c>
      <c r="AU426" s="11" t="e">
        <f>IF(('OddsRatio_working_3-way'!X426=0),0,'OddsRatio_working_3-way'!AO426)</f>
        <v>#VALUE!</v>
      </c>
      <c r="AV426" s="11" t="e">
        <f>IF(('OddsRatio_working_3-way'!X426=0),0,'OddsRatio_working_3-way'!AP426)</f>
        <v>#VALUE!</v>
      </c>
      <c r="AW426" s="11" t="e">
        <f>IF(('OddsRatio_working_3-way'!X426=0),0,'OddsRatio_working_3-way'!AQ426)</f>
        <v>#VALUE!</v>
      </c>
    </row>
    <row r="427" spans="1:4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9" t="e">
        <f t="shared" si="91"/>
        <v>#VALUE!</v>
      </c>
      <c r="E427" s="9" t="e">
        <f t="shared" si="92"/>
        <v>#VALUE!</v>
      </c>
      <c r="F427" s="9" t="e">
        <f t="shared" si="93"/>
        <v>#VALUE!</v>
      </c>
      <c r="G427" s="9" t="str">
        <f t="shared" si="94"/>
        <v/>
      </c>
      <c r="H427" s="9" t="str">
        <f t="shared" si="95"/>
        <v/>
      </c>
      <c r="I427" s="9" t="str">
        <f t="shared" si="96"/>
        <v/>
      </c>
      <c r="J427" s="9" t="str">
        <f t="shared" si="97"/>
        <v/>
      </c>
      <c r="K427" s="11" t="e">
        <f t="shared" si="98"/>
        <v>#VALUE!</v>
      </c>
      <c r="L427" s="11" t="e">
        <f t="shared" si="99"/>
        <v>#VALUE!</v>
      </c>
      <c r="M427" s="11" t="e">
        <f t="shared" si="100"/>
        <v>#VALUE!</v>
      </c>
      <c r="N427" s="11" t="e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#VALUE!</v>
      </c>
      <c r="O427" s="11">
        <f>0</f>
        <v>0</v>
      </c>
      <c r="P427" s="11" t="e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#VALUE!</v>
      </c>
      <c r="Q427" s="11" t="e">
        <f>2*'OddsRatio_working_3-way'!K427*'OddsRatio_working_3-way'!L427*'OddsRatio_working_3-way'!M427</f>
        <v>#VALUE!</v>
      </c>
      <c r="R427" s="11" t="e">
        <f t="shared" si="101"/>
        <v>#VALUE!</v>
      </c>
      <c r="S427" s="11" t="e">
        <f t="shared" si="102"/>
        <v>#VALUE!</v>
      </c>
      <c r="T427" s="11" t="e">
        <f t="shared" si="103"/>
        <v>#VALUE!</v>
      </c>
      <c r="U427" s="11" t="e">
        <f>'OddsRatio_working_3-way'!S427-'OddsRatio_working_3-way'!R427^2/3</f>
        <v>#VALUE!</v>
      </c>
      <c r="V427" s="11" t="e">
        <f>'OddsRatio_working_3-way'!S427*'OddsRatio_working_3-way'!R427/3-2*'OddsRatio_working_3-way'!R427^3/27-'OddsRatio_working_3-way'!T427</f>
        <v>#VALUE!</v>
      </c>
      <c r="W427" s="11" t="e">
        <f>'OddsRatio_working_3-way'!V427^2+4*'OddsRatio_working_3-way'!U427^3/27</f>
        <v>#VALUE!</v>
      </c>
      <c r="X427" s="11" t="e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#VALUE!</v>
      </c>
      <c r="Y427" s="11" t="e">
        <f>IF('OddsRatio_working_3-way'!W427&gt;=0,IF('OddsRatio_working_3-way'!V427+SQRT('OddsRatio_working_3-way'!W427)&gt;0,0,PI()),ACOS('OddsRatio_working_3-way'!V427/(2*'OddsRatio_working_3-way'!X427)))</f>
        <v>#VALUE!</v>
      </c>
      <c r="Z427" s="11" t="e">
        <f>'OddsRatio_working_3-way'!X427^(1/3)*COS('OddsRatio_working_3-way'!Y427/3)</f>
        <v>#VALUE!</v>
      </c>
      <c r="AA427" s="11" t="e">
        <f>'OddsRatio_working_3-way'!X427^(1/3)*COS(('OddsRatio_working_3-way'!Y427+2*PI())/3)</f>
        <v>#VALUE!</v>
      </c>
      <c r="AB427" s="11" t="e">
        <f>'OddsRatio_working_3-way'!X427^(1/3)*COS(('OddsRatio_working_3-way'!Y427+4*PI())/3)</f>
        <v>#VALUE!</v>
      </c>
      <c r="AC427" s="11" t="e">
        <f>'OddsRatio_working_3-way'!X427^(1/3)*SIN('OddsRatio_working_3-way'!Y427/3)</f>
        <v>#VALUE!</v>
      </c>
      <c r="AD427" s="11" t="e">
        <f>'OddsRatio_working_3-way'!X427^(1/3)*SIN(('OddsRatio_working_3-way'!Y427+2*PI())/3)</f>
        <v>#VALUE!</v>
      </c>
      <c r="AE427" s="11" t="e">
        <f>'OddsRatio_working_3-way'!X427^(1/3)*SIN(('OddsRatio_working_3-way'!Y427+4*PI())/3)</f>
        <v>#VALUE!</v>
      </c>
      <c r="AF427" s="11" t="e">
        <f>-'OddsRatio_working_3-way'!U427/(3*'OddsRatio_working_3-way'!X427^(1/3))*COS(('OddsRatio_working_3-way'!Y427)/3)</f>
        <v>#VALUE!</v>
      </c>
      <c r="AG427" s="11" t="e">
        <f>-'OddsRatio_working_3-way'!U427/(3*'OddsRatio_working_3-way'!X427^(1/3))*COS(('OddsRatio_working_3-way'!Y427+2*PI())/3)</f>
        <v>#VALUE!</v>
      </c>
      <c r="AH427" s="11" t="e">
        <f>-'OddsRatio_working_3-way'!U427/(3*'OddsRatio_working_3-way'!X427^(1/3))*COS(('OddsRatio_working_3-way'!Y427+4*PI())/3)</f>
        <v>#VALUE!</v>
      </c>
      <c r="AI427" s="11" t="e">
        <f>'OddsRatio_working_3-way'!U427/(3*'OddsRatio_working_3-way'!X427^(1/3))*SIN(('OddsRatio_working_3-way'!Y427)/3)</f>
        <v>#VALUE!</v>
      </c>
      <c r="AJ427" s="11" t="e">
        <f>'OddsRatio_working_3-way'!U427/(3*'OddsRatio_working_3-way'!X427^(1/3))*SIN(('OddsRatio_working_3-way'!Y427+2*PI())/3)</f>
        <v>#VALUE!</v>
      </c>
      <c r="AK427" s="11" t="e">
        <f>'OddsRatio_working_3-way'!U427/(3*'OddsRatio_working_3-way'!X427^(1/3))*SIN(('OddsRatio_working_3-way'!Y427+4*PI())/3)</f>
        <v>#VALUE!</v>
      </c>
      <c r="AL427" s="11" t="e">
        <f>'OddsRatio_working_3-way'!Z427+'OddsRatio_working_3-way'!AF427</f>
        <v>#VALUE!</v>
      </c>
      <c r="AM427" s="11" t="e">
        <f>'OddsRatio_working_3-way'!AA427+'OddsRatio_working_3-way'!AG427</f>
        <v>#VALUE!</v>
      </c>
      <c r="AN427" s="11" t="e">
        <f>'OddsRatio_working_3-way'!AB427+'OddsRatio_working_3-way'!AH427</f>
        <v>#VALUE!</v>
      </c>
      <c r="AO427" s="11" t="e">
        <f>'OddsRatio_working_3-way'!AC427+'OddsRatio_working_3-way'!AI427</f>
        <v>#VALUE!</v>
      </c>
      <c r="AP427" s="11" t="e">
        <f>'OddsRatio_working_3-way'!AD427+'OddsRatio_working_3-way'!AJ427</f>
        <v>#VALUE!</v>
      </c>
      <c r="AQ427" s="11" t="e">
        <f>'OddsRatio_working_3-way'!AE427+'OddsRatio_working_3-way'!AK427</f>
        <v>#VALUE!</v>
      </c>
      <c r="AR427" s="10" t="str">
        <f>IF(A427="","",IF(('OddsRatio_working_3-way'!X427=0),IF(Q427&gt;0,-Q427^(1/3),(-Q427)^(1/3)),'OddsRatio_working_3-way'!AL427-'OddsRatio_working_3-way'!R427/3))</f>
        <v/>
      </c>
      <c r="AS427" s="11" t="e">
        <f>IF(('OddsRatio_working_3-way'!X427=0),IF(Q427&gt;0,-Q427^(1/3),(-Q427)^(1/3)),'OddsRatio_working_3-way'!AM427-'OddsRatio_working_3-way'!R427/3)</f>
        <v>#VALUE!</v>
      </c>
      <c r="AT427" s="11" t="e">
        <f>IF(('OddsRatio_working_3-way'!X427=0),IF(Q427&gt;0,-Q427^(1/3),(-Q427)^(1/3)),'OddsRatio_working_3-way'!AN427-'OddsRatio_working_3-way'!R427/3)</f>
        <v>#VALUE!</v>
      </c>
      <c r="AU427" s="11" t="e">
        <f>IF(('OddsRatio_working_3-way'!X427=0),0,'OddsRatio_working_3-way'!AO427)</f>
        <v>#VALUE!</v>
      </c>
      <c r="AV427" s="11" t="e">
        <f>IF(('OddsRatio_working_3-way'!X427=0),0,'OddsRatio_working_3-way'!AP427)</f>
        <v>#VALUE!</v>
      </c>
      <c r="AW427" s="11" t="e">
        <f>IF(('OddsRatio_working_3-way'!X427=0),0,'OddsRatio_working_3-way'!AQ427)</f>
        <v>#VALUE!</v>
      </c>
    </row>
    <row r="428" spans="1:4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9" t="e">
        <f t="shared" si="91"/>
        <v>#VALUE!</v>
      </c>
      <c r="E428" s="9" t="e">
        <f t="shared" si="92"/>
        <v>#VALUE!</v>
      </c>
      <c r="F428" s="9" t="e">
        <f t="shared" si="93"/>
        <v>#VALUE!</v>
      </c>
      <c r="G428" s="9" t="str">
        <f t="shared" si="94"/>
        <v/>
      </c>
      <c r="H428" s="9" t="str">
        <f t="shared" si="95"/>
        <v/>
      </c>
      <c r="I428" s="9" t="str">
        <f t="shared" si="96"/>
        <v/>
      </c>
      <c r="J428" s="9" t="str">
        <f t="shared" si="97"/>
        <v/>
      </c>
      <c r="K428" s="11" t="e">
        <f t="shared" si="98"/>
        <v>#VALUE!</v>
      </c>
      <c r="L428" s="11" t="e">
        <f t="shared" si="99"/>
        <v>#VALUE!</v>
      </c>
      <c r="M428" s="11" t="e">
        <f t="shared" si="100"/>
        <v>#VALUE!</v>
      </c>
      <c r="N428" s="11" t="e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#VALUE!</v>
      </c>
      <c r="O428" s="11">
        <f>0</f>
        <v>0</v>
      </c>
      <c r="P428" s="11" t="e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#VALUE!</v>
      </c>
      <c r="Q428" s="11" t="e">
        <f>2*'OddsRatio_working_3-way'!K428*'OddsRatio_working_3-way'!L428*'OddsRatio_working_3-way'!M428</f>
        <v>#VALUE!</v>
      </c>
      <c r="R428" s="11" t="e">
        <f t="shared" si="101"/>
        <v>#VALUE!</v>
      </c>
      <c r="S428" s="11" t="e">
        <f t="shared" si="102"/>
        <v>#VALUE!</v>
      </c>
      <c r="T428" s="11" t="e">
        <f t="shared" si="103"/>
        <v>#VALUE!</v>
      </c>
      <c r="U428" s="11" t="e">
        <f>'OddsRatio_working_3-way'!S428-'OddsRatio_working_3-way'!R428^2/3</f>
        <v>#VALUE!</v>
      </c>
      <c r="V428" s="11" t="e">
        <f>'OddsRatio_working_3-way'!S428*'OddsRatio_working_3-way'!R428/3-2*'OddsRatio_working_3-way'!R428^3/27-'OddsRatio_working_3-way'!T428</f>
        <v>#VALUE!</v>
      </c>
      <c r="W428" s="11" t="e">
        <f>'OddsRatio_working_3-way'!V428^2+4*'OddsRatio_working_3-way'!U428^3/27</f>
        <v>#VALUE!</v>
      </c>
      <c r="X428" s="11" t="e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#VALUE!</v>
      </c>
      <c r="Y428" s="11" t="e">
        <f>IF('OddsRatio_working_3-way'!W428&gt;=0,IF('OddsRatio_working_3-way'!V428+SQRT('OddsRatio_working_3-way'!W428)&gt;0,0,PI()),ACOS('OddsRatio_working_3-way'!V428/(2*'OddsRatio_working_3-way'!X428)))</f>
        <v>#VALUE!</v>
      </c>
      <c r="Z428" s="11" t="e">
        <f>'OddsRatio_working_3-way'!X428^(1/3)*COS('OddsRatio_working_3-way'!Y428/3)</f>
        <v>#VALUE!</v>
      </c>
      <c r="AA428" s="11" t="e">
        <f>'OddsRatio_working_3-way'!X428^(1/3)*COS(('OddsRatio_working_3-way'!Y428+2*PI())/3)</f>
        <v>#VALUE!</v>
      </c>
      <c r="AB428" s="11" t="e">
        <f>'OddsRatio_working_3-way'!X428^(1/3)*COS(('OddsRatio_working_3-way'!Y428+4*PI())/3)</f>
        <v>#VALUE!</v>
      </c>
      <c r="AC428" s="11" t="e">
        <f>'OddsRatio_working_3-way'!X428^(1/3)*SIN('OddsRatio_working_3-way'!Y428/3)</f>
        <v>#VALUE!</v>
      </c>
      <c r="AD428" s="11" t="e">
        <f>'OddsRatio_working_3-way'!X428^(1/3)*SIN(('OddsRatio_working_3-way'!Y428+2*PI())/3)</f>
        <v>#VALUE!</v>
      </c>
      <c r="AE428" s="11" t="e">
        <f>'OddsRatio_working_3-way'!X428^(1/3)*SIN(('OddsRatio_working_3-way'!Y428+4*PI())/3)</f>
        <v>#VALUE!</v>
      </c>
      <c r="AF428" s="11" t="e">
        <f>-'OddsRatio_working_3-way'!U428/(3*'OddsRatio_working_3-way'!X428^(1/3))*COS(('OddsRatio_working_3-way'!Y428)/3)</f>
        <v>#VALUE!</v>
      </c>
      <c r="AG428" s="11" t="e">
        <f>-'OddsRatio_working_3-way'!U428/(3*'OddsRatio_working_3-way'!X428^(1/3))*COS(('OddsRatio_working_3-way'!Y428+2*PI())/3)</f>
        <v>#VALUE!</v>
      </c>
      <c r="AH428" s="11" t="e">
        <f>-'OddsRatio_working_3-way'!U428/(3*'OddsRatio_working_3-way'!X428^(1/3))*COS(('OddsRatio_working_3-way'!Y428+4*PI())/3)</f>
        <v>#VALUE!</v>
      </c>
      <c r="AI428" s="11" t="e">
        <f>'OddsRatio_working_3-way'!U428/(3*'OddsRatio_working_3-way'!X428^(1/3))*SIN(('OddsRatio_working_3-way'!Y428)/3)</f>
        <v>#VALUE!</v>
      </c>
      <c r="AJ428" s="11" t="e">
        <f>'OddsRatio_working_3-way'!U428/(3*'OddsRatio_working_3-way'!X428^(1/3))*SIN(('OddsRatio_working_3-way'!Y428+2*PI())/3)</f>
        <v>#VALUE!</v>
      </c>
      <c r="AK428" s="11" t="e">
        <f>'OddsRatio_working_3-way'!U428/(3*'OddsRatio_working_3-way'!X428^(1/3))*SIN(('OddsRatio_working_3-way'!Y428+4*PI())/3)</f>
        <v>#VALUE!</v>
      </c>
      <c r="AL428" s="11" t="e">
        <f>'OddsRatio_working_3-way'!Z428+'OddsRatio_working_3-way'!AF428</f>
        <v>#VALUE!</v>
      </c>
      <c r="AM428" s="11" t="e">
        <f>'OddsRatio_working_3-way'!AA428+'OddsRatio_working_3-way'!AG428</f>
        <v>#VALUE!</v>
      </c>
      <c r="AN428" s="11" t="e">
        <f>'OddsRatio_working_3-way'!AB428+'OddsRatio_working_3-way'!AH428</f>
        <v>#VALUE!</v>
      </c>
      <c r="AO428" s="11" t="e">
        <f>'OddsRatio_working_3-way'!AC428+'OddsRatio_working_3-way'!AI428</f>
        <v>#VALUE!</v>
      </c>
      <c r="AP428" s="11" t="e">
        <f>'OddsRatio_working_3-way'!AD428+'OddsRatio_working_3-way'!AJ428</f>
        <v>#VALUE!</v>
      </c>
      <c r="AQ428" s="11" t="e">
        <f>'OddsRatio_working_3-way'!AE428+'OddsRatio_working_3-way'!AK428</f>
        <v>#VALUE!</v>
      </c>
      <c r="AR428" s="10" t="str">
        <f>IF(A428="","",IF(('OddsRatio_working_3-way'!X428=0),IF(Q428&gt;0,-Q428^(1/3),(-Q428)^(1/3)),'OddsRatio_working_3-way'!AL428-'OddsRatio_working_3-way'!R428/3))</f>
        <v/>
      </c>
      <c r="AS428" s="11" t="e">
        <f>IF(('OddsRatio_working_3-way'!X428=0),IF(Q428&gt;0,-Q428^(1/3),(-Q428)^(1/3)),'OddsRatio_working_3-way'!AM428-'OddsRatio_working_3-way'!R428/3)</f>
        <v>#VALUE!</v>
      </c>
      <c r="AT428" s="11" t="e">
        <f>IF(('OddsRatio_working_3-way'!X428=0),IF(Q428&gt;0,-Q428^(1/3),(-Q428)^(1/3)),'OddsRatio_working_3-way'!AN428-'OddsRatio_working_3-way'!R428/3)</f>
        <v>#VALUE!</v>
      </c>
      <c r="AU428" s="11" t="e">
        <f>IF(('OddsRatio_working_3-way'!X428=0),0,'OddsRatio_working_3-way'!AO428)</f>
        <v>#VALUE!</v>
      </c>
      <c r="AV428" s="11" t="e">
        <f>IF(('OddsRatio_working_3-way'!X428=0),0,'OddsRatio_working_3-way'!AP428)</f>
        <v>#VALUE!</v>
      </c>
      <c r="AW428" s="11" t="e">
        <f>IF(('OddsRatio_working_3-way'!X428=0),0,'OddsRatio_working_3-way'!AQ428)</f>
        <v>#VALUE!</v>
      </c>
    </row>
    <row r="429" spans="1:4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9" t="e">
        <f t="shared" si="91"/>
        <v>#VALUE!</v>
      </c>
      <c r="E429" s="9" t="e">
        <f t="shared" si="92"/>
        <v>#VALUE!</v>
      </c>
      <c r="F429" s="9" t="e">
        <f t="shared" si="93"/>
        <v>#VALUE!</v>
      </c>
      <c r="G429" s="9" t="str">
        <f t="shared" si="94"/>
        <v/>
      </c>
      <c r="H429" s="9" t="str">
        <f t="shared" si="95"/>
        <v/>
      </c>
      <c r="I429" s="9" t="str">
        <f t="shared" si="96"/>
        <v/>
      </c>
      <c r="J429" s="9" t="str">
        <f t="shared" si="97"/>
        <v/>
      </c>
      <c r="K429" s="11" t="e">
        <f t="shared" si="98"/>
        <v>#VALUE!</v>
      </c>
      <c r="L429" s="11" t="e">
        <f t="shared" si="99"/>
        <v>#VALUE!</v>
      </c>
      <c r="M429" s="11" t="e">
        <f t="shared" si="100"/>
        <v>#VALUE!</v>
      </c>
      <c r="N429" s="11" t="e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#VALUE!</v>
      </c>
      <c r="O429" s="11">
        <f>0</f>
        <v>0</v>
      </c>
      <c r="P429" s="11" t="e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#VALUE!</v>
      </c>
      <c r="Q429" s="11" t="e">
        <f>2*'OddsRatio_working_3-way'!K429*'OddsRatio_working_3-way'!L429*'OddsRatio_working_3-way'!M429</f>
        <v>#VALUE!</v>
      </c>
      <c r="R429" s="11" t="e">
        <f t="shared" si="101"/>
        <v>#VALUE!</v>
      </c>
      <c r="S429" s="11" t="e">
        <f t="shared" si="102"/>
        <v>#VALUE!</v>
      </c>
      <c r="T429" s="11" t="e">
        <f t="shared" si="103"/>
        <v>#VALUE!</v>
      </c>
      <c r="U429" s="11" t="e">
        <f>'OddsRatio_working_3-way'!S429-'OddsRatio_working_3-way'!R429^2/3</f>
        <v>#VALUE!</v>
      </c>
      <c r="V429" s="11" t="e">
        <f>'OddsRatio_working_3-way'!S429*'OddsRatio_working_3-way'!R429/3-2*'OddsRatio_working_3-way'!R429^3/27-'OddsRatio_working_3-way'!T429</f>
        <v>#VALUE!</v>
      </c>
      <c r="W429" s="11" t="e">
        <f>'OddsRatio_working_3-way'!V429^2+4*'OddsRatio_working_3-way'!U429^3/27</f>
        <v>#VALUE!</v>
      </c>
      <c r="X429" s="11" t="e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#VALUE!</v>
      </c>
      <c r="Y429" s="11" t="e">
        <f>IF('OddsRatio_working_3-way'!W429&gt;=0,IF('OddsRatio_working_3-way'!V429+SQRT('OddsRatio_working_3-way'!W429)&gt;0,0,PI()),ACOS('OddsRatio_working_3-way'!V429/(2*'OddsRatio_working_3-way'!X429)))</f>
        <v>#VALUE!</v>
      </c>
      <c r="Z429" s="11" t="e">
        <f>'OddsRatio_working_3-way'!X429^(1/3)*COS('OddsRatio_working_3-way'!Y429/3)</f>
        <v>#VALUE!</v>
      </c>
      <c r="AA429" s="11" t="e">
        <f>'OddsRatio_working_3-way'!X429^(1/3)*COS(('OddsRatio_working_3-way'!Y429+2*PI())/3)</f>
        <v>#VALUE!</v>
      </c>
      <c r="AB429" s="11" t="e">
        <f>'OddsRatio_working_3-way'!X429^(1/3)*COS(('OddsRatio_working_3-way'!Y429+4*PI())/3)</f>
        <v>#VALUE!</v>
      </c>
      <c r="AC429" s="11" t="e">
        <f>'OddsRatio_working_3-way'!X429^(1/3)*SIN('OddsRatio_working_3-way'!Y429/3)</f>
        <v>#VALUE!</v>
      </c>
      <c r="AD429" s="11" t="e">
        <f>'OddsRatio_working_3-way'!X429^(1/3)*SIN(('OddsRatio_working_3-way'!Y429+2*PI())/3)</f>
        <v>#VALUE!</v>
      </c>
      <c r="AE429" s="11" t="e">
        <f>'OddsRatio_working_3-way'!X429^(1/3)*SIN(('OddsRatio_working_3-way'!Y429+4*PI())/3)</f>
        <v>#VALUE!</v>
      </c>
      <c r="AF429" s="11" t="e">
        <f>-'OddsRatio_working_3-way'!U429/(3*'OddsRatio_working_3-way'!X429^(1/3))*COS(('OddsRatio_working_3-way'!Y429)/3)</f>
        <v>#VALUE!</v>
      </c>
      <c r="AG429" s="11" t="e">
        <f>-'OddsRatio_working_3-way'!U429/(3*'OddsRatio_working_3-way'!X429^(1/3))*COS(('OddsRatio_working_3-way'!Y429+2*PI())/3)</f>
        <v>#VALUE!</v>
      </c>
      <c r="AH429" s="11" t="e">
        <f>-'OddsRatio_working_3-way'!U429/(3*'OddsRatio_working_3-way'!X429^(1/3))*COS(('OddsRatio_working_3-way'!Y429+4*PI())/3)</f>
        <v>#VALUE!</v>
      </c>
      <c r="AI429" s="11" t="e">
        <f>'OddsRatio_working_3-way'!U429/(3*'OddsRatio_working_3-way'!X429^(1/3))*SIN(('OddsRatio_working_3-way'!Y429)/3)</f>
        <v>#VALUE!</v>
      </c>
      <c r="AJ429" s="11" t="e">
        <f>'OddsRatio_working_3-way'!U429/(3*'OddsRatio_working_3-way'!X429^(1/3))*SIN(('OddsRatio_working_3-way'!Y429+2*PI())/3)</f>
        <v>#VALUE!</v>
      </c>
      <c r="AK429" s="11" t="e">
        <f>'OddsRatio_working_3-way'!U429/(3*'OddsRatio_working_3-way'!X429^(1/3))*SIN(('OddsRatio_working_3-way'!Y429+4*PI())/3)</f>
        <v>#VALUE!</v>
      </c>
      <c r="AL429" s="11" t="e">
        <f>'OddsRatio_working_3-way'!Z429+'OddsRatio_working_3-way'!AF429</f>
        <v>#VALUE!</v>
      </c>
      <c r="AM429" s="11" t="e">
        <f>'OddsRatio_working_3-way'!AA429+'OddsRatio_working_3-way'!AG429</f>
        <v>#VALUE!</v>
      </c>
      <c r="AN429" s="11" t="e">
        <f>'OddsRatio_working_3-way'!AB429+'OddsRatio_working_3-way'!AH429</f>
        <v>#VALUE!</v>
      </c>
      <c r="AO429" s="11" t="e">
        <f>'OddsRatio_working_3-way'!AC429+'OddsRatio_working_3-way'!AI429</f>
        <v>#VALUE!</v>
      </c>
      <c r="AP429" s="11" t="e">
        <f>'OddsRatio_working_3-way'!AD429+'OddsRatio_working_3-way'!AJ429</f>
        <v>#VALUE!</v>
      </c>
      <c r="AQ429" s="11" t="e">
        <f>'OddsRatio_working_3-way'!AE429+'OddsRatio_working_3-way'!AK429</f>
        <v>#VALUE!</v>
      </c>
      <c r="AR429" s="10" t="str">
        <f>IF(A429="","",IF(('OddsRatio_working_3-way'!X429=0),IF(Q429&gt;0,-Q429^(1/3),(-Q429)^(1/3)),'OddsRatio_working_3-way'!AL429-'OddsRatio_working_3-way'!R429/3))</f>
        <v/>
      </c>
      <c r="AS429" s="11" t="e">
        <f>IF(('OddsRatio_working_3-way'!X429=0),IF(Q429&gt;0,-Q429^(1/3),(-Q429)^(1/3)),'OddsRatio_working_3-way'!AM429-'OddsRatio_working_3-way'!R429/3)</f>
        <v>#VALUE!</v>
      </c>
      <c r="AT429" s="11" t="e">
        <f>IF(('OddsRatio_working_3-way'!X429=0),IF(Q429&gt;0,-Q429^(1/3),(-Q429)^(1/3)),'OddsRatio_working_3-way'!AN429-'OddsRatio_working_3-way'!R429/3)</f>
        <v>#VALUE!</v>
      </c>
      <c r="AU429" s="11" t="e">
        <f>IF(('OddsRatio_working_3-way'!X429=0),0,'OddsRatio_working_3-way'!AO429)</f>
        <v>#VALUE!</v>
      </c>
      <c r="AV429" s="11" t="e">
        <f>IF(('OddsRatio_working_3-way'!X429=0),0,'OddsRatio_working_3-way'!AP429)</f>
        <v>#VALUE!</v>
      </c>
      <c r="AW429" s="11" t="e">
        <f>IF(('OddsRatio_working_3-way'!X429=0),0,'OddsRatio_working_3-way'!AQ429)</f>
        <v>#VALUE!</v>
      </c>
    </row>
    <row r="430" spans="1:4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9" t="e">
        <f t="shared" si="91"/>
        <v>#VALUE!</v>
      </c>
      <c r="E430" s="9" t="e">
        <f t="shared" si="92"/>
        <v>#VALUE!</v>
      </c>
      <c r="F430" s="9" t="e">
        <f t="shared" si="93"/>
        <v>#VALUE!</v>
      </c>
      <c r="G430" s="9" t="str">
        <f t="shared" si="94"/>
        <v/>
      </c>
      <c r="H430" s="9" t="str">
        <f t="shared" si="95"/>
        <v/>
      </c>
      <c r="I430" s="9" t="str">
        <f t="shared" si="96"/>
        <v/>
      </c>
      <c r="J430" s="9" t="str">
        <f t="shared" si="97"/>
        <v/>
      </c>
      <c r="K430" s="11" t="e">
        <f t="shared" si="98"/>
        <v>#VALUE!</v>
      </c>
      <c r="L430" s="11" t="e">
        <f t="shared" si="99"/>
        <v>#VALUE!</v>
      </c>
      <c r="M430" s="11" t="e">
        <f t="shared" si="100"/>
        <v>#VALUE!</v>
      </c>
      <c r="N430" s="11" t="e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#VALUE!</v>
      </c>
      <c r="O430" s="11">
        <f>0</f>
        <v>0</v>
      </c>
      <c r="P430" s="11" t="e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#VALUE!</v>
      </c>
      <c r="Q430" s="11" t="e">
        <f>2*'OddsRatio_working_3-way'!K430*'OddsRatio_working_3-way'!L430*'OddsRatio_working_3-way'!M430</f>
        <v>#VALUE!</v>
      </c>
      <c r="R430" s="11" t="e">
        <f t="shared" si="101"/>
        <v>#VALUE!</v>
      </c>
      <c r="S430" s="11" t="e">
        <f t="shared" si="102"/>
        <v>#VALUE!</v>
      </c>
      <c r="T430" s="11" t="e">
        <f t="shared" si="103"/>
        <v>#VALUE!</v>
      </c>
      <c r="U430" s="11" t="e">
        <f>'OddsRatio_working_3-way'!S430-'OddsRatio_working_3-way'!R430^2/3</f>
        <v>#VALUE!</v>
      </c>
      <c r="V430" s="11" t="e">
        <f>'OddsRatio_working_3-way'!S430*'OddsRatio_working_3-way'!R430/3-2*'OddsRatio_working_3-way'!R430^3/27-'OddsRatio_working_3-way'!T430</f>
        <v>#VALUE!</v>
      </c>
      <c r="W430" s="11" t="e">
        <f>'OddsRatio_working_3-way'!V430^2+4*'OddsRatio_working_3-way'!U430^3/27</f>
        <v>#VALUE!</v>
      </c>
      <c r="X430" s="11" t="e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#VALUE!</v>
      </c>
      <c r="Y430" s="11" t="e">
        <f>IF('OddsRatio_working_3-way'!W430&gt;=0,IF('OddsRatio_working_3-way'!V430+SQRT('OddsRatio_working_3-way'!W430)&gt;0,0,PI()),ACOS('OddsRatio_working_3-way'!V430/(2*'OddsRatio_working_3-way'!X430)))</f>
        <v>#VALUE!</v>
      </c>
      <c r="Z430" s="11" t="e">
        <f>'OddsRatio_working_3-way'!X430^(1/3)*COS('OddsRatio_working_3-way'!Y430/3)</f>
        <v>#VALUE!</v>
      </c>
      <c r="AA430" s="11" t="e">
        <f>'OddsRatio_working_3-way'!X430^(1/3)*COS(('OddsRatio_working_3-way'!Y430+2*PI())/3)</f>
        <v>#VALUE!</v>
      </c>
      <c r="AB430" s="11" t="e">
        <f>'OddsRatio_working_3-way'!X430^(1/3)*COS(('OddsRatio_working_3-way'!Y430+4*PI())/3)</f>
        <v>#VALUE!</v>
      </c>
      <c r="AC430" s="11" t="e">
        <f>'OddsRatio_working_3-way'!X430^(1/3)*SIN('OddsRatio_working_3-way'!Y430/3)</f>
        <v>#VALUE!</v>
      </c>
      <c r="AD430" s="11" t="e">
        <f>'OddsRatio_working_3-way'!X430^(1/3)*SIN(('OddsRatio_working_3-way'!Y430+2*PI())/3)</f>
        <v>#VALUE!</v>
      </c>
      <c r="AE430" s="11" t="e">
        <f>'OddsRatio_working_3-way'!X430^(1/3)*SIN(('OddsRatio_working_3-way'!Y430+4*PI())/3)</f>
        <v>#VALUE!</v>
      </c>
      <c r="AF430" s="11" t="e">
        <f>-'OddsRatio_working_3-way'!U430/(3*'OddsRatio_working_3-way'!X430^(1/3))*COS(('OddsRatio_working_3-way'!Y430)/3)</f>
        <v>#VALUE!</v>
      </c>
      <c r="AG430" s="11" t="e">
        <f>-'OddsRatio_working_3-way'!U430/(3*'OddsRatio_working_3-way'!X430^(1/3))*COS(('OddsRatio_working_3-way'!Y430+2*PI())/3)</f>
        <v>#VALUE!</v>
      </c>
      <c r="AH430" s="11" t="e">
        <f>-'OddsRatio_working_3-way'!U430/(3*'OddsRatio_working_3-way'!X430^(1/3))*COS(('OddsRatio_working_3-way'!Y430+4*PI())/3)</f>
        <v>#VALUE!</v>
      </c>
      <c r="AI430" s="11" t="e">
        <f>'OddsRatio_working_3-way'!U430/(3*'OddsRatio_working_3-way'!X430^(1/3))*SIN(('OddsRatio_working_3-way'!Y430)/3)</f>
        <v>#VALUE!</v>
      </c>
      <c r="AJ430" s="11" t="e">
        <f>'OddsRatio_working_3-way'!U430/(3*'OddsRatio_working_3-way'!X430^(1/3))*SIN(('OddsRatio_working_3-way'!Y430+2*PI())/3)</f>
        <v>#VALUE!</v>
      </c>
      <c r="AK430" s="11" t="e">
        <f>'OddsRatio_working_3-way'!U430/(3*'OddsRatio_working_3-way'!X430^(1/3))*SIN(('OddsRatio_working_3-way'!Y430+4*PI())/3)</f>
        <v>#VALUE!</v>
      </c>
      <c r="AL430" s="11" t="e">
        <f>'OddsRatio_working_3-way'!Z430+'OddsRatio_working_3-way'!AF430</f>
        <v>#VALUE!</v>
      </c>
      <c r="AM430" s="11" t="e">
        <f>'OddsRatio_working_3-way'!AA430+'OddsRatio_working_3-way'!AG430</f>
        <v>#VALUE!</v>
      </c>
      <c r="AN430" s="11" t="e">
        <f>'OddsRatio_working_3-way'!AB430+'OddsRatio_working_3-way'!AH430</f>
        <v>#VALUE!</v>
      </c>
      <c r="AO430" s="11" t="e">
        <f>'OddsRatio_working_3-way'!AC430+'OddsRatio_working_3-way'!AI430</f>
        <v>#VALUE!</v>
      </c>
      <c r="AP430" s="11" t="e">
        <f>'OddsRatio_working_3-way'!AD430+'OddsRatio_working_3-way'!AJ430</f>
        <v>#VALUE!</v>
      </c>
      <c r="AQ430" s="11" t="e">
        <f>'OddsRatio_working_3-way'!AE430+'OddsRatio_working_3-way'!AK430</f>
        <v>#VALUE!</v>
      </c>
      <c r="AR430" s="10" t="str">
        <f>IF(A430="","",IF(('OddsRatio_working_3-way'!X430=0),IF(Q430&gt;0,-Q430^(1/3),(-Q430)^(1/3)),'OddsRatio_working_3-way'!AL430-'OddsRatio_working_3-way'!R430/3))</f>
        <v/>
      </c>
      <c r="AS430" s="11" t="e">
        <f>IF(('OddsRatio_working_3-way'!X430=0),IF(Q430&gt;0,-Q430^(1/3),(-Q430)^(1/3)),'OddsRatio_working_3-way'!AM430-'OddsRatio_working_3-way'!R430/3)</f>
        <v>#VALUE!</v>
      </c>
      <c r="AT430" s="11" t="e">
        <f>IF(('OddsRatio_working_3-way'!X430=0),IF(Q430&gt;0,-Q430^(1/3),(-Q430)^(1/3)),'OddsRatio_working_3-way'!AN430-'OddsRatio_working_3-way'!R430/3)</f>
        <v>#VALUE!</v>
      </c>
      <c r="AU430" s="11" t="e">
        <f>IF(('OddsRatio_working_3-way'!X430=0),0,'OddsRatio_working_3-way'!AO430)</f>
        <v>#VALUE!</v>
      </c>
      <c r="AV430" s="11" t="e">
        <f>IF(('OddsRatio_working_3-way'!X430=0),0,'OddsRatio_working_3-way'!AP430)</f>
        <v>#VALUE!</v>
      </c>
      <c r="AW430" s="11" t="e">
        <f>IF(('OddsRatio_working_3-way'!X430=0),0,'OddsRatio_working_3-way'!AQ430)</f>
        <v>#VALUE!</v>
      </c>
    </row>
    <row r="431" spans="1:4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9" t="e">
        <f t="shared" si="91"/>
        <v>#VALUE!</v>
      </c>
      <c r="E431" s="9" t="e">
        <f t="shared" si="92"/>
        <v>#VALUE!</v>
      </c>
      <c r="F431" s="9" t="e">
        <f t="shared" si="93"/>
        <v>#VALUE!</v>
      </c>
      <c r="G431" s="9" t="str">
        <f t="shared" si="94"/>
        <v/>
      </c>
      <c r="H431" s="9" t="str">
        <f t="shared" si="95"/>
        <v/>
      </c>
      <c r="I431" s="9" t="str">
        <f t="shared" si="96"/>
        <v/>
      </c>
      <c r="J431" s="9" t="str">
        <f t="shared" si="97"/>
        <v/>
      </c>
      <c r="K431" s="11" t="e">
        <f t="shared" si="98"/>
        <v>#VALUE!</v>
      </c>
      <c r="L431" s="11" t="e">
        <f t="shared" si="99"/>
        <v>#VALUE!</v>
      </c>
      <c r="M431" s="11" t="e">
        <f t="shared" si="100"/>
        <v>#VALUE!</v>
      </c>
      <c r="N431" s="11" t="e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#VALUE!</v>
      </c>
      <c r="O431" s="11">
        <f>0</f>
        <v>0</v>
      </c>
      <c r="P431" s="11" t="e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#VALUE!</v>
      </c>
      <c r="Q431" s="11" t="e">
        <f>2*'OddsRatio_working_3-way'!K431*'OddsRatio_working_3-way'!L431*'OddsRatio_working_3-way'!M431</f>
        <v>#VALUE!</v>
      </c>
      <c r="R431" s="11" t="e">
        <f t="shared" si="101"/>
        <v>#VALUE!</v>
      </c>
      <c r="S431" s="11" t="e">
        <f t="shared" si="102"/>
        <v>#VALUE!</v>
      </c>
      <c r="T431" s="11" t="e">
        <f t="shared" si="103"/>
        <v>#VALUE!</v>
      </c>
      <c r="U431" s="11" t="e">
        <f>'OddsRatio_working_3-way'!S431-'OddsRatio_working_3-way'!R431^2/3</f>
        <v>#VALUE!</v>
      </c>
      <c r="V431" s="11" t="e">
        <f>'OddsRatio_working_3-way'!S431*'OddsRatio_working_3-way'!R431/3-2*'OddsRatio_working_3-way'!R431^3/27-'OddsRatio_working_3-way'!T431</f>
        <v>#VALUE!</v>
      </c>
      <c r="W431" s="11" t="e">
        <f>'OddsRatio_working_3-way'!V431^2+4*'OddsRatio_working_3-way'!U431^3/27</f>
        <v>#VALUE!</v>
      </c>
      <c r="X431" s="11" t="e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#VALUE!</v>
      </c>
      <c r="Y431" s="11" t="e">
        <f>IF('OddsRatio_working_3-way'!W431&gt;=0,IF('OddsRatio_working_3-way'!V431+SQRT('OddsRatio_working_3-way'!W431)&gt;0,0,PI()),ACOS('OddsRatio_working_3-way'!V431/(2*'OddsRatio_working_3-way'!X431)))</f>
        <v>#VALUE!</v>
      </c>
      <c r="Z431" s="11" t="e">
        <f>'OddsRatio_working_3-way'!X431^(1/3)*COS('OddsRatio_working_3-way'!Y431/3)</f>
        <v>#VALUE!</v>
      </c>
      <c r="AA431" s="11" t="e">
        <f>'OddsRatio_working_3-way'!X431^(1/3)*COS(('OddsRatio_working_3-way'!Y431+2*PI())/3)</f>
        <v>#VALUE!</v>
      </c>
      <c r="AB431" s="11" t="e">
        <f>'OddsRatio_working_3-way'!X431^(1/3)*COS(('OddsRatio_working_3-way'!Y431+4*PI())/3)</f>
        <v>#VALUE!</v>
      </c>
      <c r="AC431" s="11" t="e">
        <f>'OddsRatio_working_3-way'!X431^(1/3)*SIN('OddsRatio_working_3-way'!Y431/3)</f>
        <v>#VALUE!</v>
      </c>
      <c r="AD431" s="11" t="e">
        <f>'OddsRatio_working_3-way'!X431^(1/3)*SIN(('OddsRatio_working_3-way'!Y431+2*PI())/3)</f>
        <v>#VALUE!</v>
      </c>
      <c r="AE431" s="11" t="e">
        <f>'OddsRatio_working_3-way'!X431^(1/3)*SIN(('OddsRatio_working_3-way'!Y431+4*PI())/3)</f>
        <v>#VALUE!</v>
      </c>
      <c r="AF431" s="11" t="e">
        <f>-'OddsRatio_working_3-way'!U431/(3*'OddsRatio_working_3-way'!X431^(1/3))*COS(('OddsRatio_working_3-way'!Y431)/3)</f>
        <v>#VALUE!</v>
      </c>
      <c r="AG431" s="11" t="e">
        <f>-'OddsRatio_working_3-way'!U431/(3*'OddsRatio_working_3-way'!X431^(1/3))*COS(('OddsRatio_working_3-way'!Y431+2*PI())/3)</f>
        <v>#VALUE!</v>
      </c>
      <c r="AH431" s="11" t="e">
        <f>-'OddsRatio_working_3-way'!U431/(3*'OddsRatio_working_3-way'!X431^(1/3))*COS(('OddsRatio_working_3-way'!Y431+4*PI())/3)</f>
        <v>#VALUE!</v>
      </c>
      <c r="AI431" s="11" t="e">
        <f>'OddsRatio_working_3-way'!U431/(3*'OddsRatio_working_3-way'!X431^(1/3))*SIN(('OddsRatio_working_3-way'!Y431)/3)</f>
        <v>#VALUE!</v>
      </c>
      <c r="AJ431" s="11" t="e">
        <f>'OddsRatio_working_3-way'!U431/(3*'OddsRatio_working_3-way'!X431^(1/3))*SIN(('OddsRatio_working_3-way'!Y431+2*PI())/3)</f>
        <v>#VALUE!</v>
      </c>
      <c r="AK431" s="11" t="e">
        <f>'OddsRatio_working_3-way'!U431/(3*'OddsRatio_working_3-way'!X431^(1/3))*SIN(('OddsRatio_working_3-way'!Y431+4*PI())/3)</f>
        <v>#VALUE!</v>
      </c>
      <c r="AL431" s="11" t="e">
        <f>'OddsRatio_working_3-way'!Z431+'OddsRatio_working_3-way'!AF431</f>
        <v>#VALUE!</v>
      </c>
      <c r="AM431" s="11" t="e">
        <f>'OddsRatio_working_3-way'!AA431+'OddsRatio_working_3-way'!AG431</f>
        <v>#VALUE!</v>
      </c>
      <c r="AN431" s="11" t="e">
        <f>'OddsRatio_working_3-way'!AB431+'OddsRatio_working_3-way'!AH431</f>
        <v>#VALUE!</v>
      </c>
      <c r="AO431" s="11" t="e">
        <f>'OddsRatio_working_3-way'!AC431+'OddsRatio_working_3-way'!AI431</f>
        <v>#VALUE!</v>
      </c>
      <c r="AP431" s="11" t="e">
        <f>'OddsRatio_working_3-way'!AD431+'OddsRatio_working_3-way'!AJ431</f>
        <v>#VALUE!</v>
      </c>
      <c r="AQ431" s="11" t="e">
        <f>'OddsRatio_working_3-way'!AE431+'OddsRatio_working_3-way'!AK431</f>
        <v>#VALUE!</v>
      </c>
      <c r="AR431" s="10" t="str">
        <f>IF(A431="","",IF(('OddsRatio_working_3-way'!X431=0),IF(Q431&gt;0,-Q431^(1/3),(-Q431)^(1/3)),'OddsRatio_working_3-way'!AL431-'OddsRatio_working_3-way'!R431/3))</f>
        <v/>
      </c>
      <c r="AS431" s="11" t="e">
        <f>IF(('OddsRatio_working_3-way'!X431=0),IF(Q431&gt;0,-Q431^(1/3),(-Q431)^(1/3)),'OddsRatio_working_3-way'!AM431-'OddsRatio_working_3-way'!R431/3)</f>
        <v>#VALUE!</v>
      </c>
      <c r="AT431" s="11" t="e">
        <f>IF(('OddsRatio_working_3-way'!X431=0),IF(Q431&gt;0,-Q431^(1/3),(-Q431)^(1/3)),'OddsRatio_working_3-way'!AN431-'OddsRatio_working_3-way'!R431/3)</f>
        <v>#VALUE!</v>
      </c>
      <c r="AU431" s="11" t="e">
        <f>IF(('OddsRatio_working_3-way'!X431=0),0,'OddsRatio_working_3-way'!AO431)</f>
        <v>#VALUE!</v>
      </c>
      <c r="AV431" s="11" t="e">
        <f>IF(('OddsRatio_working_3-way'!X431=0),0,'OddsRatio_working_3-way'!AP431)</f>
        <v>#VALUE!</v>
      </c>
      <c r="AW431" s="11" t="e">
        <f>IF(('OddsRatio_working_3-way'!X431=0),0,'OddsRatio_working_3-way'!AQ431)</f>
        <v>#VALUE!</v>
      </c>
    </row>
    <row r="432" spans="1:4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9" t="e">
        <f t="shared" si="91"/>
        <v>#VALUE!</v>
      </c>
      <c r="E432" s="9" t="e">
        <f t="shared" si="92"/>
        <v>#VALUE!</v>
      </c>
      <c r="F432" s="9" t="e">
        <f t="shared" si="93"/>
        <v>#VALUE!</v>
      </c>
      <c r="G432" s="9" t="str">
        <f t="shared" si="94"/>
        <v/>
      </c>
      <c r="H432" s="9" t="str">
        <f t="shared" si="95"/>
        <v/>
      </c>
      <c r="I432" s="9" t="str">
        <f t="shared" si="96"/>
        <v/>
      </c>
      <c r="J432" s="9" t="str">
        <f t="shared" si="97"/>
        <v/>
      </c>
      <c r="K432" s="11" t="e">
        <f t="shared" si="98"/>
        <v>#VALUE!</v>
      </c>
      <c r="L432" s="11" t="e">
        <f t="shared" si="99"/>
        <v>#VALUE!</v>
      </c>
      <c r="M432" s="11" t="e">
        <f t="shared" si="100"/>
        <v>#VALUE!</v>
      </c>
      <c r="N432" s="11" t="e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#VALUE!</v>
      </c>
      <c r="O432" s="11">
        <f>0</f>
        <v>0</v>
      </c>
      <c r="P432" s="11" t="e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#VALUE!</v>
      </c>
      <c r="Q432" s="11" t="e">
        <f>2*'OddsRatio_working_3-way'!K432*'OddsRatio_working_3-way'!L432*'OddsRatio_working_3-way'!M432</f>
        <v>#VALUE!</v>
      </c>
      <c r="R432" s="11" t="e">
        <f t="shared" si="101"/>
        <v>#VALUE!</v>
      </c>
      <c r="S432" s="11" t="e">
        <f t="shared" si="102"/>
        <v>#VALUE!</v>
      </c>
      <c r="T432" s="11" t="e">
        <f t="shared" si="103"/>
        <v>#VALUE!</v>
      </c>
      <c r="U432" s="11" t="e">
        <f>'OddsRatio_working_3-way'!S432-'OddsRatio_working_3-way'!R432^2/3</f>
        <v>#VALUE!</v>
      </c>
      <c r="V432" s="11" t="e">
        <f>'OddsRatio_working_3-way'!S432*'OddsRatio_working_3-way'!R432/3-2*'OddsRatio_working_3-way'!R432^3/27-'OddsRatio_working_3-way'!T432</f>
        <v>#VALUE!</v>
      </c>
      <c r="W432" s="11" t="e">
        <f>'OddsRatio_working_3-way'!V432^2+4*'OddsRatio_working_3-way'!U432^3/27</f>
        <v>#VALUE!</v>
      </c>
      <c r="X432" s="11" t="e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#VALUE!</v>
      </c>
      <c r="Y432" s="11" t="e">
        <f>IF('OddsRatio_working_3-way'!W432&gt;=0,IF('OddsRatio_working_3-way'!V432+SQRT('OddsRatio_working_3-way'!W432)&gt;0,0,PI()),ACOS('OddsRatio_working_3-way'!V432/(2*'OddsRatio_working_3-way'!X432)))</f>
        <v>#VALUE!</v>
      </c>
      <c r="Z432" s="11" t="e">
        <f>'OddsRatio_working_3-way'!X432^(1/3)*COS('OddsRatio_working_3-way'!Y432/3)</f>
        <v>#VALUE!</v>
      </c>
      <c r="AA432" s="11" t="e">
        <f>'OddsRatio_working_3-way'!X432^(1/3)*COS(('OddsRatio_working_3-way'!Y432+2*PI())/3)</f>
        <v>#VALUE!</v>
      </c>
      <c r="AB432" s="11" t="e">
        <f>'OddsRatio_working_3-way'!X432^(1/3)*COS(('OddsRatio_working_3-way'!Y432+4*PI())/3)</f>
        <v>#VALUE!</v>
      </c>
      <c r="AC432" s="11" t="e">
        <f>'OddsRatio_working_3-way'!X432^(1/3)*SIN('OddsRatio_working_3-way'!Y432/3)</f>
        <v>#VALUE!</v>
      </c>
      <c r="AD432" s="11" t="e">
        <f>'OddsRatio_working_3-way'!X432^(1/3)*SIN(('OddsRatio_working_3-way'!Y432+2*PI())/3)</f>
        <v>#VALUE!</v>
      </c>
      <c r="AE432" s="11" t="e">
        <f>'OddsRatio_working_3-way'!X432^(1/3)*SIN(('OddsRatio_working_3-way'!Y432+4*PI())/3)</f>
        <v>#VALUE!</v>
      </c>
      <c r="AF432" s="11" t="e">
        <f>-'OddsRatio_working_3-way'!U432/(3*'OddsRatio_working_3-way'!X432^(1/3))*COS(('OddsRatio_working_3-way'!Y432)/3)</f>
        <v>#VALUE!</v>
      </c>
      <c r="AG432" s="11" t="e">
        <f>-'OddsRatio_working_3-way'!U432/(3*'OddsRatio_working_3-way'!X432^(1/3))*COS(('OddsRatio_working_3-way'!Y432+2*PI())/3)</f>
        <v>#VALUE!</v>
      </c>
      <c r="AH432" s="11" t="e">
        <f>-'OddsRatio_working_3-way'!U432/(3*'OddsRatio_working_3-way'!X432^(1/3))*COS(('OddsRatio_working_3-way'!Y432+4*PI())/3)</f>
        <v>#VALUE!</v>
      </c>
      <c r="AI432" s="11" t="e">
        <f>'OddsRatio_working_3-way'!U432/(3*'OddsRatio_working_3-way'!X432^(1/3))*SIN(('OddsRatio_working_3-way'!Y432)/3)</f>
        <v>#VALUE!</v>
      </c>
      <c r="AJ432" s="11" t="e">
        <f>'OddsRatio_working_3-way'!U432/(3*'OddsRatio_working_3-way'!X432^(1/3))*SIN(('OddsRatio_working_3-way'!Y432+2*PI())/3)</f>
        <v>#VALUE!</v>
      </c>
      <c r="AK432" s="11" t="e">
        <f>'OddsRatio_working_3-way'!U432/(3*'OddsRatio_working_3-way'!X432^(1/3))*SIN(('OddsRatio_working_3-way'!Y432+4*PI())/3)</f>
        <v>#VALUE!</v>
      </c>
      <c r="AL432" s="11" t="e">
        <f>'OddsRatio_working_3-way'!Z432+'OddsRatio_working_3-way'!AF432</f>
        <v>#VALUE!</v>
      </c>
      <c r="AM432" s="11" t="e">
        <f>'OddsRatio_working_3-way'!AA432+'OddsRatio_working_3-way'!AG432</f>
        <v>#VALUE!</v>
      </c>
      <c r="AN432" s="11" t="e">
        <f>'OddsRatio_working_3-way'!AB432+'OddsRatio_working_3-way'!AH432</f>
        <v>#VALUE!</v>
      </c>
      <c r="AO432" s="11" t="e">
        <f>'OddsRatio_working_3-way'!AC432+'OddsRatio_working_3-way'!AI432</f>
        <v>#VALUE!</v>
      </c>
      <c r="AP432" s="11" t="e">
        <f>'OddsRatio_working_3-way'!AD432+'OddsRatio_working_3-way'!AJ432</f>
        <v>#VALUE!</v>
      </c>
      <c r="AQ432" s="11" t="e">
        <f>'OddsRatio_working_3-way'!AE432+'OddsRatio_working_3-way'!AK432</f>
        <v>#VALUE!</v>
      </c>
      <c r="AR432" s="10" t="str">
        <f>IF(A432="","",IF(('OddsRatio_working_3-way'!X432=0),IF(Q432&gt;0,-Q432^(1/3),(-Q432)^(1/3)),'OddsRatio_working_3-way'!AL432-'OddsRatio_working_3-way'!R432/3))</f>
        <v/>
      </c>
      <c r="AS432" s="11" t="e">
        <f>IF(('OddsRatio_working_3-way'!X432=0),IF(Q432&gt;0,-Q432^(1/3),(-Q432)^(1/3)),'OddsRatio_working_3-way'!AM432-'OddsRatio_working_3-way'!R432/3)</f>
        <v>#VALUE!</v>
      </c>
      <c r="AT432" s="11" t="e">
        <f>IF(('OddsRatio_working_3-way'!X432=0),IF(Q432&gt;0,-Q432^(1/3),(-Q432)^(1/3)),'OddsRatio_working_3-way'!AN432-'OddsRatio_working_3-way'!R432/3)</f>
        <v>#VALUE!</v>
      </c>
      <c r="AU432" s="11" t="e">
        <f>IF(('OddsRatio_working_3-way'!X432=0),0,'OddsRatio_working_3-way'!AO432)</f>
        <v>#VALUE!</v>
      </c>
      <c r="AV432" s="11" t="e">
        <f>IF(('OddsRatio_working_3-way'!X432=0),0,'OddsRatio_working_3-way'!AP432)</f>
        <v>#VALUE!</v>
      </c>
      <c r="AW432" s="11" t="e">
        <f>IF(('OddsRatio_working_3-way'!X432=0),0,'OddsRatio_working_3-way'!AQ432)</f>
        <v>#VALUE!</v>
      </c>
    </row>
    <row r="433" spans="1:4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9" t="e">
        <f t="shared" si="91"/>
        <v>#VALUE!</v>
      </c>
      <c r="E433" s="9" t="e">
        <f t="shared" si="92"/>
        <v>#VALUE!</v>
      </c>
      <c r="F433" s="9" t="e">
        <f t="shared" si="93"/>
        <v>#VALUE!</v>
      </c>
      <c r="G433" s="9" t="str">
        <f t="shared" si="94"/>
        <v/>
      </c>
      <c r="H433" s="9" t="str">
        <f t="shared" si="95"/>
        <v/>
      </c>
      <c r="I433" s="9" t="str">
        <f t="shared" si="96"/>
        <v/>
      </c>
      <c r="J433" s="9" t="str">
        <f t="shared" si="97"/>
        <v/>
      </c>
      <c r="K433" s="11" t="e">
        <f t="shared" si="98"/>
        <v>#VALUE!</v>
      </c>
      <c r="L433" s="11" t="e">
        <f t="shared" si="99"/>
        <v>#VALUE!</v>
      </c>
      <c r="M433" s="11" t="e">
        <f t="shared" si="100"/>
        <v>#VALUE!</v>
      </c>
      <c r="N433" s="11" t="e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#VALUE!</v>
      </c>
      <c r="O433" s="11">
        <f>0</f>
        <v>0</v>
      </c>
      <c r="P433" s="11" t="e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#VALUE!</v>
      </c>
      <c r="Q433" s="11" t="e">
        <f>2*'OddsRatio_working_3-way'!K433*'OddsRatio_working_3-way'!L433*'OddsRatio_working_3-way'!M433</f>
        <v>#VALUE!</v>
      </c>
      <c r="R433" s="11" t="e">
        <f t="shared" si="101"/>
        <v>#VALUE!</v>
      </c>
      <c r="S433" s="11" t="e">
        <f t="shared" si="102"/>
        <v>#VALUE!</v>
      </c>
      <c r="T433" s="11" t="e">
        <f t="shared" si="103"/>
        <v>#VALUE!</v>
      </c>
      <c r="U433" s="11" t="e">
        <f>'OddsRatio_working_3-way'!S433-'OddsRatio_working_3-way'!R433^2/3</f>
        <v>#VALUE!</v>
      </c>
      <c r="V433" s="11" t="e">
        <f>'OddsRatio_working_3-way'!S433*'OddsRatio_working_3-way'!R433/3-2*'OddsRatio_working_3-way'!R433^3/27-'OddsRatio_working_3-way'!T433</f>
        <v>#VALUE!</v>
      </c>
      <c r="W433" s="11" t="e">
        <f>'OddsRatio_working_3-way'!V433^2+4*'OddsRatio_working_3-way'!U433^3/27</f>
        <v>#VALUE!</v>
      </c>
      <c r="X433" s="11" t="e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#VALUE!</v>
      </c>
      <c r="Y433" s="11" t="e">
        <f>IF('OddsRatio_working_3-way'!W433&gt;=0,IF('OddsRatio_working_3-way'!V433+SQRT('OddsRatio_working_3-way'!W433)&gt;0,0,PI()),ACOS('OddsRatio_working_3-way'!V433/(2*'OddsRatio_working_3-way'!X433)))</f>
        <v>#VALUE!</v>
      </c>
      <c r="Z433" s="11" t="e">
        <f>'OddsRatio_working_3-way'!X433^(1/3)*COS('OddsRatio_working_3-way'!Y433/3)</f>
        <v>#VALUE!</v>
      </c>
      <c r="AA433" s="11" t="e">
        <f>'OddsRatio_working_3-way'!X433^(1/3)*COS(('OddsRatio_working_3-way'!Y433+2*PI())/3)</f>
        <v>#VALUE!</v>
      </c>
      <c r="AB433" s="11" t="e">
        <f>'OddsRatio_working_3-way'!X433^(1/3)*COS(('OddsRatio_working_3-way'!Y433+4*PI())/3)</f>
        <v>#VALUE!</v>
      </c>
      <c r="AC433" s="11" t="e">
        <f>'OddsRatio_working_3-way'!X433^(1/3)*SIN('OddsRatio_working_3-way'!Y433/3)</f>
        <v>#VALUE!</v>
      </c>
      <c r="AD433" s="11" t="e">
        <f>'OddsRatio_working_3-way'!X433^(1/3)*SIN(('OddsRatio_working_3-way'!Y433+2*PI())/3)</f>
        <v>#VALUE!</v>
      </c>
      <c r="AE433" s="11" t="e">
        <f>'OddsRatio_working_3-way'!X433^(1/3)*SIN(('OddsRatio_working_3-way'!Y433+4*PI())/3)</f>
        <v>#VALUE!</v>
      </c>
      <c r="AF433" s="11" t="e">
        <f>-'OddsRatio_working_3-way'!U433/(3*'OddsRatio_working_3-way'!X433^(1/3))*COS(('OddsRatio_working_3-way'!Y433)/3)</f>
        <v>#VALUE!</v>
      </c>
      <c r="AG433" s="11" t="e">
        <f>-'OddsRatio_working_3-way'!U433/(3*'OddsRatio_working_3-way'!X433^(1/3))*COS(('OddsRatio_working_3-way'!Y433+2*PI())/3)</f>
        <v>#VALUE!</v>
      </c>
      <c r="AH433" s="11" t="e">
        <f>-'OddsRatio_working_3-way'!U433/(3*'OddsRatio_working_3-way'!X433^(1/3))*COS(('OddsRatio_working_3-way'!Y433+4*PI())/3)</f>
        <v>#VALUE!</v>
      </c>
      <c r="AI433" s="11" t="e">
        <f>'OddsRatio_working_3-way'!U433/(3*'OddsRatio_working_3-way'!X433^(1/3))*SIN(('OddsRatio_working_3-way'!Y433)/3)</f>
        <v>#VALUE!</v>
      </c>
      <c r="AJ433" s="11" t="e">
        <f>'OddsRatio_working_3-way'!U433/(3*'OddsRatio_working_3-way'!X433^(1/3))*SIN(('OddsRatio_working_3-way'!Y433+2*PI())/3)</f>
        <v>#VALUE!</v>
      </c>
      <c r="AK433" s="11" t="e">
        <f>'OddsRatio_working_3-way'!U433/(3*'OddsRatio_working_3-way'!X433^(1/3))*SIN(('OddsRatio_working_3-way'!Y433+4*PI())/3)</f>
        <v>#VALUE!</v>
      </c>
      <c r="AL433" s="11" t="e">
        <f>'OddsRatio_working_3-way'!Z433+'OddsRatio_working_3-way'!AF433</f>
        <v>#VALUE!</v>
      </c>
      <c r="AM433" s="11" t="e">
        <f>'OddsRatio_working_3-way'!AA433+'OddsRatio_working_3-way'!AG433</f>
        <v>#VALUE!</v>
      </c>
      <c r="AN433" s="11" t="e">
        <f>'OddsRatio_working_3-way'!AB433+'OddsRatio_working_3-way'!AH433</f>
        <v>#VALUE!</v>
      </c>
      <c r="AO433" s="11" t="e">
        <f>'OddsRatio_working_3-way'!AC433+'OddsRatio_working_3-way'!AI433</f>
        <v>#VALUE!</v>
      </c>
      <c r="AP433" s="11" t="e">
        <f>'OddsRatio_working_3-way'!AD433+'OddsRatio_working_3-way'!AJ433</f>
        <v>#VALUE!</v>
      </c>
      <c r="AQ433" s="11" t="e">
        <f>'OddsRatio_working_3-way'!AE433+'OddsRatio_working_3-way'!AK433</f>
        <v>#VALUE!</v>
      </c>
      <c r="AR433" s="10" t="str">
        <f>IF(A433="","",IF(('OddsRatio_working_3-way'!X433=0),IF(Q433&gt;0,-Q433^(1/3),(-Q433)^(1/3)),'OddsRatio_working_3-way'!AL433-'OddsRatio_working_3-way'!R433/3))</f>
        <v/>
      </c>
      <c r="AS433" s="11" t="e">
        <f>IF(('OddsRatio_working_3-way'!X433=0),IF(Q433&gt;0,-Q433^(1/3),(-Q433)^(1/3)),'OddsRatio_working_3-way'!AM433-'OddsRatio_working_3-way'!R433/3)</f>
        <v>#VALUE!</v>
      </c>
      <c r="AT433" s="11" t="e">
        <f>IF(('OddsRatio_working_3-way'!X433=0),IF(Q433&gt;0,-Q433^(1/3),(-Q433)^(1/3)),'OddsRatio_working_3-way'!AN433-'OddsRatio_working_3-way'!R433/3)</f>
        <v>#VALUE!</v>
      </c>
      <c r="AU433" s="11" t="e">
        <f>IF(('OddsRatio_working_3-way'!X433=0),0,'OddsRatio_working_3-way'!AO433)</f>
        <v>#VALUE!</v>
      </c>
      <c r="AV433" s="11" t="e">
        <f>IF(('OddsRatio_working_3-way'!X433=0),0,'OddsRatio_working_3-way'!AP433)</f>
        <v>#VALUE!</v>
      </c>
      <c r="AW433" s="11" t="e">
        <f>IF(('OddsRatio_working_3-way'!X433=0),0,'OddsRatio_working_3-way'!AQ433)</f>
        <v>#VALUE!</v>
      </c>
    </row>
    <row r="434" spans="1:4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9" t="e">
        <f t="shared" si="91"/>
        <v>#VALUE!</v>
      </c>
      <c r="E434" s="9" t="e">
        <f t="shared" si="92"/>
        <v>#VALUE!</v>
      </c>
      <c r="F434" s="9" t="e">
        <f t="shared" si="93"/>
        <v>#VALUE!</v>
      </c>
      <c r="G434" s="9" t="str">
        <f t="shared" si="94"/>
        <v/>
      </c>
      <c r="H434" s="9" t="str">
        <f t="shared" si="95"/>
        <v/>
      </c>
      <c r="I434" s="9" t="str">
        <f t="shared" si="96"/>
        <v/>
      </c>
      <c r="J434" s="9" t="str">
        <f t="shared" si="97"/>
        <v/>
      </c>
      <c r="K434" s="11" t="e">
        <f t="shared" si="98"/>
        <v>#VALUE!</v>
      </c>
      <c r="L434" s="11" t="e">
        <f t="shared" si="99"/>
        <v>#VALUE!</v>
      </c>
      <c r="M434" s="11" t="e">
        <f t="shared" si="100"/>
        <v>#VALUE!</v>
      </c>
      <c r="N434" s="11" t="e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#VALUE!</v>
      </c>
      <c r="O434" s="11">
        <f>0</f>
        <v>0</v>
      </c>
      <c r="P434" s="11" t="e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#VALUE!</v>
      </c>
      <c r="Q434" s="11" t="e">
        <f>2*'OddsRatio_working_3-way'!K434*'OddsRatio_working_3-way'!L434*'OddsRatio_working_3-way'!M434</f>
        <v>#VALUE!</v>
      </c>
      <c r="R434" s="11" t="e">
        <f t="shared" si="101"/>
        <v>#VALUE!</v>
      </c>
      <c r="S434" s="11" t="e">
        <f t="shared" si="102"/>
        <v>#VALUE!</v>
      </c>
      <c r="T434" s="11" t="e">
        <f t="shared" si="103"/>
        <v>#VALUE!</v>
      </c>
      <c r="U434" s="11" t="e">
        <f>'OddsRatio_working_3-way'!S434-'OddsRatio_working_3-way'!R434^2/3</f>
        <v>#VALUE!</v>
      </c>
      <c r="V434" s="11" t="e">
        <f>'OddsRatio_working_3-way'!S434*'OddsRatio_working_3-way'!R434/3-2*'OddsRatio_working_3-way'!R434^3/27-'OddsRatio_working_3-way'!T434</f>
        <v>#VALUE!</v>
      </c>
      <c r="W434" s="11" t="e">
        <f>'OddsRatio_working_3-way'!V434^2+4*'OddsRatio_working_3-way'!U434^3/27</f>
        <v>#VALUE!</v>
      </c>
      <c r="X434" s="11" t="e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#VALUE!</v>
      </c>
      <c r="Y434" s="11" t="e">
        <f>IF('OddsRatio_working_3-way'!W434&gt;=0,IF('OddsRatio_working_3-way'!V434+SQRT('OddsRatio_working_3-way'!W434)&gt;0,0,PI()),ACOS('OddsRatio_working_3-way'!V434/(2*'OddsRatio_working_3-way'!X434)))</f>
        <v>#VALUE!</v>
      </c>
      <c r="Z434" s="11" t="e">
        <f>'OddsRatio_working_3-way'!X434^(1/3)*COS('OddsRatio_working_3-way'!Y434/3)</f>
        <v>#VALUE!</v>
      </c>
      <c r="AA434" s="11" t="e">
        <f>'OddsRatio_working_3-way'!X434^(1/3)*COS(('OddsRatio_working_3-way'!Y434+2*PI())/3)</f>
        <v>#VALUE!</v>
      </c>
      <c r="AB434" s="11" t="e">
        <f>'OddsRatio_working_3-way'!X434^(1/3)*COS(('OddsRatio_working_3-way'!Y434+4*PI())/3)</f>
        <v>#VALUE!</v>
      </c>
      <c r="AC434" s="11" t="e">
        <f>'OddsRatio_working_3-way'!X434^(1/3)*SIN('OddsRatio_working_3-way'!Y434/3)</f>
        <v>#VALUE!</v>
      </c>
      <c r="AD434" s="11" t="e">
        <f>'OddsRatio_working_3-way'!X434^(1/3)*SIN(('OddsRatio_working_3-way'!Y434+2*PI())/3)</f>
        <v>#VALUE!</v>
      </c>
      <c r="AE434" s="11" t="e">
        <f>'OddsRatio_working_3-way'!X434^(1/3)*SIN(('OddsRatio_working_3-way'!Y434+4*PI())/3)</f>
        <v>#VALUE!</v>
      </c>
      <c r="AF434" s="11" t="e">
        <f>-'OddsRatio_working_3-way'!U434/(3*'OddsRatio_working_3-way'!X434^(1/3))*COS(('OddsRatio_working_3-way'!Y434)/3)</f>
        <v>#VALUE!</v>
      </c>
      <c r="AG434" s="11" t="e">
        <f>-'OddsRatio_working_3-way'!U434/(3*'OddsRatio_working_3-way'!X434^(1/3))*COS(('OddsRatio_working_3-way'!Y434+2*PI())/3)</f>
        <v>#VALUE!</v>
      </c>
      <c r="AH434" s="11" t="e">
        <f>-'OddsRatio_working_3-way'!U434/(3*'OddsRatio_working_3-way'!X434^(1/3))*COS(('OddsRatio_working_3-way'!Y434+4*PI())/3)</f>
        <v>#VALUE!</v>
      </c>
      <c r="AI434" s="11" t="e">
        <f>'OddsRatio_working_3-way'!U434/(3*'OddsRatio_working_3-way'!X434^(1/3))*SIN(('OddsRatio_working_3-way'!Y434)/3)</f>
        <v>#VALUE!</v>
      </c>
      <c r="AJ434" s="11" t="e">
        <f>'OddsRatio_working_3-way'!U434/(3*'OddsRatio_working_3-way'!X434^(1/3))*SIN(('OddsRatio_working_3-way'!Y434+2*PI())/3)</f>
        <v>#VALUE!</v>
      </c>
      <c r="AK434" s="11" t="e">
        <f>'OddsRatio_working_3-way'!U434/(3*'OddsRatio_working_3-way'!X434^(1/3))*SIN(('OddsRatio_working_3-way'!Y434+4*PI())/3)</f>
        <v>#VALUE!</v>
      </c>
      <c r="AL434" s="11" t="e">
        <f>'OddsRatio_working_3-way'!Z434+'OddsRatio_working_3-way'!AF434</f>
        <v>#VALUE!</v>
      </c>
      <c r="AM434" s="11" t="e">
        <f>'OddsRatio_working_3-way'!AA434+'OddsRatio_working_3-way'!AG434</f>
        <v>#VALUE!</v>
      </c>
      <c r="AN434" s="11" t="e">
        <f>'OddsRatio_working_3-way'!AB434+'OddsRatio_working_3-way'!AH434</f>
        <v>#VALUE!</v>
      </c>
      <c r="AO434" s="11" t="e">
        <f>'OddsRatio_working_3-way'!AC434+'OddsRatio_working_3-way'!AI434</f>
        <v>#VALUE!</v>
      </c>
      <c r="AP434" s="11" t="e">
        <f>'OddsRatio_working_3-way'!AD434+'OddsRatio_working_3-way'!AJ434</f>
        <v>#VALUE!</v>
      </c>
      <c r="AQ434" s="11" t="e">
        <f>'OddsRatio_working_3-way'!AE434+'OddsRatio_working_3-way'!AK434</f>
        <v>#VALUE!</v>
      </c>
      <c r="AR434" s="10" t="str">
        <f>IF(A434="","",IF(('OddsRatio_working_3-way'!X434=0),IF(Q434&gt;0,-Q434^(1/3),(-Q434)^(1/3)),'OddsRatio_working_3-way'!AL434-'OddsRatio_working_3-way'!R434/3))</f>
        <v/>
      </c>
      <c r="AS434" s="11" t="e">
        <f>IF(('OddsRatio_working_3-way'!X434=0),IF(Q434&gt;0,-Q434^(1/3),(-Q434)^(1/3)),'OddsRatio_working_3-way'!AM434-'OddsRatio_working_3-way'!R434/3)</f>
        <v>#VALUE!</v>
      </c>
      <c r="AT434" s="11" t="e">
        <f>IF(('OddsRatio_working_3-way'!X434=0),IF(Q434&gt;0,-Q434^(1/3),(-Q434)^(1/3)),'OddsRatio_working_3-way'!AN434-'OddsRatio_working_3-way'!R434/3)</f>
        <v>#VALUE!</v>
      </c>
      <c r="AU434" s="11" t="e">
        <f>IF(('OddsRatio_working_3-way'!X434=0),0,'OddsRatio_working_3-way'!AO434)</f>
        <v>#VALUE!</v>
      </c>
      <c r="AV434" s="11" t="e">
        <f>IF(('OddsRatio_working_3-way'!X434=0),0,'OddsRatio_working_3-way'!AP434)</f>
        <v>#VALUE!</v>
      </c>
      <c r="AW434" s="11" t="e">
        <f>IF(('OddsRatio_working_3-way'!X434=0),0,'OddsRatio_working_3-way'!AQ434)</f>
        <v>#VALUE!</v>
      </c>
    </row>
    <row r="435" spans="1:4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9" t="e">
        <f t="shared" si="91"/>
        <v>#VALUE!</v>
      </c>
      <c r="E435" s="9" t="e">
        <f t="shared" si="92"/>
        <v>#VALUE!</v>
      </c>
      <c r="F435" s="9" t="e">
        <f t="shared" si="93"/>
        <v>#VALUE!</v>
      </c>
      <c r="G435" s="9" t="str">
        <f t="shared" si="94"/>
        <v/>
      </c>
      <c r="H435" s="9" t="str">
        <f t="shared" si="95"/>
        <v/>
      </c>
      <c r="I435" s="9" t="str">
        <f t="shared" si="96"/>
        <v/>
      </c>
      <c r="J435" s="9" t="str">
        <f t="shared" si="97"/>
        <v/>
      </c>
      <c r="K435" s="11" t="e">
        <f t="shared" si="98"/>
        <v>#VALUE!</v>
      </c>
      <c r="L435" s="11" t="e">
        <f t="shared" si="99"/>
        <v>#VALUE!</v>
      </c>
      <c r="M435" s="11" t="e">
        <f t="shared" si="100"/>
        <v>#VALUE!</v>
      </c>
      <c r="N435" s="11" t="e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#VALUE!</v>
      </c>
      <c r="O435" s="11">
        <f>0</f>
        <v>0</v>
      </c>
      <c r="P435" s="11" t="e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#VALUE!</v>
      </c>
      <c r="Q435" s="11" t="e">
        <f>2*'OddsRatio_working_3-way'!K435*'OddsRatio_working_3-way'!L435*'OddsRatio_working_3-way'!M435</f>
        <v>#VALUE!</v>
      </c>
      <c r="R435" s="11" t="e">
        <f t="shared" si="101"/>
        <v>#VALUE!</v>
      </c>
      <c r="S435" s="11" t="e">
        <f t="shared" si="102"/>
        <v>#VALUE!</v>
      </c>
      <c r="T435" s="11" t="e">
        <f t="shared" si="103"/>
        <v>#VALUE!</v>
      </c>
      <c r="U435" s="11" t="e">
        <f>'OddsRatio_working_3-way'!S435-'OddsRatio_working_3-way'!R435^2/3</f>
        <v>#VALUE!</v>
      </c>
      <c r="V435" s="11" t="e">
        <f>'OddsRatio_working_3-way'!S435*'OddsRatio_working_3-way'!R435/3-2*'OddsRatio_working_3-way'!R435^3/27-'OddsRatio_working_3-way'!T435</f>
        <v>#VALUE!</v>
      </c>
      <c r="W435" s="11" t="e">
        <f>'OddsRatio_working_3-way'!V435^2+4*'OddsRatio_working_3-way'!U435^3/27</f>
        <v>#VALUE!</v>
      </c>
      <c r="X435" s="11" t="e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#VALUE!</v>
      </c>
      <c r="Y435" s="11" t="e">
        <f>IF('OddsRatio_working_3-way'!W435&gt;=0,IF('OddsRatio_working_3-way'!V435+SQRT('OddsRatio_working_3-way'!W435)&gt;0,0,PI()),ACOS('OddsRatio_working_3-way'!V435/(2*'OddsRatio_working_3-way'!X435)))</f>
        <v>#VALUE!</v>
      </c>
      <c r="Z435" s="11" t="e">
        <f>'OddsRatio_working_3-way'!X435^(1/3)*COS('OddsRatio_working_3-way'!Y435/3)</f>
        <v>#VALUE!</v>
      </c>
      <c r="AA435" s="11" t="e">
        <f>'OddsRatio_working_3-way'!X435^(1/3)*COS(('OddsRatio_working_3-way'!Y435+2*PI())/3)</f>
        <v>#VALUE!</v>
      </c>
      <c r="AB435" s="11" t="e">
        <f>'OddsRatio_working_3-way'!X435^(1/3)*COS(('OddsRatio_working_3-way'!Y435+4*PI())/3)</f>
        <v>#VALUE!</v>
      </c>
      <c r="AC435" s="11" t="e">
        <f>'OddsRatio_working_3-way'!X435^(1/3)*SIN('OddsRatio_working_3-way'!Y435/3)</f>
        <v>#VALUE!</v>
      </c>
      <c r="AD435" s="11" t="e">
        <f>'OddsRatio_working_3-way'!X435^(1/3)*SIN(('OddsRatio_working_3-way'!Y435+2*PI())/3)</f>
        <v>#VALUE!</v>
      </c>
      <c r="AE435" s="11" t="e">
        <f>'OddsRatio_working_3-way'!X435^(1/3)*SIN(('OddsRatio_working_3-way'!Y435+4*PI())/3)</f>
        <v>#VALUE!</v>
      </c>
      <c r="AF435" s="11" t="e">
        <f>-'OddsRatio_working_3-way'!U435/(3*'OddsRatio_working_3-way'!X435^(1/3))*COS(('OddsRatio_working_3-way'!Y435)/3)</f>
        <v>#VALUE!</v>
      </c>
      <c r="AG435" s="11" t="e">
        <f>-'OddsRatio_working_3-way'!U435/(3*'OddsRatio_working_3-way'!X435^(1/3))*COS(('OddsRatio_working_3-way'!Y435+2*PI())/3)</f>
        <v>#VALUE!</v>
      </c>
      <c r="AH435" s="11" t="e">
        <f>-'OddsRatio_working_3-way'!U435/(3*'OddsRatio_working_3-way'!X435^(1/3))*COS(('OddsRatio_working_3-way'!Y435+4*PI())/3)</f>
        <v>#VALUE!</v>
      </c>
      <c r="AI435" s="11" t="e">
        <f>'OddsRatio_working_3-way'!U435/(3*'OddsRatio_working_3-way'!X435^(1/3))*SIN(('OddsRatio_working_3-way'!Y435)/3)</f>
        <v>#VALUE!</v>
      </c>
      <c r="AJ435" s="11" t="e">
        <f>'OddsRatio_working_3-way'!U435/(3*'OddsRatio_working_3-way'!X435^(1/3))*SIN(('OddsRatio_working_3-way'!Y435+2*PI())/3)</f>
        <v>#VALUE!</v>
      </c>
      <c r="AK435" s="11" t="e">
        <f>'OddsRatio_working_3-way'!U435/(3*'OddsRatio_working_3-way'!X435^(1/3))*SIN(('OddsRatio_working_3-way'!Y435+4*PI())/3)</f>
        <v>#VALUE!</v>
      </c>
      <c r="AL435" s="11" t="e">
        <f>'OddsRatio_working_3-way'!Z435+'OddsRatio_working_3-way'!AF435</f>
        <v>#VALUE!</v>
      </c>
      <c r="AM435" s="11" t="e">
        <f>'OddsRatio_working_3-way'!AA435+'OddsRatio_working_3-way'!AG435</f>
        <v>#VALUE!</v>
      </c>
      <c r="AN435" s="11" t="e">
        <f>'OddsRatio_working_3-way'!AB435+'OddsRatio_working_3-way'!AH435</f>
        <v>#VALUE!</v>
      </c>
      <c r="AO435" s="11" t="e">
        <f>'OddsRatio_working_3-way'!AC435+'OddsRatio_working_3-way'!AI435</f>
        <v>#VALUE!</v>
      </c>
      <c r="AP435" s="11" t="e">
        <f>'OddsRatio_working_3-way'!AD435+'OddsRatio_working_3-way'!AJ435</f>
        <v>#VALUE!</v>
      </c>
      <c r="AQ435" s="11" t="e">
        <f>'OddsRatio_working_3-way'!AE435+'OddsRatio_working_3-way'!AK435</f>
        <v>#VALUE!</v>
      </c>
      <c r="AR435" s="10" t="str">
        <f>IF(A435="","",IF(('OddsRatio_working_3-way'!X435=0),IF(Q435&gt;0,-Q435^(1/3),(-Q435)^(1/3)),'OddsRatio_working_3-way'!AL435-'OddsRatio_working_3-way'!R435/3))</f>
        <v/>
      </c>
      <c r="AS435" s="11" t="e">
        <f>IF(('OddsRatio_working_3-way'!X435=0),IF(Q435&gt;0,-Q435^(1/3),(-Q435)^(1/3)),'OddsRatio_working_3-way'!AM435-'OddsRatio_working_3-way'!R435/3)</f>
        <v>#VALUE!</v>
      </c>
      <c r="AT435" s="11" t="e">
        <f>IF(('OddsRatio_working_3-way'!X435=0),IF(Q435&gt;0,-Q435^(1/3),(-Q435)^(1/3)),'OddsRatio_working_3-way'!AN435-'OddsRatio_working_3-way'!R435/3)</f>
        <v>#VALUE!</v>
      </c>
      <c r="AU435" s="11" t="e">
        <f>IF(('OddsRatio_working_3-way'!X435=0),0,'OddsRatio_working_3-way'!AO435)</f>
        <v>#VALUE!</v>
      </c>
      <c r="AV435" s="11" t="e">
        <f>IF(('OddsRatio_working_3-way'!X435=0),0,'OddsRatio_working_3-way'!AP435)</f>
        <v>#VALUE!</v>
      </c>
      <c r="AW435" s="11" t="e">
        <f>IF(('OddsRatio_working_3-way'!X435=0),0,'OddsRatio_working_3-way'!AQ435)</f>
        <v>#VALUE!</v>
      </c>
    </row>
    <row r="436" spans="1:4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9" t="e">
        <f t="shared" si="91"/>
        <v>#VALUE!</v>
      </c>
      <c r="E436" s="9" t="e">
        <f t="shared" si="92"/>
        <v>#VALUE!</v>
      </c>
      <c r="F436" s="9" t="e">
        <f t="shared" si="93"/>
        <v>#VALUE!</v>
      </c>
      <c r="G436" s="9" t="str">
        <f t="shared" si="94"/>
        <v/>
      </c>
      <c r="H436" s="9" t="str">
        <f t="shared" si="95"/>
        <v/>
      </c>
      <c r="I436" s="9" t="str">
        <f t="shared" si="96"/>
        <v/>
      </c>
      <c r="J436" s="9" t="str">
        <f t="shared" si="97"/>
        <v/>
      </c>
      <c r="K436" s="11" t="e">
        <f t="shared" si="98"/>
        <v>#VALUE!</v>
      </c>
      <c r="L436" s="11" t="e">
        <f t="shared" si="99"/>
        <v>#VALUE!</v>
      </c>
      <c r="M436" s="11" t="e">
        <f t="shared" si="100"/>
        <v>#VALUE!</v>
      </c>
      <c r="N436" s="11" t="e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#VALUE!</v>
      </c>
      <c r="O436" s="11">
        <f>0</f>
        <v>0</v>
      </c>
      <c r="P436" s="11" t="e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#VALUE!</v>
      </c>
      <c r="Q436" s="11" t="e">
        <f>2*'OddsRatio_working_3-way'!K436*'OddsRatio_working_3-way'!L436*'OddsRatio_working_3-way'!M436</f>
        <v>#VALUE!</v>
      </c>
      <c r="R436" s="11" t="e">
        <f t="shared" si="101"/>
        <v>#VALUE!</v>
      </c>
      <c r="S436" s="11" t="e">
        <f t="shared" si="102"/>
        <v>#VALUE!</v>
      </c>
      <c r="T436" s="11" t="e">
        <f t="shared" si="103"/>
        <v>#VALUE!</v>
      </c>
      <c r="U436" s="11" t="e">
        <f>'OddsRatio_working_3-way'!S436-'OddsRatio_working_3-way'!R436^2/3</f>
        <v>#VALUE!</v>
      </c>
      <c r="V436" s="11" t="e">
        <f>'OddsRatio_working_3-way'!S436*'OddsRatio_working_3-way'!R436/3-2*'OddsRatio_working_3-way'!R436^3/27-'OddsRatio_working_3-way'!T436</f>
        <v>#VALUE!</v>
      </c>
      <c r="W436" s="11" t="e">
        <f>'OddsRatio_working_3-way'!V436^2+4*'OddsRatio_working_3-way'!U436^3/27</f>
        <v>#VALUE!</v>
      </c>
      <c r="X436" s="11" t="e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#VALUE!</v>
      </c>
      <c r="Y436" s="11" t="e">
        <f>IF('OddsRatio_working_3-way'!W436&gt;=0,IF('OddsRatio_working_3-way'!V436+SQRT('OddsRatio_working_3-way'!W436)&gt;0,0,PI()),ACOS('OddsRatio_working_3-way'!V436/(2*'OddsRatio_working_3-way'!X436)))</f>
        <v>#VALUE!</v>
      </c>
      <c r="Z436" s="11" t="e">
        <f>'OddsRatio_working_3-way'!X436^(1/3)*COS('OddsRatio_working_3-way'!Y436/3)</f>
        <v>#VALUE!</v>
      </c>
      <c r="AA436" s="11" t="e">
        <f>'OddsRatio_working_3-way'!X436^(1/3)*COS(('OddsRatio_working_3-way'!Y436+2*PI())/3)</f>
        <v>#VALUE!</v>
      </c>
      <c r="AB436" s="11" t="e">
        <f>'OddsRatio_working_3-way'!X436^(1/3)*COS(('OddsRatio_working_3-way'!Y436+4*PI())/3)</f>
        <v>#VALUE!</v>
      </c>
      <c r="AC436" s="11" t="e">
        <f>'OddsRatio_working_3-way'!X436^(1/3)*SIN('OddsRatio_working_3-way'!Y436/3)</f>
        <v>#VALUE!</v>
      </c>
      <c r="AD436" s="11" t="e">
        <f>'OddsRatio_working_3-way'!X436^(1/3)*SIN(('OddsRatio_working_3-way'!Y436+2*PI())/3)</f>
        <v>#VALUE!</v>
      </c>
      <c r="AE436" s="11" t="e">
        <f>'OddsRatio_working_3-way'!X436^(1/3)*SIN(('OddsRatio_working_3-way'!Y436+4*PI())/3)</f>
        <v>#VALUE!</v>
      </c>
      <c r="AF436" s="11" t="e">
        <f>-'OddsRatio_working_3-way'!U436/(3*'OddsRatio_working_3-way'!X436^(1/3))*COS(('OddsRatio_working_3-way'!Y436)/3)</f>
        <v>#VALUE!</v>
      </c>
      <c r="AG436" s="11" t="e">
        <f>-'OddsRatio_working_3-way'!U436/(3*'OddsRatio_working_3-way'!X436^(1/3))*COS(('OddsRatio_working_3-way'!Y436+2*PI())/3)</f>
        <v>#VALUE!</v>
      </c>
      <c r="AH436" s="11" t="e">
        <f>-'OddsRatio_working_3-way'!U436/(3*'OddsRatio_working_3-way'!X436^(1/3))*COS(('OddsRatio_working_3-way'!Y436+4*PI())/3)</f>
        <v>#VALUE!</v>
      </c>
      <c r="AI436" s="11" t="e">
        <f>'OddsRatio_working_3-way'!U436/(3*'OddsRatio_working_3-way'!X436^(1/3))*SIN(('OddsRatio_working_3-way'!Y436)/3)</f>
        <v>#VALUE!</v>
      </c>
      <c r="AJ436" s="11" t="e">
        <f>'OddsRatio_working_3-way'!U436/(3*'OddsRatio_working_3-way'!X436^(1/3))*SIN(('OddsRatio_working_3-way'!Y436+2*PI())/3)</f>
        <v>#VALUE!</v>
      </c>
      <c r="AK436" s="11" t="e">
        <f>'OddsRatio_working_3-way'!U436/(3*'OddsRatio_working_3-way'!X436^(1/3))*SIN(('OddsRatio_working_3-way'!Y436+4*PI())/3)</f>
        <v>#VALUE!</v>
      </c>
      <c r="AL436" s="11" t="e">
        <f>'OddsRatio_working_3-way'!Z436+'OddsRatio_working_3-way'!AF436</f>
        <v>#VALUE!</v>
      </c>
      <c r="AM436" s="11" t="e">
        <f>'OddsRatio_working_3-way'!AA436+'OddsRatio_working_3-way'!AG436</f>
        <v>#VALUE!</v>
      </c>
      <c r="AN436" s="11" t="e">
        <f>'OddsRatio_working_3-way'!AB436+'OddsRatio_working_3-way'!AH436</f>
        <v>#VALUE!</v>
      </c>
      <c r="AO436" s="11" t="e">
        <f>'OddsRatio_working_3-way'!AC436+'OddsRatio_working_3-way'!AI436</f>
        <v>#VALUE!</v>
      </c>
      <c r="AP436" s="11" t="e">
        <f>'OddsRatio_working_3-way'!AD436+'OddsRatio_working_3-way'!AJ436</f>
        <v>#VALUE!</v>
      </c>
      <c r="AQ436" s="11" t="e">
        <f>'OddsRatio_working_3-way'!AE436+'OddsRatio_working_3-way'!AK436</f>
        <v>#VALUE!</v>
      </c>
      <c r="AR436" s="10" t="str">
        <f>IF(A436="","",IF(('OddsRatio_working_3-way'!X436=0),IF(Q436&gt;0,-Q436^(1/3),(-Q436)^(1/3)),'OddsRatio_working_3-way'!AL436-'OddsRatio_working_3-way'!R436/3))</f>
        <v/>
      </c>
      <c r="AS436" s="11" t="e">
        <f>IF(('OddsRatio_working_3-way'!X436=0),IF(Q436&gt;0,-Q436^(1/3),(-Q436)^(1/3)),'OddsRatio_working_3-way'!AM436-'OddsRatio_working_3-way'!R436/3)</f>
        <v>#VALUE!</v>
      </c>
      <c r="AT436" s="11" t="e">
        <f>IF(('OddsRatio_working_3-way'!X436=0),IF(Q436&gt;0,-Q436^(1/3),(-Q436)^(1/3)),'OddsRatio_working_3-way'!AN436-'OddsRatio_working_3-way'!R436/3)</f>
        <v>#VALUE!</v>
      </c>
      <c r="AU436" s="11" t="e">
        <f>IF(('OddsRatio_working_3-way'!X436=0),0,'OddsRatio_working_3-way'!AO436)</f>
        <v>#VALUE!</v>
      </c>
      <c r="AV436" s="11" t="e">
        <f>IF(('OddsRatio_working_3-way'!X436=0),0,'OddsRatio_working_3-way'!AP436)</f>
        <v>#VALUE!</v>
      </c>
      <c r="AW436" s="11" t="e">
        <f>IF(('OddsRatio_working_3-way'!X436=0),0,'OddsRatio_working_3-way'!AQ436)</f>
        <v>#VALUE!</v>
      </c>
    </row>
    <row r="437" spans="1:4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9" t="e">
        <f t="shared" si="91"/>
        <v>#VALUE!</v>
      </c>
      <c r="E437" s="9" t="e">
        <f t="shared" si="92"/>
        <v>#VALUE!</v>
      </c>
      <c r="F437" s="9" t="e">
        <f t="shared" si="93"/>
        <v>#VALUE!</v>
      </c>
      <c r="G437" s="9" t="str">
        <f t="shared" si="94"/>
        <v/>
      </c>
      <c r="H437" s="9" t="str">
        <f t="shared" si="95"/>
        <v/>
      </c>
      <c r="I437" s="9" t="str">
        <f t="shared" si="96"/>
        <v/>
      </c>
      <c r="J437" s="9" t="str">
        <f t="shared" si="97"/>
        <v/>
      </c>
      <c r="K437" s="11" t="e">
        <f t="shared" si="98"/>
        <v>#VALUE!</v>
      </c>
      <c r="L437" s="11" t="e">
        <f t="shared" si="99"/>
        <v>#VALUE!</v>
      </c>
      <c r="M437" s="11" t="e">
        <f t="shared" si="100"/>
        <v>#VALUE!</v>
      </c>
      <c r="N437" s="11" t="e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#VALUE!</v>
      </c>
      <c r="O437" s="11">
        <f>0</f>
        <v>0</v>
      </c>
      <c r="P437" s="11" t="e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#VALUE!</v>
      </c>
      <c r="Q437" s="11" t="e">
        <f>2*'OddsRatio_working_3-way'!K437*'OddsRatio_working_3-way'!L437*'OddsRatio_working_3-way'!M437</f>
        <v>#VALUE!</v>
      </c>
      <c r="R437" s="11" t="e">
        <f t="shared" si="101"/>
        <v>#VALUE!</v>
      </c>
      <c r="S437" s="11" t="e">
        <f t="shared" si="102"/>
        <v>#VALUE!</v>
      </c>
      <c r="T437" s="11" t="e">
        <f t="shared" si="103"/>
        <v>#VALUE!</v>
      </c>
      <c r="U437" s="11" t="e">
        <f>'OddsRatio_working_3-way'!S437-'OddsRatio_working_3-way'!R437^2/3</f>
        <v>#VALUE!</v>
      </c>
      <c r="V437" s="11" t="e">
        <f>'OddsRatio_working_3-way'!S437*'OddsRatio_working_3-way'!R437/3-2*'OddsRatio_working_3-way'!R437^3/27-'OddsRatio_working_3-way'!T437</f>
        <v>#VALUE!</v>
      </c>
      <c r="W437" s="11" t="e">
        <f>'OddsRatio_working_3-way'!V437^2+4*'OddsRatio_working_3-way'!U437^3/27</f>
        <v>#VALUE!</v>
      </c>
      <c r="X437" s="11" t="e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#VALUE!</v>
      </c>
      <c r="Y437" s="11" t="e">
        <f>IF('OddsRatio_working_3-way'!W437&gt;=0,IF('OddsRatio_working_3-way'!V437+SQRT('OddsRatio_working_3-way'!W437)&gt;0,0,PI()),ACOS('OddsRatio_working_3-way'!V437/(2*'OddsRatio_working_3-way'!X437)))</f>
        <v>#VALUE!</v>
      </c>
      <c r="Z437" s="11" t="e">
        <f>'OddsRatio_working_3-way'!X437^(1/3)*COS('OddsRatio_working_3-way'!Y437/3)</f>
        <v>#VALUE!</v>
      </c>
      <c r="AA437" s="11" t="e">
        <f>'OddsRatio_working_3-way'!X437^(1/3)*COS(('OddsRatio_working_3-way'!Y437+2*PI())/3)</f>
        <v>#VALUE!</v>
      </c>
      <c r="AB437" s="11" t="e">
        <f>'OddsRatio_working_3-way'!X437^(1/3)*COS(('OddsRatio_working_3-way'!Y437+4*PI())/3)</f>
        <v>#VALUE!</v>
      </c>
      <c r="AC437" s="11" t="e">
        <f>'OddsRatio_working_3-way'!X437^(1/3)*SIN('OddsRatio_working_3-way'!Y437/3)</f>
        <v>#VALUE!</v>
      </c>
      <c r="AD437" s="11" t="e">
        <f>'OddsRatio_working_3-way'!X437^(1/3)*SIN(('OddsRatio_working_3-way'!Y437+2*PI())/3)</f>
        <v>#VALUE!</v>
      </c>
      <c r="AE437" s="11" t="e">
        <f>'OddsRatio_working_3-way'!X437^(1/3)*SIN(('OddsRatio_working_3-way'!Y437+4*PI())/3)</f>
        <v>#VALUE!</v>
      </c>
      <c r="AF437" s="11" t="e">
        <f>-'OddsRatio_working_3-way'!U437/(3*'OddsRatio_working_3-way'!X437^(1/3))*COS(('OddsRatio_working_3-way'!Y437)/3)</f>
        <v>#VALUE!</v>
      </c>
      <c r="AG437" s="11" t="e">
        <f>-'OddsRatio_working_3-way'!U437/(3*'OddsRatio_working_3-way'!X437^(1/3))*COS(('OddsRatio_working_3-way'!Y437+2*PI())/3)</f>
        <v>#VALUE!</v>
      </c>
      <c r="AH437" s="11" t="e">
        <f>-'OddsRatio_working_3-way'!U437/(3*'OddsRatio_working_3-way'!X437^(1/3))*COS(('OddsRatio_working_3-way'!Y437+4*PI())/3)</f>
        <v>#VALUE!</v>
      </c>
      <c r="AI437" s="11" t="e">
        <f>'OddsRatio_working_3-way'!U437/(3*'OddsRatio_working_3-way'!X437^(1/3))*SIN(('OddsRatio_working_3-way'!Y437)/3)</f>
        <v>#VALUE!</v>
      </c>
      <c r="AJ437" s="11" t="e">
        <f>'OddsRatio_working_3-way'!U437/(3*'OddsRatio_working_3-way'!X437^(1/3))*SIN(('OddsRatio_working_3-way'!Y437+2*PI())/3)</f>
        <v>#VALUE!</v>
      </c>
      <c r="AK437" s="11" t="e">
        <f>'OddsRatio_working_3-way'!U437/(3*'OddsRatio_working_3-way'!X437^(1/3))*SIN(('OddsRatio_working_3-way'!Y437+4*PI())/3)</f>
        <v>#VALUE!</v>
      </c>
      <c r="AL437" s="11" t="e">
        <f>'OddsRatio_working_3-way'!Z437+'OddsRatio_working_3-way'!AF437</f>
        <v>#VALUE!</v>
      </c>
      <c r="AM437" s="11" t="e">
        <f>'OddsRatio_working_3-way'!AA437+'OddsRatio_working_3-way'!AG437</f>
        <v>#VALUE!</v>
      </c>
      <c r="AN437" s="11" t="e">
        <f>'OddsRatio_working_3-way'!AB437+'OddsRatio_working_3-way'!AH437</f>
        <v>#VALUE!</v>
      </c>
      <c r="AO437" s="11" t="e">
        <f>'OddsRatio_working_3-way'!AC437+'OddsRatio_working_3-way'!AI437</f>
        <v>#VALUE!</v>
      </c>
      <c r="AP437" s="11" t="e">
        <f>'OddsRatio_working_3-way'!AD437+'OddsRatio_working_3-way'!AJ437</f>
        <v>#VALUE!</v>
      </c>
      <c r="AQ437" s="11" t="e">
        <f>'OddsRatio_working_3-way'!AE437+'OddsRatio_working_3-way'!AK437</f>
        <v>#VALUE!</v>
      </c>
      <c r="AR437" s="10" t="str">
        <f>IF(A437="","",IF(('OddsRatio_working_3-way'!X437=0),IF(Q437&gt;0,-Q437^(1/3),(-Q437)^(1/3)),'OddsRatio_working_3-way'!AL437-'OddsRatio_working_3-way'!R437/3))</f>
        <v/>
      </c>
      <c r="AS437" s="11" t="e">
        <f>IF(('OddsRatio_working_3-way'!X437=0),IF(Q437&gt;0,-Q437^(1/3),(-Q437)^(1/3)),'OddsRatio_working_3-way'!AM437-'OddsRatio_working_3-way'!R437/3)</f>
        <v>#VALUE!</v>
      </c>
      <c r="AT437" s="11" t="e">
        <f>IF(('OddsRatio_working_3-way'!X437=0),IF(Q437&gt;0,-Q437^(1/3),(-Q437)^(1/3)),'OddsRatio_working_3-way'!AN437-'OddsRatio_working_3-way'!R437/3)</f>
        <v>#VALUE!</v>
      </c>
      <c r="AU437" s="11" t="e">
        <f>IF(('OddsRatio_working_3-way'!X437=0),0,'OddsRatio_working_3-way'!AO437)</f>
        <v>#VALUE!</v>
      </c>
      <c r="AV437" s="11" t="e">
        <f>IF(('OddsRatio_working_3-way'!X437=0),0,'OddsRatio_working_3-way'!AP437)</f>
        <v>#VALUE!</v>
      </c>
      <c r="AW437" s="11" t="e">
        <f>IF(('OddsRatio_working_3-way'!X437=0),0,'OddsRatio_working_3-way'!AQ437)</f>
        <v>#VALUE!</v>
      </c>
    </row>
    <row r="438" spans="1:4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9" t="e">
        <f t="shared" si="91"/>
        <v>#VALUE!</v>
      </c>
      <c r="E438" s="9" t="e">
        <f t="shared" si="92"/>
        <v>#VALUE!</v>
      </c>
      <c r="F438" s="9" t="e">
        <f t="shared" si="93"/>
        <v>#VALUE!</v>
      </c>
      <c r="G438" s="9" t="str">
        <f t="shared" si="94"/>
        <v/>
      </c>
      <c r="H438" s="9" t="str">
        <f t="shared" si="95"/>
        <v/>
      </c>
      <c r="I438" s="9" t="str">
        <f t="shared" si="96"/>
        <v/>
      </c>
      <c r="J438" s="9" t="str">
        <f t="shared" si="97"/>
        <v/>
      </c>
      <c r="K438" s="11" t="e">
        <f t="shared" si="98"/>
        <v>#VALUE!</v>
      </c>
      <c r="L438" s="11" t="e">
        <f t="shared" si="99"/>
        <v>#VALUE!</v>
      </c>
      <c r="M438" s="11" t="e">
        <f t="shared" si="100"/>
        <v>#VALUE!</v>
      </c>
      <c r="N438" s="11" t="e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#VALUE!</v>
      </c>
      <c r="O438" s="11">
        <f>0</f>
        <v>0</v>
      </c>
      <c r="P438" s="11" t="e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#VALUE!</v>
      </c>
      <c r="Q438" s="11" t="e">
        <f>2*'OddsRatio_working_3-way'!K438*'OddsRatio_working_3-way'!L438*'OddsRatio_working_3-way'!M438</f>
        <v>#VALUE!</v>
      </c>
      <c r="R438" s="11" t="e">
        <f t="shared" si="101"/>
        <v>#VALUE!</v>
      </c>
      <c r="S438" s="11" t="e">
        <f t="shared" si="102"/>
        <v>#VALUE!</v>
      </c>
      <c r="T438" s="11" t="e">
        <f t="shared" si="103"/>
        <v>#VALUE!</v>
      </c>
      <c r="U438" s="11" t="e">
        <f>'OddsRatio_working_3-way'!S438-'OddsRatio_working_3-way'!R438^2/3</f>
        <v>#VALUE!</v>
      </c>
      <c r="V438" s="11" t="e">
        <f>'OddsRatio_working_3-way'!S438*'OddsRatio_working_3-way'!R438/3-2*'OddsRatio_working_3-way'!R438^3/27-'OddsRatio_working_3-way'!T438</f>
        <v>#VALUE!</v>
      </c>
      <c r="W438" s="11" t="e">
        <f>'OddsRatio_working_3-way'!V438^2+4*'OddsRatio_working_3-way'!U438^3/27</f>
        <v>#VALUE!</v>
      </c>
      <c r="X438" s="11" t="e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#VALUE!</v>
      </c>
      <c r="Y438" s="11" t="e">
        <f>IF('OddsRatio_working_3-way'!W438&gt;=0,IF('OddsRatio_working_3-way'!V438+SQRT('OddsRatio_working_3-way'!W438)&gt;0,0,PI()),ACOS('OddsRatio_working_3-way'!V438/(2*'OddsRatio_working_3-way'!X438)))</f>
        <v>#VALUE!</v>
      </c>
      <c r="Z438" s="11" t="e">
        <f>'OddsRatio_working_3-way'!X438^(1/3)*COS('OddsRatio_working_3-way'!Y438/3)</f>
        <v>#VALUE!</v>
      </c>
      <c r="AA438" s="11" t="e">
        <f>'OddsRatio_working_3-way'!X438^(1/3)*COS(('OddsRatio_working_3-way'!Y438+2*PI())/3)</f>
        <v>#VALUE!</v>
      </c>
      <c r="AB438" s="11" t="e">
        <f>'OddsRatio_working_3-way'!X438^(1/3)*COS(('OddsRatio_working_3-way'!Y438+4*PI())/3)</f>
        <v>#VALUE!</v>
      </c>
      <c r="AC438" s="11" t="e">
        <f>'OddsRatio_working_3-way'!X438^(1/3)*SIN('OddsRatio_working_3-way'!Y438/3)</f>
        <v>#VALUE!</v>
      </c>
      <c r="AD438" s="11" t="e">
        <f>'OddsRatio_working_3-way'!X438^(1/3)*SIN(('OddsRatio_working_3-way'!Y438+2*PI())/3)</f>
        <v>#VALUE!</v>
      </c>
      <c r="AE438" s="11" t="e">
        <f>'OddsRatio_working_3-way'!X438^(1/3)*SIN(('OddsRatio_working_3-way'!Y438+4*PI())/3)</f>
        <v>#VALUE!</v>
      </c>
      <c r="AF438" s="11" t="e">
        <f>-'OddsRatio_working_3-way'!U438/(3*'OddsRatio_working_3-way'!X438^(1/3))*COS(('OddsRatio_working_3-way'!Y438)/3)</f>
        <v>#VALUE!</v>
      </c>
      <c r="AG438" s="11" t="e">
        <f>-'OddsRatio_working_3-way'!U438/(3*'OddsRatio_working_3-way'!X438^(1/3))*COS(('OddsRatio_working_3-way'!Y438+2*PI())/3)</f>
        <v>#VALUE!</v>
      </c>
      <c r="AH438" s="11" t="e">
        <f>-'OddsRatio_working_3-way'!U438/(3*'OddsRatio_working_3-way'!X438^(1/3))*COS(('OddsRatio_working_3-way'!Y438+4*PI())/3)</f>
        <v>#VALUE!</v>
      </c>
      <c r="AI438" s="11" t="e">
        <f>'OddsRatio_working_3-way'!U438/(3*'OddsRatio_working_3-way'!X438^(1/3))*SIN(('OddsRatio_working_3-way'!Y438)/3)</f>
        <v>#VALUE!</v>
      </c>
      <c r="AJ438" s="11" t="e">
        <f>'OddsRatio_working_3-way'!U438/(3*'OddsRatio_working_3-way'!X438^(1/3))*SIN(('OddsRatio_working_3-way'!Y438+2*PI())/3)</f>
        <v>#VALUE!</v>
      </c>
      <c r="AK438" s="11" t="e">
        <f>'OddsRatio_working_3-way'!U438/(3*'OddsRatio_working_3-way'!X438^(1/3))*SIN(('OddsRatio_working_3-way'!Y438+4*PI())/3)</f>
        <v>#VALUE!</v>
      </c>
      <c r="AL438" s="11" t="e">
        <f>'OddsRatio_working_3-way'!Z438+'OddsRatio_working_3-way'!AF438</f>
        <v>#VALUE!</v>
      </c>
      <c r="AM438" s="11" t="e">
        <f>'OddsRatio_working_3-way'!AA438+'OddsRatio_working_3-way'!AG438</f>
        <v>#VALUE!</v>
      </c>
      <c r="AN438" s="11" t="e">
        <f>'OddsRatio_working_3-way'!AB438+'OddsRatio_working_3-way'!AH438</f>
        <v>#VALUE!</v>
      </c>
      <c r="AO438" s="11" t="e">
        <f>'OddsRatio_working_3-way'!AC438+'OddsRatio_working_3-way'!AI438</f>
        <v>#VALUE!</v>
      </c>
      <c r="AP438" s="11" t="e">
        <f>'OddsRatio_working_3-way'!AD438+'OddsRatio_working_3-way'!AJ438</f>
        <v>#VALUE!</v>
      </c>
      <c r="AQ438" s="11" t="e">
        <f>'OddsRatio_working_3-way'!AE438+'OddsRatio_working_3-way'!AK438</f>
        <v>#VALUE!</v>
      </c>
      <c r="AR438" s="10" t="str">
        <f>IF(A438="","",IF(('OddsRatio_working_3-way'!X438=0),IF(Q438&gt;0,-Q438^(1/3),(-Q438)^(1/3)),'OddsRatio_working_3-way'!AL438-'OddsRatio_working_3-way'!R438/3))</f>
        <v/>
      </c>
      <c r="AS438" s="11" t="e">
        <f>IF(('OddsRatio_working_3-way'!X438=0),IF(Q438&gt;0,-Q438^(1/3),(-Q438)^(1/3)),'OddsRatio_working_3-way'!AM438-'OddsRatio_working_3-way'!R438/3)</f>
        <v>#VALUE!</v>
      </c>
      <c r="AT438" s="11" t="e">
        <f>IF(('OddsRatio_working_3-way'!X438=0),IF(Q438&gt;0,-Q438^(1/3),(-Q438)^(1/3)),'OddsRatio_working_3-way'!AN438-'OddsRatio_working_3-way'!R438/3)</f>
        <v>#VALUE!</v>
      </c>
      <c r="AU438" s="11" t="e">
        <f>IF(('OddsRatio_working_3-way'!X438=0),0,'OddsRatio_working_3-way'!AO438)</f>
        <v>#VALUE!</v>
      </c>
      <c r="AV438" s="11" t="e">
        <f>IF(('OddsRatio_working_3-way'!X438=0),0,'OddsRatio_working_3-way'!AP438)</f>
        <v>#VALUE!</v>
      </c>
      <c r="AW438" s="11" t="e">
        <f>IF(('OddsRatio_working_3-way'!X438=0),0,'OddsRatio_working_3-way'!AQ438)</f>
        <v>#VALUE!</v>
      </c>
    </row>
    <row r="439" spans="1:4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9" t="e">
        <f t="shared" si="91"/>
        <v>#VALUE!</v>
      </c>
      <c r="E439" s="9" t="e">
        <f t="shared" si="92"/>
        <v>#VALUE!</v>
      </c>
      <c r="F439" s="9" t="e">
        <f t="shared" si="93"/>
        <v>#VALUE!</v>
      </c>
      <c r="G439" s="9" t="str">
        <f t="shared" si="94"/>
        <v/>
      </c>
      <c r="H439" s="9" t="str">
        <f t="shared" si="95"/>
        <v/>
      </c>
      <c r="I439" s="9" t="str">
        <f t="shared" si="96"/>
        <v/>
      </c>
      <c r="J439" s="9" t="str">
        <f t="shared" si="97"/>
        <v/>
      </c>
      <c r="K439" s="11" t="e">
        <f t="shared" si="98"/>
        <v>#VALUE!</v>
      </c>
      <c r="L439" s="11" t="e">
        <f t="shared" si="99"/>
        <v>#VALUE!</v>
      </c>
      <c r="M439" s="11" t="e">
        <f t="shared" si="100"/>
        <v>#VALUE!</v>
      </c>
      <c r="N439" s="11" t="e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#VALUE!</v>
      </c>
      <c r="O439" s="11">
        <f>0</f>
        <v>0</v>
      </c>
      <c r="P439" s="11" t="e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#VALUE!</v>
      </c>
      <c r="Q439" s="11" t="e">
        <f>2*'OddsRatio_working_3-way'!K439*'OddsRatio_working_3-way'!L439*'OddsRatio_working_3-way'!M439</f>
        <v>#VALUE!</v>
      </c>
      <c r="R439" s="11" t="e">
        <f t="shared" si="101"/>
        <v>#VALUE!</v>
      </c>
      <c r="S439" s="11" t="e">
        <f t="shared" si="102"/>
        <v>#VALUE!</v>
      </c>
      <c r="T439" s="11" t="e">
        <f t="shared" si="103"/>
        <v>#VALUE!</v>
      </c>
      <c r="U439" s="11" t="e">
        <f>'OddsRatio_working_3-way'!S439-'OddsRatio_working_3-way'!R439^2/3</f>
        <v>#VALUE!</v>
      </c>
      <c r="V439" s="11" t="e">
        <f>'OddsRatio_working_3-way'!S439*'OddsRatio_working_3-way'!R439/3-2*'OddsRatio_working_3-way'!R439^3/27-'OddsRatio_working_3-way'!T439</f>
        <v>#VALUE!</v>
      </c>
      <c r="W439" s="11" t="e">
        <f>'OddsRatio_working_3-way'!V439^2+4*'OddsRatio_working_3-way'!U439^3/27</f>
        <v>#VALUE!</v>
      </c>
      <c r="X439" s="11" t="e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#VALUE!</v>
      </c>
      <c r="Y439" s="11" t="e">
        <f>IF('OddsRatio_working_3-way'!W439&gt;=0,IF('OddsRatio_working_3-way'!V439+SQRT('OddsRatio_working_3-way'!W439)&gt;0,0,PI()),ACOS('OddsRatio_working_3-way'!V439/(2*'OddsRatio_working_3-way'!X439)))</f>
        <v>#VALUE!</v>
      </c>
      <c r="Z439" s="11" t="e">
        <f>'OddsRatio_working_3-way'!X439^(1/3)*COS('OddsRatio_working_3-way'!Y439/3)</f>
        <v>#VALUE!</v>
      </c>
      <c r="AA439" s="11" t="e">
        <f>'OddsRatio_working_3-way'!X439^(1/3)*COS(('OddsRatio_working_3-way'!Y439+2*PI())/3)</f>
        <v>#VALUE!</v>
      </c>
      <c r="AB439" s="11" t="e">
        <f>'OddsRatio_working_3-way'!X439^(1/3)*COS(('OddsRatio_working_3-way'!Y439+4*PI())/3)</f>
        <v>#VALUE!</v>
      </c>
      <c r="AC439" s="11" t="e">
        <f>'OddsRatio_working_3-way'!X439^(1/3)*SIN('OddsRatio_working_3-way'!Y439/3)</f>
        <v>#VALUE!</v>
      </c>
      <c r="AD439" s="11" t="e">
        <f>'OddsRatio_working_3-way'!X439^(1/3)*SIN(('OddsRatio_working_3-way'!Y439+2*PI())/3)</f>
        <v>#VALUE!</v>
      </c>
      <c r="AE439" s="11" t="e">
        <f>'OddsRatio_working_3-way'!X439^(1/3)*SIN(('OddsRatio_working_3-way'!Y439+4*PI())/3)</f>
        <v>#VALUE!</v>
      </c>
      <c r="AF439" s="11" t="e">
        <f>-'OddsRatio_working_3-way'!U439/(3*'OddsRatio_working_3-way'!X439^(1/3))*COS(('OddsRatio_working_3-way'!Y439)/3)</f>
        <v>#VALUE!</v>
      </c>
      <c r="AG439" s="11" t="e">
        <f>-'OddsRatio_working_3-way'!U439/(3*'OddsRatio_working_3-way'!X439^(1/3))*COS(('OddsRatio_working_3-way'!Y439+2*PI())/3)</f>
        <v>#VALUE!</v>
      </c>
      <c r="AH439" s="11" t="e">
        <f>-'OddsRatio_working_3-way'!U439/(3*'OddsRatio_working_3-way'!X439^(1/3))*COS(('OddsRatio_working_3-way'!Y439+4*PI())/3)</f>
        <v>#VALUE!</v>
      </c>
      <c r="AI439" s="11" t="e">
        <f>'OddsRatio_working_3-way'!U439/(3*'OddsRatio_working_3-way'!X439^(1/3))*SIN(('OddsRatio_working_3-way'!Y439)/3)</f>
        <v>#VALUE!</v>
      </c>
      <c r="AJ439" s="11" t="e">
        <f>'OddsRatio_working_3-way'!U439/(3*'OddsRatio_working_3-way'!X439^(1/3))*SIN(('OddsRatio_working_3-way'!Y439+2*PI())/3)</f>
        <v>#VALUE!</v>
      </c>
      <c r="AK439" s="11" t="e">
        <f>'OddsRatio_working_3-way'!U439/(3*'OddsRatio_working_3-way'!X439^(1/3))*SIN(('OddsRatio_working_3-way'!Y439+4*PI())/3)</f>
        <v>#VALUE!</v>
      </c>
      <c r="AL439" s="11" t="e">
        <f>'OddsRatio_working_3-way'!Z439+'OddsRatio_working_3-way'!AF439</f>
        <v>#VALUE!</v>
      </c>
      <c r="AM439" s="11" t="e">
        <f>'OddsRatio_working_3-way'!AA439+'OddsRatio_working_3-way'!AG439</f>
        <v>#VALUE!</v>
      </c>
      <c r="AN439" s="11" t="e">
        <f>'OddsRatio_working_3-way'!AB439+'OddsRatio_working_3-way'!AH439</f>
        <v>#VALUE!</v>
      </c>
      <c r="AO439" s="11" t="e">
        <f>'OddsRatio_working_3-way'!AC439+'OddsRatio_working_3-way'!AI439</f>
        <v>#VALUE!</v>
      </c>
      <c r="AP439" s="11" t="e">
        <f>'OddsRatio_working_3-way'!AD439+'OddsRatio_working_3-way'!AJ439</f>
        <v>#VALUE!</v>
      </c>
      <c r="AQ439" s="11" t="e">
        <f>'OddsRatio_working_3-way'!AE439+'OddsRatio_working_3-way'!AK439</f>
        <v>#VALUE!</v>
      </c>
      <c r="AR439" s="10" t="str">
        <f>IF(A439="","",IF(('OddsRatio_working_3-way'!X439=0),IF(Q439&gt;0,-Q439^(1/3),(-Q439)^(1/3)),'OddsRatio_working_3-way'!AL439-'OddsRatio_working_3-way'!R439/3))</f>
        <v/>
      </c>
      <c r="AS439" s="11" t="e">
        <f>IF(('OddsRatio_working_3-way'!X439=0),IF(Q439&gt;0,-Q439^(1/3),(-Q439)^(1/3)),'OddsRatio_working_3-way'!AM439-'OddsRatio_working_3-way'!R439/3)</f>
        <v>#VALUE!</v>
      </c>
      <c r="AT439" s="11" t="e">
        <f>IF(('OddsRatio_working_3-way'!X439=0),IF(Q439&gt;0,-Q439^(1/3),(-Q439)^(1/3)),'OddsRatio_working_3-way'!AN439-'OddsRatio_working_3-way'!R439/3)</f>
        <v>#VALUE!</v>
      </c>
      <c r="AU439" s="11" t="e">
        <f>IF(('OddsRatio_working_3-way'!X439=0),0,'OddsRatio_working_3-way'!AO439)</f>
        <v>#VALUE!</v>
      </c>
      <c r="AV439" s="11" t="e">
        <f>IF(('OddsRatio_working_3-way'!X439=0),0,'OddsRatio_working_3-way'!AP439)</f>
        <v>#VALUE!</v>
      </c>
      <c r="AW439" s="11" t="e">
        <f>IF(('OddsRatio_working_3-way'!X439=0),0,'OddsRatio_working_3-way'!AQ439)</f>
        <v>#VALUE!</v>
      </c>
    </row>
    <row r="440" spans="1:4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9" t="e">
        <f t="shared" si="91"/>
        <v>#VALUE!</v>
      </c>
      <c r="E440" s="9" t="e">
        <f t="shared" si="92"/>
        <v>#VALUE!</v>
      </c>
      <c r="F440" s="9" t="e">
        <f t="shared" si="93"/>
        <v>#VALUE!</v>
      </c>
      <c r="G440" s="9" t="str">
        <f t="shared" si="94"/>
        <v/>
      </c>
      <c r="H440" s="9" t="str">
        <f t="shared" si="95"/>
        <v/>
      </c>
      <c r="I440" s="9" t="str">
        <f t="shared" si="96"/>
        <v/>
      </c>
      <c r="J440" s="9" t="str">
        <f t="shared" si="97"/>
        <v/>
      </c>
      <c r="K440" s="11" t="e">
        <f t="shared" si="98"/>
        <v>#VALUE!</v>
      </c>
      <c r="L440" s="11" t="e">
        <f t="shared" si="99"/>
        <v>#VALUE!</v>
      </c>
      <c r="M440" s="11" t="e">
        <f t="shared" si="100"/>
        <v>#VALUE!</v>
      </c>
      <c r="N440" s="11" t="e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#VALUE!</v>
      </c>
      <c r="O440" s="11">
        <f>0</f>
        <v>0</v>
      </c>
      <c r="P440" s="11" t="e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#VALUE!</v>
      </c>
      <c r="Q440" s="11" t="e">
        <f>2*'OddsRatio_working_3-way'!K440*'OddsRatio_working_3-way'!L440*'OddsRatio_working_3-way'!M440</f>
        <v>#VALUE!</v>
      </c>
      <c r="R440" s="11" t="e">
        <f t="shared" si="101"/>
        <v>#VALUE!</v>
      </c>
      <c r="S440" s="11" t="e">
        <f t="shared" si="102"/>
        <v>#VALUE!</v>
      </c>
      <c r="T440" s="11" t="e">
        <f t="shared" si="103"/>
        <v>#VALUE!</v>
      </c>
      <c r="U440" s="11" t="e">
        <f>'OddsRatio_working_3-way'!S440-'OddsRatio_working_3-way'!R440^2/3</f>
        <v>#VALUE!</v>
      </c>
      <c r="V440" s="11" t="e">
        <f>'OddsRatio_working_3-way'!S440*'OddsRatio_working_3-way'!R440/3-2*'OddsRatio_working_3-way'!R440^3/27-'OddsRatio_working_3-way'!T440</f>
        <v>#VALUE!</v>
      </c>
      <c r="W440" s="11" t="e">
        <f>'OddsRatio_working_3-way'!V440^2+4*'OddsRatio_working_3-way'!U440^3/27</f>
        <v>#VALUE!</v>
      </c>
      <c r="X440" s="11" t="e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#VALUE!</v>
      </c>
      <c r="Y440" s="11" t="e">
        <f>IF('OddsRatio_working_3-way'!W440&gt;=0,IF('OddsRatio_working_3-way'!V440+SQRT('OddsRatio_working_3-way'!W440)&gt;0,0,PI()),ACOS('OddsRatio_working_3-way'!V440/(2*'OddsRatio_working_3-way'!X440)))</f>
        <v>#VALUE!</v>
      </c>
      <c r="Z440" s="11" t="e">
        <f>'OddsRatio_working_3-way'!X440^(1/3)*COS('OddsRatio_working_3-way'!Y440/3)</f>
        <v>#VALUE!</v>
      </c>
      <c r="AA440" s="11" t="e">
        <f>'OddsRatio_working_3-way'!X440^(1/3)*COS(('OddsRatio_working_3-way'!Y440+2*PI())/3)</f>
        <v>#VALUE!</v>
      </c>
      <c r="AB440" s="11" t="e">
        <f>'OddsRatio_working_3-way'!X440^(1/3)*COS(('OddsRatio_working_3-way'!Y440+4*PI())/3)</f>
        <v>#VALUE!</v>
      </c>
      <c r="AC440" s="11" t="e">
        <f>'OddsRatio_working_3-way'!X440^(1/3)*SIN('OddsRatio_working_3-way'!Y440/3)</f>
        <v>#VALUE!</v>
      </c>
      <c r="AD440" s="11" t="e">
        <f>'OddsRatio_working_3-way'!X440^(1/3)*SIN(('OddsRatio_working_3-way'!Y440+2*PI())/3)</f>
        <v>#VALUE!</v>
      </c>
      <c r="AE440" s="11" t="e">
        <f>'OddsRatio_working_3-way'!X440^(1/3)*SIN(('OddsRatio_working_3-way'!Y440+4*PI())/3)</f>
        <v>#VALUE!</v>
      </c>
      <c r="AF440" s="11" t="e">
        <f>-'OddsRatio_working_3-way'!U440/(3*'OddsRatio_working_3-way'!X440^(1/3))*COS(('OddsRatio_working_3-way'!Y440)/3)</f>
        <v>#VALUE!</v>
      </c>
      <c r="AG440" s="11" t="e">
        <f>-'OddsRatio_working_3-way'!U440/(3*'OddsRatio_working_3-way'!X440^(1/3))*COS(('OddsRatio_working_3-way'!Y440+2*PI())/3)</f>
        <v>#VALUE!</v>
      </c>
      <c r="AH440" s="11" t="e">
        <f>-'OddsRatio_working_3-way'!U440/(3*'OddsRatio_working_3-way'!X440^(1/3))*COS(('OddsRatio_working_3-way'!Y440+4*PI())/3)</f>
        <v>#VALUE!</v>
      </c>
      <c r="AI440" s="11" t="e">
        <f>'OddsRatio_working_3-way'!U440/(3*'OddsRatio_working_3-way'!X440^(1/3))*SIN(('OddsRatio_working_3-way'!Y440)/3)</f>
        <v>#VALUE!</v>
      </c>
      <c r="AJ440" s="11" t="e">
        <f>'OddsRatio_working_3-way'!U440/(3*'OddsRatio_working_3-way'!X440^(1/3))*SIN(('OddsRatio_working_3-way'!Y440+2*PI())/3)</f>
        <v>#VALUE!</v>
      </c>
      <c r="AK440" s="11" t="e">
        <f>'OddsRatio_working_3-way'!U440/(3*'OddsRatio_working_3-way'!X440^(1/3))*SIN(('OddsRatio_working_3-way'!Y440+4*PI())/3)</f>
        <v>#VALUE!</v>
      </c>
      <c r="AL440" s="11" t="e">
        <f>'OddsRatio_working_3-way'!Z440+'OddsRatio_working_3-way'!AF440</f>
        <v>#VALUE!</v>
      </c>
      <c r="AM440" s="11" t="e">
        <f>'OddsRatio_working_3-way'!AA440+'OddsRatio_working_3-way'!AG440</f>
        <v>#VALUE!</v>
      </c>
      <c r="AN440" s="11" t="e">
        <f>'OddsRatio_working_3-way'!AB440+'OddsRatio_working_3-way'!AH440</f>
        <v>#VALUE!</v>
      </c>
      <c r="AO440" s="11" t="e">
        <f>'OddsRatio_working_3-way'!AC440+'OddsRatio_working_3-way'!AI440</f>
        <v>#VALUE!</v>
      </c>
      <c r="AP440" s="11" t="e">
        <f>'OddsRatio_working_3-way'!AD440+'OddsRatio_working_3-way'!AJ440</f>
        <v>#VALUE!</v>
      </c>
      <c r="AQ440" s="11" t="e">
        <f>'OddsRatio_working_3-way'!AE440+'OddsRatio_working_3-way'!AK440</f>
        <v>#VALUE!</v>
      </c>
      <c r="AR440" s="10" t="str">
        <f>IF(A440="","",IF(('OddsRatio_working_3-way'!X440=0),IF(Q440&gt;0,-Q440^(1/3),(-Q440)^(1/3)),'OddsRatio_working_3-way'!AL440-'OddsRatio_working_3-way'!R440/3))</f>
        <v/>
      </c>
      <c r="AS440" s="11" t="e">
        <f>IF(('OddsRatio_working_3-way'!X440=0),IF(Q440&gt;0,-Q440^(1/3),(-Q440)^(1/3)),'OddsRatio_working_3-way'!AM440-'OddsRatio_working_3-way'!R440/3)</f>
        <v>#VALUE!</v>
      </c>
      <c r="AT440" s="11" t="e">
        <f>IF(('OddsRatio_working_3-way'!X440=0),IF(Q440&gt;0,-Q440^(1/3),(-Q440)^(1/3)),'OddsRatio_working_3-way'!AN440-'OddsRatio_working_3-way'!R440/3)</f>
        <v>#VALUE!</v>
      </c>
      <c r="AU440" s="11" t="e">
        <f>IF(('OddsRatio_working_3-way'!X440=0),0,'OddsRatio_working_3-way'!AO440)</f>
        <v>#VALUE!</v>
      </c>
      <c r="AV440" s="11" t="e">
        <f>IF(('OddsRatio_working_3-way'!X440=0),0,'OddsRatio_working_3-way'!AP440)</f>
        <v>#VALUE!</v>
      </c>
      <c r="AW440" s="11" t="e">
        <f>IF(('OddsRatio_working_3-way'!X440=0),0,'OddsRatio_working_3-way'!AQ440)</f>
        <v>#VALUE!</v>
      </c>
    </row>
    <row r="441" spans="1:4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9" t="e">
        <f t="shared" si="91"/>
        <v>#VALUE!</v>
      </c>
      <c r="E441" s="9" t="e">
        <f t="shared" si="92"/>
        <v>#VALUE!</v>
      </c>
      <c r="F441" s="9" t="e">
        <f t="shared" si="93"/>
        <v>#VALUE!</v>
      </c>
      <c r="G441" s="9" t="str">
        <f t="shared" si="94"/>
        <v/>
      </c>
      <c r="H441" s="9" t="str">
        <f t="shared" si="95"/>
        <v/>
      </c>
      <c r="I441" s="9" t="str">
        <f t="shared" si="96"/>
        <v/>
      </c>
      <c r="J441" s="9" t="str">
        <f t="shared" si="97"/>
        <v/>
      </c>
      <c r="K441" s="11" t="e">
        <f t="shared" si="98"/>
        <v>#VALUE!</v>
      </c>
      <c r="L441" s="11" t="e">
        <f t="shared" si="99"/>
        <v>#VALUE!</v>
      </c>
      <c r="M441" s="11" t="e">
        <f t="shared" si="100"/>
        <v>#VALUE!</v>
      </c>
      <c r="N441" s="11" t="e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#VALUE!</v>
      </c>
      <c r="O441" s="11">
        <f>0</f>
        <v>0</v>
      </c>
      <c r="P441" s="11" t="e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#VALUE!</v>
      </c>
      <c r="Q441" s="11" t="e">
        <f>2*'OddsRatio_working_3-way'!K441*'OddsRatio_working_3-way'!L441*'OddsRatio_working_3-way'!M441</f>
        <v>#VALUE!</v>
      </c>
      <c r="R441" s="11" t="e">
        <f t="shared" si="101"/>
        <v>#VALUE!</v>
      </c>
      <c r="S441" s="11" t="e">
        <f t="shared" si="102"/>
        <v>#VALUE!</v>
      </c>
      <c r="T441" s="11" t="e">
        <f t="shared" si="103"/>
        <v>#VALUE!</v>
      </c>
      <c r="U441" s="11" t="e">
        <f>'OddsRatio_working_3-way'!S441-'OddsRatio_working_3-way'!R441^2/3</f>
        <v>#VALUE!</v>
      </c>
      <c r="V441" s="11" t="e">
        <f>'OddsRatio_working_3-way'!S441*'OddsRatio_working_3-way'!R441/3-2*'OddsRatio_working_3-way'!R441^3/27-'OddsRatio_working_3-way'!T441</f>
        <v>#VALUE!</v>
      </c>
      <c r="W441" s="11" t="e">
        <f>'OddsRatio_working_3-way'!V441^2+4*'OddsRatio_working_3-way'!U441^3/27</f>
        <v>#VALUE!</v>
      </c>
      <c r="X441" s="11" t="e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#VALUE!</v>
      </c>
      <c r="Y441" s="11" t="e">
        <f>IF('OddsRatio_working_3-way'!W441&gt;=0,IF('OddsRatio_working_3-way'!V441+SQRT('OddsRatio_working_3-way'!W441)&gt;0,0,PI()),ACOS('OddsRatio_working_3-way'!V441/(2*'OddsRatio_working_3-way'!X441)))</f>
        <v>#VALUE!</v>
      </c>
      <c r="Z441" s="11" t="e">
        <f>'OddsRatio_working_3-way'!X441^(1/3)*COS('OddsRatio_working_3-way'!Y441/3)</f>
        <v>#VALUE!</v>
      </c>
      <c r="AA441" s="11" t="e">
        <f>'OddsRatio_working_3-way'!X441^(1/3)*COS(('OddsRatio_working_3-way'!Y441+2*PI())/3)</f>
        <v>#VALUE!</v>
      </c>
      <c r="AB441" s="11" t="e">
        <f>'OddsRatio_working_3-way'!X441^(1/3)*COS(('OddsRatio_working_3-way'!Y441+4*PI())/3)</f>
        <v>#VALUE!</v>
      </c>
      <c r="AC441" s="11" t="e">
        <f>'OddsRatio_working_3-way'!X441^(1/3)*SIN('OddsRatio_working_3-way'!Y441/3)</f>
        <v>#VALUE!</v>
      </c>
      <c r="AD441" s="11" t="e">
        <f>'OddsRatio_working_3-way'!X441^(1/3)*SIN(('OddsRatio_working_3-way'!Y441+2*PI())/3)</f>
        <v>#VALUE!</v>
      </c>
      <c r="AE441" s="11" t="e">
        <f>'OddsRatio_working_3-way'!X441^(1/3)*SIN(('OddsRatio_working_3-way'!Y441+4*PI())/3)</f>
        <v>#VALUE!</v>
      </c>
      <c r="AF441" s="11" t="e">
        <f>-'OddsRatio_working_3-way'!U441/(3*'OddsRatio_working_3-way'!X441^(1/3))*COS(('OddsRatio_working_3-way'!Y441)/3)</f>
        <v>#VALUE!</v>
      </c>
      <c r="AG441" s="11" t="e">
        <f>-'OddsRatio_working_3-way'!U441/(3*'OddsRatio_working_3-way'!X441^(1/3))*COS(('OddsRatio_working_3-way'!Y441+2*PI())/3)</f>
        <v>#VALUE!</v>
      </c>
      <c r="AH441" s="11" t="e">
        <f>-'OddsRatio_working_3-way'!U441/(3*'OddsRatio_working_3-way'!X441^(1/3))*COS(('OddsRatio_working_3-way'!Y441+4*PI())/3)</f>
        <v>#VALUE!</v>
      </c>
      <c r="AI441" s="11" t="e">
        <f>'OddsRatio_working_3-way'!U441/(3*'OddsRatio_working_3-way'!X441^(1/3))*SIN(('OddsRatio_working_3-way'!Y441)/3)</f>
        <v>#VALUE!</v>
      </c>
      <c r="AJ441" s="11" t="e">
        <f>'OddsRatio_working_3-way'!U441/(3*'OddsRatio_working_3-way'!X441^(1/3))*SIN(('OddsRatio_working_3-way'!Y441+2*PI())/3)</f>
        <v>#VALUE!</v>
      </c>
      <c r="AK441" s="11" t="e">
        <f>'OddsRatio_working_3-way'!U441/(3*'OddsRatio_working_3-way'!X441^(1/3))*SIN(('OddsRatio_working_3-way'!Y441+4*PI())/3)</f>
        <v>#VALUE!</v>
      </c>
      <c r="AL441" s="11" t="e">
        <f>'OddsRatio_working_3-way'!Z441+'OddsRatio_working_3-way'!AF441</f>
        <v>#VALUE!</v>
      </c>
      <c r="AM441" s="11" t="e">
        <f>'OddsRatio_working_3-way'!AA441+'OddsRatio_working_3-way'!AG441</f>
        <v>#VALUE!</v>
      </c>
      <c r="AN441" s="11" t="e">
        <f>'OddsRatio_working_3-way'!AB441+'OddsRatio_working_3-way'!AH441</f>
        <v>#VALUE!</v>
      </c>
      <c r="AO441" s="11" t="e">
        <f>'OddsRatio_working_3-way'!AC441+'OddsRatio_working_3-way'!AI441</f>
        <v>#VALUE!</v>
      </c>
      <c r="AP441" s="11" t="e">
        <f>'OddsRatio_working_3-way'!AD441+'OddsRatio_working_3-way'!AJ441</f>
        <v>#VALUE!</v>
      </c>
      <c r="AQ441" s="11" t="e">
        <f>'OddsRatio_working_3-way'!AE441+'OddsRatio_working_3-way'!AK441</f>
        <v>#VALUE!</v>
      </c>
      <c r="AR441" s="10" t="str">
        <f>IF(A441="","",IF(('OddsRatio_working_3-way'!X441=0),IF(Q441&gt;0,-Q441^(1/3),(-Q441)^(1/3)),'OddsRatio_working_3-way'!AL441-'OddsRatio_working_3-way'!R441/3))</f>
        <v/>
      </c>
      <c r="AS441" s="11" t="e">
        <f>IF(('OddsRatio_working_3-way'!X441=0),IF(Q441&gt;0,-Q441^(1/3),(-Q441)^(1/3)),'OddsRatio_working_3-way'!AM441-'OddsRatio_working_3-way'!R441/3)</f>
        <v>#VALUE!</v>
      </c>
      <c r="AT441" s="11" t="e">
        <f>IF(('OddsRatio_working_3-way'!X441=0),IF(Q441&gt;0,-Q441^(1/3),(-Q441)^(1/3)),'OddsRatio_working_3-way'!AN441-'OddsRatio_working_3-way'!R441/3)</f>
        <v>#VALUE!</v>
      </c>
      <c r="AU441" s="11" t="e">
        <f>IF(('OddsRatio_working_3-way'!X441=0),0,'OddsRatio_working_3-way'!AO441)</f>
        <v>#VALUE!</v>
      </c>
      <c r="AV441" s="11" t="e">
        <f>IF(('OddsRatio_working_3-way'!X441=0),0,'OddsRatio_working_3-way'!AP441)</f>
        <v>#VALUE!</v>
      </c>
      <c r="AW441" s="11" t="e">
        <f>IF(('OddsRatio_working_3-way'!X441=0),0,'OddsRatio_working_3-way'!AQ441)</f>
        <v>#VALUE!</v>
      </c>
    </row>
    <row r="442" spans="1:4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9" t="e">
        <f t="shared" si="91"/>
        <v>#VALUE!</v>
      </c>
      <c r="E442" s="9" t="e">
        <f t="shared" si="92"/>
        <v>#VALUE!</v>
      </c>
      <c r="F442" s="9" t="e">
        <f t="shared" si="93"/>
        <v>#VALUE!</v>
      </c>
      <c r="G442" s="9" t="str">
        <f t="shared" si="94"/>
        <v/>
      </c>
      <c r="H442" s="9" t="str">
        <f t="shared" si="95"/>
        <v/>
      </c>
      <c r="I442" s="9" t="str">
        <f t="shared" si="96"/>
        <v/>
      </c>
      <c r="J442" s="9" t="str">
        <f t="shared" si="97"/>
        <v/>
      </c>
      <c r="K442" s="11" t="e">
        <f t="shared" si="98"/>
        <v>#VALUE!</v>
      </c>
      <c r="L442" s="11" t="e">
        <f t="shared" si="99"/>
        <v>#VALUE!</v>
      </c>
      <c r="M442" s="11" t="e">
        <f t="shared" si="100"/>
        <v>#VALUE!</v>
      </c>
      <c r="N442" s="11" t="e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#VALUE!</v>
      </c>
      <c r="O442" s="11">
        <f>0</f>
        <v>0</v>
      </c>
      <c r="P442" s="11" t="e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#VALUE!</v>
      </c>
      <c r="Q442" s="11" t="e">
        <f>2*'OddsRatio_working_3-way'!K442*'OddsRatio_working_3-way'!L442*'OddsRatio_working_3-way'!M442</f>
        <v>#VALUE!</v>
      </c>
      <c r="R442" s="11" t="e">
        <f t="shared" si="101"/>
        <v>#VALUE!</v>
      </c>
      <c r="S442" s="11" t="e">
        <f t="shared" si="102"/>
        <v>#VALUE!</v>
      </c>
      <c r="T442" s="11" t="e">
        <f t="shared" si="103"/>
        <v>#VALUE!</v>
      </c>
      <c r="U442" s="11" t="e">
        <f>'OddsRatio_working_3-way'!S442-'OddsRatio_working_3-way'!R442^2/3</f>
        <v>#VALUE!</v>
      </c>
      <c r="V442" s="11" t="e">
        <f>'OddsRatio_working_3-way'!S442*'OddsRatio_working_3-way'!R442/3-2*'OddsRatio_working_3-way'!R442^3/27-'OddsRatio_working_3-way'!T442</f>
        <v>#VALUE!</v>
      </c>
      <c r="W442" s="11" t="e">
        <f>'OddsRatio_working_3-way'!V442^2+4*'OddsRatio_working_3-way'!U442^3/27</f>
        <v>#VALUE!</v>
      </c>
      <c r="X442" s="11" t="e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#VALUE!</v>
      </c>
      <c r="Y442" s="11" t="e">
        <f>IF('OddsRatio_working_3-way'!W442&gt;=0,IF('OddsRatio_working_3-way'!V442+SQRT('OddsRatio_working_3-way'!W442)&gt;0,0,PI()),ACOS('OddsRatio_working_3-way'!V442/(2*'OddsRatio_working_3-way'!X442)))</f>
        <v>#VALUE!</v>
      </c>
      <c r="Z442" s="11" t="e">
        <f>'OddsRatio_working_3-way'!X442^(1/3)*COS('OddsRatio_working_3-way'!Y442/3)</f>
        <v>#VALUE!</v>
      </c>
      <c r="AA442" s="11" t="e">
        <f>'OddsRatio_working_3-way'!X442^(1/3)*COS(('OddsRatio_working_3-way'!Y442+2*PI())/3)</f>
        <v>#VALUE!</v>
      </c>
      <c r="AB442" s="11" t="e">
        <f>'OddsRatio_working_3-way'!X442^(1/3)*COS(('OddsRatio_working_3-way'!Y442+4*PI())/3)</f>
        <v>#VALUE!</v>
      </c>
      <c r="AC442" s="11" t="e">
        <f>'OddsRatio_working_3-way'!X442^(1/3)*SIN('OddsRatio_working_3-way'!Y442/3)</f>
        <v>#VALUE!</v>
      </c>
      <c r="AD442" s="11" t="e">
        <f>'OddsRatio_working_3-way'!X442^(1/3)*SIN(('OddsRatio_working_3-way'!Y442+2*PI())/3)</f>
        <v>#VALUE!</v>
      </c>
      <c r="AE442" s="11" t="e">
        <f>'OddsRatio_working_3-way'!X442^(1/3)*SIN(('OddsRatio_working_3-way'!Y442+4*PI())/3)</f>
        <v>#VALUE!</v>
      </c>
      <c r="AF442" s="11" t="e">
        <f>-'OddsRatio_working_3-way'!U442/(3*'OddsRatio_working_3-way'!X442^(1/3))*COS(('OddsRatio_working_3-way'!Y442)/3)</f>
        <v>#VALUE!</v>
      </c>
      <c r="AG442" s="11" t="e">
        <f>-'OddsRatio_working_3-way'!U442/(3*'OddsRatio_working_3-way'!X442^(1/3))*COS(('OddsRatio_working_3-way'!Y442+2*PI())/3)</f>
        <v>#VALUE!</v>
      </c>
      <c r="AH442" s="11" t="e">
        <f>-'OddsRatio_working_3-way'!U442/(3*'OddsRatio_working_3-way'!X442^(1/3))*COS(('OddsRatio_working_3-way'!Y442+4*PI())/3)</f>
        <v>#VALUE!</v>
      </c>
      <c r="AI442" s="11" t="e">
        <f>'OddsRatio_working_3-way'!U442/(3*'OddsRatio_working_3-way'!X442^(1/3))*SIN(('OddsRatio_working_3-way'!Y442)/3)</f>
        <v>#VALUE!</v>
      </c>
      <c r="AJ442" s="11" t="e">
        <f>'OddsRatio_working_3-way'!U442/(3*'OddsRatio_working_3-way'!X442^(1/3))*SIN(('OddsRatio_working_3-way'!Y442+2*PI())/3)</f>
        <v>#VALUE!</v>
      </c>
      <c r="AK442" s="11" t="e">
        <f>'OddsRatio_working_3-way'!U442/(3*'OddsRatio_working_3-way'!X442^(1/3))*SIN(('OddsRatio_working_3-way'!Y442+4*PI())/3)</f>
        <v>#VALUE!</v>
      </c>
      <c r="AL442" s="11" t="e">
        <f>'OddsRatio_working_3-way'!Z442+'OddsRatio_working_3-way'!AF442</f>
        <v>#VALUE!</v>
      </c>
      <c r="AM442" s="11" t="e">
        <f>'OddsRatio_working_3-way'!AA442+'OddsRatio_working_3-way'!AG442</f>
        <v>#VALUE!</v>
      </c>
      <c r="AN442" s="11" t="e">
        <f>'OddsRatio_working_3-way'!AB442+'OddsRatio_working_3-way'!AH442</f>
        <v>#VALUE!</v>
      </c>
      <c r="AO442" s="11" t="e">
        <f>'OddsRatio_working_3-way'!AC442+'OddsRatio_working_3-way'!AI442</f>
        <v>#VALUE!</v>
      </c>
      <c r="AP442" s="11" t="e">
        <f>'OddsRatio_working_3-way'!AD442+'OddsRatio_working_3-way'!AJ442</f>
        <v>#VALUE!</v>
      </c>
      <c r="AQ442" s="11" t="e">
        <f>'OddsRatio_working_3-way'!AE442+'OddsRatio_working_3-way'!AK442</f>
        <v>#VALUE!</v>
      </c>
      <c r="AR442" s="10" t="str">
        <f>IF(A442="","",IF(('OddsRatio_working_3-way'!X442=0),IF(Q442&gt;0,-Q442^(1/3),(-Q442)^(1/3)),'OddsRatio_working_3-way'!AL442-'OddsRatio_working_3-way'!R442/3))</f>
        <v/>
      </c>
      <c r="AS442" s="11" t="e">
        <f>IF(('OddsRatio_working_3-way'!X442=0),IF(Q442&gt;0,-Q442^(1/3),(-Q442)^(1/3)),'OddsRatio_working_3-way'!AM442-'OddsRatio_working_3-way'!R442/3)</f>
        <v>#VALUE!</v>
      </c>
      <c r="AT442" s="11" t="e">
        <f>IF(('OddsRatio_working_3-way'!X442=0),IF(Q442&gt;0,-Q442^(1/3),(-Q442)^(1/3)),'OddsRatio_working_3-way'!AN442-'OddsRatio_working_3-way'!R442/3)</f>
        <v>#VALUE!</v>
      </c>
      <c r="AU442" s="11" t="e">
        <f>IF(('OddsRatio_working_3-way'!X442=0),0,'OddsRatio_working_3-way'!AO442)</f>
        <v>#VALUE!</v>
      </c>
      <c r="AV442" s="11" t="e">
        <f>IF(('OddsRatio_working_3-way'!X442=0),0,'OddsRatio_working_3-way'!AP442)</f>
        <v>#VALUE!</v>
      </c>
      <c r="AW442" s="11" t="e">
        <f>IF(('OddsRatio_working_3-way'!X442=0),0,'OddsRatio_working_3-way'!AQ442)</f>
        <v>#VALUE!</v>
      </c>
    </row>
    <row r="443" spans="1:4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9" t="e">
        <f t="shared" si="91"/>
        <v>#VALUE!</v>
      </c>
      <c r="E443" s="9" t="e">
        <f t="shared" si="92"/>
        <v>#VALUE!</v>
      </c>
      <c r="F443" s="9" t="e">
        <f t="shared" si="93"/>
        <v>#VALUE!</v>
      </c>
      <c r="G443" s="9" t="str">
        <f t="shared" si="94"/>
        <v/>
      </c>
      <c r="H443" s="9" t="str">
        <f t="shared" si="95"/>
        <v/>
      </c>
      <c r="I443" s="9" t="str">
        <f t="shared" si="96"/>
        <v/>
      </c>
      <c r="J443" s="9" t="str">
        <f t="shared" si="97"/>
        <v/>
      </c>
      <c r="K443" s="11" t="e">
        <f t="shared" si="98"/>
        <v>#VALUE!</v>
      </c>
      <c r="L443" s="11" t="e">
        <f t="shared" si="99"/>
        <v>#VALUE!</v>
      </c>
      <c r="M443" s="11" t="e">
        <f t="shared" si="100"/>
        <v>#VALUE!</v>
      </c>
      <c r="N443" s="11" t="e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#VALUE!</v>
      </c>
      <c r="O443" s="11">
        <f>0</f>
        <v>0</v>
      </c>
      <c r="P443" s="11" t="e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#VALUE!</v>
      </c>
      <c r="Q443" s="11" t="e">
        <f>2*'OddsRatio_working_3-way'!K443*'OddsRatio_working_3-way'!L443*'OddsRatio_working_3-way'!M443</f>
        <v>#VALUE!</v>
      </c>
      <c r="R443" s="11" t="e">
        <f t="shared" si="101"/>
        <v>#VALUE!</v>
      </c>
      <c r="S443" s="11" t="e">
        <f t="shared" si="102"/>
        <v>#VALUE!</v>
      </c>
      <c r="T443" s="11" t="e">
        <f t="shared" si="103"/>
        <v>#VALUE!</v>
      </c>
      <c r="U443" s="11" t="e">
        <f>'OddsRatio_working_3-way'!S443-'OddsRatio_working_3-way'!R443^2/3</f>
        <v>#VALUE!</v>
      </c>
      <c r="V443" s="11" t="e">
        <f>'OddsRatio_working_3-way'!S443*'OddsRatio_working_3-way'!R443/3-2*'OddsRatio_working_3-way'!R443^3/27-'OddsRatio_working_3-way'!T443</f>
        <v>#VALUE!</v>
      </c>
      <c r="W443" s="11" t="e">
        <f>'OddsRatio_working_3-way'!V443^2+4*'OddsRatio_working_3-way'!U443^3/27</f>
        <v>#VALUE!</v>
      </c>
      <c r="X443" s="11" t="e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#VALUE!</v>
      </c>
      <c r="Y443" s="11" t="e">
        <f>IF('OddsRatio_working_3-way'!W443&gt;=0,IF('OddsRatio_working_3-way'!V443+SQRT('OddsRatio_working_3-way'!W443)&gt;0,0,PI()),ACOS('OddsRatio_working_3-way'!V443/(2*'OddsRatio_working_3-way'!X443)))</f>
        <v>#VALUE!</v>
      </c>
      <c r="Z443" s="11" t="e">
        <f>'OddsRatio_working_3-way'!X443^(1/3)*COS('OddsRatio_working_3-way'!Y443/3)</f>
        <v>#VALUE!</v>
      </c>
      <c r="AA443" s="11" t="e">
        <f>'OddsRatio_working_3-way'!X443^(1/3)*COS(('OddsRatio_working_3-way'!Y443+2*PI())/3)</f>
        <v>#VALUE!</v>
      </c>
      <c r="AB443" s="11" t="e">
        <f>'OddsRatio_working_3-way'!X443^(1/3)*COS(('OddsRatio_working_3-way'!Y443+4*PI())/3)</f>
        <v>#VALUE!</v>
      </c>
      <c r="AC443" s="11" t="e">
        <f>'OddsRatio_working_3-way'!X443^(1/3)*SIN('OddsRatio_working_3-way'!Y443/3)</f>
        <v>#VALUE!</v>
      </c>
      <c r="AD443" s="11" t="e">
        <f>'OddsRatio_working_3-way'!X443^(1/3)*SIN(('OddsRatio_working_3-way'!Y443+2*PI())/3)</f>
        <v>#VALUE!</v>
      </c>
      <c r="AE443" s="11" t="e">
        <f>'OddsRatio_working_3-way'!X443^(1/3)*SIN(('OddsRatio_working_3-way'!Y443+4*PI())/3)</f>
        <v>#VALUE!</v>
      </c>
      <c r="AF443" s="11" t="e">
        <f>-'OddsRatio_working_3-way'!U443/(3*'OddsRatio_working_3-way'!X443^(1/3))*COS(('OddsRatio_working_3-way'!Y443)/3)</f>
        <v>#VALUE!</v>
      </c>
      <c r="AG443" s="11" t="e">
        <f>-'OddsRatio_working_3-way'!U443/(3*'OddsRatio_working_3-way'!X443^(1/3))*COS(('OddsRatio_working_3-way'!Y443+2*PI())/3)</f>
        <v>#VALUE!</v>
      </c>
      <c r="AH443" s="11" t="e">
        <f>-'OddsRatio_working_3-way'!U443/(3*'OddsRatio_working_3-way'!X443^(1/3))*COS(('OddsRatio_working_3-way'!Y443+4*PI())/3)</f>
        <v>#VALUE!</v>
      </c>
      <c r="AI443" s="11" t="e">
        <f>'OddsRatio_working_3-way'!U443/(3*'OddsRatio_working_3-way'!X443^(1/3))*SIN(('OddsRatio_working_3-way'!Y443)/3)</f>
        <v>#VALUE!</v>
      </c>
      <c r="AJ443" s="11" t="e">
        <f>'OddsRatio_working_3-way'!U443/(3*'OddsRatio_working_3-way'!X443^(1/3))*SIN(('OddsRatio_working_3-way'!Y443+2*PI())/3)</f>
        <v>#VALUE!</v>
      </c>
      <c r="AK443" s="11" t="e">
        <f>'OddsRatio_working_3-way'!U443/(3*'OddsRatio_working_3-way'!X443^(1/3))*SIN(('OddsRatio_working_3-way'!Y443+4*PI())/3)</f>
        <v>#VALUE!</v>
      </c>
      <c r="AL443" s="11" t="e">
        <f>'OddsRatio_working_3-way'!Z443+'OddsRatio_working_3-way'!AF443</f>
        <v>#VALUE!</v>
      </c>
      <c r="AM443" s="11" t="e">
        <f>'OddsRatio_working_3-way'!AA443+'OddsRatio_working_3-way'!AG443</f>
        <v>#VALUE!</v>
      </c>
      <c r="AN443" s="11" t="e">
        <f>'OddsRatio_working_3-way'!AB443+'OddsRatio_working_3-way'!AH443</f>
        <v>#VALUE!</v>
      </c>
      <c r="AO443" s="11" t="e">
        <f>'OddsRatio_working_3-way'!AC443+'OddsRatio_working_3-way'!AI443</f>
        <v>#VALUE!</v>
      </c>
      <c r="AP443" s="11" t="e">
        <f>'OddsRatio_working_3-way'!AD443+'OddsRatio_working_3-way'!AJ443</f>
        <v>#VALUE!</v>
      </c>
      <c r="AQ443" s="11" t="e">
        <f>'OddsRatio_working_3-way'!AE443+'OddsRatio_working_3-way'!AK443</f>
        <v>#VALUE!</v>
      </c>
      <c r="AR443" s="10" t="str">
        <f>IF(A443="","",IF(('OddsRatio_working_3-way'!X443=0),IF(Q443&gt;0,-Q443^(1/3),(-Q443)^(1/3)),'OddsRatio_working_3-way'!AL443-'OddsRatio_working_3-way'!R443/3))</f>
        <v/>
      </c>
      <c r="AS443" s="11" t="e">
        <f>IF(('OddsRatio_working_3-way'!X443=0),IF(Q443&gt;0,-Q443^(1/3),(-Q443)^(1/3)),'OddsRatio_working_3-way'!AM443-'OddsRatio_working_3-way'!R443/3)</f>
        <v>#VALUE!</v>
      </c>
      <c r="AT443" s="11" t="e">
        <f>IF(('OddsRatio_working_3-way'!X443=0),IF(Q443&gt;0,-Q443^(1/3),(-Q443)^(1/3)),'OddsRatio_working_3-way'!AN443-'OddsRatio_working_3-way'!R443/3)</f>
        <v>#VALUE!</v>
      </c>
      <c r="AU443" s="11" t="e">
        <f>IF(('OddsRatio_working_3-way'!X443=0),0,'OddsRatio_working_3-way'!AO443)</f>
        <v>#VALUE!</v>
      </c>
      <c r="AV443" s="11" t="e">
        <f>IF(('OddsRatio_working_3-way'!X443=0),0,'OddsRatio_working_3-way'!AP443)</f>
        <v>#VALUE!</v>
      </c>
      <c r="AW443" s="11" t="e">
        <f>IF(('OddsRatio_working_3-way'!X443=0),0,'OddsRatio_working_3-way'!AQ443)</f>
        <v>#VALUE!</v>
      </c>
    </row>
    <row r="444" spans="1:4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9" t="e">
        <f t="shared" si="91"/>
        <v>#VALUE!</v>
      </c>
      <c r="E444" s="9" t="e">
        <f t="shared" si="92"/>
        <v>#VALUE!</v>
      </c>
      <c r="F444" s="9" t="e">
        <f t="shared" si="93"/>
        <v>#VALUE!</v>
      </c>
      <c r="G444" s="9" t="str">
        <f t="shared" si="94"/>
        <v/>
      </c>
      <c r="H444" s="9" t="str">
        <f t="shared" si="95"/>
        <v/>
      </c>
      <c r="I444" s="9" t="str">
        <f t="shared" si="96"/>
        <v/>
      </c>
      <c r="J444" s="9" t="str">
        <f t="shared" si="97"/>
        <v/>
      </c>
      <c r="K444" s="11" t="e">
        <f t="shared" si="98"/>
        <v>#VALUE!</v>
      </c>
      <c r="L444" s="11" t="e">
        <f t="shared" si="99"/>
        <v>#VALUE!</v>
      </c>
      <c r="M444" s="11" t="e">
        <f t="shared" si="100"/>
        <v>#VALUE!</v>
      </c>
      <c r="N444" s="11" t="e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#VALUE!</v>
      </c>
      <c r="O444" s="11">
        <f>0</f>
        <v>0</v>
      </c>
      <c r="P444" s="11" t="e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#VALUE!</v>
      </c>
      <c r="Q444" s="11" t="e">
        <f>2*'OddsRatio_working_3-way'!K444*'OddsRatio_working_3-way'!L444*'OddsRatio_working_3-way'!M444</f>
        <v>#VALUE!</v>
      </c>
      <c r="R444" s="11" t="e">
        <f t="shared" si="101"/>
        <v>#VALUE!</v>
      </c>
      <c r="S444" s="11" t="e">
        <f t="shared" si="102"/>
        <v>#VALUE!</v>
      </c>
      <c r="T444" s="11" t="e">
        <f t="shared" si="103"/>
        <v>#VALUE!</v>
      </c>
      <c r="U444" s="11" t="e">
        <f>'OddsRatio_working_3-way'!S444-'OddsRatio_working_3-way'!R444^2/3</f>
        <v>#VALUE!</v>
      </c>
      <c r="V444" s="11" t="e">
        <f>'OddsRatio_working_3-way'!S444*'OddsRatio_working_3-way'!R444/3-2*'OddsRatio_working_3-way'!R444^3/27-'OddsRatio_working_3-way'!T444</f>
        <v>#VALUE!</v>
      </c>
      <c r="W444" s="11" t="e">
        <f>'OddsRatio_working_3-way'!V444^2+4*'OddsRatio_working_3-way'!U444^3/27</f>
        <v>#VALUE!</v>
      </c>
      <c r="X444" s="11" t="e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#VALUE!</v>
      </c>
      <c r="Y444" s="11" t="e">
        <f>IF('OddsRatio_working_3-way'!W444&gt;=0,IF('OddsRatio_working_3-way'!V444+SQRT('OddsRatio_working_3-way'!W444)&gt;0,0,PI()),ACOS('OddsRatio_working_3-way'!V444/(2*'OddsRatio_working_3-way'!X444)))</f>
        <v>#VALUE!</v>
      </c>
      <c r="Z444" s="11" t="e">
        <f>'OddsRatio_working_3-way'!X444^(1/3)*COS('OddsRatio_working_3-way'!Y444/3)</f>
        <v>#VALUE!</v>
      </c>
      <c r="AA444" s="11" t="e">
        <f>'OddsRatio_working_3-way'!X444^(1/3)*COS(('OddsRatio_working_3-way'!Y444+2*PI())/3)</f>
        <v>#VALUE!</v>
      </c>
      <c r="AB444" s="11" t="e">
        <f>'OddsRatio_working_3-way'!X444^(1/3)*COS(('OddsRatio_working_3-way'!Y444+4*PI())/3)</f>
        <v>#VALUE!</v>
      </c>
      <c r="AC444" s="11" t="e">
        <f>'OddsRatio_working_3-way'!X444^(1/3)*SIN('OddsRatio_working_3-way'!Y444/3)</f>
        <v>#VALUE!</v>
      </c>
      <c r="AD444" s="11" t="e">
        <f>'OddsRatio_working_3-way'!X444^(1/3)*SIN(('OddsRatio_working_3-way'!Y444+2*PI())/3)</f>
        <v>#VALUE!</v>
      </c>
      <c r="AE444" s="11" t="e">
        <f>'OddsRatio_working_3-way'!X444^(1/3)*SIN(('OddsRatio_working_3-way'!Y444+4*PI())/3)</f>
        <v>#VALUE!</v>
      </c>
      <c r="AF444" s="11" t="e">
        <f>-'OddsRatio_working_3-way'!U444/(3*'OddsRatio_working_3-way'!X444^(1/3))*COS(('OddsRatio_working_3-way'!Y444)/3)</f>
        <v>#VALUE!</v>
      </c>
      <c r="AG444" s="11" t="e">
        <f>-'OddsRatio_working_3-way'!U444/(3*'OddsRatio_working_3-way'!X444^(1/3))*COS(('OddsRatio_working_3-way'!Y444+2*PI())/3)</f>
        <v>#VALUE!</v>
      </c>
      <c r="AH444" s="11" t="e">
        <f>-'OddsRatio_working_3-way'!U444/(3*'OddsRatio_working_3-way'!X444^(1/3))*COS(('OddsRatio_working_3-way'!Y444+4*PI())/3)</f>
        <v>#VALUE!</v>
      </c>
      <c r="AI444" s="11" t="e">
        <f>'OddsRatio_working_3-way'!U444/(3*'OddsRatio_working_3-way'!X444^(1/3))*SIN(('OddsRatio_working_3-way'!Y444)/3)</f>
        <v>#VALUE!</v>
      </c>
      <c r="AJ444" s="11" t="e">
        <f>'OddsRatio_working_3-way'!U444/(3*'OddsRatio_working_3-way'!X444^(1/3))*SIN(('OddsRatio_working_3-way'!Y444+2*PI())/3)</f>
        <v>#VALUE!</v>
      </c>
      <c r="AK444" s="11" t="e">
        <f>'OddsRatio_working_3-way'!U444/(3*'OddsRatio_working_3-way'!X444^(1/3))*SIN(('OddsRatio_working_3-way'!Y444+4*PI())/3)</f>
        <v>#VALUE!</v>
      </c>
      <c r="AL444" s="11" t="e">
        <f>'OddsRatio_working_3-way'!Z444+'OddsRatio_working_3-way'!AF444</f>
        <v>#VALUE!</v>
      </c>
      <c r="AM444" s="11" t="e">
        <f>'OddsRatio_working_3-way'!AA444+'OddsRatio_working_3-way'!AG444</f>
        <v>#VALUE!</v>
      </c>
      <c r="AN444" s="11" t="e">
        <f>'OddsRatio_working_3-way'!AB444+'OddsRatio_working_3-way'!AH444</f>
        <v>#VALUE!</v>
      </c>
      <c r="AO444" s="11" t="e">
        <f>'OddsRatio_working_3-way'!AC444+'OddsRatio_working_3-way'!AI444</f>
        <v>#VALUE!</v>
      </c>
      <c r="AP444" s="11" t="e">
        <f>'OddsRatio_working_3-way'!AD444+'OddsRatio_working_3-way'!AJ444</f>
        <v>#VALUE!</v>
      </c>
      <c r="AQ444" s="11" t="e">
        <f>'OddsRatio_working_3-way'!AE444+'OddsRatio_working_3-way'!AK444</f>
        <v>#VALUE!</v>
      </c>
      <c r="AR444" s="10" t="str">
        <f>IF(A444="","",IF(('OddsRatio_working_3-way'!X444=0),IF(Q444&gt;0,-Q444^(1/3),(-Q444)^(1/3)),'OddsRatio_working_3-way'!AL444-'OddsRatio_working_3-way'!R444/3))</f>
        <v/>
      </c>
      <c r="AS444" s="11" t="e">
        <f>IF(('OddsRatio_working_3-way'!X444=0),IF(Q444&gt;0,-Q444^(1/3),(-Q444)^(1/3)),'OddsRatio_working_3-way'!AM444-'OddsRatio_working_3-way'!R444/3)</f>
        <v>#VALUE!</v>
      </c>
      <c r="AT444" s="11" t="e">
        <f>IF(('OddsRatio_working_3-way'!X444=0),IF(Q444&gt;0,-Q444^(1/3),(-Q444)^(1/3)),'OddsRatio_working_3-way'!AN444-'OddsRatio_working_3-way'!R444/3)</f>
        <v>#VALUE!</v>
      </c>
      <c r="AU444" s="11" t="e">
        <f>IF(('OddsRatio_working_3-way'!X444=0),0,'OddsRatio_working_3-way'!AO444)</f>
        <v>#VALUE!</v>
      </c>
      <c r="AV444" s="11" t="e">
        <f>IF(('OddsRatio_working_3-way'!X444=0),0,'OddsRatio_working_3-way'!AP444)</f>
        <v>#VALUE!</v>
      </c>
      <c r="AW444" s="11" t="e">
        <f>IF(('OddsRatio_working_3-way'!X444=0),0,'OddsRatio_working_3-way'!AQ444)</f>
        <v>#VALUE!</v>
      </c>
    </row>
    <row r="445" spans="1:4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9" t="e">
        <f t="shared" si="91"/>
        <v>#VALUE!</v>
      </c>
      <c r="E445" s="9" t="e">
        <f t="shared" si="92"/>
        <v>#VALUE!</v>
      </c>
      <c r="F445" s="9" t="e">
        <f t="shared" si="93"/>
        <v>#VALUE!</v>
      </c>
      <c r="G445" s="9" t="str">
        <f t="shared" si="94"/>
        <v/>
      </c>
      <c r="H445" s="9" t="str">
        <f t="shared" si="95"/>
        <v/>
      </c>
      <c r="I445" s="9" t="str">
        <f t="shared" si="96"/>
        <v/>
      </c>
      <c r="J445" s="9" t="str">
        <f t="shared" si="97"/>
        <v/>
      </c>
      <c r="K445" s="11" t="e">
        <f t="shared" si="98"/>
        <v>#VALUE!</v>
      </c>
      <c r="L445" s="11" t="e">
        <f t="shared" si="99"/>
        <v>#VALUE!</v>
      </c>
      <c r="M445" s="11" t="e">
        <f t="shared" si="100"/>
        <v>#VALUE!</v>
      </c>
      <c r="N445" s="11" t="e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#VALUE!</v>
      </c>
      <c r="O445" s="11">
        <f>0</f>
        <v>0</v>
      </c>
      <c r="P445" s="11" t="e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#VALUE!</v>
      </c>
      <c r="Q445" s="11" t="e">
        <f>2*'OddsRatio_working_3-way'!K445*'OddsRatio_working_3-way'!L445*'OddsRatio_working_3-way'!M445</f>
        <v>#VALUE!</v>
      </c>
      <c r="R445" s="11" t="e">
        <f t="shared" si="101"/>
        <v>#VALUE!</v>
      </c>
      <c r="S445" s="11" t="e">
        <f t="shared" si="102"/>
        <v>#VALUE!</v>
      </c>
      <c r="T445" s="11" t="e">
        <f t="shared" si="103"/>
        <v>#VALUE!</v>
      </c>
      <c r="U445" s="11" t="e">
        <f>'OddsRatio_working_3-way'!S445-'OddsRatio_working_3-way'!R445^2/3</f>
        <v>#VALUE!</v>
      </c>
      <c r="V445" s="11" t="e">
        <f>'OddsRatio_working_3-way'!S445*'OddsRatio_working_3-way'!R445/3-2*'OddsRatio_working_3-way'!R445^3/27-'OddsRatio_working_3-way'!T445</f>
        <v>#VALUE!</v>
      </c>
      <c r="W445" s="11" t="e">
        <f>'OddsRatio_working_3-way'!V445^2+4*'OddsRatio_working_3-way'!U445^3/27</f>
        <v>#VALUE!</v>
      </c>
      <c r="X445" s="11" t="e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#VALUE!</v>
      </c>
      <c r="Y445" s="11" t="e">
        <f>IF('OddsRatio_working_3-way'!W445&gt;=0,IF('OddsRatio_working_3-way'!V445+SQRT('OddsRatio_working_3-way'!W445)&gt;0,0,PI()),ACOS('OddsRatio_working_3-way'!V445/(2*'OddsRatio_working_3-way'!X445)))</f>
        <v>#VALUE!</v>
      </c>
      <c r="Z445" s="11" t="e">
        <f>'OddsRatio_working_3-way'!X445^(1/3)*COS('OddsRatio_working_3-way'!Y445/3)</f>
        <v>#VALUE!</v>
      </c>
      <c r="AA445" s="11" t="e">
        <f>'OddsRatio_working_3-way'!X445^(1/3)*COS(('OddsRatio_working_3-way'!Y445+2*PI())/3)</f>
        <v>#VALUE!</v>
      </c>
      <c r="AB445" s="11" t="e">
        <f>'OddsRatio_working_3-way'!X445^(1/3)*COS(('OddsRatio_working_3-way'!Y445+4*PI())/3)</f>
        <v>#VALUE!</v>
      </c>
      <c r="AC445" s="11" t="e">
        <f>'OddsRatio_working_3-way'!X445^(1/3)*SIN('OddsRatio_working_3-way'!Y445/3)</f>
        <v>#VALUE!</v>
      </c>
      <c r="AD445" s="11" t="e">
        <f>'OddsRatio_working_3-way'!X445^(1/3)*SIN(('OddsRatio_working_3-way'!Y445+2*PI())/3)</f>
        <v>#VALUE!</v>
      </c>
      <c r="AE445" s="11" t="e">
        <f>'OddsRatio_working_3-way'!X445^(1/3)*SIN(('OddsRatio_working_3-way'!Y445+4*PI())/3)</f>
        <v>#VALUE!</v>
      </c>
      <c r="AF445" s="11" t="e">
        <f>-'OddsRatio_working_3-way'!U445/(3*'OddsRatio_working_3-way'!X445^(1/3))*COS(('OddsRatio_working_3-way'!Y445)/3)</f>
        <v>#VALUE!</v>
      </c>
      <c r="AG445" s="11" t="e">
        <f>-'OddsRatio_working_3-way'!U445/(3*'OddsRatio_working_3-way'!X445^(1/3))*COS(('OddsRatio_working_3-way'!Y445+2*PI())/3)</f>
        <v>#VALUE!</v>
      </c>
      <c r="AH445" s="11" t="e">
        <f>-'OddsRatio_working_3-way'!U445/(3*'OddsRatio_working_3-way'!X445^(1/3))*COS(('OddsRatio_working_3-way'!Y445+4*PI())/3)</f>
        <v>#VALUE!</v>
      </c>
      <c r="AI445" s="11" t="e">
        <f>'OddsRatio_working_3-way'!U445/(3*'OddsRatio_working_3-way'!X445^(1/3))*SIN(('OddsRatio_working_3-way'!Y445)/3)</f>
        <v>#VALUE!</v>
      </c>
      <c r="AJ445" s="11" t="e">
        <f>'OddsRatio_working_3-way'!U445/(3*'OddsRatio_working_3-way'!X445^(1/3))*SIN(('OddsRatio_working_3-way'!Y445+2*PI())/3)</f>
        <v>#VALUE!</v>
      </c>
      <c r="AK445" s="11" t="e">
        <f>'OddsRatio_working_3-way'!U445/(3*'OddsRatio_working_3-way'!X445^(1/3))*SIN(('OddsRatio_working_3-way'!Y445+4*PI())/3)</f>
        <v>#VALUE!</v>
      </c>
      <c r="AL445" s="11" t="e">
        <f>'OddsRatio_working_3-way'!Z445+'OddsRatio_working_3-way'!AF445</f>
        <v>#VALUE!</v>
      </c>
      <c r="AM445" s="11" t="e">
        <f>'OddsRatio_working_3-way'!AA445+'OddsRatio_working_3-way'!AG445</f>
        <v>#VALUE!</v>
      </c>
      <c r="AN445" s="11" t="e">
        <f>'OddsRatio_working_3-way'!AB445+'OddsRatio_working_3-way'!AH445</f>
        <v>#VALUE!</v>
      </c>
      <c r="AO445" s="11" t="e">
        <f>'OddsRatio_working_3-way'!AC445+'OddsRatio_working_3-way'!AI445</f>
        <v>#VALUE!</v>
      </c>
      <c r="AP445" s="11" t="e">
        <f>'OddsRatio_working_3-way'!AD445+'OddsRatio_working_3-way'!AJ445</f>
        <v>#VALUE!</v>
      </c>
      <c r="AQ445" s="11" t="e">
        <f>'OddsRatio_working_3-way'!AE445+'OddsRatio_working_3-way'!AK445</f>
        <v>#VALUE!</v>
      </c>
      <c r="AR445" s="10" t="str">
        <f>IF(A445="","",IF(('OddsRatio_working_3-way'!X445=0),IF(Q445&gt;0,-Q445^(1/3),(-Q445)^(1/3)),'OddsRatio_working_3-way'!AL445-'OddsRatio_working_3-way'!R445/3))</f>
        <v/>
      </c>
      <c r="AS445" s="11" t="e">
        <f>IF(('OddsRatio_working_3-way'!X445=0),IF(Q445&gt;0,-Q445^(1/3),(-Q445)^(1/3)),'OddsRatio_working_3-way'!AM445-'OddsRatio_working_3-way'!R445/3)</f>
        <v>#VALUE!</v>
      </c>
      <c r="AT445" s="11" t="e">
        <f>IF(('OddsRatio_working_3-way'!X445=0),IF(Q445&gt;0,-Q445^(1/3),(-Q445)^(1/3)),'OddsRatio_working_3-way'!AN445-'OddsRatio_working_3-way'!R445/3)</f>
        <v>#VALUE!</v>
      </c>
      <c r="AU445" s="11" t="e">
        <f>IF(('OddsRatio_working_3-way'!X445=0),0,'OddsRatio_working_3-way'!AO445)</f>
        <v>#VALUE!</v>
      </c>
      <c r="AV445" s="11" t="e">
        <f>IF(('OddsRatio_working_3-way'!X445=0),0,'OddsRatio_working_3-way'!AP445)</f>
        <v>#VALUE!</v>
      </c>
      <c r="AW445" s="11" t="e">
        <f>IF(('OddsRatio_working_3-way'!X445=0),0,'OddsRatio_working_3-way'!AQ445)</f>
        <v>#VALUE!</v>
      </c>
    </row>
    <row r="446" spans="1:4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9" t="e">
        <f t="shared" si="91"/>
        <v>#VALUE!</v>
      </c>
      <c r="E446" s="9" t="e">
        <f t="shared" si="92"/>
        <v>#VALUE!</v>
      </c>
      <c r="F446" s="9" t="e">
        <f t="shared" si="93"/>
        <v>#VALUE!</v>
      </c>
      <c r="G446" s="9" t="str">
        <f t="shared" si="94"/>
        <v/>
      </c>
      <c r="H446" s="9" t="str">
        <f t="shared" si="95"/>
        <v/>
      </c>
      <c r="I446" s="9" t="str">
        <f t="shared" si="96"/>
        <v/>
      </c>
      <c r="J446" s="9" t="str">
        <f t="shared" si="97"/>
        <v/>
      </c>
      <c r="K446" s="11" t="e">
        <f t="shared" si="98"/>
        <v>#VALUE!</v>
      </c>
      <c r="L446" s="11" t="e">
        <f t="shared" si="99"/>
        <v>#VALUE!</v>
      </c>
      <c r="M446" s="11" t="e">
        <f t="shared" si="100"/>
        <v>#VALUE!</v>
      </c>
      <c r="N446" s="11" t="e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#VALUE!</v>
      </c>
      <c r="O446" s="11">
        <f>0</f>
        <v>0</v>
      </c>
      <c r="P446" s="11" t="e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#VALUE!</v>
      </c>
      <c r="Q446" s="11" t="e">
        <f>2*'OddsRatio_working_3-way'!K446*'OddsRatio_working_3-way'!L446*'OddsRatio_working_3-way'!M446</f>
        <v>#VALUE!</v>
      </c>
      <c r="R446" s="11" t="e">
        <f t="shared" si="101"/>
        <v>#VALUE!</v>
      </c>
      <c r="S446" s="11" t="e">
        <f t="shared" si="102"/>
        <v>#VALUE!</v>
      </c>
      <c r="T446" s="11" t="e">
        <f t="shared" si="103"/>
        <v>#VALUE!</v>
      </c>
      <c r="U446" s="11" t="e">
        <f>'OddsRatio_working_3-way'!S446-'OddsRatio_working_3-way'!R446^2/3</f>
        <v>#VALUE!</v>
      </c>
      <c r="V446" s="11" t="e">
        <f>'OddsRatio_working_3-way'!S446*'OddsRatio_working_3-way'!R446/3-2*'OddsRatio_working_3-way'!R446^3/27-'OddsRatio_working_3-way'!T446</f>
        <v>#VALUE!</v>
      </c>
      <c r="W446" s="11" t="e">
        <f>'OddsRatio_working_3-way'!V446^2+4*'OddsRatio_working_3-way'!U446^3/27</f>
        <v>#VALUE!</v>
      </c>
      <c r="X446" s="11" t="e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#VALUE!</v>
      </c>
      <c r="Y446" s="11" t="e">
        <f>IF('OddsRatio_working_3-way'!W446&gt;=0,IF('OddsRatio_working_3-way'!V446+SQRT('OddsRatio_working_3-way'!W446)&gt;0,0,PI()),ACOS('OddsRatio_working_3-way'!V446/(2*'OddsRatio_working_3-way'!X446)))</f>
        <v>#VALUE!</v>
      </c>
      <c r="Z446" s="11" t="e">
        <f>'OddsRatio_working_3-way'!X446^(1/3)*COS('OddsRatio_working_3-way'!Y446/3)</f>
        <v>#VALUE!</v>
      </c>
      <c r="AA446" s="11" t="e">
        <f>'OddsRatio_working_3-way'!X446^(1/3)*COS(('OddsRatio_working_3-way'!Y446+2*PI())/3)</f>
        <v>#VALUE!</v>
      </c>
      <c r="AB446" s="11" t="e">
        <f>'OddsRatio_working_3-way'!X446^(1/3)*COS(('OddsRatio_working_3-way'!Y446+4*PI())/3)</f>
        <v>#VALUE!</v>
      </c>
      <c r="AC446" s="11" t="e">
        <f>'OddsRatio_working_3-way'!X446^(1/3)*SIN('OddsRatio_working_3-way'!Y446/3)</f>
        <v>#VALUE!</v>
      </c>
      <c r="AD446" s="11" t="e">
        <f>'OddsRatio_working_3-way'!X446^(1/3)*SIN(('OddsRatio_working_3-way'!Y446+2*PI())/3)</f>
        <v>#VALUE!</v>
      </c>
      <c r="AE446" s="11" t="e">
        <f>'OddsRatio_working_3-way'!X446^(1/3)*SIN(('OddsRatio_working_3-way'!Y446+4*PI())/3)</f>
        <v>#VALUE!</v>
      </c>
      <c r="AF446" s="11" t="e">
        <f>-'OddsRatio_working_3-way'!U446/(3*'OddsRatio_working_3-way'!X446^(1/3))*COS(('OddsRatio_working_3-way'!Y446)/3)</f>
        <v>#VALUE!</v>
      </c>
      <c r="AG446" s="11" t="e">
        <f>-'OddsRatio_working_3-way'!U446/(3*'OddsRatio_working_3-way'!X446^(1/3))*COS(('OddsRatio_working_3-way'!Y446+2*PI())/3)</f>
        <v>#VALUE!</v>
      </c>
      <c r="AH446" s="11" t="e">
        <f>-'OddsRatio_working_3-way'!U446/(3*'OddsRatio_working_3-way'!X446^(1/3))*COS(('OddsRatio_working_3-way'!Y446+4*PI())/3)</f>
        <v>#VALUE!</v>
      </c>
      <c r="AI446" s="11" t="e">
        <f>'OddsRatio_working_3-way'!U446/(3*'OddsRatio_working_3-way'!X446^(1/3))*SIN(('OddsRatio_working_3-way'!Y446)/3)</f>
        <v>#VALUE!</v>
      </c>
      <c r="AJ446" s="11" t="e">
        <f>'OddsRatio_working_3-way'!U446/(3*'OddsRatio_working_3-way'!X446^(1/3))*SIN(('OddsRatio_working_3-way'!Y446+2*PI())/3)</f>
        <v>#VALUE!</v>
      </c>
      <c r="AK446" s="11" t="e">
        <f>'OddsRatio_working_3-way'!U446/(3*'OddsRatio_working_3-way'!X446^(1/3))*SIN(('OddsRatio_working_3-way'!Y446+4*PI())/3)</f>
        <v>#VALUE!</v>
      </c>
      <c r="AL446" s="11" t="e">
        <f>'OddsRatio_working_3-way'!Z446+'OddsRatio_working_3-way'!AF446</f>
        <v>#VALUE!</v>
      </c>
      <c r="AM446" s="11" t="e">
        <f>'OddsRatio_working_3-way'!AA446+'OddsRatio_working_3-way'!AG446</f>
        <v>#VALUE!</v>
      </c>
      <c r="AN446" s="11" t="e">
        <f>'OddsRatio_working_3-way'!AB446+'OddsRatio_working_3-way'!AH446</f>
        <v>#VALUE!</v>
      </c>
      <c r="AO446" s="11" t="e">
        <f>'OddsRatio_working_3-way'!AC446+'OddsRatio_working_3-way'!AI446</f>
        <v>#VALUE!</v>
      </c>
      <c r="AP446" s="11" t="e">
        <f>'OddsRatio_working_3-way'!AD446+'OddsRatio_working_3-way'!AJ446</f>
        <v>#VALUE!</v>
      </c>
      <c r="AQ446" s="11" t="e">
        <f>'OddsRatio_working_3-way'!AE446+'OddsRatio_working_3-way'!AK446</f>
        <v>#VALUE!</v>
      </c>
      <c r="AR446" s="10" t="str">
        <f>IF(A446="","",IF(('OddsRatio_working_3-way'!X446=0),IF(Q446&gt;0,-Q446^(1/3),(-Q446)^(1/3)),'OddsRatio_working_3-way'!AL446-'OddsRatio_working_3-way'!R446/3))</f>
        <v/>
      </c>
      <c r="AS446" s="11" t="e">
        <f>IF(('OddsRatio_working_3-way'!X446=0),IF(Q446&gt;0,-Q446^(1/3),(-Q446)^(1/3)),'OddsRatio_working_3-way'!AM446-'OddsRatio_working_3-way'!R446/3)</f>
        <v>#VALUE!</v>
      </c>
      <c r="AT446" s="11" t="e">
        <f>IF(('OddsRatio_working_3-way'!X446=0),IF(Q446&gt;0,-Q446^(1/3),(-Q446)^(1/3)),'OddsRatio_working_3-way'!AN446-'OddsRatio_working_3-way'!R446/3)</f>
        <v>#VALUE!</v>
      </c>
      <c r="AU446" s="11" t="e">
        <f>IF(('OddsRatio_working_3-way'!X446=0),0,'OddsRatio_working_3-way'!AO446)</f>
        <v>#VALUE!</v>
      </c>
      <c r="AV446" s="11" t="e">
        <f>IF(('OddsRatio_working_3-way'!X446=0),0,'OddsRatio_working_3-way'!AP446)</f>
        <v>#VALUE!</v>
      </c>
      <c r="AW446" s="11" t="e">
        <f>IF(('OddsRatio_working_3-way'!X446=0),0,'OddsRatio_working_3-way'!AQ446)</f>
        <v>#VALUE!</v>
      </c>
    </row>
    <row r="447" spans="1:4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9" t="e">
        <f t="shared" si="91"/>
        <v>#VALUE!</v>
      </c>
      <c r="E447" s="9" t="e">
        <f t="shared" si="92"/>
        <v>#VALUE!</v>
      </c>
      <c r="F447" s="9" t="e">
        <f t="shared" si="93"/>
        <v>#VALUE!</v>
      </c>
      <c r="G447" s="9" t="str">
        <f t="shared" si="94"/>
        <v/>
      </c>
      <c r="H447" s="9" t="str">
        <f t="shared" si="95"/>
        <v/>
      </c>
      <c r="I447" s="9" t="str">
        <f t="shared" si="96"/>
        <v/>
      </c>
      <c r="J447" s="9" t="str">
        <f t="shared" si="97"/>
        <v/>
      </c>
      <c r="K447" s="11" t="e">
        <f t="shared" si="98"/>
        <v>#VALUE!</v>
      </c>
      <c r="L447" s="11" t="e">
        <f t="shared" si="99"/>
        <v>#VALUE!</v>
      </c>
      <c r="M447" s="11" t="e">
        <f t="shared" si="100"/>
        <v>#VALUE!</v>
      </c>
      <c r="N447" s="11" t="e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#VALUE!</v>
      </c>
      <c r="O447" s="11">
        <f>0</f>
        <v>0</v>
      </c>
      <c r="P447" s="11" t="e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#VALUE!</v>
      </c>
      <c r="Q447" s="11" t="e">
        <f>2*'OddsRatio_working_3-way'!K447*'OddsRatio_working_3-way'!L447*'OddsRatio_working_3-way'!M447</f>
        <v>#VALUE!</v>
      </c>
      <c r="R447" s="11" t="e">
        <f t="shared" si="101"/>
        <v>#VALUE!</v>
      </c>
      <c r="S447" s="11" t="e">
        <f t="shared" si="102"/>
        <v>#VALUE!</v>
      </c>
      <c r="T447" s="11" t="e">
        <f t="shared" si="103"/>
        <v>#VALUE!</v>
      </c>
      <c r="U447" s="11" t="e">
        <f>'OddsRatio_working_3-way'!S447-'OddsRatio_working_3-way'!R447^2/3</f>
        <v>#VALUE!</v>
      </c>
      <c r="V447" s="11" t="e">
        <f>'OddsRatio_working_3-way'!S447*'OddsRatio_working_3-way'!R447/3-2*'OddsRatio_working_3-way'!R447^3/27-'OddsRatio_working_3-way'!T447</f>
        <v>#VALUE!</v>
      </c>
      <c r="W447" s="11" t="e">
        <f>'OddsRatio_working_3-way'!V447^2+4*'OddsRatio_working_3-way'!U447^3/27</f>
        <v>#VALUE!</v>
      </c>
      <c r="X447" s="11" t="e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#VALUE!</v>
      </c>
      <c r="Y447" s="11" t="e">
        <f>IF('OddsRatio_working_3-way'!W447&gt;=0,IF('OddsRatio_working_3-way'!V447+SQRT('OddsRatio_working_3-way'!W447)&gt;0,0,PI()),ACOS('OddsRatio_working_3-way'!V447/(2*'OddsRatio_working_3-way'!X447)))</f>
        <v>#VALUE!</v>
      </c>
      <c r="Z447" s="11" t="e">
        <f>'OddsRatio_working_3-way'!X447^(1/3)*COS('OddsRatio_working_3-way'!Y447/3)</f>
        <v>#VALUE!</v>
      </c>
      <c r="AA447" s="11" t="e">
        <f>'OddsRatio_working_3-way'!X447^(1/3)*COS(('OddsRatio_working_3-way'!Y447+2*PI())/3)</f>
        <v>#VALUE!</v>
      </c>
      <c r="AB447" s="11" t="e">
        <f>'OddsRatio_working_3-way'!X447^(1/3)*COS(('OddsRatio_working_3-way'!Y447+4*PI())/3)</f>
        <v>#VALUE!</v>
      </c>
      <c r="AC447" s="11" t="e">
        <f>'OddsRatio_working_3-way'!X447^(1/3)*SIN('OddsRatio_working_3-way'!Y447/3)</f>
        <v>#VALUE!</v>
      </c>
      <c r="AD447" s="11" t="e">
        <f>'OddsRatio_working_3-way'!X447^(1/3)*SIN(('OddsRatio_working_3-way'!Y447+2*PI())/3)</f>
        <v>#VALUE!</v>
      </c>
      <c r="AE447" s="11" t="e">
        <f>'OddsRatio_working_3-way'!X447^(1/3)*SIN(('OddsRatio_working_3-way'!Y447+4*PI())/3)</f>
        <v>#VALUE!</v>
      </c>
      <c r="AF447" s="11" t="e">
        <f>-'OddsRatio_working_3-way'!U447/(3*'OddsRatio_working_3-way'!X447^(1/3))*COS(('OddsRatio_working_3-way'!Y447)/3)</f>
        <v>#VALUE!</v>
      </c>
      <c r="AG447" s="11" t="e">
        <f>-'OddsRatio_working_3-way'!U447/(3*'OddsRatio_working_3-way'!X447^(1/3))*COS(('OddsRatio_working_3-way'!Y447+2*PI())/3)</f>
        <v>#VALUE!</v>
      </c>
      <c r="AH447" s="11" t="e">
        <f>-'OddsRatio_working_3-way'!U447/(3*'OddsRatio_working_3-way'!X447^(1/3))*COS(('OddsRatio_working_3-way'!Y447+4*PI())/3)</f>
        <v>#VALUE!</v>
      </c>
      <c r="AI447" s="11" t="e">
        <f>'OddsRatio_working_3-way'!U447/(3*'OddsRatio_working_3-way'!X447^(1/3))*SIN(('OddsRatio_working_3-way'!Y447)/3)</f>
        <v>#VALUE!</v>
      </c>
      <c r="AJ447" s="11" t="e">
        <f>'OddsRatio_working_3-way'!U447/(3*'OddsRatio_working_3-way'!X447^(1/3))*SIN(('OddsRatio_working_3-way'!Y447+2*PI())/3)</f>
        <v>#VALUE!</v>
      </c>
      <c r="AK447" s="11" t="e">
        <f>'OddsRatio_working_3-way'!U447/(3*'OddsRatio_working_3-way'!X447^(1/3))*SIN(('OddsRatio_working_3-way'!Y447+4*PI())/3)</f>
        <v>#VALUE!</v>
      </c>
      <c r="AL447" s="11" t="e">
        <f>'OddsRatio_working_3-way'!Z447+'OddsRatio_working_3-way'!AF447</f>
        <v>#VALUE!</v>
      </c>
      <c r="AM447" s="11" t="e">
        <f>'OddsRatio_working_3-way'!AA447+'OddsRatio_working_3-way'!AG447</f>
        <v>#VALUE!</v>
      </c>
      <c r="AN447" s="11" t="e">
        <f>'OddsRatio_working_3-way'!AB447+'OddsRatio_working_3-way'!AH447</f>
        <v>#VALUE!</v>
      </c>
      <c r="AO447" s="11" t="e">
        <f>'OddsRatio_working_3-way'!AC447+'OddsRatio_working_3-way'!AI447</f>
        <v>#VALUE!</v>
      </c>
      <c r="AP447" s="11" t="e">
        <f>'OddsRatio_working_3-way'!AD447+'OddsRatio_working_3-way'!AJ447</f>
        <v>#VALUE!</v>
      </c>
      <c r="AQ447" s="11" t="e">
        <f>'OddsRatio_working_3-way'!AE447+'OddsRatio_working_3-way'!AK447</f>
        <v>#VALUE!</v>
      </c>
      <c r="AR447" s="10" t="str">
        <f>IF(A447="","",IF(('OddsRatio_working_3-way'!X447=0),IF(Q447&gt;0,-Q447^(1/3),(-Q447)^(1/3)),'OddsRatio_working_3-way'!AL447-'OddsRatio_working_3-way'!R447/3))</f>
        <v/>
      </c>
      <c r="AS447" s="11" t="e">
        <f>IF(('OddsRatio_working_3-way'!X447=0),IF(Q447&gt;0,-Q447^(1/3),(-Q447)^(1/3)),'OddsRatio_working_3-way'!AM447-'OddsRatio_working_3-way'!R447/3)</f>
        <v>#VALUE!</v>
      </c>
      <c r="AT447" s="11" t="e">
        <f>IF(('OddsRatio_working_3-way'!X447=0),IF(Q447&gt;0,-Q447^(1/3),(-Q447)^(1/3)),'OddsRatio_working_3-way'!AN447-'OddsRatio_working_3-way'!R447/3)</f>
        <v>#VALUE!</v>
      </c>
      <c r="AU447" s="11" t="e">
        <f>IF(('OddsRatio_working_3-way'!X447=0),0,'OddsRatio_working_3-way'!AO447)</f>
        <v>#VALUE!</v>
      </c>
      <c r="AV447" s="11" t="e">
        <f>IF(('OddsRatio_working_3-way'!X447=0),0,'OddsRatio_working_3-way'!AP447)</f>
        <v>#VALUE!</v>
      </c>
      <c r="AW447" s="11" t="e">
        <f>IF(('OddsRatio_working_3-way'!X447=0),0,'OddsRatio_working_3-way'!AQ447)</f>
        <v>#VALUE!</v>
      </c>
    </row>
    <row r="448" spans="1:4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9" t="e">
        <f t="shared" si="91"/>
        <v>#VALUE!</v>
      </c>
      <c r="E448" s="9" t="e">
        <f t="shared" si="92"/>
        <v>#VALUE!</v>
      </c>
      <c r="F448" s="9" t="e">
        <f t="shared" si="93"/>
        <v>#VALUE!</v>
      </c>
      <c r="G448" s="9" t="str">
        <f t="shared" si="94"/>
        <v/>
      </c>
      <c r="H448" s="9" t="str">
        <f t="shared" si="95"/>
        <v/>
      </c>
      <c r="I448" s="9" t="str">
        <f t="shared" si="96"/>
        <v/>
      </c>
      <c r="J448" s="9" t="str">
        <f t="shared" si="97"/>
        <v/>
      </c>
      <c r="K448" s="11" t="e">
        <f t="shared" si="98"/>
        <v>#VALUE!</v>
      </c>
      <c r="L448" s="11" t="e">
        <f t="shared" si="99"/>
        <v>#VALUE!</v>
      </c>
      <c r="M448" s="11" t="e">
        <f t="shared" si="100"/>
        <v>#VALUE!</v>
      </c>
      <c r="N448" s="11" t="e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#VALUE!</v>
      </c>
      <c r="O448" s="11">
        <f>0</f>
        <v>0</v>
      </c>
      <c r="P448" s="11" t="e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#VALUE!</v>
      </c>
      <c r="Q448" s="11" t="e">
        <f>2*'OddsRatio_working_3-way'!K448*'OddsRatio_working_3-way'!L448*'OddsRatio_working_3-way'!M448</f>
        <v>#VALUE!</v>
      </c>
      <c r="R448" s="11" t="e">
        <f t="shared" si="101"/>
        <v>#VALUE!</v>
      </c>
      <c r="S448" s="11" t="e">
        <f t="shared" si="102"/>
        <v>#VALUE!</v>
      </c>
      <c r="T448" s="11" t="e">
        <f t="shared" si="103"/>
        <v>#VALUE!</v>
      </c>
      <c r="U448" s="11" t="e">
        <f>'OddsRatio_working_3-way'!S448-'OddsRatio_working_3-way'!R448^2/3</f>
        <v>#VALUE!</v>
      </c>
      <c r="V448" s="11" t="e">
        <f>'OddsRatio_working_3-way'!S448*'OddsRatio_working_3-way'!R448/3-2*'OddsRatio_working_3-way'!R448^3/27-'OddsRatio_working_3-way'!T448</f>
        <v>#VALUE!</v>
      </c>
      <c r="W448" s="11" t="e">
        <f>'OddsRatio_working_3-way'!V448^2+4*'OddsRatio_working_3-way'!U448^3/27</f>
        <v>#VALUE!</v>
      </c>
      <c r="X448" s="11" t="e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#VALUE!</v>
      </c>
      <c r="Y448" s="11" t="e">
        <f>IF('OddsRatio_working_3-way'!W448&gt;=0,IF('OddsRatio_working_3-way'!V448+SQRT('OddsRatio_working_3-way'!W448)&gt;0,0,PI()),ACOS('OddsRatio_working_3-way'!V448/(2*'OddsRatio_working_3-way'!X448)))</f>
        <v>#VALUE!</v>
      </c>
      <c r="Z448" s="11" t="e">
        <f>'OddsRatio_working_3-way'!X448^(1/3)*COS('OddsRatio_working_3-way'!Y448/3)</f>
        <v>#VALUE!</v>
      </c>
      <c r="AA448" s="11" t="e">
        <f>'OddsRatio_working_3-way'!X448^(1/3)*COS(('OddsRatio_working_3-way'!Y448+2*PI())/3)</f>
        <v>#VALUE!</v>
      </c>
      <c r="AB448" s="11" t="e">
        <f>'OddsRatio_working_3-way'!X448^(1/3)*COS(('OddsRatio_working_3-way'!Y448+4*PI())/3)</f>
        <v>#VALUE!</v>
      </c>
      <c r="AC448" s="11" t="e">
        <f>'OddsRatio_working_3-way'!X448^(1/3)*SIN('OddsRatio_working_3-way'!Y448/3)</f>
        <v>#VALUE!</v>
      </c>
      <c r="AD448" s="11" t="e">
        <f>'OddsRatio_working_3-way'!X448^(1/3)*SIN(('OddsRatio_working_3-way'!Y448+2*PI())/3)</f>
        <v>#VALUE!</v>
      </c>
      <c r="AE448" s="11" t="e">
        <f>'OddsRatio_working_3-way'!X448^(1/3)*SIN(('OddsRatio_working_3-way'!Y448+4*PI())/3)</f>
        <v>#VALUE!</v>
      </c>
      <c r="AF448" s="11" t="e">
        <f>-'OddsRatio_working_3-way'!U448/(3*'OddsRatio_working_3-way'!X448^(1/3))*COS(('OddsRatio_working_3-way'!Y448)/3)</f>
        <v>#VALUE!</v>
      </c>
      <c r="AG448" s="11" t="e">
        <f>-'OddsRatio_working_3-way'!U448/(3*'OddsRatio_working_3-way'!X448^(1/3))*COS(('OddsRatio_working_3-way'!Y448+2*PI())/3)</f>
        <v>#VALUE!</v>
      </c>
      <c r="AH448" s="11" t="e">
        <f>-'OddsRatio_working_3-way'!U448/(3*'OddsRatio_working_3-way'!X448^(1/3))*COS(('OddsRatio_working_3-way'!Y448+4*PI())/3)</f>
        <v>#VALUE!</v>
      </c>
      <c r="AI448" s="11" t="e">
        <f>'OddsRatio_working_3-way'!U448/(3*'OddsRatio_working_3-way'!X448^(1/3))*SIN(('OddsRatio_working_3-way'!Y448)/3)</f>
        <v>#VALUE!</v>
      </c>
      <c r="AJ448" s="11" t="e">
        <f>'OddsRatio_working_3-way'!U448/(3*'OddsRatio_working_3-way'!X448^(1/3))*SIN(('OddsRatio_working_3-way'!Y448+2*PI())/3)</f>
        <v>#VALUE!</v>
      </c>
      <c r="AK448" s="11" t="e">
        <f>'OddsRatio_working_3-way'!U448/(3*'OddsRatio_working_3-way'!X448^(1/3))*SIN(('OddsRatio_working_3-way'!Y448+4*PI())/3)</f>
        <v>#VALUE!</v>
      </c>
      <c r="AL448" s="11" t="e">
        <f>'OddsRatio_working_3-way'!Z448+'OddsRatio_working_3-way'!AF448</f>
        <v>#VALUE!</v>
      </c>
      <c r="AM448" s="11" t="e">
        <f>'OddsRatio_working_3-way'!AA448+'OddsRatio_working_3-way'!AG448</f>
        <v>#VALUE!</v>
      </c>
      <c r="AN448" s="11" t="e">
        <f>'OddsRatio_working_3-way'!AB448+'OddsRatio_working_3-way'!AH448</f>
        <v>#VALUE!</v>
      </c>
      <c r="AO448" s="11" t="e">
        <f>'OddsRatio_working_3-way'!AC448+'OddsRatio_working_3-way'!AI448</f>
        <v>#VALUE!</v>
      </c>
      <c r="AP448" s="11" t="e">
        <f>'OddsRatio_working_3-way'!AD448+'OddsRatio_working_3-way'!AJ448</f>
        <v>#VALUE!</v>
      </c>
      <c r="AQ448" s="11" t="e">
        <f>'OddsRatio_working_3-way'!AE448+'OddsRatio_working_3-way'!AK448</f>
        <v>#VALUE!</v>
      </c>
      <c r="AR448" s="10" t="str">
        <f>IF(A448="","",IF(('OddsRatio_working_3-way'!X448=0),IF(Q448&gt;0,-Q448^(1/3),(-Q448)^(1/3)),'OddsRatio_working_3-way'!AL448-'OddsRatio_working_3-way'!R448/3))</f>
        <v/>
      </c>
      <c r="AS448" s="11" t="e">
        <f>IF(('OddsRatio_working_3-way'!X448=0),IF(Q448&gt;0,-Q448^(1/3),(-Q448)^(1/3)),'OddsRatio_working_3-way'!AM448-'OddsRatio_working_3-way'!R448/3)</f>
        <v>#VALUE!</v>
      </c>
      <c r="AT448" s="11" t="e">
        <f>IF(('OddsRatio_working_3-way'!X448=0),IF(Q448&gt;0,-Q448^(1/3),(-Q448)^(1/3)),'OddsRatio_working_3-way'!AN448-'OddsRatio_working_3-way'!R448/3)</f>
        <v>#VALUE!</v>
      </c>
      <c r="AU448" s="11" t="e">
        <f>IF(('OddsRatio_working_3-way'!X448=0),0,'OddsRatio_working_3-way'!AO448)</f>
        <v>#VALUE!</v>
      </c>
      <c r="AV448" s="11" t="e">
        <f>IF(('OddsRatio_working_3-way'!X448=0),0,'OddsRatio_working_3-way'!AP448)</f>
        <v>#VALUE!</v>
      </c>
      <c r="AW448" s="11" t="e">
        <f>IF(('OddsRatio_working_3-way'!X448=0),0,'OddsRatio_working_3-way'!AQ448)</f>
        <v>#VALUE!</v>
      </c>
    </row>
    <row r="449" spans="1:4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9" t="e">
        <f t="shared" si="91"/>
        <v>#VALUE!</v>
      </c>
      <c r="E449" s="9" t="e">
        <f t="shared" si="92"/>
        <v>#VALUE!</v>
      </c>
      <c r="F449" s="9" t="e">
        <f t="shared" si="93"/>
        <v>#VALUE!</v>
      </c>
      <c r="G449" s="9" t="str">
        <f t="shared" si="94"/>
        <v/>
      </c>
      <c r="H449" s="9" t="str">
        <f t="shared" si="95"/>
        <v/>
      </c>
      <c r="I449" s="9" t="str">
        <f t="shared" si="96"/>
        <v/>
      </c>
      <c r="J449" s="9" t="str">
        <f t="shared" si="97"/>
        <v/>
      </c>
      <c r="K449" s="11" t="e">
        <f t="shared" si="98"/>
        <v>#VALUE!</v>
      </c>
      <c r="L449" s="11" t="e">
        <f t="shared" si="99"/>
        <v>#VALUE!</v>
      </c>
      <c r="M449" s="11" t="e">
        <f t="shared" si="100"/>
        <v>#VALUE!</v>
      </c>
      <c r="N449" s="11" t="e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#VALUE!</v>
      </c>
      <c r="O449" s="11">
        <f>0</f>
        <v>0</v>
      </c>
      <c r="P449" s="11" t="e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#VALUE!</v>
      </c>
      <c r="Q449" s="11" t="e">
        <f>2*'OddsRatio_working_3-way'!K449*'OddsRatio_working_3-way'!L449*'OddsRatio_working_3-way'!M449</f>
        <v>#VALUE!</v>
      </c>
      <c r="R449" s="11" t="e">
        <f t="shared" si="101"/>
        <v>#VALUE!</v>
      </c>
      <c r="S449" s="11" t="e">
        <f t="shared" si="102"/>
        <v>#VALUE!</v>
      </c>
      <c r="T449" s="11" t="e">
        <f t="shared" si="103"/>
        <v>#VALUE!</v>
      </c>
      <c r="U449" s="11" t="e">
        <f>'OddsRatio_working_3-way'!S449-'OddsRatio_working_3-way'!R449^2/3</f>
        <v>#VALUE!</v>
      </c>
      <c r="V449" s="11" t="e">
        <f>'OddsRatio_working_3-way'!S449*'OddsRatio_working_3-way'!R449/3-2*'OddsRatio_working_3-way'!R449^3/27-'OddsRatio_working_3-way'!T449</f>
        <v>#VALUE!</v>
      </c>
      <c r="W449" s="11" t="e">
        <f>'OddsRatio_working_3-way'!V449^2+4*'OddsRatio_working_3-way'!U449^3/27</f>
        <v>#VALUE!</v>
      </c>
      <c r="X449" s="11" t="e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#VALUE!</v>
      </c>
      <c r="Y449" s="11" t="e">
        <f>IF('OddsRatio_working_3-way'!W449&gt;=0,IF('OddsRatio_working_3-way'!V449+SQRT('OddsRatio_working_3-way'!W449)&gt;0,0,PI()),ACOS('OddsRatio_working_3-way'!V449/(2*'OddsRatio_working_3-way'!X449)))</f>
        <v>#VALUE!</v>
      </c>
      <c r="Z449" s="11" t="e">
        <f>'OddsRatio_working_3-way'!X449^(1/3)*COS('OddsRatio_working_3-way'!Y449/3)</f>
        <v>#VALUE!</v>
      </c>
      <c r="AA449" s="11" t="e">
        <f>'OddsRatio_working_3-way'!X449^(1/3)*COS(('OddsRatio_working_3-way'!Y449+2*PI())/3)</f>
        <v>#VALUE!</v>
      </c>
      <c r="AB449" s="11" t="e">
        <f>'OddsRatio_working_3-way'!X449^(1/3)*COS(('OddsRatio_working_3-way'!Y449+4*PI())/3)</f>
        <v>#VALUE!</v>
      </c>
      <c r="AC449" s="11" t="e">
        <f>'OddsRatio_working_3-way'!X449^(1/3)*SIN('OddsRatio_working_3-way'!Y449/3)</f>
        <v>#VALUE!</v>
      </c>
      <c r="AD449" s="11" t="e">
        <f>'OddsRatio_working_3-way'!X449^(1/3)*SIN(('OddsRatio_working_3-way'!Y449+2*PI())/3)</f>
        <v>#VALUE!</v>
      </c>
      <c r="AE449" s="11" t="e">
        <f>'OddsRatio_working_3-way'!X449^(1/3)*SIN(('OddsRatio_working_3-way'!Y449+4*PI())/3)</f>
        <v>#VALUE!</v>
      </c>
      <c r="AF449" s="11" t="e">
        <f>-'OddsRatio_working_3-way'!U449/(3*'OddsRatio_working_3-way'!X449^(1/3))*COS(('OddsRatio_working_3-way'!Y449)/3)</f>
        <v>#VALUE!</v>
      </c>
      <c r="AG449" s="11" t="e">
        <f>-'OddsRatio_working_3-way'!U449/(3*'OddsRatio_working_3-way'!X449^(1/3))*COS(('OddsRatio_working_3-way'!Y449+2*PI())/3)</f>
        <v>#VALUE!</v>
      </c>
      <c r="AH449" s="11" t="e">
        <f>-'OddsRatio_working_3-way'!U449/(3*'OddsRatio_working_3-way'!X449^(1/3))*COS(('OddsRatio_working_3-way'!Y449+4*PI())/3)</f>
        <v>#VALUE!</v>
      </c>
      <c r="AI449" s="11" t="e">
        <f>'OddsRatio_working_3-way'!U449/(3*'OddsRatio_working_3-way'!X449^(1/3))*SIN(('OddsRatio_working_3-way'!Y449)/3)</f>
        <v>#VALUE!</v>
      </c>
      <c r="AJ449" s="11" t="e">
        <f>'OddsRatio_working_3-way'!U449/(3*'OddsRatio_working_3-way'!X449^(1/3))*SIN(('OddsRatio_working_3-way'!Y449+2*PI())/3)</f>
        <v>#VALUE!</v>
      </c>
      <c r="AK449" s="11" t="e">
        <f>'OddsRatio_working_3-way'!U449/(3*'OddsRatio_working_3-way'!X449^(1/3))*SIN(('OddsRatio_working_3-way'!Y449+4*PI())/3)</f>
        <v>#VALUE!</v>
      </c>
      <c r="AL449" s="11" t="e">
        <f>'OddsRatio_working_3-way'!Z449+'OddsRatio_working_3-way'!AF449</f>
        <v>#VALUE!</v>
      </c>
      <c r="AM449" s="11" t="e">
        <f>'OddsRatio_working_3-way'!AA449+'OddsRatio_working_3-way'!AG449</f>
        <v>#VALUE!</v>
      </c>
      <c r="AN449" s="11" t="e">
        <f>'OddsRatio_working_3-way'!AB449+'OddsRatio_working_3-way'!AH449</f>
        <v>#VALUE!</v>
      </c>
      <c r="AO449" s="11" t="e">
        <f>'OddsRatio_working_3-way'!AC449+'OddsRatio_working_3-way'!AI449</f>
        <v>#VALUE!</v>
      </c>
      <c r="AP449" s="11" t="e">
        <f>'OddsRatio_working_3-way'!AD449+'OddsRatio_working_3-way'!AJ449</f>
        <v>#VALUE!</v>
      </c>
      <c r="AQ449" s="11" t="e">
        <f>'OddsRatio_working_3-way'!AE449+'OddsRatio_working_3-way'!AK449</f>
        <v>#VALUE!</v>
      </c>
      <c r="AR449" s="10" t="str">
        <f>IF(A449="","",IF(('OddsRatio_working_3-way'!X449=0),IF(Q449&gt;0,-Q449^(1/3),(-Q449)^(1/3)),'OddsRatio_working_3-way'!AL449-'OddsRatio_working_3-way'!R449/3))</f>
        <v/>
      </c>
      <c r="AS449" s="11" t="e">
        <f>IF(('OddsRatio_working_3-way'!X449=0),IF(Q449&gt;0,-Q449^(1/3),(-Q449)^(1/3)),'OddsRatio_working_3-way'!AM449-'OddsRatio_working_3-way'!R449/3)</f>
        <v>#VALUE!</v>
      </c>
      <c r="AT449" s="11" t="e">
        <f>IF(('OddsRatio_working_3-way'!X449=0),IF(Q449&gt;0,-Q449^(1/3),(-Q449)^(1/3)),'OddsRatio_working_3-way'!AN449-'OddsRatio_working_3-way'!R449/3)</f>
        <v>#VALUE!</v>
      </c>
      <c r="AU449" s="11" t="e">
        <f>IF(('OddsRatio_working_3-way'!X449=0),0,'OddsRatio_working_3-way'!AO449)</f>
        <v>#VALUE!</v>
      </c>
      <c r="AV449" s="11" t="e">
        <f>IF(('OddsRatio_working_3-way'!X449=0),0,'OddsRatio_working_3-way'!AP449)</f>
        <v>#VALUE!</v>
      </c>
      <c r="AW449" s="11" t="e">
        <f>IF(('OddsRatio_working_3-way'!X449=0),0,'OddsRatio_working_3-way'!AQ449)</f>
        <v>#VALUE!</v>
      </c>
    </row>
    <row r="450" spans="1:4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9" t="e">
        <f t="shared" si="91"/>
        <v>#VALUE!</v>
      </c>
      <c r="E450" s="9" t="e">
        <f t="shared" si="92"/>
        <v>#VALUE!</v>
      </c>
      <c r="F450" s="9" t="e">
        <f t="shared" si="93"/>
        <v>#VALUE!</v>
      </c>
      <c r="G450" s="9" t="str">
        <f t="shared" si="94"/>
        <v/>
      </c>
      <c r="H450" s="9" t="str">
        <f t="shared" si="95"/>
        <v/>
      </c>
      <c r="I450" s="9" t="str">
        <f t="shared" si="96"/>
        <v/>
      </c>
      <c r="J450" s="9" t="str">
        <f t="shared" si="97"/>
        <v/>
      </c>
      <c r="K450" s="11" t="e">
        <f t="shared" si="98"/>
        <v>#VALUE!</v>
      </c>
      <c r="L450" s="11" t="e">
        <f t="shared" si="99"/>
        <v>#VALUE!</v>
      </c>
      <c r="M450" s="11" t="e">
        <f t="shared" si="100"/>
        <v>#VALUE!</v>
      </c>
      <c r="N450" s="11" t="e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#VALUE!</v>
      </c>
      <c r="O450" s="11">
        <f>0</f>
        <v>0</v>
      </c>
      <c r="P450" s="11" t="e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#VALUE!</v>
      </c>
      <c r="Q450" s="11" t="e">
        <f>2*'OddsRatio_working_3-way'!K450*'OddsRatio_working_3-way'!L450*'OddsRatio_working_3-way'!M450</f>
        <v>#VALUE!</v>
      </c>
      <c r="R450" s="11" t="e">
        <f t="shared" si="101"/>
        <v>#VALUE!</v>
      </c>
      <c r="S450" s="11" t="e">
        <f t="shared" si="102"/>
        <v>#VALUE!</v>
      </c>
      <c r="T450" s="11" t="e">
        <f t="shared" si="103"/>
        <v>#VALUE!</v>
      </c>
      <c r="U450" s="11" t="e">
        <f>'OddsRatio_working_3-way'!S450-'OddsRatio_working_3-way'!R450^2/3</f>
        <v>#VALUE!</v>
      </c>
      <c r="V450" s="11" t="e">
        <f>'OddsRatio_working_3-way'!S450*'OddsRatio_working_3-way'!R450/3-2*'OddsRatio_working_3-way'!R450^3/27-'OddsRatio_working_3-way'!T450</f>
        <v>#VALUE!</v>
      </c>
      <c r="W450" s="11" t="e">
        <f>'OddsRatio_working_3-way'!V450^2+4*'OddsRatio_working_3-way'!U450^3/27</f>
        <v>#VALUE!</v>
      </c>
      <c r="X450" s="11" t="e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#VALUE!</v>
      </c>
      <c r="Y450" s="11" t="e">
        <f>IF('OddsRatio_working_3-way'!W450&gt;=0,IF('OddsRatio_working_3-way'!V450+SQRT('OddsRatio_working_3-way'!W450)&gt;0,0,PI()),ACOS('OddsRatio_working_3-way'!V450/(2*'OddsRatio_working_3-way'!X450)))</f>
        <v>#VALUE!</v>
      </c>
      <c r="Z450" s="11" t="e">
        <f>'OddsRatio_working_3-way'!X450^(1/3)*COS('OddsRatio_working_3-way'!Y450/3)</f>
        <v>#VALUE!</v>
      </c>
      <c r="AA450" s="11" t="e">
        <f>'OddsRatio_working_3-way'!X450^(1/3)*COS(('OddsRatio_working_3-way'!Y450+2*PI())/3)</f>
        <v>#VALUE!</v>
      </c>
      <c r="AB450" s="11" t="e">
        <f>'OddsRatio_working_3-way'!X450^(1/3)*COS(('OddsRatio_working_3-way'!Y450+4*PI())/3)</f>
        <v>#VALUE!</v>
      </c>
      <c r="AC450" s="11" t="e">
        <f>'OddsRatio_working_3-way'!X450^(1/3)*SIN('OddsRatio_working_3-way'!Y450/3)</f>
        <v>#VALUE!</v>
      </c>
      <c r="AD450" s="11" t="e">
        <f>'OddsRatio_working_3-way'!X450^(1/3)*SIN(('OddsRatio_working_3-way'!Y450+2*PI())/3)</f>
        <v>#VALUE!</v>
      </c>
      <c r="AE450" s="11" t="e">
        <f>'OddsRatio_working_3-way'!X450^(1/3)*SIN(('OddsRatio_working_3-way'!Y450+4*PI())/3)</f>
        <v>#VALUE!</v>
      </c>
      <c r="AF450" s="11" t="e">
        <f>-'OddsRatio_working_3-way'!U450/(3*'OddsRatio_working_3-way'!X450^(1/3))*COS(('OddsRatio_working_3-way'!Y450)/3)</f>
        <v>#VALUE!</v>
      </c>
      <c r="AG450" s="11" t="e">
        <f>-'OddsRatio_working_3-way'!U450/(3*'OddsRatio_working_3-way'!X450^(1/3))*COS(('OddsRatio_working_3-way'!Y450+2*PI())/3)</f>
        <v>#VALUE!</v>
      </c>
      <c r="AH450" s="11" t="e">
        <f>-'OddsRatio_working_3-way'!U450/(3*'OddsRatio_working_3-way'!X450^(1/3))*COS(('OddsRatio_working_3-way'!Y450+4*PI())/3)</f>
        <v>#VALUE!</v>
      </c>
      <c r="AI450" s="11" t="e">
        <f>'OddsRatio_working_3-way'!U450/(3*'OddsRatio_working_3-way'!X450^(1/3))*SIN(('OddsRatio_working_3-way'!Y450)/3)</f>
        <v>#VALUE!</v>
      </c>
      <c r="AJ450" s="11" t="e">
        <f>'OddsRatio_working_3-way'!U450/(3*'OddsRatio_working_3-way'!X450^(1/3))*SIN(('OddsRatio_working_3-way'!Y450+2*PI())/3)</f>
        <v>#VALUE!</v>
      </c>
      <c r="AK450" s="11" t="e">
        <f>'OddsRatio_working_3-way'!U450/(3*'OddsRatio_working_3-way'!X450^(1/3))*SIN(('OddsRatio_working_3-way'!Y450+4*PI())/3)</f>
        <v>#VALUE!</v>
      </c>
      <c r="AL450" s="11" t="e">
        <f>'OddsRatio_working_3-way'!Z450+'OddsRatio_working_3-way'!AF450</f>
        <v>#VALUE!</v>
      </c>
      <c r="AM450" s="11" t="e">
        <f>'OddsRatio_working_3-way'!AA450+'OddsRatio_working_3-way'!AG450</f>
        <v>#VALUE!</v>
      </c>
      <c r="AN450" s="11" t="e">
        <f>'OddsRatio_working_3-way'!AB450+'OddsRatio_working_3-way'!AH450</f>
        <v>#VALUE!</v>
      </c>
      <c r="AO450" s="11" t="e">
        <f>'OddsRatio_working_3-way'!AC450+'OddsRatio_working_3-way'!AI450</f>
        <v>#VALUE!</v>
      </c>
      <c r="AP450" s="11" t="e">
        <f>'OddsRatio_working_3-way'!AD450+'OddsRatio_working_3-way'!AJ450</f>
        <v>#VALUE!</v>
      </c>
      <c r="AQ450" s="11" t="e">
        <f>'OddsRatio_working_3-way'!AE450+'OddsRatio_working_3-way'!AK450</f>
        <v>#VALUE!</v>
      </c>
      <c r="AR450" s="10" t="str">
        <f>IF(A450="","",IF(('OddsRatio_working_3-way'!X450=0),IF(Q450&gt;0,-Q450^(1/3),(-Q450)^(1/3)),'OddsRatio_working_3-way'!AL450-'OddsRatio_working_3-way'!R450/3))</f>
        <v/>
      </c>
      <c r="AS450" s="11" t="e">
        <f>IF(('OddsRatio_working_3-way'!X450=0),IF(Q450&gt;0,-Q450^(1/3),(-Q450)^(1/3)),'OddsRatio_working_3-way'!AM450-'OddsRatio_working_3-way'!R450/3)</f>
        <v>#VALUE!</v>
      </c>
      <c r="AT450" s="11" t="e">
        <f>IF(('OddsRatio_working_3-way'!X450=0),IF(Q450&gt;0,-Q450^(1/3),(-Q450)^(1/3)),'OddsRatio_working_3-way'!AN450-'OddsRatio_working_3-way'!R450/3)</f>
        <v>#VALUE!</v>
      </c>
      <c r="AU450" s="11" t="e">
        <f>IF(('OddsRatio_working_3-way'!X450=0),0,'OddsRatio_working_3-way'!AO450)</f>
        <v>#VALUE!</v>
      </c>
      <c r="AV450" s="11" t="e">
        <f>IF(('OddsRatio_working_3-way'!X450=0),0,'OddsRatio_working_3-way'!AP450)</f>
        <v>#VALUE!</v>
      </c>
      <c r="AW450" s="11" t="e">
        <f>IF(('OddsRatio_working_3-way'!X450=0),0,'OddsRatio_working_3-way'!AQ450)</f>
        <v>#VALUE!</v>
      </c>
    </row>
    <row r="451" spans="1:4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9" t="e">
        <f t="shared" si="91"/>
        <v>#VALUE!</v>
      </c>
      <c r="E451" s="9" t="e">
        <f t="shared" si="92"/>
        <v>#VALUE!</v>
      </c>
      <c r="F451" s="9" t="e">
        <f t="shared" si="93"/>
        <v>#VALUE!</v>
      </c>
      <c r="G451" s="9" t="str">
        <f t="shared" si="94"/>
        <v/>
      </c>
      <c r="H451" s="9" t="str">
        <f t="shared" si="95"/>
        <v/>
      </c>
      <c r="I451" s="9" t="str">
        <f t="shared" si="96"/>
        <v/>
      </c>
      <c r="J451" s="9" t="str">
        <f t="shared" si="97"/>
        <v/>
      </c>
      <c r="K451" s="11" t="e">
        <f t="shared" si="98"/>
        <v>#VALUE!</v>
      </c>
      <c r="L451" s="11" t="e">
        <f t="shared" si="99"/>
        <v>#VALUE!</v>
      </c>
      <c r="M451" s="11" t="e">
        <f t="shared" si="100"/>
        <v>#VALUE!</v>
      </c>
      <c r="N451" s="11" t="e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#VALUE!</v>
      </c>
      <c r="O451" s="11">
        <f>0</f>
        <v>0</v>
      </c>
      <c r="P451" s="11" t="e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#VALUE!</v>
      </c>
      <c r="Q451" s="11" t="e">
        <f>2*'OddsRatio_working_3-way'!K451*'OddsRatio_working_3-way'!L451*'OddsRatio_working_3-way'!M451</f>
        <v>#VALUE!</v>
      </c>
      <c r="R451" s="11" t="e">
        <f t="shared" si="101"/>
        <v>#VALUE!</v>
      </c>
      <c r="S451" s="11" t="e">
        <f t="shared" si="102"/>
        <v>#VALUE!</v>
      </c>
      <c r="T451" s="11" t="e">
        <f t="shared" si="103"/>
        <v>#VALUE!</v>
      </c>
      <c r="U451" s="11" t="e">
        <f>'OddsRatio_working_3-way'!S451-'OddsRatio_working_3-way'!R451^2/3</f>
        <v>#VALUE!</v>
      </c>
      <c r="V451" s="11" t="e">
        <f>'OddsRatio_working_3-way'!S451*'OddsRatio_working_3-way'!R451/3-2*'OddsRatio_working_3-way'!R451^3/27-'OddsRatio_working_3-way'!T451</f>
        <v>#VALUE!</v>
      </c>
      <c r="W451" s="11" t="e">
        <f>'OddsRatio_working_3-way'!V451^2+4*'OddsRatio_working_3-way'!U451^3/27</f>
        <v>#VALUE!</v>
      </c>
      <c r="X451" s="11" t="e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#VALUE!</v>
      </c>
      <c r="Y451" s="11" t="e">
        <f>IF('OddsRatio_working_3-way'!W451&gt;=0,IF('OddsRatio_working_3-way'!V451+SQRT('OddsRatio_working_3-way'!W451)&gt;0,0,PI()),ACOS('OddsRatio_working_3-way'!V451/(2*'OddsRatio_working_3-way'!X451)))</f>
        <v>#VALUE!</v>
      </c>
      <c r="Z451" s="11" t="e">
        <f>'OddsRatio_working_3-way'!X451^(1/3)*COS('OddsRatio_working_3-way'!Y451/3)</f>
        <v>#VALUE!</v>
      </c>
      <c r="AA451" s="11" t="e">
        <f>'OddsRatio_working_3-way'!X451^(1/3)*COS(('OddsRatio_working_3-way'!Y451+2*PI())/3)</f>
        <v>#VALUE!</v>
      </c>
      <c r="AB451" s="11" t="e">
        <f>'OddsRatio_working_3-way'!X451^(1/3)*COS(('OddsRatio_working_3-way'!Y451+4*PI())/3)</f>
        <v>#VALUE!</v>
      </c>
      <c r="AC451" s="11" t="e">
        <f>'OddsRatio_working_3-way'!X451^(1/3)*SIN('OddsRatio_working_3-way'!Y451/3)</f>
        <v>#VALUE!</v>
      </c>
      <c r="AD451" s="11" t="e">
        <f>'OddsRatio_working_3-way'!X451^(1/3)*SIN(('OddsRatio_working_3-way'!Y451+2*PI())/3)</f>
        <v>#VALUE!</v>
      </c>
      <c r="AE451" s="11" t="e">
        <f>'OddsRatio_working_3-way'!X451^(1/3)*SIN(('OddsRatio_working_3-way'!Y451+4*PI())/3)</f>
        <v>#VALUE!</v>
      </c>
      <c r="AF451" s="11" t="e">
        <f>-'OddsRatio_working_3-way'!U451/(3*'OddsRatio_working_3-way'!X451^(1/3))*COS(('OddsRatio_working_3-way'!Y451)/3)</f>
        <v>#VALUE!</v>
      </c>
      <c r="AG451" s="11" t="e">
        <f>-'OddsRatio_working_3-way'!U451/(3*'OddsRatio_working_3-way'!X451^(1/3))*COS(('OddsRatio_working_3-way'!Y451+2*PI())/3)</f>
        <v>#VALUE!</v>
      </c>
      <c r="AH451" s="11" t="e">
        <f>-'OddsRatio_working_3-way'!U451/(3*'OddsRatio_working_3-way'!X451^(1/3))*COS(('OddsRatio_working_3-way'!Y451+4*PI())/3)</f>
        <v>#VALUE!</v>
      </c>
      <c r="AI451" s="11" t="e">
        <f>'OddsRatio_working_3-way'!U451/(3*'OddsRatio_working_3-way'!X451^(1/3))*SIN(('OddsRatio_working_3-way'!Y451)/3)</f>
        <v>#VALUE!</v>
      </c>
      <c r="AJ451" s="11" t="e">
        <f>'OddsRatio_working_3-way'!U451/(3*'OddsRatio_working_3-way'!X451^(1/3))*SIN(('OddsRatio_working_3-way'!Y451+2*PI())/3)</f>
        <v>#VALUE!</v>
      </c>
      <c r="AK451" s="11" t="e">
        <f>'OddsRatio_working_3-way'!U451/(3*'OddsRatio_working_3-way'!X451^(1/3))*SIN(('OddsRatio_working_3-way'!Y451+4*PI())/3)</f>
        <v>#VALUE!</v>
      </c>
      <c r="AL451" s="11" t="e">
        <f>'OddsRatio_working_3-way'!Z451+'OddsRatio_working_3-way'!AF451</f>
        <v>#VALUE!</v>
      </c>
      <c r="AM451" s="11" t="e">
        <f>'OddsRatio_working_3-way'!AA451+'OddsRatio_working_3-way'!AG451</f>
        <v>#VALUE!</v>
      </c>
      <c r="AN451" s="11" t="e">
        <f>'OddsRatio_working_3-way'!AB451+'OddsRatio_working_3-way'!AH451</f>
        <v>#VALUE!</v>
      </c>
      <c r="AO451" s="11" t="e">
        <f>'OddsRatio_working_3-way'!AC451+'OddsRatio_working_3-way'!AI451</f>
        <v>#VALUE!</v>
      </c>
      <c r="AP451" s="11" t="e">
        <f>'OddsRatio_working_3-way'!AD451+'OddsRatio_working_3-way'!AJ451</f>
        <v>#VALUE!</v>
      </c>
      <c r="AQ451" s="11" t="e">
        <f>'OddsRatio_working_3-way'!AE451+'OddsRatio_working_3-way'!AK451</f>
        <v>#VALUE!</v>
      </c>
      <c r="AR451" s="10" t="str">
        <f>IF(A451="","",IF(('OddsRatio_working_3-way'!X451=0),IF(Q451&gt;0,-Q451^(1/3),(-Q451)^(1/3)),'OddsRatio_working_3-way'!AL451-'OddsRatio_working_3-way'!R451/3))</f>
        <v/>
      </c>
      <c r="AS451" s="11" t="e">
        <f>IF(('OddsRatio_working_3-way'!X451=0),IF(Q451&gt;0,-Q451^(1/3),(-Q451)^(1/3)),'OddsRatio_working_3-way'!AM451-'OddsRatio_working_3-way'!R451/3)</f>
        <v>#VALUE!</v>
      </c>
      <c r="AT451" s="11" t="e">
        <f>IF(('OddsRatio_working_3-way'!X451=0),IF(Q451&gt;0,-Q451^(1/3),(-Q451)^(1/3)),'OddsRatio_working_3-way'!AN451-'OddsRatio_working_3-way'!R451/3)</f>
        <v>#VALUE!</v>
      </c>
      <c r="AU451" s="11" t="e">
        <f>IF(('OddsRatio_working_3-way'!X451=0),0,'OddsRatio_working_3-way'!AO451)</f>
        <v>#VALUE!</v>
      </c>
      <c r="AV451" s="11" t="e">
        <f>IF(('OddsRatio_working_3-way'!X451=0),0,'OddsRatio_working_3-way'!AP451)</f>
        <v>#VALUE!</v>
      </c>
      <c r="AW451" s="11" t="e">
        <f>IF(('OddsRatio_working_3-way'!X451=0),0,'OddsRatio_working_3-way'!AQ451)</f>
        <v>#VALUE!</v>
      </c>
    </row>
    <row r="452" spans="1:4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9" t="e">
        <f t="shared" ref="D452:D515" si="104">(K452/(AR452+K452-(AR452*K452)))</f>
        <v>#VALUE!</v>
      </c>
      <c r="E452" s="9" t="e">
        <f t="shared" ref="E452:E515" si="105">(L452/(AR452+L452-(AR452*L452)))</f>
        <v>#VALUE!</v>
      </c>
      <c r="F452" s="9" t="e">
        <f t="shared" ref="F452:F515" si="106">(M452/(AR452+M452-(AR452*M452)))</f>
        <v>#VALUE!</v>
      </c>
      <c r="G452" s="9" t="str">
        <f t="shared" ref="G452:G515" si="107">AR452</f>
        <v/>
      </c>
      <c r="H452" s="9" t="str">
        <f t="shared" ref="H452:H515" si="108">IF(A452="","",1/D452)</f>
        <v/>
      </c>
      <c r="I452" s="9" t="str">
        <f t="shared" ref="I452:I515" si="109">IF(B452="","",1/E452)</f>
        <v/>
      </c>
      <c r="J452" s="9" t="str">
        <f t="shared" ref="J452:J515" si="110">IF(C452="","",1/F452)</f>
        <v/>
      </c>
      <c r="K452" s="11" t="e">
        <f t="shared" ref="K452:K515" si="111">1/A452</f>
        <v>#VALUE!</v>
      </c>
      <c r="L452" s="11" t="e">
        <f t="shared" ref="L452:L515" si="112">1/B452</f>
        <v>#VALUE!</v>
      </c>
      <c r="M452" s="11" t="e">
        <f t="shared" ref="M452:M515" si="113">1/C452</f>
        <v>#VALUE!</v>
      </c>
      <c r="N452" s="11" t="e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#VALUE!</v>
      </c>
      <c r="O452" s="11">
        <f>0</f>
        <v>0</v>
      </c>
      <c r="P452" s="11" t="e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#VALUE!</v>
      </c>
      <c r="Q452" s="11" t="e">
        <f>2*'OddsRatio_working_3-way'!K452*'OddsRatio_working_3-way'!L452*'OddsRatio_working_3-way'!M452</f>
        <v>#VALUE!</v>
      </c>
      <c r="R452" s="11" t="e">
        <f t="shared" ref="R452:R515" si="114">O452/N452</f>
        <v>#VALUE!</v>
      </c>
      <c r="S452" s="11" t="e">
        <f t="shared" ref="S452:S515" si="115">P452/N452</f>
        <v>#VALUE!</v>
      </c>
      <c r="T452" s="11" t="e">
        <f t="shared" ref="T452:T515" si="116">Q452/N452</f>
        <v>#VALUE!</v>
      </c>
      <c r="U452" s="11" t="e">
        <f>'OddsRatio_working_3-way'!S452-'OddsRatio_working_3-way'!R452^2/3</f>
        <v>#VALUE!</v>
      </c>
      <c r="V452" s="11" t="e">
        <f>'OddsRatio_working_3-way'!S452*'OddsRatio_working_3-way'!R452/3-2*'OddsRatio_working_3-way'!R452^3/27-'OddsRatio_working_3-way'!T452</f>
        <v>#VALUE!</v>
      </c>
      <c r="W452" s="11" t="e">
        <f>'OddsRatio_working_3-way'!V452^2+4*'OddsRatio_working_3-way'!U452^3/27</f>
        <v>#VALUE!</v>
      </c>
      <c r="X452" s="11" t="e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#VALUE!</v>
      </c>
      <c r="Y452" s="11" t="e">
        <f>IF('OddsRatio_working_3-way'!W452&gt;=0,IF('OddsRatio_working_3-way'!V452+SQRT('OddsRatio_working_3-way'!W452)&gt;0,0,PI()),ACOS('OddsRatio_working_3-way'!V452/(2*'OddsRatio_working_3-way'!X452)))</f>
        <v>#VALUE!</v>
      </c>
      <c r="Z452" s="11" t="e">
        <f>'OddsRatio_working_3-way'!X452^(1/3)*COS('OddsRatio_working_3-way'!Y452/3)</f>
        <v>#VALUE!</v>
      </c>
      <c r="AA452" s="11" t="e">
        <f>'OddsRatio_working_3-way'!X452^(1/3)*COS(('OddsRatio_working_3-way'!Y452+2*PI())/3)</f>
        <v>#VALUE!</v>
      </c>
      <c r="AB452" s="11" t="e">
        <f>'OddsRatio_working_3-way'!X452^(1/3)*COS(('OddsRatio_working_3-way'!Y452+4*PI())/3)</f>
        <v>#VALUE!</v>
      </c>
      <c r="AC452" s="11" t="e">
        <f>'OddsRatio_working_3-way'!X452^(1/3)*SIN('OddsRatio_working_3-way'!Y452/3)</f>
        <v>#VALUE!</v>
      </c>
      <c r="AD452" s="11" t="e">
        <f>'OddsRatio_working_3-way'!X452^(1/3)*SIN(('OddsRatio_working_3-way'!Y452+2*PI())/3)</f>
        <v>#VALUE!</v>
      </c>
      <c r="AE452" s="11" t="e">
        <f>'OddsRatio_working_3-way'!X452^(1/3)*SIN(('OddsRatio_working_3-way'!Y452+4*PI())/3)</f>
        <v>#VALUE!</v>
      </c>
      <c r="AF452" s="11" t="e">
        <f>-'OddsRatio_working_3-way'!U452/(3*'OddsRatio_working_3-way'!X452^(1/3))*COS(('OddsRatio_working_3-way'!Y452)/3)</f>
        <v>#VALUE!</v>
      </c>
      <c r="AG452" s="11" t="e">
        <f>-'OddsRatio_working_3-way'!U452/(3*'OddsRatio_working_3-way'!X452^(1/3))*COS(('OddsRatio_working_3-way'!Y452+2*PI())/3)</f>
        <v>#VALUE!</v>
      </c>
      <c r="AH452" s="11" t="e">
        <f>-'OddsRatio_working_3-way'!U452/(3*'OddsRatio_working_3-way'!X452^(1/3))*COS(('OddsRatio_working_3-way'!Y452+4*PI())/3)</f>
        <v>#VALUE!</v>
      </c>
      <c r="AI452" s="11" t="e">
        <f>'OddsRatio_working_3-way'!U452/(3*'OddsRatio_working_3-way'!X452^(1/3))*SIN(('OddsRatio_working_3-way'!Y452)/3)</f>
        <v>#VALUE!</v>
      </c>
      <c r="AJ452" s="11" t="e">
        <f>'OddsRatio_working_3-way'!U452/(3*'OddsRatio_working_3-way'!X452^(1/3))*SIN(('OddsRatio_working_3-way'!Y452+2*PI())/3)</f>
        <v>#VALUE!</v>
      </c>
      <c r="AK452" s="11" t="e">
        <f>'OddsRatio_working_3-way'!U452/(3*'OddsRatio_working_3-way'!X452^(1/3))*SIN(('OddsRatio_working_3-way'!Y452+4*PI())/3)</f>
        <v>#VALUE!</v>
      </c>
      <c r="AL452" s="11" t="e">
        <f>'OddsRatio_working_3-way'!Z452+'OddsRatio_working_3-way'!AF452</f>
        <v>#VALUE!</v>
      </c>
      <c r="AM452" s="11" t="e">
        <f>'OddsRatio_working_3-way'!AA452+'OddsRatio_working_3-way'!AG452</f>
        <v>#VALUE!</v>
      </c>
      <c r="AN452" s="11" t="e">
        <f>'OddsRatio_working_3-way'!AB452+'OddsRatio_working_3-way'!AH452</f>
        <v>#VALUE!</v>
      </c>
      <c r="AO452" s="11" t="e">
        <f>'OddsRatio_working_3-way'!AC452+'OddsRatio_working_3-way'!AI452</f>
        <v>#VALUE!</v>
      </c>
      <c r="AP452" s="11" t="e">
        <f>'OddsRatio_working_3-way'!AD452+'OddsRatio_working_3-way'!AJ452</f>
        <v>#VALUE!</v>
      </c>
      <c r="AQ452" s="11" t="e">
        <f>'OddsRatio_working_3-way'!AE452+'OddsRatio_working_3-way'!AK452</f>
        <v>#VALUE!</v>
      </c>
      <c r="AR452" s="10" t="str">
        <f>IF(A452="","",IF(('OddsRatio_working_3-way'!X452=0),IF(Q452&gt;0,-Q452^(1/3),(-Q452)^(1/3)),'OddsRatio_working_3-way'!AL452-'OddsRatio_working_3-way'!R452/3))</f>
        <v/>
      </c>
      <c r="AS452" s="11" t="e">
        <f>IF(('OddsRatio_working_3-way'!X452=0),IF(Q452&gt;0,-Q452^(1/3),(-Q452)^(1/3)),'OddsRatio_working_3-way'!AM452-'OddsRatio_working_3-way'!R452/3)</f>
        <v>#VALUE!</v>
      </c>
      <c r="AT452" s="11" t="e">
        <f>IF(('OddsRatio_working_3-way'!X452=0),IF(Q452&gt;0,-Q452^(1/3),(-Q452)^(1/3)),'OddsRatio_working_3-way'!AN452-'OddsRatio_working_3-way'!R452/3)</f>
        <v>#VALUE!</v>
      </c>
      <c r="AU452" s="11" t="e">
        <f>IF(('OddsRatio_working_3-way'!X452=0),0,'OddsRatio_working_3-way'!AO452)</f>
        <v>#VALUE!</v>
      </c>
      <c r="AV452" s="11" t="e">
        <f>IF(('OddsRatio_working_3-way'!X452=0),0,'OddsRatio_working_3-way'!AP452)</f>
        <v>#VALUE!</v>
      </c>
      <c r="AW452" s="11" t="e">
        <f>IF(('OddsRatio_working_3-way'!X452=0),0,'OddsRatio_working_3-way'!AQ452)</f>
        <v>#VALUE!</v>
      </c>
    </row>
    <row r="453" spans="1:4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9" t="e">
        <f t="shared" si="104"/>
        <v>#VALUE!</v>
      </c>
      <c r="E453" s="9" t="e">
        <f t="shared" si="105"/>
        <v>#VALUE!</v>
      </c>
      <c r="F453" s="9" t="e">
        <f t="shared" si="106"/>
        <v>#VALUE!</v>
      </c>
      <c r="G453" s="9" t="str">
        <f t="shared" si="107"/>
        <v/>
      </c>
      <c r="H453" s="9" t="str">
        <f t="shared" si="108"/>
        <v/>
      </c>
      <c r="I453" s="9" t="str">
        <f t="shared" si="109"/>
        <v/>
      </c>
      <c r="J453" s="9" t="str">
        <f t="shared" si="110"/>
        <v/>
      </c>
      <c r="K453" s="11" t="e">
        <f t="shared" si="111"/>
        <v>#VALUE!</v>
      </c>
      <c r="L453" s="11" t="e">
        <f t="shared" si="112"/>
        <v>#VALUE!</v>
      </c>
      <c r="M453" s="11" t="e">
        <f t="shared" si="113"/>
        <v>#VALUE!</v>
      </c>
      <c r="N453" s="11" t="e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#VALUE!</v>
      </c>
      <c r="O453" s="11">
        <f>0</f>
        <v>0</v>
      </c>
      <c r="P453" s="11" t="e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#VALUE!</v>
      </c>
      <c r="Q453" s="11" t="e">
        <f>2*'OddsRatio_working_3-way'!K453*'OddsRatio_working_3-way'!L453*'OddsRatio_working_3-way'!M453</f>
        <v>#VALUE!</v>
      </c>
      <c r="R453" s="11" t="e">
        <f t="shared" si="114"/>
        <v>#VALUE!</v>
      </c>
      <c r="S453" s="11" t="e">
        <f t="shared" si="115"/>
        <v>#VALUE!</v>
      </c>
      <c r="T453" s="11" t="e">
        <f t="shared" si="116"/>
        <v>#VALUE!</v>
      </c>
      <c r="U453" s="11" t="e">
        <f>'OddsRatio_working_3-way'!S453-'OddsRatio_working_3-way'!R453^2/3</f>
        <v>#VALUE!</v>
      </c>
      <c r="V453" s="11" t="e">
        <f>'OddsRatio_working_3-way'!S453*'OddsRatio_working_3-way'!R453/3-2*'OddsRatio_working_3-way'!R453^3/27-'OddsRatio_working_3-way'!T453</f>
        <v>#VALUE!</v>
      </c>
      <c r="W453" s="11" t="e">
        <f>'OddsRatio_working_3-way'!V453^2+4*'OddsRatio_working_3-way'!U453^3/27</f>
        <v>#VALUE!</v>
      </c>
      <c r="X453" s="11" t="e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#VALUE!</v>
      </c>
      <c r="Y453" s="11" t="e">
        <f>IF('OddsRatio_working_3-way'!W453&gt;=0,IF('OddsRatio_working_3-way'!V453+SQRT('OddsRatio_working_3-way'!W453)&gt;0,0,PI()),ACOS('OddsRatio_working_3-way'!V453/(2*'OddsRatio_working_3-way'!X453)))</f>
        <v>#VALUE!</v>
      </c>
      <c r="Z453" s="11" t="e">
        <f>'OddsRatio_working_3-way'!X453^(1/3)*COS('OddsRatio_working_3-way'!Y453/3)</f>
        <v>#VALUE!</v>
      </c>
      <c r="AA453" s="11" t="e">
        <f>'OddsRatio_working_3-way'!X453^(1/3)*COS(('OddsRatio_working_3-way'!Y453+2*PI())/3)</f>
        <v>#VALUE!</v>
      </c>
      <c r="AB453" s="11" t="e">
        <f>'OddsRatio_working_3-way'!X453^(1/3)*COS(('OddsRatio_working_3-way'!Y453+4*PI())/3)</f>
        <v>#VALUE!</v>
      </c>
      <c r="AC453" s="11" t="e">
        <f>'OddsRatio_working_3-way'!X453^(1/3)*SIN('OddsRatio_working_3-way'!Y453/3)</f>
        <v>#VALUE!</v>
      </c>
      <c r="AD453" s="11" t="e">
        <f>'OddsRatio_working_3-way'!X453^(1/3)*SIN(('OddsRatio_working_3-way'!Y453+2*PI())/3)</f>
        <v>#VALUE!</v>
      </c>
      <c r="AE453" s="11" t="e">
        <f>'OddsRatio_working_3-way'!X453^(1/3)*SIN(('OddsRatio_working_3-way'!Y453+4*PI())/3)</f>
        <v>#VALUE!</v>
      </c>
      <c r="AF453" s="11" t="e">
        <f>-'OddsRatio_working_3-way'!U453/(3*'OddsRatio_working_3-way'!X453^(1/3))*COS(('OddsRatio_working_3-way'!Y453)/3)</f>
        <v>#VALUE!</v>
      </c>
      <c r="AG453" s="11" t="e">
        <f>-'OddsRatio_working_3-way'!U453/(3*'OddsRatio_working_3-way'!X453^(1/3))*COS(('OddsRatio_working_3-way'!Y453+2*PI())/3)</f>
        <v>#VALUE!</v>
      </c>
      <c r="AH453" s="11" t="e">
        <f>-'OddsRatio_working_3-way'!U453/(3*'OddsRatio_working_3-way'!X453^(1/3))*COS(('OddsRatio_working_3-way'!Y453+4*PI())/3)</f>
        <v>#VALUE!</v>
      </c>
      <c r="AI453" s="11" t="e">
        <f>'OddsRatio_working_3-way'!U453/(3*'OddsRatio_working_3-way'!X453^(1/3))*SIN(('OddsRatio_working_3-way'!Y453)/3)</f>
        <v>#VALUE!</v>
      </c>
      <c r="AJ453" s="11" t="e">
        <f>'OddsRatio_working_3-way'!U453/(3*'OddsRatio_working_3-way'!X453^(1/3))*SIN(('OddsRatio_working_3-way'!Y453+2*PI())/3)</f>
        <v>#VALUE!</v>
      </c>
      <c r="AK453" s="11" t="e">
        <f>'OddsRatio_working_3-way'!U453/(3*'OddsRatio_working_3-way'!X453^(1/3))*SIN(('OddsRatio_working_3-way'!Y453+4*PI())/3)</f>
        <v>#VALUE!</v>
      </c>
      <c r="AL453" s="11" t="e">
        <f>'OddsRatio_working_3-way'!Z453+'OddsRatio_working_3-way'!AF453</f>
        <v>#VALUE!</v>
      </c>
      <c r="AM453" s="11" t="e">
        <f>'OddsRatio_working_3-way'!AA453+'OddsRatio_working_3-way'!AG453</f>
        <v>#VALUE!</v>
      </c>
      <c r="AN453" s="11" t="e">
        <f>'OddsRatio_working_3-way'!AB453+'OddsRatio_working_3-way'!AH453</f>
        <v>#VALUE!</v>
      </c>
      <c r="AO453" s="11" t="e">
        <f>'OddsRatio_working_3-way'!AC453+'OddsRatio_working_3-way'!AI453</f>
        <v>#VALUE!</v>
      </c>
      <c r="AP453" s="11" t="e">
        <f>'OddsRatio_working_3-way'!AD453+'OddsRatio_working_3-way'!AJ453</f>
        <v>#VALUE!</v>
      </c>
      <c r="AQ453" s="11" t="e">
        <f>'OddsRatio_working_3-way'!AE453+'OddsRatio_working_3-way'!AK453</f>
        <v>#VALUE!</v>
      </c>
      <c r="AR453" s="10" t="str">
        <f>IF(A453="","",IF(('OddsRatio_working_3-way'!X453=0),IF(Q453&gt;0,-Q453^(1/3),(-Q453)^(1/3)),'OddsRatio_working_3-way'!AL453-'OddsRatio_working_3-way'!R453/3))</f>
        <v/>
      </c>
      <c r="AS453" s="11" t="e">
        <f>IF(('OddsRatio_working_3-way'!X453=0),IF(Q453&gt;0,-Q453^(1/3),(-Q453)^(1/3)),'OddsRatio_working_3-way'!AM453-'OddsRatio_working_3-way'!R453/3)</f>
        <v>#VALUE!</v>
      </c>
      <c r="AT453" s="11" t="e">
        <f>IF(('OddsRatio_working_3-way'!X453=0),IF(Q453&gt;0,-Q453^(1/3),(-Q453)^(1/3)),'OddsRatio_working_3-way'!AN453-'OddsRatio_working_3-way'!R453/3)</f>
        <v>#VALUE!</v>
      </c>
      <c r="AU453" s="11" t="e">
        <f>IF(('OddsRatio_working_3-way'!X453=0),0,'OddsRatio_working_3-way'!AO453)</f>
        <v>#VALUE!</v>
      </c>
      <c r="AV453" s="11" t="e">
        <f>IF(('OddsRatio_working_3-way'!X453=0),0,'OddsRatio_working_3-way'!AP453)</f>
        <v>#VALUE!</v>
      </c>
      <c r="AW453" s="11" t="e">
        <f>IF(('OddsRatio_working_3-way'!X453=0),0,'OddsRatio_working_3-way'!AQ453)</f>
        <v>#VALUE!</v>
      </c>
    </row>
    <row r="454" spans="1:4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9" t="e">
        <f t="shared" si="104"/>
        <v>#VALUE!</v>
      </c>
      <c r="E454" s="9" t="e">
        <f t="shared" si="105"/>
        <v>#VALUE!</v>
      </c>
      <c r="F454" s="9" t="e">
        <f t="shared" si="106"/>
        <v>#VALUE!</v>
      </c>
      <c r="G454" s="9" t="str">
        <f t="shared" si="107"/>
        <v/>
      </c>
      <c r="H454" s="9" t="str">
        <f t="shared" si="108"/>
        <v/>
      </c>
      <c r="I454" s="9" t="str">
        <f t="shared" si="109"/>
        <v/>
      </c>
      <c r="J454" s="9" t="str">
        <f t="shared" si="110"/>
        <v/>
      </c>
      <c r="K454" s="11" t="e">
        <f t="shared" si="111"/>
        <v>#VALUE!</v>
      </c>
      <c r="L454" s="11" t="e">
        <f t="shared" si="112"/>
        <v>#VALUE!</v>
      </c>
      <c r="M454" s="11" t="e">
        <f t="shared" si="113"/>
        <v>#VALUE!</v>
      </c>
      <c r="N454" s="11" t="e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#VALUE!</v>
      </c>
      <c r="O454" s="11">
        <f>0</f>
        <v>0</v>
      </c>
      <c r="P454" s="11" t="e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#VALUE!</v>
      </c>
      <c r="Q454" s="11" t="e">
        <f>2*'OddsRatio_working_3-way'!K454*'OddsRatio_working_3-way'!L454*'OddsRatio_working_3-way'!M454</f>
        <v>#VALUE!</v>
      </c>
      <c r="R454" s="11" t="e">
        <f t="shared" si="114"/>
        <v>#VALUE!</v>
      </c>
      <c r="S454" s="11" t="e">
        <f t="shared" si="115"/>
        <v>#VALUE!</v>
      </c>
      <c r="T454" s="11" t="e">
        <f t="shared" si="116"/>
        <v>#VALUE!</v>
      </c>
      <c r="U454" s="11" t="e">
        <f>'OddsRatio_working_3-way'!S454-'OddsRatio_working_3-way'!R454^2/3</f>
        <v>#VALUE!</v>
      </c>
      <c r="V454" s="11" t="e">
        <f>'OddsRatio_working_3-way'!S454*'OddsRatio_working_3-way'!R454/3-2*'OddsRatio_working_3-way'!R454^3/27-'OddsRatio_working_3-way'!T454</f>
        <v>#VALUE!</v>
      </c>
      <c r="W454" s="11" t="e">
        <f>'OddsRatio_working_3-way'!V454^2+4*'OddsRatio_working_3-way'!U454^3/27</f>
        <v>#VALUE!</v>
      </c>
      <c r="X454" s="11" t="e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#VALUE!</v>
      </c>
      <c r="Y454" s="11" t="e">
        <f>IF('OddsRatio_working_3-way'!W454&gt;=0,IF('OddsRatio_working_3-way'!V454+SQRT('OddsRatio_working_3-way'!W454)&gt;0,0,PI()),ACOS('OddsRatio_working_3-way'!V454/(2*'OddsRatio_working_3-way'!X454)))</f>
        <v>#VALUE!</v>
      </c>
      <c r="Z454" s="11" t="e">
        <f>'OddsRatio_working_3-way'!X454^(1/3)*COS('OddsRatio_working_3-way'!Y454/3)</f>
        <v>#VALUE!</v>
      </c>
      <c r="AA454" s="11" t="e">
        <f>'OddsRatio_working_3-way'!X454^(1/3)*COS(('OddsRatio_working_3-way'!Y454+2*PI())/3)</f>
        <v>#VALUE!</v>
      </c>
      <c r="AB454" s="11" t="e">
        <f>'OddsRatio_working_3-way'!X454^(1/3)*COS(('OddsRatio_working_3-way'!Y454+4*PI())/3)</f>
        <v>#VALUE!</v>
      </c>
      <c r="AC454" s="11" t="e">
        <f>'OddsRatio_working_3-way'!X454^(1/3)*SIN('OddsRatio_working_3-way'!Y454/3)</f>
        <v>#VALUE!</v>
      </c>
      <c r="AD454" s="11" t="e">
        <f>'OddsRatio_working_3-way'!X454^(1/3)*SIN(('OddsRatio_working_3-way'!Y454+2*PI())/3)</f>
        <v>#VALUE!</v>
      </c>
      <c r="AE454" s="11" t="e">
        <f>'OddsRatio_working_3-way'!X454^(1/3)*SIN(('OddsRatio_working_3-way'!Y454+4*PI())/3)</f>
        <v>#VALUE!</v>
      </c>
      <c r="AF454" s="11" t="e">
        <f>-'OddsRatio_working_3-way'!U454/(3*'OddsRatio_working_3-way'!X454^(1/3))*COS(('OddsRatio_working_3-way'!Y454)/3)</f>
        <v>#VALUE!</v>
      </c>
      <c r="AG454" s="11" t="e">
        <f>-'OddsRatio_working_3-way'!U454/(3*'OddsRatio_working_3-way'!X454^(1/3))*COS(('OddsRatio_working_3-way'!Y454+2*PI())/3)</f>
        <v>#VALUE!</v>
      </c>
      <c r="AH454" s="11" t="e">
        <f>-'OddsRatio_working_3-way'!U454/(3*'OddsRatio_working_3-way'!X454^(1/3))*COS(('OddsRatio_working_3-way'!Y454+4*PI())/3)</f>
        <v>#VALUE!</v>
      </c>
      <c r="AI454" s="11" t="e">
        <f>'OddsRatio_working_3-way'!U454/(3*'OddsRatio_working_3-way'!X454^(1/3))*SIN(('OddsRatio_working_3-way'!Y454)/3)</f>
        <v>#VALUE!</v>
      </c>
      <c r="AJ454" s="11" t="e">
        <f>'OddsRatio_working_3-way'!U454/(3*'OddsRatio_working_3-way'!X454^(1/3))*SIN(('OddsRatio_working_3-way'!Y454+2*PI())/3)</f>
        <v>#VALUE!</v>
      </c>
      <c r="AK454" s="11" t="e">
        <f>'OddsRatio_working_3-way'!U454/(3*'OddsRatio_working_3-way'!X454^(1/3))*SIN(('OddsRatio_working_3-way'!Y454+4*PI())/3)</f>
        <v>#VALUE!</v>
      </c>
      <c r="AL454" s="11" t="e">
        <f>'OddsRatio_working_3-way'!Z454+'OddsRatio_working_3-way'!AF454</f>
        <v>#VALUE!</v>
      </c>
      <c r="AM454" s="11" t="e">
        <f>'OddsRatio_working_3-way'!AA454+'OddsRatio_working_3-way'!AG454</f>
        <v>#VALUE!</v>
      </c>
      <c r="AN454" s="11" t="e">
        <f>'OddsRatio_working_3-way'!AB454+'OddsRatio_working_3-way'!AH454</f>
        <v>#VALUE!</v>
      </c>
      <c r="AO454" s="11" t="e">
        <f>'OddsRatio_working_3-way'!AC454+'OddsRatio_working_3-way'!AI454</f>
        <v>#VALUE!</v>
      </c>
      <c r="AP454" s="11" t="e">
        <f>'OddsRatio_working_3-way'!AD454+'OddsRatio_working_3-way'!AJ454</f>
        <v>#VALUE!</v>
      </c>
      <c r="AQ454" s="11" t="e">
        <f>'OddsRatio_working_3-way'!AE454+'OddsRatio_working_3-way'!AK454</f>
        <v>#VALUE!</v>
      </c>
      <c r="AR454" s="10" t="str">
        <f>IF(A454="","",IF(('OddsRatio_working_3-way'!X454=0),IF(Q454&gt;0,-Q454^(1/3),(-Q454)^(1/3)),'OddsRatio_working_3-way'!AL454-'OddsRatio_working_3-way'!R454/3))</f>
        <v/>
      </c>
      <c r="AS454" s="11" t="e">
        <f>IF(('OddsRatio_working_3-way'!X454=0),IF(Q454&gt;0,-Q454^(1/3),(-Q454)^(1/3)),'OddsRatio_working_3-way'!AM454-'OddsRatio_working_3-way'!R454/3)</f>
        <v>#VALUE!</v>
      </c>
      <c r="AT454" s="11" t="e">
        <f>IF(('OddsRatio_working_3-way'!X454=0),IF(Q454&gt;0,-Q454^(1/3),(-Q454)^(1/3)),'OddsRatio_working_3-way'!AN454-'OddsRatio_working_3-way'!R454/3)</f>
        <v>#VALUE!</v>
      </c>
      <c r="AU454" s="11" t="e">
        <f>IF(('OddsRatio_working_3-way'!X454=0),0,'OddsRatio_working_3-way'!AO454)</f>
        <v>#VALUE!</v>
      </c>
      <c r="AV454" s="11" t="e">
        <f>IF(('OddsRatio_working_3-way'!X454=0),0,'OddsRatio_working_3-way'!AP454)</f>
        <v>#VALUE!</v>
      </c>
      <c r="AW454" s="11" t="e">
        <f>IF(('OddsRatio_working_3-way'!X454=0),0,'OddsRatio_working_3-way'!AQ454)</f>
        <v>#VALUE!</v>
      </c>
    </row>
    <row r="455" spans="1:4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9" t="e">
        <f t="shared" si="104"/>
        <v>#VALUE!</v>
      </c>
      <c r="E455" s="9" t="e">
        <f t="shared" si="105"/>
        <v>#VALUE!</v>
      </c>
      <c r="F455" s="9" t="e">
        <f t="shared" si="106"/>
        <v>#VALUE!</v>
      </c>
      <c r="G455" s="9" t="str">
        <f t="shared" si="107"/>
        <v/>
      </c>
      <c r="H455" s="9" t="str">
        <f t="shared" si="108"/>
        <v/>
      </c>
      <c r="I455" s="9" t="str">
        <f t="shared" si="109"/>
        <v/>
      </c>
      <c r="J455" s="9" t="str">
        <f t="shared" si="110"/>
        <v/>
      </c>
      <c r="K455" s="11" t="e">
        <f t="shared" si="111"/>
        <v>#VALUE!</v>
      </c>
      <c r="L455" s="11" t="e">
        <f t="shared" si="112"/>
        <v>#VALUE!</v>
      </c>
      <c r="M455" s="11" t="e">
        <f t="shared" si="113"/>
        <v>#VALUE!</v>
      </c>
      <c r="N455" s="11" t="e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#VALUE!</v>
      </c>
      <c r="O455" s="11">
        <f>0</f>
        <v>0</v>
      </c>
      <c r="P455" s="11" t="e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#VALUE!</v>
      </c>
      <c r="Q455" s="11" t="e">
        <f>2*'OddsRatio_working_3-way'!K455*'OddsRatio_working_3-way'!L455*'OddsRatio_working_3-way'!M455</f>
        <v>#VALUE!</v>
      </c>
      <c r="R455" s="11" t="e">
        <f t="shared" si="114"/>
        <v>#VALUE!</v>
      </c>
      <c r="S455" s="11" t="e">
        <f t="shared" si="115"/>
        <v>#VALUE!</v>
      </c>
      <c r="T455" s="11" t="e">
        <f t="shared" si="116"/>
        <v>#VALUE!</v>
      </c>
      <c r="U455" s="11" t="e">
        <f>'OddsRatio_working_3-way'!S455-'OddsRatio_working_3-way'!R455^2/3</f>
        <v>#VALUE!</v>
      </c>
      <c r="V455" s="11" t="e">
        <f>'OddsRatio_working_3-way'!S455*'OddsRatio_working_3-way'!R455/3-2*'OddsRatio_working_3-way'!R455^3/27-'OddsRatio_working_3-way'!T455</f>
        <v>#VALUE!</v>
      </c>
      <c r="W455" s="11" t="e">
        <f>'OddsRatio_working_3-way'!V455^2+4*'OddsRatio_working_3-way'!U455^3/27</f>
        <v>#VALUE!</v>
      </c>
      <c r="X455" s="11" t="e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#VALUE!</v>
      </c>
      <c r="Y455" s="11" t="e">
        <f>IF('OddsRatio_working_3-way'!W455&gt;=0,IF('OddsRatio_working_3-way'!V455+SQRT('OddsRatio_working_3-way'!W455)&gt;0,0,PI()),ACOS('OddsRatio_working_3-way'!V455/(2*'OddsRatio_working_3-way'!X455)))</f>
        <v>#VALUE!</v>
      </c>
      <c r="Z455" s="11" t="e">
        <f>'OddsRatio_working_3-way'!X455^(1/3)*COS('OddsRatio_working_3-way'!Y455/3)</f>
        <v>#VALUE!</v>
      </c>
      <c r="AA455" s="11" t="e">
        <f>'OddsRatio_working_3-way'!X455^(1/3)*COS(('OddsRatio_working_3-way'!Y455+2*PI())/3)</f>
        <v>#VALUE!</v>
      </c>
      <c r="AB455" s="11" t="e">
        <f>'OddsRatio_working_3-way'!X455^(1/3)*COS(('OddsRatio_working_3-way'!Y455+4*PI())/3)</f>
        <v>#VALUE!</v>
      </c>
      <c r="AC455" s="11" t="e">
        <f>'OddsRatio_working_3-way'!X455^(1/3)*SIN('OddsRatio_working_3-way'!Y455/3)</f>
        <v>#VALUE!</v>
      </c>
      <c r="AD455" s="11" t="e">
        <f>'OddsRatio_working_3-way'!X455^(1/3)*SIN(('OddsRatio_working_3-way'!Y455+2*PI())/3)</f>
        <v>#VALUE!</v>
      </c>
      <c r="AE455" s="11" t="e">
        <f>'OddsRatio_working_3-way'!X455^(1/3)*SIN(('OddsRatio_working_3-way'!Y455+4*PI())/3)</f>
        <v>#VALUE!</v>
      </c>
      <c r="AF455" s="11" t="e">
        <f>-'OddsRatio_working_3-way'!U455/(3*'OddsRatio_working_3-way'!X455^(1/3))*COS(('OddsRatio_working_3-way'!Y455)/3)</f>
        <v>#VALUE!</v>
      </c>
      <c r="AG455" s="11" t="e">
        <f>-'OddsRatio_working_3-way'!U455/(3*'OddsRatio_working_3-way'!X455^(1/3))*COS(('OddsRatio_working_3-way'!Y455+2*PI())/3)</f>
        <v>#VALUE!</v>
      </c>
      <c r="AH455" s="11" t="e">
        <f>-'OddsRatio_working_3-way'!U455/(3*'OddsRatio_working_3-way'!X455^(1/3))*COS(('OddsRatio_working_3-way'!Y455+4*PI())/3)</f>
        <v>#VALUE!</v>
      </c>
      <c r="AI455" s="11" t="e">
        <f>'OddsRatio_working_3-way'!U455/(3*'OddsRatio_working_3-way'!X455^(1/3))*SIN(('OddsRatio_working_3-way'!Y455)/3)</f>
        <v>#VALUE!</v>
      </c>
      <c r="AJ455" s="11" t="e">
        <f>'OddsRatio_working_3-way'!U455/(3*'OddsRatio_working_3-way'!X455^(1/3))*SIN(('OddsRatio_working_3-way'!Y455+2*PI())/3)</f>
        <v>#VALUE!</v>
      </c>
      <c r="AK455" s="11" t="e">
        <f>'OddsRatio_working_3-way'!U455/(3*'OddsRatio_working_3-way'!X455^(1/3))*SIN(('OddsRatio_working_3-way'!Y455+4*PI())/3)</f>
        <v>#VALUE!</v>
      </c>
      <c r="AL455" s="11" t="e">
        <f>'OddsRatio_working_3-way'!Z455+'OddsRatio_working_3-way'!AF455</f>
        <v>#VALUE!</v>
      </c>
      <c r="AM455" s="11" t="e">
        <f>'OddsRatio_working_3-way'!AA455+'OddsRatio_working_3-way'!AG455</f>
        <v>#VALUE!</v>
      </c>
      <c r="AN455" s="11" t="e">
        <f>'OddsRatio_working_3-way'!AB455+'OddsRatio_working_3-way'!AH455</f>
        <v>#VALUE!</v>
      </c>
      <c r="AO455" s="11" t="e">
        <f>'OddsRatio_working_3-way'!AC455+'OddsRatio_working_3-way'!AI455</f>
        <v>#VALUE!</v>
      </c>
      <c r="AP455" s="11" t="e">
        <f>'OddsRatio_working_3-way'!AD455+'OddsRatio_working_3-way'!AJ455</f>
        <v>#VALUE!</v>
      </c>
      <c r="AQ455" s="11" t="e">
        <f>'OddsRatio_working_3-way'!AE455+'OddsRatio_working_3-way'!AK455</f>
        <v>#VALUE!</v>
      </c>
      <c r="AR455" s="10" t="str">
        <f>IF(A455="","",IF(('OddsRatio_working_3-way'!X455=0),IF(Q455&gt;0,-Q455^(1/3),(-Q455)^(1/3)),'OddsRatio_working_3-way'!AL455-'OddsRatio_working_3-way'!R455/3))</f>
        <v/>
      </c>
      <c r="AS455" s="11" t="e">
        <f>IF(('OddsRatio_working_3-way'!X455=0),IF(Q455&gt;0,-Q455^(1/3),(-Q455)^(1/3)),'OddsRatio_working_3-way'!AM455-'OddsRatio_working_3-way'!R455/3)</f>
        <v>#VALUE!</v>
      </c>
      <c r="AT455" s="11" t="e">
        <f>IF(('OddsRatio_working_3-way'!X455=0),IF(Q455&gt;0,-Q455^(1/3),(-Q455)^(1/3)),'OddsRatio_working_3-way'!AN455-'OddsRatio_working_3-way'!R455/3)</f>
        <v>#VALUE!</v>
      </c>
      <c r="AU455" s="11" t="e">
        <f>IF(('OddsRatio_working_3-way'!X455=0),0,'OddsRatio_working_3-way'!AO455)</f>
        <v>#VALUE!</v>
      </c>
      <c r="AV455" s="11" t="e">
        <f>IF(('OddsRatio_working_3-way'!X455=0),0,'OddsRatio_working_3-way'!AP455)</f>
        <v>#VALUE!</v>
      </c>
      <c r="AW455" s="11" t="e">
        <f>IF(('OddsRatio_working_3-way'!X455=0),0,'OddsRatio_working_3-way'!AQ455)</f>
        <v>#VALUE!</v>
      </c>
    </row>
    <row r="456" spans="1:4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9" t="e">
        <f t="shared" si="104"/>
        <v>#VALUE!</v>
      </c>
      <c r="E456" s="9" t="e">
        <f t="shared" si="105"/>
        <v>#VALUE!</v>
      </c>
      <c r="F456" s="9" t="e">
        <f t="shared" si="106"/>
        <v>#VALUE!</v>
      </c>
      <c r="G456" s="9" t="str">
        <f t="shared" si="107"/>
        <v/>
      </c>
      <c r="H456" s="9" t="str">
        <f t="shared" si="108"/>
        <v/>
      </c>
      <c r="I456" s="9" t="str">
        <f t="shared" si="109"/>
        <v/>
      </c>
      <c r="J456" s="9" t="str">
        <f t="shared" si="110"/>
        <v/>
      </c>
      <c r="K456" s="11" t="e">
        <f t="shared" si="111"/>
        <v>#VALUE!</v>
      </c>
      <c r="L456" s="11" t="e">
        <f t="shared" si="112"/>
        <v>#VALUE!</v>
      </c>
      <c r="M456" s="11" t="e">
        <f t="shared" si="113"/>
        <v>#VALUE!</v>
      </c>
      <c r="N456" s="11" t="e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#VALUE!</v>
      </c>
      <c r="O456" s="11">
        <f>0</f>
        <v>0</v>
      </c>
      <c r="P456" s="11" t="e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#VALUE!</v>
      </c>
      <c r="Q456" s="11" t="e">
        <f>2*'OddsRatio_working_3-way'!K456*'OddsRatio_working_3-way'!L456*'OddsRatio_working_3-way'!M456</f>
        <v>#VALUE!</v>
      </c>
      <c r="R456" s="11" t="e">
        <f t="shared" si="114"/>
        <v>#VALUE!</v>
      </c>
      <c r="S456" s="11" t="e">
        <f t="shared" si="115"/>
        <v>#VALUE!</v>
      </c>
      <c r="T456" s="11" t="e">
        <f t="shared" si="116"/>
        <v>#VALUE!</v>
      </c>
      <c r="U456" s="11" t="e">
        <f>'OddsRatio_working_3-way'!S456-'OddsRatio_working_3-way'!R456^2/3</f>
        <v>#VALUE!</v>
      </c>
      <c r="V456" s="11" t="e">
        <f>'OddsRatio_working_3-way'!S456*'OddsRatio_working_3-way'!R456/3-2*'OddsRatio_working_3-way'!R456^3/27-'OddsRatio_working_3-way'!T456</f>
        <v>#VALUE!</v>
      </c>
      <c r="W456" s="11" t="e">
        <f>'OddsRatio_working_3-way'!V456^2+4*'OddsRatio_working_3-way'!U456^3/27</f>
        <v>#VALUE!</v>
      </c>
      <c r="X456" s="11" t="e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#VALUE!</v>
      </c>
      <c r="Y456" s="11" t="e">
        <f>IF('OddsRatio_working_3-way'!W456&gt;=0,IF('OddsRatio_working_3-way'!V456+SQRT('OddsRatio_working_3-way'!W456)&gt;0,0,PI()),ACOS('OddsRatio_working_3-way'!V456/(2*'OddsRatio_working_3-way'!X456)))</f>
        <v>#VALUE!</v>
      </c>
      <c r="Z456" s="11" t="e">
        <f>'OddsRatio_working_3-way'!X456^(1/3)*COS('OddsRatio_working_3-way'!Y456/3)</f>
        <v>#VALUE!</v>
      </c>
      <c r="AA456" s="11" t="e">
        <f>'OddsRatio_working_3-way'!X456^(1/3)*COS(('OddsRatio_working_3-way'!Y456+2*PI())/3)</f>
        <v>#VALUE!</v>
      </c>
      <c r="AB456" s="11" t="e">
        <f>'OddsRatio_working_3-way'!X456^(1/3)*COS(('OddsRatio_working_3-way'!Y456+4*PI())/3)</f>
        <v>#VALUE!</v>
      </c>
      <c r="AC456" s="11" t="e">
        <f>'OddsRatio_working_3-way'!X456^(1/3)*SIN('OddsRatio_working_3-way'!Y456/3)</f>
        <v>#VALUE!</v>
      </c>
      <c r="AD456" s="11" t="e">
        <f>'OddsRatio_working_3-way'!X456^(1/3)*SIN(('OddsRatio_working_3-way'!Y456+2*PI())/3)</f>
        <v>#VALUE!</v>
      </c>
      <c r="AE456" s="11" t="e">
        <f>'OddsRatio_working_3-way'!X456^(1/3)*SIN(('OddsRatio_working_3-way'!Y456+4*PI())/3)</f>
        <v>#VALUE!</v>
      </c>
      <c r="AF456" s="11" t="e">
        <f>-'OddsRatio_working_3-way'!U456/(3*'OddsRatio_working_3-way'!X456^(1/3))*COS(('OddsRatio_working_3-way'!Y456)/3)</f>
        <v>#VALUE!</v>
      </c>
      <c r="AG456" s="11" t="e">
        <f>-'OddsRatio_working_3-way'!U456/(3*'OddsRatio_working_3-way'!X456^(1/3))*COS(('OddsRatio_working_3-way'!Y456+2*PI())/3)</f>
        <v>#VALUE!</v>
      </c>
      <c r="AH456" s="11" t="e">
        <f>-'OddsRatio_working_3-way'!U456/(3*'OddsRatio_working_3-way'!X456^(1/3))*COS(('OddsRatio_working_3-way'!Y456+4*PI())/3)</f>
        <v>#VALUE!</v>
      </c>
      <c r="AI456" s="11" t="e">
        <f>'OddsRatio_working_3-way'!U456/(3*'OddsRatio_working_3-way'!X456^(1/3))*SIN(('OddsRatio_working_3-way'!Y456)/3)</f>
        <v>#VALUE!</v>
      </c>
      <c r="AJ456" s="11" t="e">
        <f>'OddsRatio_working_3-way'!U456/(3*'OddsRatio_working_3-way'!X456^(1/3))*SIN(('OddsRatio_working_3-way'!Y456+2*PI())/3)</f>
        <v>#VALUE!</v>
      </c>
      <c r="AK456" s="11" t="e">
        <f>'OddsRatio_working_3-way'!U456/(3*'OddsRatio_working_3-way'!X456^(1/3))*SIN(('OddsRatio_working_3-way'!Y456+4*PI())/3)</f>
        <v>#VALUE!</v>
      </c>
      <c r="AL456" s="11" t="e">
        <f>'OddsRatio_working_3-way'!Z456+'OddsRatio_working_3-way'!AF456</f>
        <v>#VALUE!</v>
      </c>
      <c r="AM456" s="11" t="e">
        <f>'OddsRatio_working_3-way'!AA456+'OddsRatio_working_3-way'!AG456</f>
        <v>#VALUE!</v>
      </c>
      <c r="AN456" s="11" t="e">
        <f>'OddsRatio_working_3-way'!AB456+'OddsRatio_working_3-way'!AH456</f>
        <v>#VALUE!</v>
      </c>
      <c r="AO456" s="11" t="e">
        <f>'OddsRatio_working_3-way'!AC456+'OddsRatio_working_3-way'!AI456</f>
        <v>#VALUE!</v>
      </c>
      <c r="AP456" s="11" t="e">
        <f>'OddsRatio_working_3-way'!AD456+'OddsRatio_working_3-way'!AJ456</f>
        <v>#VALUE!</v>
      </c>
      <c r="AQ456" s="11" t="e">
        <f>'OddsRatio_working_3-way'!AE456+'OddsRatio_working_3-way'!AK456</f>
        <v>#VALUE!</v>
      </c>
      <c r="AR456" s="10" t="str">
        <f>IF(A456="","",IF(('OddsRatio_working_3-way'!X456=0),IF(Q456&gt;0,-Q456^(1/3),(-Q456)^(1/3)),'OddsRatio_working_3-way'!AL456-'OddsRatio_working_3-way'!R456/3))</f>
        <v/>
      </c>
      <c r="AS456" s="11" t="e">
        <f>IF(('OddsRatio_working_3-way'!X456=0),IF(Q456&gt;0,-Q456^(1/3),(-Q456)^(1/3)),'OddsRatio_working_3-way'!AM456-'OddsRatio_working_3-way'!R456/3)</f>
        <v>#VALUE!</v>
      </c>
      <c r="AT456" s="11" t="e">
        <f>IF(('OddsRatio_working_3-way'!X456=0),IF(Q456&gt;0,-Q456^(1/3),(-Q456)^(1/3)),'OddsRatio_working_3-way'!AN456-'OddsRatio_working_3-way'!R456/3)</f>
        <v>#VALUE!</v>
      </c>
      <c r="AU456" s="11" t="e">
        <f>IF(('OddsRatio_working_3-way'!X456=0),0,'OddsRatio_working_3-way'!AO456)</f>
        <v>#VALUE!</v>
      </c>
      <c r="AV456" s="11" t="e">
        <f>IF(('OddsRatio_working_3-way'!X456=0),0,'OddsRatio_working_3-way'!AP456)</f>
        <v>#VALUE!</v>
      </c>
      <c r="AW456" s="11" t="e">
        <f>IF(('OddsRatio_working_3-way'!X456=0),0,'OddsRatio_working_3-way'!AQ456)</f>
        <v>#VALUE!</v>
      </c>
    </row>
    <row r="457" spans="1:4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9" t="e">
        <f t="shared" si="104"/>
        <v>#VALUE!</v>
      </c>
      <c r="E457" s="9" t="e">
        <f t="shared" si="105"/>
        <v>#VALUE!</v>
      </c>
      <c r="F457" s="9" t="e">
        <f t="shared" si="106"/>
        <v>#VALUE!</v>
      </c>
      <c r="G457" s="9" t="str">
        <f t="shared" si="107"/>
        <v/>
      </c>
      <c r="H457" s="9" t="str">
        <f t="shared" si="108"/>
        <v/>
      </c>
      <c r="I457" s="9" t="str">
        <f t="shared" si="109"/>
        <v/>
      </c>
      <c r="J457" s="9" t="str">
        <f t="shared" si="110"/>
        <v/>
      </c>
      <c r="K457" s="11" t="e">
        <f t="shared" si="111"/>
        <v>#VALUE!</v>
      </c>
      <c r="L457" s="11" t="e">
        <f t="shared" si="112"/>
        <v>#VALUE!</v>
      </c>
      <c r="M457" s="11" t="e">
        <f t="shared" si="113"/>
        <v>#VALUE!</v>
      </c>
      <c r="N457" s="11" t="e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#VALUE!</v>
      </c>
      <c r="O457" s="11">
        <f>0</f>
        <v>0</v>
      </c>
      <c r="P457" s="11" t="e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#VALUE!</v>
      </c>
      <c r="Q457" s="11" t="e">
        <f>2*'OddsRatio_working_3-way'!K457*'OddsRatio_working_3-way'!L457*'OddsRatio_working_3-way'!M457</f>
        <v>#VALUE!</v>
      </c>
      <c r="R457" s="11" t="e">
        <f t="shared" si="114"/>
        <v>#VALUE!</v>
      </c>
      <c r="S457" s="11" t="e">
        <f t="shared" si="115"/>
        <v>#VALUE!</v>
      </c>
      <c r="T457" s="11" t="e">
        <f t="shared" si="116"/>
        <v>#VALUE!</v>
      </c>
      <c r="U457" s="11" t="e">
        <f>'OddsRatio_working_3-way'!S457-'OddsRatio_working_3-way'!R457^2/3</f>
        <v>#VALUE!</v>
      </c>
      <c r="V457" s="11" t="e">
        <f>'OddsRatio_working_3-way'!S457*'OddsRatio_working_3-way'!R457/3-2*'OddsRatio_working_3-way'!R457^3/27-'OddsRatio_working_3-way'!T457</f>
        <v>#VALUE!</v>
      </c>
      <c r="W457" s="11" t="e">
        <f>'OddsRatio_working_3-way'!V457^2+4*'OddsRatio_working_3-way'!U457^3/27</f>
        <v>#VALUE!</v>
      </c>
      <c r="X457" s="11" t="e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#VALUE!</v>
      </c>
      <c r="Y457" s="11" t="e">
        <f>IF('OddsRatio_working_3-way'!W457&gt;=0,IF('OddsRatio_working_3-way'!V457+SQRT('OddsRatio_working_3-way'!W457)&gt;0,0,PI()),ACOS('OddsRatio_working_3-way'!V457/(2*'OddsRatio_working_3-way'!X457)))</f>
        <v>#VALUE!</v>
      </c>
      <c r="Z457" s="11" t="e">
        <f>'OddsRatio_working_3-way'!X457^(1/3)*COS('OddsRatio_working_3-way'!Y457/3)</f>
        <v>#VALUE!</v>
      </c>
      <c r="AA457" s="11" t="e">
        <f>'OddsRatio_working_3-way'!X457^(1/3)*COS(('OddsRatio_working_3-way'!Y457+2*PI())/3)</f>
        <v>#VALUE!</v>
      </c>
      <c r="AB457" s="11" t="e">
        <f>'OddsRatio_working_3-way'!X457^(1/3)*COS(('OddsRatio_working_3-way'!Y457+4*PI())/3)</f>
        <v>#VALUE!</v>
      </c>
      <c r="AC457" s="11" t="e">
        <f>'OddsRatio_working_3-way'!X457^(1/3)*SIN('OddsRatio_working_3-way'!Y457/3)</f>
        <v>#VALUE!</v>
      </c>
      <c r="AD457" s="11" t="e">
        <f>'OddsRatio_working_3-way'!X457^(1/3)*SIN(('OddsRatio_working_3-way'!Y457+2*PI())/3)</f>
        <v>#VALUE!</v>
      </c>
      <c r="AE457" s="11" t="e">
        <f>'OddsRatio_working_3-way'!X457^(1/3)*SIN(('OddsRatio_working_3-way'!Y457+4*PI())/3)</f>
        <v>#VALUE!</v>
      </c>
      <c r="AF457" s="11" t="e">
        <f>-'OddsRatio_working_3-way'!U457/(3*'OddsRatio_working_3-way'!X457^(1/3))*COS(('OddsRatio_working_3-way'!Y457)/3)</f>
        <v>#VALUE!</v>
      </c>
      <c r="AG457" s="11" t="e">
        <f>-'OddsRatio_working_3-way'!U457/(3*'OddsRatio_working_3-way'!X457^(1/3))*COS(('OddsRatio_working_3-way'!Y457+2*PI())/3)</f>
        <v>#VALUE!</v>
      </c>
      <c r="AH457" s="11" t="e">
        <f>-'OddsRatio_working_3-way'!U457/(3*'OddsRatio_working_3-way'!X457^(1/3))*COS(('OddsRatio_working_3-way'!Y457+4*PI())/3)</f>
        <v>#VALUE!</v>
      </c>
      <c r="AI457" s="11" t="e">
        <f>'OddsRatio_working_3-way'!U457/(3*'OddsRatio_working_3-way'!X457^(1/3))*SIN(('OddsRatio_working_3-way'!Y457)/3)</f>
        <v>#VALUE!</v>
      </c>
      <c r="AJ457" s="11" t="e">
        <f>'OddsRatio_working_3-way'!U457/(3*'OddsRatio_working_3-way'!X457^(1/3))*SIN(('OddsRatio_working_3-way'!Y457+2*PI())/3)</f>
        <v>#VALUE!</v>
      </c>
      <c r="AK457" s="11" t="e">
        <f>'OddsRatio_working_3-way'!U457/(3*'OddsRatio_working_3-way'!X457^(1/3))*SIN(('OddsRatio_working_3-way'!Y457+4*PI())/3)</f>
        <v>#VALUE!</v>
      </c>
      <c r="AL457" s="11" t="e">
        <f>'OddsRatio_working_3-way'!Z457+'OddsRatio_working_3-way'!AF457</f>
        <v>#VALUE!</v>
      </c>
      <c r="AM457" s="11" t="e">
        <f>'OddsRatio_working_3-way'!AA457+'OddsRatio_working_3-way'!AG457</f>
        <v>#VALUE!</v>
      </c>
      <c r="AN457" s="11" t="e">
        <f>'OddsRatio_working_3-way'!AB457+'OddsRatio_working_3-way'!AH457</f>
        <v>#VALUE!</v>
      </c>
      <c r="AO457" s="11" t="e">
        <f>'OddsRatio_working_3-way'!AC457+'OddsRatio_working_3-way'!AI457</f>
        <v>#VALUE!</v>
      </c>
      <c r="AP457" s="11" t="e">
        <f>'OddsRatio_working_3-way'!AD457+'OddsRatio_working_3-way'!AJ457</f>
        <v>#VALUE!</v>
      </c>
      <c r="AQ457" s="11" t="e">
        <f>'OddsRatio_working_3-way'!AE457+'OddsRatio_working_3-way'!AK457</f>
        <v>#VALUE!</v>
      </c>
      <c r="AR457" s="10" t="str">
        <f>IF(A457="","",IF(('OddsRatio_working_3-way'!X457=0),IF(Q457&gt;0,-Q457^(1/3),(-Q457)^(1/3)),'OddsRatio_working_3-way'!AL457-'OddsRatio_working_3-way'!R457/3))</f>
        <v/>
      </c>
      <c r="AS457" s="11" t="e">
        <f>IF(('OddsRatio_working_3-way'!X457=0),IF(Q457&gt;0,-Q457^(1/3),(-Q457)^(1/3)),'OddsRatio_working_3-way'!AM457-'OddsRatio_working_3-way'!R457/3)</f>
        <v>#VALUE!</v>
      </c>
      <c r="AT457" s="11" t="e">
        <f>IF(('OddsRatio_working_3-way'!X457=0),IF(Q457&gt;0,-Q457^(1/3),(-Q457)^(1/3)),'OddsRatio_working_3-way'!AN457-'OddsRatio_working_3-way'!R457/3)</f>
        <v>#VALUE!</v>
      </c>
      <c r="AU457" s="11" t="e">
        <f>IF(('OddsRatio_working_3-way'!X457=0),0,'OddsRatio_working_3-way'!AO457)</f>
        <v>#VALUE!</v>
      </c>
      <c r="AV457" s="11" t="e">
        <f>IF(('OddsRatio_working_3-way'!X457=0),0,'OddsRatio_working_3-way'!AP457)</f>
        <v>#VALUE!</v>
      </c>
      <c r="AW457" s="11" t="e">
        <f>IF(('OddsRatio_working_3-way'!X457=0),0,'OddsRatio_working_3-way'!AQ457)</f>
        <v>#VALUE!</v>
      </c>
    </row>
    <row r="458" spans="1:4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9" t="e">
        <f t="shared" si="104"/>
        <v>#VALUE!</v>
      </c>
      <c r="E458" s="9" t="e">
        <f t="shared" si="105"/>
        <v>#VALUE!</v>
      </c>
      <c r="F458" s="9" t="e">
        <f t="shared" si="106"/>
        <v>#VALUE!</v>
      </c>
      <c r="G458" s="9" t="str">
        <f t="shared" si="107"/>
        <v/>
      </c>
      <c r="H458" s="9" t="str">
        <f t="shared" si="108"/>
        <v/>
      </c>
      <c r="I458" s="9" t="str">
        <f t="shared" si="109"/>
        <v/>
      </c>
      <c r="J458" s="9" t="str">
        <f t="shared" si="110"/>
        <v/>
      </c>
      <c r="K458" s="11" t="e">
        <f t="shared" si="111"/>
        <v>#VALUE!</v>
      </c>
      <c r="L458" s="11" t="e">
        <f t="shared" si="112"/>
        <v>#VALUE!</v>
      </c>
      <c r="M458" s="11" t="e">
        <f t="shared" si="113"/>
        <v>#VALUE!</v>
      </c>
      <c r="N458" s="11" t="e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#VALUE!</v>
      </c>
      <c r="O458" s="11">
        <f>0</f>
        <v>0</v>
      </c>
      <c r="P458" s="11" t="e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#VALUE!</v>
      </c>
      <c r="Q458" s="11" t="e">
        <f>2*'OddsRatio_working_3-way'!K458*'OddsRatio_working_3-way'!L458*'OddsRatio_working_3-way'!M458</f>
        <v>#VALUE!</v>
      </c>
      <c r="R458" s="11" t="e">
        <f t="shared" si="114"/>
        <v>#VALUE!</v>
      </c>
      <c r="S458" s="11" t="e">
        <f t="shared" si="115"/>
        <v>#VALUE!</v>
      </c>
      <c r="T458" s="11" t="e">
        <f t="shared" si="116"/>
        <v>#VALUE!</v>
      </c>
      <c r="U458" s="11" t="e">
        <f>'OddsRatio_working_3-way'!S458-'OddsRatio_working_3-way'!R458^2/3</f>
        <v>#VALUE!</v>
      </c>
      <c r="V458" s="11" t="e">
        <f>'OddsRatio_working_3-way'!S458*'OddsRatio_working_3-way'!R458/3-2*'OddsRatio_working_3-way'!R458^3/27-'OddsRatio_working_3-way'!T458</f>
        <v>#VALUE!</v>
      </c>
      <c r="W458" s="11" t="e">
        <f>'OddsRatio_working_3-way'!V458^2+4*'OddsRatio_working_3-way'!U458^3/27</f>
        <v>#VALUE!</v>
      </c>
      <c r="X458" s="11" t="e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#VALUE!</v>
      </c>
      <c r="Y458" s="11" t="e">
        <f>IF('OddsRatio_working_3-way'!W458&gt;=0,IF('OddsRatio_working_3-way'!V458+SQRT('OddsRatio_working_3-way'!W458)&gt;0,0,PI()),ACOS('OddsRatio_working_3-way'!V458/(2*'OddsRatio_working_3-way'!X458)))</f>
        <v>#VALUE!</v>
      </c>
      <c r="Z458" s="11" t="e">
        <f>'OddsRatio_working_3-way'!X458^(1/3)*COS('OddsRatio_working_3-way'!Y458/3)</f>
        <v>#VALUE!</v>
      </c>
      <c r="AA458" s="11" t="e">
        <f>'OddsRatio_working_3-way'!X458^(1/3)*COS(('OddsRatio_working_3-way'!Y458+2*PI())/3)</f>
        <v>#VALUE!</v>
      </c>
      <c r="AB458" s="11" t="e">
        <f>'OddsRatio_working_3-way'!X458^(1/3)*COS(('OddsRatio_working_3-way'!Y458+4*PI())/3)</f>
        <v>#VALUE!</v>
      </c>
      <c r="AC458" s="11" t="e">
        <f>'OddsRatio_working_3-way'!X458^(1/3)*SIN('OddsRatio_working_3-way'!Y458/3)</f>
        <v>#VALUE!</v>
      </c>
      <c r="AD458" s="11" t="e">
        <f>'OddsRatio_working_3-way'!X458^(1/3)*SIN(('OddsRatio_working_3-way'!Y458+2*PI())/3)</f>
        <v>#VALUE!</v>
      </c>
      <c r="AE458" s="11" t="e">
        <f>'OddsRatio_working_3-way'!X458^(1/3)*SIN(('OddsRatio_working_3-way'!Y458+4*PI())/3)</f>
        <v>#VALUE!</v>
      </c>
      <c r="AF458" s="11" t="e">
        <f>-'OddsRatio_working_3-way'!U458/(3*'OddsRatio_working_3-way'!X458^(1/3))*COS(('OddsRatio_working_3-way'!Y458)/3)</f>
        <v>#VALUE!</v>
      </c>
      <c r="AG458" s="11" t="e">
        <f>-'OddsRatio_working_3-way'!U458/(3*'OddsRatio_working_3-way'!X458^(1/3))*COS(('OddsRatio_working_3-way'!Y458+2*PI())/3)</f>
        <v>#VALUE!</v>
      </c>
      <c r="AH458" s="11" t="e">
        <f>-'OddsRatio_working_3-way'!U458/(3*'OddsRatio_working_3-way'!X458^(1/3))*COS(('OddsRatio_working_3-way'!Y458+4*PI())/3)</f>
        <v>#VALUE!</v>
      </c>
      <c r="AI458" s="11" t="e">
        <f>'OddsRatio_working_3-way'!U458/(3*'OddsRatio_working_3-way'!X458^(1/3))*SIN(('OddsRatio_working_3-way'!Y458)/3)</f>
        <v>#VALUE!</v>
      </c>
      <c r="AJ458" s="11" t="e">
        <f>'OddsRatio_working_3-way'!U458/(3*'OddsRatio_working_3-way'!X458^(1/3))*SIN(('OddsRatio_working_3-way'!Y458+2*PI())/3)</f>
        <v>#VALUE!</v>
      </c>
      <c r="AK458" s="11" t="e">
        <f>'OddsRatio_working_3-way'!U458/(3*'OddsRatio_working_3-way'!X458^(1/3))*SIN(('OddsRatio_working_3-way'!Y458+4*PI())/3)</f>
        <v>#VALUE!</v>
      </c>
      <c r="AL458" s="11" t="e">
        <f>'OddsRatio_working_3-way'!Z458+'OddsRatio_working_3-way'!AF458</f>
        <v>#VALUE!</v>
      </c>
      <c r="AM458" s="11" t="e">
        <f>'OddsRatio_working_3-way'!AA458+'OddsRatio_working_3-way'!AG458</f>
        <v>#VALUE!</v>
      </c>
      <c r="AN458" s="11" t="e">
        <f>'OddsRatio_working_3-way'!AB458+'OddsRatio_working_3-way'!AH458</f>
        <v>#VALUE!</v>
      </c>
      <c r="AO458" s="11" t="e">
        <f>'OddsRatio_working_3-way'!AC458+'OddsRatio_working_3-way'!AI458</f>
        <v>#VALUE!</v>
      </c>
      <c r="AP458" s="11" t="e">
        <f>'OddsRatio_working_3-way'!AD458+'OddsRatio_working_3-way'!AJ458</f>
        <v>#VALUE!</v>
      </c>
      <c r="AQ458" s="11" t="e">
        <f>'OddsRatio_working_3-way'!AE458+'OddsRatio_working_3-way'!AK458</f>
        <v>#VALUE!</v>
      </c>
      <c r="AR458" s="10" t="str">
        <f>IF(A458="","",IF(('OddsRatio_working_3-way'!X458=0),IF(Q458&gt;0,-Q458^(1/3),(-Q458)^(1/3)),'OddsRatio_working_3-way'!AL458-'OddsRatio_working_3-way'!R458/3))</f>
        <v/>
      </c>
      <c r="AS458" s="11" t="e">
        <f>IF(('OddsRatio_working_3-way'!X458=0),IF(Q458&gt;0,-Q458^(1/3),(-Q458)^(1/3)),'OddsRatio_working_3-way'!AM458-'OddsRatio_working_3-way'!R458/3)</f>
        <v>#VALUE!</v>
      </c>
      <c r="AT458" s="11" t="e">
        <f>IF(('OddsRatio_working_3-way'!X458=0),IF(Q458&gt;0,-Q458^(1/3),(-Q458)^(1/3)),'OddsRatio_working_3-way'!AN458-'OddsRatio_working_3-way'!R458/3)</f>
        <v>#VALUE!</v>
      </c>
      <c r="AU458" s="11" t="e">
        <f>IF(('OddsRatio_working_3-way'!X458=0),0,'OddsRatio_working_3-way'!AO458)</f>
        <v>#VALUE!</v>
      </c>
      <c r="AV458" s="11" t="e">
        <f>IF(('OddsRatio_working_3-way'!X458=0),0,'OddsRatio_working_3-way'!AP458)</f>
        <v>#VALUE!</v>
      </c>
      <c r="AW458" s="11" t="e">
        <f>IF(('OddsRatio_working_3-way'!X458=0),0,'OddsRatio_working_3-way'!AQ458)</f>
        <v>#VALUE!</v>
      </c>
    </row>
    <row r="459" spans="1:4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9" t="e">
        <f t="shared" si="104"/>
        <v>#VALUE!</v>
      </c>
      <c r="E459" s="9" t="e">
        <f t="shared" si="105"/>
        <v>#VALUE!</v>
      </c>
      <c r="F459" s="9" t="e">
        <f t="shared" si="106"/>
        <v>#VALUE!</v>
      </c>
      <c r="G459" s="9" t="str">
        <f t="shared" si="107"/>
        <v/>
      </c>
      <c r="H459" s="9" t="str">
        <f t="shared" si="108"/>
        <v/>
      </c>
      <c r="I459" s="9" t="str">
        <f t="shared" si="109"/>
        <v/>
      </c>
      <c r="J459" s="9" t="str">
        <f t="shared" si="110"/>
        <v/>
      </c>
      <c r="K459" s="11" t="e">
        <f t="shared" si="111"/>
        <v>#VALUE!</v>
      </c>
      <c r="L459" s="11" t="e">
        <f t="shared" si="112"/>
        <v>#VALUE!</v>
      </c>
      <c r="M459" s="11" t="e">
        <f t="shared" si="113"/>
        <v>#VALUE!</v>
      </c>
      <c r="N459" s="11" t="e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#VALUE!</v>
      </c>
      <c r="O459" s="11">
        <f>0</f>
        <v>0</v>
      </c>
      <c r="P459" s="11" t="e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#VALUE!</v>
      </c>
      <c r="Q459" s="11" t="e">
        <f>2*'OddsRatio_working_3-way'!K459*'OddsRatio_working_3-way'!L459*'OddsRatio_working_3-way'!M459</f>
        <v>#VALUE!</v>
      </c>
      <c r="R459" s="11" t="e">
        <f t="shared" si="114"/>
        <v>#VALUE!</v>
      </c>
      <c r="S459" s="11" t="e">
        <f t="shared" si="115"/>
        <v>#VALUE!</v>
      </c>
      <c r="T459" s="11" t="e">
        <f t="shared" si="116"/>
        <v>#VALUE!</v>
      </c>
      <c r="U459" s="11" t="e">
        <f>'OddsRatio_working_3-way'!S459-'OddsRatio_working_3-way'!R459^2/3</f>
        <v>#VALUE!</v>
      </c>
      <c r="V459" s="11" t="e">
        <f>'OddsRatio_working_3-way'!S459*'OddsRatio_working_3-way'!R459/3-2*'OddsRatio_working_3-way'!R459^3/27-'OddsRatio_working_3-way'!T459</f>
        <v>#VALUE!</v>
      </c>
      <c r="W459" s="11" t="e">
        <f>'OddsRatio_working_3-way'!V459^2+4*'OddsRatio_working_3-way'!U459^3/27</f>
        <v>#VALUE!</v>
      </c>
      <c r="X459" s="11" t="e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#VALUE!</v>
      </c>
      <c r="Y459" s="11" t="e">
        <f>IF('OddsRatio_working_3-way'!W459&gt;=0,IF('OddsRatio_working_3-way'!V459+SQRT('OddsRatio_working_3-way'!W459)&gt;0,0,PI()),ACOS('OddsRatio_working_3-way'!V459/(2*'OddsRatio_working_3-way'!X459)))</f>
        <v>#VALUE!</v>
      </c>
      <c r="Z459" s="11" t="e">
        <f>'OddsRatio_working_3-way'!X459^(1/3)*COS('OddsRatio_working_3-way'!Y459/3)</f>
        <v>#VALUE!</v>
      </c>
      <c r="AA459" s="11" t="e">
        <f>'OddsRatio_working_3-way'!X459^(1/3)*COS(('OddsRatio_working_3-way'!Y459+2*PI())/3)</f>
        <v>#VALUE!</v>
      </c>
      <c r="AB459" s="11" t="e">
        <f>'OddsRatio_working_3-way'!X459^(1/3)*COS(('OddsRatio_working_3-way'!Y459+4*PI())/3)</f>
        <v>#VALUE!</v>
      </c>
      <c r="AC459" s="11" t="e">
        <f>'OddsRatio_working_3-way'!X459^(1/3)*SIN('OddsRatio_working_3-way'!Y459/3)</f>
        <v>#VALUE!</v>
      </c>
      <c r="AD459" s="11" t="e">
        <f>'OddsRatio_working_3-way'!X459^(1/3)*SIN(('OddsRatio_working_3-way'!Y459+2*PI())/3)</f>
        <v>#VALUE!</v>
      </c>
      <c r="AE459" s="11" t="e">
        <f>'OddsRatio_working_3-way'!X459^(1/3)*SIN(('OddsRatio_working_3-way'!Y459+4*PI())/3)</f>
        <v>#VALUE!</v>
      </c>
      <c r="AF459" s="11" t="e">
        <f>-'OddsRatio_working_3-way'!U459/(3*'OddsRatio_working_3-way'!X459^(1/3))*COS(('OddsRatio_working_3-way'!Y459)/3)</f>
        <v>#VALUE!</v>
      </c>
      <c r="AG459" s="11" t="e">
        <f>-'OddsRatio_working_3-way'!U459/(3*'OddsRatio_working_3-way'!X459^(1/3))*COS(('OddsRatio_working_3-way'!Y459+2*PI())/3)</f>
        <v>#VALUE!</v>
      </c>
      <c r="AH459" s="11" t="e">
        <f>-'OddsRatio_working_3-way'!U459/(3*'OddsRatio_working_3-way'!X459^(1/3))*COS(('OddsRatio_working_3-way'!Y459+4*PI())/3)</f>
        <v>#VALUE!</v>
      </c>
      <c r="AI459" s="11" t="e">
        <f>'OddsRatio_working_3-way'!U459/(3*'OddsRatio_working_3-way'!X459^(1/3))*SIN(('OddsRatio_working_3-way'!Y459)/3)</f>
        <v>#VALUE!</v>
      </c>
      <c r="AJ459" s="11" t="e">
        <f>'OddsRatio_working_3-way'!U459/(3*'OddsRatio_working_3-way'!X459^(1/3))*SIN(('OddsRatio_working_3-way'!Y459+2*PI())/3)</f>
        <v>#VALUE!</v>
      </c>
      <c r="AK459" s="11" t="e">
        <f>'OddsRatio_working_3-way'!U459/(3*'OddsRatio_working_3-way'!X459^(1/3))*SIN(('OddsRatio_working_3-way'!Y459+4*PI())/3)</f>
        <v>#VALUE!</v>
      </c>
      <c r="AL459" s="11" t="e">
        <f>'OddsRatio_working_3-way'!Z459+'OddsRatio_working_3-way'!AF459</f>
        <v>#VALUE!</v>
      </c>
      <c r="AM459" s="11" t="e">
        <f>'OddsRatio_working_3-way'!AA459+'OddsRatio_working_3-way'!AG459</f>
        <v>#VALUE!</v>
      </c>
      <c r="AN459" s="11" t="e">
        <f>'OddsRatio_working_3-way'!AB459+'OddsRatio_working_3-way'!AH459</f>
        <v>#VALUE!</v>
      </c>
      <c r="AO459" s="11" t="e">
        <f>'OddsRatio_working_3-way'!AC459+'OddsRatio_working_3-way'!AI459</f>
        <v>#VALUE!</v>
      </c>
      <c r="AP459" s="11" t="e">
        <f>'OddsRatio_working_3-way'!AD459+'OddsRatio_working_3-way'!AJ459</f>
        <v>#VALUE!</v>
      </c>
      <c r="AQ459" s="11" t="e">
        <f>'OddsRatio_working_3-way'!AE459+'OddsRatio_working_3-way'!AK459</f>
        <v>#VALUE!</v>
      </c>
      <c r="AR459" s="10" t="str">
        <f>IF(A459="","",IF(('OddsRatio_working_3-way'!X459=0),IF(Q459&gt;0,-Q459^(1/3),(-Q459)^(1/3)),'OddsRatio_working_3-way'!AL459-'OddsRatio_working_3-way'!R459/3))</f>
        <v/>
      </c>
      <c r="AS459" s="11" t="e">
        <f>IF(('OddsRatio_working_3-way'!X459=0),IF(Q459&gt;0,-Q459^(1/3),(-Q459)^(1/3)),'OddsRatio_working_3-way'!AM459-'OddsRatio_working_3-way'!R459/3)</f>
        <v>#VALUE!</v>
      </c>
      <c r="AT459" s="11" t="e">
        <f>IF(('OddsRatio_working_3-way'!X459=0),IF(Q459&gt;0,-Q459^(1/3),(-Q459)^(1/3)),'OddsRatio_working_3-way'!AN459-'OddsRatio_working_3-way'!R459/3)</f>
        <v>#VALUE!</v>
      </c>
      <c r="AU459" s="11" t="e">
        <f>IF(('OddsRatio_working_3-way'!X459=0),0,'OddsRatio_working_3-way'!AO459)</f>
        <v>#VALUE!</v>
      </c>
      <c r="AV459" s="11" t="e">
        <f>IF(('OddsRatio_working_3-way'!X459=0),0,'OddsRatio_working_3-way'!AP459)</f>
        <v>#VALUE!</v>
      </c>
      <c r="AW459" s="11" t="e">
        <f>IF(('OddsRatio_working_3-way'!X459=0),0,'OddsRatio_working_3-way'!AQ459)</f>
        <v>#VALUE!</v>
      </c>
    </row>
    <row r="460" spans="1:4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9" t="e">
        <f t="shared" si="104"/>
        <v>#VALUE!</v>
      </c>
      <c r="E460" s="9" t="e">
        <f t="shared" si="105"/>
        <v>#VALUE!</v>
      </c>
      <c r="F460" s="9" t="e">
        <f t="shared" si="106"/>
        <v>#VALUE!</v>
      </c>
      <c r="G460" s="9" t="str">
        <f t="shared" si="107"/>
        <v/>
      </c>
      <c r="H460" s="9" t="str">
        <f t="shared" si="108"/>
        <v/>
      </c>
      <c r="I460" s="9" t="str">
        <f t="shared" si="109"/>
        <v/>
      </c>
      <c r="J460" s="9" t="str">
        <f t="shared" si="110"/>
        <v/>
      </c>
      <c r="K460" s="11" t="e">
        <f t="shared" si="111"/>
        <v>#VALUE!</v>
      </c>
      <c r="L460" s="11" t="e">
        <f t="shared" si="112"/>
        <v>#VALUE!</v>
      </c>
      <c r="M460" s="11" t="e">
        <f t="shared" si="113"/>
        <v>#VALUE!</v>
      </c>
      <c r="N460" s="11" t="e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#VALUE!</v>
      </c>
      <c r="O460" s="11">
        <f>0</f>
        <v>0</v>
      </c>
      <c r="P460" s="11" t="e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#VALUE!</v>
      </c>
      <c r="Q460" s="11" t="e">
        <f>2*'OddsRatio_working_3-way'!K460*'OddsRatio_working_3-way'!L460*'OddsRatio_working_3-way'!M460</f>
        <v>#VALUE!</v>
      </c>
      <c r="R460" s="11" t="e">
        <f t="shared" si="114"/>
        <v>#VALUE!</v>
      </c>
      <c r="S460" s="11" t="e">
        <f t="shared" si="115"/>
        <v>#VALUE!</v>
      </c>
      <c r="T460" s="11" t="e">
        <f t="shared" si="116"/>
        <v>#VALUE!</v>
      </c>
      <c r="U460" s="11" t="e">
        <f>'OddsRatio_working_3-way'!S460-'OddsRatio_working_3-way'!R460^2/3</f>
        <v>#VALUE!</v>
      </c>
      <c r="V460" s="11" t="e">
        <f>'OddsRatio_working_3-way'!S460*'OddsRatio_working_3-way'!R460/3-2*'OddsRatio_working_3-way'!R460^3/27-'OddsRatio_working_3-way'!T460</f>
        <v>#VALUE!</v>
      </c>
      <c r="W460" s="11" t="e">
        <f>'OddsRatio_working_3-way'!V460^2+4*'OddsRatio_working_3-way'!U460^3/27</f>
        <v>#VALUE!</v>
      </c>
      <c r="X460" s="11" t="e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#VALUE!</v>
      </c>
      <c r="Y460" s="11" t="e">
        <f>IF('OddsRatio_working_3-way'!W460&gt;=0,IF('OddsRatio_working_3-way'!V460+SQRT('OddsRatio_working_3-way'!W460)&gt;0,0,PI()),ACOS('OddsRatio_working_3-way'!V460/(2*'OddsRatio_working_3-way'!X460)))</f>
        <v>#VALUE!</v>
      </c>
      <c r="Z460" s="11" t="e">
        <f>'OddsRatio_working_3-way'!X460^(1/3)*COS('OddsRatio_working_3-way'!Y460/3)</f>
        <v>#VALUE!</v>
      </c>
      <c r="AA460" s="11" t="e">
        <f>'OddsRatio_working_3-way'!X460^(1/3)*COS(('OddsRatio_working_3-way'!Y460+2*PI())/3)</f>
        <v>#VALUE!</v>
      </c>
      <c r="AB460" s="11" t="e">
        <f>'OddsRatio_working_3-way'!X460^(1/3)*COS(('OddsRatio_working_3-way'!Y460+4*PI())/3)</f>
        <v>#VALUE!</v>
      </c>
      <c r="AC460" s="11" t="e">
        <f>'OddsRatio_working_3-way'!X460^(1/3)*SIN('OddsRatio_working_3-way'!Y460/3)</f>
        <v>#VALUE!</v>
      </c>
      <c r="AD460" s="11" t="e">
        <f>'OddsRatio_working_3-way'!X460^(1/3)*SIN(('OddsRatio_working_3-way'!Y460+2*PI())/3)</f>
        <v>#VALUE!</v>
      </c>
      <c r="AE460" s="11" t="e">
        <f>'OddsRatio_working_3-way'!X460^(1/3)*SIN(('OddsRatio_working_3-way'!Y460+4*PI())/3)</f>
        <v>#VALUE!</v>
      </c>
      <c r="AF460" s="11" t="e">
        <f>-'OddsRatio_working_3-way'!U460/(3*'OddsRatio_working_3-way'!X460^(1/3))*COS(('OddsRatio_working_3-way'!Y460)/3)</f>
        <v>#VALUE!</v>
      </c>
      <c r="AG460" s="11" t="e">
        <f>-'OddsRatio_working_3-way'!U460/(3*'OddsRatio_working_3-way'!X460^(1/3))*COS(('OddsRatio_working_3-way'!Y460+2*PI())/3)</f>
        <v>#VALUE!</v>
      </c>
      <c r="AH460" s="11" t="e">
        <f>-'OddsRatio_working_3-way'!U460/(3*'OddsRatio_working_3-way'!X460^(1/3))*COS(('OddsRatio_working_3-way'!Y460+4*PI())/3)</f>
        <v>#VALUE!</v>
      </c>
      <c r="AI460" s="11" t="e">
        <f>'OddsRatio_working_3-way'!U460/(3*'OddsRatio_working_3-way'!X460^(1/3))*SIN(('OddsRatio_working_3-way'!Y460)/3)</f>
        <v>#VALUE!</v>
      </c>
      <c r="AJ460" s="11" t="e">
        <f>'OddsRatio_working_3-way'!U460/(3*'OddsRatio_working_3-way'!X460^(1/3))*SIN(('OddsRatio_working_3-way'!Y460+2*PI())/3)</f>
        <v>#VALUE!</v>
      </c>
      <c r="AK460" s="11" t="e">
        <f>'OddsRatio_working_3-way'!U460/(3*'OddsRatio_working_3-way'!X460^(1/3))*SIN(('OddsRatio_working_3-way'!Y460+4*PI())/3)</f>
        <v>#VALUE!</v>
      </c>
      <c r="AL460" s="11" t="e">
        <f>'OddsRatio_working_3-way'!Z460+'OddsRatio_working_3-way'!AF460</f>
        <v>#VALUE!</v>
      </c>
      <c r="AM460" s="11" t="e">
        <f>'OddsRatio_working_3-way'!AA460+'OddsRatio_working_3-way'!AG460</f>
        <v>#VALUE!</v>
      </c>
      <c r="AN460" s="11" t="e">
        <f>'OddsRatio_working_3-way'!AB460+'OddsRatio_working_3-way'!AH460</f>
        <v>#VALUE!</v>
      </c>
      <c r="AO460" s="11" t="e">
        <f>'OddsRatio_working_3-way'!AC460+'OddsRatio_working_3-way'!AI460</f>
        <v>#VALUE!</v>
      </c>
      <c r="AP460" s="11" t="e">
        <f>'OddsRatio_working_3-way'!AD460+'OddsRatio_working_3-way'!AJ460</f>
        <v>#VALUE!</v>
      </c>
      <c r="AQ460" s="11" t="e">
        <f>'OddsRatio_working_3-way'!AE460+'OddsRatio_working_3-way'!AK460</f>
        <v>#VALUE!</v>
      </c>
      <c r="AR460" s="10" t="str">
        <f>IF(A460="","",IF(('OddsRatio_working_3-way'!X460=0),IF(Q460&gt;0,-Q460^(1/3),(-Q460)^(1/3)),'OddsRatio_working_3-way'!AL460-'OddsRatio_working_3-way'!R460/3))</f>
        <v/>
      </c>
      <c r="AS460" s="11" t="e">
        <f>IF(('OddsRatio_working_3-way'!X460=0),IF(Q460&gt;0,-Q460^(1/3),(-Q460)^(1/3)),'OddsRatio_working_3-way'!AM460-'OddsRatio_working_3-way'!R460/3)</f>
        <v>#VALUE!</v>
      </c>
      <c r="AT460" s="11" t="e">
        <f>IF(('OddsRatio_working_3-way'!X460=0),IF(Q460&gt;0,-Q460^(1/3),(-Q460)^(1/3)),'OddsRatio_working_3-way'!AN460-'OddsRatio_working_3-way'!R460/3)</f>
        <v>#VALUE!</v>
      </c>
      <c r="AU460" s="11" t="e">
        <f>IF(('OddsRatio_working_3-way'!X460=0),0,'OddsRatio_working_3-way'!AO460)</f>
        <v>#VALUE!</v>
      </c>
      <c r="AV460" s="11" t="e">
        <f>IF(('OddsRatio_working_3-way'!X460=0),0,'OddsRatio_working_3-way'!AP460)</f>
        <v>#VALUE!</v>
      </c>
      <c r="AW460" s="11" t="e">
        <f>IF(('OddsRatio_working_3-way'!X460=0),0,'OddsRatio_working_3-way'!AQ460)</f>
        <v>#VALUE!</v>
      </c>
    </row>
    <row r="461" spans="1:4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9" t="e">
        <f t="shared" si="104"/>
        <v>#VALUE!</v>
      </c>
      <c r="E461" s="9" t="e">
        <f t="shared" si="105"/>
        <v>#VALUE!</v>
      </c>
      <c r="F461" s="9" t="e">
        <f t="shared" si="106"/>
        <v>#VALUE!</v>
      </c>
      <c r="G461" s="9" t="str">
        <f t="shared" si="107"/>
        <v/>
      </c>
      <c r="H461" s="9" t="str">
        <f t="shared" si="108"/>
        <v/>
      </c>
      <c r="I461" s="9" t="str">
        <f t="shared" si="109"/>
        <v/>
      </c>
      <c r="J461" s="9" t="str">
        <f t="shared" si="110"/>
        <v/>
      </c>
      <c r="K461" s="11" t="e">
        <f t="shared" si="111"/>
        <v>#VALUE!</v>
      </c>
      <c r="L461" s="11" t="e">
        <f t="shared" si="112"/>
        <v>#VALUE!</v>
      </c>
      <c r="M461" s="11" t="e">
        <f t="shared" si="113"/>
        <v>#VALUE!</v>
      </c>
      <c r="N461" s="11" t="e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#VALUE!</v>
      </c>
      <c r="O461" s="11">
        <f>0</f>
        <v>0</v>
      </c>
      <c r="P461" s="11" t="e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#VALUE!</v>
      </c>
      <c r="Q461" s="11" t="e">
        <f>2*'OddsRatio_working_3-way'!K461*'OddsRatio_working_3-way'!L461*'OddsRatio_working_3-way'!M461</f>
        <v>#VALUE!</v>
      </c>
      <c r="R461" s="11" t="e">
        <f t="shared" si="114"/>
        <v>#VALUE!</v>
      </c>
      <c r="S461" s="11" t="e">
        <f t="shared" si="115"/>
        <v>#VALUE!</v>
      </c>
      <c r="T461" s="11" t="e">
        <f t="shared" si="116"/>
        <v>#VALUE!</v>
      </c>
      <c r="U461" s="11" t="e">
        <f>'OddsRatio_working_3-way'!S461-'OddsRatio_working_3-way'!R461^2/3</f>
        <v>#VALUE!</v>
      </c>
      <c r="V461" s="11" t="e">
        <f>'OddsRatio_working_3-way'!S461*'OddsRatio_working_3-way'!R461/3-2*'OddsRatio_working_3-way'!R461^3/27-'OddsRatio_working_3-way'!T461</f>
        <v>#VALUE!</v>
      </c>
      <c r="W461" s="11" t="e">
        <f>'OddsRatio_working_3-way'!V461^2+4*'OddsRatio_working_3-way'!U461^3/27</f>
        <v>#VALUE!</v>
      </c>
      <c r="X461" s="11" t="e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#VALUE!</v>
      </c>
      <c r="Y461" s="11" t="e">
        <f>IF('OddsRatio_working_3-way'!W461&gt;=0,IF('OddsRatio_working_3-way'!V461+SQRT('OddsRatio_working_3-way'!W461)&gt;0,0,PI()),ACOS('OddsRatio_working_3-way'!V461/(2*'OddsRatio_working_3-way'!X461)))</f>
        <v>#VALUE!</v>
      </c>
      <c r="Z461" s="11" t="e">
        <f>'OddsRatio_working_3-way'!X461^(1/3)*COS('OddsRatio_working_3-way'!Y461/3)</f>
        <v>#VALUE!</v>
      </c>
      <c r="AA461" s="11" t="e">
        <f>'OddsRatio_working_3-way'!X461^(1/3)*COS(('OddsRatio_working_3-way'!Y461+2*PI())/3)</f>
        <v>#VALUE!</v>
      </c>
      <c r="AB461" s="11" t="e">
        <f>'OddsRatio_working_3-way'!X461^(1/3)*COS(('OddsRatio_working_3-way'!Y461+4*PI())/3)</f>
        <v>#VALUE!</v>
      </c>
      <c r="AC461" s="11" t="e">
        <f>'OddsRatio_working_3-way'!X461^(1/3)*SIN('OddsRatio_working_3-way'!Y461/3)</f>
        <v>#VALUE!</v>
      </c>
      <c r="AD461" s="11" t="e">
        <f>'OddsRatio_working_3-way'!X461^(1/3)*SIN(('OddsRatio_working_3-way'!Y461+2*PI())/3)</f>
        <v>#VALUE!</v>
      </c>
      <c r="AE461" s="11" t="e">
        <f>'OddsRatio_working_3-way'!X461^(1/3)*SIN(('OddsRatio_working_3-way'!Y461+4*PI())/3)</f>
        <v>#VALUE!</v>
      </c>
      <c r="AF461" s="11" t="e">
        <f>-'OddsRatio_working_3-way'!U461/(3*'OddsRatio_working_3-way'!X461^(1/3))*COS(('OddsRatio_working_3-way'!Y461)/3)</f>
        <v>#VALUE!</v>
      </c>
      <c r="AG461" s="11" t="e">
        <f>-'OddsRatio_working_3-way'!U461/(3*'OddsRatio_working_3-way'!X461^(1/3))*COS(('OddsRatio_working_3-way'!Y461+2*PI())/3)</f>
        <v>#VALUE!</v>
      </c>
      <c r="AH461" s="11" t="e">
        <f>-'OddsRatio_working_3-way'!U461/(3*'OddsRatio_working_3-way'!X461^(1/3))*COS(('OddsRatio_working_3-way'!Y461+4*PI())/3)</f>
        <v>#VALUE!</v>
      </c>
      <c r="AI461" s="11" t="e">
        <f>'OddsRatio_working_3-way'!U461/(3*'OddsRatio_working_3-way'!X461^(1/3))*SIN(('OddsRatio_working_3-way'!Y461)/3)</f>
        <v>#VALUE!</v>
      </c>
      <c r="AJ461" s="11" t="e">
        <f>'OddsRatio_working_3-way'!U461/(3*'OddsRatio_working_3-way'!X461^(1/3))*SIN(('OddsRatio_working_3-way'!Y461+2*PI())/3)</f>
        <v>#VALUE!</v>
      </c>
      <c r="AK461" s="11" t="e">
        <f>'OddsRatio_working_3-way'!U461/(3*'OddsRatio_working_3-way'!X461^(1/3))*SIN(('OddsRatio_working_3-way'!Y461+4*PI())/3)</f>
        <v>#VALUE!</v>
      </c>
      <c r="AL461" s="11" t="e">
        <f>'OddsRatio_working_3-way'!Z461+'OddsRatio_working_3-way'!AF461</f>
        <v>#VALUE!</v>
      </c>
      <c r="AM461" s="11" t="e">
        <f>'OddsRatio_working_3-way'!AA461+'OddsRatio_working_3-way'!AG461</f>
        <v>#VALUE!</v>
      </c>
      <c r="AN461" s="11" t="e">
        <f>'OddsRatio_working_3-way'!AB461+'OddsRatio_working_3-way'!AH461</f>
        <v>#VALUE!</v>
      </c>
      <c r="AO461" s="11" t="e">
        <f>'OddsRatio_working_3-way'!AC461+'OddsRatio_working_3-way'!AI461</f>
        <v>#VALUE!</v>
      </c>
      <c r="AP461" s="11" t="e">
        <f>'OddsRatio_working_3-way'!AD461+'OddsRatio_working_3-way'!AJ461</f>
        <v>#VALUE!</v>
      </c>
      <c r="AQ461" s="11" t="e">
        <f>'OddsRatio_working_3-way'!AE461+'OddsRatio_working_3-way'!AK461</f>
        <v>#VALUE!</v>
      </c>
      <c r="AR461" s="10" t="str">
        <f>IF(A461="","",IF(('OddsRatio_working_3-way'!X461=0),IF(Q461&gt;0,-Q461^(1/3),(-Q461)^(1/3)),'OddsRatio_working_3-way'!AL461-'OddsRatio_working_3-way'!R461/3))</f>
        <v/>
      </c>
      <c r="AS461" s="11" t="e">
        <f>IF(('OddsRatio_working_3-way'!X461=0),IF(Q461&gt;0,-Q461^(1/3),(-Q461)^(1/3)),'OddsRatio_working_3-way'!AM461-'OddsRatio_working_3-way'!R461/3)</f>
        <v>#VALUE!</v>
      </c>
      <c r="AT461" s="11" t="e">
        <f>IF(('OddsRatio_working_3-way'!X461=0),IF(Q461&gt;0,-Q461^(1/3),(-Q461)^(1/3)),'OddsRatio_working_3-way'!AN461-'OddsRatio_working_3-way'!R461/3)</f>
        <v>#VALUE!</v>
      </c>
      <c r="AU461" s="11" t="e">
        <f>IF(('OddsRatio_working_3-way'!X461=0),0,'OddsRatio_working_3-way'!AO461)</f>
        <v>#VALUE!</v>
      </c>
      <c r="AV461" s="11" t="e">
        <f>IF(('OddsRatio_working_3-way'!X461=0),0,'OddsRatio_working_3-way'!AP461)</f>
        <v>#VALUE!</v>
      </c>
      <c r="AW461" s="11" t="e">
        <f>IF(('OddsRatio_working_3-way'!X461=0),0,'OddsRatio_working_3-way'!AQ461)</f>
        <v>#VALUE!</v>
      </c>
    </row>
    <row r="462" spans="1:4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9" t="e">
        <f t="shared" si="104"/>
        <v>#VALUE!</v>
      </c>
      <c r="E462" s="9" t="e">
        <f t="shared" si="105"/>
        <v>#VALUE!</v>
      </c>
      <c r="F462" s="9" t="e">
        <f t="shared" si="106"/>
        <v>#VALUE!</v>
      </c>
      <c r="G462" s="9" t="str">
        <f t="shared" si="107"/>
        <v/>
      </c>
      <c r="H462" s="9" t="str">
        <f t="shared" si="108"/>
        <v/>
      </c>
      <c r="I462" s="9" t="str">
        <f t="shared" si="109"/>
        <v/>
      </c>
      <c r="J462" s="9" t="str">
        <f t="shared" si="110"/>
        <v/>
      </c>
      <c r="K462" s="11" t="e">
        <f t="shared" si="111"/>
        <v>#VALUE!</v>
      </c>
      <c r="L462" s="11" t="e">
        <f t="shared" si="112"/>
        <v>#VALUE!</v>
      </c>
      <c r="M462" s="11" t="e">
        <f t="shared" si="113"/>
        <v>#VALUE!</v>
      </c>
      <c r="N462" s="11" t="e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#VALUE!</v>
      </c>
      <c r="O462" s="11">
        <f>0</f>
        <v>0</v>
      </c>
      <c r="P462" s="11" t="e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#VALUE!</v>
      </c>
      <c r="Q462" s="11" t="e">
        <f>2*'OddsRatio_working_3-way'!K462*'OddsRatio_working_3-way'!L462*'OddsRatio_working_3-way'!M462</f>
        <v>#VALUE!</v>
      </c>
      <c r="R462" s="11" t="e">
        <f t="shared" si="114"/>
        <v>#VALUE!</v>
      </c>
      <c r="S462" s="11" t="e">
        <f t="shared" si="115"/>
        <v>#VALUE!</v>
      </c>
      <c r="T462" s="11" t="e">
        <f t="shared" si="116"/>
        <v>#VALUE!</v>
      </c>
      <c r="U462" s="11" t="e">
        <f>'OddsRatio_working_3-way'!S462-'OddsRatio_working_3-way'!R462^2/3</f>
        <v>#VALUE!</v>
      </c>
      <c r="V462" s="11" t="e">
        <f>'OddsRatio_working_3-way'!S462*'OddsRatio_working_3-way'!R462/3-2*'OddsRatio_working_3-way'!R462^3/27-'OddsRatio_working_3-way'!T462</f>
        <v>#VALUE!</v>
      </c>
      <c r="W462" s="11" t="e">
        <f>'OddsRatio_working_3-way'!V462^2+4*'OddsRatio_working_3-way'!U462^3/27</f>
        <v>#VALUE!</v>
      </c>
      <c r="X462" s="11" t="e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#VALUE!</v>
      </c>
      <c r="Y462" s="11" t="e">
        <f>IF('OddsRatio_working_3-way'!W462&gt;=0,IF('OddsRatio_working_3-way'!V462+SQRT('OddsRatio_working_3-way'!W462)&gt;0,0,PI()),ACOS('OddsRatio_working_3-way'!V462/(2*'OddsRatio_working_3-way'!X462)))</f>
        <v>#VALUE!</v>
      </c>
      <c r="Z462" s="11" t="e">
        <f>'OddsRatio_working_3-way'!X462^(1/3)*COS('OddsRatio_working_3-way'!Y462/3)</f>
        <v>#VALUE!</v>
      </c>
      <c r="AA462" s="11" t="e">
        <f>'OddsRatio_working_3-way'!X462^(1/3)*COS(('OddsRatio_working_3-way'!Y462+2*PI())/3)</f>
        <v>#VALUE!</v>
      </c>
      <c r="AB462" s="11" t="e">
        <f>'OddsRatio_working_3-way'!X462^(1/3)*COS(('OddsRatio_working_3-way'!Y462+4*PI())/3)</f>
        <v>#VALUE!</v>
      </c>
      <c r="AC462" s="11" t="e">
        <f>'OddsRatio_working_3-way'!X462^(1/3)*SIN('OddsRatio_working_3-way'!Y462/3)</f>
        <v>#VALUE!</v>
      </c>
      <c r="AD462" s="11" t="e">
        <f>'OddsRatio_working_3-way'!X462^(1/3)*SIN(('OddsRatio_working_3-way'!Y462+2*PI())/3)</f>
        <v>#VALUE!</v>
      </c>
      <c r="AE462" s="11" t="e">
        <f>'OddsRatio_working_3-way'!X462^(1/3)*SIN(('OddsRatio_working_3-way'!Y462+4*PI())/3)</f>
        <v>#VALUE!</v>
      </c>
      <c r="AF462" s="11" t="e">
        <f>-'OddsRatio_working_3-way'!U462/(3*'OddsRatio_working_3-way'!X462^(1/3))*COS(('OddsRatio_working_3-way'!Y462)/3)</f>
        <v>#VALUE!</v>
      </c>
      <c r="AG462" s="11" t="e">
        <f>-'OddsRatio_working_3-way'!U462/(3*'OddsRatio_working_3-way'!X462^(1/3))*COS(('OddsRatio_working_3-way'!Y462+2*PI())/3)</f>
        <v>#VALUE!</v>
      </c>
      <c r="AH462" s="11" t="e">
        <f>-'OddsRatio_working_3-way'!U462/(3*'OddsRatio_working_3-way'!X462^(1/3))*COS(('OddsRatio_working_3-way'!Y462+4*PI())/3)</f>
        <v>#VALUE!</v>
      </c>
      <c r="AI462" s="11" t="e">
        <f>'OddsRatio_working_3-way'!U462/(3*'OddsRatio_working_3-way'!X462^(1/3))*SIN(('OddsRatio_working_3-way'!Y462)/3)</f>
        <v>#VALUE!</v>
      </c>
      <c r="AJ462" s="11" t="e">
        <f>'OddsRatio_working_3-way'!U462/(3*'OddsRatio_working_3-way'!X462^(1/3))*SIN(('OddsRatio_working_3-way'!Y462+2*PI())/3)</f>
        <v>#VALUE!</v>
      </c>
      <c r="AK462" s="11" t="e">
        <f>'OddsRatio_working_3-way'!U462/(3*'OddsRatio_working_3-way'!X462^(1/3))*SIN(('OddsRatio_working_3-way'!Y462+4*PI())/3)</f>
        <v>#VALUE!</v>
      </c>
      <c r="AL462" s="11" t="e">
        <f>'OddsRatio_working_3-way'!Z462+'OddsRatio_working_3-way'!AF462</f>
        <v>#VALUE!</v>
      </c>
      <c r="AM462" s="11" t="e">
        <f>'OddsRatio_working_3-way'!AA462+'OddsRatio_working_3-way'!AG462</f>
        <v>#VALUE!</v>
      </c>
      <c r="AN462" s="11" t="e">
        <f>'OddsRatio_working_3-way'!AB462+'OddsRatio_working_3-way'!AH462</f>
        <v>#VALUE!</v>
      </c>
      <c r="AO462" s="11" t="e">
        <f>'OddsRatio_working_3-way'!AC462+'OddsRatio_working_3-way'!AI462</f>
        <v>#VALUE!</v>
      </c>
      <c r="AP462" s="11" t="e">
        <f>'OddsRatio_working_3-way'!AD462+'OddsRatio_working_3-way'!AJ462</f>
        <v>#VALUE!</v>
      </c>
      <c r="AQ462" s="11" t="e">
        <f>'OddsRatio_working_3-way'!AE462+'OddsRatio_working_3-way'!AK462</f>
        <v>#VALUE!</v>
      </c>
      <c r="AR462" s="10" t="str">
        <f>IF(A462="","",IF(('OddsRatio_working_3-way'!X462=0),IF(Q462&gt;0,-Q462^(1/3),(-Q462)^(1/3)),'OddsRatio_working_3-way'!AL462-'OddsRatio_working_3-way'!R462/3))</f>
        <v/>
      </c>
      <c r="AS462" s="11" t="e">
        <f>IF(('OddsRatio_working_3-way'!X462=0),IF(Q462&gt;0,-Q462^(1/3),(-Q462)^(1/3)),'OddsRatio_working_3-way'!AM462-'OddsRatio_working_3-way'!R462/3)</f>
        <v>#VALUE!</v>
      </c>
      <c r="AT462" s="11" t="e">
        <f>IF(('OddsRatio_working_3-way'!X462=0),IF(Q462&gt;0,-Q462^(1/3),(-Q462)^(1/3)),'OddsRatio_working_3-way'!AN462-'OddsRatio_working_3-way'!R462/3)</f>
        <v>#VALUE!</v>
      </c>
      <c r="AU462" s="11" t="e">
        <f>IF(('OddsRatio_working_3-way'!X462=0),0,'OddsRatio_working_3-way'!AO462)</f>
        <v>#VALUE!</v>
      </c>
      <c r="AV462" s="11" t="e">
        <f>IF(('OddsRatio_working_3-way'!X462=0),0,'OddsRatio_working_3-way'!AP462)</f>
        <v>#VALUE!</v>
      </c>
      <c r="AW462" s="11" t="e">
        <f>IF(('OddsRatio_working_3-way'!X462=0),0,'OddsRatio_working_3-way'!AQ462)</f>
        <v>#VALUE!</v>
      </c>
    </row>
    <row r="463" spans="1:4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9" t="e">
        <f t="shared" si="104"/>
        <v>#VALUE!</v>
      </c>
      <c r="E463" s="9" t="e">
        <f t="shared" si="105"/>
        <v>#VALUE!</v>
      </c>
      <c r="F463" s="9" t="e">
        <f t="shared" si="106"/>
        <v>#VALUE!</v>
      </c>
      <c r="G463" s="9" t="str">
        <f t="shared" si="107"/>
        <v/>
      </c>
      <c r="H463" s="9" t="str">
        <f t="shared" si="108"/>
        <v/>
      </c>
      <c r="I463" s="9" t="str">
        <f t="shared" si="109"/>
        <v/>
      </c>
      <c r="J463" s="9" t="str">
        <f t="shared" si="110"/>
        <v/>
      </c>
      <c r="K463" s="11" t="e">
        <f t="shared" si="111"/>
        <v>#VALUE!</v>
      </c>
      <c r="L463" s="11" t="e">
        <f t="shared" si="112"/>
        <v>#VALUE!</v>
      </c>
      <c r="M463" s="11" t="e">
        <f t="shared" si="113"/>
        <v>#VALUE!</v>
      </c>
      <c r="N463" s="11" t="e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#VALUE!</v>
      </c>
      <c r="O463" s="11">
        <f>0</f>
        <v>0</v>
      </c>
      <c r="P463" s="11" t="e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#VALUE!</v>
      </c>
      <c r="Q463" s="11" t="e">
        <f>2*'OddsRatio_working_3-way'!K463*'OddsRatio_working_3-way'!L463*'OddsRatio_working_3-way'!M463</f>
        <v>#VALUE!</v>
      </c>
      <c r="R463" s="11" t="e">
        <f t="shared" si="114"/>
        <v>#VALUE!</v>
      </c>
      <c r="S463" s="11" t="e">
        <f t="shared" si="115"/>
        <v>#VALUE!</v>
      </c>
      <c r="T463" s="11" t="e">
        <f t="shared" si="116"/>
        <v>#VALUE!</v>
      </c>
      <c r="U463" s="11" t="e">
        <f>'OddsRatio_working_3-way'!S463-'OddsRatio_working_3-way'!R463^2/3</f>
        <v>#VALUE!</v>
      </c>
      <c r="V463" s="11" t="e">
        <f>'OddsRatio_working_3-way'!S463*'OddsRatio_working_3-way'!R463/3-2*'OddsRatio_working_3-way'!R463^3/27-'OddsRatio_working_3-way'!T463</f>
        <v>#VALUE!</v>
      </c>
      <c r="W463" s="11" t="e">
        <f>'OddsRatio_working_3-way'!V463^2+4*'OddsRatio_working_3-way'!U463^3/27</f>
        <v>#VALUE!</v>
      </c>
      <c r="X463" s="11" t="e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#VALUE!</v>
      </c>
      <c r="Y463" s="11" t="e">
        <f>IF('OddsRatio_working_3-way'!W463&gt;=0,IF('OddsRatio_working_3-way'!V463+SQRT('OddsRatio_working_3-way'!W463)&gt;0,0,PI()),ACOS('OddsRatio_working_3-way'!V463/(2*'OddsRatio_working_3-way'!X463)))</f>
        <v>#VALUE!</v>
      </c>
      <c r="Z463" s="11" t="e">
        <f>'OddsRatio_working_3-way'!X463^(1/3)*COS('OddsRatio_working_3-way'!Y463/3)</f>
        <v>#VALUE!</v>
      </c>
      <c r="AA463" s="11" t="e">
        <f>'OddsRatio_working_3-way'!X463^(1/3)*COS(('OddsRatio_working_3-way'!Y463+2*PI())/3)</f>
        <v>#VALUE!</v>
      </c>
      <c r="AB463" s="11" t="e">
        <f>'OddsRatio_working_3-way'!X463^(1/3)*COS(('OddsRatio_working_3-way'!Y463+4*PI())/3)</f>
        <v>#VALUE!</v>
      </c>
      <c r="AC463" s="11" t="e">
        <f>'OddsRatio_working_3-way'!X463^(1/3)*SIN('OddsRatio_working_3-way'!Y463/3)</f>
        <v>#VALUE!</v>
      </c>
      <c r="AD463" s="11" t="e">
        <f>'OddsRatio_working_3-way'!X463^(1/3)*SIN(('OddsRatio_working_3-way'!Y463+2*PI())/3)</f>
        <v>#VALUE!</v>
      </c>
      <c r="AE463" s="11" t="e">
        <f>'OddsRatio_working_3-way'!X463^(1/3)*SIN(('OddsRatio_working_3-way'!Y463+4*PI())/3)</f>
        <v>#VALUE!</v>
      </c>
      <c r="AF463" s="11" t="e">
        <f>-'OddsRatio_working_3-way'!U463/(3*'OddsRatio_working_3-way'!X463^(1/3))*COS(('OddsRatio_working_3-way'!Y463)/3)</f>
        <v>#VALUE!</v>
      </c>
      <c r="AG463" s="11" t="e">
        <f>-'OddsRatio_working_3-way'!U463/(3*'OddsRatio_working_3-way'!X463^(1/3))*COS(('OddsRatio_working_3-way'!Y463+2*PI())/3)</f>
        <v>#VALUE!</v>
      </c>
      <c r="AH463" s="11" t="e">
        <f>-'OddsRatio_working_3-way'!U463/(3*'OddsRatio_working_3-way'!X463^(1/3))*COS(('OddsRatio_working_3-way'!Y463+4*PI())/3)</f>
        <v>#VALUE!</v>
      </c>
      <c r="AI463" s="11" t="e">
        <f>'OddsRatio_working_3-way'!U463/(3*'OddsRatio_working_3-way'!X463^(1/3))*SIN(('OddsRatio_working_3-way'!Y463)/3)</f>
        <v>#VALUE!</v>
      </c>
      <c r="AJ463" s="11" t="e">
        <f>'OddsRatio_working_3-way'!U463/(3*'OddsRatio_working_3-way'!X463^(1/3))*SIN(('OddsRatio_working_3-way'!Y463+2*PI())/3)</f>
        <v>#VALUE!</v>
      </c>
      <c r="AK463" s="11" t="e">
        <f>'OddsRatio_working_3-way'!U463/(3*'OddsRatio_working_3-way'!X463^(1/3))*SIN(('OddsRatio_working_3-way'!Y463+4*PI())/3)</f>
        <v>#VALUE!</v>
      </c>
      <c r="AL463" s="11" t="e">
        <f>'OddsRatio_working_3-way'!Z463+'OddsRatio_working_3-way'!AF463</f>
        <v>#VALUE!</v>
      </c>
      <c r="AM463" s="11" t="e">
        <f>'OddsRatio_working_3-way'!AA463+'OddsRatio_working_3-way'!AG463</f>
        <v>#VALUE!</v>
      </c>
      <c r="AN463" s="11" t="e">
        <f>'OddsRatio_working_3-way'!AB463+'OddsRatio_working_3-way'!AH463</f>
        <v>#VALUE!</v>
      </c>
      <c r="AO463" s="11" t="e">
        <f>'OddsRatio_working_3-way'!AC463+'OddsRatio_working_3-way'!AI463</f>
        <v>#VALUE!</v>
      </c>
      <c r="AP463" s="11" t="e">
        <f>'OddsRatio_working_3-way'!AD463+'OddsRatio_working_3-way'!AJ463</f>
        <v>#VALUE!</v>
      </c>
      <c r="AQ463" s="11" t="e">
        <f>'OddsRatio_working_3-way'!AE463+'OddsRatio_working_3-way'!AK463</f>
        <v>#VALUE!</v>
      </c>
      <c r="AR463" s="10" t="str">
        <f>IF(A463="","",IF(('OddsRatio_working_3-way'!X463=0),IF(Q463&gt;0,-Q463^(1/3),(-Q463)^(1/3)),'OddsRatio_working_3-way'!AL463-'OddsRatio_working_3-way'!R463/3))</f>
        <v/>
      </c>
      <c r="AS463" s="11" t="e">
        <f>IF(('OddsRatio_working_3-way'!X463=0),IF(Q463&gt;0,-Q463^(1/3),(-Q463)^(1/3)),'OddsRatio_working_3-way'!AM463-'OddsRatio_working_3-way'!R463/3)</f>
        <v>#VALUE!</v>
      </c>
      <c r="AT463" s="11" t="e">
        <f>IF(('OddsRatio_working_3-way'!X463=0),IF(Q463&gt;0,-Q463^(1/3),(-Q463)^(1/3)),'OddsRatio_working_3-way'!AN463-'OddsRatio_working_3-way'!R463/3)</f>
        <v>#VALUE!</v>
      </c>
      <c r="AU463" s="11" t="e">
        <f>IF(('OddsRatio_working_3-way'!X463=0),0,'OddsRatio_working_3-way'!AO463)</f>
        <v>#VALUE!</v>
      </c>
      <c r="AV463" s="11" t="e">
        <f>IF(('OddsRatio_working_3-way'!X463=0),0,'OddsRatio_working_3-way'!AP463)</f>
        <v>#VALUE!</v>
      </c>
      <c r="AW463" s="11" t="e">
        <f>IF(('OddsRatio_working_3-way'!X463=0),0,'OddsRatio_working_3-way'!AQ463)</f>
        <v>#VALUE!</v>
      </c>
    </row>
    <row r="464" spans="1:4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9" t="e">
        <f t="shared" si="104"/>
        <v>#VALUE!</v>
      </c>
      <c r="E464" s="9" t="e">
        <f t="shared" si="105"/>
        <v>#VALUE!</v>
      </c>
      <c r="F464" s="9" t="e">
        <f t="shared" si="106"/>
        <v>#VALUE!</v>
      </c>
      <c r="G464" s="9" t="str">
        <f t="shared" si="107"/>
        <v/>
      </c>
      <c r="H464" s="9" t="str">
        <f t="shared" si="108"/>
        <v/>
      </c>
      <c r="I464" s="9" t="str">
        <f t="shared" si="109"/>
        <v/>
      </c>
      <c r="J464" s="9" t="str">
        <f t="shared" si="110"/>
        <v/>
      </c>
      <c r="K464" s="11" t="e">
        <f t="shared" si="111"/>
        <v>#VALUE!</v>
      </c>
      <c r="L464" s="11" t="e">
        <f t="shared" si="112"/>
        <v>#VALUE!</v>
      </c>
      <c r="M464" s="11" t="e">
        <f t="shared" si="113"/>
        <v>#VALUE!</v>
      </c>
      <c r="N464" s="11" t="e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#VALUE!</v>
      </c>
      <c r="O464" s="11">
        <f>0</f>
        <v>0</v>
      </c>
      <c r="P464" s="11" t="e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#VALUE!</v>
      </c>
      <c r="Q464" s="11" t="e">
        <f>2*'OddsRatio_working_3-way'!K464*'OddsRatio_working_3-way'!L464*'OddsRatio_working_3-way'!M464</f>
        <v>#VALUE!</v>
      </c>
      <c r="R464" s="11" t="e">
        <f t="shared" si="114"/>
        <v>#VALUE!</v>
      </c>
      <c r="S464" s="11" t="e">
        <f t="shared" si="115"/>
        <v>#VALUE!</v>
      </c>
      <c r="T464" s="11" t="e">
        <f t="shared" si="116"/>
        <v>#VALUE!</v>
      </c>
      <c r="U464" s="11" t="e">
        <f>'OddsRatio_working_3-way'!S464-'OddsRatio_working_3-way'!R464^2/3</f>
        <v>#VALUE!</v>
      </c>
      <c r="V464" s="11" t="e">
        <f>'OddsRatio_working_3-way'!S464*'OddsRatio_working_3-way'!R464/3-2*'OddsRatio_working_3-way'!R464^3/27-'OddsRatio_working_3-way'!T464</f>
        <v>#VALUE!</v>
      </c>
      <c r="W464" s="11" t="e">
        <f>'OddsRatio_working_3-way'!V464^2+4*'OddsRatio_working_3-way'!U464^3/27</f>
        <v>#VALUE!</v>
      </c>
      <c r="X464" s="11" t="e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#VALUE!</v>
      </c>
      <c r="Y464" s="11" t="e">
        <f>IF('OddsRatio_working_3-way'!W464&gt;=0,IF('OddsRatio_working_3-way'!V464+SQRT('OddsRatio_working_3-way'!W464)&gt;0,0,PI()),ACOS('OddsRatio_working_3-way'!V464/(2*'OddsRatio_working_3-way'!X464)))</f>
        <v>#VALUE!</v>
      </c>
      <c r="Z464" s="11" t="e">
        <f>'OddsRatio_working_3-way'!X464^(1/3)*COS('OddsRatio_working_3-way'!Y464/3)</f>
        <v>#VALUE!</v>
      </c>
      <c r="AA464" s="11" t="e">
        <f>'OddsRatio_working_3-way'!X464^(1/3)*COS(('OddsRatio_working_3-way'!Y464+2*PI())/3)</f>
        <v>#VALUE!</v>
      </c>
      <c r="AB464" s="11" t="e">
        <f>'OddsRatio_working_3-way'!X464^(1/3)*COS(('OddsRatio_working_3-way'!Y464+4*PI())/3)</f>
        <v>#VALUE!</v>
      </c>
      <c r="AC464" s="11" t="e">
        <f>'OddsRatio_working_3-way'!X464^(1/3)*SIN('OddsRatio_working_3-way'!Y464/3)</f>
        <v>#VALUE!</v>
      </c>
      <c r="AD464" s="11" t="e">
        <f>'OddsRatio_working_3-way'!X464^(1/3)*SIN(('OddsRatio_working_3-way'!Y464+2*PI())/3)</f>
        <v>#VALUE!</v>
      </c>
      <c r="AE464" s="11" t="e">
        <f>'OddsRatio_working_3-way'!X464^(1/3)*SIN(('OddsRatio_working_3-way'!Y464+4*PI())/3)</f>
        <v>#VALUE!</v>
      </c>
      <c r="AF464" s="11" t="e">
        <f>-'OddsRatio_working_3-way'!U464/(3*'OddsRatio_working_3-way'!X464^(1/3))*COS(('OddsRatio_working_3-way'!Y464)/3)</f>
        <v>#VALUE!</v>
      </c>
      <c r="AG464" s="11" t="e">
        <f>-'OddsRatio_working_3-way'!U464/(3*'OddsRatio_working_3-way'!X464^(1/3))*COS(('OddsRatio_working_3-way'!Y464+2*PI())/3)</f>
        <v>#VALUE!</v>
      </c>
      <c r="AH464" s="11" t="e">
        <f>-'OddsRatio_working_3-way'!U464/(3*'OddsRatio_working_3-way'!X464^(1/3))*COS(('OddsRatio_working_3-way'!Y464+4*PI())/3)</f>
        <v>#VALUE!</v>
      </c>
      <c r="AI464" s="11" t="e">
        <f>'OddsRatio_working_3-way'!U464/(3*'OddsRatio_working_3-way'!X464^(1/3))*SIN(('OddsRatio_working_3-way'!Y464)/3)</f>
        <v>#VALUE!</v>
      </c>
      <c r="AJ464" s="11" t="e">
        <f>'OddsRatio_working_3-way'!U464/(3*'OddsRatio_working_3-way'!X464^(1/3))*SIN(('OddsRatio_working_3-way'!Y464+2*PI())/3)</f>
        <v>#VALUE!</v>
      </c>
      <c r="AK464" s="11" t="e">
        <f>'OddsRatio_working_3-way'!U464/(3*'OddsRatio_working_3-way'!X464^(1/3))*SIN(('OddsRatio_working_3-way'!Y464+4*PI())/3)</f>
        <v>#VALUE!</v>
      </c>
      <c r="AL464" s="11" t="e">
        <f>'OddsRatio_working_3-way'!Z464+'OddsRatio_working_3-way'!AF464</f>
        <v>#VALUE!</v>
      </c>
      <c r="AM464" s="11" t="e">
        <f>'OddsRatio_working_3-way'!AA464+'OddsRatio_working_3-way'!AG464</f>
        <v>#VALUE!</v>
      </c>
      <c r="AN464" s="11" t="e">
        <f>'OddsRatio_working_3-way'!AB464+'OddsRatio_working_3-way'!AH464</f>
        <v>#VALUE!</v>
      </c>
      <c r="AO464" s="11" t="e">
        <f>'OddsRatio_working_3-way'!AC464+'OddsRatio_working_3-way'!AI464</f>
        <v>#VALUE!</v>
      </c>
      <c r="AP464" s="11" t="e">
        <f>'OddsRatio_working_3-way'!AD464+'OddsRatio_working_3-way'!AJ464</f>
        <v>#VALUE!</v>
      </c>
      <c r="AQ464" s="11" t="e">
        <f>'OddsRatio_working_3-way'!AE464+'OddsRatio_working_3-way'!AK464</f>
        <v>#VALUE!</v>
      </c>
      <c r="AR464" s="10" t="str">
        <f>IF(A464="","",IF(('OddsRatio_working_3-way'!X464=0),IF(Q464&gt;0,-Q464^(1/3),(-Q464)^(1/3)),'OddsRatio_working_3-way'!AL464-'OddsRatio_working_3-way'!R464/3))</f>
        <v/>
      </c>
      <c r="AS464" s="11" t="e">
        <f>IF(('OddsRatio_working_3-way'!X464=0),IF(Q464&gt;0,-Q464^(1/3),(-Q464)^(1/3)),'OddsRatio_working_3-way'!AM464-'OddsRatio_working_3-way'!R464/3)</f>
        <v>#VALUE!</v>
      </c>
      <c r="AT464" s="11" t="e">
        <f>IF(('OddsRatio_working_3-way'!X464=0),IF(Q464&gt;0,-Q464^(1/3),(-Q464)^(1/3)),'OddsRatio_working_3-way'!AN464-'OddsRatio_working_3-way'!R464/3)</f>
        <v>#VALUE!</v>
      </c>
      <c r="AU464" s="11" t="e">
        <f>IF(('OddsRatio_working_3-way'!X464=0),0,'OddsRatio_working_3-way'!AO464)</f>
        <v>#VALUE!</v>
      </c>
      <c r="AV464" s="11" t="e">
        <f>IF(('OddsRatio_working_3-way'!X464=0),0,'OddsRatio_working_3-way'!AP464)</f>
        <v>#VALUE!</v>
      </c>
      <c r="AW464" s="11" t="e">
        <f>IF(('OddsRatio_working_3-way'!X464=0),0,'OddsRatio_working_3-way'!AQ464)</f>
        <v>#VALUE!</v>
      </c>
    </row>
    <row r="465" spans="1:4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9" t="e">
        <f t="shared" si="104"/>
        <v>#VALUE!</v>
      </c>
      <c r="E465" s="9" t="e">
        <f t="shared" si="105"/>
        <v>#VALUE!</v>
      </c>
      <c r="F465" s="9" t="e">
        <f t="shared" si="106"/>
        <v>#VALUE!</v>
      </c>
      <c r="G465" s="9" t="str">
        <f t="shared" si="107"/>
        <v/>
      </c>
      <c r="H465" s="9" t="str">
        <f t="shared" si="108"/>
        <v/>
      </c>
      <c r="I465" s="9" t="str">
        <f t="shared" si="109"/>
        <v/>
      </c>
      <c r="J465" s="9" t="str">
        <f t="shared" si="110"/>
        <v/>
      </c>
      <c r="K465" s="11" t="e">
        <f t="shared" si="111"/>
        <v>#VALUE!</v>
      </c>
      <c r="L465" s="11" t="e">
        <f t="shared" si="112"/>
        <v>#VALUE!</v>
      </c>
      <c r="M465" s="11" t="e">
        <f t="shared" si="113"/>
        <v>#VALUE!</v>
      </c>
      <c r="N465" s="11" t="e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#VALUE!</v>
      </c>
      <c r="O465" s="11">
        <f>0</f>
        <v>0</v>
      </c>
      <c r="P465" s="11" t="e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#VALUE!</v>
      </c>
      <c r="Q465" s="11" t="e">
        <f>2*'OddsRatio_working_3-way'!K465*'OddsRatio_working_3-way'!L465*'OddsRatio_working_3-way'!M465</f>
        <v>#VALUE!</v>
      </c>
      <c r="R465" s="11" t="e">
        <f t="shared" si="114"/>
        <v>#VALUE!</v>
      </c>
      <c r="S465" s="11" t="e">
        <f t="shared" si="115"/>
        <v>#VALUE!</v>
      </c>
      <c r="T465" s="11" t="e">
        <f t="shared" si="116"/>
        <v>#VALUE!</v>
      </c>
      <c r="U465" s="11" t="e">
        <f>'OddsRatio_working_3-way'!S465-'OddsRatio_working_3-way'!R465^2/3</f>
        <v>#VALUE!</v>
      </c>
      <c r="V465" s="11" t="e">
        <f>'OddsRatio_working_3-way'!S465*'OddsRatio_working_3-way'!R465/3-2*'OddsRatio_working_3-way'!R465^3/27-'OddsRatio_working_3-way'!T465</f>
        <v>#VALUE!</v>
      </c>
      <c r="W465" s="11" t="e">
        <f>'OddsRatio_working_3-way'!V465^2+4*'OddsRatio_working_3-way'!U465^3/27</f>
        <v>#VALUE!</v>
      </c>
      <c r="X465" s="11" t="e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#VALUE!</v>
      </c>
      <c r="Y465" s="11" t="e">
        <f>IF('OddsRatio_working_3-way'!W465&gt;=0,IF('OddsRatio_working_3-way'!V465+SQRT('OddsRatio_working_3-way'!W465)&gt;0,0,PI()),ACOS('OddsRatio_working_3-way'!V465/(2*'OddsRatio_working_3-way'!X465)))</f>
        <v>#VALUE!</v>
      </c>
      <c r="Z465" s="11" t="e">
        <f>'OddsRatio_working_3-way'!X465^(1/3)*COS('OddsRatio_working_3-way'!Y465/3)</f>
        <v>#VALUE!</v>
      </c>
      <c r="AA465" s="11" t="e">
        <f>'OddsRatio_working_3-way'!X465^(1/3)*COS(('OddsRatio_working_3-way'!Y465+2*PI())/3)</f>
        <v>#VALUE!</v>
      </c>
      <c r="AB465" s="11" t="e">
        <f>'OddsRatio_working_3-way'!X465^(1/3)*COS(('OddsRatio_working_3-way'!Y465+4*PI())/3)</f>
        <v>#VALUE!</v>
      </c>
      <c r="AC465" s="11" t="e">
        <f>'OddsRatio_working_3-way'!X465^(1/3)*SIN('OddsRatio_working_3-way'!Y465/3)</f>
        <v>#VALUE!</v>
      </c>
      <c r="AD465" s="11" t="e">
        <f>'OddsRatio_working_3-way'!X465^(1/3)*SIN(('OddsRatio_working_3-way'!Y465+2*PI())/3)</f>
        <v>#VALUE!</v>
      </c>
      <c r="AE465" s="11" t="e">
        <f>'OddsRatio_working_3-way'!X465^(1/3)*SIN(('OddsRatio_working_3-way'!Y465+4*PI())/3)</f>
        <v>#VALUE!</v>
      </c>
      <c r="AF465" s="11" t="e">
        <f>-'OddsRatio_working_3-way'!U465/(3*'OddsRatio_working_3-way'!X465^(1/3))*COS(('OddsRatio_working_3-way'!Y465)/3)</f>
        <v>#VALUE!</v>
      </c>
      <c r="AG465" s="11" t="e">
        <f>-'OddsRatio_working_3-way'!U465/(3*'OddsRatio_working_3-way'!X465^(1/3))*COS(('OddsRatio_working_3-way'!Y465+2*PI())/3)</f>
        <v>#VALUE!</v>
      </c>
      <c r="AH465" s="11" t="e">
        <f>-'OddsRatio_working_3-way'!U465/(3*'OddsRatio_working_3-way'!X465^(1/3))*COS(('OddsRatio_working_3-way'!Y465+4*PI())/3)</f>
        <v>#VALUE!</v>
      </c>
      <c r="AI465" s="11" t="e">
        <f>'OddsRatio_working_3-way'!U465/(3*'OddsRatio_working_3-way'!X465^(1/3))*SIN(('OddsRatio_working_3-way'!Y465)/3)</f>
        <v>#VALUE!</v>
      </c>
      <c r="AJ465" s="11" t="e">
        <f>'OddsRatio_working_3-way'!U465/(3*'OddsRatio_working_3-way'!X465^(1/3))*SIN(('OddsRatio_working_3-way'!Y465+2*PI())/3)</f>
        <v>#VALUE!</v>
      </c>
      <c r="AK465" s="11" t="e">
        <f>'OddsRatio_working_3-way'!U465/(3*'OddsRatio_working_3-way'!X465^(1/3))*SIN(('OddsRatio_working_3-way'!Y465+4*PI())/3)</f>
        <v>#VALUE!</v>
      </c>
      <c r="AL465" s="11" t="e">
        <f>'OddsRatio_working_3-way'!Z465+'OddsRatio_working_3-way'!AF465</f>
        <v>#VALUE!</v>
      </c>
      <c r="AM465" s="11" t="e">
        <f>'OddsRatio_working_3-way'!AA465+'OddsRatio_working_3-way'!AG465</f>
        <v>#VALUE!</v>
      </c>
      <c r="AN465" s="11" t="e">
        <f>'OddsRatio_working_3-way'!AB465+'OddsRatio_working_3-way'!AH465</f>
        <v>#VALUE!</v>
      </c>
      <c r="AO465" s="11" t="e">
        <f>'OddsRatio_working_3-way'!AC465+'OddsRatio_working_3-way'!AI465</f>
        <v>#VALUE!</v>
      </c>
      <c r="AP465" s="11" t="e">
        <f>'OddsRatio_working_3-way'!AD465+'OddsRatio_working_3-way'!AJ465</f>
        <v>#VALUE!</v>
      </c>
      <c r="AQ465" s="11" t="e">
        <f>'OddsRatio_working_3-way'!AE465+'OddsRatio_working_3-way'!AK465</f>
        <v>#VALUE!</v>
      </c>
      <c r="AR465" s="10" t="str">
        <f>IF(A465="","",IF(('OddsRatio_working_3-way'!X465=0),IF(Q465&gt;0,-Q465^(1/3),(-Q465)^(1/3)),'OddsRatio_working_3-way'!AL465-'OddsRatio_working_3-way'!R465/3))</f>
        <v/>
      </c>
      <c r="AS465" s="11" t="e">
        <f>IF(('OddsRatio_working_3-way'!X465=0),IF(Q465&gt;0,-Q465^(1/3),(-Q465)^(1/3)),'OddsRatio_working_3-way'!AM465-'OddsRatio_working_3-way'!R465/3)</f>
        <v>#VALUE!</v>
      </c>
      <c r="AT465" s="11" t="e">
        <f>IF(('OddsRatio_working_3-way'!X465=0),IF(Q465&gt;0,-Q465^(1/3),(-Q465)^(1/3)),'OddsRatio_working_3-way'!AN465-'OddsRatio_working_3-way'!R465/3)</f>
        <v>#VALUE!</v>
      </c>
      <c r="AU465" s="11" t="e">
        <f>IF(('OddsRatio_working_3-way'!X465=0),0,'OddsRatio_working_3-way'!AO465)</f>
        <v>#VALUE!</v>
      </c>
      <c r="AV465" s="11" t="e">
        <f>IF(('OddsRatio_working_3-way'!X465=0),0,'OddsRatio_working_3-way'!AP465)</f>
        <v>#VALUE!</v>
      </c>
      <c r="AW465" s="11" t="e">
        <f>IF(('OddsRatio_working_3-way'!X465=0),0,'OddsRatio_working_3-way'!AQ465)</f>
        <v>#VALUE!</v>
      </c>
    </row>
    <row r="466" spans="1:4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9" t="e">
        <f t="shared" si="104"/>
        <v>#VALUE!</v>
      </c>
      <c r="E466" s="9" t="e">
        <f t="shared" si="105"/>
        <v>#VALUE!</v>
      </c>
      <c r="F466" s="9" t="e">
        <f t="shared" si="106"/>
        <v>#VALUE!</v>
      </c>
      <c r="G466" s="9" t="str">
        <f t="shared" si="107"/>
        <v/>
      </c>
      <c r="H466" s="9" t="str">
        <f t="shared" si="108"/>
        <v/>
      </c>
      <c r="I466" s="9" t="str">
        <f t="shared" si="109"/>
        <v/>
      </c>
      <c r="J466" s="9" t="str">
        <f t="shared" si="110"/>
        <v/>
      </c>
      <c r="K466" s="11" t="e">
        <f t="shared" si="111"/>
        <v>#VALUE!</v>
      </c>
      <c r="L466" s="11" t="e">
        <f t="shared" si="112"/>
        <v>#VALUE!</v>
      </c>
      <c r="M466" s="11" t="e">
        <f t="shared" si="113"/>
        <v>#VALUE!</v>
      </c>
      <c r="N466" s="11" t="e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#VALUE!</v>
      </c>
      <c r="O466" s="11">
        <f>0</f>
        <v>0</v>
      </c>
      <c r="P466" s="11" t="e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#VALUE!</v>
      </c>
      <c r="Q466" s="11" t="e">
        <f>2*'OddsRatio_working_3-way'!K466*'OddsRatio_working_3-way'!L466*'OddsRatio_working_3-way'!M466</f>
        <v>#VALUE!</v>
      </c>
      <c r="R466" s="11" t="e">
        <f t="shared" si="114"/>
        <v>#VALUE!</v>
      </c>
      <c r="S466" s="11" t="e">
        <f t="shared" si="115"/>
        <v>#VALUE!</v>
      </c>
      <c r="T466" s="11" t="e">
        <f t="shared" si="116"/>
        <v>#VALUE!</v>
      </c>
      <c r="U466" s="11" t="e">
        <f>'OddsRatio_working_3-way'!S466-'OddsRatio_working_3-way'!R466^2/3</f>
        <v>#VALUE!</v>
      </c>
      <c r="V466" s="11" t="e">
        <f>'OddsRatio_working_3-way'!S466*'OddsRatio_working_3-way'!R466/3-2*'OddsRatio_working_3-way'!R466^3/27-'OddsRatio_working_3-way'!T466</f>
        <v>#VALUE!</v>
      </c>
      <c r="W466" s="11" t="e">
        <f>'OddsRatio_working_3-way'!V466^2+4*'OddsRatio_working_3-way'!U466^3/27</f>
        <v>#VALUE!</v>
      </c>
      <c r="X466" s="11" t="e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#VALUE!</v>
      </c>
      <c r="Y466" s="11" t="e">
        <f>IF('OddsRatio_working_3-way'!W466&gt;=0,IF('OddsRatio_working_3-way'!V466+SQRT('OddsRatio_working_3-way'!W466)&gt;0,0,PI()),ACOS('OddsRatio_working_3-way'!V466/(2*'OddsRatio_working_3-way'!X466)))</f>
        <v>#VALUE!</v>
      </c>
      <c r="Z466" s="11" t="e">
        <f>'OddsRatio_working_3-way'!X466^(1/3)*COS('OddsRatio_working_3-way'!Y466/3)</f>
        <v>#VALUE!</v>
      </c>
      <c r="AA466" s="11" t="e">
        <f>'OddsRatio_working_3-way'!X466^(1/3)*COS(('OddsRatio_working_3-way'!Y466+2*PI())/3)</f>
        <v>#VALUE!</v>
      </c>
      <c r="AB466" s="11" t="e">
        <f>'OddsRatio_working_3-way'!X466^(1/3)*COS(('OddsRatio_working_3-way'!Y466+4*PI())/3)</f>
        <v>#VALUE!</v>
      </c>
      <c r="AC466" s="11" t="e">
        <f>'OddsRatio_working_3-way'!X466^(1/3)*SIN('OddsRatio_working_3-way'!Y466/3)</f>
        <v>#VALUE!</v>
      </c>
      <c r="AD466" s="11" t="e">
        <f>'OddsRatio_working_3-way'!X466^(1/3)*SIN(('OddsRatio_working_3-way'!Y466+2*PI())/3)</f>
        <v>#VALUE!</v>
      </c>
      <c r="AE466" s="11" t="e">
        <f>'OddsRatio_working_3-way'!X466^(1/3)*SIN(('OddsRatio_working_3-way'!Y466+4*PI())/3)</f>
        <v>#VALUE!</v>
      </c>
      <c r="AF466" s="11" t="e">
        <f>-'OddsRatio_working_3-way'!U466/(3*'OddsRatio_working_3-way'!X466^(1/3))*COS(('OddsRatio_working_3-way'!Y466)/3)</f>
        <v>#VALUE!</v>
      </c>
      <c r="AG466" s="11" t="e">
        <f>-'OddsRatio_working_3-way'!U466/(3*'OddsRatio_working_3-way'!X466^(1/3))*COS(('OddsRatio_working_3-way'!Y466+2*PI())/3)</f>
        <v>#VALUE!</v>
      </c>
      <c r="AH466" s="11" t="e">
        <f>-'OddsRatio_working_3-way'!U466/(3*'OddsRatio_working_3-way'!X466^(1/3))*COS(('OddsRatio_working_3-way'!Y466+4*PI())/3)</f>
        <v>#VALUE!</v>
      </c>
      <c r="AI466" s="11" t="e">
        <f>'OddsRatio_working_3-way'!U466/(3*'OddsRatio_working_3-way'!X466^(1/3))*SIN(('OddsRatio_working_3-way'!Y466)/3)</f>
        <v>#VALUE!</v>
      </c>
      <c r="AJ466" s="11" t="e">
        <f>'OddsRatio_working_3-way'!U466/(3*'OddsRatio_working_3-way'!X466^(1/3))*SIN(('OddsRatio_working_3-way'!Y466+2*PI())/3)</f>
        <v>#VALUE!</v>
      </c>
      <c r="AK466" s="11" t="e">
        <f>'OddsRatio_working_3-way'!U466/(3*'OddsRatio_working_3-way'!X466^(1/3))*SIN(('OddsRatio_working_3-way'!Y466+4*PI())/3)</f>
        <v>#VALUE!</v>
      </c>
      <c r="AL466" s="11" t="e">
        <f>'OddsRatio_working_3-way'!Z466+'OddsRatio_working_3-way'!AF466</f>
        <v>#VALUE!</v>
      </c>
      <c r="AM466" s="11" t="e">
        <f>'OddsRatio_working_3-way'!AA466+'OddsRatio_working_3-way'!AG466</f>
        <v>#VALUE!</v>
      </c>
      <c r="AN466" s="11" t="e">
        <f>'OddsRatio_working_3-way'!AB466+'OddsRatio_working_3-way'!AH466</f>
        <v>#VALUE!</v>
      </c>
      <c r="AO466" s="11" t="e">
        <f>'OddsRatio_working_3-way'!AC466+'OddsRatio_working_3-way'!AI466</f>
        <v>#VALUE!</v>
      </c>
      <c r="AP466" s="11" t="e">
        <f>'OddsRatio_working_3-way'!AD466+'OddsRatio_working_3-way'!AJ466</f>
        <v>#VALUE!</v>
      </c>
      <c r="AQ466" s="11" t="e">
        <f>'OddsRatio_working_3-way'!AE466+'OddsRatio_working_3-way'!AK466</f>
        <v>#VALUE!</v>
      </c>
      <c r="AR466" s="10" t="str">
        <f>IF(A466="","",IF(('OddsRatio_working_3-way'!X466=0),IF(Q466&gt;0,-Q466^(1/3),(-Q466)^(1/3)),'OddsRatio_working_3-way'!AL466-'OddsRatio_working_3-way'!R466/3))</f>
        <v/>
      </c>
      <c r="AS466" s="11" t="e">
        <f>IF(('OddsRatio_working_3-way'!X466=0),IF(Q466&gt;0,-Q466^(1/3),(-Q466)^(1/3)),'OddsRatio_working_3-way'!AM466-'OddsRatio_working_3-way'!R466/3)</f>
        <v>#VALUE!</v>
      </c>
      <c r="AT466" s="11" t="e">
        <f>IF(('OddsRatio_working_3-way'!X466=0),IF(Q466&gt;0,-Q466^(1/3),(-Q466)^(1/3)),'OddsRatio_working_3-way'!AN466-'OddsRatio_working_3-way'!R466/3)</f>
        <v>#VALUE!</v>
      </c>
      <c r="AU466" s="11" t="e">
        <f>IF(('OddsRatio_working_3-way'!X466=0),0,'OddsRatio_working_3-way'!AO466)</f>
        <v>#VALUE!</v>
      </c>
      <c r="AV466" s="11" t="e">
        <f>IF(('OddsRatio_working_3-way'!X466=0),0,'OddsRatio_working_3-way'!AP466)</f>
        <v>#VALUE!</v>
      </c>
      <c r="AW466" s="11" t="e">
        <f>IF(('OddsRatio_working_3-way'!X466=0),0,'OddsRatio_working_3-way'!AQ466)</f>
        <v>#VALUE!</v>
      </c>
    </row>
    <row r="467" spans="1:4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9" t="e">
        <f t="shared" si="104"/>
        <v>#VALUE!</v>
      </c>
      <c r="E467" s="9" t="e">
        <f t="shared" si="105"/>
        <v>#VALUE!</v>
      </c>
      <c r="F467" s="9" t="e">
        <f t="shared" si="106"/>
        <v>#VALUE!</v>
      </c>
      <c r="G467" s="9" t="str">
        <f t="shared" si="107"/>
        <v/>
      </c>
      <c r="H467" s="9" t="str">
        <f t="shared" si="108"/>
        <v/>
      </c>
      <c r="I467" s="9" t="str">
        <f t="shared" si="109"/>
        <v/>
      </c>
      <c r="J467" s="9" t="str">
        <f t="shared" si="110"/>
        <v/>
      </c>
      <c r="K467" s="11" t="e">
        <f t="shared" si="111"/>
        <v>#VALUE!</v>
      </c>
      <c r="L467" s="11" t="e">
        <f t="shared" si="112"/>
        <v>#VALUE!</v>
      </c>
      <c r="M467" s="11" t="e">
        <f t="shared" si="113"/>
        <v>#VALUE!</v>
      </c>
      <c r="N467" s="11" t="e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#VALUE!</v>
      </c>
      <c r="O467" s="11">
        <f>0</f>
        <v>0</v>
      </c>
      <c r="P467" s="11" t="e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#VALUE!</v>
      </c>
      <c r="Q467" s="11" t="e">
        <f>2*'OddsRatio_working_3-way'!K467*'OddsRatio_working_3-way'!L467*'OddsRatio_working_3-way'!M467</f>
        <v>#VALUE!</v>
      </c>
      <c r="R467" s="11" t="e">
        <f t="shared" si="114"/>
        <v>#VALUE!</v>
      </c>
      <c r="S467" s="11" t="e">
        <f t="shared" si="115"/>
        <v>#VALUE!</v>
      </c>
      <c r="T467" s="11" t="e">
        <f t="shared" si="116"/>
        <v>#VALUE!</v>
      </c>
      <c r="U467" s="11" t="e">
        <f>'OddsRatio_working_3-way'!S467-'OddsRatio_working_3-way'!R467^2/3</f>
        <v>#VALUE!</v>
      </c>
      <c r="V467" s="11" t="e">
        <f>'OddsRatio_working_3-way'!S467*'OddsRatio_working_3-way'!R467/3-2*'OddsRatio_working_3-way'!R467^3/27-'OddsRatio_working_3-way'!T467</f>
        <v>#VALUE!</v>
      </c>
      <c r="W467" s="11" t="e">
        <f>'OddsRatio_working_3-way'!V467^2+4*'OddsRatio_working_3-way'!U467^3/27</f>
        <v>#VALUE!</v>
      </c>
      <c r="X467" s="11" t="e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#VALUE!</v>
      </c>
      <c r="Y467" s="11" t="e">
        <f>IF('OddsRatio_working_3-way'!W467&gt;=0,IF('OddsRatio_working_3-way'!V467+SQRT('OddsRatio_working_3-way'!W467)&gt;0,0,PI()),ACOS('OddsRatio_working_3-way'!V467/(2*'OddsRatio_working_3-way'!X467)))</f>
        <v>#VALUE!</v>
      </c>
      <c r="Z467" s="11" t="e">
        <f>'OddsRatio_working_3-way'!X467^(1/3)*COS('OddsRatio_working_3-way'!Y467/3)</f>
        <v>#VALUE!</v>
      </c>
      <c r="AA467" s="11" t="e">
        <f>'OddsRatio_working_3-way'!X467^(1/3)*COS(('OddsRatio_working_3-way'!Y467+2*PI())/3)</f>
        <v>#VALUE!</v>
      </c>
      <c r="AB467" s="11" t="e">
        <f>'OddsRatio_working_3-way'!X467^(1/3)*COS(('OddsRatio_working_3-way'!Y467+4*PI())/3)</f>
        <v>#VALUE!</v>
      </c>
      <c r="AC467" s="11" t="e">
        <f>'OddsRatio_working_3-way'!X467^(1/3)*SIN('OddsRatio_working_3-way'!Y467/3)</f>
        <v>#VALUE!</v>
      </c>
      <c r="AD467" s="11" t="e">
        <f>'OddsRatio_working_3-way'!X467^(1/3)*SIN(('OddsRatio_working_3-way'!Y467+2*PI())/3)</f>
        <v>#VALUE!</v>
      </c>
      <c r="AE467" s="11" t="e">
        <f>'OddsRatio_working_3-way'!X467^(1/3)*SIN(('OddsRatio_working_3-way'!Y467+4*PI())/3)</f>
        <v>#VALUE!</v>
      </c>
      <c r="AF467" s="11" t="e">
        <f>-'OddsRatio_working_3-way'!U467/(3*'OddsRatio_working_3-way'!X467^(1/3))*COS(('OddsRatio_working_3-way'!Y467)/3)</f>
        <v>#VALUE!</v>
      </c>
      <c r="AG467" s="11" t="e">
        <f>-'OddsRatio_working_3-way'!U467/(3*'OddsRatio_working_3-way'!X467^(1/3))*COS(('OddsRatio_working_3-way'!Y467+2*PI())/3)</f>
        <v>#VALUE!</v>
      </c>
      <c r="AH467" s="11" t="e">
        <f>-'OddsRatio_working_3-way'!U467/(3*'OddsRatio_working_3-way'!X467^(1/3))*COS(('OddsRatio_working_3-way'!Y467+4*PI())/3)</f>
        <v>#VALUE!</v>
      </c>
      <c r="AI467" s="11" t="e">
        <f>'OddsRatio_working_3-way'!U467/(3*'OddsRatio_working_3-way'!X467^(1/3))*SIN(('OddsRatio_working_3-way'!Y467)/3)</f>
        <v>#VALUE!</v>
      </c>
      <c r="AJ467" s="11" t="e">
        <f>'OddsRatio_working_3-way'!U467/(3*'OddsRatio_working_3-way'!X467^(1/3))*SIN(('OddsRatio_working_3-way'!Y467+2*PI())/3)</f>
        <v>#VALUE!</v>
      </c>
      <c r="AK467" s="11" t="e">
        <f>'OddsRatio_working_3-way'!U467/(3*'OddsRatio_working_3-way'!X467^(1/3))*SIN(('OddsRatio_working_3-way'!Y467+4*PI())/3)</f>
        <v>#VALUE!</v>
      </c>
      <c r="AL467" s="11" t="e">
        <f>'OddsRatio_working_3-way'!Z467+'OddsRatio_working_3-way'!AF467</f>
        <v>#VALUE!</v>
      </c>
      <c r="AM467" s="11" t="e">
        <f>'OddsRatio_working_3-way'!AA467+'OddsRatio_working_3-way'!AG467</f>
        <v>#VALUE!</v>
      </c>
      <c r="AN467" s="11" t="e">
        <f>'OddsRatio_working_3-way'!AB467+'OddsRatio_working_3-way'!AH467</f>
        <v>#VALUE!</v>
      </c>
      <c r="AO467" s="11" t="e">
        <f>'OddsRatio_working_3-way'!AC467+'OddsRatio_working_3-way'!AI467</f>
        <v>#VALUE!</v>
      </c>
      <c r="AP467" s="11" t="e">
        <f>'OddsRatio_working_3-way'!AD467+'OddsRatio_working_3-way'!AJ467</f>
        <v>#VALUE!</v>
      </c>
      <c r="AQ467" s="11" t="e">
        <f>'OddsRatio_working_3-way'!AE467+'OddsRatio_working_3-way'!AK467</f>
        <v>#VALUE!</v>
      </c>
      <c r="AR467" s="10" t="str">
        <f>IF(A467="","",IF(('OddsRatio_working_3-way'!X467=0),IF(Q467&gt;0,-Q467^(1/3),(-Q467)^(1/3)),'OddsRatio_working_3-way'!AL467-'OddsRatio_working_3-way'!R467/3))</f>
        <v/>
      </c>
      <c r="AS467" s="11" t="e">
        <f>IF(('OddsRatio_working_3-way'!X467=0),IF(Q467&gt;0,-Q467^(1/3),(-Q467)^(1/3)),'OddsRatio_working_3-way'!AM467-'OddsRatio_working_3-way'!R467/3)</f>
        <v>#VALUE!</v>
      </c>
      <c r="AT467" s="11" t="e">
        <f>IF(('OddsRatio_working_3-way'!X467=0),IF(Q467&gt;0,-Q467^(1/3),(-Q467)^(1/3)),'OddsRatio_working_3-way'!AN467-'OddsRatio_working_3-way'!R467/3)</f>
        <v>#VALUE!</v>
      </c>
      <c r="AU467" s="11" t="e">
        <f>IF(('OddsRatio_working_3-way'!X467=0),0,'OddsRatio_working_3-way'!AO467)</f>
        <v>#VALUE!</v>
      </c>
      <c r="AV467" s="11" t="e">
        <f>IF(('OddsRatio_working_3-way'!X467=0),0,'OddsRatio_working_3-way'!AP467)</f>
        <v>#VALUE!</v>
      </c>
      <c r="AW467" s="11" t="e">
        <f>IF(('OddsRatio_working_3-way'!X467=0),0,'OddsRatio_working_3-way'!AQ467)</f>
        <v>#VALUE!</v>
      </c>
    </row>
    <row r="468" spans="1:4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9" t="e">
        <f t="shared" si="104"/>
        <v>#VALUE!</v>
      </c>
      <c r="E468" s="9" t="e">
        <f t="shared" si="105"/>
        <v>#VALUE!</v>
      </c>
      <c r="F468" s="9" t="e">
        <f t="shared" si="106"/>
        <v>#VALUE!</v>
      </c>
      <c r="G468" s="9" t="str">
        <f t="shared" si="107"/>
        <v/>
      </c>
      <c r="H468" s="9" t="str">
        <f t="shared" si="108"/>
        <v/>
      </c>
      <c r="I468" s="9" t="str">
        <f t="shared" si="109"/>
        <v/>
      </c>
      <c r="J468" s="9" t="str">
        <f t="shared" si="110"/>
        <v/>
      </c>
      <c r="K468" s="11" t="e">
        <f t="shared" si="111"/>
        <v>#VALUE!</v>
      </c>
      <c r="L468" s="11" t="e">
        <f t="shared" si="112"/>
        <v>#VALUE!</v>
      </c>
      <c r="M468" s="11" t="e">
        <f t="shared" si="113"/>
        <v>#VALUE!</v>
      </c>
      <c r="N468" s="11" t="e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#VALUE!</v>
      </c>
      <c r="O468" s="11">
        <f>0</f>
        <v>0</v>
      </c>
      <c r="P468" s="11" t="e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#VALUE!</v>
      </c>
      <c r="Q468" s="11" t="e">
        <f>2*'OddsRatio_working_3-way'!K468*'OddsRatio_working_3-way'!L468*'OddsRatio_working_3-way'!M468</f>
        <v>#VALUE!</v>
      </c>
      <c r="R468" s="11" t="e">
        <f t="shared" si="114"/>
        <v>#VALUE!</v>
      </c>
      <c r="S468" s="11" t="e">
        <f t="shared" si="115"/>
        <v>#VALUE!</v>
      </c>
      <c r="T468" s="11" t="e">
        <f t="shared" si="116"/>
        <v>#VALUE!</v>
      </c>
      <c r="U468" s="11" t="e">
        <f>'OddsRatio_working_3-way'!S468-'OddsRatio_working_3-way'!R468^2/3</f>
        <v>#VALUE!</v>
      </c>
      <c r="V468" s="11" t="e">
        <f>'OddsRatio_working_3-way'!S468*'OddsRatio_working_3-way'!R468/3-2*'OddsRatio_working_3-way'!R468^3/27-'OddsRatio_working_3-way'!T468</f>
        <v>#VALUE!</v>
      </c>
      <c r="W468" s="11" t="e">
        <f>'OddsRatio_working_3-way'!V468^2+4*'OddsRatio_working_3-way'!U468^3/27</f>
        <v>#VALUE!</v>
      </c>
      <c r="X468" s="11" t="e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#VALUE!</v>
      </c>
      <c r="Y468" s="11" t="e">
        <f>IF('OddsRatio_working_3-way'!W468&gt;=0,IF('OddsRatio_working_3-way'!V468+SQRT('OddsRatio_working_3-way'!W468)&gt;0,0,PI()),ACOS('OddsRatio_working_3-way'!V468/(2*'OddsRatio_working_3-way'!X468)))</f>
        <v>#VALUE!</v>
      </c>
      <c r="Z468" s="11" t="e">
        <f>'OddsRatio_working_3-way'!X468^(1/3)*COS('OddsRatio_working_3-way'!Y468/3)</f>
        <v>#VALUE!</v>
      </c>
      <c r="AA468" s="11" t="e">
        <f>'OddsRatio_working_3-way'!X468^(1/3)*COS(('OddsRatio_working_3-way'!Y468+2*PI())/3)</f>
        <v>#VALUE!</v>
      </c>
      <c r="AB468" s="11" t="e">
        <f>'OddsRatio_working_3-way'!X468^(1/3)*COS(('OddsRatio_working_3-way'!Y468+4*PI())/3)</f>
        <v>#VALUE!</v>
      </c>
      <c r="AC468" s="11" t="e">
        <f>'OddsRatio_working_3-way'!X468^(1/3)*SIN('OddsRatio_working_3-way'!Y468/3)</f>
        <v>#VALUE!</v>
      </c>
      <c r="AD468" s="11" t="e">
        <f>'OddsRatio_working_3-way'!X468^(1/3)*SIN(('OddsRatio_working_3-way'!Y468+2*PI())/3)</f>
        <v>#VALUE!</v>
      </c>
      <c r="AE468" s="11" t="e">
        <f>'OddsRatio_working_3-way'!X468^(1/3)*SIN(('OddsRatio_working_3-way'!Y468+4*PI())/3)</f>
        <v>#VALUE!</v>
      </c>
      <c r="AF468" s="11" t="e">
        <f>-'OddsRatio_working_3-way'!U468/(3*'OddsRatio_working_3-way'!X468^(1/3))*COS(('OddsRatio_working_3-way'!Y468)/3)</f>
        <v>#VALUE!</v>
      </c>
      <c r="AG468" s="11" t="e">
        <f>-'OddsRatio_working_3-way'!U468/(3*'OddsRatio_working_3-way'!X468^(1/3))*COS(('OddsRatio_working_3-way'!Y468+2*PI())/3)</f>
        <v>#VALUE!</v>
      </c>
      <c r="AH468" s="11" t="e">
        <f>-'OddsRatio_working_3-way'!U468/(3*'OddsRatio_working_3-way'!X468^(1/3))*COS(('OddsRatio_working_3-way'!Y468+4*PI())/3)</f>
        <v>#VALUE!</v>
      </c>
      <c r="AI468" s="11" t="e">
        <f>'OddsRatio_working_3-way'!U468/(3*'OddsRatio_working_3-way'!X468^(1/3))*SIN(('OddsRatio_working_3-way'!Y468)/3)</f>
        <v>#VALUE!</v>
      </c>
      <c r="AJ468" s="11" t="e">
        <f>'OddsRatio_working_3-way'!U468/(3*'OddsRatio_working_3-way'!X468^(1/3))*SIN(('OddsRatio_working_3-way'!Y468+2*PI())/3)</f>
        <v>#VALUE!</v>
      </c>
      <c r="AK468" s="11" t="e">
        <f>'OddsRatio_working_3-way'!U468/(3*'OddsRatio_working_3-way'!X468^(1/3))*SIN(('OddsRatio_working_3-way'!Y468+4*PI())/3)</f>
        <v>#VALUE!</v>
      </c>
      <c r="AL468" s="11" t="e">
        <f>'OddsRatio_working_3-way'!Z468+'OddsRatio_working_3-way'!AF468</f>
        <v>#VALUE!</v>
      </c>
      <c r="AM468" s="11" t="e">
        <f>'OddsRatio_working_3-way'!AA468+'OddsRatio_working_3-way'!AG468</f>
        <v>#VALUE!</v>
      </c>
      <c r="AN468" s="11" t="e">
        <f>'OddsRatio_working_3-way'!AB468+'OddsRatio_working_3-way'!AH468</f>
        <v>#VALUE!</v>
      </c>
      <c r="AO468" s="11" t="e">
        <f>'OddsRatio_working_3-way'!AC468+'OddsRatio_working_3-way'!AI468</f>
        <v>#VALUE!</v>
      </c>
      <c r="AP468" s="11" t="e">
        <f>'OddsRatio_working_3-way'!AD468+'OddsRatio_working_3-way'!AJ468</f>
        <v>#VALUE!</v>
      </c>
      <c r="AQ468" s="11" t="e">
        <f>'OddsRatio_working_3-way'!AE468+'OddsRatio_working_3-way'!AK468</f>
        <v>#VALUE!</v>
      </c>
      <c r="AR468" s="10" t="str">
        <f>IF(A468="","",IF(('OddsRatio_working_3-way'!X468=0),IF(Q468&gt;0,-Q468^(1/3),(-Q468)^(1/3)),'OddsRatio_working_3-way'!AL468-'OddsRatio_working_3-way'!R468/3))</f>
        <v/>
      </c>
      <c r="AS468" s="11" t="e">
        <f>IF(('OddsRatio_working_3-way'!X468=0),IF(Q468&gt;0,-Q468^(1/3),(-Q468)^(1/3)),'OddsRatio_working_3-way'!AM468-'OddsRatio_working_3-way'!R468/3)</f>
        <v>#VALUE!</v>
      </c>
      <c r="AT468" s="11" t="e">
        <f>IF(('OddsRatio_working_3-way'!X468=0),IF(Q468&gt;0,-Q468^(1/3),(-Q468)^(1/3)),'OddsRatio_working_3-way'!AN468-'OddsRatio_working_3-way'!R468/3)</f>
        <v>#VALUE!</v>
      </c>
      <c r="AU468" s="11" t="e">
        <f>IF(('OddsRatio_working_3-way'!X468=0),0,'OddsRatio_working_3-way'!AO468)</f>
        <v>#VALUE!</v>
      </c>
      <c r="AV468" s="11" t="e">
        <f>IF(('OddsRatio_working_3-way'!X468=0),0,'OddsRatio_working_3-way'!AP468)</f>
        <v>#VALUE!</v>
      </c>
      <c r="AW468" s="11" t="e">
        <f>IF(('OddsRatio_working_3-way'!X468=0),0,'OddsRatio_working_3-way'!AQ468)</f>
        <v>#VALUE!</v>
      </c>
    </row>
    <row r="469" spans="1:4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9" t="e">
        <f t="shared" si="104"/>
        <v>#VALUE!</v>
      </c>
      <c r="E469" s="9" t="e">
        <f t="shared" si="105"/>
        <v>#VALUE!</v>
      </c>
      <c r="F469" s="9" t="e">
        <f t="shared" si="106"/>
        <v>#VALUE!</v>
      </c>
      <c r="G469" s="9" t="str">
        <f t="shared" si="107"/>
        <v/>
      </c>
      <c r="H469" s="9" t="str">
        <f t="shared" si="108"/>
        <v/>
      </c>
      <c r="I469" s="9" t="str">
        <f t="shared" si="109"/>
        <v/>
      </c>
      <c r="J469" s="9" t="str">
        <f t="shared" si="110"/>
        <v/>
      </c>
      <c r="K469" s="11" t="e">
        <f t="shared" si="111"/>
        <v>#VALUE!</v>
      </c>
      <c r="L469" s="11" t="e">
        <f t="shared" si="112"/>
        <v>#VALUE!</v>
      </c>
      <c r="M469" s="11" t="e">
        <f t="shared" si="113"/>
        <v>#VALUE!</v>
      </c>
      <c r="N469" s="11" t="e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#VALUE!</v>
      </c>
      <c r="O469" s="11">
        <f>0</f>
        <v>0</v>
      </c>
      <c r="P469" s="11" t="e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#VALUE!</v>
      </c>
      <c r="Q469" s="11" t="e">
        <f>2*'OddsRatio_working_3-way'!K469*'OddsRatio_working_3-way'!L469*'OddsRatio_working_3-way'!M469</f>
        <v>#VALUE!</v>
      </c>
      <c r="R469" s="11" t="e">
        <f t="shared" si="114"/>
        <v>#VALUE!</v>
      </c>
      <c r="S469" s="11" t="e">
        <f t="shared" si="115"/>
        <v>#VALUE!</v>
      </c>
      <c r="T469" s="11" t="e">
        <f t="shared" si="116"/>
        <v>#VALUE!</v>
      </c>
      <c r="U469" s="11" t="e">
        <f>'OddsRatio_working_3-way'!S469-'OddsRatio_working_3-way'!R469^2/3</f>
        <v>#VALUE!</v>
      </c>
      <c r="V469" s="11" t="e">
        <f>'OddsRatio_working_3-way'!S469*'OddsRatio_working_3-way'!R469/3-2*'OddsRatio_working_3-way'!R469^3/27-'OddsRatio_working_3-way'!T469</f>
        <v>#VALUE!</v>
      </c>
      <c r="W469" s="11" t="e">
        <f>'OddsRatio_working_3-way'!V469^2+4*'OddsRatio_working_3-way'!U469^3/27</f>
        <v>#VALUE!</v>
      </c>
      <c r="X469" s="11" t="e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#VALUE!</v>
      </c>
      <c r="Y469" s="11" t="e">
        <f>IF('OddsRatio_working_3-way'!W469&gt;=0,IF('OddsRatio_working_3-way'!V469+SQRT('OddsRatio_working_3-way'!W469)&gt;0,0,PI()),ACOS('OddsRatio_working_3-way'!V469/(2*'OddsRatio_working_3-way'!X469)))</f>
        <v>#VALUE!</v>
      </c>
      <c r="Z469" s="11" t="e">
        <f>'OddsRatio_working_3-way'!X469^(1/3)*COS('OddsRatio_working_3-way'!Y469/3)</f>
        <v>#VALUE!</v>
      </c>
      <c r="AA469" s="11" t="e">
        <f>'OddsRatio_working_3-way'!X469^(1/3)*COS(('OddsRatio_working_3-way'!Y469+2*PI())/3)</f>
        <v>#VALUE!</v>
      </c>
      <c r="AB469" s="11" t="e">
        <f>'OddsRatio_working_3-way'!X469^(1/3)*COS(('OddsRatio_working_3-way'!Y469+4*PI())/3)</f>
        <v>#VALUE!</v>
      </c>
      <c r="AC469" s="11" t="e">
        <f>'OddsRatio_working_3-way'!X469^(1/3)*SIN('OddsRatio_working_3-way'!Y469/3)</f>
        <v>#VALUE!</v>
      </c>
      <c r="AD469" s="11" t="e">
        <f>'OddsRatio_working_3-way'!X469^(1/3)*SIN(('OddsRatio_working_3-way'!Y469+2*PI())/3)</f>
        <v>#VALUE!</v>
      </c>
      <c r="AE469" s="11" t="e">
        <f>'OddsRatio_working_3-way'!X469^(1/3)*SIN(('OddsRatio_working_3-way'!Y469+4*PI())/3)</f>
        <v>#VALUE!</v>
      </c>
      <c r="AF469" s="11" t="e">
        <f>-'OddsRatio_working_3-way'!U469/(3*'OddsRatio_working_3-way'!X469^(1/3))*COS(('OddsRatio_working_3-way'!Y469)/3)</f>
        <v>#VALUE!</v>
      </c>
      <c r="AG469" s="11" t="e">
        <f>-'OddsRatio_working_3-way'!U469/(3*'OddsRatio_working_3-way'!X469^(1/3))*COS(('OddsRatio_working_3-way'!Y469+2*PI())/3)</f>
        <v>#VALUE!</v>
      </c>
      <c r="AH469" s="11" t="e">
        <f>-'OddsRatio_working_3-way'!U469/(3*'OddsRatio_working_3-way'!X469^(1/3))*COS(('OddsRatio_working_3-way'!Y469+4*PI())/3)</f>
        <v>#VALUE!</v>
      </c>
      <c r="AI469" s="11" t="e">
        <f>'OddsRatio_working_3-way'!U469/(3*'OddsRatio_working_3-way'!X469^(1/3))*SIN(('OddsRatio_working_3-way'!Y469)/3)</f>
        <v>#VALUE!</v>
      </c>
      <c r="AJ469" s="11" t="e">
        <f>'OddsRatio_working_3-way'!U469/(3*'OddsRatio_working_3-way'!X469^(1/3))*SIN(('OddsRatio_working_3-way'!Y469+2*PI())/3)</f>
        <v>#VALUE!</v>
      </c>
      <c r="AK469" s="11" t="e">
        <f>'OddsRatio_working_3-way'!U469/(3*'OddsRatio_working_3-way'!X469^(1/3))*SIN(('OddsRatio_working_3-way'!Y469+4*PI())/3)</f>
        <v>#VALUE!</v>
      </c>
      <c r="AL469" s="11" t="e">
        <f>'OddsRatio_working_3-way'!Z469+'OddsRatio_working_3-way'!AF469</f>
        <v>#VALUE!</v>
      </c>
      <c r="AM469" s="11" t="e">
        <f>'OddsRatio_working_3-way'!AA469+'OddsRatio_working_3-way'!AG469</f>
        <v>#VALUE!</v>
      </c>
      <c r="AN469" s="11" t="e">
        <f>'OddsRatio_working_3-way'!AB469+'OddsRatio_working_3-way'!AH469</f>
        <v>#VALUE!</v>
      </c>
      <c r="AO469" s="11" t="e">
        <f>'OddsRatio_working_3-way'!AC469+'OddsRatio_working_3-way'!AI469</f>
        <v>#VALUE!</v>
      </c>
      <c r="AP469" s="11" t="e">
        <f>'OddsRatio_working_3-way'!AD469+'OddsRatio_working_3-way'!AJ469</f>
        <v>#VALUE!</v>
      </c>
      <c r="AQ469" s="11" t="e">
        <f>'OddsRatio_working_3-way'!AE469+'OddsRatio_working_3-way'!AK469</f>
        <v>#VALUE!</v>
      </c>
      <c r="AR469" s="10" t="str">
        <f>IF(A469="","",IF(('OddsRatio_working_3-way'!X469=0),IF(Q469&gt;0,-Q469^(1/3),(-Q469)^(1/3)),'OddsRatio_working_3-way'!AL469-'OddsRatio_working_3-way'!R469/3))</f>
        <v/>
      </c>
      <c r="AS469" s="11" t="e">
        <f>IF(('OddsRatio_working_3-way'!X469=0),IF(Q469&gt;0,-Q469^(1/3),(-Q469)^(1/3)),'OddsRatio_working_3-way'!AM469-'OddsRatio_working_3-way'!R469/3)</f>
        <v>#VALUE!</v>
      </c>
      <c r="AT469" s="11" t="e">
        <f>IF(('OddsRatio_working_3-way'!X469=0),IF(Q469&gt;0,-Q469^(1/3),(-Q469)^(1/3)),'OddsRatio_working_3-way'!AN469-'OddsRatio_working_3-way'!R469/3)</f>
        <v>#VALUE!</v>
      </c>
      <c r="AU469" s="11" t="e">
        <f>IF(('OddsRatio_working_3-way'!X469=0),0,'OddsRatio_working_3-way'!AO469)</f>
        <v>#VALUE!</v>
      </c>
      <c r="AV469" s="11" t="e">
        <f>IF(('OddsRatio_working_3-way'!X469=0),0,'OddsRatio_working_3-way'!AP469)</f>
        <v>#VALUE!</v>
      </c>
      <c r="AW469" s="11" t="e">
        <f>IF(('OddsRatio_working_3-way'!X469=0),0,'OddsRatio_working_3-way'!AQ469)</f>
        <v>#VALUE!</v>
      </c>
    </row>
    <row r="470" spans="1:4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9" t="e">
        <f t="shared" si="104"/>
        <v>#VALUE!</v>
      </c>
      <c r="E470" s="9" t="e">
        <f t="shared" si="105"/>
        <v>#VALUE!</v>
      </c>
      <c r="F470" s="9" t="e">
        <f t="shared" si="106"/>
        <v>#VALUE!</v>
      </c>
      <c r="G470" s="9" t="str">
        <f t="shared" si="107"/>
        <v/>
      </c>
      <c r="H470" s="9" t="str">
        <f t="shared" si="108"/>
        <v/>
      </c>
      <c r="I470" s="9" t="str">
        <f t="shared" si="109"/>
        <v/>
      </c>
      <c r="J470" s="9" t="str">
        <f t="shared" si="110"/>
        <v/>
      </c>
      <c r="K470" s="11" t="e">
        <f t="shared" si="111"/>
        <v>#VALUE!</v>
      </c>
      <c r="L470" s="11" t="e">
        <f t="shared" si="112"/>
        <v>#VALUE!</v>
      </c>
      <c r="M470" s="11" t="e">
        <f t="shared" si="113"/>
        <v>#VALUE!</v>
      </c>
      <c r="N470" s="11" t="e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#VALUE!</v>
      </c>
      <c r="O470" s="11">
        <f>0</f>
        <v>0</v>
      </c>
      <c r="P470" s="11" t="e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#VALUE!</v>
      </c>
      <c r="Q470" s="11" t="e">
        <f>2*'OddsRatio_working_3-way'!K470*'OddsRatio_working_3-way'!L470*'OddsRatio_working_3-way'!M470</f>
        <v>#VALUE!</v>
      </c>
      <c r="R470" s="11" t="e">
        <f t="shared" si="114"/>
        <v>#VALUE!</v>
      </c>
      <c r="S470" s="11" t="e">
        <f t="shared" si="115"/>
        <v>#VALUE!</v>
      </c>
      <c r="T470" s="11" t="e">
        <f t="shared" si="116"/>
        <v>#VALUE!</v>
      </c>
      <c r="U470" s="11" t="e">
        <f>'OddsRatio_working_3-way'!S470-'OddsRatio_working_3-way'!R470^2/3</f>
        <v>#VALUE!</v>
      </c>
      <c r="V470" s="11" t="e">
        <f>'OddsRatio_working_3-way'!S470*'OddsRatio_working_3-way'!R470/3-2*'OddsRatio_working_3-way'!R470^3/27-'OddsRatio_working_3-way'!T470</f>
        <v>#VALUE!</v>
      </c>
      <c r="W470" s="11" t="e">
        <f>'OddsRatio_working_3-way'!V470^2+4*'OddsRatio_working_3-way'!U470^3/27</f>
        <v>#VALUE!</v>
      </c>
      <c r="X470" s="11" t="e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#VALUE!</v>
      </c>
      <c r="Y470" s="11" t="e">
        <f>IF('OddsRatio_working_3-way'!W470&gt;=0,IF('OddsRatio_working_3-way'!V470+SQRT('OddsRatio_working_3-way'!W470)&gt;0,0,PI()),ACOS('OddsRatio_working_3-way'!V470/(2*'OddsRatio_working_3-way'!X470)))</f>
        <v>#VALUE!</v>
      </c>
      <c r="Z470" s="11" t="e">
        <f>'OddsRatio_working_3-way'!X470^(1/3)*COS('OddsRatio_working_3-way'!Y470/3)</f>
        <v>#VALUE!</v>
      </c>
      <c r="AA470" s="11" t="e">
        <f>'OddsRatio_working_3-way'!X470^(1/3)*COS(('OddsRatio_working_3-way'!Y470+2*PI())/3)</f>
        <v>#VALUE!</v>
      </c>
      <c r="AB470" s="11" t="e">
        <f>'OddsRatio_working_3-way'!X470^(1/3)*COS(('OddsRatio_working_3-way'!Y470+4*PI())/3)</f>
        <v>#VALUE!</v>
      </c>
      <c r="AC470" s="11" t="e">
        <f>'OddsRatio_working_3-way'!X470^(1/3)*SIN('OddsRatio_working_3-way'!Y470/3)</f>
        <v>#VALUE!</v>
      </c>
      <c r="AD470" s="11" t="e">
        <f>'OddsRatio_working_3-way'!X470^(1/3)*SIN(('OddsRatio_working_3-way'!Y470+2*PI())/3)</f>
        <v>#VALUE!</v>
      </c>
      <c r="AE470" s="11" t="e">
        <f>'OddsRatio_working_3-way'!X470^(1/3)*SIN(('OddsRatio_working_3-way'!Y470+4*PI())/3)</f>
        <v>#VALUE!</v>
      </c>
      <c r="AF470" s="11" t="e">
        <f>-'OddsRatio_working_3-way'!U470/(3*'OddsRatio_working_3-way'!X470^(1/3))*COS(('OddsRatio_working_3-way'!Y470)/3)</f>
        <v>#VALUE!</v>
      </c>
      <c r="AG470" s="11" t="e">
        <f>-'OddsRatio_working_3-way'!U470/(3*'OddsRatio_working_3-way'!X470^(1/3))*COS(('OddsRatio_working_3-way'!Y470+2*PI())/3)</f>
        <v>#VALUE!</v>
      </c>
      <c r="AH470" s="11" t="e">
        <f>-'OddsRatio_working_3-way'!U470/(3*'OddsRatio_working_3-way'!X470^(1/3))*COS(('OddsRatio_working_3-way'!Y470+4*PI())/3)</f>
        <v>#VALUE!</v>
      </c>
      <c r="AI470" s="11" t="e">
        <f>'OddsRatio_working_3-way'!U470/(3*'OddsRatio_working_3-way'!X470^(1/3))*SIN(('OddsRatio_working_3-way'!Y470)/3)</f>
        <v>#VALUE!</v>
      </c>
      <c r="AJ470" s="11" t="e">
        <f>'OddsRatio_working_3-way'!U470/(3*'OddsRatio_working_3-way'!X470^(1/3))*SIN(('OddsRatio_working_3-way'!Y470+2*PI())/3)</f>
        <v>#VALUE!</v>
      </c>
      <c r="AK470" s="11" t="e">
        <f>'OddsRatio_working_3-way'!U470/(3*'OddsRatio_working_3-way'!X470^(1/3))*SIN(('OddsRatio_working_3-way'!Y470+4*PI())/3)</f>
        <v>#VALUE!</v>
      </c>
      <c r="AL470" s="11" t="e">
        <f>'OddsRatio_working_3-way'!Z470+'OddsRatio_working_3-way'!AF470</f>
        <v>#VALUE!</v>
      </c>
      <c r="AM470" s="11" t="e">
        <f>'OddsRatio_working_3-way'!AA470+'OddsRatio_working_3-way'!AG470</f>
        <v>#VALUE!</v>
      </c>
      <c r="AN470" s="11" t="e">
        <f>'OddsRatio_working_3-way'!AB470+'OddsRatio_working_3-way'!AH470</f>
        <v>#VALUE!</v>
      </c>
      <c r="AO470" s="11" t="e">
        <f>'OddsRatio_working_3-way'!AC470+'OddsRatio_working_3-way'!AI470</f>
        <v>#VALUE!</v>
      </c>
      <c r="AP470" s="11" t="e">
        <f>'OddsRatio_working_3-way'!AD470+'OddsRatio_working_3-way'!AJ470</f>
        <v>#VALUE!</v>
      </c>
      <c r="AQ470" s="11" t="e">
        <f>'OddsRatio_working_3-way'!AE470+'OddsRatio_working_3-way'!AK470</f>
        <v>#VALUE!</v>
      </c>
      <c r="AR470" s="10" t="str">
        <f>IF(A470="","",IF(('OddsRatio_working_3-way'!X470=0),IF(Q470&gt;0,-Q470^(1/3),(-Q470)^(1/3)),'OddsRatio_working_3-way'!AL470-'OddsRatio_working_3-way'!R470/3))</f>
        <v/>
      </c>
      <c r="AS470" s="11" t="e">
        <f>IF(('OddsRatio_working_3-way'!X470=0),IF(Q470&gt;0,-Q470^(1/3),(-Q470)^(1/3)),'OddsRatio_working_3-way'!AM470-'OddsRatio_working_3-way'!R470/3)</f>
        <v>#VALUE!</v>
      </c>
      <c r="AT470" s="11" t="e">
        <f>IF(('OddsRatio_working_3-way'!X470=0),IF(Q470&gt;0,-Q470^(1/3),(-Q470)^(1/3)),'OddsRatio_working_3-way'!AN470-'OddsRatio_working_3-way'!R470/3)</f>
        <v>#VALUE!</v>
      </c>
      <c r="AU470" s="11" t="e">
        <f>IF(('OddsRatio_working_3-way'!X470=0),0,'OddsRatio_working_3-way'!AO470)</f>
        <v>#VALUE!</v>
      </c>
      <c r="AV470" s="11" t="e">
        <f>IF(('OddsRatio_working_3-way'!X470=0),0,'OddsRatio_working_3-way'!AP470)</f>
        <v>#VALUE!</v>
      </c>
      <c r="AW470" s="11" t="e">
        <f>IF(('OddsRatio_working_3-way'!X470=0),0,'OddsRatio_working_3-way'!AQ470)</f>
        <v>#VALUE!</v>
      </c>
    </row>
    <row r="471" spans="1:4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9" t="e">
        <f t="shared" si="104"/>
        <v>#VALUE!</v>
      </c>
      <c r="E471" s="9" t="e">
        <f t="shared" si="105"/>
        <v>#VALUE!</v>
      </c>
      <c r="F471" s="9" t="e">
        <f t="shared" si="106"/>
        <v>#VALUE!</v>
      </c>
      <c r="G471" s="9" t="str">
        <f t="shared" si="107"/>
        <v/>
      </c>
      <c r="H471" s="9" t="str">
        <f t="shared" si="108"/>
        <v/>
      </c>
      <c r="I471" s="9" t="str">
        <f t="shared" si="109"/>
        <v/>
      </c>
      <c r="J471" s="9" t="str">
        <f t="shared" si="110"/>
        <v/>
      </c>
      <c r="K471" s="11" t="e">
        <f t="shared" si="111"/>
        <v>#VALUE!</v>
      </c>
      <c r="L471" s="11" t="e">
        <f t="shared" si="112"/>
        <v>#VALUE!</v>
      </c>
      <c r="M471" s="11" t="e">
        <f t="shared" si="113"/>
        <v>#VALUE!</v>
      </c>
      <c r="N471" s="11" t="e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#VALUE!</v>
      </c>
      <c r="O471" s="11">
        <f>0</f>
        <v>0</v>
      </c>
      <c r="P471" s="11" t="e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#VALUE!</v>
      </c>
      <c r="Q471" s="11" t="e">
        <f>2*'OddsRatio_working_3-way'!K471*'OddsRatio_working_3-way'!L471*'OddsRatio_working_3-way'!M471</f>
        <v>#VALUE!</v>
      </c>
      <c r="R471" s="11" t="e">
        <f t="shared" si="114"/>
        <v>#VALUE!</v>
      </c>
      <c r="S471" s="11" t="e">
        <f t="shared" si="115"/>
        <v>#VALUE!</v>
      </c>
      <c r="T471" s="11" t="e">
        <f t="shared" si="116"/>
        <v>#VALUE!</v>
      </c>
      <c r="U471" s="11" t="e">
        <f>'OddsRatio_working_3-way'!S471-'OddsRatio_working_3-way'!R471^2/3</f>
        <v>#VALUE!</v>
      </c>
      <c r="V471" s="11" t="e">
        <f>'OddsRatio_working_3-way'!S471*'OddsRatio_working_3-way'!R471/3-2*'OddsRatio_working_3-way'!R471^3/27-'OddsRatio_working_3-way'!T471</f>
        <v>#VALUE!</v>
      </c>
      <c r="W471" s="11" t="e">
        <f>'OddsRatio_working_3-way'!V471^2+4*'OddsRatio_working_3-way'!U471^3/27</f>
        <v>#VALUE!</v>
      </c>
      <c r="X471" s="11" t="e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#VALUE!</v>
      </c>
      <c r="Y471" s="11" t="e">
        <f>IF('OddsRatio_working_3-way'!W471&gt;=0,IF('OddsRatio_working_3-way'!V471+SQRT('OddsRatio_working_3-way'!W471)&gt;0,0,PI()),ACOS('OddsRatio_working_3-way'!V471/(2*'OddsRatio_working_3-way'!X471)))</f>
        <v>#VALUE!</v>
      </c>
      <c r="Z471" s="11" t="e">
        <f>'OddsRatio_working_3-way'!X471^(1/3)*COS('OddsRatio_working_3-way'!Y471/3)</f>
        <v>#VALUE!</v>
      </c>
      <c r="AA471" s="11" t="e">
        <f>'OddsRatio_working_3-way'!X471^(1/3)*COS(('OddsRatio_working_3-way'!Y471+2*PI())/3)</f>
        <v>#VALUE!</v>
      </c>
      <c r="AB471" s="11" t="e">
        <f>'OddsRatio_working_3-way'!X471^(1/3)*COS(('OddsRatio_working_3-way'!Y471+4*PI())/3)</f>
        <v>#VALUE!</v>
      </c>
      <c r="AC471" s="11" t="e">
        <f>'OddsRatio_working_3-way'!X471^(1/3)*SIN('OddsRatio_working_3-way'!Y471/3)</f>
        <v>#VALUE!</v>
      </c>
      <c r="AD471" s="11" t="e">
        <f>'OddsRatio_working_3-way'!X471^(1/3)*SIN(('OddsRatio_working_3-way'!Y471+2*PI())/3)</f>
        <v>#VALUE!</v>
      </c>
      <c r="AE471" s="11" t="e">
        <f>'OddsRatio_working_3-way'!X471^(1/3)*SIN(('OddsRatio_working_3-way'!Y471+4*PI())/3)</f>
        <v>#VALUE!</v>
      </c>
      <c r="AF471" s="11" t="e">
        <f>-'OddsRatio_working_3-way'!U471/(3*'OddsRatio_working_3-way'!X471^(1/3))*COS(('OddsRatio_working_3-way'!Y471)/3)</f>
        <v>#VALUE!</v>
      </c>
      <c r="AG471" s="11" t="e">
        <f>-'OddsRatio_working_3-way'!U471/(3*'OddsRatio_working_3-way'!X471^(1/3))*COS(('OddsRatio_working_3-way'!Y471+2*PI())/3)</f>
        <v>#VALUE!</v>
      </c>
      <c r="AH471" s="11" t="e">
        <f>-'OddsRatio_working_3-way'!U471/(3*'OddsRatio_working_3-way'!X471^(1/3))*COS(('OddsRatio_working_3-way'!Y471+4*PI())/3)</f>
        <v>#VALUE!</v>
      </c>
      <c r="AI471" s="11" t="e">
        <f>'OddsRatio_working_3-way'!U471/(3*'OddsRatio_working_3-way'!X471^(1/3))*SIN(('OddsRatio_working_3-way'!Y471)/3)</f>
        <v>#VALUE!</v>
      </c>
      <c r="AJ471" s="11" t="e">
        <f>'OddsRatio_working_3-way'!U471/(3*'OddsRatio_working_3-way'!X471^(1/3))*SIN(('OddsRatio_working_3-way'!Y471+2*PI())/3)</f>
        <v>#VALUE!</v>
      </c>
      <c r="AK471" s="11" t="e">
        <f>'OddsRatio_working_3-way'!U471/(3*'OddsRatio_working_3-way'!X471^(1/3))*SIN(('OddsRatio_working_3-way'!Y471+4*PI())/3)</f>
        <v>#VALUE!</v>
      </c>
      <c r="AL471" s="11" t="e">
        <f>'OddsRatio_working_3-way'!Z471+'OddsRatio_working_3-way'!AF471</f>
        <v>#VALUE!</v>
      </c>
      <c r="AM471" s="11" t="e">
        <f>'OddsRatio_working_3-way'!AA471+'OddsRatio_working_3-way'!AG471</f>
        <v>#VALUE!</v>
      </c>
      <c r="AN471" s="11" t="e">
        <f>'OddsRatio_working_3-way'!AB471+'OddsRatio_working_3-way'!AH471</f>
        <v>#VALUE!</v>
      </c>
      <c r="AO471" s="11" t="e">
        <f>'OddsRatio_working_3-way'!AC471+'OddsRatio_working_3-way'!AI471</f>
        <v>#VALUE!</v>
      </c>
      <c r="AP471" s="11" t="e">
        <f>'OddsRatio_working_3-way'!AD471+'OddsRatio_working_3-way'!AJ471</f>
        <v>#VALUE!</v>
      </c>
      <c r="AQ471" s="11" t="e">
        <f>'OddsRatio_working_3-way'!AE471+'OddsRatio_working_3-way'!AK471</f>
        <v>#VALUE!</v>
      </c>
      <c r="AR471" s="10" t="str">
        <f>IF(A471="","",IF(('OddsRatio_working_3-way'!X471=0),IF(Q471&gt;0,-Q471^(1/3),(-Q471)^(1/3)),'OddsRatio_working_3-way'!AL471-'OddsRatio_working_3-way'!R471/3))</f>
        <v/>
      </c>
      <c r="AS471" s="11" t="e">
        <f>IF(('OddsRatio_working_3-way'!X471=0),IF(Q471&gt;0,-Q471^(1/3),(-Q471)^(1/3)),'OddsRatio_working_3-way'!AM471-'OddsRatio_working_3-way'!R471/3)</f>
        <v>#VALUE!</v>
      </c>
      <c r="AT471" s="11" t="e">
        <f>IF(('OddsRatio_working_3-way'!X471=0),IF(Q471&gt;0,-Q471^(1/3),(-Q471)^(1/3)),'OddsRatio_working_3-way'!AN471-'OddsRatio_working_3-way'!R471/3)</f>
        <v>#VALUE!</v>
      </c>
      <c r="AU471" s="11" t="e">
        <f>IF(('OddsRatio_working_3-way'!X471=0),0,'OddsRatio_working_3-way'!AO471)</f>
        <v>#VALUE!</v>
      </c>
      <c r="AV471" s="11" t="e">
        <f>IF(('OddsRatio_working_3-way'!X471=0),0,'OddsRatio_working_3-way'!AP471)</f>
        <v>#VALUE!</v>
      </c>
      <c r="AW471" s="11" t="e">
        <f>IF(('OddsRatio_working_3-way'!X471=0),0,'OddsRatio_working_3-way'!AQ471)</f>
        <v>#VALUE!</v>
      </c>
    </row>
    <row r="472" spans="1:4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9" t="e">
        <f t="shared" si="104"/>
        <v>#VALUE!</v>
      </c>
      <c r="E472" s="9" t="e">
        <f t="shared" si="105"/>
        <v>#VALUE!</v>
      </c>
      <c r="F472" s="9" t="e">
        <f t="shared" si="106"/>
        <v>#VALUE!</v>
      </c>
      <c r="G472" s="9" t="str">
        <f t="shared" si="107"/>
        <v/>
      </c>
      <c r="H472" s="9" t="str">
        <f t="shared" si="108"/>
        <v/>
      </c>
      <c r="I472" s="9" t="str">
        <f t="shared" si="109"/>
        <v/>
      </c>
      <c r="J472" s="9" t="str">
        <f t="shared" si="110"/>
        <v/>
      </c>
      <c r="K472" s="11" t="e">
        <f t="shared" si="111"/>
        <v>#VALUE!</v>
      </c>
      <c r="L472" s="11" t="e">
        <f t="shared" si="112"/>
        <v>#VALUE!</v>
      </c>
      <c r="M472" s="11" t="e">
        <f t="shared" si="113"/>
        <v>#VALUE!</v>
      </c>
      <c r="N472" s="11" t="e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#VALUE!</v>
      </c>
      <c r="O472" s="11">
        <f>0</f>
        <v>0</v>
      </c>
      <c r="P472" s="11" t="e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#VALUE!</v>
      </c>
      <c r="Q472" s="11" t="e">
        <f>2*'OddsRatio_working_3-way'!K472*'OddsRatio_working_3-way'!L472*'OddsRatio_working_3-way'!M472</f>
        <v>#VALUE!</v>
      </c>
      <c r="R472" s="11" t="e">
        <f t="shared" si="114"/>
        <v>#VALUE!</v>
      </c>
      <c r="S472" s="11" t="e">
        <f t="shared" si="115"/>
        <v>#VALUE!</v>
      </c>
      <c r="T472" s="11" t="e">
        <f t="shared" si="116"/>
        <v>#VALUE!</v>
      </c>
      <c r="U472" s="11" t="e">
        <f>'OddsRatio_working_3-way'!S472-'OddsRatio_working_3-way'!R472^2/3</f>
        <v>#VALUE!</v>
      </c>
      <c r="V472" s="11" t="e">
        <f>'OddsRatio_working_3-way'!S472*'OddsRatio_working_3-way'!R472/3-2*'OddsRatio_working_3-way'!R472^3/27-'OddsRatio_working_3-way'!T472</f>
        <v>#VALUE!</v>
      </c>
      <c r="W472" s="11" t="e">
        <f>'OddsRatio_working_3-way'!V472^2+4*'OddsRatio_working_3-way'!U472^3/27</f>
        <v>#VALUE!</v>
      </c>
      <c r="X472" s="11" t="e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#VALUE!</v>
      </c>
      <c r="Y472" s="11" t="e">
        <f>IF('OddsRatio_working_3-way'!W472&gt;=0,IF('OddsRatio_working_3-way'!V472+SQRT('OddsRatio_working_3-way'!W472)&gt;0,0,PI()),ACOS('OddsRatio_working_3-way'!V472/(2*'OddsRatio_working_3-way'!X472)))</f>
        <v>#VALUE!</v>
      </c>
      <c r="Z472" s="11" t="e">
        <f>'OddsRatio_working_3-way'!X472^(1/3)*COS('OddsRatio_working_3-way'!Y472/3)</f>
        <v>#VALUE!</v>
      </c>
      <c r="AA472" s="11" t="e">
        <f>'OddsRatio_working_3-way'!X472^(1/3)*COS(('OddsRatio_working_3-way'!Y472+2*PI())/3)</f>
        <v>#VALUE!</v>
      </c>
      <c r="AB472" s="11" t="e">
        <f>'OddsRatio_working_3-way'!X472^(1/3)*COS(('OddsRatio_working_3-way'!Y472+4*PI())/3)</f>
        <v>#VALUE!</v>
      </c>
      <c r="AC472" s="11" t="e">
        <f>'OddsRatio_working_3-way'!X472^(1/3)*SIN('OddsRatio_working_3-way'!Y472/3)</f>
        <v>#VALUE!</v>
      </c>
      <c r="AD472" s="11" t="e">
        <f>'OddsRatio_working_3-way'!X472^(1/3)*SIN(('OddsRatio_working_3-way'!Y472+2*PI())/3)</f>
        <v>#VALUE!</v>
      </c>
      <c r="AE472" s="11" t="e">
        <f>'OddsRatio_working_3-way'!X472^(1/3)*SIN(('OddsRatio_working_3-way'!Y472+4*PI())/3)</f>
        <v>#VALUE!</v>
      </c>
      <c r="AF472" s="11" t="e">
        <f>-'OddsRatio_working_3-way'!U472/(3*'OddsRatio_working_3-way'!X472^(1/3))*COS(('OddsRatio_working_3-way'!Y472)/3)</f>
        <v>#VALUE!</v>
      </c>
      <c r="AG472" s="11" t="e">
        <f>-'OddsRatio_working_3-way'!U472/(3*'OddsRatio_working_3-way'!X472^(1/3))*COS(('OddsRatio_working_3-way'!Y472+2*PI())/3)</f>
        <v>#VALUE!</v>
      </c>
      <c r="AH472" s="11" t="e">
        <f>-'OddsRatio_working_3-way'!U472/(3*'OddsRatio_working_3-way'!X472^(1/3))*COS(('OddsRatio_working_3-way'!Y472+4*PI())/3)</f>
        <v>#VALUE!</v>
      </c>
      <c r="AI472" s="11" t="e">
        <f>'OddsRatio_working_3-way'!U472/(3*'OddsRatio_working_3-way'!X472^(1/3))*SIN(('OddsRatio_working_3-way'!Y472)/3)</f>
        <v>#VALUE!</v>
      </c>
      <c r="AJ472" s="11" t="e">
        <f>'OddsRatio_working_3-way'!U472/(3*'OddsRatio_working_3-way'!X472^(1/3))*SIN(('OddsRatio_working_3-way'!Y472+2*PI())/3)</f>
        <v>#VALUE!</v>
      </c>
      <c r="AK472" s="11" t="e">
        <f>'OddsRatio_working_3-way'!U472/(3*'OddsRatio_working_3-way'!X472^(1/3))*SIN(('OddsRatio_working_3-way'!Y472+4*PI())/3)</f>
        <v>#VALUE!</v>
      </c>
      <c r="AL472" s="11" t="e">
        <f>'OddsRatio_working_3-way'!Z472+'OddsRatio_working_3-way'!AF472</f>
        <v>#VALUE!</v>
      </c>
      <c r="AM472" s="11" t="e">
        <f>'OddsRatio_working_3-way'!AA472+'OddsRatio_working_3-way'!AG472</f>
        <v>#VALUE!</v>
      </c>
      <c r="AN472" s="11" t="e">
        <f>'OddsRatio_working_3-way'!AB472+'OddsRatio_working_3-way'!AH472</f>
        <v>#VALUE!</v>
      </c>
      <c r="AO472" s="11" t="e">
        <f>'OddsRatio_working_3-way'!AC472+'OddsRatio_working_3-way'!AI472</f>
        <v>#VALUE!</v>
      </c>
      <c r="AP472" s="11" t="e">
        <f>'OddsRatio_working_3-way'!AD472+'OddsRatio_working_3-way'!AJ472</f>
        <v>#VALUE!</v>
      </c>
      <c r="AQ472" s="11" t="e">
        <f>'OddsRatio_working_3-way'!AE472+'OddsRatio_working_3-way'!AK472</f>
        <v>#VALUE!</v>
      </c>
      <c r="AR472" s="10" t="str">
        <f>IF(A472="","",IF(('OddsRatio_working_3-way'!X472=0),IF(Q472&gt;0,-Q472^(1/3),(-Q472)^(1/3)),'OddsRatio_working_3-way'!AL472-'OddsRatio_working_3-way'!R472/3))</f>
        <v/>
      </c>
      <c r="AS472" s="11" t="e">
        <f>IF(('OddsRatio_working_3-way'!X472=0),IF(Q472&gt;0,-Q472^(1/3),(-Q472)^(1/3)),'OddsRatio_working_3-way'!AM472-'OddsRatio_working_3-way'!R472/3)</f>
        <v>#VALUE!</v>
      </c>
      <c r="AT472" s="11" t="e">
        <f>IF(('OddsRatio_working_3-way'!X472=0),IF(Q472&gt;0,-Q472^(1/3),(-Q472)^(1/3)),'OddsRatio_working_3-way'!AN472-'OddsRatio_working_3-way'!R472/3)</f>
        <v>#VALUE!</v>
      </c>
      <c r="AU472" s="11" t="e">
        <f>IF(('OddsRatio_working_3-way'!X472=0),0,'OddsRatio_working_3-way'!AO472)</f>
        <v>#VALUE!</v>
      </c>
      <c r="AV472" s="11" t="e">
        <f>IF(('OddsRatio_working_3-way'!X472=0),0,'OddsRatio_working_3-way'!AP472)</f>
        <v>#VALUE!</v>
      </c>
      <c r="AW472" s="11" t="e">
        <f>IF(('OddsRatio_working_3-way'!X472=0),0,'OddsRatio_working_3-way'!AQ472)</f>
        <v>#VALUE!</v>
      </c>
    </row>
    <row r="473" spans="1:4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9" t="e">
        <f t="shared" si="104"/>
        <v>#VALUE!</v>
      </c>
      <c r="E473" s="9" t="e">
        <f t="shared" si="105"/>
        <v>#VALUE!</v>
      </c>
      <c r="F473" s="9" t="e">
        <f t="shared" si="106"/>
        <v>#VALUE!</v>
      </c>
      <c r="G473" s="9" t="str">
        <f t="shared" si="107"/>
        <v/>
      </c>
      <c r="H473" s="9" t="str">
        <f t="shared" si="108"/>
        <v/>
      </c>
      <c r="I473" s="9" t="str">
        <f t="shared" si="109"/>
        <v/>
      </c>
      <c r="J473" s="9" t="str">
        <f t="shared" si="110"/>
        <v/>
      </c>
      <c r="K473" s="11" t="e">
        <f t="shared" si="111"/>
        <v>#VALUE!</v>
      </c>
      <c r="L473" s="11" t="e">
        <f t="shared" si="112"/>
        <v>#VALUE!</v>
      </c>
      <c r="M473" s="11" t="e">
        <f t="shared" si="113"/>
        <v>#VALUE!</v>
      </c>
      <c r="N473" s="11" t="e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#VALUE!</v>
      </c>
      <c r="O473" s="11">
        <f>0</f>
        <v>0</v>
      </c>
      <c r="P473" s="11" t="e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#VALUE!</v>
      </c>
      <c r="Q473" s="11" t="e">
        <f>2*'OddsRatio_working_3-way'!K473*'OddsRatio_working_3-way'!L473*'OddsRatio_working_3-way'!M473</f>
        <v>#VALUE!</v>
      </c>
      <c r="R473" s="11" t="e">
        <f t="shared" si="114"/>
        <v>#VALUE!</v>
      </c>
      <c r="S473" s="11" t="e">
        <f t="shared" si="115"/>
        <v>#VALUE!</v>
      </c>
      <c r="T473" s="11" t="e">
        <f t="shared" si="116"/>
        <v>#VALUE!</v>
      </c>
      <c r="U473" s="11" t="e">
        <f>'OddsRatio_working_3-way'!S473-'OddsRatio_working_3-way'!R473^2/3</f>
        <v>#VALUE!</v>
      </c>
      <c r="V473" s="11" t="e">
        <f>'OddsRatio_working_3-way'!S473*'OddsRatio_working_3-way'!R473/3-2*'OddsRatio_working_3-way'!R473^3/27-'OddsRatio_working_3-way'!T473</f>
        <v>#VALUE!</v>
      </c>
      <c r="W473" s="11" t="e">
        <f>'OddsRatio_working_3-way'!V473^2+4*'OddsRatio_working_3-way'!U473^3/27</f>
        <v>#VALUE!</v>
      </c>
      <c r="X473" s="11" t="e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#VALUE!</v>
      </c>
      <c r="Y473" s="11" t="e">
        <f>IF('OddsRatio_working_3-way'!W473&gt;=0,IF('OddsRatio_working_3-way'!V473+SQRT('OddsRatio_working_3-way'!W473)&gt;0,0,PI()),ACOS('OddsRatio_working_3-way'!V473/(2*'OddsRatio_working_3-way'!X473)))</f>
        <v>#VALUE!</v>
      </c>
      <c r="Z473" s="11" t="e">
        <f>'OddsRatio_working_3-way'!X473^(1/3)*COS('OddsRatio_working_3-way'!Y473/3)</f>
        <v>#VALUE!</v>
      </c>
      <c r="AA473" s="11" t="e">
        <f>'OddsRatio_working_3-way'!X473^(1/3)*COS(('OddsRatio_working_3-way'!Y473+2*PI())/3)</f>
        <v>#VALUE!</v>
      </c>
      <c r="AB473" s="11" t="e">
        <f>'OddsRatio_working_3-way'!X473^(1/3)*COS(('OddsRatio_working_3-way'!Y473+4*PI())/3)</f>
        <v>#VALUE!</v>
      </c>
      <c r="AC473" s="11" t="e">
        <f>'OddsRatio_working_3-way'!X473^(1/3)*SIN('OddsRatio_working_3-way'!Y473/3)</f>
        <v>#VALUE!</v>
      </c>
      <c r="AD473" s="11" t="e">
        <f>'OddsRatio_working_3-way'!X473^(1/3)*SIN(('OddsRatio_working_3-way'!Y473+2*PI())/3)</f>
        <v>#VALUE!</v>
      </c>
      <c r="AE473" s="11" t="e">
        <f>'OddsRatio_working_3-way'!X473^(1/3)*SIN(('OddsRatio_working_3-way'!Y473+4*PI())/3)</f>
        <v>#VALUE!</v>
      </c>
      <c r="AF473" s="11" t="e">
        <f>-'OddsRatio_working_3-way'!U473/(3*'OddsRatio_working_3-way'!X473^(1/3))*COS(('OddsRatio_working_3-way'!Y473)/3)</f>
        <v>#VALUE!</v>
      </c>
      <c r="AG473" s="11" t="e">
        <f>-'OddsRatio_working_3-way'!U473/(3*'OddsRatio_working_3-way'!X473^(1/3))*COS(('OddsRatio_working_3-way'!Y473+2*PI())/3)</f>
        <v>#VALUE!</v>
      </c>
      <c r="AH473" s="11" t="e">
        <f>-'OddsRatio_working_3-way'!U473/(3*'OddsRatio_working_3-way'!X473^(1/3))*COS(('OddsRatio_working_3-way'!Y473+4*PI())/3)</f>
        <v>#VALUE!</v>
      </c>
      <c r="AI473" s="11" t="e">
        <f>'OddsRatio_working_3-way'!U473/(3*'OddsRatio_working_3-way'!X473^(1/3))*SIN(('OddsRatio_working_3-way'!Y473)/3)</f>
        <v>#VALUE!</v>
      </c>
      <c r="AJ473" s="11" t="e">
        <f>'OddsRatio_working_3-way'!U473/(3*'OddsRatio_working_3-way'!X473^(1/3))*SIN(('OddsRatio_working_3-way'!Y473+2*PI())/3)</f>
        <v>#VALUE!</v>
      </c>
      <c r="AK473" s="11" t="e">
        <f>'OddsRatio_working_3-way'!U473/(3*'OddsRatio_working_3-way'!X473^(1/3))*SIN(('OddsRatio_working_3-way'!Y473+4*PI())/3)</f>
        <v>#VALUE!</v>
      </c>
      <c r="AL473" s="11" t="e">
        <f>'OddsRatio_working_3-way'!Z473+'OddsRatio_working_3-way'!AF473</f>
        <v>#VALUE!</v>
      </c>
      <c r="AM473" s="11" t="e">
        <f>'OddsRatio_working_3-way'!AA473+'OddsRatio_working_3-way'!AG473</f>
        <v>#VALUE!</v>
      </c>
      <c r="AN473" s="11" t="e">
        <f>'OddsRatio_working_3-way'!AB473+'OddsRatio_working_3-way'!AH473</f>
        <v>#VALUE!</v>
      </c>
      <c r="AO473" s="11" t="e">
        <f>'OddsRatio_working_3-way'!AC473+'OddsRatio_working_3-way'!AI473</f>
        <v>#VALUE!</v>
      </c>
      <c r="AP473" s="11" t="e">
        <f>'OddsRatio_working_3-way'!AD473+'OddsRatio_working_3-way'!AJ473</f>
        <v>#VALUE!</v>
      </c>
      <c r="AQ473" s="11" t="e">
        <f>'OddsRatio_working_3-way'!AE473+'OddsRatio_working_3-way'!AK473</f>
        <v>#VALUE!</v>
      </c>
      <c r="AR473" s="10" t="str">
        <f>IF(A473="","",IF(('OddsRatio_working_3-way'!X473=0),IF(Q473&gt;0,-Q473^(1/3),(-Q473)^(1/3)),'OddsRatio_working_3-way'!AL473-'OddsRatio_working_3-way'!R473/3))</f>
        <v/>
      </c>
      <c r="AS473" s="11" t="e">
        <f>IF(('OddsRatio_working_3-way'!X473=0),IF(Q473&gt;0,-Q473^(1/3),(-Q473)^(1/3)),'OddsRatio_working_3-way'!AM473-'OddsRatio_working_3-way'!R473/3)</f>
        <v>#VALUE!</v>
      </c>
      <c r="AT473" s="11" t="e">
        <f>IF(('OddsRatio_working_3-way'!X473=0),IF(Q473&gt;0,-Q473^(1/3),(-Q473)^(1/3)),'OddsRatio_working_3-way'!AN473-'OddsRatio_working_3-way'!R473/3)</f>
        <v>#VALUE!</v>
      </c>
      <c r="AU473" s="11" t="e">
        <f>IF(('OddsRatio_working_3-way'!X473=0),0,'OddsRatio_working_3-way'!AO473)</f>
        <v>#VALUE!</v>
      </c>
      <c r="AV473" s="11" t="e">
        <f>IF(('OddsRatio_working_3-way'!X473=0),0,'OddsRatio_working_3-way'!AP473)</f>
        <v>#VALUE!</v>
      </c>
      <c r="AW473" s="11" t="e">
        <f>IF(('OddsRatio_working_3-way'!X473=0),0,'OddsRatio_working_3-way'!AQ473)</f>
        <v>#VALUE!</v>
      </c>
    </row>
    <row r="474" spans="1:4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9" t="e">
        <f t="shared" si="104"/>
        <v>#VALUE!</v>
      </c>
      <c r="E474" s="9" t="e">
        <f t="shared" si="105"/>
        <v>#VALUE!</v>
      </c>
      <c r="F474" s="9" t="e">
        <f t="shared" si="106"/>
        <v>#VALUE!</v>
      </c>
      <c r="G474" s="9" t="str">
        <f t="shared" si="107"/>
        <v/>
      </c>
      <c r="H474" s="9" t="str">
        <f t="shared" si="108"/>
        <v/>
      </c>
      <c r="I474" s="9" t="str">
        <f t="shared" si="109"/>
        <v/>
      </c>
      <c r="J474" s="9" t="str">
        <f t="shared" si="110"/>
        <v/>
      </c>
      <c r="K474" s="11" t="e">
        <f t="shared" si="111"/>
        <v>#VALUE!</v>
      </c>
      <c r="L474" s="11" t="e">
        <f t="shared" si="112"/>
        <v>#VALUE!</v>
      </c>
      <c r="M474" s="11" t="e">
        <f t="shared" si="113"/>
        <v>#VALUE!</v>
      </c>
      <c r="N474" s="11" t="e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#VALUE!</v>
      </c>
      <c r="O474" s="11">
        <f>0</f>
        <v>0</v>
      </c>
      <c r="P474" s="11" t="e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#VALUE!</v>
      </c>
      <c r="Q474" s="11" t="e">
        <f>2*'OddsRatio_working_3-way'!K474*'OddsRatio_working_3-way'!L474*'OddsRatio_working_3-way'!M474</f>
        <v>#VALUE!</v>
      </c>
      <c r="R474" s="11" t="e">
        <f t="shared" si="114"/>
        <v>#VALUE!</v>
      </c>
      <c r="S474" s="11" t="e">
        <f t="shared" si="115"/>
        <v>#VALUE!</v>
      </c>
      <c r="T474" s="11" t="e">
        <f t="shared" si="116"/>
        <v>#VALUE!</v>
      </c>
      <c r="U474" s="11" t="e">
        <f>'OddsRatio_working_3-way'!S474-'OddsRatio_working_3-way'!R474^2/3</f>
        <v>#VALUE!</v>
      </c>
      <c r="V474" s="11" t="e">
        <f>'OddsRatio_working_3-way'!S474*'OddsRatio_working_3-way'!R474/3-2*'OddsRatio_working_3-way'!R474^3/27-'OddsRatio_working_3-way'!T474</f>
        <v>#VALUE!</v>
      </c>
      <c r="W474" s="11" t="e">
        <f>'OddsRatio_working_3-way'!V474^2+4*'OddsRatio_working_3-way'!U474^3/27</f>
        <v>#VALUE!</v>
      </c>
      <c r="X474" s="11" t="e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#VALUE!</v>
      </c>
      <c r="Y474" s="11" t="e">
        <f>IF('OddsRatio_working_3-way'!W474&gt;=0,IF('OddsRatio_working_3-way'!V474+SQRT('OddsRatio_working_3-way'!W474)&gt;0,0,PI()),ACOS('OddsRatio_working_3-way'!V474/(2*'OddsRatio_working_3-way'!X474)))</f>
        <v>#VALUE!</v>
      </c>
      <c r="Z474" s="11" t="e">
        <f>'OddsRatio_working_3-way'!X474^(1/3)*COS('OddsRatio_working_3-way'!Y474/3)</f>
        <v>#VALUE!</v>
      </c>
      <c r="AA474" s="11" t="e">
        <f>'OddsRatio_working_3-way'!X474^(1/3)*COS(('OddsRatio_working_3-way'!Y474+2*PI())/3)</f>
        <v>#VALUE!</v>
      </c>
      <c r="AB474" s="11" t="e">
        <f>'OddsRatio_working_3-way'!X474^(1/3)*COS(('OddsRatio_working_3-way'!Y474+4*PI())/3)</f>
        <v>#VALUE!</v>
      </c>
      <c r="AC474" s="11" t="e">
        <f>'OddsRatio_working_3-way'!X474^(1/3)*SIN('OddsRatio_working_3-way'!Y474/3)</f>
        <v>#VALUE!</v>
      </c>
      <c r="AD474" s="11" t="e">
        <f>'OddsRatio_working_3-way'!X474^(1/3)*SIN(('OddsRatio_working_3-way'!Y474+2*PI())/3)</f>
        <v>#VALUE!</v>
      </c>
      <c r="AE474" s="11" t="e">
        <f>'OddsRatio_working_3-way'!X474^(1/3)*SIN(('OddsRatio_working_3-way'!Y474+4*PI())/3)</f>
        <v>#VALUE!</v>
      </c>
      <c r="AF474" s="11" t="e">
        <f>-'OddsRatio_working_3-way'!U474/(3*'OddsRatio_working_3-way'!X474^(1/3))*COS(('OddsRatio_working_3-way'!Y474)/3)</f>
        <v>#VALUE!</v>
      </c>
      <c r="AG474" s="11" t="e">
        <f>-'OddsRatio_working_3-way'!U474/(3*'OddsRatio_working_3-way'!X474^(1/3))*COS(('OddsRatio_working_3-way'!Y474+2*PI())/3)</f>
        <v>#VALUE!</v>
      </c>
      <c r="AH474" s="11" t="e">
        <f>-'OddsRatio_working_3-way'!U474/(3*'OddsRatio_working_3-way'!X474^(1/3))*COS(('OddsRatio_working_3-way'!Y474+4*PI())/3)</f>
        <v>#VALUE!</v>
      </c>
      <c r="AI474" s="11" t="e">
        <f>'OddsRatio_working_3-way'!U474/(3*'OddsRatio_working_3-way'!X474^(1/3))*SIN(('OddsRatio_working_3-way'!Y474)/3)</f>
        <v>#VALUE!</v>
      </c>
      <c r="AJ474" s="11" t="e">
        <f>'OddsRatio_working_3-way'!U474/(3*'OddsRatio_working_3-way'!X474^(1/3))*SIN(('OddsRatio_working_3-way'!Y474+2*PI())/3)</f>
        <v>#VALUE!</v>
      </c>
      <c r="AK474" s="11" t="e">
        <f>'OddsRatio_working_3-way'!U474/(3*'OddsRatio_working_3-way'!X474^(1/3))*SIN(('OddsRatio_working_3-way'!Y474+4*PI())/3)</f>
        <v>#VALUE!</v>
      </c>
      <c r="AL474" s="11" t="e">
        <f>'OddsRatio_working_3-way'!Z474+'OddsRatio_working_3-way'!AF474</f>
        <v>#VALUE!</v>
      </c>
      <c r="AM474" s="11" t="e">
        <f>'OddsRatio_working_3-way'!AA474+'OddsRatio_working_3-way'!AG474</f>
        <v>#VALUE!</v>
      </c>
      <c r="AN474" s="11" t="e">
        <f>'OddsRatio_working_3-way'!AB474+'OddsRatio_working_3-way'!AH474</f>
        <v>#VALUE!</v>
      </c>
      <c r="AO474" s="11" t="e">
        <f>'OddsRatio_working_3-way'!AC474+'OddsRatio_working_3-way'!AI474</f>
        <v>#VALUE!</v>
      </c>
      <c r="AP474" s="11" t="e">
        <f>'OddsRatio_working_3-way'!AD474+'OddsRatio_working_3-way'!AJ474</f>
        <v>#VALUE!</v>
      </c>
      <c r="AQ474" s="11" t="e">
        <f>'OddsRatio_working_3-way'!AE474+'OddsRatio_working_3-way'!AK474</f>
        <v>#VALUE!</v>
      </c>
      <c r="AR474" s="10" t="str">
        <f>IF(A474="","",IF(('OddsRatio_working_3-way'!X474=0),IF(Q474&gt;0,-Q474^(1/3),(-Q474)^(1/3)),'OddsRatio_working_3-way'!AL474-'OddsRatio_working_3-way'!R474/3))</f>
        <v/>
      </c>
      <c r="AS474" s="11" t="e">
        <f>IF(('OddsRatio_working_3-way'!X474=0),IF(Q474&gt;0,-Q474^(1/3),(-Q474)^(1/3)),'OddsRatio_working_3-way'!AM474-'OddsRatio_working_3-way'!R474/3)</f>
        <v>#VALUE!</v>
      </c>
      <c r="AT474" s="11" t="e">
        <f>IF(('OddsRatio_working_3-way'!X474=0),IF(Q474&gt;0,-Q474^(1/3),(-Q474)^(1/3)),'OddsRatio_working_3-way'!AN474-'OddsRatio_working_3-way'!R474/3)</f>
        <v>#VALUE!</v>
      </c>
      <c r="AU474" s="11" t="e">
        <f>IF(('OddsRatio_working_3-way'!X474=0),0,'OddsRatio_working_3-way'!AO474)</f>
        <v>#VALUE!</v>
      </c>
      <c r="AV474" s="11" t="e">
        <f>IF(('OddsRatio_working_3-way'!X474=0),0,'OddsRatio_working_3-way'!AP474)</f>
        <v>#VALUE!</v>
      </c>
      <c r="AW474" s="11" t="e">
        <f>IF(('OddsRatio_working_3-way'!X474=0),0,'OddsRatio_working_3-way'!AQ474)</f>
        <v>#VALUE!</v>
      </c>
    </row>
    <row r="475" spans="1:4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9" t="e">
        <f t="shared" si="104"/>
        <v>#VALUE!</v>
      </c>
      <c r="E475" s="9" t="e">
        <f t="shared" si="105"/>
        <v>#VALUE!</v>
      </c>
      <c r="F475" s="9" t="e">
        <f t="shared" si="106"/>
        <v>#VALUE!</v>
      </c>
      <c r="G475" s="9" t="str">
        <f t="shared" si="107"/>
        <v/>
      </c>
      <c r="H475" s="9" t="str">
        <f t="shared" si="108"/>
        <v/>
      </c>
      <c r="I475" s="9" t="str">
        <f t="shared" si="109"/>
        <v/>
      </c>
      <c r="J475" s="9" t="str">
        <f t="shared" si="110"/>
        <v/>
      </c>
      <c r="K475" s="11" t="e">
        <f t="shared" si="111"/>
        <v>#VALUE!</v>
      </c>
      <c r="L475" s="11" t="e">
        <f t="shared" si="112"/>
        <v>#VALUE!</v>
      </c>
      <c r="M475" s="11" t="e">
        <f t="shared" si="113"/>
        <v>#VALUE!</v>
      </c>
      <c r="N475" s="11" t="e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#VALUE!</v>
      </c>
      <c r="O475" s="11">
        <f>0</f>
        <v>0</v>
      </c>
      <c r="P475" s="11" t="e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#VALUE!</v>
      </c>
      <c r="Q475" s="11" t="e">
        <f>2*'OddsRatio_working_3-way'!K475*'OddsRatio_working_3-way'!L475*'OddsRatio_working_3-way'!M475</f>
        <v>#VALUE!</v>
      </c>
      <c r="R475" s="11" t="e">
        <f t="shared" si="114"/>
        <v>#VALUE!</v>
      </c>
      <c r="S475" s="11" t="e">
        <f t="shared" si="115"/>
        <v>#VALUE!</v>
      </c>
      <c r="T475" s="11" t="e">
        <f t="shared" si="116"/>
        <v>#VALUE!</v>
      </c>
      <c r="U475" s="11" t="e">
        <f>'OddsRatio_working_3-way'!S475-'OddsRatio_working_3-way'!R475^2/3</f>
        <v>#VALUE!</v>
      </c>
      <c r="V475" s="11" t="e">
        <f>'OddsRatio_working_3-way'!S475*'OddsRatio_working_3-way'!R475/3-2*'OddsRatio_working_3-way'!R475^3/27-'OddsRatio_working_3-way'!T475</f>
        <v>#VALUE!</v>
      </c>
      <c r="W475" s="11" t="e">
        <f>'OddsRatio_working_3-way'!V475^2+4*'OddsRatio_working_3-way'!U475^3/27</f>
        <v>#VALUE!</v>
      </c>
      <c r="X475" s="11" t="e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#VALUE!</v>
      </c>
      <c r="Y475" s="11" t="e">
        <f>IF('OddsRatio_working_3-way'!W475&gt;=0,IF('OddsRatio_working_3-way'!V475+SQRT('OddsRatio_working_3-way'!W475)&gt;0,0,PI()),ACOS('OddsRatio_working_3-way'!V475/(2*'OddsRatio_working_3-way'!X475)))</f>
        <v>#VALUE!</v>
      </c>
      <c r="Z475" s="11" t="e">
        <f>'OddsRatio_working_3-way'!X475^(1/3)*COS('OddsRatio_working_3-way'!Y475/3)</f>
        <v>#VALUE!</v>
      </c>
      <c r="AA475" s="11" t="e">
        <f>'OddsRatio_working_3-way'!X475^(1/3)*COS(('OddsRatio_working_3-way'!Y475+2*PI())/3)</f>
        <v>#VALUE!</v>
      </c>
      <c r="AB475" s="11" t="e">
        <f>'OddsRatio_working_3-way'!X475^(1/3)*COS(('OddsRatio_working_3-way'!Y475+4*PI())/3)</f>
        <v>#VALUE!</v>
      </c>
      <c r="AC475" s="11" t="e">
        <f>'OddsRatio_working_3-way'!X475^(1/3)*SIN('OddsRatio_working_3-way'!Y475/3)</f>
        <v>#VALUE!</v>
      </c>
      <c r="AD475" s="11" t="e">
        <f>'OddsRatio_working_3-way'!X475^(1/3)*SIN(('OddsRatio_working_3-way'!Y475+2*PI())/3)</f>
        <v>#VALUE!</v>
      </c>
      <c r="AE475" s="11" t="e">
        <f>'OddsRatio_working_3-way'!X475^(1/3)*SIN(('OddsRatio_working_3-way'!Y475+4*PI())/3)</f>
        <v>#VALUE!</v>
      </c>
      <c r="AF475" s="11" t="e">
        <f>-'OddsRatio_working_3-way'!U475/(3*'OddsRatio_working_3-way'!X475^(1/3))*COS(('OddsRatio_working_3-way'!Y475)/3)</f>
        <v>#VALUE!</v>
      </c>
      <c r="AG475" s="11" t="e">
        <f>-'OddsRatio_working_3-way'!U475/(3*'OddsRatio_working_3-way'!X475^(1/3))*COS(('OddsRatio_working_3-way'!Y475+2*PI())/3)</f>
        <v>#VALUE!</v>
      </c>
      <c r="AH475" s="11" t="e">
        <f>-'OddsRatio_working_3-way'!U475/(3*'OddsRatio_working_3-way'!X475^(1/3))*COS(('OddsRatio_working_3-way'!Y475+4*PI())/3)</f>
        <v>#VALUE!</v>
      </c>
      <c r="AI475" s="11" t="e">
        <f>'OddsRatio_working_3-way'!U475/(3*'OddsRatio_working_3-way'!X475^(1/3))*SIN(('OddsRatio_working_3-way'!Y475)/3)</f>
        <v>#VALUE!</v>
      </c>
      <c r="AJ475" s="11" t="e">
        <f>'OddsRatio_working_3-way'!U475/(3*'OddsRatio_working_3-way'!X475^(1/3))*SIN(('OddsRatio_working_3-way'!Y475+2*PI())/3)</f>
        <v>#VALUE!</v>
      </c>
      <c r="AK475" s="11" t="e">
        <f>'OddsRatio_working_3-way'!U475/(3*'OddsRatio_working_3-way'!X475^(1/3))*SIN(('OddsRatio_working_3-way'!Y475+4*PI())/3)</f>
        <v>#VALUE!</v>
      </c>
      <c r="AL475" s="11" t="e">
        <f>'OddsRatio_working_3-way'!Z475+'OddsRatio_working_3-way'!AF475</f>
        <v>#VALUE!</v>
      </c>
      <c r="AM475" s="11" t="e">
        <f>'OddsRatio_working_3-way'!AA475+'OddsRatio_working_3-way'!AG475</f>
        <v>#VALUE!</v>
      </c>
      <c r="AN475" s="11" t="e">
        <f>'OddsRatio_working_3-way'!AB475+'OddsRatio_working_3-way'!AH475</f>
        <v>#VALUE!</v>
      </c>
      <c r="AO475" s="11" t="e">
        <f>'OddsRatio_working_3-way'!AC475+'OddsRatio_working_3-way'!AI475</f>
        <v>#VALUE!</v>
      </c>
      <c r="AP475" s="11" t="e">
        <f>'OddsRatio_working_3-way'!AD475+'OddsRatio_working_3-way'!AJ475</f>
        <v>#VALUE!</v>
      </c>
      <c r="AQ475" s="11" t="e">
        <f>'OddsRatio_working_3-way'!AE475+'OddsRatio_working_3-way'!AK475</f>
        <v>#VALUE!</v>
      </c>
      <c r="AR475" s="10" t="str">
        <f>IF(A475="","",IF(('OddsRatio_working_3-way'!X475=0),IF(Q475&gt;0,-Q475^(1/3),(-Q475)^(1/3)),'OddsRatio_working_3-way'!AL475-'OddsRatio_working_3-way'!R475/3))</f>
        <v/>
      </c>
      <c r="AS475" s="11" t="e">
        <f>IF(('OddsRatio_working_3-way'!X475=0),IF(Q475&gt;0,-Q475^(1/3),(-Q475)^(1/3)),'OddsRatio_working_3-way'!AM475-'OddsRatio_working_3-way'!R475/3)</f>
        <v>#VALUE!</v>
      </c>
      <c r="AT475" s="11" t="e">
        <f>IF(('OddsRatio_working_3-way'!X475=0),IF(Q475&gt;0,-Q475^(1/3),(-Q475)^(1/3)),'OddsRatio_working_3-way'!AN475-'OddsRatio_working_3-way'!R475/3)</f>
        <v>#VALUE!</v>
      </c>
      <c r="AU475" s="11" t="e">
        <f>IF(('OddsRatio_working_3-way'!X475=0),0,'OddsRatio_working_3-way'!AO475)</f>
        <v>#VALUE!</v>
      </c>
      <c r="AV475" s="11" t="e">
        <f>IF(('OddsRatio_working_3-way'!X475=0),0,'OddsRatio_working_3-way'!AP475)</f>
        <v>#VALUE!</v>
      </c>
      <c r="AW475" s="11" t="e">
        <f>IF(('OddsRatio_working_3-way'!X475=0),0,'OddsRatio_working_3-way'!AQ475)</f>
        <v>#VALUE!</v>
      </c>
    </row>
    <row r="476" spans="1:4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9" t="e">
        <f t="shared" si="104"/>
        <v>#VALUE!</v>
      </c>
      <c r="E476" s="9" t="e">
        <f t="shared" si="105"/>
        <v>#VALUE!</v>
      </c>
      <c r="F476" s="9" t="e">
        <f t="shared" si="106"/>
        <v>#VALUE!</v>
      </c>
      <c r="G476" s="9" t="str">
        <f t="shared" si="107"/>
        <v/>
      </c>
      <c r="H476" s="9" t="str">
        <f t="shared" si="108"/>
        <v/>
      </c>
      <c r="I476" s="9" t="str">
        <f t="shared" si="109"/>
        <v/>
      </c>
      <c r="J476" s="9" t="str">
        <f t="shared" si="110"/>
        <v/>
      </c>
      <c r="K476" s="11" t="e">
        <f t="shared" si="111"/>
        <v>#VALUE!</v>
      </c>
      <c r="L476" s="11" t="e">
        <f t="shared" si="112"/>
        <v>#VALUE!</v>
      </c>
      <c r="M476" s="11" t="e">
        <f t="shared" si="113"/>
        <v>#VALUE!</v>
      </c>
      <c r="N476" s="11" t="e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#VALUE!</v>
      </c>
      <c r="O476" s="11">
        <f>0</f>
        <v>0</v>
      </c>
      <c r="P476" s="11" t="e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#VALUE!</v>
      </c>
      <c r="Q476" s="11" t="e">
        <f>2*'OddsRatio_working_3-way'!K476*'OddsRatio_working_3-way'!L476*'OddsRatio_working_3-way'!M476</f>
        <v>#VALUE!</v>
      </c>
      <c r="R476" s="11" t="e">
        <f t="shared" si="114"/>
        <v>#VALUE!</v>
      </c>
      <c r="S476" s="11" t="e">
        <f t="shared" si="115"/>
        <v>#VALUE!</v>
      </c>
      <c r="T476" s="11" t="e">
        <f t="shared" si="116"/>
        <v>#VALUE!</v>
      </c>
      <c r="U476" s="11" t="e">
        <f>'OddsRatio_working_3-way'!S476-'OddsRatio_working_3-way'!R476^2/3</f>
        <v>#VALUE!</v>
      </c>
      <c r="V476" s="11" t="e">
        <f>'OddsRatio_working_3-way'!S476*'OddsRatio_working_3-way'!R476/3-2*'OddsRatio_working_3-way'!R476^3/27-'OddsRatio_working_3-way'!T476</f>
        <v>#VALUE!</v>
      </c>
      <c r="W476" s="11" t="e">
        <f>'OddsRatio_working_3-way'!V476^2+4*'OddsRatio_working_3-way'!U476^3/27</f>
        <v>#VALUE!</v>
      </c>
      <c r="X476" s="11" t="e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#VALUE!</v>
      </c>
      <c r="Y476" s="11" t="e">
        <f>IF('OddsRatio_working_3-way'!W476&gt;=0,IF('OddsRatio_working_3-way'!V476+SQRT('OddsRatio_working_3-way'!W476)&gt;0,0,PI()),ACOS('OddsRatio_working_3-way'!V476/(2*'OddsRatio_working_3-way'!X476)))</f>
        <v>#VALUE!</v>
      </c>
      <c r="Z476" s="11" t="e">
        <f>'OddsRatio_working_3-way'!X476^(1/3)*COS('OddsRatio_working_3-way'!Y476/3)</f>
        <v>#VALUE!</v>
      </c>
      <c r="AA476" s="11" t="e">
        <f>'OddsRatio_working_3-way'!X476^(1/3)*COS(('OddsRatio_working_3-way'!Y476+2*PI())/3)</f>
        <v>#VALUE!</v>
      </c>
      <c r="AB476" s="11" t="e">
        <f>'OddsRatio_working_3-way'!X476^(1/3)*COS(('OddsRatio_working_3-way'!Y476+4*PI())/3)</f>
        <v>#VALUE!</v>
      </c>
      <c r="AC476" s="11" t="e">
        <f>'OddsRatio_working_3-way'!X476^(1/3)*SIN('OddsRatio_working_3-way'!Y476/3)</f>
        <v>#VALUE!</v>
      </c>
      <c r="AD476" s="11" t="e">
        <f>'OddsRatio_working_3-way'!X476^(1/3)*SIN(('OddsRatio_working_3-way'!Y476+2*PI())/3)</f>
        <v>#VALUE!</v>
      </c>
      <c r="AE476" s="11" t="e">
        <f>'OddsRatio_working_3-way'!X476^(1/3)*SIN(('OddsRatio_working_3-way'!Y476+4*PI())/3)</f>
        <v>#VALUE!</v>
      </c>
      <c r="AF476" s="11" t="e">
        <f>-'OddsRatio_working_3-way'!U476/(3*'OddsRatio_working_3-way'!X476^(1/3))*COS(('OddsRatio_working_3-way'!Y476)/3)</f>
        <v>#VALUE!</v>
      </c>
      <c r="AG476" s="11" t="e">
        <f>-'OddsRatio_working_3-way'!U476/(3*'OddsRatio_working_3-way'!X476^(1/3))*COS(('OddsRatio_working_3-way'!Y476+2*PI())/3)</f>
        <v>#VALUE!</v>
      </c>
      <c r="AH476" s="11" t="e">
        <f>-'OddsRatio_working_3-way'!U476/(3*'OddsRatio_working_3-way'!X476^(1/3))*COS(('OddsRatio_working_3-way'!Y476+4*PI())/3)</f>
        <v>#VALUE!</v>
      </c>
      <c r="AI476" s="11" t="e">
        <f>'OddsRatio_working_3-way'!U476/(3*'OddsRatio_working_3-way'!X476^(1/3))*SIN(('OddsRatio_working_3-way'!Y476)/3)</f>
        <v>#VALUE!</v>
      </c>
      <c r="AJ476" s="11" t="e">
        <f>'OddsRatio_working_3-way'!U476/(3*'OddsRatio_working_3-way'!X476^(1/3))*SIN(('OddsRatio_working_3-way'!Y476+2*PI())/3)</f>
        <v>#VALUE!</v>
      </c>
      <c r="AK476" s="11" t="e">
        <f>'OddsRatio_working_3-way'!U476/(3*'OddsRatio_working_3-way'!X476^(1/3))*SIN(('OddsRatio_working_3-way'!Y476+4*PI())/3)</f>
        <v>#VALUE!</v>
      </c>
      <c r="AL476" s="11" t="e">
        <f>'OddsRatio_working_3-way'!Z476+'OddsRatio_working_3-way'!AF476</f>
        <v>#VALUE!</v>
      </c>
      <c r="AM476" s="11" t="e">
        <f>'OddsRatio_working_3-way'!AA476+'OddsRatio_working_3-way'!AG476</f>
        <v>#VALUE!</v>
      </c>
      <c r="AN476" s="11" t="e">
        <f>'OddsRatio_working_3-way'!AB476+'OddsRatio_working_3-way'!AH476</f>
        <v>#VALUE!</v>
      </c>
      <c r="AO476" s="11" t="e">
        <f>'OddsRatio_working_3-way'!AC476+'OddsRatio_working_3-way'!AI476</f>
        <v>#VALUE!</v>
      </c>
      <c r="AP476" s="11" t="e">
        <f>'OddsRatio_working_3-way'!AD476+'OddsRatio_working_3-way'!AJ476</f>
        <v>#VALUE!</v>
      </c>
      <c r="AQ476" s="11" t="e">
        <f>'OddsRatio_working_3-way'!AE476+'OddsRatio_working_3-way'!AK476</f>
        <v>#VALUE!</v>
      </c>
      <c r="AR476" s="10" t="str">
        <f>IF(A476="","",IF(('OddsRatio_working_3-way'!X476=0),IF(Q476&gt;0,-Q476^(1/3),(-Q476)^(1/3)),'OddsRatio_working_3-way'!AL476-'OddsRatio_working_3-way'!R476/3))</f>
        <v/>
      </c>
      <c r="AS476" s="11" t="e">
        <f>IF(('OddsRatio_working_3-way'!X476=0),IF(Q476&gt;0,-Q476^(1/3),(-Q476)^(1/3)),'OddsRatio_working_3-way'!AM476-'OddsRatio_working_3-way'!R476/3)</f>
        <v>#VALUE!</v>
      </c>
      <c r="AT476" s="11" t="e">
        <f>IF(('OddsRatio_working_3-way'!X476=0),IF(Q476&gt;0,-Q476^(1/3),(-Q476)^(1/3)),'OddsRatio_working_3-way'!AN476-'OddsRatio_working_3-way'!R476/3)</f>
        <v>#VALUE!</v>
      </c>
      <c r="AU476" s="11" t="e">
        <f>IF(('OddsRatio_working_3-way'!X476=0),0,'OddsRatio_working_3-way'!AO476)</f>
        <v>#VALUE!</v>
      </c>
      <c r="AV476" s="11" t="e">
        <f>IF(('OddsRatio_working_3-way'!X476=0),0,'OddsRatio_working_3-way'!AP476)</f>
        <v>#VALUE!</v>
      </c>
      <c r="AW476" s="11" t="e">
        <f>IF(('OddsRatio_working_3-way'!X476=0),0,'OddsRatio_working_3-way'!AQ476)</f>
        <v>#VALUE!</v>
      </c>
    </row>
    <row r="477" spans="1:4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9" t="e">
        <f t="shared" si="104"/>
        <v>#VALUE!</v>
      </c>
      <c r="E477" s="9" t="e">
        <f t="shared" si="105"/>
        <v>#VALUE!</v>
      </c>
      <c r="F477" s="9" t="e">
        <f t="shared" si="106"/>
        <v>#VALUE!</v>
      </c>
      <c r="G477" s="9" t="str">
        <f t="shared" si="107"/>
        <v/>
      </c>
      <c r="H477" s="9" t="str">
        <f t="shared" si="108"/>
        <v/>
      </c>
      <c r="I477" s="9" t="str">
        <f t="shared" si="109"/>
        <v/>
      </c>
      <c r="J477" s="9" t="str">
        <f t="shared" si="110"/>
        <v/>
      </c>
      <c r="K477" s="11" t="e">
        <f t="shared" si="111"/>
        <v>#VALUE!</v>
      </c>
      <c r="L477" s="11" t="e">
        <f t="shared" si="112"/>
        <v>#VALUE!</v>
      </c>
      <c r="M477" s="11" t="e">
        <f t="shared" si="113"/>
        <v>#VALUE!</v>
      </c>
      <c r="N477" s="11" t="e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#VALUE!</v>
      </c>
      <c r="O477" s="11">
        <f>0</f>
        <v>0</v>
      </c>
      <c r="P477" s="11" t="e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#VALUE!</v>
      </c>
      <c r="Q477" s="11" t="e">
        <f>2*'OddsRatio_working_3-way'!K477*'OddsRatio_working_3-way'!L477*'OddsRatio_working_3-way'!M477</f>
        <v>#VALUE!</v>
      </c>
      <c r="R477" s="11" t="e">
        <f t="shared" si="114"/>
        <v>#VALUE!</v>
      </c>
      <c r="S477" s="11" t="e">
        <f t="shared" si="115"/>
        <v>#VALUE!</v>
      </c>
      <c r="T477" s="11" t="e">
        <f t="shared" si="116"/>
        <v>#VALUE!</v>
      </c>
      <c r="U477" s="11" t="e">
        <f>'OddsRatio_working_3-way'!S477-'OddsRatio_working_3-way'!R477^2/3</f>
        <v>#VALUE!</v>
      </c>
      <c r="V477" s="11" t="e">
        <f>'OddsRatio_working_3-way'!S477*'OddsRatio_working_3-way'!R477/3-2*'OddsRatio_working_3-way'!R477^3/27-'OddsRatio_working_3-way'!T477</f>
        <v>#VALUE!</v>
      </c>
      <c r="W477" s="11" t="e">
        <f>'OddsRatio_working_3-way'!V477^2+4*'OddsRatio_working_3-way'!U477^3/27</f>
        <v>#VALUE!</v>
      </c>
      <c r="X477" s="11" t="e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#VALUE!</v>
      </c>
      <c r="Y477" s="11" t="e">
        <f>IF('OddsRatio_working_3-way'!W477&gt;=0,IF('OddsRatio_working_3-way'!V477+SQRT('OddsRatio_working_3-way'!W477)&gt;0,0,PI()),ACOS('OddsRatio_working_3-way'!V477/(2*'OddsRatio_working_3-way'!X477)))</f>
        <v>#VALUE!</v>
      </c>
      <c r="Z477" s="11" t="e">
        <f>'OddsRatio_working_3-way'!X477^(1/3)*COS('OddsRatio_working_3-way'!Y477/3)</f>
        <v>#VALUE!</v>
      </c>
      <c r="AA477" s="11" t="e">
        <f>'OddsRatio_working_3-way'!X477^(1/3)*COS(('OddsRatio_working_3-way'!Y477+2*PI())/3)</f>
        <v>#VALUE!</v>
      </c>
      <c r="AB477" s="11" t="e">
        <f>'OddsRatio_working_3-way'!X477^(1/3)*COS(('OddsRatio_working_3-way'!Y477+4*PI())/3)</f>
        <v>#VALUE!</v>
      </c>
      <c r="AC477" s="11" t="e">
        <f>'OddsRatio_working_3-way'!X477^(1/3)*SIN('OddsRatio_working_3-way'!Y477/3)</f>
        <v>#VALUE!</v>
      </c>
      <c r="AD477" s="11" t="e">
        <f>'OddsRatio_working_3-way'!X477^(1/3)*SIN(('OddsRatio_working_3-way'!Y477+2*PI())/3)</f>
        <v>#VALUE!</v>
      </c>
      <c r="AE477" s="11" t="e">
        <f>'OddsRatio_working_3-way'!X477^(1/3)*SIN(('OddsRatio_working_3-way'!Y477+4*PI())/3)</f>
        <v>#VALUE!</v>
      </c>
      <c r="AF477" s="11" t="e">
        <f>-'OddsRatio_working_3-way'!U477/(3*'OddsRatio_working_3-way'!X477^(1/3))*COS(('OddsRatio_working_3-way'!Y477)/3)</f>
        <v>#VALUE!</v>
      </c>
      <c r="AG477" s="11" t="e">
        <f>-'OddsRatio_working_3-way'!U477/(3*'OddsRatio_working_3-way'!X477^(1/3))*COS(('OddsRatio_working_3-way'!Y477+2*PI())/3)</f>
        <v>#VALUE!</v>
      </c>
      <c r="AH477" s="11" t="e">
        <f>-'OddsRatio_working_3-way'!U477/(3*'OddsRatio_working_3-way'!X477^(1/3))*COS(('OddsRatio_working_3-way'!Y477+4*PI())/3)</f>
        <v>#VALUE!</v>
      </c>
      <c r="AI477" s="11" t="e">
        <f>'OddsRatio_working_3-way'!U477/(3*'OddsRatio_working_3-way'!X477^(1/3))*SIN(('OddsRatio_working_3-way'!Y477)/3)</f>
        <v>#VALUE!</v>
      </c>
      <c r="AJ477" s="11" t="e">
        <f>'OddsRatio_working_3-way'!U477/(3*'OddsRatio_working_3-way'!X477^(1/3))*SIN(('OddsRatio_working_3-way'!Y477+2*PI())/3)</f>
        <v>#VALUE!</v>
      </c>
      <c r="AK477" s="11" t="e">
        <f>'OddsRatio_working_3-way'!U477/(3*'OddsRatio_working_3-way'!X477^(1/3))*SIN(('OddsRatio_working_3-way'!Y477+4*PI())/3)</f>
        <v>#VALUE!</v>
      </c>
      <c r="AL477" s="11" t="e">
        <f>'OddsRatio_working_3-way'!Z477+'OddsRatio_working_3-way'!AF477</f>
        <v>#VALUE!</v>
      </c>
      <c r="AM477" s="11" t="e">
        <f>'OddsRatio_working_3-way'!AA477+'OddsRatio_working_3-way'!AG477</f>
        <v>#VALUE!</v>
      </c>
      <c r="AN477" s="11" t="e">
        <f>'OddsRatio_working_3-way'!AB477+'OddsRatio_working_3-way'!AH477</f>
        <v>#VALUE!</v>
      </c>
      <c r="AO477" s="11" t="e">
        <f>'OddsRatio_working_3-way'!AC477+'OddsRatio_working_3-way'!AI477</f>
        <v>#VALUE!</v>
      </c>
      <c r="AP477" s="11" t="e">
        <f>'OddsRatio_working_3-way'!AD477+'OddsRatio_working_3-way'!AJ477</f>
        <v>#VALUE!</v>
      </c>
      <c r="AQ477" s="11" t="e">
        <f>'OddsRatio_working_3-way'!AE477+'OddsRatio_working_3-way'!AK477</f>
        <v>#VALUE!</v>
      </c>
      <c r="AR477" s="10" t="str">
        <f>IF(A477="","",IF(('OddsRatio_working_3-way'!X477=0),IF(Q477&gt;0,-Q477^(1/3),(-Q477)^(1/3)),'OddsRatio_working_3-way'!AL477-'OddsRatio_working_3-way'!R477/3))</f>
        <v/>
      </c>
      <c r="AS477" s="11" t="e">
        <f>IF(('OddsRatio_working_3-way'!X477=0),IF(Q477&gt;0,-Q477^(1/3),(-Q477)^(1/3)),'OddsRatio_working_3-way'!AM477-'OddsRatio_working_3-way'!R477/3)</f>
        <v>#VALUE!</v>
      </c>
      <c r="AT477" s="11" t="e">
        <f>IF(('OddsRatio_working_3-way'!X477=0),IF(Q477&gt;0,-Q477^(1/3),(-Q477)^(1/3)),'OddsRatio_working_3-way'!AN477-'OddsRatio_working_3-way'!R477/3)</f>
        <v>#VALUE!</v>
      </c>
      <c r="AU477" s="11" t="e">
        <f>IF(('OddsRatio_working_3-way'!X477=0),0,'OddsRatio_working_3-way'!AO477)</f>
        <v>#VALUE!</v>
      </c>
      <c r="AV477" s="11" t="e">
        <f>IF(('OddsRatio_working_3-way'!X477=0),0,'OddsRatio_working_3-way'!AP477)</f>
        <v>#VALUE!</v>
      </c>
      <c r="AW477" s="11" t="e">
        <f>IF(('OddsRatio_working_3-way'!X477=0),0,'OddsRatio_working_3-way'!AQ477)</f>
        <v>#VALUE!</v>
      </c>
    </row>
    <row r="478" spans="1:4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9" t="e">
        <f t="shared" si="104"/>
        <v>#VALUE!</v>
      </c>
      <c r="E478" s="9" t="e">
        <f t="shared" si="105"/>
        <v>#VALUE!</v>
      </c>
      <c r="F478" s="9" t="e">
        <f t="shared" si="106"/>
        <v>#VALUE!</v>
      </c>
      <c r="G478" s="9" t="str">
        <f t="shared" si="107"/>
        <v/>
      </c>
      <c r="H478" s="9" t="str">
        <f t="shared" si="108"/>
        <v/>
      </c>
      <c r="I478" s="9" t="str">
        <f t="shared" si="109"/>
        <v/>
      </c>
      <c r="J478" s="9" t="str">
        <f t="shared" si="110"/>
        <v/>
      </c>
      <c r="K478" s="11" t="e">
        <f t="shared" si="111"/>
        <v>#VALUE!</v>
      </c>
      <c r="L478" s="11" t="e">
        <f t="shared" si="112"/>
        <v>#VALUE!</v>
      </c>
      <c r="M478" s="11" t="e">
        <f t="shared" si="113"/>
        <v>#VALUE!</v>
      </c>
      <c r="N478" s="11" t="e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#VALUE!</v>
      </c>
      <c r="O478" s="11">
        <f>0</f>
        <v>0</v>
      </c>
      <c r="P478" s="11" t="e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#VALUE!</v>
      </c>
      <c r="Q478" s="11" t="e">
        <f>2*'OddsRatio_working_3-way'!K478*'OddsRatio_working_3-way'!L478*'OddsRatio_working_3-way'!M478</f>
        <v>#VALUE!</v>
      </c>
      <c r="R478" s="11" t="e">
        <f t="shared" si="114"/>
        <v>#VALUE!</v>
      </c>
      <c r="S478" s="11" t="e">
        <f t="shared" si="115"/>
        <v>#VALUE!</v>
      </c>
      <c r="T478" s="11" t="e">
        <f t="shared" si="116"/>
        <v>#VALUE!</v>
      </c>
      <c r="U478" s="11" t="e">
        <f>'OddsRatio_working_3-way'!S478-'OddsRatio_working_3-way'!R478^2/3</f>
        <v>#VALUE!</v>
      </c>
      <c r="V478" s="11" t="e">
        <f>'OddsRatio_working_3-way'!S478*'OddsRatio_working_3-way'!R478/3-2*'OddsRatio_working_3-way'!R478^3/27-'OddsRatio_working_3-way'!T478</f>
        <v>#VALUE!</v>
      </c>
      <c r="W478" s="11" t="e">
        <f>'OddsRatio_working_3-way'!V478^2+4*'OddsRatio_working_3-way'!U478^3/27</f>
        <v>#VALUE!</v>
      </c>
      <c r="X478" s="11" t="e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#VALUE!</v>
      </c>
      <c r="Y478" s="11" t="e">
        <f>IF('OddsRatio_working_3-way'!W478&gt;=0,IF('OddsRatio_working_3-way'!V478+SQRT('OddsRatio_working_3-way'!W478)&gt;0,0,PI()),ACOS('OddsRatio_working_3-way'!V478/(2*'OddsRatio_working_3-way'!X478)))</f>
        <v>#VALUE!</v>
      </c>
      <c r="Z478" s="11" t="e">
        <f>'OddsRatio_working_3-way'!X478^(1/3)*COS('OddsRatio_working_3-way'!Y478/3)</f>
        <v>#VALUE!</v>
      </c>
      <c r="AA478" s="11" t="e">
        <f>'OddsRatio_working_3-way'!X478^(1/3)*COS(('OddsRatio_working_3-way'!Y478+2*PI())/3)</f>
        <v>#VALUE!</v>
      </c>
      <c r="AB478" s="11" t="e">
        <f>'OddsRatio_working_3-way'!X478^(1/3)*COS(('OddsRatio_working_3-way'!Y478+4*PI())/3)</f>
        <v>#VALUE!</v>
      </c>
      <c r="AC478" s="11" t="e">
        <f>'OddsRatio_working_3-way'!X478^(1/3)*SIN('OddsRatio_working_3-way'!Y478/3)</f>
        <v>#VALUE!</v>
      </c>
      <c r="AD478" s="11" t="e">
        <f>'OddsRatio_working_3-way'!X478^(1/3)*SIN(('OddsRatio_working_3-way'!Y478+2*PI())/3)</f>
        <v>#VALUE!</v>
      </c>
      <c r="AE478" s="11" t="e">
        <f>'OddsRatio_working_3-way'!X478^(1/3)*SIN(('OddsRatio_working_3-way'!Y478+4*PI())/3)</f>
        <v>#VALUE!</v>
      </c>
      <c r="AF478" s="11" t="e">
        <f>-'OddsRatio_working_3-way'!U478/(3*'OddsRatio_working_3-way'!X478^(1/3))*COS(('OddsRatio_working_3-way'!Y478)/3)</f>
        <v>#VALUE!</v>
      </c>
      <c r="AG478" s="11" t="e">
        <f>-'OddsRatio_working_3-way'!U478/(3*'OddsRatio_working_3-way'!X478^(1/3))*COS(('OddsRatio_working_3-way'!Y478+2*PI())/3)</f>
        <v>#VALUE!</v>
      </c>
      <c r="AH478" s="11" t="e">
        <f>-'OddsRatio_working_3-way'!U478/(3*'OddsRatio_working_3-way'!X478^(1/3))*COS(('OddsRatio_working_3-way'!Y478+4*PI())/3)</f>
        <v>#VALUE!</v>
      </c>
      <c r="AI478" s="11" t="e">
        <f>'OddsRatio_working_3-way'!U478/(3*'OddsRatio_working_3-way'!X478^(1/3))*SIN(('OddsRatio_working_3-way'!Y478)/3)</f>
        <v>#VALUE!</v>
      </c>
      <c r="AJ478" s="11" t="e">
        <f>'OddsRatio_working_3-way'!U478/(3*'OddsRatio_working_3-way'!X478^(1/3))*SIN(('OddsRatio_working_3-way'!Y478+2*PI())/3)</f>
        <v>#VALUE!</v>
      </c>
      <c r="AK478" s="11" t="e">
        <f>'OddsRatio_working_3-way'!U478/(3*'OddsRatio_working_3-way'!X478^(1/3))*SIN(('OddsRatio_working_3-way'!Y478+4*PI())/3)</f>
        <v>#VALUE!</v>
      </c>
      <c r="AL478" s="11" t="e">
        <f>'OddsRatio_working_3-way'!Z478+'OddsRatio_working_3-way'!AF478</f>
        <v>#VALUE!</v>
      </c>
      <c r="AM478" s="11" t="e">
        <f>'OddsRatio_working_3-way'!AA478+'OddsRatio_working_3-way'!AG478</f>
        <v>#VALUE!</v>
      </c>
      <c r="AN478" s="11" t="e">
        <f>'OddsRatio_working_3-way'!AB478+'OddsRatio_working_3-way'!AH478</f>
        <v>#VALUE!</v>
      </c>
      <c r="AO478" s="11" t="e">
        <f>'OddsRatio_working_3-way'!AC478+'OddsRatio_working_3-way'!AI478</f>
        <v>#VALUE!</v>
      </c>
      <c r="AP478" s="11" t="e">
        <f>'OddsRatio_working_3-way'!AD478+'OddsRatio_working_3-way'!AJ478</f>
        <v>#VALUE!</v>
      </c>
      <c r="AQ478" s="11" t="e">
        <f>'OddsRatio_working_3-way'!AE478+'OddsRatio_working_3-way'!AK478</f>
        <v>#VALUE!</v>
      </c>
      <c r="AR478" s="10" t="str">
        <f>IF(A478="","",IF(('OddsRatio_working_3-way'!X478=0),IF(Q478&gt;0,-Q478^(1/3),(-Q478)^(1/3)),'OddsRatio_working_3-way'!AL478-'OddsRatio_working_3-way'!R478/3))</f>
        <v/>
      </c>
      <c r="AS478" s="11" t="e">
        <f>IF(('OddsRatio_working_3-way'!X478=0),IF(Q478&gt;0,-Q478^(1/3),(-Q478)^(1/3)),'OddsRatio_working_3-way'!AM478-'OddsRatio_working_3-way'!R478/3)</f>
        <v>#VALUE!</v>
      </c>
      <c r="AT478" s="11" t="e">
        <f>IF(('OddsRatio_working_3-way'!X478=0),IF(Q478&gt;0,-Q478^(1/3),(-Q478)^(1/3)),'OddsRatio_working_3-way'!AN478-'OddsRatio_working_3-way'!R478/3)</f>
        <v>#VALUE!</v>
      </c>
      <c r="AU478" s="11" t="e">
        <f>IF(('OddsRatio_working_3-way'!X478=0),0,'OddsRatio_working_3-way'!AO478)</f>
        <v>#VALUE!</v>
      </c>
      <c r="AV478" s="11" t="e">
        <f>IF(('OddsRatio_working_3-way'!X478=0),0,'OddsRatio_working_3-way'!AP478)</f>
        <v>#VALUE!</v>
      </c>
      <c r="AW478" s="11" t="e">
        <f>IF(('OddsRatio_working_3-way'!X478=0),0,'OddsRatio_working_3-way'!AQ478)</f>
        <v>#VALUE!</v>
      </c>
    </row>
    <row r="479" spans="1:4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9" t="e">
        <f t="shared" si="104"/>
        <v>#VALUE!</v>
      </c>
      <c r="E479" s="9" t="e">
        <f t="shared" si="105"/>
        <v>#VALUE!</v>
      </c>
      <c r="F479" s="9" t="e">
        <f t="shared" si="106"/>
        <v>#VALUE!</v>
      </c>
      <c r="G479" s="9" t="str">
        <f t="shared" si="107"/>
        <v/>
      </c>
      <c r="H479" s="9" t="str">
        <f t="shared" si="108"/>
        <v/>
      </c>
      <c r="I479" s="9" t="str">
        <f t="shared" si="109"/>
        <v/>
      </c>
      <c r="J479" s="9" t="str">
        <f t="shared" si="110"/>
        <v/>
      </c>
      <c r="K479" s="11" t="e">
        <f t="shared" si="111"/>
        <v>#VALUE!</v>
      </c>
      <c r="L479" s="11" t="e">
        <f t="shared" si="112"/>
        <v>#VALUE!</v>
      </c>
      <c r="M479" s="11" t="e">
        <f t="shared" si="113"/>
        <v>#VALUE!</v>
      </c>
      <c r="N479" s="11" t="e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#VALUE!</v>
      </c>
      <c r="O479" s="11">
        <f>0</f>
        <v>0</v>
      </c>
      <c r="P479" s="11" t="e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#VALUE!</v>
      </c>
      <c r="Q479" s="11" t="e">
        <f>2*'OddsRatio_working_3-way'!K479*'OddsRatio_working_3-way'!L479*'OddsRatio_working_3-way'!M479</f>
        <v>#VALUE!</v>
      </c>
      <c r="R479" s="11" t="e">
        <f t="shared" si="114"/>
        <v>#VALUE!</v>
      </c>
      <c r="S479" s="11" t="e">
        <f t="shared" si="115"/>
        <v>#VALUE!</v>
      </c>
      <c r="T479" s="11" t="e">
        <f t="shared" si="116"/>
        <v>#VALUE!</v>
      </c>
      <c r="U479" s="11" t="e">
        <f>'OddsRatio_working_3-way'!S479-'OddsRatio_working_3-way'!R479^2/3</f>
        <v>#VALUE!</v>
      </c>
      <c r="V479" s="11" t="e">
        <f>'OddsRatio_working_3-way'!S479*'OddsRatio_working_3-way'!R479/3-2*'OddsRatio_working_3-way'!R479^3/27-'OddsRatio_working_3-way'!T479</f>
        <v>#VALUE!</v>
      </c>
      <c r="W479" s="11" t="e">
        <f>'OddsRatio_working_3-way'!V479^2+4*'OddsRatio_working_3-way'!U479^3/27</f>
        <v>#VALUE!</v>
      </c>
      <c r="X479" s="11" t="e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#VALUE!</v>
      </c>
      <c r="Y479" s="11" t="e">
        <f>IF('OddsRatio_working_3-way'!W479&gt;=0,IF('OddsRatio_working_3-way'!V479+SQRT('OddsRatio_working_3-way'!W479)&gt;0,0,PI()),ACOS('OddsRatio_working_3-way'!V479/(2*'OddsRatio_working_3-way'!X479)))</f>
        <v>#VALUE!</v>
      </c>
      <c r="Z479" s="11" t="e">
        <f>'OddsRatio_working_3-way'!X479^(1/3)*COS('OddsRatio_working_3-way'!Y479/3)</f>
        <v>#VALUE!</v>
      </c>
      <c r="AA479" s="11" t="e">
        <f>'OddsRatio_working_3-way'!X479^(1/3)*COS(('OddsRatio_working_3-way'!Y479+2*PI())/3)</f>
        <v>#VALUE!</v>
      </c>
      <c r="AB479" s="11" t="e">
        <f>'OddsRatio_working_3-way'!X479^(1/3)*COS(('OddsRatio_working_3-way'!Y479+4*PI())/3)</f>
        <v>#VALUE!</v>
      </c>
      <c r="AC479" s="11" t="e">
        <f>'OddsRatio_working_3-way'!X479^(1/3)*SIN('OddsRatio_working_3-way'!Y479/3)</f>
        <v>#VALUE!</v>
      </c>
      <c r="AD479" s="11" t="e">
        <f>'OddsRatio_working_3-way'!X479^(1/3)*SIN(('OddsRatio_working_3-way'!Y479+2*PI())/3)</f>
        <v>#VALUE!</v>
      </c>
      <c r="AE479" s="11" t="e">
        <f>'OddsRatio_working_3-way'!X479^(1/3)*SIN(('OddsRatio_working_3-way'!Y479+4*PI())/3)</f>
        <v>#VALUE!</v>
      </c>
      <c r="AF479" s="11" t="e">
        <f>-'OddsRatio_working_3-way'!U479/(3*'OddsRatio_working_3-way'!X479^(1/3))*COS(('OddsRatio_working_3-way'!Y479)/3)</f>
        <v>#VALUE!</v>
      </c>
      <c r="AG479" s="11" t="e">
        <f>-'OddsRatio_working_3-way'!U479/(3*'OddsRatio_working_3-way'!X479^(1/3))*COS(('OddsRatio_working_3-way'!Y479+2*PI())/3)</f>
        <v>#VALUE!</v>
      </c>
      <c r="AH479" s="11" t="e">
        <f>-'OddsRatio_working_3-way'!U479/(3*'OddsRatio_working_3-way'!X479^(1/3))*COS(('OddsRatio_working_3-way'!Y479+4*PI())/3)</f>
        <v>#VALUE!</v>
      </c>
      <c r="AI479" s="11" t="e">
        <f>'OddsRatio_working_3-way'!U479/(3*'OddsRatio_working_3-way'!X479^(1/3))*SIN(('OddsRatio_working_3-way'!Y479)/3)</f>
        <v>#VALUE!</v>
      </c>
      <c r="AJ479" s="11" t="e">
        <f>'OddsRatio_working_3-way'!U479/(3*'OddsRatio_working_3-way'!X479^(1/3))*SIN(('OddsRatio_working_3-way'!Y479+2*PI())/3)</f>
        <v>#VALUE!</v>
      </c>
      <c r="AK479" s="11" t="e">
        <f>'OddsRatio_working_3-way'!U479/(3*'OddsRatio_working_3-way'!X479^(1/3))*SIN(('OddsRatio_working_3-way'!Y479+4*PI())/3)</f>
        <v>#VALUE!</v>
      </c>
      <c r="AL479" s="11" t="e">
        <f>'OddsRatio_working_3-way'!Z479+'OddsRatio_working_3-way'!AF479</f>
        <v>#VALUE!</v>
      </c>
      <c r="AM479" s="11" t="e">
        <f>'OddsRatio_working_3-way'!AA479+'OddsRatio_working_3-way'!AG479</f>
        <v>#VALUE!</v>
      </c>
      <c r="AN479" s="11" t="e">
        <f>'OddsRatio_working_3-way'!AB479+'OddsRatio_working_3-way'!AH479</f>
        <v>#VALUE!</v>
      </c>
      <c r="AO479" s="11" t="e">
        <f>'OddsRatio_working_3-way'!AC479+'OddsRatio_working_3-way'!AI479</f>
        <v>#VALUE!</v>
      </c>
      <c r="AP479" s="11" t="e">
        <f>'OddsRatio_working_3-way'!AD479+'OddsRatio_working_3-way'!AJ479</f>
        <v>#VALUE!</v>
      </c>
      <c r="AQ479" s="11" t="e">
        <f>'OddsRatio_working_3-way'!AE479+'OddsRatio_working_3-way'!AK479</f>
        <v>#VALUE!</v>
      </c>
      <c r="AR479" s="10" t="str">
        <f>IF(A479="","",IF(('OddsRatio_working_3-way'!X479=0),IF(Q479&gt;0,-Q479^(1/3),(-Q479)^(1/3)),'OddsRatio_working_3-way'!AL479-'OddsRatio_working_3-way'!R479/3))</f>
        <v/>
      </c>
      <c r="AS479" s="11" t="e">
        <f>IF(('OddsRatio_working_3-way'!X479=0),IF(Q479&gt;0,-Q479^(1/3),(-Q479)^(1/3)),'OddsRatio_working_3-way'!AM479-'OddsRatio_working_3-way'!R479/3)</f>
        <v>#VALUE!</v>
      </c>
      <c r="AT479" s="11" t="e">
        <f>IF(('OddsRatio_working_3-way'!X479=0),IF(Q479&gt;0,-Q479^(1/3),(-Q479)^(1/3)),'OddsRatio_working_3-way'!AN479-'OddsRatio_working_3-way'!R479/3)</f>
        <v>#VALUE!</v>
      </c>
      <c r="AU479" s="11" t="e">
        <f>IF(('OddsRatio_working_3-way'!X479=0),0,'OddsRatio_working_3-way'!AO479)</f>
        <v>#VALUE!</v>
      </c>
      <c r="AV479" s="11" t="e">
        <f>IF(('OddsRatio_working_3-way'!X479=0),0,'OddsRatio_working_3-way'!AP479)</f>
        <v>#VALUE!</v>
      </c>
      <c r="AW479" s="11" t="e">
        <f>IF(('OddsRatio_working_3-way'!X479=0),0,'OddsRatio_working_3-way'!AQ479)</f>
        <v>#VALUE!</v>
      </c>
    </row>
    <row r="480" spans="1:4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9" t="e">
        <f t="shared" si="104"/>
        <v>#VALUE!</v>
      </c>
      <c r="E480" s="9" t="e">
        <f t="shared" si="105"/>
        <v>#VALUE!</v>
      </c>
      <c r="F480" s="9" t="e">
        <f t="shared" si="106"/>
        <v>#VALUE!</v>
      </c>
      <c r="G480" s="9" t="str">
        <f t="shared" si="107"/>
        <v/>
      </c>
      <c r="H480" s="9" t="str">
        <f t="shared" si="108"/>
        <v/>
      </c>
      <c r="I480" s="9" t="str">
        <f t="shared" si="109"/>
        <v/>
      </c>
      <c r="J480" s="9" t="str">
        <f t="shared" si="110"/>
        <v/>
      </c>
      <c r="K480" s="11" t="e">
        <f t="shared" si="111"/>
        <v>#VALUE!</v>
      </c>
      <c r="L480" s="11" t="e">
        <f t="shared" si="112"/>
        <v>#VALUE!</v>
      </c>
      <c r="M480" s="11" t="e">
        <f t="shared" si="113"/>
        <v>#VALUE!</v>
      </c>
      <c r="N480" s="11" t="e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#VALUE!</v>
      </c>
      <c r="O480" s="11">
        <f>0</f>
        <v>0</v>
      </c>
      <c r="P480" s="11" t="e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#VALUE!</v>
      </c>
      <c r="Q480" s="11" t="e">
        <f>2*'OddsRatio_working_3-way'!K480*'OddsRatio_working_3-way'!L480*'OddsRatio_working_3-way'!M480</f>
        <v>#VALUE!</v>
      </c>
      <c r="R480" s="11" t="e">
        <f t="shared" si="114"/>
        <v>#VALUE!</v>
      </c>
      <c r="S480" s="11" t="e">
        <f t="shared" si="115"/>
        <v>#VALUE!</v>
      </c>
      <c r="T480" s="11" t="e">
        <f t="shared" si="116"/>
        <v>#VALUE!</v>
      </c>
      <c r="U480" s="11" t="e">
        <f>'OddsRatio_working_3-way'!S480-'OddsRatio_working_3-way'!R480^2/3</f>
        <v>#VALUE!</v>
      </c>
      <c r="V480" s="11" t="e">
        <f>'OddsRatio_working_3-way'!S480*'OddsRatio_working_3-way'!R480/3-2*'OddsRatio_working_3-way'!R480^3/27-'OddsRatio_working_3-way'!T480</f>
        <v>#VALUE!</v>
      </c>
      <c r="W480" s="11" t="e">
        <f>'OddsRatio_working_3-way'!V480^2+4*'OddsRatio_working_3-way'!U480^3/27</f>
        <v>#VALUE!</v>
      </c>
      <c r="X480" s="11" t="e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#VALUE!</v>
      </c>
      <c r="Y480" s="11" t="e">
        <f>IF('OddsRatio_working_3-way'!W480&gt;=0,IF('OddsRatio_working_3-way'!V480+SQRT('OddsRatio_working_3-way'!W480)&gt;0,0,PI()),ACOS('OddsRatio_working_3-way'!V480/(2*'OddsRatio_working_3-way'!X480)))</f>
        <v>#VALUE!</v>
      </c>
      <c r="Z480" s="11" t="e">
        <f>'OddsRatio_working_3-way'!X480^(1/3)*COS('OddsRatio_working_3-way'!Y480/3)</f>
        <v>#VALUE!</v>
      </c>
      <c r="AA480" s="11" t="e">
        <f>'OddsRatio_working_3-way'!X480^(1/3)*COS(('OddsRatio_working_3-way'!Y480+2*PI())/3)</f>
        <v>#VALUE!</v>
      </c>
      <c r="AB480" s="11" t="e">
        <f>'OddsRatio_working_3-way'!X480^(1/3)*COS(('OddsRatio_working_3-way'!Y480+4*PI())/3)</f>
        <v>#VALUE!</v>
      </c>
      <c r="AC480" s="11" t="e">
        <f>'OddsRatio_working_3-way'!X480^(1/3)*SIN('OddsRatio_working_3-way'!Y480/3)</f>
        <v>#VALUE!</v>
      </c>
      <c r="AD480" s="11" t="e">
        <f>'OddsRatio_working_3-way'!X480^(1/3)*SIN(('OddsRatio_working_3-way'!Y480+2*PI())/3)</f>
        <v>#VALUE!</v>
      </c>
      <c r="AE480" s="11" t="e">
        <f>'OddsRatio_working_3-way'!X480^(1/3)*SIN(('OddsRatio_working_3-way'!Y480+4*PI())/3)</f>
        <v>#VALUE!</v>
      </c>
      <c r="AF480" s="11" t="e">
        <f>-'OddsRatio_working_3-way'!U480/(3*'OddsRatio_working_3-way'!X480^(1/3))*COS(('OddsRatio_working_3-way'!Y480)/3)</f>
        <v>#VALUE!</v>
      </c>
      <c r="AG480" s="11" t="e">
        <f>-'OddsRatio_working_3-way'!U480/(3*'OddsRatio_working_3-way'!X480^(1/3))*COS(('OddsRatio_working_3-way'!Y480+2*PI())/3)</f>
        <v>#VALUE!</v>
      </c>
      <c r="AH480" s="11" t="e">
        <f>-'OddsRatio_working_3-way'!U480/(3*'OddsRatio_working_3-way'!X480^(1/3))*COS(('OddsRatio_working_3-way'!Y480+4*PI())/3)</f>
        <v>#VALUE!</v>
      </c>
      <c r="AI480" s="11" t="e">
        <f>'OddsRatio_working_3-way'!U480/(3*'OddsRatio_working_3-way'!X480^(1/3))*SIN(('OddsRatio_working_3-way'!Y480)/3)</f>
        <v>#VALUE!</v>
      </c>
      <c r="AJ480" s="11" t="e">
        <f>'OddsRatio_working_3-way'!U480/(3*'OddsRatio_working_3-way'!X480^(1/3))*SIN(('OddsRatio_working_3-way'!Y480+2*PI())/3)</f>
        <v>#VALUE!</v>
      </c>
      <c r="AK480" s="11" t="e">
        <f>'OddsRatio_working_3-way'!U480/(3*'OddsRatio_working_3-way'!X480^(1/3))*SIN(('OddsRatio_working_3-way'!Y480+4*PI())/3)</f>
        <v>#VALUE!</v>
      </c>
      <c r="AL480" s="11" t="e">
        <f>'OddsRatio_working_3-way'!Z480+'OddsRatio_working_3-way'!AF480</f>
        <v>#VALUE!</v>
      </c>
      <c r="AM480" s="11" t="e">
        <f>'OddsRatio_working_3-way'!AA480+'OddsRatio_working_3-way'!AG480</f>
        <v>#VALUE!</v>
      </c>
      <c r="AN480" s="11" t="e">
        <f>'OddsRatio_working_3-way'!AB480+'OddsRatio_working_3-way'!AH480</f>
        <v>#VALUE!</v>
      </c>
      <c r="AO480" s="11" t="e">
        <f>'OddsRatio_working_3-way'!AC480+'OddsRatio_working_3-way'!AI480</f>
        <v>#VALUE!</v>
      </c>
      <c r="AP480" s="11" t="e">
        <f>'OddsRatio_working_3-way'!AD480+'OddsRatio_working_3-way'!AJ480</f>
        <v>#VALUE!</v>
      </c>
      <c r="AQ480" s="11" t="e">
        <f>'OddsRatio_working_3-way'!AE480+'OddsRatio_working_3-way'!AK480</f>
        <v>#VALUE!</v>
      </c>
      <c r="AR480" s="10" t="str">
        <f>IF(A480="","",IF(('OddsRatio_working_3-way'!X480=0),IF(Q480&gt;0,-Q480^(1/3),(-Q480)^(1/3)),'OddsRatio_working_3-way'!AL480-'OddsRatio_working_3-way'!R480/3))</f>
        <v/>
      </c>
      <c r="AS480" s="11" t="e">
        <f>IF(('OddsRatio_working_3-way'!X480=0),IF(Q480&gt;0,-Q480^(1/3),(-Q480)^(1/3)),'OddsRatio_working_3-way'!AM480-'OddsRatio_working_3-way'!R480/3)</f>
        <v>#VALUE!</v>
      </c>
      <c r="AT480" s="11" t="e">
        <f>IF(('OddsRatio_working_3-way'!X480=0),IF(Q480&gt;0,-Q480^(1/3),(-Q480)^(1/3)),'OddsRatio_working_3-way'!AN480-'OddsRatio_working_3-way'!R480/3)</f>
        <v>#VALUE!</v>
      </c>
      <c r="AU480" s="11" t="e">
        <f>IF(('OddsRatio_working_3-way'!X480=0),0,'OddsRatio_working_3-way'!AO480)</f>
        <v>#VALUE!</v>
      </c>
      <c r="AV480" s="11" t="e">
        <f>IF(('OddsRatio_working_3-way'!X480=0),0,'OddsRatio_working_3-way'!AP480)</f>
        <v>#VALUE!</v>
      </c>
      <c r="AW480" s="11" t="e">
        <f>IF(('OddsRatio_working_3-way'!X480=0),0,'OddsRatio_working_3-way'!AQ480)</f>
        <v>#VALUE!</v>
      </c>
    </row>
    <row r="481" spans="1:4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9" t="e">
        <f t="shared" si="104"/>
        <v>#VALUE!</v>
      </c>
      <c r="E481" s="9" t="e">
        <f t="shared" si="105"/>
        <v>#VALUE!</v>
      </c>
      <c r="F481" s="9" t="e">
        <f t="shared" si="106"/>
        <v>#VALUE!</v>
      </c>
      <c r="G481" s="9" t="str">
        <f t="shared" si="107"/>
        <v/>
      </c>
      <c r="H481" s="9" t="str">
        <f t="shared" si="108"/>
        <v/>
      </c>
      <c r="I481" s="9" t="str">
        <f t="shared" si="109"/>
        <v/>
      </c>
      <c r="J481" s="9" t="str">
        <f t="shared" si="110"/>
        <v/>
      </c>
      <c r="K481" s="11" t="e">
        <f t="shared" si="111"/>
        <v>#VALUE!</v>
      </c>
      <c r="L481" s="11" t="e">
        <f t="shared" si="112"/>
        <v>#VALUE!</v>
      </c>
      <c r="M481" s="11" t="e">
        <f t="shared" si="113"/>
        <v>#VALUE!</v>
      </c>
      <c r="N481" s="11" t="e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#VALUE!</v>
      </c>
      <c r="O481" s="11">
        <f>0</f>
        <v>0</v>
      </c>
      <c r="P481" s="11" t="e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#VALUE!</v>
      </c>
      <c r="Q481" s="11" t="e">
        <f>2*'OddsRatio_working_3-way'!K481*'OddsRatio_working_3-way'!L481*'OddsRatio_working_3-way'!M481</f>
        <v>#VALUE!</v>
      </c>
      <c r="R481" s="11" t="e">
        <f t="shared" si="114"/>
        <v>#VALUE!</v>
      </c>
      <c r="S481" s="11" t="e">
        <f t="shared" si="115"/>
        <v>#VALUE!</v>
      </c>
      <c r="T481" s="11" t="e">
        <f t="shared" si="116"/>
        <v>#VALUE!</v>
      </c>
      <c r="U481" s="11" t="e">
        <f>'OddsRatio_working_3-way'!S481-'OddsRatio_working_3-way'!R481^2/3</f>
        <v>#VALUE!</v>
      </c>
      <c r="V481" s="11" t="e">
        <f>'OddsRatio_working_3-way'!S481*'OddsRatio_working_3-way'!R481/3-2*'OddsRatio_working_3-way'!R481^3/27-'OddsRatio_working_3-way'!T481</f>
        <v>#VALUE!</v>
      </c>
      <c r="W481" s="11" t="e">
        <f>'OddsRatio_working_3-way'!V481^2+4*'OddsRatio_working_3-way'!U481^3/27</f>
        <v>#VALUE!</v>
      </c>
      <c r="X481" s="11" t="e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#VALUE!</v>
      </c>
      <c r="Y481" s="11" t="e">
        <f>IF('OddsRatio_working_3-way'!W481&gt;=0,IF('OddsRatio_working_3-way'!V481+SQRT('OddsRatio_working_3-way'!W481)&gt;0,0,PI()),ACOS('OddsRatio_working_3-way'!V481/(2*'OddsRatio_working_3-way'!X481)))</f>
        <v>#VALUE!</v>
      </c>
      <c r="Z481" s="11" t="e">
        <f>'OddsRatio_working_3-way'!X481^(1/3)*COS('OddsRatio_working_3-way'!Y481/3)</f>
        <v>#VALUE!</v>
      </c>
      <c r="AA481" s="11" t="e">
        <f>'OddsRatio_working_3-way'!X481^(1/3)*COS(('OddsRatio_working_3-way'!Y481+2*PI())/3)</f>
        <v>#VALUE!</v>
      </c>
      <c r="AB481" s="11" t="e">
        <f>'OddsRatio_working_3-way'!X481^(1/3)*COS(('OddsRatio_working_3-way'!Y481+4*PI())/3)</f>
        <v>#VALUE!</v>
      </c>
      <c r="AC481" s="11" t="e">
        <f>'OddsRatio_working_3-way'!X481^(1/3)*SIN('OddsRatio_working_3-way'!Y481/3)</f>
        <v>#VALUE!</v>
      </c>
      <c r="AD481" s="11" t="e">
        <f>'OddsRatio_working_3-way'!X481^(1/3)*SIN(('OddsRatio_working_3-way'!Y481+2*PI())/3)</f>
        <v>#VALUE!</v>
      </c>
      <c r="AE481" s="11" t="e">
        <f>'OddsRatio_working_3-way'!X481^(1/3)*SIN(('OddsRatio_working_3-way'!Y481+4*PI())/3)</f>
        <v>#VALUE!</v>
      </c>
      <c r="AF481" s="11" t="e">
        <f>-'OddsRatio_working_3-way'!U481/(3*'OddsRatio_working_3-way'!X481^(1/3))*COS(('OddsRatio_working_3-way'!Y481)/3)</f>
        <v>#VALUE!</v>
      </c>
      <c r="AG481" s="11" t="e">
        <f>-'OddsRatio_working_3-way'!U481/(3*'OddsRatio_working_3-way'!X481^(1/3))*COS(('OddsRatio_working_3-way'!Y481+2*PI())/3)</f>
        <v>#VALUE!</v>
      </c>
      <c r="AH481" s="11" t="e">
        <f>-'OddsRatio_working_3-way'!U481/(3*'OddsRatio_working_3-way'!X481^(1/3))*COS(('OddsRatio_working_3-way'!Y481+4*PI())/3)</f>
        <v>#VALUE!</v>
      </c>
      <c r="AI481" s="11" t="e">
        <f>'OddsRatio_working_3-way'!U481/(3*'OddsRatio_working_3-way'!X481^(1/3))*SIN(('OddsRatio_working_3-way'!Y481)/3)</f>
        <v>#VALUE!</v>
      </c>
      <c r="AJ481" s="11" t="e">
        <f>'OddsRatio_working_3-way'!U481/(3*'OddsRatio_working_3-way'!X481^(1/3))*SIN(('OddsRatio_working_3-way'!Y481+2*PI())/3)</f>
        <v>#VALUE!</v>
      </c>
      <c r="AK481" s="11" t="e">
        <f>'OddsRatio_working_3-way'!U481/(3*'OddsRatio_working_3-way'!X481^(1/3))*SIN(('OddsRatio_working_3-way'!Y481+4*PI())/3)</f>
        <v>#VALUE!</v>
      </c>
      <c r="AL481" s="11" t="e">
        <f>'OddsRatio_working_3-way'!Z481+'OddsRatio_working_3-way'!AF481</f>
        <v>#VALUE!</v>
      </c>
      <c r="AM481" s="11" t="e">
        <f>'OddsRatio_working_3-way'!AA481+'OddsRatio_working_3-way'!AG481</f>
        <v>#VALUE!</v>
      </c>
      <c r="AN481" s="11" t="e">
        <f>'OddsRatio_working_3-way'!AB481+'OddsRatio_working_3-way'!AH481</f>
        <v>#VALUE!</v>
      </c>
      <c r="AO481" s="11" t="e">
        <f>'OddsRatio_working_3-way'!AC481+'OddsRatio_working_3-way'!AI481</f>
        <v>#VALUE!</v>
      </c>
      <c r="AP481" s="11" t="e">
        <f>'OddsRatio_working_3-way'!AD481+'OddsRatio_working_3-way'!AJ481</f>
        <v>#VALUE!</v>
      </c>
      <c r="AQ481" s="11" t="e">
        <f>'OddsRatio_working_3-way'!AE481+'OddsRatio_working_3-way'!AK481</f>
        <v>#VALUE!</v>
      </c>
      <c r="AR481" s="10" t="str">
        <f>IF(A481="","",IF(('OddsRatio_working_3-way'!X481=0),IF(Q481&gt;0,-Q481^(1/3),(-Q481)^(1/3)),'OddsRatio_working_3-way'!AL481-'OddsRatio_working_3-way'!R481/3))</f>
        <v/>
      </c>
      <c r="AS481" s="11" t="e">
        <f>IF(('OddsRatio_working_3-way'!X481=0),IF(Q481&gt;0,-Q481^(1/3),(-Q481)^(1/3)),'OddsRatio_working_3-way'!AM481-'OddsRatio_working_3-way'!R481/3)</f>
        <v>#VALUE!</v>
      </c>
      <c r="AT481" s="11" t="e">
        <f>IF(('OddsRatio_working_3-way'!X481=0),IF(Q481&gt;0,-Q481^(1/3),(-Q481)^(1/3)),'OddsRatio_working_3-way'!AN481-'OddsRatio_working_3-way'!R481/3)</f>
        <v>#VALUE!</v>
      </c>
      <c r="AU481" s="11" t="e">
        <f>IF(('OddsRatio_working_3-way'!X481=0),0,'OddsRatio_working_3-way'!AO481)</f>
        <v>#VALUE!</v>
      </c>
      <c r="AV481" s="11" t="e">
        <f>IF(('OddsRatio_working_3-way'!X481=0),0,'OddsRatio_working_3-way'!AP481)</f>
        <v>#VALUE!</v>
      </c>
      <c r="AW481" s="11" t="e">
        <f>IF(('OddsRatio_working_3-way'!X481=0),0,'OddsRatio_working_3-way'!AQ481)</f>
        <v>#VALUE!</v>
      </c>
    </row>
    <row r="482" spans="1:4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9" t="e">
        <f t="shared" si="104"/>
        <v>#VALUE!</v>
      </c>
      <c r="E482" s="9" t="e">
        <f t="shared" si="105"/>
        <v>#VALUE!</v>
      </c>
      <c r="F482" s="9" t="e">
        <f t="shared" si="106"/>
        <v>#VALUE!</v>
      </c>
      <c r="G482" s="9" t="str">
        <f t="shared" si="107"/>
        <v/>
      </c>
      <c r="H482" s="9" t="str">
        <f t="shared" si="108"/>
        <v/>
      </c>
      <c r="I482" s="9" t="str">
        <f t="shared" si="109"/>
        <v/>
      </c>
      <c r="J482" s="9" t="str">
        <f t="shared" si="110"/>
        <v/>
      </c>
      <c r="K482" s="11" t="e">
        <f t="shared" si="111"/>
        <v>#VALUE!</v>
      </c>
      <c r="L482" s="11" t="e">
        <f t="shared" si="112"/>
        <v>#VALUE!</v>
      </c>
      <c r="M482" s="11" t="e">
        <f t="shared" si="113"/>
        <v>#VALUE!</v>
      </c>
      <c r="N482" s="11" t="e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#VALUE!</v>
      </c>
      <c r="O482" s="11">
        <f>0</f>
        <v>0</v>
      </c>
      <c r="P482" s="11" t="e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#VALUE!</v>
      </c>
      <c r="Q482" s="11" t="e">
        <f>2*'OddsRatio_working_3-way'!K482*'OddsRatio_working_3-way'!L482*'OddsRatio_working_3-way'!M482</f>
        <v>#VALUE!</v>
      </c>
      <c r="R482" s="11" t="e">
        <f t="shared" si="114"/>
        <v>#VALUE!</v>
      </c>
      <c r="S482" s="11" t="e">
        <f t="shared" si="115"/>
        <v>#VALUE!</v>
      </c>
      <c r="T482" s="11" t="e">
        <f t="shared" si="116"/>
        <v>#VALUE!</v>
      </c>
      <c r="U482" s="11" t="e">
        <f>'OddsRatio_working_3-way'!S482-'OddsRatio_working_3-way'!R482^2/3</f>
        <v>#VALUE!</v>
      </c>
      <c r="V482" s="11" t="e">
        <f>'OddsRatio_working_3-way'!S482*'OddsRatio_working_3-way'!R482/3-2*'OddsRatio_working_3-way'!R482^3/27-'OddsRatio_working_3-way'!T482</f>
        <v>#VALUE!</v>
      </c>
      <c r="W482" s="11" t="e">
        <f>'OddsRatio_working_3-way'!V482^2+4*'OddsRatio_working_3-way'!U482^3/27</f>
        <v>#VALUE!</v>
      </c>
      <c r="X482" s="11" t="e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#VALUE!</v>
      </c>
      <c r="Y482" s="11" t="e">
        <f>IF('OddsRatio_working_3-way'!W482&gt;=0,IF('OddsRatio_working_3-way'!V482+SQRT('OddsRatio_working_3-way'!W482)&gt;0,0,PI()),ACOS('OddsRatio_working_3-way'!V482/(2*'OddsRatio_working_3-way'!X482)))</f>
        <v>#VALUE!</v>
      </c>
      <c r="Z482" s="11" t="e">
        <f>'OddsRatio_working_3-way'!X482^(1/3)*COS('OddsRatio_working_3-way'!Y482/3)</f>
        <v>#VALUE!</v>
      </c>
      <c r="AA482" s="11" t="e">
        <f>'OddsRatio_working_3-way'!X482^(1/3)*COS(('OddsRatio_working_3-way'!Y482+2*PI())/3)</f>
        <v>#VALUE!</v>
      </c>
      <c r="AB482" s="11" t="e">
        <f>'OddsRatio_working_3-way'!X482^(1/3)*COS(('OddsRatio_working_3-way'!Y482+4*PI())/3)</f>
        <v>#VALUE!</v>
      </c>
      <c r="AC482" s="11" t="e">
        <f>'OddsRatio_working_3-way'!X482^(1/3)*SIN('OddsRatio_working_3-way'!Y482/3)</f>
        <v>#VALUE!</v>
      </c>
      <c r="AD482" s="11" t="e">
        <f>'OddsRatio_working_3-way'!X482^(1/3)*SIN(('OddsRatio_working_3-way'!Y482+2*PI())/3)</f>
        <v>#VALUE!</v>
      </c>
      <c r="AE482" s="11" t="e">
        <f>'OddsRatio_working_3-way'!X482^(1/3)*SIN(('OddsRatio_working_3-way'!Y482+4*PI())/3)</f>
        <v>#VALUE!</v>
      </c>
      <c r="AF482" s="11" t="e">
        <f>-'OddsRatio_working_3-way'!U482/(3*'OddsRatio_working_3-way'!X482^(1/3))*COS(('OddsRatio_working_3-way'!Y482)/3)</f>
        <v>#VALUE!</v>
      </c>
      <c r="AG482" s="11" t="e">
        <f>-'OddsRatio_working_3-way'!U482/(3*'OddsRatio_working_3-way'!X482^(1/3))*COS(('OddsRatio_working_3-way'!Y482+2*PI())/3)</f>
        <v>#VALUE!</v>
      </c>
      <c r="AH482" s="11" t="e">
        <f>-'OddsRatio_working_3-way'!U482/(3*'OddsRatio_working_3-way'!X482^(1/3))*COS(('OddsRatio_working_3-way'!Y482+4*PI())/3)</f>
        <v>#VALUE!</v>
      </c>
      <c r="AI482" s="11" t="e">
        <f>'OddsRatio_working_3-way'!U482/(3*'OddsRatio_working_3-way'!X482^(1/3))*SIN(('OddsRatio_working_3-way'!Y482)/3)</f>
        <v>#VALUE!</v>
      </c>
      <c r="AJ482" s="11" t="e">
        <f>'OddsRatio_working_3-way'!U482/(3*'OddsRatio_working_3-way'!X482^(1/3))*SIN(('OddsRatio_working_3-way'!Y482+2*PI())/3)</f>
        <v>#VALUE!</v>
      </c>
      <c r="AK482" s="11" t="e">
        <f>'OddsRatio_working_3-way'!U482/(3*'OddsRatio_working_3-way'!X482^(1/3))*SIN(('OddsRatio_working_3-way'!Y482+4*PI())/3)</f>
        <v>#VALUE!</v>
      </c>
      <c r="AL482" s="11" t="e">
        <f>'OddsRatio_working_3-way'!Z482+'OddsRatio_working_3-way'!AF482</f>
        <v>#VALUE!</v>
      </c>
      <c r="AM482" s="11" t="e">
        <f>'OddsRatio_working_3-way'!AA482+'OddsRatio_working_3-way'!AG482</f>
        <v>#VALUE!</v>
      </c>
      <c r="AN482" s="11" t="e">
        <f>'OddsRatio_working_3-way'!AB482+'OddsRatio_working_3-way'!AH482</f>
        <v>#VALUE!</v>
      </c>
      <c r="AO482" s="11" t="e">
        <f>'OddsRatio_working_3-way'!AC482+'OddsRatio_working_3-way'!AI482</f>
        <v>#VALUE!</v>
      </c>
      <c r="AP482" s="11" t="e">
        <f>'OddsRatio_working_3-way'!AD482+'OddsRatio_working_3-way'!AJ482</f>
        <v>#VALUE!</v>
      </c>
      <c r="AQ482" s="11" t="e">
        <f>'OddsRatio_working_3-way'!AE482+'OddsRatio_working_3-way'!AK482</f>
        <v>#VALUE!</v>
      </c>
      <c r="AR482" s="10" t="str">
        <f>IF(A482="","",IF(('OddsRatio_working_3-way'!X482=0),IF(Q482&gt;0,-Q482^(1/3),(-Q482)^(1/3)),'OddsRatio_working_3-way'!AL482-'OddsRatio_working_3-way'!R482/3))</f>
        <v/>
      </c>
      <c r="AS482" s="11" t="e">
        <f>IF(('OddsRatio_working_3-way'!X482=0),IF(Q482&gt;0,-Q482^(1/3),(-Q482)^(1/3)),'OddsRatio_working_3-way'!AM482-'OddsRatio_working_3-way'!R482/3)</f>
        <v>#VALUE!</v>
      </c>
      <c r="AT482" s="11" t="e">
        <f>IF(('OddsRatio_working_3-way'!X482=0),IF(Q482&gt;0,-Q482^(1/3),(-Q482)^(1/3)),'OddsRatio_working_3-way'!AN482-'OddsRatio_working_3-way'!R482/3)</f>
        <v>#VALUE!</v>
      </c>
      <c r="AU482" s="11" t="e">
        <f>IF(('OddsRatio_working_3-way'!X482=0),0,'OddsRatio_working_3-way'!AO482)</f>
        <v>#VALUE!</v>
      </c>
      <c r="AV482" s="11" t="e">
        <f>IF(('OddsRatio_working_3-way'!X482=0),0,'OddsRatio_working_3-way'!AP482)</f>
        <v>#VALUE!</v>
      </c>
      <c r="AW482" s="11" t="e">
        <f>IF(('OddsRatio_working_3-way'!X482=0),0,'OddsRatio_working_3-way'!AQ482)</f>
        <v>#VALUE!</v>
      </c>
    </row>
    <row r="483" spans="1:4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9" t="e">
        <f t="shared" si="104"/>
        <v>#VALUE!</v>
      </c>
      <c r="E483" s="9" t="e">
        <f t="shared" si="105"/>
        <v>#VALUE!</v>
      </c>
      <c r="F483" s="9" t="e">
        <f t="shared" si="106"/>
        <v>#VALUE!</v>
      </c>
      <c r="G483" s="9" t="str">
        <f t="shared" si="107"/>
        <v/>
      </c>
      <c r="H483" s="9" t="str">
        <f t="shared" si="108"/>
        <v/>
      </c>
      <c r="I483" s="9" t="str">
        <f t="shared" si="109"/>
        <v/>
      </c>
      <c r="J483" s="9" t="str">
        <f t="shared" si="110"/>
        <v/>
      </c>
      <c r="K483" s="11" t="e">
        <f t="shared" si="111"/>
        <v>#VALUE!</v>
      </c>
      <c r="L483" s="11" t="e">
        <f t="shared" si="112"/>
        <v>#VALUE!</v>
      </c>
      <c r="M483" s="11" t="e">
        <f t="shared" si="113"/>
        <v>#VALUE!</v>
      </c>
      <c r="N483" s="11" t="e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#VALUE!</v>
      </c>
      <c r="O483" s="11">
        <f>0</f>
        <v>0</v>
      </c>
      <c r="P483" s="11" t="e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#VALUE!</v>
      </c>
      <c r="Q483" s="11" t="e">
        <f>2*'OddsRatio_working_3-way'!K483*'OddsRatio_working_3-way'!L483*'OddsRatio_working_3-way'!M483</f>
        <v>#VALUE!</v>
      </c>
      <c r="R483" s="11" t="e">
        <f t="shared" si="114"/>
        <v>#VALUE!</v>
      </c>
      <c r="S483" s="11" t="e">
        <f t="shared" si="115"/>
        <v>#VALUE!</v>
      </c>
      <c r="T483" s="11" t="e">
        <f t="shared" si="116"/>
        <v>#VALUE!</v>
      </c>
      <c r="U483" s="11" t="e">
        <f>'OddsRatio_working_3-way'!S483-'OddsRatio_working_3-way'!R483^2/3</f>
        <v>#VALUE!</v>
      </c>
      <c r="V483" s="11" t="e">
        <f>'OddsRatio_working_3-way'!S483*'OddsRatio_working_3-way'!R483/3-2*'OddsRatio_working_3-way'!R483^3/27-'OddsRatio_working_3-way'!T483</f>
        <v>#VALUE!</v>
      </c>
      <c r="W483" s="11" t="e">
        <f>'OddsRatio_working_3-way'!V483^2+4*'OddsRatio_working_3-way'!U483^3/27</f>
        <v>#VALUE!</v>
      </c>
      <c r="X483" s="11" t="e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#VALUE!</v>
      </c>
      <c r="Y483" s="11" t="e">
        <f>IF('OddsRatio_working_3-way'!W483&gt;=0,IF('OddsRatio_working_3-way'!V483+SQRT('OddsRatio_working_3-way'!W483)&gt;0,0,PI()),ACOS('OddsRatio_working_3-way'!V483/(2*'OddsRatio_working_3-way'!X483)))</f>
        <v>#VALUE!</v>
      </c>
      <c r="Z483" s="11" t="e">
        <f>'OddsRatio_working_3-way'!X483^(1/3)*COS('OddsRatio_working_3-way'!Y483/3)</f>
        <v>#VALUE!</v>
      </c>
      <c r="AA483" s="11" t="e">
        <f>'OddsRatio_working_3-way'!X483^(1/3)*COS(('OddsRatio_working_3-way'!Y483+2*PI())/3)</f>
        <v>#VALUE!</v>
      </c>
      <c r="AB483" s="11" t="e">
        <f>'OddsRatio_working_3-way'!X483^(1/3)*COS(('OddsRatio_working_3-way'!Y483+4*PI())/3)</f>
        <v>#VALUE!</v>
      </c>
      <c r="AC483" s="11" t="e">
        <f>'OddsRatio_working_3-way'!X483^(1/3)*SIN('OddsRatio_working_3-way'!Y483/3)</f>
        <v>#VALUE!</v>
      </c>
      <c r="AD483" s="11" t="e">
        <f>'OddsRatio_working_3-way'!X483^(1/3)*SIN(('OddsRatio_working_3-way'!Y483+2*PI())/3)</f>
        <v>#VALUE!</v>
      </c>
      <c r="AE483" s="11" t="e">
        <f>'OddsRatio_working_3-way'!X483^(1/3)*SIN(('OddsRatio_working_3-way'!Y483+4*PI())/3)</f>
        <v>#VALUE!</v>
      </c>
      <c r="AF483" s="11" t="e">
        <f>-'OddsRatio_working_3-way'!U483/(3*'OddsRatio_working_3-way'!X483^(1/3))*COS(('OddsRatio_working_3-way'!Y483)/3)</f>
        <v>#VALUE!</v>
      </c>
      <c r="AG483" s="11" t="e">
        <f>-'OddsRatio_working_3-way'!U483/(3*'OddsRatio_working_3-way'!X483^(1/3))*COS(('OddsRatio_working_3-way'!Y483+2*PI())/3)</f>
        <v>#VALUE!</v>
      </c>
      <c r="AH483" s="11" t="e">
        <f>-'OddsRatio_working_3-way'!U483/(3*'OddsRatio_working_3-way'!X483^(1/3))*COS(('OddsRatio_working_3-way'!Y483+4*PI())/3)</f>
        <v>#VALUE!</v>
      </c>
      <c r="AI483" s="11" t="e">
        <f>'OddsRatio_working_3-way'!U483/(3*'OddsRatio_working_3-way'!X483^(1/3))*SIN(('OddsRatio_working_3-way'!Y483)/3)</f>
        <v>#VALUE!</v>
      </c>
      <c r="AJ483" s="11" t="e">
        <f>'OddsRatio_working_3-way'!U483/(3*'OddsRatio_working_3-way'!X483^(1/3))*SIN(('OddsRatio_working_3-way'!Y483+2*PI())/3)</f>
        <v>#VALUE!</v>
      </c>
      <c r="AK483" s="11" t="e">
        <f>'OddsRatio_working_3-way'!U483/(3*'OddsRatio_working_3-way'!X483^(1/3))*SIN(('OddsRatio_working_3-way'!Y483+4*PI())/3)</f>
        <v>#VALUE!</v>
      </c>
      <c r="AL483" s="11" t="e">
        <f>'OddsRatio_working_3-way'!Z483+'OddsRatio_working_3-way'!AF483</f>
        <v>#VALUE!</v>
      </c>
      <c r="AM483" s="11" t="e">
        <f>'OddsRatio_working_3-way'!AA483+'OddsRatio_working_3-way'!AG483</f>
        <v>#VALUE!</v>
      </c>
      <c r="AN483" s="11" t="e">
        <f>'OddsRatio_working_3-way'!AB483+'OddsRatio_working_3-way'!AH483</f>
        <v>#VALUE!</v>
      </c>
      <c r="AO483" s="11" t="e">
        <f>'OddsRatio_working_3-way'!AC483+'OddsRatio_working_3-way'!AI483</f>
        <v>#VALUE!</v>
      </c>
      <c r="AP483" s="11" t="e">
        <f>'OddsRatio_working_3-way'!AD483+'OddsRatio_working_3-way'!AJ483</f>
        <v>#VALUE!</v>
      </c>
      <c r="AQ483" s="11" t="e">
        <f>'OddsRatio_working_3-way'!AE483+'OddsRatio_working_3-way'!AK483</f>
        <v>#VALUE!</v>
      </c>
      <c r="AR483" s="10" t="str">
        <f>IF(A483="","",IF(('OddsRatio_working_3-way'!X483=0),IF(Q483&gt;0,-Q483^(1/3),(-Q483)^(1/3)),'OddsRatio_working_3-way'!AL483-'OddsRatio_working_3-way'!R483/3))</f>
        <v/>
      </c>
      <c r="AS483" s="11" t="e">
        <f>IF(('OddsRatio_working_3-way'!X483=0),IF(Q483&gt;0,-Q483^(1/3),(-Q483)^(1/3)),'OddsRatio_working_3-way'!AM483-'OddsRatio_working_3-way'!R483/3)</f>
        <v>#VALUE!</v>
      </c>
      <c r="AT483" s="11" t="e">
        <f>IF(('OddsRatio_working_3-way'!X483=0),IF(Q483&gt;0,-Q483^(1/3),(-Q483)^(1/3)),'OddsRatio_working_3-way'!AN483-'OddsRatio_working_3-way'!R483/3)</f>
        <v>#VALUE!</v>
      </c>
      <c r="AU483" s="11" t="e">
        <f>IF(('OddsRatio_working_3-way'!X483=0),0,'OddsRatio_working_3-way'!AO483)</f>
        <v>#VALUE!</v>
      </c>
      <c r="AV483" s="11" t="e">
        <f>IF(('OddsRatio_working_3-way'!X483=0),0,'OddsRatio_working_3-way'!AP483)</f>
        <v>#VALUE!</v>
      </c>
      <c r="AW483" s="11" t="e">
        <f>IF(('OddsRatio_working_3-way'!X483=0),0,'OddsRatio_working_3-way'!AQ483)</f>
        <v>#VALUE!</v>
      </c>
    </row>
    <row r="484" spans="1:4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9" t="e">
        <f t="shared" si="104"/>
        <v>#VALUE!</v>
      </c>
      <c r="E484" s="9" t="e">
        <f t="shared" si="105"/>
        <v>#VALUE!</v>
      </c>
      <c r="F484" s="9" t="e">
        <f t="shared" si="106"/>
        <v>#VALUE!</v>
      </c>
      <c r="G484" s="9" t="str">
        <f t="shared" si="107"/>
        <v/>
      </c>
      <c r="H484" s="9" t="str">
        <f t="shared" si="108"/>
        <v/>
      </c>
      <c r="I484" s="9" t="str">
        <f t="shared" si="109"/>
        <v/>
      </c>
      <c r="J484" s="9" t="str">
        <f t="shared" si="110"/>
        <v/>
      </c>
      <c r="K484" s="11" t="e">
        <f t="shared" si="111"/>
        <v>#VALUE!</v>
      </c>
      <c r="L484" s="11" t="e">
        <f t="shared" si="112"/>
        <v>#VALUE!</v>
      </c>
      <c r="M484" s="11" t="e">
        <f t="shared" si="113"/>
        <v>#VALUE!</v>
      </c>
      <c r="N484" s="11" t="e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#VALUE!</v>
      </c>
      <c r="O484" s="11">
        <f>0</f>
        <v>0</v>
      </c>
      <c r="P484" s="11" t="e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#VALUE!</v>
      </c>
      <c r="Q484" s="11" t="e">
        <f>2*'OddsRatio_working_3-way'!K484*'OddsRatio_working_3-way'!L484*'OddsRatio_working_3-way'!M484</f>
        <v>#VALUE!</v>
      </c>
      <c r="R484" s="11" t="e">
        <f t="shared" si="114"/>
        <v>#VALUE!</v>
      </c>
      <c r="S484" s="11" t="e">
        <f t="shared" si="115"/>
        <v>#VALUE!</v>
      </c>
      <c r="T484" s="11" t="e">
        <f t="shared" si="116"/>
        <v>#VALUE!</v>
      </c>
      <c r="U484" s="11" t="e">
        <f>'OddsRatio_working_3-way'!S484-'OddsRatio_working_3-way'!R484^2/3</f>
        <v>#VALUE!</v>
      </c>
      <c r="V484" s="11" t="e">
        <f>'OddsRatio_working_3-way'!S484*'OddsRatio_working_3-way'!R484/3-2*'OddsRatio_working_3-way'!R484^3/27-'OddsRatio_working_3-way'!T484</f>
        <v>#VALUE!</v>
      </c>
      <c r="W484" s="11" t="e">
        <f>'OddsRatio_working_3-way'!V484^2+4*'OddsRatio_working_3-way'!U484^3/27</f>
        <v>#VALUE!</v>
      </c>
      <c r="X484" s="11" t="e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#VALUE!</v>
      </c>
      <c r="Y484" s="11" t="e">
        <f>IF('OddsRatio_working_3-way'!W484&gt;=0,IF('OddsRatio_working_3-way'!V484+SQRT('OddsRatio_working_3-way'!W484)&gt;0,0,PI()),ACOS('OddsRatio_working_3-way'!V484/(2*'OddsRatio_working_3-way'!X484)))</f>
        <v>#VALUE!</v>
      </c>
      <c r="Z484" s="11" t="e">
        <f>'OddsRatio_working_3-way'!X484^(1/3)*COS('OddsRatio_working_3-way'!Y484/3)</f>
        <v>#VALUE!</v>
      </c>
      <c r="AA484" s="11" t="e">
        <f>'OddsRatio_working_3-way'!X484^(1/3)*COS(('OddsRatio_working_3-way'!Y484+2*PI())/3)</f>
        <v>#VALUE!</v>
      </c>
      <c r="AB484" s="11" t="e">
        <f>'OddsRatio_working_3-way'!X484^(1/3)*COS(('OddsRatio_working_3-way'!Y484+4*PI())/3)</f>
        <v>#VALUE!</v>
      </c>
      <c r="AC484" s="11" t="e">
        <f>'OddsRatio_working_3-way'!X484^(1/3)*SIN('OddsRatio_working_3-way'!Y484/3)</f>
        <v>#VALUE!</v>
      </c>
      <c r="AD484" s="11" t="e">
        <f>'OddsRatio_working_3-way'!X484^(1/3)*SIN(('OddsRatio_working_3-way'!Y484+2*PI())/3)</f>
        <v>#VALUE!</v>
      </c>
      <c r="AE484" s="11" t="e">
        <f>'OddsRatio_working_3-way'!X484^(1/3)*SIN(('OddsRatio_working_3-way'!Y484+4*PI())/3)</f>
        <v>#VALUE!</v>
      </c>
      <c r="AF484" s="11" t="e">
        <f>-'OddsRatio_working_3-way'!U484/(3*'OddsRatio_working_3-way'!X484^(1/3))*COS(('OddsRatio_working_3-way'!Y484)/3)</f>
        <v>#VALUE!</v>
      </c>
      <c r="AG484" s="11" t="e">
        <f>-'OddsRatio_working_3-way'!U484/(3*'OddsRatio_working_3-way'!X484^(1/3))*COS(('OddsRatio_working_3-way'!Y484+2*PI())/3)</f>
        <v>#VALUE!</v>
      </c>
      <c r="AH484" s="11" t="e">
        <f>-'OddsRatio_working_3-way'!U484/(3*'OddsRatio_working_3-way'!X484^(1/3))*COS(('OddsRatio_working_3-way'!Y484+4*PI())/3)</f>
        <v>#VALUE!</v>
      </c>
      <c r="AI484" s="11" t="e">
        <f>'OddsRatio_working_3-way'!U484/(3*'OddsRatio_working_3-way'!X484^(1/3))*SIN(('OddsRatio_working_3-way'!Y484)/3)</f>
        <v>#VALUE!</v>
      </c>
      <c r="AJ484" s="11" t="e">
        <f>'OddsRatio_working_3-way'!U484/(3*'OddsRatio_working_3-way'!X484^(1/3))*SIN(('OddsRatio_working_3-way'!Y484+2*PI())/3)</f>
        <v>#VALUE!</v>
      </c>
      <c r="AK484" s="11" t="e">
        <f>'OddsRatio_working_3-way'!U484/(3*'OddsRatio_working_3-way'!X484^(1/3))*SIN(('OddsRatio_working_3-way'!Y484+4*PI())/3)</f>
        <v>#VALUE!</v>
      </c>
      <c r="AL484" s="11" t="e">
        <f>'OddsRatio_working_3-way'!Z484+'OddsRatio_working_3-way'!AF484</f>
        <v>#VALUE!</v>
      </c>
      <c r="AM484" s="11" t="e">
        <f>'OddsRatio_working_3-way'!AA484+'OddsRatio_working_3-way'!AG484</f>
        <v>#VALUE!</v>
      </c>
      <c r="AN484" s="11" t="e">
        <f>'OddsRatio_working_3-way'!AB484+'OddsRatio_working_3-way'!AH484</f>
        <v>#VALUE!</v>
      </c>
      <c r="AO484" s="11" t="e">
        <f>'OddsRatio_working_3-way'!AC484+'OddsRatio_working_3-way'!AI484</f>
        <v>#VALUE!</v>
      </c>
      <c r="AP484" s="11" t="e">
        <f>'OddsRatio_working_3-way'!AD484+'OddsRatio_working_3-way'!AJ484</f>
        <v>#VALUE!</v>
      </c>
      <c r="AQ484" s="11" t="e">
        <f>'OddsRatio_working_3-way'!AE484+'OddsRatio_working_3-way'!AK484</f>
        <v>#VALUE!</v>
      </c>
      <c r="AR484" s="10" t="str">
        <f>IF(A484="","",IF(('OddsRatio_working_3-way'!X484=0),IF(Q484&gt;0,-Q484^(1/3),(-Q484)^(1/3)),'OddsRatio_working_3-way'!AL484-'OddsRatio_working_3-way'!R484/3))</f>
        <v/>
      </c>
      <c r="AS484" s="11" t="e">
        <f>IF(('OddsRatio_working_3-way'!X484=0),IF(Q484&gt;0,-Q484^(1/3),(-Q484)^(1/3)),'OddsRatio_working_3-way'!AM484-'OddsRatio_working_3-way'!R484/3)</f>
        <v>#VALUE!</v>
      </c>
      <c r="AT484" s="11" t="e">
        <f>IF(('OddsRatio_working_3-way'!X484=0),IF(Q484&gt;0,-Q484^(1/3),(-Q484)^(1/3)),'OddsRatio_working_3-way'!AN484-'OddsRatio_working_3-way'!R484/3)</f>
        <v>#VALUE!</v>
      </c>
      <c r="AU484" s="11" t="e">
        <f>IF(('OddsRatio_working_3-way'!X484=0),0,'OddsRatio_working_3-way'!AO484)</f>
        <v>#VALUE!</v>
      </c>
      <c r="AV484" s="11" t="e">
        <f>IF(('OddsRatio_working_3-way'!X484=0),0,'OddsRatio_working_3-way'!AP484)</f>
        <v>#VALUE!</v>
      </c>
      <c r="AW484" s="11" t="e">
        <f>IF(('OddsRatio_working_3-way'!X484=0),0,'OddsRatio_working_3-way'!AQ484)</f>
        <v>#VALUE!</v>
      </c>
    </row>
    <row r="485" spans="1:4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9" t="e">
        <f t="shared" si="104"/>
        <v>#VALUE!</v>
      </c>
      <c r="E485" s="9" t="e">
        <f t="shared" si="105"/>
        <v>#VALUE!</v>
      </c>
      <c r="F485" s="9" t="e">
        <f t="shared" si="106"/>
        <v>#VALUE!</v>
      </c>
      <c r="G485" s="9" t="str">
        <f t="shared" si="107"/>
        <v/>
      </c>
      <c r="H485" s="9" t="str">
        <f t="shared" si="108"/>
        <v/>
      </c>
      <c r="I485" s="9" t="str">
        <f t="shared" si="109"/>
        <v/>
      </c>
      <c r="J485" s="9" t="str">
        <f t="shared" si="110"/>
        <v/>
      </c>
      <c r="K485" s="11" t="e">
        <f t="shared" si="111"/>
        <v>#VALUE!</v>
      </c>
      <c r="L485" s="11" t="e">
        <f t="shared" si="112"/>
        <v>#VALUE!</v>
      </c>
      <c r="M485" s="11" t="e">
        <f t="shared" si="113"/>
        <v>#VALUE!</v>
      </c>
      <c r="N485" s="11" t="e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#VALUE!</v>
      </c>
      <c r="O485" s="11">
        <f>0</f>
        <v>0</v>
      </c>
      <c r="P485" s="11" t="e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#VALUE!</v>
      </c>
      <c r="Q485" s="11" t="e">
        <f>2*'OddsRatio_working_3-way'!K485*'OddsRatio_working_3-way'!L485*'OddsRatio_working_3-way'!M485</f>
        <v>#VALUE!</v>
      </c>
      <c r="R485" s="11" t="e">
        <f t="shared" si="114"/>
        <v>#VALUE!</v>
      </c>
      <c r="S485" s="11" t="e">
        <f t="shared" si="115"/>
        <v>#VALUE!</v>
      </c>
      <c r="T485" s="11" t="e">
        <f t="shared" si="116"/>
        <v>#VALUE!</v>
      </c>
      <c r="U485" s="11" t="e">
        <f>'OddsRatio_working_3-way'!S485-'OddsRatio_working_3-way'!R485^2/3</f>
        <v>#VALUE!</v>
      </c>
      <c r="V485" s="11" t="e">
        <f>'OddsRatio_working_3-way'!S485*'OddsRatio_working_3-way'!R485/3-2*'OddsRatio_working_3-way'!R485^3/27-'OddsRatio_working_3-way'!T485</f>
        <v>#VALUE!</v>
      </c>
      <c r="W485" s="11" t="e">
        <f>'OddsRatio_working_3-way'!V485^2+4*'OddsRatio_working_3-way'!U485^3/27</f>
        <v>#VALUE!</v>
      </c>
      <c r="X485" s="11" t="e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#VALUE!</v>
      </c>
      <c r="Y485" s="11" t="e">
        <f>IF('OddsRatio_working_3-way'!W485&gt;=0,IF('OddsRatio_working_3-way'!V485+SQRT('OddsRatio_working_3-way'!W485)&gt;0,0,PI()),ACOS('OddsRatio_working_3-way'!V485/(2*'OddsRatio_working_3-way'!X485)))</f>
        <v>#VALUE!</v>
      </c>
      <c r="Z485" s="11" t="e">
        <f>'OddsRatio_working_3-way'!X485^(1/3)*COS('OddsRatio_working_3-way'!Y485/3)</f>
        <v>#VALUE!</v>
      </c>
      <c r="AA485" s="11" t="e">
        <f>'OddsRatio_working_3-way'!X485^(1/3)*COS(('OddsRatio_working_3-way'!Y485+2*PI())/3)</f>
        <v>#VALUE!</v>
      </c>
      <c r="AB485" s="11" t="e">
        <f>'OddsRatio_working_3-way'!X485^(1/3)*COS(('OddsRatio_working_3-way'!Y485+4*PI())/3)</f>
        <v>#VALUE!</v>
      </c>
      <c r="AC485" s="11" t="e">
        <f>'OddsRatio_working_3-way'!X485^(1/3)*SIN('OddsRatio_working_3-way'!Y485/3)</f>
        <v>#VALUE!</v>
      </c>
      <c r="AD485" s="11" t="e">
        <f>'OddsRatio_working_3-way'!X485^(1/3)*SIN(('OddsRatio_working_3-way'!Y485+2*PI())/3)</f>
        <v>#VALUE!</v>
      </c>
      <c r="AE485" s="11" t="e">
        <f>'OddsRatio_working_3-way'!X485^(1/3)*SIN(('OddsRatio_working_3-way'!Y485+4*PI())/3)</f>
        <v>#VALUE!</v>
      </c>
      <c r="AF485" s="11" t="e">
        <f>-'OddsRatio_working_3-way'!U485/(3*'OddsRatio_working_3-way'!X485^(1/3))*COS(('OddsRatio_working_3-way'!Y485)/3)</f>
        <v>#VALUE!</v>
      </c>
      <c r="AG485" s="11" t="e">
        <f>-'OddsRatio_working_3-way'!U485/(3*'OddsRatio_working_3-way'!X485^(1/3))*COS(('OddsRatio_working_3-way'!Y485+2*PI())/3)</f>
        <v>#VALUE!</v>
      </c>
      <c r="AH485" s="11" t="e">
        <f>-'OddsRatio_working_3-way'!U485/(3*'OddsRatio_working_3-way'!X485^(1/3))*COS(('OddsRatio_working_3-way'!Y485+4*PI())/3)</f>
        <v>#VALUE!</v>
      </c>
      <c r="AI485" s="11" t="e">
        <f>'OddsRatio_working_3-way'!U485/(3*'OddsRatio_working_3-way'!X485^(1/3))*SIN(('OddsRatio_working_3-way'!Y485)/3)</f>
        <v>#VALUE!</v>
      </c>
      <c r="AJ485" s="11" t="e">
        <f>'OddsRatio_working_3-way'!U485/(3*'OddsRatio_working_3-way'!X485^(1/3))*SIN(('OddsRatio_working_3-way'!Y485+2*PI())/3)</f>
        <v>#VALUE!</v>
      </c>
      <c r="AK485" s="11" t="e">
        <f>'OddsRatio_working_3-way'!U485/(3*'OddsRatio_working_3-way'!X485^(1/3))*SIN(('OddsRatio_working_3-way'!Y485+4*PI())/3)</f>
        <v>#VALUE!</v>
      </c>
      <c r="AL485" s="11" t="e">
        <f>'OddsRatio_working_3-way'!Z485+'OddsRatio_working_3-way'!AF485</f>
        <v>#VALUE!</v>
      </c>
      <c r="AM485" s="11" t="e">
        <f>'OddsRatio_working_3-way'!AA485+'OddsRatio_working_3-way'!AG485</f>
        <v>#VALUE!</v>
      </c>
      <c r="AN485" s="11" t="e">
        <f>'OddsRatio_working_3-way'!AB485+'OddsRatio_working_3-way'!AH485</f>
        <v>#VALUE!</v>
      </c>
      <c r="AO485" s="11" t="e">
        <f>'OddsRatio_working_3-way'!AC485+'OddsRatio_working_3-way'!AI485</f>
        <v>#VALUE!</v>
      </c>
      <c r="AP485" s="11" t="e">
        <f>'OddsRatio_working_3-way'!AD485+'OddsRatio_working_3-way'!AJ485</f>
        <v>#VALUE!</v>
      </c>
      <c r="AQ485" s="11" t="e">
        <f>'OddsRatio_working_3-way'!AE485+'OddsRatio_working_3-way'!AK485</f>
        <v>#VALUE!</v>
      </c>
      <c r="AR485" s="10" t="str">
        <f>IF(A485="","",IF(('OddsRatio_working_3-way'!X485=0),IF(Q485&gt;0,-Q485^(1/3),(-Q485)^(1/3)),'OddsRatio_working_3-way'!AL485-'OddsRatio_working_3-way'!R485/3))</f>
        <v/>
      </c>
      <c r="AS485" s="11" t="e">
        <f>IF(('OddsRatio_working_3-way'!X485=0),IF(Q485&gt;0,-Q485^(1/3),(-Q485)^(1/3)),'OddsRatio_working_3-way'!AM485-'OddsRatio_working_3-way'!R485/3)</f>
        <v>#VALUE!</v>
      </c>
      <c r="AT485" s="11" t="e">
        <f>IF(('OddsRatio_working_3-way'!X485=0),IF(Q485&gt;0,-Q485^(1/3),(-Q485)^(1/3)),'OddsRatio_working_3-way'!AN485-'OddsRatio_working_3-way'!R485/3)</f>
        <v>#VALUE!</v>
      </c>
      <c r="AU485" s="11" t="e">
        <f>IF(('OddsRatio_working_3-way'!X485=0),0,'OddsRatio_working_3-way'!AO485)</f>
        <v>#VALUE!</v>
      </c>
      <c r="AV485" s="11" t="e">
        <f>IF(('OddsRatio_working_3-way'!X485=0),0,'OddsRatio_working_3-way'!AP485)</f>
        <v>#VALUE!</v>
      </c>
      <c r="AW485" s="11" t="e">
        <f>IF(('OddsRatio_working_3-way'!X485=0),0,'OddsRatio_working_3-way'!AQ485)</f>
        <v>#VALUE!</v>
      </c>
    </row>
    <row r="486" spans="1:4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9" t="e">
        <f t="shared" si="104"/>
        <v>#VALUE!</v>
      </c>
      <c r="E486" s="9" t="e">
        <f t="shared" si="105"/>
        <v>#VALUE!</v>
      </c>
      <c r="F486" s="9" t="e">
        <f t="shared" si="106"/>
        <v>#VALUE!</v>
      </c>
      <c r="G486" s="9" t="str">
        <f t="shared" si="107"/>
        <v/>
      </c>
      <c r="H486" s="9" t="str">
        <f t="shared" si="108"/>
        <v/>
      </c>
      <c r="I486" s="9" t="str">
        <f t="shared" si="109"/>
        <v/>
      </c>
      <c r="J486" s="9" t="str">
        <f t="shared" si="110"/>
        <v/>
      </c>
      <c r="K486" s="11" t="e">
        <f t="shared" si="111"/>
        <v>#VALUE!</v>
      </c>
      <c r="L486" s="11" t="e">
        <f t="shared" si="112"/>
        <v>#VALUE!</v>
      </c>
      <c r="M486" s="11" t="e">
        <f t="shared" si="113"/>
        <v>#VALUE!</v>
      </c>
      <c r="N486" s="11" t="e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#VALUE!</v>
      </c>
      <c r="O486" s="11">
        <f>0</f>
        <v>0</v>
      </c>
      <c r="P486" s="11" t="e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#VALUE!</v>
      </c>
      <c r="Q486" s="11" t="e">
        <f>2*'OddsRatio_working_3-way'!K486*'OddsRatio_working_3-way'!L486*'OddsRatio_working_3-way'!M486</f>
        <v>#VALUE!</v>
      </c>
      <c r="R486" s="11" t="e">
        <f t="shared" si="114"/>
        <v>#VALUE!</v>
      </c>
      <c r="S486" s="11" t="e">
        <f t="shared" si="115"/>
        <v>#VALUE!</v>
      </c>
      <c r="T486" s="11" t="e">
        <f t="shared" si="116"/>
        <v>#VALUE!</v>
      </c>
      <c r="U486" s="11" t="e">
        <f>'OddsRatio_working_3-way'!S486-'OddsRatio_working_3-way'!R486^2/3</f>
        <v>#VALUE!</v>
      </c>
      <c r="V486" s="11" t="e">
        <f>'OddsRatio_working_3-way'!S486*'OddsRatio_working_3-way'!R486/3-2*'OddsRatio_working_3-way'!R486^3/27-'OddsRatio_working_3-way'!T486</f>
        <v>#VALUE!</v>
      </c>
      <c r="W486" s="11" t="e">
        <f>'OddsRatio_working_3-way'!V486^2+4*'OddsRatio_working_3-way'!U486^3/27</f>
        <v>#VALUE!</v>
      </c>
      <c r="X486" s="11" t="e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#VALUE!</v>
      </c>
      <c r="Y486" s="11" t="e">
        <f>IF('OddsRatio_working_3-way'!W486&gt;=0,IF('OddsRatio_working_3-way'!V486+SQRT('OddsRatio_working_3-way'!W486)&gt;0,0,PI()),ACOS('OddsRatio_working_3-way'!V486/(2*'OddsRatio_working_3-way'!X486)))</f>
        <v>#VALUE!</v>
      </c>
      <c r="Z486" s="11" t="e">
        <f>'OddsRatio_working_3-way'!X486^(1/3)*COS('OddsRatio_working_3-way'!Y486/3)</f>
        <v>#VALUE!</v>
      </c>
      <c r="AA486" s="11" t="e">
        <f>'OddsRatio_working_3-way'!X486^(1/3)*COS(('OddsRatio_working_3-way'!Y486+2*PI())/3)</f>
        <v>#VALUE!</v>
      </c>
      <c r="AB486" s="11" t="e">
        <f>'OddsRatio_working_3-way'!X486^(1/3)*COS(('OddsRatio_working_3-way'!Y486+4*PI())/3)</f>
        <v>#VALUE!</v>
      </c>
      <c r="AC486" s="11" t="e">
        <f>'OddsRatio_working_3-way'!X486^(1/3)*SIN('OddsRatio_working_3-way'!Y486/3)</f>
        <v>#VALUE!</v>
      </c>
      <c r="AD486" s="11" t="e">
        <f>'OddsRatio_working_3-way'!X486^(1/3)*SIN(('OddsRatio_working_3-way'!Y486+2*PI())/3)</f>
        <v>#VALUE!</v>
      </c>
      <c r="AE486" s="11" t="e">
        <f>'OddsRatio_working_3-way'!X486^(1/3)*SIN(('OddsRatio_working_3-way'!Y486+4*PI())/3)</f>
        <v>#VALUE!</v>
      </c>
      <c r="AF486" s="11" t="e">
        <f>-'OddsRatio_working_3-way'!U486/(3*'OddsRatio_working_3-way'!X486^(1/3))*COS(('OddsRatio_working_3-way'!Y486)/3)</f>
        <v>#VALUE!</v>
      </c>
      <c r="AG486" s="11" t="e">
        <f>-'OddsRatio_working_3-way'!U486/(3*'OddsRatio_working_3-way'!X486^(1/3))*COS(('OddsRatio_working_3-way'!Y486+2*PI())/3)</f>
        <v>#VALUE!</v>
      </c>
      <c r="AH486" s="11" t="e">
        <f>-'OddsRatio_working_3-way'!U486/(3*'OddsRatio_working_3-way'!X486^(1/3))*COS(('OddsRatio_working_3-way'!Y486+4*PI())/3)</f>
        <v>#VALUE!</v>
      </c>
      <c r="AI486" s="11" t="e">
        <f>'OddsRatio_working_3-way'!U486/(3*'OddsRatio_working_3-way'!X486^(1/3))*SIN(('OddsRatio_working_3-way'!Y486)/3)</f>
        <v>#VALUE!</v>
      </c>
      <c r="AJ486" s="11" t="e">
        <f>'OddsRatio_working_3-way'!U486/(3*'OddsRatio_working_3-way'!X486^(1/3))*SIN(('OddsRatio_working_3-way'!Y486+2*PI())/3)</f>
        <v>#VALUE!</v>
      </c>
      <c r="AK486" s="11" t="e">
        <f>'OddsRatio_working_3-way'!U486/(3*'OddsRatio_working_3-way'!X486^(1/3))*SIN(('OddsRatio_working_3-way'!Y486+4*PI())/3)</f>
        <v>#VALUE!</v>
      </c>
      <c r="AL486" s="11" t="e">
        <f>'OddsRatio_working_3-way'!Z486+'OddsRatio_working_3-way'!AF486</f>
        <v>#VALUE!</v>
      </c>
      <c r="AM486" s="11" t="e">
        <f>'OddsRatio_working_3-way'!AA486+'OddsRatio_working_3-way'!AG486</f>
        <v>#VALUE!</v>
      </c>
      <c r="AN486" s="11" t="e">
        <f>'OddsRatio_working_3-way'!AB486+'OddsRatio_working_3-way'!AH486</f>
        <v>#VALUE!</v>
      </c>
      <c r="AO486" s="11" t="e">
        <f>'OddsRatio_working_3-way'!AC486+'OddsRatio_working_3-way'!AI486</f>
        <v>#VALUE!</v>
      </c>
      <c r="AP486" s="11" t="e">
        <f>'OddsRatio_working_3-way'!AD486+'OddsRatio_working_3-way'!AJ486</f>
        <v>#VALUE!</v>
      </c>
      <c r="AQ486" s="11" t="e">
        <f>'OddsRatio_working_3-way'!AE486+'OddsRatio_working_3-way'!AK486</f>
        <v>#VALUE!</v>
      </c>
      <c r="AR486" s="10" t="str">
        <f>IF(A486="","",IF(('OddsRatio_working_3-way'!X486=0),IF(Q486&gt;0,-Q486^(1/3),(-Q486)^(1/3)),'OddsRatio_working_3-way'!AL486-'OddsRatio_working_3-way'!R486/3))</f>
        <v/>
      </c>
      <c r="AS486" s="11" t="e">
        <f>IF(('OddsRatio_working_3-way'!X486=0),IF(Q486&gt;0,-Q486^(1/3),(-Q486)^(1/3)),'OddsRatio_working_3-way'!AM486-'OddsRatio_working_3-way'!R486/3)</f>
        <v>#VALUE!</v>
      </c>
      <c r="AT486" s="11" t="e">
        <f>IF(('OddsRatio_working_3-way'!X486=0),IF(Q486&gt;0,-Q486^(1/3),(-Q486)^(1/3)),'OddsRatio_working_3-way'!AN486-'OddsRatio_working_3-way'!R486/3)</f>
        <v>#VALUE!</v>
      </c>
      <c r="AU486" s="11" t="e">
        <f>IF(('OddsRatio_working_3-way'!X486=0),0,'OddsRatio_working_3-way'!AO486)</f>
        <v>#VALUE!</v>
      </c>
      <c r="AV486" s="11" t="e">
        <f>IF(('OddsRatio_working_3-way'!X486=0),0,'OddsRatio_working_3-way'!AP486)</f>
        <v>#VALUE!</v>
      </c>
      <c r="AW486" s="11" t="e">
        <f>IF(('OddsRatio_working_3-way'!X486=0),0,'OddsRatio_working_3-way'!AQ486)</f>
        <v>#VALUE!</v>
      </c>
    </row>
    <row r="487" spans="1:4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9" t="e">
        <f t="shared" si="104"/>
        <v>#VALUE!</v>
      </c>
      <c r="E487" s="9" t="e">
        <f t="shared" si="105"/>
        <v>#VALUE!</v>
      </c>
      <c r="F487" s="9" t="e">
        <f t="shared" si="106"/>
        <v>#VALUE!</v>
      </c>
      <c r="G487" s="9" t="str">
        <f t="shared" si="107"/>
        <v/>
      </c>
      <c r="H487" s="9" t="str">
        <f t="shared" si="108"/>
        <v/>
      </c>
      <c r="I487" s="9" t="str">
        <f t="shared" si="109"/>
        <v/>
      </c>
      <c r="J487" s="9" t="str">
        <f t="shared" si="110"/>
        <v/>
      </c>
      <c r="K487" s="11" t="e">
        <f t="shared" si="111"/>
        <v>#VALUE!</v>
      </c>
      <c r="L487" s="11" t="e">
        <f t="shared" si="112"/>
        <v>#VALUE!</v>
      </c>
      <c r="M487" s="11" t="e">
        <f t="shared" si="113"/>
        <v>#VALUE!</v>
      </c>
      <c r="N487" s="11" t="e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#VALUE!</v>
      </c>
      <c r="O487" s="11">
        <f>0</f>
        <v>0</v>
      </c>
      <c r="P487" s="11" t="e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#VALUE!</v>
      </c>
      <c r="Q487" s="11" t="e">
        <f>2*'OddsRatio_working_3-way'!K487*'OddsRatio_working_3-way'!L487*'OddsRatio_working_3-way'!M487</f>
        <v>#VALUE!</v>
      </c>
      <c r="R487" s="11" t="e">
        <f t="shared" si="114"/>
        <v>#VALUE!</v>
      </c>
      <c r="S487" s="11" t="e">
        <f t="shared" si="115"/>
        <v>#VALUE!</v>
      </c>
      <c r="T487" s="11" t="e">
        <f t="shared" si="116"/>
        <v>#VALUE!</v>
      </c>
      <c r="U487" s="11" t="e">
        <f>'OddsRatio_working_3-way'!S487-'OddsRatio_working_3-way'!R487^2/3</f>
        <v>#VALUE!</v>
      </c>
      <c r="V487" s="11" t="e">
        <f>'OddsRatio_working_3-way'!S487*'OddsRatio_working_3-way'!R487/3-2*'OddsRatio_working_3-way'!R487^3/27-'OddsRatio_working_3-way'!T487</f>
        <v>#VALUE!</v>
      </c>
      <c r="W487" s="11" t="e">
        <f>'OddsRatio_working_3-way'!V487^2+4*'OddsRatio_working_3-way'!U487^3/27</f>
        <v>#VALUE!</v>
      </c>
      <c r="X487" s="11" t="e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#VALUE!</v>
      </c>
      <c r="Y487" s="11" t="e">
        <f>IF('OddsRatio_working_3-way'!W487&gt;=0,IF('OddsRatio_working_3-way'!V487+SQRT('OddsRatio_working_3-way'!W487)&gt;0,0,PI()),ACOS('OddsRatio_working_3-way'!V487/(2*'OddsRatio_working_3-way'!X487)))</f>
        <v>#VALUE!</v>
      </c>
      <c r="Z487" s="11" t="e">
        <f>'OddsRatio_working_3-way'!X487^(1/3)*COS('OddsRatio_working_3-way'!Y487/3)</f>
        <v>#VALUE!</v>
      </c>
      <c r="AA487" s="11" t="e">
        <f>'OddsRatio_working_3-way'!X487^(1/3)*COS(('OddsRatio_working_3-way'!Y487+2*PI())/3)</f>
        <v>#VALUE!</v>
      </c>
      <c r="AB487" s="11" t="e">
        <f>'OddsRatio_working_3-way'!X487^(1/3)*COS(('OddsRatio_working_3-way'!Y487+4*PI())/3)</f>
        <v>#VALUE!</v>
      </c>
      <c r="AC487" s="11" t="e">
        <f>'OddsRatio_working_3-way'!X487^(1/3)*SIN('OddsRatio_working_3-way'!Y487/3)</f>
        <v>#VALUE!</v>
      </c>
      <c r="AD487" s="11" t="e">
        <f>'OddsRatio_working_3-way'!X487^(1/3)*SIN(('OddsRatio_working_3-way'!Y487+2*PI())/3)</f>
        <v>#VALUE!</v>
      </c>
      <c r="AE487" s="11" t="e">
        <f>'OddsRatio_working_3-way'!X487^(1/3)*SIN(('OddsRatio_working_3-way'!Y487+4*PI())/3)</f>
        <v>#VALUE!</v>
      </c>
      <c r="AF487" s="11" t="e">
        <f>-'OddsRatio_working_3-way'!U487/(3*'OddsRatio_working_3-way'!X487^(1/3))*COS(('OddsRatio_working_3-way'!Y487)/3)</f>
        <v>#VALUE!</v>
      </c>
      <c r="AG487" s="11" t="e">
        <f>-'OddsRatio_working_3-way'!U487/(3*'OddsRatio_working_3-way'!X487^(1/3))*COS(('OddsRatio_working_3-way'!Y487+2*PI())/3)</f>
        <v>#VALUE!</v>
      </c>
      <c r="AH487" s="11" t="e">
        <f>-'OddsRatio_working_3-way'!U487/(3*'OddsRatio_working_3-way'!X487^(1/3))*COS(('OddsRatio_working_3-way'!Y487+4*PI())/3)</f>
        <v>#VALUE!</v>
      </c>
      <c r="AI487" s="11" t="e">
        <f>'OddsRatio_working_3-way'!U487/(3*'OddsRatio_working_3-way'!X487^(1/3))*SIN(('OddsRatio_working_3-way'!Y487)/3)</f>
        <v>#VALUE!</v>
      </c>
      <c r="AJ487" s="11" t="e">
        <f>'OddsRatio_working_3-way'!U487/(3*'OddsRatio_working_3-way'!X487^(1/3))*SIN(('OddsRatio_working_3-way'!Y487+2*PI())/3)</f>
        <v>#VALUE!</v>
      </c>
      <c r="AK487" s="11" t="e">
        <f>'OddsRatio_working_3-way'!U487/(3*'OddsRatio_working_3-way'!X487^(1/3))*SIN(('OddsRatio_working_3-way'!Y487+4*PI())/3)</f>
        <v>#VALUE!</v>
      </c>
      <c r="AL487" s="11" t="e">
        <f>'OddsRatio_working_3-way'!Z487+'OddsRatio_working_3-way'!AF487</f>
        <v>#VALUE!</v>
      </c>
      <c r="AM487" s="11" t="e">
        <f>'OddsRatio_working_3-way'!AA487+'OddsRatio_working_3-way'!AG487</f>
        <v>#VALUE!</v>
      </c>
      <c r="AN487" s="11" t="e">
        <f>'OddsRatio_working_3-way'!AB487+'OddsRatio_working_3-way'!AH487</f>
        <v>#VALUE!</v>
      </c>
      <c r="AO487" s="11" t="e">
        <f>'OddsRatio_working_3-way'!AC487+'OddsRatio_working_3-way'!AI487</f>
        <v>#VALUE!</v>
      </c>
      <c r="AP487" s="11" t="e">
        <f>'OddsRatio_working_3-way'!AD487+'OddsRatio_working_3-way'!AJ487</f>
        <v>#VALUE!</v>
      </c>
      <c r="AQ487" s="11" t="e">
        <f>'OddsRatio_working_3-way'!AE487+'OddsRatio_working_3-way'!AK487</f>
        <v>#VALUE!</v>
      </c>
      <c r="AR487" s="10" t="str">
        <f>IF(A487="","",IF(('OddsRatio_working_3-way'!X487=0),IF(Q487&gt;0,-Q487^(1/3),(-Q487)^(1/3)),'OddsRatio_working_3-way'!AL487-'OddsRatio_working_3-way'!R487/3))</f>
        <v/>
      </c>
      <c r="AS487" s="11" t="e">
        <f>IF(('OddsRatio_working_3-way'!X487=0),IF(Q487&gt;0,-Q487^(1/3),(-Q487)^(1/3)),'OddsRatio_working_3-way'!AM487-'OddsRatio_working_3-way'!R487/3)</f>
        <v>#VALUE!</v>
      </c>
      <c r="AT487" s="11" t="e">
        <f>IF(('OddsRatio_working_3-way'!X487=0),IF(Q487&gt;0,-Q487^(1/3),(-Q487)^(1/3)),'OddsRatio_working_3-way'!AN487-'OddsRatio_working_3-way'!R487/3)</f>
        <v>#VALUE!</v>
      </c>
      <c r="AU487" s="11" t="e">
        <f>IF(('OddsRatio_working_3-way'!X487=0),0,'OddsRatio_working_3-way'!AO487)</f>
        <v>#VALUE!</v>
      </c>
      <c r="AV487" s="11" t="e">
        <f>IF(('OddsRatio_working_3-way'!X487=0),0,'OddsRatio_working_3-way'!AP487)</f>
        <v>#VALUE!</v>
      </c>
      <c r="AW487" s="11" t="e">
        <f>IF(('OddsRatio_working_3-way'!X487=0),0,'OddsRatio_working_3-way'!AQ487)</f>
        <v>#VALUE!</v>
      </c>
    </row>
    <row r="488" spans="1:4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9" t="e">
        <f t="shared" si="104"/>
        <v>#VALUE!</v>
      </c>
      <c r="E488" s="9" t="e">
        <f t="shared" si="105"/>
        <v>#VALUE!</v>
      </c>
      <c r="F488" s="9" t="e">
        <f t="shared" si="106"/>
        <v>#VALUE!</v>
      </c>
      <c r="G488" s="9" t="str">
        <f t="shared" si="107"/>
        <v/>
      </c>
      <c r="H488" s="9" t="str">
        <f t="shared" si="108"/>
        <v/>
      </c>
      <c r="I488" s="9" t="str">
        <f t="shared" si="109"/>
        <v/>
      </c>
      <c r="J488" s="9" t="str">
        <f t="shared" si="110"/>
        <v/>
      </c>
      <c r="K488" s="11" t="e">
        <f t="shared" si="111"/>
        <v>#VALUE!</v>
      </c>
      <c r="L488" s="11" t="e">
        <f t="shared" si="112"/>
        <v>#VALUE!</v>
      </c>
      <c r="M488" s="11" t="e">
        <f t="shared" si="113"/>
        <v>#VALUE!</v>
      </c>
      <c r="N488" s="11" t="e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#VALUE!</v>
      </c>
      <c r="O488" s="11">
        <f>0</f>
        <v>0</v>
      </c>
      <c r="P488" s="11" t="e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#VALUE!</v>
      </c>
      <c r="Q488" s="11" t="e">
        <f>2*'OddsRatio_working_3-way'!K488*'OddsRatio_working_3-way'!L488*'OddsRatio_working_3-way'!M488</f>
        <v>#VALUE!</v>
      </c>
      <c r="R488" s="11" t="e">
        <f t="shared" si="114"/>
        <v>#VALUE!</v>
      </c>
      <c r="S488" s="11" t="e">
        <f t="shared" si="115"/>
        <v>#VALUE!</v>
      </c>
      <c r="T488" s="11" t="e">
        <f t="shared" si="116"/>
        <v>#VALUE!</v>
      </c>
      <c r="U488" s="11" t="e">
        <f>'OddsRatio_working_3-way'!S488-'OddsRatio_working_3-way'!R488^2/3</f>
        <v>#VALUE!</v>
      </c>
      <c r="V488" s="11" t="e">
        <f>'OddsRatio_working_3-way'!S488*'OddsRatio_working_3-way'!R488/3-2*'OddsRatio_working_3-way'!R488^3/27-'OddsRatio_working_3-way'!T488</f>
        <v>#VALUE!</v>
      </c>
      <c r="W488" s="11" t="e">
        <f>'OddsRatio_working_3-way'!V488^2+4*'OddsRatio_working_3-way'!U488^3/27</f>
        <v>#VALUE!</v>
      </c>
      <c r="X488" s="11" t="e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#VALUE!</v>
      </c>
      <c r="Y488" s="11" t="e">
        <f>IF('OddsRatio_working_3-way'!W488&gt;=0,IF('OddsRatio_working_3-way'!V488+SQRT('OddsRatio_working_3-way'!W488)&gt;0,0,PI()),ACOS('OddsRatio_working_3-way'!V488/(2*'OddsRatio_working_3-way'!X488)))</f>
        <v>#VALUE!</v>
      </c>
      <c r="Z488" s="11" t="e">
        <f>'OddsRatio_working_3-way'!X488^(1/3)*COS('OddsRatio_working_3-way'!Y488/3)</f>
        <v>#VALUE!</v>
      </c>
      <c r="AA488" s="11" t="e">
        <f>'OddsRatio_working_3-way'!X488^(1/3)*COS(('OddsRatio_working_3-way'!Y488+2*PI())/3)</f>
        <v>#VALUE!</v>
      </c>
      <c r="AB488" s="11" t="e">
        <f>'OddsRatio_working_3-way'!X488^(1/3)*COS(('OddsRatio_working_3-way'!Y488+4*PI())/3)</f>
        <v>#VALUE!</v>
      </c>
      <c r="AC488" s="11" t="e">
        <f>'OddsRatio_working_3-way'!X488^(1/3)*SIN('OddsRatio_working_3-way'!Y488/3)</f>
        <v>#VALUE!</v>
      </c>
      <c r="AD488" s="11" t="e">
        <f>'OddsRatio_working_3-way'!X488^(1/3)*SIN(('OddsRatio_working_3-way'!Y488+2*PI())/3)</f>
        <v>#VALUE!</v>
      </c>
      <c r="AE488" s="11" t="e">
        <f>'OddsRatio_working_3-way'!X488^(1/3)*SIN(('OddsRatio_working_3-way'!Y488+4*PI())/3)</f>
        <v>#VALUE!</v>
      </c>
      <c r="AF488" s="11" t="e">
        <f>-'OddsRatio_working_3-way'!U488/(3*'OddsRatio_working_3-way'!X488^(1/3))*COS(('OddsRatio_working_3-way'!Y488)/3)</f>
        <v>#VALUE!</v>
      </c>
      <c r="AG488" s="11" t="e">
        <f>-'OddsRatio_working_3-way'!U488/(3*'OddsRatio_working_3-way'!X488^(1/3))*COS(('OddsRatio_working_3-way'!Y488+2*PI())/3)</f>
        <v>#VALUE!</v>
      </c>
      <c r="AH488" s="11" t="e">
        <f>-'OddsRatio_working_3-way'!U488/(3*'OddsRatio_working_3-way'!X488^(1/3))*COS(('OddsRatio_working_3-way'!Y488+4*PI())/3)</f>
        <v>#VALUE!</v>
      </c>
      <c r="AI488" s="11" t="e">
        <f>'OddsRatio_working_3-way'!U488/(3*'OddsRatio_working_3-way'!X488^(1/3))*SIN(('OddsRatio_working_3-way'!Y488)/3)</f>
        <v>#VALUE!</v>
      </c>
      <c r="AJ488" s="11" t="e">
        <f>'OddsRatio_working_3-way'!U488/(3*'OddsRatio_working_3-way'!X488^(1/3))*SIN(('OddsRatio_working_3-way'!Y488+2*PI())/3)</f>
        <v>#VALUE!</v>
      </c>
      <c r="AK488" s="11" t="e">
        <f>'OddsRatio_working_3-way'!U488/(3*'OddsRatio_working_3-way'!X488^(1/3))*SIN(('OddsRatio_working_3-way'!Y488+4*PI())/3)</f>
        <v>#VALUE!</v>
      </c>
      <c r="AL488" s="11" t="e">
        <f>'OddsRatio_working_3-way'!Z488+'OddsRatio_working_3-way'!AF488</f>
        <v>#VALUE!</v>
      </c>
      <c r="AM488" s="11" t="e">
        <f>'OddsRatio_working_3-way'!AA488+'OddsRatio_working_3-way'!AG488</f>
        <v>#VALUE!</v>
      </c>
      <c r="AN488" s="11" t="e">
        <f>'OddsRatio_working_3-way'!AB488+'OddsRatio_working_3-way'!AH488</f>
        <v>#VALUE!</v>
      </c>
      <c r="AO488" s="11" t="e">
        <f>'OddsRatio_working_3-way'!AC488+'OddsRatio_working_3-way'!AI488</f>
        <v>#VALUE!</v>
      </c>
      <c r="AP488" s="11" t="e">
        <f>'OddsRatio_working_3-way'!AD488+'OddsRatio_working_3-way'!AJ488</f>
        <v>#VALUE!</v>
      </c>
      <c r="AQ488" s="11" t="e">
        <f>'OddsRatio_working_3-way'!AE488+'OddsRatio_working_3-way'!AK488</f>
        <v>#VALUE!</v>
      </c>
      <c r="AR488" s="10" t="str">
        <f>IF(A488="","",IF(('OddsRatio_working_3-way'!X488=0),IF(Q488&gt;0,-Q488^(1/3),(-Q488)^(1/3)),'OddsRatio_working_3-way'!AL488-'OddsRatio_working_3-way'!R488/3))</f>
        <v/>
      </c>
      <c r="AS488" s="11" t="e">
        <f>IF(('OddsRatio_working_3-way'!X488=0),IF(Q488&gt;0,-Q488^(1/3),(-Q488)^(1/3)),'OddsRatio_working_3-way'!AM488-'OddsRatio_working_3-way'!R488/3)</f>
        <v>#VALUE!</v>
      </c>
      <c r="AT488" s="11" t="e">
        <f>IF(('OddsRatio_working_3-way'!X488=0),IF(Q488&gt;0,-Q488^(1/3),(-Q488)^(1/3)),'OddsRatio_working_3-way'!AN488-'OddsRatio_working_3-way'!R488/3)</f>
        <v>#VALUE!</v>
      </c>
      <c r="AU488" s="11" t="e">
        <f>IF(('OddsRatio_working_3-way'!X488=0),0,'OddsRatio_working_3-way'!AO488)</f>
        <v>#VALUE!</v>
      </c>
      <c r="AV488" s="11" t="e">
        <f>IF(('OddsRatio_working_3-way'!X488=0),0,'OddsRatio_working_3-way'!AP488)</f>
        <v>#VALUE!</v>
      </c>
      <c r="AW488" s="11" t="e">
        <f>IF(('OddsRatio_working_3-way'!X488=0),0,'OddsRatio_working_3-way'!AQ488)</f>
        <v>#VALUE!</v>
      </c>
    </row>
    <row r="489" spans="1:4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9" t="e">
        <f t="shared" si="104"/>
        <v>#VALUE!</v>
      </c>
      <c r="E489" s="9" t="e">
        <f t="shared" si="105"/>
        <v>#VALUE!</v>
      </c>
      <c r="F489" s="9" t="e">
        <f t="shared" si="106"/>
        <v>#VALUE!</v>
      </c>
      <c r="G489" s="9" t="str">
        <f t="shared" si="107"/>
        <v/>
      </c>
      <c r="H489" s="9" t="str">
        <f t="shared" si="108"/>
        <v/>
      </c>
      <c r="I489" s="9" t="str">
        <f t="shared" si="109"/>
        <v/>
      </c>
      <c r="J489" s="9" t="str">
        <f t="shared" si="110"/>
        <v/>
      </c>
      <c r="K489" s="11" t="e">
        <f t="shared" si="111"/>
        <v>#VALUE!</v>
      </c>
      <c r="L489" s="11" t="e">
        <f t="shared" si="112"/>
        <v>#VALUE!</v>
      </c>
      <c r="M489" s="11" t="e">
        <f t="shared" si="113"/>
        <v>#VALUE!</v>
      </c>
      <c r="N489" s="11" t="e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#VALUE!</v>
      </c>
      <c r="O489" s="11">
        <f>0</f>
        <v>0</v>
      </c>
      <c r="P489" s="11" t="e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#VALUE!</v>
      </c>
      <c r="Q489" s="11" t="e">
        <f>2*'OddsRatio_working_3-way'!K489*'OddsRatio_working_3-way'!L489*'OddsRatio_working_3-way'!M489</f>
        <v>#VALUE!</v>
      </c>
      <c r="R489" s="11" t="e">
        <f t="shared" si="114"/>
        <v>#VALUE!</v>
      </c>
      <c r="S489" s="11" t="e">
        <f t="shared" si="115"/>
        <v>#VALUE!</v>
      </c>
      <c r="T489" s="11" t="e">
        <f t="shared" si="116"/>
        <v>#VALUE!</v>
      </c>
      <c r="U489" s="11" t="e">
        <f>'OddsRatio_working_3-way'!S489-'OddsRatio_working_3-way'!R489^2/3</f>
        <v>#VALUE!</v>
      </c>
      <c r="V489" s="11" t="e">
        <f>'OddsRatio_working_3-way'!S489*'OddsRatio_working_3-way'!R489/3-2*'OddsRatio_working_3-way'!R489^3/27-'OddsRatio_working_3-way'!T489</f>
        <v>#VALUE!</v>
      </c>
      <c r="W489" s="11" t="e">
        <f>'OddsRatio_working_3-way'!V489^2+4*'OddsRatio_working_3-way'!U489^3/27</f>
        <v>#VALUE!</v>
      </c>
      <c r="X489" s="11" t="e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#VALUE!</v>
      </c>
      <c r="Y489" s="11" t="e">
        <f>IF('OddsRatio_working_3-way'!W489&gt;=0,IF('OddsRatio_working_3-way'!V489+SQRT('OddsRatio_working_3-way'!W489)&gt;0,0,PI()),ACOS('OddsRatio_working_3-way'!V489/(2*'OddsRatio_working_3-way'!X489)))</f>
        <v>#VALUE!</v>
      </c>
      <c r="Z489" s="11" t="e">
        <f>'OddsRatio_working_3-way'!X489^(1/3)*COS('OddsRatio_working_3-way'!Y489/3)</f>
        <v>#VALUE!</v>
      </c>
      <c r="AA489" s="11" t="e">
        <f>'OddsRatio_working_3-way'!X489^(1/3)*COS(('OddsRatio_working_3-way'!Y489+2*PI())/3)</f>
        <v>#VALUE!</v>
      </c>
      <c r="AB489" s="11" t="e">
        <f>'OddsRatio_working_3-way'!X489^(1/3)*COS(('OddsRatio_working_3-way'!Y489+4*PI())/3)</f>
        <v>#VALUE!</v>
      </c>
      <c r="AC489" s="11" t="e">
        <f>'OddsRatio_working_3-way'!X489^(1/3)*SIN('OddsRatio_working_3-way'!Y489/3)</f>
        <v>#VALUE!</v>
      </c>
      <c r="AD489" s="11" t="e">
        <f>'OddsRatio_working_3-way'!X489^(1/3)*SIN(('OddsRatio_working_3-way'!Y489+2*PI())/3)</f>
        <v>#VALUE!</v>
      </c>
      <c r="AE489" s="11" t="e">
        <f>'OddsRatio_working_3-way'!X489^(1/3)*SIN(('OddsRatio_working_3-way'!Y489+4*PI())/3)</f>
        <v>#VALUE!</v>
      </c>
      <c r="AF489" s="11" t="e">
        <f>-'OddsRatio_working_3-way'!U489/(3*'OddsRatio_working_3-way'!X489^(1/3))*COS(('OddsRatio_working_3-way'!Y489)/3)</f>
        <v>#VALUE!</v>
      </c>
      <c r="AG489" s="11" t="e">
        <f>-'OddsRatio_working_3-way'!U489/(3*'OddsRatio_working_3-way'!X489^(1/3))*COS(('OddsRatio_working_3-way'!Y489+2*PI())/3)</f>
        <v>#VALUE!</v>
      </c>
      <c r="AH489" s="11" t="e">
        <f>-'OddsRatio_working_3-way'!U489/(3*'OddsRatio_working_3-way'!X489^(1/3))*COS(('OddsRatio_working_3-way'!Y489+4*PI())/3)</f>
        <v>#VALUE!</v>
      </c>
      <c r="AI489" s="11" t="e">
        <f>'OddsRatio_working_3-way'!U489/(3*'OddsRatio_working_3-way'!X489^(1/3))*SIN(('OddsRatio_working_3-way'!Y489)/3)</f>
        <v>#VALUE!</v>
      </c>
      <c r="AJ489" s="11" t="e">
        <f>'OddsRatio_working_3-way'!U489/(3*'OddsRatio_working_3-way'!X489^(1/3))*SIN(('OddsRatio_working_3-way'!Y489+2*PI())/3)</f>
        <v>#VALUE!</v>
      </c>
      <c r="AK489" s="11" t="e">
        <f>'OddsRatio_working_3-way'!U489/(3*'OddsRatio_working_3-way'!X489^(1/3))*SIN(('OddsRatio_working_3-way'!Y489+4*PI())/3)</f>
        <v>#VALUE!</v>
      </c>
      <c r="AL489" s="11" t="e">
        <f>'OddsRatio_working_3-way'!Z489+'OddsRatio_working_3-way'!AF489</f>
        <v>#VALUE!</v>
      </c>
      <c r="AM489" s="11" t="e">
        <f>'OddsRatio_working_3-way'!AA489+'OddsRatio_working_3-way'!AG489</f>
        <v>#VALUE!</v>
      </c>
      <c r="AN489" s="11" t="e">
        <f>'OddsRatio_working_3-way'!AB489+'OddsRatio_working_3-way'!AH489</f>
        <v>#VALUE!</v>
      </c>
      <c r="AO489" s="11" t="e">
        <f>'OddsRatio_working_3-way'!AC489+'OddsRatio_working_3-way'!AI489</f>
        <v>#VALUE!</v>
      </c>
      <c r="AP489" s="11" t="e">
        <f>'OddsRatio_working_3-way'!AD489+'OddsRatio_working_3-way'!AJ489</f>
        <v>#VALUE!</v>
      </c>
      <c r="AQ489" s="11" t="e">
        <f>'OddsRatio_working_3-way'!AE489+'OddsRatio_working_3-way'!AK489</f>
        <v>#VALUE!</v>
      </c>
      <c r="AR489" s="10" t="str">
        <f>IF(A489="","",IF(('OddsRatio_working_3-way'!X489=0),IF(Q489&gt;0,-Q489^(1/3),(-Q489)^(1/3)),'OddsRatio_working_3-way'!AL489-'OddsRatio_working_3-way'!R489/3))</f>
        <v/>
      </c>
      <c r="AS489" s="11" t="e">
        <f>IF(('OddsRatio_working_3-way'!X489=0),IF(Q489&gt;0,-Q489^(1/3),(-Q489)^(1/3)),'OddsRatio_working_3-way'!AM489-'OddsRatio_working_3-way'!R489/3)</f>
        <v>#VALUE!</v>
      </c>
      <c r="AT489" s="11" t="e">
        <f>IF(('OddsRatio_working_3-way'!X489=0),IF(Q489&gt;0,-Q489^(1/3),(-Q489)^(1/3)),'OddsRatio_working_3-way'!AN489-'OddsRatio_working_3-way'!R489/3)</f>
        <v>#VALUE!</v>
      </c>
      <c r="AU489" s="11" t="e">
        <f>IF(('OddsRatio_working_3-way'!X489=0),0,'OddsRatio_working_3-way'!AO489)</f>
        <v>#VALUE!</v>
      </c>
      <c r="AV489" s="11" t="e">
        <f>IF(('OddsRatio_working_3-way'!X489=0),0,'OddsRatio_working_3-way'!AP489)</f>
        <v>#VALUE!</v>
      </c>
      <c r="AW489" s="11" t="e">
        <f>IF(('OddsRatio_working_3-way'!X489=0),0,'OddsRatio_working_3-way'!AQ489)</f>
        <v>#VALUE!</v>
      </c>
    </row>
    <row r="490" spans="1:4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9" t="e">
        <f t="shared" si="104"/>
        <v>#VALUE!</v>
      </c>
      <c r="E490" s="9" t="e">
        <f t="shared" si="105"/>
        <v>#VALUE!</v>
      </c>
      <c r="F490" s="9" t="e">
        <f t="shared" si="106"/>
        <v>#VALUE!</v>
      </c>
      <c r="G490" s="9" t="str">
        <f t="shared" si="107"/>
        <v/>
      </c>
      <c r="H490" s="9" t="str">
        <f t="shared" si="108"/>
        <v/>
      </c>
      <c r="I490" s="9" t="str">
        <f t="shared" si="109"/>
        <v/>
      </c>
      <c r="J490" s="9" t="str">
        <f t="shared" si="110"/>
        <v/>
      </c>
      <c r="K490" s="11" t="e">
        <f t="shared" si="111"/>
        <v>#VALUE!</v>
      </c>
      <c r="L490" s="11" t="e">
        <f t="shared" si="112"/>
        <v>#VALUE!</v>
      </c>
      <c r="M490" s="11" t="e">
        <f t="shared" si="113"/>
        <v>#VALUE!</v>
      </c>
      <c r="N490" s="11" t="e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#VALUE!</v>
      </c>
      <c r="O490" s="11">
        <f>0</f>
        <v>0</v>
      </c>
      <c r="P490" s="11" t="e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#VALUE!</v>
      </c>
      <c r="Q490" s="11" t="e">
        <f>2*'OddsRatio_working_3-way'!K490*'OddsRatio_working_3-way'!L490*'OddsRatio_working_3-way'!M490</f>
        <v>#VALUE!</v>
      </c>
      <c r="R490" s="11" t="e">
        <f t="shared" si="114"/>
        <v>#VALUE!</v>
      </c>
      <c r="S490" s="11" t="e">
        <f t="shared" si="115"/>
        <v>#VALUE!</v>
      </c>
      <c r="T490" s="11" t="e">
        <f t="shared" si="116"/>
        <v>#VALUE!</v>
      </c>
      <c r="U490" s="11" t="e">
        <f>'OddsRatio_working_3-way'!S490-'OddsRatio_working_3-way'!R490^2/3</f>
        <v>#VALUE!</v>
      </c>
      <c r="V490" s="11" t="e">
        <f>'OddsRatio_working_3-way'!S490*'OddsRatio_working_3-way'!R490/3-2*'OddsRatio_working_3-way'!R490^3/27-'OddsRatio_working_3-way'!T490</f>
        <v>#VALUE!</v>
      </c>
      <c r="W490" s="11" t="e">
        <f>'OddsRatio_working_3-way'!V490^2+4*'OddsRatio_working_3-way'!U490^3/27</f>
        <v>#VALUE!</v>
      </c>
      <c r="X490" s="11" t="e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#VALUE!</v>
      </c>
      <c r="Y490" s="11" t="e">
        <f>IF('OddsRatio_working_3-way'!W490&gt;=0,IF('OddsRatio_working_3-way'!V490+SQRT('OddsRatio_working_3-way'!W490)&gt;0,0,PI()),ACOS('OddsRatio_working_3-way'!V490/(2*'OddsRatio_working_3-way'!X490)))</f>
        <v>#VALUE!</v>
      </c>
      <c r="Z490" s="11" t="e">
        <f>'OddsRatio_working_3-way'!X490^(1/3)*COS('OddsRatio_working_3-way'!Y490/3)</f>
        <v>#VALUE!</v>
      </c>
      <c r="AA490" s="11" t="e">
        <f>'OddsRatio_working_3-way'!X490^(1/3)*COS(('OddsRatio_working_3-way'!Y490+2*PI())/3)</f>
        <v>#VALUE!</v>
      </c>
      <c r="AB490" s="11" t="e">
        <f>'OddsRatio_working_3-way'!X490^(1/3)*COS(('OddsRatio_working_3-way'!Y490+4*PI())/3)</f>
        <v>#VALUE!</v>
      </c>
      <c r="AC490" s="11" t="e">
        <f>'OddsRatio_working_3-way'!X490^(1/3)*SIN('OddsRatio_working_3-way'!Y490/3)</f>
        <v>#VALUE!</v>
      </c>
      <c r="AD490" s="11" t="e">
        <f>'OddsRatio_working_3-way'!X490^(1/3)*SIN(('OddsRatio_working_3-way'!Y490+2*PI())/3)</f>
        <v>#VALUE!</v>
      </c>
      <c r="AE490" s="11" t="e">
        <f>'OddsRatio_working_3-way'!X490^(1/3)*SIN(('OddsRatio_working_3-way'!Y490+4*PI())/3)</f>
        <v>#VALUE!</v>
      </c>
      <c r="AF490" s="11" t="e">
        <f>-'OddsRatio_working_3-way'!U490/(3*'OddsRatio_working_3-way'!X490^(1/3))*COS(('OddsRatio_working_3-way'!Y490)/3)</f>
        <v>#VALUE!</v>
      </c>
      <c r="AG490" s="11" t="e">
        <f>-'OddsRatio_working_3-way'!U490/(3*'OddsRatio_working_3-way'!X490^(1/3))*COS(('OddsRatio_working_3-way'!Y490+2*PI())/3)</f>
        <v>#VALUE!</v>
      </c>
      <c r="AH490" s="11" t="e">
        <f>-'OddsRatio_working_3-way'!U490/(3*'OddsRatio_working_3-way'!X490^(1/3))*COS(('OddsRatio_working_3-way'!Y490+4*PI())/3)</f>
        <v>#VALUE!</v>
      </c>
      <c r="AI490" s="11" t="e">
        <f>'OddsRatio_working_3-way'!U490/(3*'OddsRatio_working_3-way'!X490^(1/3))*SIN(('OddsRatio_working_3-way'!Y490)/3)</f>
        <v>#VALUE!</v>
      </c>
      <c r="AJ490" s="11" t="e">
        <f>'OddsRatio_working_3-way'!U490/(3*'OddsRatio_working_3-way'!X490^(1/3))*SIN(('OddsRatio_working_3-way'!Y490+2*PI())/3)</f>
        <v>#VALUE!</v>
      </c>
      <c r="AK490" s="11" t="e">
        <f>'OddsRatio_working_3-way'!U490/(3*'OddsRatio_working_3-way'!X490^(1/3))*SIN(('OddsRatio_working_3-way'!Y490+4*PI())/3)</f>
        <v>#VALUE!</v>
      </c>
      <c r="AL490" s="11" t="e">
        <f>'OddsRatio_working_3-way'!Z490+'OddsRatio_working_3-way'!AF490</f>
        <v>#VALUE!</v>
      </c>
      <c r="AM490" s="11" t="e">
        <f>'OddsRatio_working_3-way'!AA490+'OddsRatio_working_3-way'!AG490</f>
        <v>#VALUE!</v>
      </c>
      <c r="AN490" s="11" t="e">
        <f>'OddsRatio_working_3-way'!AB490+'OddsRatio_working_3-way'!AH490</f>
        <v>#VALUE!</v>
      </c>
      <c r="AO490" s="11" t="e">
        <f>'OddsRatio_working_3-way'!AC490+'OddsRatio_working_3-way'!AI490</f>
        <v>#VALUE!</v>
      </c>
      <c r="AP490" s="11" t="e">
        <f>'OddsRatio_working_3-way'!AD490+'OddsRatio_working_3-way'!AJ490</f>
        <v>#VALUE!</v>
      </c>
      <c r="AQ490" s="11" t="e">
        <f>'OddsRatio_working_3-way'!AE490+'OddsRatio_working_3-way'!AK490</f>
        <v>#VALUE!</v>
      </c>
      <c r="AR490" s="10" t="str">
        <f>IF(A490="","",IF(('OddsRatio_working_3-way'!X490=0),IF(Q490&gt;0,-Q490^(1/3),(-Q490)^(1/3)),'OddsRatio_working_3-way'!AL490-'OddsRatio_working_3-way'!R490/3))</f>
        <v/>
      </c>
      <c r="AS490" s="11" t="e">
        <f>IF(('OddsRatio_working_3-way'!X490=0),IF(Q490&gt;0,-Q490^(1/3),(-Q490)^(1/3)),'OddsRatio_working_3-way'!AM490-'OddsRatio_working_3-way'!R490/3)</f>
        <v>#VALUE!</v>
      </c>
      <c r="AT490" s="11" t="e">
        <f>IF(('OddsRatio_working_3-way'!X490=0),IF(Q490&gt;0,-Q490^(1/3),(-Q490)^(1/3)),'OddsRatio_working_3-way'!AN490-'OddsRatio_working_3-way'!R490/3)</f>
        <v>#VALUE!</v>
      </c>
      <c r="AU490" s="11" t="e">
        <f>IF(('OddsRatio_working_3-way'!X490=0),0,'OddsRatio_working_3-way'!AO490)</f>
        <v>#VALUE!</v>
      </c>
      <c r="AV490" s="11" t="e">
        <f>IF(('OddsRatio_working_3-way'!X490=0),0,'OddsRatio_working_3-way'!AP490)</f>
        <v>#VALUE!</v>
      </c>
      <c r="AW490" s="11" t="e">
        <f>IF(('OddsRatio_working_3-way'!X490=0),0,'OddsRatio_working_3-way'!AQ490)</f>
        <v>#VALUE!</v>
      </c>
    </row>
    <row r="491" spans="1:4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9" t="e">
        <f t="shared" si="104"/>
        <v>#VALUE!</v>
      </c>
      <c r="E491" s="9" t="e">
        <f t="shared" si="105"/>
        <v>#VALUE!</v>
      </c>
      <c r="F491" s="9" t="e">
        <f t="shared" si="106"/>
        <v>#VALUE!</v>
      </c>
      <c r="G491" s="9" t="str">
        <f t="shared" si="107"/>
        <v/>
      </c>
      <c r="H491" s="9" t="str">
        <f t="shared" si="108"/>
        <v/>
      </c>
      <c r="I491" s="9" t="str">
        <f t="shared" si="109"/>
        <v/>
      </c>
      <c r="J491" s="9" t="str">
        <f t="shared" si="110"/>
        <v/>
      </c>
      <c r="K491" s="11" t="e">
        <f t="shared" si="111"/>
        <v>#VALUE!</v>
      </c>
      <c r="L491" s="11" t="e">
        <f t="shared" si="112"/>
        <v>#VALUE!</v>
      </c>
      <c r="M491" s="11" t="e">
        <f t="shared" si="113"/>
        <v>#VALUE!</v>
      </c>
      <c r="N491" s="11" t="e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#VALUE!</v>
      </c>
      <c r="O491" s="11">
        <f>0</f>
        <v>0</v>
      </c>
      <c r="P491" s="11" t="e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#VALUE!</v>
      </c>
      <c r="Q491" s="11" t="e">
        <f>2*'OddsRatio_working_3-way'!K491*'OddsRatio_working_3-way'!L491*'OddsRatio_working_3-way'!M491</f>
        <v>#VALUE!</v>
      </c>
      <c r="R491" s="11" t="e">
        <f t="shared" si="114"/>
        <v>#VALUE!</v>
      </c>
      <c r="S491" s="11" t="e">
        <f t="shared" si="115"/>
        <v>#VALUE!</v>
      </c>
      <c r="T491" s="11" t="e">
        <f t="shared" si="116"/>
        <v>#VALUE!</v>
      </c>
      <c r="U491" s="11" t="e">
        <f>'OddsRatio_working_3-way'!S491-'OddsRatio_working_3-way'!R491^2/3</f>
        <v>#VALUE!</v>
      </c>
      <c r="V491" s="11" t="e">
        <f>'OddsRatio_working_3-way'!S491*'OddsRatio_working_3-way'!R491/3-2*'OddsRatio_working_3-way'!R491^3/27-'OddsRatio_working_3-way'!T491</f>
        <v>#VALUE!</v>
      </c>
      <c r="W491" s="11" t="e">
        <f>'OddsRatio_working_3-way'!V491^2+4*'OddsRatio_working_3-way'!U491^3/27</f>
        <v>#VALUE!</v>
      </c>
      <c r="X491" s="11" t="e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#VALUE!</v>
      </c>
      <c r="Y491" s="11" t="e">
        <f>IF('OddsRatio_working_3-way'!W491&gt;=0,IF('OddsRatio_working_3-way'!V491+SQRT('OddsRatio_working_3-way'!W491)&gt;0,0,PI()),ACOS('OddsRatio_working_3-way'!V491/(2*'OddsRatio_working_3-way'!X491)))</f>
        <v>#VALUE!</v>
      </c>
      <c r="Z491" s="11" t="e">
        <f>'OddsRatio_working_3-way'!X491^(1/3)*COS('OddsRatio_working_3-way'!Y491/3)</f>
        <v>#VALUE!</v>
      </c>
      <c r="AA491" s="11" t="e">
        <f>'OddsRatio_working_3-way'!X491^(1/3)*COS(('OddsRatio_working_3-way'!Y491+2*PI())/3)</f>
        <v>#VALUE!</v>
      </c>
      <c r="AB491" s="11" t="e">
        <f>'OddsRatio_working_3-way'!X491^(1/3)*COS(('OddsRatio_working_3-way'!Y491+4*PI())/3)</f>
        <v>#VALUE!</v>
      </c>
      <c r="AC491" s="11" t="e">
        <f>'OddsRatio_working_3-way'!X491^(1/3)*SIN('OddsRatio_working_3-way'!Y491/3)</f>
        <v>#VALUE!</v>
      </c>
      <c r="AD491" s="11" t="e">
        <f>'OddsRatio_working_3-way'!X491^(1/3)*SIN(('OddsRatio_working_3-way'!Y491+2*PI())/3)</f>
        <v>#VALUE!</v>
      </c>
      <c r="AE491" s="11" t="e">
        <f>'OddsRatio_working_3-way'!X491^(1/3)*SIN(('OddsRatio_working_3-way'!Y491+4*PI())/3)</f>
        <v>#VALUE!</v>
      </c>
      <c r="AF491" s="11" t="e">
        <f>-'OddsRatio_working_3-way'!U491/(3*'OddsRatio_working_3-way'!X491^(1/3))*COS(('OddsRatio_working_3-way'!Y491)/3)</f>
        <v>#VALUE!</v>
      </c>
      <c r="AG491" s="11" t="e">
        <f>-'OddsRatio_working_3-way'!U491/(3*'OddsRatio_working_3-way'!X491^(1/3))*COS(('OddsRatio_working_3-way'!Y491+2*PI())/3)</f>
        <v>#VALUE!</v>
      </c>
      <c r="AH491" s="11" t="e">
        <f>-'OddsRatio_working_3-way'!U491/(3*'OddsRatio_working_3-way'!X491^(1/3))*COS(('OddsRatio_working_3-way'!Y491+4*PI())/3)</f>
        <v>#VALUE!</v>
      </c>
      <c r="AI491" s="11" t="e">
        <f>'OddsRatio_working_3-way'!U491/(3*'OddsRatio_working_3-way'!X491^(1/3))*SIN(('OddsRatio_working_3-way'!Y491)/3)</f>
        <v>#VALUE!</v>
      </c>
      <c r="AJ491" s="11" t="e">
        <f>'OddsRatio_working_3-way'!U491/(3*'OddsRatio_working_3-way'!X491^(1/3))*SIN(('OddsRatio_working_3-way'!Y491+2*PI())/3)</f>
        <v>#VALUE!</v>
      </c>
      <c r="AK491" s="11" t="e">
        <f>'OddsRatio_working_3-way'!U491/(3*'OddsRatio_working_3-way'!X491^(1/3))*SIN(('OddsRatio_working_3-way'!Y491+4*PI())/3)</f>
        <v>#VALUE!</v>
      </c>
      <c r="AL491" s="11" t="e">
        <f>'OddsRatio_working_3-way'!Z491+'OddsRatio_working_3-way'!AF491</f>
        <v>#VALUE!</v>
      </c>
      <c r="AM491" s="11" t="e">
        <f>'OddsRatio_working_3-way'!AA491+'OddsRatio_working_3-way'!AG491</f>
        <v>#VALUE!</v>
      </c>
      <c r="AN491" s="11" t="e">
        <f>'OddsRatio_working_3-way'!AB491+'OddsRatio_working_3-way'!AH491</f>
        <v>#VALUE!</v>
      </c>
      <c r="AO491" s="11" t="e">
        <f>'OddsRatio_working_3-way'!AC491+'OddsRatio_working_3-way'!AI491</f>
        <v>#VALUE!</v>
      </c>
      <c r="AP491" s="11" t="e">
        <f>'OddsRatio_working_3-way'!AD491+'OddsRatio_working_3-way'!AJ491</f>
        <v>#VALUE!</v>
      </c>
      <c r="AQ491" s="11" t="e">
        <f>'OddsRatio_working_3-way'!AE491+'OddsRatio_working_3-way'!AK491</f>
        <v>#VALUE!</v>
      </c>
      <c r="AR491" s="10" t="str">
        <f>IF(A491="","",IF(('OddsRatio_working_3-way'!X491=0),IF(Q491&gt;0,-Q491^(1/3),(-Q491)^(1/3)),'OddsRatio_working_3-way'!AL491-'OddsRatio_working_3-way'!R491/3))</f>
        <v/>
      </c>
      <c r="AS491" s="11" t="e">
        <f>IF(('OddsRatio_working_3-way'!X491=0),IF(Q491&gt;0,-Q491^(1/3),(-Q491)^(1/3)),'OddsRatio_working_3-way'!AM491-'OddsRatio_working_3-way'!R491/3)</f>
        <v>#VALUE!</v>
      </c>
      <c r="AT491" s="11" t="e">
        <f>IF(('OddsRatio_working_3-way'!X491=0),IF(Q491&gt;0,-Q491^(1/3),(-Q491)^(1/3)),'OddsRatio_working_3-way'!AN491-'OddsRatio_working_3-way'!R491/3)</f>
        <v>#VALUE!</v>
      </c>
      <c r="AU491" s="11" t="e">
        <f>IF(('OddsRatio_working_3-way'!X491=0),0,'OddsRatio_working_3-way'!AO491)</f>
        <v>#VALUE!</v>
      </c>
      <c r="AV491" s="11" t="e">
        <f>IF(('OddsRatio_working_3-way'!X491=0),0,'OddsRatio_working_3-way'!AP491)</f>
        <v>#VALUE!</v>
      </c>
      <c r="AW491" s="11" t="e">
        <f>IF(('OddsRatio_working_3-way'!X491=0),0,'OddsRatio_working_3-way'!AQ491)</f>
        <v>#VALUE!</v>
      </c>
    </row>
    <row r="492" spans="1:4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9" t="e">
        <f t="shared" si="104"/>
        <v>#VALUE!</v>
      </c>
      <c r="E492" s="9" t="e">
        <f t="shared" si="105"/>
        <v>#VALUE!</v>
      </c>
      <c r="F492" s="9" t="e">
        <f t="shared" si="106"/>
        <v>#VALUE!</v>
      </c>
      <c r="G492" s="9" t="str">
        <f t="shared" si="107"/>
        <v/>
      </c>
      <c r="H492" s="9" t="str">
        <f t="shared" si="108"/>
        <v/>
      </c>
      <c r="I492" s="9" t="str">
        <f t="shared" si="109"/>
        <v/>
      </c>
      <c r="J492" s="9" t="str">
        <f t="shared" si="110"/>
        <v/>
      </c>
      <c r="K492" s="11" t="e">
        <f t="shared" si="111"/>
        <v>#VALUE!</v>
      </c>
      <c r="L492" s="11" t="e">
        <f t="shared" si="112"/>
        <v>#VALUE!</v>
      </c>
      <c r="M492" s="11" t="e">
        <f t="shared" si="113"/>
        <v>#VALUE!</v>
      </c>
      <c r="N492" s="11" t="e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#VALUE!</v>
      </c>
      <c r="O492" s="11">
        <f>0</f>
        <v>0</v>
      </c>
      <c r="P492" s="11" t="e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#VALUE!</v>
      </c>
      <c r="Q492" s="11" t="e">
        <f>2*'OddsRatio_working_3-way'!K492*'OddsRatio_working_3-way'!L492*'OddsRatio_working_3-way'!M492</f>
        <v>#VALUE!</v>
      </c>
      <c r="R492" s="11" t="e">
        <f t="shared" si="114"/>
        <v>#VALUE!</v>
      </c>
      <c r="S492" s="11" t="e">
        <f t="shared" si="115"/>
        <v>#VALUE!</v>
      </c>
      <c r="T492" s="11" t="e">
        <f t="shared" si="116"/>
        <v>#VALUE!</v>
      </c>
      <c r="U492" s="11" t="e">
        <f>'OddsRatio_working_3-way'!S492-'OddsRatio_working_3-way'!R492^2/3</f>
        <v>#VALUE!</v>
      </c>
      <c r="V492" s="11" t="e">
        <f>'OddsRatio_working_3-way'!S492*'OddsRatio_working_3-way'!R492/3-2*'OddsRatio_working_3-way'!R492^3/27-'OddsRatio_working_3-way'!T492</f>
        <v>#VALUE!</v>
      </c>
      <c r="W492" s="11" t="e">
        <f>'OddsRatio_working_3-way'!V492^2+4*'OddsRatio_working_3-way'!U492^3/27</f>
        <v>#VALUE!</v>
      </c>
      <c r="X492" s="11" t="e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#VALUE!</v>
      </c>
      <c r="Y492" s="11" t="e">
        <f>IF('OddsRatio_working_3-way'!W492&gt;=0,IF('OddsRatio_working_3-way'!V492+SQRT('OddsRatio_working_3-way'!W492)&gt;0,0,PI()),ACOS('OddsRatio_working_3-way'!V492/(2*'OddsRatio_working_3-way'!X492)))</f>
        <v>#VALUE!</v>
      </c>
      <c r="Z492" s="11" t="e">
        <f>'OddsRatio_working_3-way'!X492^(1/3)*COS('OddsRatio_working_3-way'!Y492/3)</f>
        <v>#VALUE!</v>
      </c>
      <c r="AA492" s="11" t="e">
        <f>'OddsRatio_working_3-way'!X492^(1/3)*COS(('OddsRatio_working_3-way'!Y492+2*PI())/3)</f>
        <v>#VALUE!</v>
      </c>
      <c r="AB492" s="11" t="e">
        <f>'OddsRatio_working_3-way'!X492^(1/3)*COS(('OddsRatio_working_3-way'!Y492+4*PI())/3)</f>
        <v>#VALUE!</v>
      </c>
      <c r="AC492" s="11" t="e">
        <f>'OddsRatio_working_3-way'!X492^(1/3)*SIN('OddsRatio_working_3-way'!Y492/3)</f>
        <v>#VALUE!</v>
      </c>
      <c r="AD492" s="11" t="e">
        <f>'OddsRatio_working_3-way'!X492^(1/3)*SIN(('OddsRatio_working_3-way'!Y492+2*PI())/3)</f>
        <v>#VALUE!</v>
      </c>
      <c r="AE492" s="11" t="e">
        <f>'OddsRatio_working_3-way'!X492^(1/3)*SIN(('OddsRatio_working_3-way'!Y492+4*PI())/3)</f>
        <v>#VALUE!</v>
      </c>
      <c r="AF492" s="11" t="e">
        <f>-'OddsRatio_working_3-way'!U492/(3*'OddsRatio_working_3-way'!X492^(1/3))*COS(('OddsRatio_working_3-way'!Y492)/3)</f>
        <v>#VALUE!</v>
      </c>
      <c r="AG492" s="11" t="e">
        <f>-'OddsRatio_working_3-way'!U492/(3*'OddsRatio_working_3-way'!X492^(1/3))*COS(('OddsRatio_working_3-way'!Y492+2*PI())/3)</f>
        <v>#VALUE!</v>
      </c>
      <c r="AH492" s="11" t="e">
        <f>-'OddsRatio_working_3-way'!U492/(3*'OddsRatio_working_3-way'!X492^(1/3))*COS(('OddsRatio_working_3-way'!Y492+4*PI())/3)</f>
        <v>#VALUE!</v>
      </c>
      <c r="AI492" s="11" t="e">
        <f>'OddsRatio_working_3-way'!U492/(3*'OddsRatio_working_3-way'!X492^(1/3))*SIN(('OddsRatio_working_3-way'!Y492)/3)</f>
        <v>#VALUE!</v>
      </c>
      <c r="AJ492" s="11" t="e">
        <f>'OddsRatio_working_3-way'!U492/(3*'OddsRatio_working_3-way'!X492^(1/3))*SIN(('OddsRatio_working_3-way'!Y492+2*PI())/3)</f>
        <v>#VALUE!</v>
      </c>
      <c r="AK492" s="11" t="e">
        <f>'OddsRatio_working_3-way'!U492/(3*'OddsRatio_working_3-way'!X492^(1/3))*SIN(('OddsRatio_working_3-way'!Y492+4*PI())/3)</f>
        <v>#VALUE!</v>
      </c>
      <c r="AL492" s="11" t="e">
        <f>'OddsRatio_working_3-way'!Z492+'OddsRatio_working_3-way'!AF492</f>
        <v>#VALUE!</v>
      </c>
      <c r="AM492" s="11" t="e">
        <f>'OddsRatio_working_3-way'!AA492+'OddsRatio_working_3-way'!AG492</f>
        <v>#VALUE!</v>
      </c>
      <c r="AN492" s="11" t="e">
        <f>'OddsRatio_working_3-way'!AB492+'OddsRatio_working_3-way'!AH492</f>
        <v>#VALUE!</v>
      </c>
      <c r="AO492" s="11" t="e">
        <f>'OddsRatio_working_3-way'!AC492+'OddsRatio_working_3-way'!AI492</f>
        <v>#VALUE!</v>
      </c>
      <c r="AP492" s="11" t="e">
        <f>'OddsRatio_working_3-way'!AD492+'OddsRatio_working_3-way'!AJ492</f>
        <v>#VALUE!</v>
      </c>
      <c r="AQ492" s="11" t="e">
        <f>'OddsRatio_working_3-way'!AE492+'OddsRatio_working_3-way'!AK492</f>
        <v>#VALUE!</v>
      </c>
      <c r="AR492" s="10" t="str">
        <f>IF(A492="","",IF(('OddsRatio_working_3-way'!X492=0),IF(Q492&gt;0,-Q492^(1/3),(-Q492)^(1/3)),'OddsRatio_working_3-way'!AL492-'OddsRatio_working_3-way'!R492/3))</f>
        <v/>
      </c>
      <c r="AS492" s="11" t="e">
        <f>IF(('OddsRatio_working_3-way'!X492=0),IF(Q492&gt;0,-Q492^(1/3),(-Q492)^(1/3)),'OddsRatio_working_3-way'!AM492-'OddsRatio_working_3-way'!R492/3)</f>
        <v>#VALUE!</v>
      </c>
      <c r="AT492" s="11" t="e">
        <f>IF(('OddsRatio_working_3-way'!X492=0),IF(Q492&gt;0,-Q492^(1/3),(-Q492)^(1/3)),'OddsRatio_working_3-way'!AN492-'OddsRatio_working_3-way'!R492/3)</f>
        <v>#VALUE!</v>
      </c>
      <c r="AU492" s="11" t="e">
        <f>IF(('OddsRatio_working_3-way'!X492=0),0,'OddsRatio_working_3-way'!AO492)</f>
        <v>#VALUE!</v>
      </c>
      <c r="AV492" s="11" t="e">
        <f>IF(('OddsRatio_working_3-way'!X492=0),0,'OddsRatio_working_3-way'!AP492)</f>
        <v>#VALUE!</v>
      </c>
      <c r="AW492" s="11" t="e">
        <f>IF(('OddsRatio_working_3-way'!X492=0),0,'OddsRatio_working_3-way'!AQ492)</f>
        <v>#VALUE!</v>
      </c>
    </row>
    <row r="493" spans="1:4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9" t="e">
        <f t="shared" si="104"/>
        <v>#VALUE!</v>
      </c>
      <c r="E493" s="9" t="e">
        <f t="shared" si="105"/>
        <v>#VALUE!</v>
      </c>
      <c r="F493" s="9" t="e">
        <f t="shared" si="106"/>
        <v>#VALUE!</v>
      </c>
      <c r="G493" s="9" t="str">
        <f t="shared" si="107"/>
        <v/>
      </c>
      <c r="H493" s="9" t="str">
        <f t="shared" si="108"/>
        <v/>
      </c>
      <c r="I493" s="9" t="str">
        <f t="shared" si="109"/>
        <v/>
      </c>
      <c r="J493" s="9" t="str">
        <f t="shared" si="110"/>
        <v/>
      </c>
      <c r="K493" s="11" t="e">
        <f t="shared" si="111"/>
        <v>#VALUE!</v>
      </c>
      <c r="L493" s="11" t="e">
        <f t="shared" si="112"/>
        <v>#VALUE!</v>
      </c>
      <c r="M493" s="11" t="e">
        <f t="shared" si="113"/>
        <v>#VALUE!</v>
      </c>
      <c r="N493" s="11" t="e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#VALUE!</v>
      </c>
      <c r="O493" s="11">
        <f>0</f>
        <v>0</v>
      </c>
      <c r="P493" s="11" t="e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#VALUE!</v>
      </c>
      <c r="Q493" s="11" t="e">
        <f>2*'OddsRatio_working_3-way'!K493*'OddsRatio_working_3-way'!L493*'OddsRatio_working_3-way'!M493</f>
        <v>#VALUE!</v>
      </c>
      <c r="R493" s="11" t="e">
        <f t="shared" si="114"/>
        <v>#VALUE!</v>
      </c>
      <c r="S493" s="11" t="e">
        <f t="shared" si="115"/>
        <v>#VALUE!</v>
      </c>
      <c r="T493" s="11" t="e">
        <f t="shared" si="116"/>
        <v>#VALUE!</v>
      </c>
      <c r="U493" s="11" t="e">
        <f>'OddsRatio_working_3-way'!S493-'OddsRatio_working_3-way'!R493^2/3</f>
        <v>#VALUE!</v>
      </c>
      <c r="V493" s="11" t="e">
        <f>'OddsRatio_working_3-way'!S493*'OddsRatio_working_3-way'!R493/3-2*'OddsRatio_working_3-way'!R493^3/27-'OddsRatio_working_3-way'!T493</f>
        <v>#VALUE!</v>
      </c>
      <c r="W493" s="11" t="e">
        <f>'OddsRatio_working_3-way'!V493^2+4*'OddsRatio_working_3-way'!U493^3/27</f>
        <v>#VALUE!</v>
      </c>
      <c r="X493" s="11" t="e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#VALUE!</v>
      </c>
      <c r="Y493" s="11" t="e">
        <f>IF('OddsRatio_working_3-way'!W493&gt;=0,IF('OddsRatio_working_3-way'!V493+SQRT('OddsRatio_working_3-way'!W493)&gt;0,0,PI()),ACOS('OddsRatio_working_3-way'!V493/(2*'OddsRatio_working_3-way'!X493)))</f>
        <v>#VALUE!</v>
      </c>
      <c r="Z493" s="11" t="e">
        <f>'OddsRatio_working_3-way'!X493^(1/3)*COS('OddsRatio_working_3-way'!Y493/3)</f>
        <v>#VALUE!</v>
      </c>
      <c r="AA493" s="11" t="e">
        <f>'OddsRatio_working_3-way'!X493^(1/3)*COS(('OddsRatio_working_3-way'!Y493+2*PI())/3)</f>
        <v>#VALUE!</v>
      </c>
      <c r="AB493" s="11" t="e">
        <f>'OddsRatio_working_3-way'!X493^(1/3)*COS(('OddsRatio_working_3-way'!Y493+4*PI())/3)</f>
        <v>#VALUE!</v>
      </c>
      <c r="AC493" s="11" t="e">
        <f>'OddsRatio_working_3-way'!X493^(1/3)*SIN('OddsRatio_working_3-way'!Y493/3)</f>
        <v>#VALUE!</v>
      </c>
      <c r="AD493" s="11" t="e">
        <f>'OddsRatio_working_3-way'!X493^(1/3)*SIN(('OddsRatio_working_3-way'!Y493+2*PI())/3)</f>
        <v>#VALUE!</v>
      </c>
      <c r="AE493" s="11" t="e">
        <f>'OddsRatio_working_3-way'!X493^(1/3)*SIN(('OddsRatio_working_3-way'!Y493+4*PI())/3)</f>
        <v>#VALUE!</v>
      </c>
      <c r="AF493" s="11" t="e">
        <f>-'OddsRatio_working_3-way'!U493/(3*'OddsRatio_working_3-way'!X493^(1/3))*COS(('OddsRatio_working_3-way'!Y493)/3)</f>
        <v>#VALUE!</v>
      </c>
      <c r="AG493" s="11" t="e">
        <f>-'OddsRatio_working_3-way'!U493/(3*'OddsRatio_working_3-way'!X493^(1/3))*COS(('OddsRatio_working_3-way'!Y493+2*PI())/3)</f>
        <v>#VALUE!</v>
      </c>
      <c r="AH493" s="11" t="e">
        <f>-'OddsRatio_working_3-way'!U493/(3*'OddsRatio_working_3-way'!X493^(1/3))*COS(('OddsRatio_working_3-way'!Y493+4*PI())/3)</f>
        <v>#VALUE!</v>
      </c>
      <c r="AI493" s="11" t="e">
        <f>'OddsRatio_working_3-way'!U493/(3*'OddsRatio_working_3-way'!X493^(1/3))*SIN(('OddsRatio_working_3-way'!Y493)/3)</f>
        <v>#VALUE!</v>
      </c>
      <c r="AJ493" s="11" t="e">
        <f>'OddsRatio_working_3-way'!U493/(3*'OddsRatio_working_3-way'!X493^(1/3))*SIN(('OddsRatio_working_3-way'!Y493+2*PI())/3)</f>
        <v>#VALUE!</v>
      </c>
      <c r="AK493" s="11" t="e">
        <f>'OddsRatio_working_3-way'!U493/(3*'OddsRatio_working_3-way'!X493^(1/3))*SIN(('OddsRatio_working_3-way'!Y493+4*PI())/3)</f>
        <v>#VALUE!</v>
      </c>
      <c r="AL493" s="11" t="e">
        <f>'OddsRatio_working_3-way'!Z493+'OddsRatio_working_3-way'!AF493</f>
        <v>#VALUE!</v>
      </c>
      <c r="AM493" s="11" t="e">
        <f>'OddsRatio_working_3-way'!AA493+'OddsRatio_working_3-way'!AG493</f>
        <v>#VALUE!</v>
      </c>
      <c r="AN493" s="11" t="e">
        <f>'OddsRatio_working_3-way'!AB493+'OddsRatio_working_3-way'!AH493</f>
        <v>#VALUE!</v>
      </c>
      <c r="AO493" s="11" t="e">
        <f>'OddsRatio_working_3-way'!AC493+'OddsRatio_working_3-way'!AI493</f>
        <v>#VALUE!</v>
      </c>
      <c r="AP493" s="11" t="e">
        <f>'OddsRatio_working_3-way'!AD493+'OddsRatio_working_3-way'!AJ493</f>
        <v>#VALUE!</v>
      </c>
      <c r="AQ493" s="11" t="e">
        <f>'OddsRatio_working_3-way'!AE493+'OddsRatio_working_3-way'!AK493</f>
        <v>#VALUE!</v>
      </c>
      <c r="AR493" s="10" t="str">
        <f>IF(A493="","",IF(('OddsRatio_working_3-way'!X493=0),IF(Q493&gt;0,-Q493^(1/3),(-Q493)^(1/3)),'OddsRatio_working_3-way'!AL493-'OddsRatio_working_3-way'!R493/3))</f>
        <v/>
      </c>
      <c r="AS493" s="11" t="e">
        <f>IF(('OddsRatio_working_3-way'!X493=0),IF(Q493&gt;0,-Q493^(1/3),(-Q493)^(1/3)),'OddsRatio_working_3-way'!AM493-'OddsRatio_working_3-way'!R493/3)</f>
        <v>#VALUE!</v>
      </c>
      <c r="AT493" s="11" t="e">
        <f>IF(('OddsRatio_working_3-way'!X493=0),IF(Q493&gt;0,-Q493^(1/3),(-Q493)^(1/3)),'OddsRatio_working_3-way'!AN493-'OddsRatio_working_3-way'!R493/3)</f>
        <v>#VALUE!</v>
      </c>
      <c r="AU493" s="11" t="e">
        <f>IF(('OddsRatio_working_3-way'!X493=0),0,'OddsRatio_working_3-way'!AO493)</f>
        <v>#VALUE!</v>
      </c>
      <c r="AV493" s="11" t="e">
        <f>IF(('OddsRatio_working_3-way'!X493=0),0,'OddsRatio_working_3-way'!AP493)</f>
        <v>#VALUE!</v>
      </c>
      <c r="AW493" s="11" t="e">
        <f>IF(('OddsRatio_working_3-way'!X493=0),0,'OddsRatio_working_3-way'!AQ493)</f>
        <v>#VALUE!</v>
      </c>
    </row>
    <row r="494" spans="1:4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9" t="e">
        <f t="shared" si="104"/>
        <v>#VALUE!</v>
      </c>
      <c r="E494" s="9" t="e">
        <f t="shared" si="105"/>
        <v>#VALUE!</v>
      </c>
      <c r="F494" s="9" t="e">
        <f t="shared" si="106"/>
        <v>#VALUE!</v>
      </c>
      <c r="G494" s="9" t="str">
        <f t="shared" si="107"/>
        <v/>
      </c>
      <c r="H494" s="9" t="str">
        <f t="shared" si="108"/>
        <v/>
      </c>
      <c r="I494" s="9" t="str">
        <f t="shared" si="109"/>
        <v/>
      </c>
      <c r="J494" s="9" t="str">
        <f t="shared" si="110"/>
        <v/>
      </c>
      <c r="K494" s="11" t="e">
        <f t="shared" si="111"/>
        <v>#VALUE!</v>
      </c>
      <c r="L494" s="11" t="e">
        <f t="shared" si="112"/>
        <v>#VALUE!</v>
      </c>
      <c r="M494" s="11" t="e">
        <f t="shared" si="113"/>
        <v>#VALUE!</v>
      </c>
      <c r="N494" s="11" t="e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#VALUE!</v>
      </c>
      <c r="O494" s="11">
        <f>0</f>
        <v>0</v>
      </c>
      <c r="P494" s="11" t="e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#VALUE!</v>
      </c>
      <c r="Q494" s="11" t="e">
        <f>2*'OddsRatio_working_3-way'!K494*'OddsRatio_working_3-way'!L494*'OddsRatio_working_3-way'!M494</f>
        <v>#VALUE!</v>
      </c>
      <c r="R494" s="11" t="e">
        <f t="shared" si="114"/>
        <v>#VALUE!</v>
      </c>
      <c r="S494" s="11" t="e">
        <f t="shared" si="115"/>
        <v>#VALUE!</v>
      </c>
      <c r="T494" s="11" t="e">
        <f t="shared" si="116"/>
        <v>#VALUE!</v>
      </c>
      <c r="U494" s="11" t="e">
        <f>'OddsRatio_working_3-way'!S494-'OddsRatio_working_3-way'!R494^2/3</f>
        <v>#VALUE!</v>
      </c>
      <c r="V494" s="11" t="e">
        <f>'OddsRatio_working_3-way'!S494*'OddsRatio_working_3-way'!R494/3-2*'OddsRatio_working_3-way'!R494^3/27-'OddsRatio_working_3-way'!T494</f>
        <v>#VALUE!</v>
      </c>
      <c r="W494" s="11" t="e">
        <f>'OddsRatio_working_3-way'!V494^2+4*'OddsRatio_working_3-way'!U494^3/27</f>
        <v>#VALUE!</v>
      </c>
      <c r="X494" s="11" t="e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#VALUE!</v>
      </c>
      <c r="Y494" s="11" t="e">
        <f>IF('OddsRatio_working_3-way'!W494&gt;=0,IF('OddsRatio_working_3-way'!V494+SQRT('OddsRatio_working_3-way'!W494)&gt;0,0,PI()),ACOS('OddsRatio_working_3-way'!V494/(2*'OddsRatio_working_3-way'!X494)))</f>
        <v>#VALUE!</v>
      </c>
      <c r="Z494" s="11" t="e">
        <f>'OddsRatio_working_3-way'!X494^(1/3)*COS('OddsRatio_working_3-way'!Y494/3)</f>
        <v>#VALUE!</v>
      </c>
      <c r="AA494" s="11" t="e">
        <f>'OddsRatio_working_3-way'!X494^(1/3)*COS(('OddsRatio_working_3-way'!Y494+2*PI())/3)</f>
        <v>#VALUE!</v>
      </c>
      <c r="AB494" s="11" t="e">
        <f>'OddsRatio_working_3-way'!X494^(1/3)*COS(('OddsRatio_working_3-way'!Y494+4*PI())/3)</f>
        <v>#VALUE!</v>
      </c>
      <c r="AC494" s="11" t="e">
        <f>'OddsRatio_working_3-way'!X494^(1/3)*SIN('OddsRatio_working_3-way'!Y494/3)</f>
        <v>#VALUE!</v>
      </c>
      <c r="AD494" s="11" t="e">
        <f>'OddsRatio_working_3-way'!X494^(1/3)*SIN(('OddsRatio_working_3-way'!Y494+2*PI())/3)</f>
        <v>#VALUE!</v>
      </c>
      <c r="AE494" s="11" t="e">
        <f>'OddsRatio_working_3-way'!X494^(1/3)*SIN(('OddsRatio_working_3-way'!Y494+4*PI())/3)</f>
        <v>#VALUE!</v>
      </c>
      <c r="AF494" s="11" t="e">
        <f>-'OddsRatio_working_3-way'!U494/(3*'OddsRatio_working_3-way'!X494^(1/3))*COS(('OddsRatio_working_3-way'!Y494)/3)</f>
        <v>#VALUE!</v>
      </c>
      <c r="AG494" s="11" t="e">
        <f>-'OddsRatio_working_3-way'!U494/(3*'OddsRatio_working_3-way'!X494^(1/3))*COS(('OddsRatio_working_3-way'!Y494+2*PI())/3)</f>
        <v>#VALUE!</v>
      </c>
      <c r="AH494" s="11" t="e">
        <f>-'OddsRatio_working_3-way'!U494/(3*'OddsRatio_working_3-way'!X494^(1/3))*COS(('OddsRatio_working_3-way'!Y494+4*PI())/3)</f>
        <v>#VALUE!</v>
      </c>
      <c r="AI494" s="11" t="e">
        <f>'OddsRatio_working_3-way'!U494/(3*'OddsRatio_working_3-way'!X494^(1/3))*SIN(('OddsRatio_working_3-way'!Y494)/3)</f>
        <v>#VALUE!</v>
      </c>
      <c r="AJ494" s="11" t="e">
        <f>'OddsRatio_working_3-way'!U494/(3*'OddsRatio_working_3-way'!X494^(1/3))*SIN(('OddsRatio_working_3-way'!Y494+2*PI())/3)</f>
        <v>#VALUE!</v>
      </c>
      <c r="AK494" s="11" t="e">
        <f>'OddsRatio_working_3-way'!U494/(3*'OddsRatio_working_3-way'!X494^(1/3))*SIN(('OddsRatio_working_3-way'!Y494+4*PI())/3)</f>
        <v>#VALUE!</v>
      </c>
      <c r="AL494" s="11" t="e">
        <f>'OddsRatio_working_3-way'!Z494+'OddsRatio_working_3-way'!AF494</f>
        <v>#VALUE!</v>
      </c>
      <c r="AM494" s="11" t="e">
        <f>'OddsRatio_working_3-way'!AA494+'OddsRatio_working_3-way'!AG494</f>
        <v>#VALUE!</v>
      </c>
      <c r="AN494" s="11" t="e">
        <f>'OddsRatio_working_3-way'!AB494+'OddsRatio_working_3-way'!AH494</f>
        <v>#VALUE!</v>
      </c>
      <c r="AO494" s="11" t="e">
        <f>'OddsRatio_working_3-way'!AC494+'OddsRatio_working_3-way'!AI494</f>
        <v>#VALUE!</v>
      </c>
      <c r="AP494" s="11" t="e">
        <f>'OddsRatio_working_3-way'!AD494+'OddsRatio_working_3-way'!AJ494</f>
        <v>#VALUE!</v>
      </c>
      <c r="AQ494" s="11" t="e">
        <f>'OddsRatio_working_3-way'!AE494+'OddsRatio_working_3-way'!AK494</f>
        <v>#VALUE!</v>
      </c>
      <c r="AR494" s="10" t="str">
        <f>IF(A494="","",IF(('OddsRatio_working_3-way'!X494=0),IF(Q494&gt;0,-Q494^(1/3),(-Q494)^(1/3)),'OddsRatio_working_3-way'!AL494-'OddsRatio_working_3-way'!R494/3))</f>
        <v/>
      </c>
      <c r="AS494" s="11" t="e">
        <f>IF(('OddsRatio_working_3-way'!X494=0),IF(Q494&gt;0,-Q494^(1/3),(-Q494)^(1/3)),'OddsRatio_working_3-way'!AM494-'OddsRatio_working_3-way'!R494/3)</f>
        <v>#VALUE!</v>
      </c>
      <c r="AT494" s="11" t="e">
        <f>IF(('OddsRatio_working_3-way'!X494=0),IF(Q494&gt;0,-Q494^(1/3),(-Q494)^(1/3)),'OddsRatio_working_3-way'!AN494-'OddsRatio_working_3-way'!R494/3)</f>
        <v>#VALUE!</v>
      </c>
      <c r="AU494" s="11" t="e">
        <f>IF(('OddsRatio_working_3-way'!X494=0),0,'OddsRatio_working_3-way'!AO494)</f>
        <v>#VALUE!</v>
      </c>
      <c r="AV494" s="11" t="e">
        <f>IF(('OddsRatio_working_3-way'!X494=0),0,'OddsRatio_working_3-way'!AP494)</f>
        <v>#VALUE!</v>
      </c>
      <c r="AW494" s="11" t="e">
        <f>IF(('OddsRatio_working_3-way'!X494=0),0,'OddsRatio_working_3-way'!AQ494)</f>
        <v>#VALUE!</v>
      </c>
    </row>
    <row r="495" spans="1:4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9" t="e">
        <f t="shared" si="104"/>
        <v>#VALUE!</v>
      </c>
      <c r="E495" s="9" t="e">
        <f t="shared" si="105"/>
        <v>#VALUE!</v>
      </c>
      <c r="F495" s="9" t="e">
        <f t="shared" si="106"/>
        <v>#VALUE!</v>
      </c>
      <c r="G495" s="9" t="str">
        <f t="shared" si="107"/>
        <v/>
      </c>
      <c r="H495" s="9" t="str">
        <f t="shared" si="108"/>
        <v/>
      </c>
      <c r="I495" s="9" t="str">
        <f t="shared" si="109"/>
        <v/>
      </c>
      <c r="J495" s="9" t="str">
        <f t="shared" si="110"/>
        <v/>
      </c>
      <c r="K495" s="11" t="e">
        <f t="shared" si="111"/>
        <v>#VALUE!</v>
      </c>
      <c r="L495" s="11" t="e">
        <f t="shared" si="112"/>
        <v>#VALUE!</v>
      </c>
      <c r="M495" s="11" t="e">
        <f t="shared" si="113"/>
        <v>#VALUE!</v>
      </c>
      <c r="N495" s="11" t="e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#VALUE!</v>
      </c>
      <c r="O495" s="11">
        <f>0</f>
        <v>0</v>
      </c>
      <c r="P495" s="11" t="e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#VALUE!</v>
      </c>
      <c r="Q495" s="11" t="e">
        <f>2*'OddsRatio_working_3-way'!K495*'OddsRatio_working_3-way'!L495*'OddsRatio_working_3-way'!M495</f>
        <v>#VALUE!</v>
      </c>
      <c r="R495" s="11" t="e">
        <f t="shared" si="114"/>
        <v>#VALUE!</v>
      </c>
      <c r="S495" s="11" t="e">
        <f t="shared" si="115"/>
        <v>#VALUE!</v>
      </c>
      <c r="T495" s="11" t="e">
        <f t="shared" si="116"/>
        <v>#VALUE!</v>
      </c>
      <c r="U495" s="11" t="e">
        <f>'OddsRatio_working_3-way'!S495-'OddsRatio_working_3-way'!R495^2/3</f>
        <v>#VALUE!</v>
      </c>
      <c r="V495" s="11" t="e">
        <f>'OddsRatio_working_3-way'!S495*'OddsRatio_working_3-way'!R495/3-2*'OddsRatio_working_3-way'!R495^3/27-'OddsRatio_working_3-way'!T495</f>
        <v>#VALUE!</v>
      </c>
      <c r="W495" s="11" t="e">
        <f>'OddsRatio_working_3-way'!V495^2+4*'OddsRatio_working_3-way'!U495^3/27</f>
        <v>#VALUE!</v>
      </c>
      <c r="X495" s="11" t="e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#VALUE!</v>
      </c>
      <c r="Y495" s="11" t="e">
        <f>IF('OddsRatio_working_3-way'!W495&gt;=0,IF('OddsRatio_working_3-way'!V495+SQRT('OddsRatio_working_3-way'!W495)&gt;0,0,PI()),ACOS('OddsRatio_working_3-way'!V495/(2*'OddsRatio_working_3-way'!X495)))</f>
        <v>#VALUE!</v>
      </c>
      <c r="Z495" s="11" t="e">
        <f>'OddsRatio_working_3-way'!X495^(1/3)*COS('OddsRatio_working_3-way'!Y495/3)</f>
        <v>#VALUE!</v>
      </c>
      <c r="AA495" s="11" t="e">
        <f>'OddsRatio_working_3-way'!X495^(1/3)*COS(('OddsRatio_working_3-way'!Y495+2*PI())/3)</f>
        <v>#VALUE!</v>
      </c>
      <c r="AB495" s="11" t="e">
        <f>'OddsRatio_working_3-way'!X495^(1/3)*COS(('OddsRatio_working_3-way'!Y495+4*PI())/3)</f>
        <v>#VALUE!</v>
      </c>
      <c r="AC495" s="11" t="e">
        <f>'OddsRatio_working_3-way'!X495^(1/3)*SIN('OddsRatio_working_3-way'!Y495/3)</f>
        <v>#VALUE!</v>
      </c>
      <c r="AD495" s="11" t="e">
        <f>'OddsRatio_working_3-way'!X495^(1/3)*SIN(('OddsRatio_working_3-way'!Y495+2*PI())/3)</f>
        <v>#VALUE!</v>
      </c>
      <c r="AE495" s="11" t="e">
        <f>'OddsRatio_working_3-way'!X495^(1/3)*SIN(('OddsRatio_working_3-way'!Y495+4*PI())/3)</f>
        <v>#VALUE!</v>
      </c>
      <c r="AF495" s="11" t="e">
        <f>-'OddsRatio_working_3-way'!U495/(3*'OddsRatio_working_3-way'!X495^(1/3))*COS(('OddsRatio_working_3-way'!Y495)/3)</f>
        <v>#VALUE!</v>
      </c>
      <c r="AG495" s="11" t="e">
        <f>-'OddsRatio_working_3-way'!U495/(3*'OddsRatio_working_3-way'!X495^(1/3))*COS(('OddsRatio_working_3-way'!Y495+2*PI())/3)</f>
        <v>#VALUE!</v>
      </c>
      <c r="AH495" s="11" t="e">
        <f>-'OddsRatio_working_3-way'!U495/(3*'OddsRatio_working_3-way'!X495^(1/3))*COS(('OddsRatio_working_3-way'!Y495+4*PI())/3)</f>
        <v>#VALUE!</v>
      </c>
      <c r="AI495" s="11" t="e">
        <f>'OddsRatio_working_3-way'!U495/(3*'OddsRatio_working_3-way'!X495^(1/3))*SIN(('OddsRatio_working_3-way'!Y495)/3)</f>
        <v>#VALUE!</v>
      </c>
      <c r="AJ495" s="11" t="e">
        <f>'OddsRatio_working_3-way'!U495/(3*'OddsRatio_working_3-way'!X495^(1/3))*SIN(('OddsRatio_working_3-way'!Y495+2*PI())/3)</f>
        <v>#VALUE!</v>
      </c>
      <c r="AK495" s="11" t="e">
        <f>'OddsRatio_working_3-way'!U495/(3*'OddsRatio_working_3-way'!X495^(1/3))*SIN(('OddsRatio_working_3-way'!Y495+4*PI())/3)</f>
        <v>#VALUE!</v>
      </c>
      <c r="AL495" s="11" t="e">
        <f>'OddsRatio_working_3-way'!Z495+'OddsRatio_working_3-way'!AF495</f>
        <v>#VALUE!</v>
      </c>
      <c r="AM495" s="11" t="e">
        <f>'OddsRatio_working_3-way'!AA495+'OddsRatio_working_3-way'!AG495</f>
        <v>#VALUE!</v>
      </c>
      <c r="AN495" s="11" t="e">
        <f>'OddsRatio_working_3-way'!AB495+'OddsRatio_working_3-way'!AH495</f>
        <v>#VALUE!</v>
      </c>
      <c r="AO495" s="11" t="e">
        <f>'OddsRatio_working_3-way'!AC495+'OddsRatio_working_3-way'!AI495</f>
        <v>#VALUE!</v>
      </c>
      <c r="AP495" s="11" t="e">
        <f>'OddsRatio_working_3-way'!AD495+'OddsRatio_working_3-way'!AJ495</f>
        <v>#VALUE!</v>
      </c>
      <c r="AQ495" s="11" t="e">
        <f>'OddsRatio_working_3-way'!AE495+'OddsRatio_working_3-way'!AK495</f>
        <v>#VALUE!</v>
      </c>
      <c r="AR495" s="10" t="str">
        <f>IF(A495="","",IF(('OddsRatio_working_3-way'!X495=0),IF(Q495&gt;0,-Q495^(1/3),(-Q495)^(1/3)),'OddsRatio_working_3-way'!AL495-'OddsRatio_working_3-way'!R495/3))</f>
        <v/>
      </c>
      <c r="AS495" s="11" t="e">
        <f>IF(('OddsRatio_working_3-way'!X495=0),IF(Q495&gt;0,-Q495^(1/3),(-Q495)^(1/3)),'OddsRatio_working_3-way'!AM495-'OddsRatio_working_3-way'!R495/3)</f>
        <v>#VALUE!</v>
      </c>
      <c r="AT495" s="11" t="e">
        <f>IF(('OddsRatio_working_3-way'!X495=0),IF(Q495&gt;0,-Q495^(1/3),(-Q495)^(1/3)),'OddsRatio_working_3-way'!AN495-'OddsRatio_working_3-way'!R495/3)</f>
        <v>#VALUE!</v>
      </c>
      <c r="AU495" s="11" t="e">
        <f>IF(('OddsRatio_working_3-way'!X495=0),0,'OddsRatio_working_3-way'!AO495)</f>
        <v>#VALUE!</v>
      </c>
      <c r="AV495" s="11" t="e">
        <f>IF(('OddsRatio_working_3-way'!X495=0),0,'OddsRatio_working_3-way'!AP495)</f>
        <v>#VALUE!</v>
      </c>
      <c r="AW495" s="11" t="e">
        <f>IF(('OddsRatio_working_3-way'!X495=0),0,'OddsRatio_working_3-way'!AQ495)</f>
        <v>#VALUE!</v>
      </c>
    </row>
    <row r="496" spans="1:4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9" t="e">
        <f t="shared" si="104"/>
        <v>#VALUE!</v>
      </c>
      <c r="E496" s="9" t="e">
        <f t="shared" si="105"/>
        <v>#VALUE!</v>
      </c>
      <c r="F496" s="9" t="e">
        <f t="shared" si="106"/>
        <v>#VALUE!</v>
      </c>
      <c r="G496" s="9" t="str">
        <f t="shared" si="107"/>
        <v/>
      </c>
      <c r="H496" s="9" t="str">
        <f t="shared" si="108"/>
        <v/>
      </c>
      <c r="I496" s="9" t="str">
        <f t="shared" si="109"/>
        <v/>
      </c>
      <c r="J496" s="9" t="str">
        <f t="shared" si="110"/>
        <v/>
      </c>
      <c r="K496" s="11" t="e">
        <f t="shared" si="111"/>
        <v>#VALUE!</v>
      </c>
      <c r="L496" s="11" t="e">
        <f t="shared" si="112"/>
        <v>#VALUE!</v>
      </c>
      <c r="M496" s="11" t="e">
        <f t="shared" si="113"/>
        <v>#VALUE!</v>
      </c>
      <c r="N496" s="11" t="e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#VALUE!</v>
      </c>
      <c r="O496" s="11">
        <f>0</f>
        <v>0</v>
      </c>
      <c r="P496" s="11" t="e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#VALUE!</v>
      </c>
      <c r="Q496" s="11" t="e">
        <f>2*'OddsRatio_working_3-way'!K496*'OddsRatio_working_3-way'!L496*'OddsRatio_working_3-way'!M496</f>
        <v>#VALUE!</v>
      </c>
      <c r="R496" s="11" t="e">
        <f t="shared" si="114"/>
        <v>#VALUE!</v>
      </c>
      <c r="S496" s="11" t="e">
        <f t="shared" si="115"/>
        <v>#VALUE!</v>
      </c>
      <c r="T496" s="11" t="e">
        <f t="shared" si="116"/>
        <v>#VALUE!</v>
      </c>
      <c r="U496" s="11" t="e">
        <f>'OddsRatio_working_3-way'!S496-'OddsRatio_working_3-way'!R496^2/3</f>
        <v>#VALUE!</v>
      </c>
      <c r="V496" s="11" t="e">
        <f>'OddsRatio_working_3-way'!S496*'OddsRatio_working_3-way'!R496/3-2*'OddsRatio_working_3-way'!R496^3/27-'OddsRatio_working_3-way'!T496</f>
        <v>#VALUE!</v>
      </c>
      <c r="W496" s="11" t="e">
        <f>'OddsRatio_working_3-way'!V496^2+4*'OddsRatio_working_3-way'!U496^3/27</f>
        <v>#VALUE!</v>
      </c>
      <c r="X496" s="11" t="e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#VALUE!</v>
      </c>
      <c r="Y496" s="11" t="e">
        <f>IF('OddsRatio_working_3-way'!W496&gt;=0,IF('OddsRatio_working_3-way'!V496+SQRT('OddsRatio_working_3-way'!W496)&gt;0,0,PI()),ACOS('OddsRatio_working_3-way'!V496/(2*'OddsRatio_working_3-way'!X496)))</f>
        <v>#VALUE!</v>
      </c>
      <c r="Z496" s="11" t="e">
        <f>'OddsRatio_working_3-way'!X496^(1/3)*COS('OddsRatio_working_3-way'!Y496/3)</f>
        <v>#VALUE!</v>
      </c>
      <c r="AA496" s="11" t="e">
        <f>'OddsRatio_working_3-way'!X496^(1/3)*COS(('OddsRatio_working_3-way'!Y496+2*PI())/3)</f>
        <v>#VALUE!</v>
      </c>
      <c r="AB496" s="11" t="e">
        <f>'OddsRatio_working_3-way'!X496^(1/3)*COS(('OddsRatio_working_3-way'!Y496+4*PI())/3)</f>
        <v>#VALUE!</v>
      </c>
      <c r="AC496" s="11" t="e">
        <f>'OddsRatio_working_3-way'!X496^(1/3)*SIN('OddsRatio_working_3-way'!Y496/3)</f>
        <v>#VALUE!</v>
      </c>
      <c r="AD496" s="11" t="e">
        <f>'OddsRatio_working_3-way'!X496^(1/3)*SIN(('OddsRatio_working_3-way'!Y496+2*PI())/3)</f>
        <v>#VALUE!</v>
      </c>
      <c r="AE496" s="11" t="e">
        <f>'OddsRatio_working_3-way'!X496^(1/3)*SIN(('OddsRatio_working_3-way'!Y496+4*PI())/3)</f>
        <v>#VALUE!</v>
      </c>
      <c r="AF496" s="11" t="e">
        <f>-'OddsRatio_working_3-way'!U496/(3*'OddsRatio_working_3-way'!X496^(1/3))*COS(('OddsRatio_working_3-way'!Y496)/3)</f>
        <v>#VALUE!</v>
      </c>
      <c r="AG496" s="11" t="e">
        <f>-'OddsRatio_working_3-way'!U496/(3*'OddsRatio_working_3-way'!X496^(1/3))*COS(('OddsRatio_working_3-way'!Y496+2*PI())/3)</f>
        <v>#VALUE!</v>
      </c>
      <c r="AH496" s="11" t="e">
        <f>-'OddsRatio_working_3-way'!U496/(3*'OddsRatio_working_3-way'!X496^(1/3))*COS(('OddsRatio_working_3-way'!Y496+4*PI())/3)</f>
        <v>#VALUE!</v>
      </c>
      <c r="AI496" s="11" t="e">
        <f>'OddsRatio_working_3-way'!U496/(3*'OddsRatio_working_3-way'!X496^(1/3))*SIN(('OddsRatio_working_3-way'!Y496)/3)</f>
        <v>#VALUE!</v>
      </c>
      <c r="AJ496" s="11" t="e">
        <f>'OddsRatio_working_3-way'!U496/(3*'OddsRatio_working_3-way'!X496^(1/3))*SIN(('OddsRatio_working_3-way'!Y496+2*PI())/3)</f>
        <v>#VALUE!</v>
      </c>
      <c r="AK496" s="11" t="e">
        <f>'OddsRatio_working_3-way'!U496/(3*'OddsRatio_working_3-way'!X496^(1/3))*SIN(('OddsRatio_working_3-way'!Y496+4*PI())/3)</f>
        <v>#VALUE!</v>
      </c>
      <c r="AL496" s="11" t="e">
        <f>'OddsRatio_working_3-way'!Z496+'OddsRatio_working_3-way'!AF496</f>
        <v>#VALUE!</v>
      </c>
      <c r="AM496" s="11" t="e">
        <f>'OddsRatio_working_3-way'!AA496+'OddsRatio_working_3-way'!AG496</f>
        <v>#VALUE!</v>
      </c>
      <c r="AN496" s="11" t="e">
        <f>'OddsRatio_working_3-way'!AB496+'OddsRatio_working_3-way'!AH496</f>
        <v>#VALUE!</v>
      </c>
      <c r="AO496" s="11" t="e">
        <f>'OddsRatio_working_3-way'!AC496+'OddsRatio_working_3-way'!AI496</f>
        <v>#VALUE!</v>
      </c>
      <c r="AP496" s="11" t="e">
        <f>'OddsRatio_working_3-way'!AD496+'OddsRatio_working_3-way'!AJ496</f>
        <v>#VALUE!</v>
      </c>
      <c r="AQ496" s="11" t="e">
        <f>'OddsRatio_working_3-way'!AE496+'OddsRatio_working_3-way'!AK496</f>
        <v>#VALUE!</v>
      </c>
      <c r="AR496" s="10" t="str">
        <f>IF(A496="","",IF(('OddsRatio_working_3-way'!X496=0),IF(Q496&gt;0,-Q496^(1/3),(-Q496)^(1/3)),'OddsRatio_working_3-way'!AL496-'OddsRatio_working_3-way'!R496/3))</f>
        <v/>
      </c>
      <c r="AS496" s="11" t="e">
        <f>IF(('OddsRatio_working_3-way'!X496=0),IF(Q496&gt;0,-Q496^(1/3),(-Q496)^(1/3)),'OddsRatio_working_3-way'!AM496-'OddsRatio_working_3-way'!R496/3)</f>
        <v>#VALUE!</v>
      </c>
      <c r="AT496" s="11" t="e">
        <f>IF(('OddsRatio_working_3-way'!X496=0),IF(Q496&gt;0,-Q496^(1/3),(-Q496)^(1/3)),'OddsRatio_working_3-way'!AN496-'OddsRatio_working_3-way'!R496/3)</f>
        <v>#VALUE!</v>
      </c>
      <c r="AU496" s="11" t="e">
        <f>IF(('OddsRatio_working_3-way'!X496=0),0,'OddsRatio_working_3-way'!AO496)</f>
        <v>#VALUE!</v>
      </c>
      <c r="AV496" s="11" t="e">
        <f>IF(('OddsRatio_working_3-way'!X496=0),0,'OddsRatio_working_3-way'!AP496)</f>
        <v>#VALUE!</v>
      </c>
      <c r="AW496" s="11" t="e">
        <f>IF(('OddsRatio_working_3-way'!X496=0),0,'OddsRatio_working_3-way'!AQ496)</f>
        <v>#VALUE!</v>
      </c>
    </row>
    <row r="497" spans="1:4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9" t="e">
        <f t="shared" si="104"/>
        <v>#VALUE!</v>
      </c>
      <c r="E497" s="9" t="e">
        <f t="shared" si="105"/>
        <v>#VALUE!</v>
      </c>
      <c r="F497" s="9" t="e">
        <f t="shared" si="106"/>
        <v>#VALUE!</v>
      </c>
      <c r="G497" s="9" t="str">
        <f t="shared" si="107"/>
        <v/>
      </c>
      <c r="H497" s="9" t="str">
        <f t="shared" si="108"/>
        <v/>
      </c>
      <c r="I497" s="9" t="str">
        <f t="shared" si="109"/>
        <v/>
      </c>
      <c r="J497" s="9" t="str">
        <f t="shared" si="110"/>
        <v/>
      </c>
      <c r="K497" s="11" t="e">
        <f t="shared" si="111"/>
        <v>#VALUE!</v>
      </c>
      <c r="L497" s="11" t="e">
        <f t="shared" si="112"/>
        <v>#VALUE!</v>
      </c>
      <c r="M497" s="11" t="e">
        <f t="shared" si="113"/>
        <v>#VALUE!</v>
      </c>
      <c r="N497" s="11" t="e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#VALUE!</v>
      </c>
      <c r="O497" s="11">
        <f>0</f>
        <v>0</v>
      </c>
      <c r="P497" s="11" t="e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#VALUE!</v>
      </c>
      <c r="Q497" s="11" t="e">
        <f>2*'OddsRatio_working_3-way'!K497*'OddsRatio_working_3-way'!L497*'OddsRatio_working_3-way'!M497</f>
        <v>#VALUE!</v>
      </c>
      <c r="R497" s="11" t="e">
        <f t="shared" si="114"/>
        <v>#VALUE!</v>
      </c>
      <c r="S497" s="11" t="e">
        <f t="shared" si="115"/>
        <v>#VALUE!</v>
      </c>
      <c r="T497" s="11" t="e">
        <f t="shared" si="116"/>
        <v>#VALUE!</v>
      </c>
      <c r="U497" s="11" t="e">
        <f>'OddsRatio_working_3-way'!S497-'OddsRatio_working_3-way'!R497^2/3</f>
        <v>#VALUE!</v>
      </c>
      <c r="V497" s="11" t="e">
        <f>'OddsRatio_working_3-way'!S497*'OddsRatio_working_3-way'!R497/3-2*'OddsRatio_working_3-way'!R497^3/27-'OddsRatio_working_3-way'!T497</f>
        <v>#VALUE!</v>
      </c>
      <c r="W497" s="11" t="e">
        <f>'OddsRatio_working_3-way'!V497^2+4*'OddsRatio_working_3-way'!U497^3/27</f>
        <v>#VALUE!</v>
      </c>
      <c r="X497" s="11" t="e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#VALUE!</v>
      </c>
      <c r="Y497" s="11" t="e">
        <f>IF('OddsRatio_working_3-way'!W497&gt;=0,IF('OddsRatio_working_3-way'!V497+SQRT('OddsRatio_working_3-way'!W497)&gt;0,0,PI()),ACOS('OddsRatio_working_3-way'!V497/(2*'OddsRatio_working_3-way'!X497)))</f>
        <v>#VALUE!</v>
      </c>
      <c r="Z497" s="11" t="e">
        <f>'OddsRatio_working_3-way'!X497^(1/3)*COS('OddsRatio_working_3-way'!Y497/3)</f>
        <v>#VALUE!</v>
      </c>
      <c r="AA497" s="11" t="e">
        <f>'OddsRatio_working_3-way'!X497^(1/3)*COS(('OddsRatio_working_3-way'!Y497+2*PI())/3)</f>
        <v>#VALUE!</v>
      </c>
      <c r="AB497" s="11" t="e">
        <f>'OddsRatio_working_3-way'!X497^(1/3)*COS(('OddsRatio_working_3-way'!Y497+4*PI())/3)</f>
        <v>#VALUE!</v>
      </c>
      <c r="AC497" s="11" t="e">
        <f>'OddsRatio_working_3-way'!X497^(1/3)*SIN('OddsRatio_working_3-way'!Y497/3)</f>
        <v>#VALUE!</v>
      </c>
      <c r="AD497" s="11" t="e">
        <f>'OddsRatio_working_3-way'!X497^(1/3)*SIN(('OddsRatio_working_3-way'!Y497+2*PI())/3)</f>
        <v>#VALUE!</v>
      </c>
      <c r="AE497" s="11" t="e">
        <f>'OddsRatio_working_3-way'!X497^(1/3)*SIN(('OddsRatio_working_3-way'!Y497+4*PI())/3)</f>
        <v>#VALUE!</v>
      </c>
      <c r="AF497" s="11" t="e">
        <f>-'OddsRatio_working_3-way'!U497/(3*'OddsRatio_working_3-way'!X497^(1/3))*COS(('OddsRatio_working_3-way'!Y497)/3)</f>
        <v>#VALUE!</v>
      </c>
      <c r="AG497" s="11" t="e">
        <f>-'OddsRatio_working_3-way'!U497/(3*'OddsRatio_working_3-way'!X497^(1/3))*COS(('OddsRatio_working_3-way'!Y497+2*PI())/3)</f>
        <v>#VALUE!</v>
      </c>
      <c r="AH497" s="11" t="e">
        <f>-'OddsRatio_working_3-way'!U497/(3*'OddsRatio_working_3-way'!X497^(1/3))*COS(('OddsRatio_working_3-way'!Y497+4*PI())/3)</f>
        <v>#VALUE!</v>
      </c>
      <c r="AI497" s="11" t="e">
        <f>'OddsRatio_working_3-way'!U497/(3*'OddsRatio_working_3-way'!X497^(1/3))*SIN(('OddsRatio_working_3-way'!Y497)/3)</f>
        <v>#VALUE!</v>
      </c>
      <c r="AJ497" s="11" t="e">
        <f>'OddsRatio_working_3-way'!U497/(3*'OddsRatio_working_3-way'!X497^(1/3))*SIN(('OddsRatio_working_3-way'!Y497+2*PI())/3)</f>
        <v>#VALUE!</v>
      </c>
      <c r="AK497" s="11" t="e">
        <f>'OddsRatio_working_3-way'!U497/(3*'OddsRatio_working_3-way'!X497^(1/3))*SIN(('OddsRatio_working_3-way'!Y497+4*PI())/3)</f>
        <v>#VALUE!</v>
      </c>
      <c r="AL497" s="11" t="e">
        <f>'OddsRatio_working_3-way'!Z497+'OddsRatio_working_3-way'!AF497</f>
        <v>#VALUE!</v>
      </c>
      <c r="AM497" s="11" t="e">
        <f>'OddsRatio_working_3-way'!AA497+'OddsRatio_working_3-way'!AG497</f>
        <v>#VALUE!</v>
      </c>
      <c r="AN497" s="11" t="e">
        <f>'OddsRatio_working_3-way'!AB497+'OddsRatio_working_3-way'!AH497</f>
        <v>#VALUE!</v>
      </c>
      <c r="AO497" s="11" t="e">
        <f>'OddsRatio_working_3-way'!AC497+'OddsRatio_working_3-way'!AI497</f>
        <v>#VALUE!</v>
      </c>
      <c r="AP497" s="11" t="e">
        <f>'OddsRatio_working_3-way'!AD497+'OddsRatio_working_3-way'!AJ497</f>
        <v>#VALUE!</v>
      </c>
      <c r="AQ497" s="11" t="e">
        <f>'OddsRatio_working_3-way'!AE497+'OddsRatio_working_3-way'!AK497</f>
        <v>#VALUE!</v>
      </c>
      <c r="AR497" s="10" t="str">
        <f>IF(A497="","",IF(('OddsRatio_working_3-way'!X497=0),IF(Q497&gt;0,-Q497^(1/3),(-Q497)^(1/3)),'OddsRatio_working_3-way'!AL497-'OddsRatio_working_3-way'!R497/3))</f>
        <v/>
      </c>
      <c r="AS497" s="11" t="e">
        <f>IF(('OddsRatio_working_3-way'!X497=0),IF(Q497&gt;0,-Q497^(1/3),(-Q497)^(1/3)),'OddsRatio_working_3-way'!AM497-'OddsRatio_working_3-way'!R497/3)</f>
        <v>#VALUE!</v>
      </c>
      <c r="AT497" s="11" t="e">
        <f>IF(('OddsRatio_working_3-way'!X497=0),IF(Q497&gt;0,-Q497^(1/3),(-Q497)^(1/3)),'OddsRatio_working_3-way'!AN497-'OddsRatio_working_3-way'!R497/3)</f>
        <v>#VALUE!</v>
      </c>
      <c r="AU497" s="11" t="e">
        <f>IF(('OddsRatio_working_3-way'!X497=0),0,'OddsRatio_working_3-way'!AO497)</f>
        <v>#VALUE!</v>
      </c>
      <c r="AV497" s="11" t="e">
        <f>IF(('OddsRatio_working_3-way'!X497=0),0,'OddsRatio_working_3-way'!AP497)</f>
        <v>#VALUE!</v>
      </c>
      <c r="AW497" s="11" t="e">
        <f>IF(('OddsRatio_working_3-way'!X497=0),0,'OddsRatio_working_3-way'!AQ497)</f>
        <v>#VALUE!</v>
      </c>
    </row>
    <row r="498" spans="1:4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9" t="e">
        <f t="shared" si="104"/>
        <v>#VALUE!</v>
      </c>
      <c r="E498" s="9" t="e">
        <f t="shared" si="105"/>
        <v>#VALUE!</v>
      </c>
      <c r="F498" s="9" t="e">
        <f t="shared" si="106"/>
        <v>#VALUE!</v>
      </c>
      <c r="G498" s="9" t="str">
        <f t="shared" si="107"/>
        <v/>
      </c>
      <c r="H498" s="9" t="str">
        <f t="shared" si="108"/>
        <v/>
      </c>
      <c r="I498" s="9" t="str">
        <f t="shared" si="109"/>
        <v/>
      </c>
      <c r="J498" s="9" t="str">
        <f t="shared" si="110"/>
        <v/>
      </c>
      <c r="K498" s="11" t="e">
        <f t="shared" si="111"/>
        <v>#VALUE!</v>
      </c>
      <c r="L498" s="11" t="e">
        <f t="shared" si="112"/>
        <v>#VALUE!</v>
      </c>
      <c r="M498" s="11" t="e">
        <f t="shared" si="113"/>
        <v>#VALUE!</v>
      </c>
      <c r="N498" s="11" t="e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#VALUE!</v>
      </c>
      <c r="O498" s="11">
        <f>0</f>
        <v>0</v>
      </c>
      <c r="P498" s="11" t="e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#VALUE!</v>
      </c>
      <c r="Q498" s="11" t="e">
        <f>2*'OddsRatio_working_3-way'!K498*'OddsRatio_working_3-way'!L498*'OddsRatio_working_3-way'!M498</f>
        <v>#VALUE!</v>
      </c>
      <c r="R498" s="11" t="e">
        <f t="shared" si="114"/>
        <v>#VALUE!</v>
      </c>
      <c r="S498" s="11" t="e">
        <f t="shared" si="115"/>
        <v>#VALUE!</v>
      </c>
      <c r="T498" s="11" t="e">
        <f t="shared" si="116"/>
        <v>#VALUE!</v>
      </c>
      <c r="U498" s="11" t="e">
        <f>'OddsRatio_working_3-way'!S498-'OddsRatio_working_3-way'!R498^2/3</f>
        <v>#VALUE!</v>
      </c>
      <c r="V498" s="11" t="e">
        <f>'OddsRatio_working_3-way'!S498*'OddsRatio_working_3-way'!R498/3-2*'OddsRatio_working_3-way'!R498^3/27-'OddsRatio_working_3-way'!T498</f>
        <v>#VALUE!</v>
      </c>
      <c r="W498" s="11" t="e">
        <f>'OddsRatio_working_3-way'!V498^2+4*'OddsRatio_working_3-way'!U498^3/27</f>
        <v>#VALUE!</v>
      </c>
      <c r="X498" s="11" t="e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#VALUE!</v>
      </c>
      <c r="Y498" s="11" t="e">
        <f>IF('OddsRatio_working_3-way'!W498&gt;=0,IF('OddsRatio_working_3-way'!V498+SQRT('OddsRatio_working_3-way'!W498)&gt;0,0,PI()),ACOS('OddsRatio_working_3-way'!V498/(2*'OddsRatio_working_3-way'!X498)))</f>
        <v>#VALUE!</v>
      </c>
      <c r="Z498" s="11" t="e">
        <f>'OddsRatio_working_3-way'!X498^(1/3)*COS('OddsRatio_working_3-way'!Y498/3)</f>
        <v>#VALUE!</v>
      </c>
      <c r="AA498" s="11" t="e">
        <f>'OddsRatio_working_3-way'!X498^(1/3)*COS(('OddsRatio_working_3-way'!Y498+2*PI())/3)</f>
        <v>#VALUE!</v>
      </c>
      <c r="AB498" s="11" t="e">
        <f>'OddsRatio_working_3-way'!X498^(1/3)*COS(('OddsRatio_working_3-way'!Y498+4*PI())/3)</f>
        <v>#VALUE!</v>
      </c>
      <c r="AC498" s="11" t="e">
        <f>'OddsRatio_working_3-way'!X498^(1/3)*SIN('OddsRatio_working_3-way'!Y498/3)</f>
        <v>#VALUE!</v>
      </c>
      <c r="AD498" s="11" t="e">
        <f>'OddsRatio_working_3-way'!X498^(1/3)*SIN(('OddsRatio_working_3-way'!Y498+2*PI())/3)</f>
        <v>#VALUE!</v>
      </c>
      <c r="AE498" s="11" t="e">
        <f>'OddsRatio_working_3-way'!X498^(1/3)*SIN(('OddsRatio_working_3-way'!Y498+4*PI())/3)</f>
        <v>#VALUE!</v>
      </c>
      <c r="AF498" s="11" t="e">
        <f>-'OddsRatio_working_3-way'!U498/(3*'OddsRatio_working_3-way'!X498^(1/3))*COS(('OddsRatio_working_3-way'!Y498)/3)</f>
        <v>#VALUE!</v>
      </c>
      <c r="AG498" s="11" t="e">
        <f>-'OddsRatio_working_3-way'!U498/(3*'OddsRatio_working_3-way'!X498^(1/3))*COS(('OddsRatio_working_3-way'!Y498+2*PI())/3)</f>
        <v>#VALUE!</v>
      </c>
      <c r="AH498" s="11" t="e">
        <f>-'OddsRatio_working_3-way'!U498/(3*'OddsRatio_working_3-way'!X498^(1/3))*COS(('OddsRatio_working_3-way'!Y498+4*PI())/3)</f>
        <v>#VALUE!</v>
      </c>
      <c r="AI498" s="11" t="e">
        <f>'OddsRatio_working_3-way'!U498/(3*'OddsRatio_working_3-way'!X498^(1/3))*SIN(('OddsRatio_working_3-way'!Y498)/3)</f>
        <v>#VALUE!</v>
      </c>
      <c r="AJ498" s="11" t="e">
        <f>'OddsRatio_working_3-way'!U498/(3*'OddsRatio_working_3-way'!X498^(1/3))*SIN(('OddsRatio_working_3-way'!Y498+2*PI())/3)</f>
        <v>#VALUE!</v>
      </c>
      <c r="AK498" s="11" t="e">
        <f>'OddsRatio_working_3-way'!U498/(3*'OddsRatio_working_3-way'!X498^(1/3))*SIN(('OddsRatio_working_3-way'!Y498+4*PI())/3)</f>
        <v>#VALUE!</v>
      </c>
      <c r="AL498" s="11" t="e">
        <f>'OddsRatio_working_3-way'!Z498+'OddsRatio_working_3-way'!AF498</f>
        <v>#VALUE!</v>
      </c>
      <c r="AM498" s="11" t="e">
        <f>'OddsRatio_working_3-way'!AA498+'OddsRatio_working_3-way'!AG498</f>
        <v>#VALUE!</v>
      </c>
      <c r="AN498" s="11" t="e">
        <f>'OddsRatio_working_3-way'!AB498+'OddsRatio_working_3-way'!AH498</f>
        <v>#VALUE!</v>
      </c>
      <c r="AO498" s="11" t="e">
        <f>'OddsRatio_working_3-way'!AC498+'OddsRatio_working_3-way'!AI498</f>
        <v>#VALUE!</v>
      </c>
      <c r="AP498" s="11" t="e">
        <f>'OddsRatio_working_3-way'!AD498+'OddsRatio_working_3-way'!AJ498</f>
        <v>#VALUE!</v>
      </c>
      <c r="AQ498" s="11" t="e">
        <f>'OddsRatio_working_3-way'!AE498+'OddsRatio_working_3-way'!AK498</f>
        <v>#VALUE!</v>
      </c>
      <c r="AR498" s="10" t="str">
        <f>IF(A498="","",IF(('OddsRatio_working_3-way'!X498=0),IF(Q498&gt;0,-Q498^(1/3),(-Q498)^(1/3)),'OddsRatio_working_3-way'!AL498-'OddsRatio_working_3-way'!R498/3))</f>
        <v/>
      </c>
      <c r="AS498" s="11" t="e">
        <f>IF(('OddsRatio_working_3-way'!X498=0),IF(Q498&gt;0,-Q498^(1/3),(-Q498)^(1/3)),'OddsRatio_working_3-way'!AM498-'OddsRatio_working_3-way'!R498/3)</f>
        <v>#VALUE!</v>
      </c>
      <c r="AT498" s="11" t="e">
        <f>IF(('OddsRatio_working_3-way'!X498=0),IF(Q498&gt;0,-Q498^(1/3),(-Q498)^(1/3)),'OddsRatio_working_3-way'!AN498-'OddsRatio_working_3-way'!R498/3)</f>
        <v>#VALUE!</v>
      </c>
      <c r="AU498" s="11" t="e">
        <f>IF(('OddsRatio_working_3-way'!X498=0),0,'OddsRatio_working_3-way'!AO498)</f>
        <v>#VALUE!</v>
      </c>
      <c r="AV498" s="11" t="e">
        <f>IF(('OddsRatio_working_3-way'!X498=0),0,'OddsRatio_working_3-way'!AP498)</f>
        <v>#VALUE!</v>
      </c>
      <c r="AW498" s="11" t="e">
        <f>IF(('OddsRatio_working_3-way'!X498=0),0,'OddsRatio_working_3-way'!AQ498)</f>
        <v>#VALUE!</v>
      </c>
    </row>
    <row r="499" spans="1:4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9" t="e">
        <f t="shared" si="104"/>
        <v>#VALUE!</v>
      </c>
      <c r="E499" s="9" t="e">
        <f t="shared" si="105"/>
        <v>#VALUE!</v>
      </c>
      <c r="F499" s="9" t="e">
        <f t="shared" si="106"/>
        <v>#VALUE!</v>
      </c>
      <c r="G499" s="9" t="str">
        <f t="shared" si="107"/>
        <v/>
      </c>
      <c r="H499" s="9" t="str">
        <f t="shared" si="108"/>
        <v/>
      </c>
      <c r="I499" s="9" t="str">
        <f t="shared" si="109"/>
        <v/>
      </c>
      <c r="J499" s="9" t="str">
        <f t="shared" si="110"/>
        <v/>
      </c>
      <c r="K499" s="11" t="e">
        <f t="shared" si="111"/>
        <v>#VALUE!</v>
      </c>
      <c r="L499" s="11" t="e">
        <f t="shared" si="112"/>
        <v>#VALUE!</v>
      </c>
      <c r="M499" s="11" t="e">
        <f t="shared" si="113"/>
        <v>#VALUE!</v>
      </c>
      <c r="N499" s="11" t="e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#VALUE!</v>
      </c>
      <c r="O499" s="11">
        <f>0</f>
        <v>0</v>
      </c>
      <c r="P499" s="11" t="e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#VALUE!</v>
      </c>
      <c r="Q499" s="11" t="e">
        <f>2*'OddsRatio_working_3-way'!K499*'OddsRatio_working_3-way'!L499*'OddsRatio_working_3-way'!M499</f>
        <v>#VALUE!</v>
      </c>
      <c r="R499" s="11" t="e">
        <f t="shared" si="114"/>
        <v>#VALUE!</v>
      </c>
      <c r="S499" s="11" t="e">
        <f t="shared" si="115"/>
        <v>#VALUE!</v>
      </c>
      <c r="T499" s="11" t="e">
        <f t="shared" si="116"/>
        <v>#VALUE!</v>
      </c>
      <c r="U499" s="11" t="e">
        <f>'OddsRatio_working_3-way'!S499-'OddsRatio_working_3-way'!R499^2/3</f>
        <v>#VALUE!</v>
      </c>
      <c r="V499" s="11" t="e">
        <f>'OddsRatio_working_3-way'!S499*'OddsRatio_working_3-way'!R499/3-2*'OddsRatio_working_3-way'!R499^3/27-'OddsRatio_working_3-way'!T499</f>
        <v>#VALUE!</v>
      </c>
      <c r="W499" s="11" t="e">
        <f>'OddsRatio_working_3-way'!V499^2+4*'OddsRatio_working_3-way'!U499^3/27</f>
        <v>#VALUE!</v>
      </c>
      <c r="X499" s="11" t="e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#VALUE!</v>
      </c>
      <c r="Y499" s="11" t="e">
        <f>IF('OddsRatio_working_3-way'!W499&gt;=0,IF('OddsRatio_working_3-way'!V499+SQRT('OddsRatio_working_3-way'!W499)&gt;0,0,PI()),ACOS('OddsRatio_working_3-way'!V499/(2*'OddsRatio_working_3-way'!X499)))</f>
        <v>#VALUE!</v>
      </c>
      <c r="Z499" s="11" t="e">
        <f>'OddsRatio_working_3-way'!X499^(1/3)*COS('OddsRatio_working_3-way'!Y499/3)</f>
        <v>#VALUE!</v>
      </c>
      <c r="AA499" s="11" t="e">
        <f>'OddsRatio_working_3-way'!X499^(1/3)*COS(('OddsRatio_working_3-way'!Y499+2*PI())/3)</f>
        <v>#VALUE!</v>
      </c>
      <c r="AB499" s="11" t="e">
        <f>'OddsRatio_working_3-way'!X499^(1/3)*COS(('OddsRatio_working_3-way'!Y499+4*PI())/3)</f>
        <v>#VALUE!</v>
      </c>
      <c r="AC499" s="11" t="e">
        <f>'OddsRatio_working_3-way'!X499^(1/3)*SIN('OddsRatio_working_3-way'!Y499/3)</f>
        <v>#VALUE!</v>
      </c>
      <c r="AD499" s="11" t="e">
        <f>'OddsRatio_working_3-way'!X499^(1/3)*SIN(('OddsRatio_working_3-way'!Y499+2*PI())/3)</f>
        <v>#VALUE!</v>
      </c>
      <c r="AE499" s="11" t="e">
        <f>'OddsRatio_working_3-way'!X499^(1/3)*SIN(('OddsRatio_working_3-way'!Y499+4*PI())/3)</f>
        <v>#VALUE!</v>
      </c>
      <c r="AF499" s="11" t="e">
        <f>-'OddsRatio_working_3-way'!U499/(3*'OddsRatio_working_3-way'!X499^(1/3))*COS(('OddsRatio_working_3-way'!Y499)/3)</f>
        <v>#VALUE!</v>
      </c>
      <c r="AG499" s="11" t="e">
        <f>-'OddsRatio_working_3-way'!U499/(3*'OddsRatio_working_3-way'!X499^(1/3))*COS(('OddsRatio_working_3-way'!Y499+2*PI())/3)</f>
        <v>#VALUE!</v>
      </c>
      <c r="AH499" s="11" t="e">
        <f>-'OddsRatio_working_3-way'!U499/(3*'OddsRatio_working_3-way'!X499^(1/3))*COS(('OddsRatio_working_3-way'!Y499+4*PI())/3)</f>
        <v>#VALUE!</v>
      </c>
      <c r="AI499" s="11" t="e">
        <f>'OddsRatio_working_3-way'!U499/(3*'OddsRatio_working_3-way'!X499^(1/3))*SIN(('OddsRatio_working_3-way'!Y499)/3)</f>
        <v>#VALUE!</v>
      </c>
      <c r="AJ499" s="11" t="e">
        <f>'OddsRatio_working_3-way'!U499/(3*'OddsRatio_working_3-way'!X499^(1/3))*SIN(('OddsRatio_working_3-way'!Y499+2*PI())/3)</f>
        <v>#VALUE!</v>
      </c>
      <c r="AK499" s="11" t="e">
        <f>'OddsRatio_working_3-way'!U499/(3*'OddsRatio_working_3-way'!X499^(1/3))*SIN(('OddsRatio_working_3-way'!Y499+4*PI())/3)</f>
        <v>#VALUE!</v>
      </c>
      <c r="AL499" s="11" t="e">
        <f>'OddsRatio_working_3-way'!Z499+'OddsRatio_working_3-way'!AF499</f>
        <v>#VALUE!</v>
      </c>
      <c r="AM499" s="11" t="e">
        <f>'OddsRatio_working_3-way'!AA499+'OddsRatio_working_3-way'!AG499</f>
        <v>#VALUE!</v>
      </c>
      <c r="AN499" s="11" t="e">
        <f>'OddsRatio_working_3-way'!AB499+'OddsRatio_working_3-way'!AH499</f>
        <v>#VALUE!</v>
      </c>
      <c r="AO499" s="11" t="e">
        <f>'OddsRatio_working_3-way'!AC499+'OddsRatio_working_3-way'!AI499</f>
        <v>#VALUE!</v>
      </c>
      <c r="AP499" s="11" t="e">
        <f>'OddsRatio_working_3-way'!AD499+'OddsRatio_working_3-way'!AJ499</f>
        <v>#VALUE!</v>
      </c>
      <c r="AQ499" s="11" t="e">
        <f>'OddsRatio_working_3-way'!AE499+'OddsRatio_working_3-way'!AK499</f>
        <v>#VALUE!</v>
      </c>
      <c r="AR499" s="10" t="str">
        <f>IF(A499="","",IF(('OddsRatio_working_3-way'!X499=0),IF(Q499&gt;0,-Q499^(1/3),(-Q499)^(1/3)),'OddsRatio_working_3-way'!AL499-'OddsRatio_working_3-way'!R499/3))</f>
        <v/>
      </c>
      <c r="AS499" s="11" t="e">
        <f>IF(('OddsRatio_working_3-way'!X499=0),IF(Q499&gt;0,-Q499^(1/3),(-Q499)^(1/3)),'OddsRatio_working_3-way'!AM499-'OddsRatio_working_3-way'!R499/3)</f>
        <v>#VALUE!</v>
      </c>
      <c r="AT499" s="11" t="e">
        <f>IF(('OddsRatio_working_3-way'!X499=0),IF(Q499&gt;0,-Q499^(1/3),(-Q499)^(1/3)),'OddsRatio_working_3-way'!AN499-'OddsRatio_working_3-way'!R499/3)</f>
        <v>#VALUE!</v>
      </c>
      <c r="AU499" s="11" t="e">
        <f>IF(('OddsRatio_working_3-way'!X499=0),0,'OddsRatio_working_3-way'!AO499)</f>
        <v>#VALUE!</v>
      </c>
      <c r="AV499" s="11" t="e">
        <f>IF(('OddsRatio_working_3-way'!X499=0),0,'OddsRatio_working_3-way'!AP499)</f>
        <v>#VALUE!</v>
      </c>
      <c r="AW499" s="11" t="e">
        <f>IF(('OddsRatio_working_3-way'!X499=0),0,'OddsRatio_working_3-way'!AQ499)</f>
        <v>#VALUE!</v>
      </c>
    </row>
    <row r="500" spans="1:4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9" t="e">
        <f t="shared" si="104"/>
        <v>#VALUE!</v>
      </c>
      <c r="E500" s="9" t="e">
        <f t="shared" si="105"/>
        <v>#VALUE!</v>
      </c>
      <c r="F500" s="9" t="e">
        <f t="shared" si="106"/>
        <v>#VALUE!</v>
      </c>
      <c r="G500" s="9" t="str">
        <f t="shared" si="107"/>
        <v/>
      </c>
      <c r="H500" s="9" t="str">
        <f t="shared" si="108"/>
        <v/>
      </c>
      <c r="I500" s="9" t="str">
        <f t="shared" si="109"/>
        <v/>
      </c>
      <c r="J500" s="9" t="str">
        <f t="shared" si="110"/>
        <v/>
      </c>
      <c r="K500" s="11" t="e">
        <f t="shared" si="111"/>
        <v>#VALUE!</v>
      </c>
      <c r="L500" s="11" t="e">
        <f t="shared" si="112"/>
        <v>#VALUE!</v>
      </c>
      <c r="M500" s="11" t="e">
        <f t="shared" si="113"/>
        <v>#VALUE!</v>
      </c>
      <c r="N500" s="11" t="e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#VALUE!</v>
      </c>
      <c r="O500" s="11">
        <f>0</f>
        <v>0</v>
      </c>
      <c r="P500" s="11" t="e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#VALUE!</v>
      </c>
      <c r="Q500" s="11" t="e">
        <f>2*'OddsRatio_working_3-way'!K500*'OddsRatio_working_3-way'!L500*'OddsRatio_working_3-way'!M500</f>
        <v>#VALUE!</v>
      </c>
      <c r="R500" s="11" t="e">
        <f t="shared" si="114"/>
        <v>#VALUE!</v>
      </c>
      <c r="S500" s="11" t="e">
        <f t="shared" si="115"/>
        <v>#VALUE!</v>
      </c>
      <c r="T500" s="11" t="e">
        <f t="shared" si="116"/>
        <v>#VALUE!</v>
      </c>
      <c r="U500" s="11" t="e">
        <f>'OddsRatio_working_3-way'!S500-'OddsRatio_working_3-way'!R500^2/3</f>
        <v>#VALUE!</v>
      </c>
      <c r="V500" s="11" t="e">
        <f>'OddsRatio_working_3-way'!S500*'OddsRatio_working_3-way'!R500/3-2*'OddsRatio_working_3-way'!R500^3/27-'OddsRatio_working_3-way'!T500</f>
        <v>#VALUE!</v>
      </c>
      <c r="W500" s="11" t="e">
        <f>'OddsRatio_working_3-way'!V500^2+4*'OddsRatio_working_3-way'!U500^3/27</f>
        <v>#VALUE!</v>
      </c>
      <c r="X500" s="11" t="e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#VALUE!</v>
      </c>
      <c r="Y500" s="11" t="e">
        <f>IF('OddsRatio_working_3-way'!W500&gt;=0,IF('OddsRatio_working_3-way'!V500+SQRT('OddsRatio_working_3-way'!W500)&gt;0,0,PI()),ACOS('OddsRatio_working_3-way'!V500/(2*'OddsRatio_working_3-way'!X500)))</f>
        <v>#VALUE!</v>
      </c>
      <c r="Z500" s="11" t="e">
        <f>'OddsRatio_working_3-way'!X500^(1/3)*COS('OddsRatio_working_3-way'!Y500/3)</f>
        <v>#VALUE!</v>
      </c>
      <c r="AA500" s="11" t="e">
        <f>'OddsRatio_working_3-way'!X500^(1/3)*COS(('OddsRatio_working_3-way'!Y500+2*PI())/3)</f>
        <v>#VALUE!</v>
      </c>
      <c r="AB500" s="11" t="e">
        <f>'OddsRatio_working_3-way'!X500^(1/3)*COS(('OddsRatio_working_3-way'!Y500+4*PI())/3)</f>
        <v>#VALUE!</v>
      </c>
      <c r="AC500" s="11" t="e">
        <f>'OddsRatio_working_3-way'!X500^(1/3)*SIN('OddsRatio_working_3-way'!Y500/3)</f>
        <v>#VALUE!</v>
      </c>
      <c r="AD500" s="11" t="e">
        <f>'OddsRatio_working_3-way'!X500^(1/3)*SIN(('OddsRatio_working_3-way'!Y500+2*PI())/3)</f>
        <v>#VALUE!</v>
      </c>
      <c r="AE500" s="11" t="e">
        <f>'OddsRatio_working_3-way'!X500^(1/3)*SIN(('OddsRatio_working_3-way'!Y500+4*PI())/3)</f>
        <v>#VALUE!</v>
      </c>
      <c r="AF500" s="11" t="e">
        <f>-'OddsRatio_working_3-way'!U500/(3*'OddsRatio_working_3-way'!X500^(1/3))*COS(('OddsRatio_working_3-way'!Y500)/3)</f>
        <v>#VALUE!</v>
      </c>
      <c r="AG500" s="11" t="e">
        <f>-'OddsRatio_working_3-way'!U500/(3*'OddsRatio_working_3-way'!X500^(1/3))*COS(('OddsRatio_working_3-way'!Y500+2*PI())/3)</f>
        <v>#VALUE!</v>
      </c>
      <c r="AH500" s="11" t="e">
        <f>-'OddsRatio_working_3-way'!U500/(3*'OddsRatio_working_3-way'!X500^(1/3))*COS(('OddsRatio_working_3-way'!Y500+4*PI())/3)</f>
        <v>#VALUE!</v>
      </c>
      <c r="AI500" s="11" t="e">
        <f>'OddsRatio_working_3-way'!U500/(3*'OddsRatio_working_3-way'!X500^(1/3))*SIN(('OddsRatio_working_3-way'!Y500)/3)</f>
        <v>#VALUE!</v>
      </c>
      <c r="AJ500" s="11" t="e">
        <f>'OddsRatio_working_3-way'!U500/(3*'OddsRatio_working_3-way'!X500^(1/3))*SIN(('OddsRatio_working_3-way'!Y500+2*PI())/3)</f>
        <v>#VALUE!</v>
      </c>
      <c r="AK500" s="11" t="e">
        <f>'OddsRatio_working_3-way'!U500/(3*'OddsRatio_working_3-way'!X500^(1/3))*SIN(('OddsRatio_working_3-way'!Y500+4*PI())/3)</f>
        <v>#VALUE!</v>
      </c>
      <c r="AL500" s="11" t="e">
        <f>'OddsRatio_working_3-way'!Z500+'OddsRatio_working_3-way'!AF500</f>
        <v>#VALUE!</v>
      </c>
      <c r="AM500" s="11" t="e">
        <f>'OddsRatio_working_3-way'!AA500+'OddsRatio_working_3-way'!AG500</f>
        <v>#VALUE!</v>
      </c>
      <c r="AN500" s="11" t="e">
        <f>'OddsRatio_working_3-way'!AB500+'OddsRatio_working_3-way'!AH500</f>
        <v>#VALUE!</v>
      </c>
      <c r="AO500" s="11" t="e">
        <f>'OddsRatio_working_3-way'!AC500+'OddsRatio_working_3-way'!AI500</f>
        <v>#VALUE!</v>
      </c>
      <c r="AP500" s="11" t="e">
        <f>'OddsRatio_working_3-way'!AD500+'OddsRatio_working_3-way'!AJ500</f>
        <v>#VALUE!</v>
      </c>
      <c r="AQ500" s="11" t="e">
        <f>'OddsRatio_working_3-way'!AE500+'OddsRatio_working_3-way'!AK500</f>
        <v>#VALUE!</v>
      </c>
      <c r="AR500" s="10" t="str">
        <f>IF(A500="","",IF(('OddsRatio_working_3-way'!X500=0),IF(Q500&gt;0,-Q500^(1/3),(-Q500)^(1/3)),'OddsRatio_working_3-way'!AL500-'OddsRatio_working_3-way'!R500/3))</f>
        <v/>
      </c>
      <c r="AS500" s="11" t="e">
        <f>IF(('OddsRatio_working_3-way'!X500=0),IF(Q500&gt;0,-Q500^(1/3),(-Q500)^(1/3)),'OddsRatio_working_3-way'!AM500-'OddsRatio_working_3-way'!R500/3)</f>
        <v>#VALUE!</v>
      </c>
      <c r="AT500" s="11" t="e">
        <f>IF(('OddsRatio_working_3-way'!X500=0),IF(Q500&gt;0,-Q500^(1/3),(-Q500)^(1/3)),'OddsRatio_working_3-way'!AN500-'OddsRatio_working_3-way'!R500/3)</f>
        <v>#VALUE!</v>
      </c>
      <c r="AU500" s="11" t="e">
        <f>IF(('OddsRatio_working_3-way'!X500=0),0,'OddsRatio_working_3-way'!AO500)</f>
        <v>#VALUE!</v>
      </c>
      <c r="AV500" s="11" t="e">
        <f>IF(('OddsRatio_working_3-way'!X500=0),0,'OddsRatio_working_3-way'!AP500)</f>
        <v>#VALUE!</v>
      </c>
      <c r="AW500" s="11" t="e">
        <f>IF(('OddsRatio_working_3-way'!X500=0),0,'OddsRatio_working_3-way'!AQ500)</f>
        <v>#VALUE!</v>
      </c>
    </row>
    <row r="501" spans="1:4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9" t="e">
        <f t="shared" si="104"/>
        <v>#VALUE!</v>
      </c>
      <c r="E501" s="9" t="e">
        <f t="shared" si="105"/>
        <v>#VALUE!</v>
      </c>
      <c r="F501" s="9" t="e">
        <f t="shared" si="106"/>
        <v>#VALUE!</v>
      </c>
      <c r="G501" s="9" t="str">
        <f t="shared" si="107"/>
        <v/>
      </c>
      <c r="H501" s="9" t="str">
        <f t="shared" si="108"/>
        <v/>
      </c>
      <c r="I501" s="9" t="str">
        <f t="shared" si="109"/>
        <v/>
      </c>
      <c r="J501" s="9" t="str">
        <f t="shared" si="110"/>
        <v/>
      </c>
      <c r="K501" s="11" t="e">
        <f t="shared" si="111"/>
        <v>#VALUE!</v>
      </c>
      <c r="L501" s="11" t="e">
        <f t="shared" si="112"/>
        <v>#VALUE!</v>
      </c>
      <c r="M501" s="11" t="e">
        <f t="shared" si="113"/>
        <v>#VALUE!</v>
      </c>
      <c r="N501" s="11" t="e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#VALUE!</v>
      </c>
      <c r="O501" s="11">
        <f>0</f>
        <v>0</v>
      </c>
      <c r="P501" s="11" t="e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#VALUE!</v>
      </c>
      <c r="Q501" s="11" t="e">
        <f>2*'OddsRatio_working_3-way'!K501*'OddsRatio_working_3-way'!L501*'OddsRatio_working_3-way'!M501</f>
        <v>#VALUE!</v>
      </c>
      <c r="R501" s="11" t="e">
        <f t="shared" si="114"/>
        <v>#VALUE!</v>
      </c>
      <c r="S501" s="11" t="e">
        <f t="shared" si="115"/>
        <v>#VALUE!</v>
      </c>
      <c r="T501" s="11" t="e">
        <f t="shared" si="116"/>
        <v>#VALUE!</v>
      </c>
      <c r="U501" s="11" t="e">
        <f>'OddsRatio_working_3-way'!S501-'OddsRatio_working_3-way'!R501^2/3</f>
        <v>#VALUE!</v>
      </c>
      <c r="V501" s="11" t="e">
        <f>'OddsRatio_working_3-way'!S501*'OddsRatio_working_3-way'!R501/3-2*'OddsRatio_working_3-way'!R501^3/27-'OddsRatio_working_3-way'!T501</f>
        <v>#VALUE!</v>
      </c>
      <c r="W501" s="11" t="e">
        <f>'OddsRatio_working_3-way'!V501^2+4*'OddsRatio_working_3-way'!U501^3/27</f>
        <v>#VALUE!</v>
      </c>
      <c r="X501" s="11" t="e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#VALUE!</v>
      </c>
      <c r="Y501" s="11" t="e">
        <f>IF('OddsRatio_working_3-way'!W501&gt;=0,IF('OddsRatio_working_3-way'!V501+SQRT('OddsRatio_working_3-way'!W501)&gt;0,0,PI()),ACOS('OddsRatio_working_3-way'!V501/(2*'OddsRatio_working_3-way'!X501)))</f>
        <v>#VALUE!</v>
      </c>
      <c r="Z501" s="11" t="e">
        <f>'OddsRatio_working_3-way'!X501^(1/3)*COS('OddsRatio_working_3-way'!Y501/3)</f>
        <v>#VALUE!</v>
      </c>
      <c r="AA501" s="11" t="e">
        <f>'OddsRatio_working_3-way'!X501^(1/3)*COS(('OddsRatio_working_3-way'!Y501+2*PI())/3)</f>
        <v>#VALUE!</v>
      </c>
      <c r="AB501" s="11" t="e">
        <f>'OddsRatio_working_3-way'!X501^(1/3)*COS(('OddsRatio_working_3-way'!Y501+4*PI())/3)</f>
        <v>#VALUE!</v>
      </c>
      <c r="AC501" s="11" t="e">
        <f>'OddsRatio_working_3-way'!X501^(1/3)*SIN('OddsRatio_working_3-way'!Y501/3)</f>
        <v>#VALUE!</v>
      </c>
      <c r="AD501" s="11" t="e">
        <f>'OddsRatio_working_3-way'!X501^(1/3)*SIN(('OddsRatio_working_3-way'!Y501+2*PI())/3)</f>
        <v>#VALUE!</v>
      </c>
      <c r="AE501" s="11" t="e">
        <f>'OddsRatio_working_3-way'!X501^(1/3)*SIN(('OddsRatio_working_3-way'!Y501+4*PI())/3)</f>
        <v>#VALUE!</v>
      </c>
      <c r="AF501" s="11" t="e">
        <f>-'OddsRatio_working_3-way'!U501/(3*'OddsRatio_working_3-way'!X501^(1/3))*COS(('OddsRatio_working_3-way'!Y501)/3)</f>
        <v>#VALUE!</v>
      </c>
      <c r="AG501" s="11" t="e">
        <f>-'OddsRatio_working_3-way'!U501/(3*'OddsRatio_working_3-way'!X501^(1/3))*COS(('OddsRatio_working_3-way'!Y501+2*PI())/3)</f>
        <v>#VALUE!</v>
      </c>
      <c r="AH501" s="11" t="e">
        <f>-'OddsRatio_working_3-way'!U501/(3*'OddsRatio_working_3-way'!X501^(1/3))*COS(('OddsRatio_working_3-way'!Y501+4*PI())/3)</f>
        <v>#VALUE!</v>
      </c>
      <c r="AI501" s="11" t="e">
        <f>'OddsRatio_working_3-way'!U501/(3*'OddsRatio_working_3-way'!X501^(1/3))*SIN(('OddsRatio_working_3-way'!Y501)/3)</f>
        <v>#VALUE!</v>
      </c>
      <c r="AJ501" s="11" t="e">
        <f>'OddsRatio_working_3-way'!U501/(3*'OddsRatio_working_3-way'!X501^(1/3))*SIN(('OddsRatio_working_3-way'!Y501+2*PI())/3)</f>
        <v>#VALUE!</v>
      </c>
      <c r="AK501" s="11" t="e">
        <f>'OddsRatio_working_3-way'!U501/(3*'OddsRatio_working_3-way'!X501^(1/3))*SIN(('OddsRatio_working_3-way'!Y501+4*PI())/3)</f>
        <v>#VALUE!</v>
      </c>
      <c r="AL501" s="11" t="e">
        <f>'OddsRatio_working_3-way'!Z501+'OddsRatio_working_3-way'!AF501</f>
        <v>#VALUE!</v>
      </c>
      <c r="AM501" s="11" t="e">
        <f>'OddsRatio_working_3-way'!AA501+'OddsRatio_working_3-way'!AG501</f>
        <v>#VALUE!</v>
      </c>
      <c r="AN501" s="11" t="e">
        <f>'OddsRatio_working_3-way'!AB501+'OddsRatio_working_3-way'!AH501</f>
        <v>#VALUE!</v>
      </c>
      <c r="AO501" s="11" t="e">
        <f>'OddsRatio_working_3-way'!AC501+'OddsRatio_working_3-way'!AI501</f>
        <v>#VALUE!</v>
      </c>
      <c r="AP501" s="11" t="e">
        <f>'OddsRatio_working_3-way'!AD501+'OddsRatio_working_3-way'!AJ501</f>
        <v>#VALUE!</v>
      </c>
      <c r="AQ501" s="11" t="e">
        <f>'OddsRatio_working_3-way'!AE501+'OddsRatio_working_3-way'!AK501</f>
        <v>#VALUE!</v>
      </c>
      <c r="AR501" s="10" t="str">
        <f>IF(A501="","",IF(('OddsRatio_working_3-way'!X501=0),IF(Q501&gt;0,-Q501^(1/3),(-Q501)^(1/3)),'OddsRatio_working_3-way'!AL501-'OddsRatio_working_3-way'!R501/3))</f>
        <v/>
      </c>
      <c r="AS501" s="11" t="e">
        <f>IF(('OddsRatio_working_3-way'!X501=0),IF(Q501&gt;0,-Q501^(1/3),(-Q501)^(1/3)),'OddsRatio_working_3-way'!AM501-'OddsRatio_working_3-way'!R501/3)</f>
        <v>#VALUE!</v>
      </c>
      <c r="AT501" s="11" t="e">
        <f>IF(('OddsRatio_working_3-way'!X501=0),IF(Q501&gt;0,-Q501^(1/3),(-Q501)^(1/3)),'OddsRatio_working_3-way'!AN501-'OddsRatio_working_3-way'!R501/3)</f>
        <v>#VALUE!</v>
      </c>
      <c r="AU501" s="11" t="e">
        <f>IF(('OddsRatio_working_3-way'!X501=0),0,'OddsRatio_working_3-way'!AO501)</f>
        <v>#VALUE!</v>
      </c>
      <c r="AV501" s="11" t="e">
        <f>IF(('OddsRatio_working_3-way'!X501=0),0,'OddsRatio_working_3-way'!AP501)</f>
        <v>#VALUE!</v>
      </c>
      <c r="AW501" s="11" t="e">
        <f>IF(('OddsRatio_working_3-way'!X501=0),0,'OddsRatio_working_3-way'!AQ501)</f>
        <v>#VALUE!</v>
      </c>
    </row>
    <row r="502" spans="1:4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9" t="e">
        <f t="shared" si="104"/>
        <v>#VALUE!</v>
      </c>
      <c r="E502" s="9" t="e">
        <f t="shared" si="105"/>
        <v>#VALUE!</v>
      </c>
      <c r="F502" s="9" t="e">
        <f t="shared" si="106"/>
        <v>#VALUE!</v>
      </c>
      <c r="G502" s="9" t="str">
        <f t="shared" si="107"/>
        <v/>
      </c>
      <c r="H502" s="9" t="str">
        <f t="shared" si="108"/>
        <v/>
      </c>
      <c r="I502" s="9" t="str">
        <f t="shared" si="109"/>
        <v/>
      </c>
      <c r="J502" s="9" t="str">
        <f t="shared" si="110"/>
        <v/>
      </c>
      <c r="K502" s="11" t="e">
        <f t="shared" si="111"/>
        <v>#VALUE!</v>
      </c>
      <c r="L502" s="11" t="e">
        <f t="shared" si="112"/>
        <v>#VALUE!</v>
      </c>
      <c r="M502" s="11" t="e">
        <f t="shared" si="113"/>
        <v>#VALUE!</v>
      </c>
      <c r="N502" s="11" t="e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#VALUE!</v>
      </c>
      <c r="O502" s="11">
        <f>0</f>
        <v>0</v>
      </c>
      <c r="P502" s="11" t="e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#VALUE!</v>
      </c>
      <c r="Q502" s="11" t="e">
        <f>2*'OddsRatio_working_3-way'!K502*'OddsRatio_working_3-way'!L502*'OddsRatio_working_3-way'!M502</f>
        <v>#VALUE!</v>
      </c>
      <c r="R502" s="11" t="e">
        <f t="shared" si="114"/>
        <v>#VALUE!</v>
      </c>
      <c r="S502" s="11" t="e">
        <f t="shared" si="115"/>
        <v>#VALUE!</v>
      </c>
      <c r="T502" s="11" t="e">
        <f t="shared" si="116"/>
        <v>#VALUE!</v>
      </c>
      <c r="U502" s="11" t="e">
        <f>'OddsRatio_working_3-way'!S502-'OddsRatio_working_3-way'!R502^2/3</f>
        <v>#VALUE!</v>
      </c>
      <c r="V502" s="11" t="e">
        <f>'OddsRatio_working_3-way'!S502*'OddsRatio_working_3-way'!R502/3-2*'OddsRatio_working_3-way'!R502^3/27-'OddsRatio_working_3-way'!T502</f>
        <v>#VALUE!</v>
      </c>
      <c r="W502" s="11" t="e">
        <f>'OddsRatio_working_3-way'!V502^2+4*'OddsRatio_working_3-way'!U502^3/27</f>
        <v>#VALUE!</v>
      </c>
      <c r="X502" s="11" t="e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#VALUE!</v>
      </c>
      <c r="Y502" s="11" t="e">
        <f>IF('OddsRatio_working_3-way'!W502&gt;=0,IF('OddsRatio_working_3-way'!V502+SQRT('OddsRatio_working_3-way'!W502)&gt;0,0,PI()),ACOS('OddsRatio_working_3-way'!V502/(2*'OddsRatio_working_3-way'!X502)))</f>
        <v>#VALUE!</v>
      </c>
      <c r="Z502" s="11" t="e">
        <f>'OddsRatio_working_3-way'!X502^(1/3)*COS('OddsRatio_working_3-way'!Y502/3)</f>
        <v>#VALUE!</v>
      </c>
      <c r="AA502" s="11" t="e">
        <f>'OddsRatio_working_3-way'!X502^(1/3)*COS(('OddsRatio_working_3-way'!Y502+2*PI())/3)</f>
        <v>#VALUE!</v>
      </c>
      <c r="AB502" s="11" t="e">
        <f>'OddsRatio_working_3-way'!X502^(1/3)*COS(('OddsRatio_working_3-way'!Y502+4*PI())/3)</f>
        <v>#VALUE!</v>
      </c>
      <c r="AC502" s="11" t="e">
        <f>'OddsRatio_working_3-way'!X502^(1/3)*SIN('OddsRatio_working_3-way'!Y502/3)</f>
        <v>#VALUE!</v>
      </c>
      <c r="AD502" s="11" t="e">
        <f>'OddsRatio_working_3-way'!X502^(1/3)*SIN(('OddsRatio_working_3-way'!Y502+2*PI())/3)</f>
        <v>#VALUE!</v>
      </c>
      <c r="AE502" s="11" t="e">
        <f>'OddsRatio_working_3-way'!X502^(1/3)*SIN(('OddsRatio_working_3-way'!Y502+4*PI())/3)</f>
        <v>#VALUE!</v>
      </c>
      <c r="AF502" s="11" t="e">
        <f>-'OddsRatio_working_3-way'!U502/(3*'OddsRatio_working_3-way'!X502^(1/3))*COS(('OddsRatio_working_3-way'!Y502)/3)</f>
        <v>#VALUE!</v>
      </c>
      <c r="AG502" s="11" t="e">
        <f>-'OddsRatio_working_3-way'!U502/(3*'OddsRatio_working_3-way'!X502^(1/3))*COS(('OddsRatio_working_3-way'!Y502+2*PI())/3)</f>
        <v>#VALUE!</v>
      </c>
      <c r="AH502" s="11" t="e">
        <f>-'OddsRatio_working_3-way'!U502/(3*'OddsRatio_working_3-way'!X502^(1/3))*COS(('OddsRatio_working_3-way'!Y502+4*PI())/3)</f>
        <v>#VALUE!</v>
      </c>
      <c r="AI502" s="11" t="e">
        <f>'OddsRatio_working_3-way'!U502/(3*'OddsRatio_working_3-way'!X502^(1/3))*SIN(('OddsRatio_working_3-way'!Y502)/3)</f>
        <v>#VALUE!</v>
      </c>
      <c r="AJ502" s="11" t="e">
        <f>'OddsRatio_working_3-way'!U502/(3*'OddsRatio_working_3-way'!X502^(1/3))*SIN(('OddsRatio_working_3-way'!Y502+2*PI())/3)</f>
        <v>#VALUE!</v>
      </c>
      <c r="AK502" s="11" t="e">
        <f>'OddsRatio_working_3-way'!U502/(3*'OddsRatio_working_3-way'!X502^(1/3))*SIN(('OddsRatio_working_3-way'!Y502+4*PI())/3)</f>
        <v>#VALUE!</v>
      </c>
      <c r="AL502" s="11" t="e">
        <f>'OddsRatio_working_3-way'!Z502+'OddsRatio_working_3-way'!AF502</f>
        <v>#VALUE!</v>
      </c>
      <c r="AM502" s="11" t="e">
        <f>'OddsRatio_working_3-way'!AA502+'OddsRatio_working_3-way'!AG502</f>
        <v>#VALUE!</v>
      </c>
      <c r="AN502" s="11" t="e">
        <f>'OddsRatio_working_3-way'!AB502+'OddsRatio_working_3-way'!AH502</f>
        <v>#VALUE!</v>
      </c>
      <c r="AO502" s="11" t="e">
        <f>'OddsRatio_working_3-way'!AC502+'OddsRatio_working_3-way'!AI502</f>
        <v>#VALUE!</v>
      </c>
      <c r="AP502" s="11" t="e">
        <f>'OddsRatio_working_3-way'!AD502+'OddsRatio_working_3-way'!AJ502</f>
        <v>#VALUE!</v>
      </c>
      <c r="AQ502" s="11" t="e">
        <f>'OddsRatio_working_3-way'!AE502+'OddsRatio_working_3-way'!AK502</f>
        <v>#VALUE!</v>
      </c>
      <c r="AR502" s="10" t="str">
        <f>IF(A502="","",IF(('OddsRatio_working_3-way'!X502=0),IF(Q502&gt;0,-Q502^(1/3),(-Q502)^(1/3)),'OddsRatio_working_3-way'!AL502-'OddsRatio_working_3-way'!R502/3))</f>
        <v/>
      </c>
      <c r="AS502" s="11" t="e">
        <f>IF(('OddsRatio_working_3-way'!X502=0),IF(Q502&gt;0,-Q502^(1/3),(-Q502)^(1/3)),'OddsRatio_working_3-way'!AM502-'OddsRatio_working_3-way'!R502/3)</f>
        <v>#VALUE!</v>
      </c>
      <c r="AT502" s="11" t="e">
        <f>IF(('OddsRatio_working_3-way'!X502=0),IF(Q502&gt;0,-Q502^(1/3),(-Q502)^(1/3)),'OddsRatio_working_3-way'!AN502-'OddsRatio_working_3-way'!R502/3)</f>
        <v>#VALUE!</v>
      </c>
      <c r="AU502" s="11" t="e">
        <f>IF(('OddsRatio_working_3-way'!X502=0),0,'OddsRatio_working_3-way'!AO502)</f>
        <v>#VALUE!</v>
      </c>
      <c r="AV502" s="11" t="e">
        <f>IF(('OddsRatio_working_3-way'!X502=0),0,'OddsRatio_working_3-way'!AP502)</f>
        <v>#VALUE!</v>
      </c>
      <c r="AW502" s="11" t="e">
        <f>IF(('OddsRatio_working_3-way'!X502=0),0,'OddsRatio_working_3-way'!AQ502)</f>
        <v>#VALUE!</v>
      </c>
    </row>
    <row r="503" spans="1:4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9" t="e">
        <f t="shared" si="104"/>
        <v>#VALUE!</v>
      </c>
      <c r="E503" s="9" t="e">
        <f t="shared" si="105"/>
        <v>#VALUE!</v>
      </c>
      <c r="F503" s="9" t="e">
        <f t="shared" si="106"/>
        <v>#VALUE!</v>
      </c>
      <c r="G503" s="9" t="str">
        <f t="shared" si="107"/>
        <v/>
      </c>
      <c r="H503" s="9" t="str">
        <f t="shared" si="108"/>
        <v/>
      </c>
      <c r="I503" s="9" t="str">
        <f t="shared" si="109"/>
        <v/>
      </c>
      <c r="J503" s="9" t="str">
        <f t="shared" si="110"/>
        <v/>
      </c>
      <c r="K503" s="11" t="e">
        <f t="shared" si="111"/>
        <v>#VALUE!</v>
      </c>
      <c r="L503" s="11" t="e">
        <f t="shared" si="112"/>
        <v>#VALUE!</v>
      </c>
      <c r="M503" s="11" t="e">
        <f t="shared" si="113"/>
        <v>#VALUE!</v>
      </c>
      <c r="N503" s="11" t="e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#VALUE!</v>
      </c>
      <c r="O503" s="11">
        <f>0</f>
        <v>0</v>
      </c>
      <c r="P503" s="11" t="e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#VALUE!</v>
      </c>
      <c r="Q503" s="11" t="e">
        <f>2*'OddsRatio_working_3-way'!K503*'OddsRatio_working_3-way'!L503*'OddsRatio_working_3-way'!M503</f>
        <v>#VALUE!</v>
      </c>
      <c r="R503" s="11" t="e">
        <f t="shared" si="114"/>
        <v>#VALUE!</v>
      </c>
      <c r="S503" s="11" t="e">
        <f t="shared" si="115"/>
        <v>#VALUE!</v>
      </c>
      <c r="T503" s="11" t="e">
        <f t="shared" si="116"/>
        <v>#VALUE!</v>
      </c>
      <c r="U503" s="11" t="e">
        <f>'OddsRatio_working_3-way'!S503-'OddsRatio_working_3-way'!R503^2/3</f>
        <v>#VALUE!</v>
      </c>
      <c r="V503" s="11" t="e">
        <f>'OddsRatio_working_3-way'!S503*'OddsRatio_working_3-way'!R503/3-2*'OddsRatio_working_3-way'!R503^3/27-'OddsRatio_working_3-way'!T503</f>
        <v>#VALUE!</v>
      </c>
      <c r="W503" s="11" t="e">
        <f>'OddsRatio_working_3-way'!V503^2+4*'OddsRatio_working_3-way'!U503^3/27</f>
        <v>#VALUE!</v>
      </c>
      <c r="X503" s="11" t="e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#VALUE!</v>
      </c>
      <c r="Y503" s="11" t="e">
        <f>IF('OddsRatio_working_3-way'!W503&gt;=0,IF('OddsRatio_working_3-way'!V503+SQRT('OddsRatio_working_3-way'!W503)&gt;0,0,PI()),ACOS('OddsRatio_working_3-way'!V503/(2*'OddsRatio_working_3-way'!X503)))</f>
        <v>#VALUE!</v>
      </c>
      <c r="Z503" s="11" t="e">
        <f>'OddsRatio_working_3-way'!X503^(1/3)*COS('OddsRatio_working_3-way'!Y503/3)</f>
        <v>#VALUE!</v>
      </c>
      <c r="AA503" s="11" t="e">
        <f>'OddsRatio_working_3-way'!X503^(1/3)*COS(('OddsRatio_working_3-way'!Y503+2*PI())/3)</f>
        <v>#VALUE!</v>
      </c>
      <c r="AB503" s="11" t="e">
        <f>'OddsRatio_working_3-way'!X503^(1/3)*COS(('OddsRatio_working_3-way'!Y503+4*PI())/3)</f>
        <v>#VALUE!</v>
      </c>
      <c r="AC503" s="11" t="e">
        <f>'OddsRatio_working_3-way'!X503^(1/3)*SIN('OddsRatio_working_3-way'!Y503/3)</f>
        <v>#VALUE!</v>
      </c>
      <c r="AD503" s="11" t="e">
        <f>'OddsRatio_working_3-way'!X503^(1/3)*SIN(('OddsRatio_working_3-way'!Y503+2*PI())/3)</f>
        <v>#VALUE!</v>
      </c>
      <c r="AE503" s="11" t="e">
        <f>'OddsRatio_working_3-way'!X503^(1/3)*SIN(('OddsRatio_working_3-way'!Y503+4*PI())/3)</f>
        <v>#VALUE!</v>
      </c>
      <c r="AF503" s="11" t="e">
        <f>-'OddsRatio_working_3-way'!U503/(3*'OddsRatio_working_3-way'!X503^(1/3))*COS(('OddsRatio_working_3-way'!Y503)/3)</f>
        <v>#VALUE!</v>
      </c>
      <c r="AG503" s="11" t="e">
        <f>-'OddsRatio_working_3-way'!U503/(3*'OddsRatio_working_3-way'!X503^(1/3))*COS(('OddsRatio_working_3-way'!Y503+2*PI())/3)</f>
        <v>#VALUE!</v>
      </c>
      <c r="AH503" s="11" t="e">
        <f>-'OddsRatio_working_3-way'!U503/(3*'OddsRatio_working_3-way'!X503^(1/3))*COS(('OddsRatio_working_3-way'!Y503+4*PI())/3)</f>
        <v>#VALUE!</v>
      </c>
      <c r="AI503" s="11" t="e">
        <f>'OddsRatio_working_3-way'!U503/(3*'OddsRatio_working_3-way'!X503^(1/3))*SIN(('OddsRatio_working_3-way'!Y503)/3)</f>
        <v>#VALUE!</v>
      </c>
      <c r="AJ503" s="11" t="e">
        <f>'OddsRatio_working_3-way'!U503/(3*'OddsRatio_working_3-way'!X503^(1/3))*SIN(('OddsRatio_working_3-way'!Y503+2*PI())/3)</f>
        <v>#VALUE!</v>
      </c>
      <c r="AK503" s="11" t="e">
        <f>'OddsRatio_working_3-way'!U503/(3*'OddsRatio_working_3-way'!X503^(1/3))*SIN(('OddsRatio_working_3-way'!Y503+4*PI())/3)</f>
        <v>#VALUE!</v>
      </c>
      <c r="AL503" s="11" t="e">
        <f>'OddsRatio_working_3-way'!Z503+'OddsRatio_working_3-way'!AF503</f>
        <v>#VALUE!</v>
      </c>
      <c r="AM503" s="11" t="e">
        <f>'OddsRatio_working_3-way'!AA503+'OddsRatio_working_3-way'!AG503</f>
        <v>#VALUE!</v>
      </c>
      <c r="AN503" s="11" t="e">
        <f>'OddsRatio_working_3-way'!AB503+'OddsRatio_working_3-way'!AH503</f>
        <v>#VALUE!</v>
      </c>
      <c r="AO503" s="11" t="e">
        <f>'OddsRatio_working_3-way'!AC503+'OddsRatio_working_3-way'!AI503</f>
        <v>#VALUE!</v>
      </c>
      <c r="AP503" s="11" t="e">
        <f>'OddsRatio_working_3-way'!AD503+'OddsRatio_working_3-way'!AJ503</f>
        <v>#VALUE!</v>
      </c>
      <c r="AQ503" s="11" t="e">
        <f>'OddsRatio_working_3-way'!AE503+'OddsRatio_working_3-way'!AK503</f>
        <v>#VALUE!</v>
      </c>
      <c r="AR503" s="10" t="str">
        <f>IF(A503="","",IF(('OddsRatio_working_3-way'!X503=0),IF(Q503&gt;0,-Q503^(1/3),(-Q503)^(1/3)),'OddsRatio_working_3-way'!AL503-'OddsRatio_working_3-way'!R503/3))</f>
        <v/>
      </c>
      <c r="AS503" s="11" t="e">
        <f>IF(('OddsRatio_working_3-way'!X503=0),IF(Q503&gt;0,-Q503^(1/3),(-Q503)^(1/3)),'OddsRatio_working_3-way'!AM503-'OddsRatio_working_3-way'!R503/3)</f>
        <v>#VALUE!</v>
      </c>
      <c r="AT503" s="11" t="e">
        <f>IF(('OddsRatio_working_3-way'!X503=0),IF(Q503&gt;0,-Q503^(1/3),(-Q503)^(1/3)),'OddsRatio_working_3-way'!AN503-'OddsRatio_working_3-way'!R503/3)</f>
        <v>#VALUE!</v>
      </c>
      <c r="AU503" s="11" t="e">
        <f>IF(('OddsRatio_working_3-way'!X503=0),0,'OddsRatio_working_3-way'!AO503)</f>
        <v>#VALUE!</v>
      </c>
      <c r="AV503" s="11" t="e">
        <f>IF(('OddsRatio_working_3-way'!X503=0),0,'OddsRatio_working_3-way'!AP503)</f>
        <v>#VALUE!</v>
      </c>
      <c r="AW503" s="11" t="e">
        <f>IF(('OddsRatio_working_3-way'!X503=0),0,'OddsRatio_working_3-way'!AQ503)</f>
        <v>#VALUE!</v>
      </c>
    </row>
    <row r="504" spans="1:4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9" t="e">
        <f t="shared" si="104"/>
        <v>#VALUE!</v>
      </c>
      <c r="E504" s="9" t="e">
        <f t="shared" si="105"/>
        <v>#VALUE!</v>
      </c>
      <c r="F504" s="9" t="e">
        <f t="shared" si="106"/>
        <v>#VALUE!</v>
      </c>
      <c r="G504" s="9" t="str">
        <f t="shared" si="107"/>
        <v/>
      </c>
      <c r="H504" s="9" t="str">
        <f t="shared" si="108"/>
        <v/>
      </c>
      <c r="I504" s="9" t="str">
        <f t="shared" si="109"/>
        <v/>
      </c>
      <c r="J504" s="9" t="str">
        <f t="shared" si="110"/>
        <v/>
      </c>
      <c r="K504" s="11" t="e">
        <f t="shared" si="111"/>
        <v>#VALUE!</v>
      </c>
      <c r="L504" s="11" t="e">
        <f t="shared" si="112"/>
        <v>#VALUE!</v>
      </c>
      <c r="M504" s="11" t="e">
        <f t="shared" si="113"/>
        <v>#VALUE!</v>
      </c>
      <c r="N504" s="11" t="e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#VALUE!</v>
      </c>
      <c r="O504" s="11">
        <f>0</f>
        <v>0</v>
      </c>
      <c r="P504" s="11" t="e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#VALUE!</v>
      </c>
      <c r="Q504" s="11" t="e">
        <f>2*'OddsRatio_working_3-way'!K504*'OddsRatio_working_3-way'!L504*'OddsRatio_working_3-way'!M504</f>
        <v>#VALUE!</v>
      </c>
      <c r="R504" s="11" t="e">
        <f t="shared" si="114"/>
        <v>#VALUE!</v>
      </c>
      <c r="S504" s="11" t="e">
        <f t="shared" si="115"/>
        <v>#VALUE!</v>
      </c>
      <c r="T504" s="11" t="e">
        <f t="shared" si="116"/>
        <v>#VALUE!</v>
      </c>
      <c r="U504" s="11" t="e">
        <f>'OddsRatio_working_3-way'!S504-'OddsRatio_working_3-way'!R504^2/3</f>
        <v>#VALUE!</v>
      </c>
      <c r="V504" s="11" t="e">
        <f>'OddsRatio_working_3-way'!S504*'OddsRatio_working_3-way'!R504/3-2*'OddsRatio_working_3-way'!R504^3/27-'OddsRatio_working_3-way'!T504</f>
        <v>#VALUE!</v>
      </c>
      <c r="W504" s="11" t="e">
        <f>'OddsRatio_working_3-way'!V504^2+4*'OddsRatio_working_3-way'!U504^3/27</f>
        <v>#VALUE!</v>
      </c>
      <c r="X504" s="11" t="e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#VALUE!</v>
      </c>
      <c r="Y504" s="11" t="e">
        <f>IF('OddsRatio_working_3-way'!W504&gt;=0,IF('OddsRatio_working_3-way'!V504+SQRT('OddsRatio_working_3-way'!W504)&gt;0,0,PI()),ACOS('OddsRatio_working_3-way'!V504/(2*'OddsRatio_working_3-way'!X504)))</f>
        <v>#VALUE!</v>
      </c>
      <c r="Z504" s="11" t="e">
        <f>'OddsRatio_working_3-way'!X504^(1/3)*COS('OddsRatio_working_3-way'!Y504/3)</f>
        <v>#VALUE!</v>
      </c>
      <c r="AA504" s="11" t="e">
        <f>'OddsRatio_working_3-way'!X504^(1/3)*COS(('OddsRatio_working_3-way'!Y504+2*PI())/3)</f>
        <v>#VALUE!</v>
      </c>
      <c r="AB504" s="11" t="e">
        <f>'OddsRatio_working_3-way'!X504^(1/3)*COS(('OddsRatio_working_3-way'!Y504+4*PI())/3)</f>
        <v>#VALUE!</v>
      </c>
      <c r="AC504" s="11" t="e">
        <f>'OddsRatio_working_3-way'!X504^(1/3)*SIN('OddsRatio_working_3-way'!Y504/3)</f>
        <v>#VALUE!</v>
      </c>
      <c r="AD504" s="11" t="e">
        <f>'OddsRatio_working_3-way'!X504^(1/3)*SIN(('OddsRatio_working_3-way'!Y504+2*PI())/3)</f>
        <v>#VALUE!</v>
      </c>
      <c r="AE504" s="11" t="e">
        <f>'OddsRatio_working_3-way'!X504^(1/3)*SIN(('OddsRatio_working_3-way'!Y504+4*PI())/3)</f>
        <v>#VALUE!</v>
      </c>
      <c r="AF504" s="11" t="e">
        <f>-'OddsRatio_working_3-way'!U504/(3*'OddsRatio_working_3-way'!X504^(1/3))*COS(('OddsRatio_working_3-way'!Y504)/3)</f>
        <v>#VALUE!</v>
      </c>
      <c r="AG504" s="11" t="e">
        <f>-'OddsRatio_working_3-way'!U504/(3*'OddsRatio_working_3-way'!X504^(1/3))*COS(('OddsRatio_working_3-way'!Y504+2*PI())/3)</f>
        <v>#VALUE!</v>
      </c>
      <c r="AH504" s="11" t="e">
        <f>-'OddsRatio_working_3-way'!U504/(3*'OddsRatio_working_3-way'!X504^(1/3))*COS(('OddsRatio_working_3-way'!Y504+4*PI())/3)</f>
        <v>#VALUE!</v>
      </c>
      <c r="AI504" s="11" t="e">
        <f>'OddsRatio_working_3-way'!U504/(3*'OddsRatio_working_3-way'!X504^(1/3))*SIN(('OddsRatio_working_3-way'!Y504)/3)</f>
        <v>#VALUE!</v>
      </c>
      <c r="AJ504" s="11" t="e">
        <f>'OddsRatio_working_3-way'!U504/(3*'OddsRatio_working_3-way'!X504^(1/3))*SIN(('OddsRatio_working_3-way'!Y504+2*PI())/3)</f>
        <v>#VALUE!</v>
      </c>
      <c r="AK504" s="11" t="e">
        <f>'OddsRatio_working_3-way'!U504/(3*'OddsRatio_working_3-way'!X504^(1/3))*SIN(('OddsRatio_working_3-way'!Y504+4*PI())/3)</f>
        <v>#VALUE!</v>
      </c>
      <c r="AL504" s="11" t="e">
        <f>'OddsRatio_working_3-way'!Z504+'OddsRatio_working_3-way'!AF504</f>
        <v>#VALUE!</v>
      </c>
      <c r="AM504" s="11" t="e">
        <f>'OddsRatio_working_3-way'!AA504+'OddsRatio_working_3-way'!AG504</f>
        <v>#VALUE!</v>
      </c>
      <c r="AN504" s="11" t="e">
        <f>'OddsRatio_working_3-way'!AB504+'OddsRatio_working_3-way'!AH504</f>
        <v>#VALUE!</v>
      </c>
      <c r="AO504" s="11" t="e">
        <f>'OddsRatio_working_3-way'!AC504+'OddsRatio_working_3-way'!AI504</f>
        <v>#VALUE!</v>
      </c>
      <c r="AP504" s="11" t="e">
        <f>'OddsRatio_working_3-way'!AD504+'OddsRatio_working_3-way'!AJ504</f>
        <v>#VALUE!</v>
      </c>
      <c r="AQ504" s="11" t="e">
        <f>'OddsRatio_working_3-way'!AE504+'OddsRatio_working_3-way'!AK504</f>
        <v>#VALUE!</v>
      </c>
      <c r="AR504" s="10" t="str">
        <f>IF(A504="","",IF(('OddsRatio_working_3-way'!X504=0),IF(Q504&gt;0,-Q504^(1/3),(-Q504)^(1/3)),'OddsRatio_working_3-way'!AL504-'OddsRatio_working_3-way'!R504/3))</f>
        <v/>
      </c>
      <c r="AS504" s="11" t="e">
        <f>IF(('OddsRatio_working_3-way'!X504=0),IF(Q504&gt;0,-Q504^(1/3),(-Q504)^(1/3)),'OddsRatio_working_3-way'!AM504-'OddsRatio_working_3-way'!R504/3)</f>
        <v>#VALUE!</v>
      </c>
      <c r="AT504" s="11" t="e">
        <f>IF(('OddsRatio_working_3-way'!X504=0),IF(Q504&gt;0,-Q504^(1/3),(-Q504)^(1/3)),'OddsRatio_working_3-way'!AN504-'OddsRatio_working_3-way'!R504/3)</f>
        <v>#VALUE!</v>
      </c>
      <c r="AU504" s="11" t="e">
        <f>IF(('OddsRatio_working_3-way'!X504=0),0,'OddsRatio_working_3-way'!AO504)</f>
        <v>#VALUE!</v>
      </c>
      <c r="AV504" s="11" t="e">
        <f>IF(('OddsRatio_working_3-way'!X504=0),0,'OddsRatio_working_3-way'!AP504)</f>
        <v>#VALUE!</v>
      </c>
      <c r="AW504" s="11" t="e">
        <f>IF(('OddsRatio_working_3-way'!X504=0),0,'OddsRatio_working_3-way'!AQ504)</f>
        <v>#VALUE!</v>
      </c>
    </row>
    <row r="505" spans="1:4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9" t="e">
        <f t="shared" si="104"/>
        <v>#VALUE!</v>
      </c>
      <c r="E505" s="9" t="e">
        <f t="shared" si="105"/>
        <v>#VALUE!</v>
      </c>
      <c r="F505" s="9" t="e">
        <f t="shared" si="106"/>
        <v>#VALUE!</v>
      </c>
      <c r="G505" s="9" t="str">
        <f t="shared" si="107"/>
        <v/>
      </c>
      <c r="H505" s="9" t="str">
        <f t="shared" si="108"/>
        <v/>
      </c>
      <c r="I505" s="9" t="str">
        <f t="shared" si="109"/>
        <v/>
      </c>
      <c r="J505" s="9" t="str">
        <f t="shared" si="110"/>
        <v/>
      </c>
      <c r="K505" s="11" t="e">
        <f t="shared" si="111"/>
        <v>#VALUE!</v>
      </c>
      <c r="L505" s="11" t="e">
        <f t="shared" si="112"/>
        <v>#VALUE!</v>
      </c>
      <c r="M505" s="11" t="e">
        <f t="shared" si="113"/>
        <v>#VALUE!</v>
      </c>
      <c r="N505" s="11" t="e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#VALUE!</v>
      </c>
      <c r="O505" s="11">
        <f>0</f>
        <v>0</v>
      </c>
      <c r="P505" s="11" t="e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#VALUE!</v>
      </c>
      <c r="Q505" s="11" t="e">
        <f>2*'OddsRatio_working_3-way'!K505*'OddsRatio_working_3-way'!L505*'OddsRatio_working_3-way'!M505</f>
        <v>#VALUE!</v>
      </c>
      <c r="R505" s="11" t="e">
        <f t="shared" si="114"/>
        <v>#VALUE!</v>
      </c>
      <c r="S505" s="11" t="e">
        <f t="shared" si="115"/>
        <v>#VALUE!</v>
      </c>
      <c r="T505" s="11" t="e">
        <f t="shared" si="116"/>
        <v>#VALUE!</v>
      </c>
      <c r="U505" s="11" t="e">
        <f>'OddsRatio_working_3-way'!S505-'OddsRatio_working_3-way'!R505^2/3</f>
        <v>#VALUE!</v>
      </c>
      <c r="V505" s="11" t="e">
        <f>'OddsRatio_working_3-way'!S505*'OddsRatio_working_3-way'!R505/3-2*'OddsRatio_working_3-way'!R505^3/27-'OddsRatio_working_3-way'!T505</f>
        <v>#VALUE!</v>
      </c>
      <c r="W505" s="11" t="e">
        <f>'OddsRatio_working_3-way'!V505^2+4*'OddsRatio_working_3-way'!U505^3/27</f>
        <v>#VALUE!</v>
      </c>
      <c r="X505" s="11" t="e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#VALUE!</v>
      </c>
      <c r="Y505" s="11" t="e">
        <f>IF('OddsRatio_working_3-way'!W505&gt;=0,IF('OddsRatio_working_3-way'!V505+SQRT('OddsRatio_working_3-way'!W505)&gt;0,0,PI()),ACOS('OddsRatio_working_3-way'!V505/(2*'OddsRatio_working_3-way'!X505)))</f>
        <v>#VALUE!</v>
      </c>
      <c r="Z505" s="11" t="e">
        <f>'OddsRatio_working_3-way'!X505^(1/3)*COS('OddsRatio_working_3-way'!Y505/3)</f>
        <v>#VALUE!</v>
      </c>
      <c r="AA505" s="11" t="e">
        <f>'OddsRatio_working_3-way'!X505^(1/3)*COS(('OddsRatio_working_3-way'!Y505+2*PI())/3)</f>
        <v>#VALUE!</v>
      </c>
      <c r="AB505" s="11" t="e">
        <f>'OddsRatio_working_3-way'!X505^(1/3)*COS(('OddsRatio_working_3-way'!Y505+4*PI())/3)</f>
        <v>#VALUE!</v>
      </c>
      <c r="AC505" s="11" t="e">
        <f>'OddsRatio_working_3-way'!X505^(1/3)*SIN('OddsRatio_working_3-way'!Y505/3)</f>
        <v>#VALUE!</v>
      </c>
      <c r="AD505" s="11" t="e">
        <f>'OddsRatio_working_3-way'!X505^(1/3)*SIN(('OddsRatio_working_3-way'!Y505+2*PI())/3)</f>
        <v>#VALUE!</v>
      </c>
      <c r="AE505" s="11" t="e">
        <f>'OddsRatio_working_3-way'!X505^(1/3)*SIN(('OddsRatio_working_3-way'!Y505+4*PI())/3)</f>
        <v>#VALUE!</v>
      </c>
      <c r="AF505" s="11" t="e">
        <f>-'OddsRatio_working_3-way'!U505/(3*'OddsRatio_working_3-way'!X505^(1/3))*COS(('OddsRatio_working_3-way'!Y505)/3)</f>
        <v>#VALUE!</v>
      </c>
      <c r="AG505" s="11" t="e">
        <f>-'OddsRatio_working_3-way'!U505/(3*'OddsRatio_working_3-way'!X505^(1/3))*COS(('OddsRatio_working_3-way'!Y505+2*PI())/3)</f>
        <v>#VALUE!</v>
      </c>
      <c r="AH505" s="11" t="e">
        <f>-'OddsRatio_working_3-way'!U505/(3*'OddsRatio_working_3-way'!X505^(1/3))*COS(('OddsRatio_working_3-way'!Y505+4*PI())/3)</f>
        <v>#VALUE!</v>
      </c>
      <c r="AI505" s="11" t="e">
        <f>'OddsRatio_working_3-way'!U505/(3*'OddsRatio_working_3-way'!X505^(1/3))*SIN(('OddsRatio_working_3-way'!Y505)/3)</f>
        <v>#VALUE!</v>
      </c>
      <c r="AJ505" s="11" t="e">
        <f>'OddsRatio_working_3-way'!U505/(3*'OddsRatio_working_3-way'!X505^(1/3))*SIN(('OddsRatio_working_3-way'!Y505+2*PI())/3)</f>
        <v>#VALUE!</v>
      </c>
      <c r="AK505" s="11" t="e">
        <f>'OddsRatio_working_3-way'!U505/(3*'OddsRatio_working_3-way'!X505^(1/3))*SIN(('OddsRatio_working_3-way'!Y505+4*PI())/3)</f>
        <v>#VALUE!</v>
      </c>
      <c r="AL505" s="11" t="e">
        <f>'OddsRatio_working_3-way'!Z505+'OddsRatio_working_3-way'!AF505</f>
        <v>#VALUE!</v>
      </c>
      <c r="AM505" s="11" t="e">
        <f>'OddsRatio_working_3-way'!AA505+'OddsRatio_working_3-way'!AG505</f>
        <v>#VALUE!</v>
      </c>
      <c r="AN505" s="11" t="e">
        <f>'OddsRatio_working_3-way'!AB505+'OddsRatio_working_3-way'!AH505</f>
        <v>#VALUE!</v>
      </c>
      <c r="AO505" s="11" t="e">
        <f>'OddsRatio_working_3-way'!AC505+'OddsRatio_working_3-way'!AI505</f>
        <v>#VALUE!</v>
      </c>
      <c r="AP505" s="11" t="e">
        <f>'OddsRatio_working_3-way'!AD505+'OddsRatio_working_3-way'!AJ505</f>
        <v>#VALUE!</v>
      </c>
      <c r="AQ505" s="11" t="e">
        <f>'OddsRatio_working_3-way'!AE505+'OddsRatio_working_3-way'!AK505</f>
        <v>#VALUE!</v>
      </c>
      <c r="AR505" s="10" t="str">
        <f>IF(A505="","",IF(('OddsRatio_working_3-way'!X505=0),IF(Q505&gt;0,-Q505^(1/3),(-Q505)^(1/3)),'OddsRatio_working_3-way'!AL505-'OddsRatio_working_3-way'!R505/3))</f>
        <v/>
      </c>
      <c r="AS505" s="11" t="e">
        <f>IF(('OddsRatio_working_3-way'!X505=0),IF(Q505&gt;0,-Q505^(1/3),(-Q505)^(1/3)),'OddsRatio_working_3-way'!AM505-'OddsRatio_working_3-way'!R505/3)</f>
        <v>#VALUE!</v>
      </c>
      <c r="AT505" s="11" t="e">
        <f>IF(('OddsRatio_working_3-way'!X505=0),IF(Q505&gt;0,-Q505^(1/3),(-Q505)^(1/3)),'OddsRatio_working_3-way'!AN505-'OddsRatio_working_3-way'!R505/3)</f>
        <v>#VALUE!</v>
      </c>
      <c r="AU505" s="11" t="e">
        <f>IF(('OddsRatio_working_3-way'!X505=0),0,'OddsRatio_working_3-way'!AO505)</f>
        <v>#VALUE!</v>
      </c>
      <c r="AV505" s="11" t="e">
        <f>IF(('OddsRatio_working_3-way'!X505=0),0,'OddsRatio_working_3-way'!AP505)</f>
        <v>#VALUE!</v>
      </c>
      <c r="AW505" s="11" t="e">
        <f>IF(('OddsRatio_working_3-way'!X505=0),0,'OddsRatio_working_3-way'!AQ505)</f>
        <v>#VALUE!</v>
      </c>
    </row>
    <row r="506" spans="1:4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9" t="e">
        <f t="shared" si="104"/>
        <v>#VALUE!</v>
      </c>
      <c r="E506" s="9" t="e">
        <f t="shared" si="105"/>
        <v>#VALUE!</v>
      </c>
      <c r="F506" s="9" t="e">
        <f t="shared" si="106"/>
        <v>#VALUE!</v>
      </c>
      <c r="G506" s="9" t="str">
        <f t="shared" si="107"/>
        <v/>
      </c>
      <c r="H506" s="9" t="str">
        <f t="shared" si="108"/>
        <v/>
      </c>
      <c r="I506" s="9" t="str">
        <f t="shared" si="109"/>
        <v/>
      </c>
      <c r="J506" s="9" t="str">
        <f t="shared" si="110"/>
        <v/>
      </c>
      <c r="K506" s="11" t="e">
        <f t="shared" si="111"/>
        <v>#VALUE!</v>
      </c>
      <c r="L506" s="11" t="e">
        <f t="shared" si="112"/>
        <v>#VALUE!</v>
      </c>
      <c r="M506" s="11" t="e">
        <f t="shared" si="113"/>
        <v>#VALUE!</v>
      </c>
      <c r="N506" s="11" t="e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#VALUE!</v>
      </c>
      <c r="O506" s="11">
        <f>0</f>
        <v>0</v>
      </c>
      <c r="P506" s="11" t="e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#VALUE!</v>
      </c>
      <c r="Q506" s="11" t="e">
        <f>2*'OddsRatio_working_3-way'!K506*'OddsRatio_working_3-way'!L506*'OddsRatio_working_3-way'!M506</f>
        <v>#VALUE!</v>
      </c>
      <c r="R506" s="11" t="e">
        <f t="shared" si="114"/>
        <v>#VALUE!</v>
      </c>
      <c r="S506" s="11" t="e">
        <f t="shared" si="115"/>
        <v>#VALUE!</v>
      </c>
      <c r="T506" s="11" t="e">
        <f t="shared" si="116"/>
        <v>#VALUE!</v>
      </c>
      <c r="U506" s="11" t="e">
        <f>'OddsRatio_working_3-way'!S506-'OddsRatio_working_3-way'!R506^2/3</f>
        <v>#VALUE!</v>
      </c>
      <c r="V506" s="11" t="e">
        <f>'OddsRatio_working_3-way'!S506*'OddsRatio_working_3-way'!R506/3-2*'OddsRatio_working_3-way'!R506^3/27-'OddsRatio_working_3-way'!T506</f>
        <v>#VALUE!</v>
      </c>
      <c r="W506" s="11" t="e">
        <f>'OddsRatio_working_3-way'!V506^2+4*'OddsRatio_working_3-way'!U506^3/27</f>
        <v>#VALUE!</v>
      </c>
      <c r="X506" s="11" t="e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#VALUE!</v>
      </c>
      <c r="Y506" s="11" t="e">
        <f>IF('OddsRatio_working_3-way'!W506&gt;=0,IF('OddsRatio_working_3-way'!V506+SQRT('OddsRatio_working_3-way'!W506)&gt;0,0,PI()),ACOS('OddsRatio_working_3-way'!V506/(2*'OddsRatio_working_3-way'!X506)))</f>
        <v>#VALUE!</v>
      </c>
      <c r="Z506" s="11" t="e">
        <f>'OddsRatio_working_3-way'!X506^(1/3)*COS('OddsRatio_working_3-way'!Y506/3)</f>
        <v>#VALUE!</v>
      </c>
      <c r="AA506" s="11" t="e">
        <f>'OddsRatio_working_3-way'!X506^(1/3)*COS(('OddsRatio_working_3-way'!Y506+2*PI())/3)</f>
        <v>#VALUE!</v>
      </c>
      <c r="AB506" s="11" t="e">
        <f>'OddsRatio_working_3-way'!X506^(1/3)*COS(('OddsRatio_working_3-way'!Y506+4*PI())/3)</f>
        <v>#VALUE!</v>
      </c>
      <c r="AC506" s="11" t="e">
        <f>'OddsRatio_working_3-way'!X506^(1/3)*SIN('OddsRatio_working_3-way'!Y506/3)</f>
        <v>#VALUE!</v>
      </c>
      <c r="AD506" s="11" t="e">
        <f>'OddsRatio_working_3-way'!X506^(1/3)*SIN(('OddsRatio_working_3-way'!Y506+2*PI())/3)</f>
        <v>#VALUE!</v>
      </c>
      <c r="AE506" s="11" t="e">
        <f>'OddsRatio_working_3-way'!X506^(1/3)*SIN(('OddsRatio_working_3-way'!Y506+4*PI())/3)</f>
        <v>#VALUE!</v>
      </c>
      <c r="AF506" s="11" t="e">
        <f>-'OddsRatio_working_3-way'!U506/(3*'OddsRatio_working_3-way'!X506^(1/3))*COS(('OddsRatio_working_3-way'!Y506)/3)</f>
        <v>#VALUE!</v>
      </c>
      <c r="AG506" s="11" t="e">
        <f>-'OddsRatio_working_3-way'!U506/(3*'OddsRatio_working_3-way'!X506^(1/3))*COS(('OddsRatio_working_3-way'!Y506+2*PI())/3)</f>
        <v>#VALUE!</v>
      </c>
      <c r="AH506" s="11" t="e">
        <f>-'OddsRatio_working_3-way'!U506/(3*'OddsRatio_working_3-way'!X506^(1/3))*COS(('OddsRatio_working_3-way'!Y506+4*PI())/3)</f>
        <v>#VALUE!</v>
      </c>
      <c r="AI506" s="11" t="e">
        <f>'OddsRatio_working_3-way'!U506/(3*'OddsRatio_working_3-way'!X506^(1/3))*SIN(('OddsRatio_working_3-way'!Y506)/3)</f>
        <v>#VALUE!</v>
      </c>
      <c r="AJ506" s="11" t="e">
        <f>'OddsRatio_working_3-way'!U506/(3*'OddsRatio_working_3-way'!X506^(1/3))*SIN(('OddsRatio_working_3-way'!Y506+2*PI())/3)</f>
        <v>#VALUE!</v>
      </c>
      <c r="AK506" s="11" t="e">
        <f>'OddsRatio_working_3-way'!U506/(3*'OddsRatio_working_3-way'!X506^(1/3))*SIN(('OddsRatio_working_3-way'!Y506+4*PI())/3)</f>
        <v>#VALUE!</v>
      </c>
      <c r="AL506" s="11" t="e">
        <f>'OddsRatio_working_3-way'!Z506+'OddsRatio_working_3-way'!AF506</f>
        <v>#VALUE!</v>
      </c>
      <c r="AM506" s="11" t="e">
        <f>'OddsRatio_working_3-way'!AA506+'OddsRatio_working_3-way'!AG506</f>
        <v>#VALUE!</v>
      </c>
      <c r="AN506" s="11" t="e">
        <f>'OddsRatio_working_3-way'!AB506+'OddsRatio_working_3-way'!AH506</f>
        <v>#VALUE!</v>
      </c>
      <c r="AO506" s="11" t="e">
        <f>'OddsRatio_working_3-way'!AC506+'OddsRatio_working_3-way'!AI506</f>
        <v>#VALUE!</v>
      </c>
      <c r="AP506" s="11" t="e">
        <f>'OddsRatio_working_3-way'!AD506+'OddsRatio_working_3-way'!AJ506</f>
        <v>#VALUE!</v>
      </c>
      <c r="AQ506" s="11" t="e">
        <f>'OddsRatio_working_3-way'!AE506+'OddsRatio_working_3-way'!AK506</f>
        <v>#VALUE!</v>
      </c>
      <c r="AR506" s="10" t="str">
        <f>IF(A506="","",IF(('OddsRatio_working_3-way'!X506=0),IF(Q506&gt;0,-Q506^(1/3),(-Q506)^(1/3)),'OddsRatio_working_3-way'!AL506-'OddsRatio_working_3-way'!R506/3))</f>
        <v/>
      </c>
      <c r="AS506" s="11" t="e">
        <f>IF(('OddsRatio_working_3-way'!X506=0),IF(Q506&gt;0,-Q506^(1/3),(-Q506)^(1/3)),'OddsRatio_working_3-way'!AM506-'OddsRatio_working_3-way'!R506/3)</f>
        <v>#VALUE!</v>
      </c>
      <c r="AT506" s="11" t="e">
        <f>IF(('OddsRatio_working_3-way'!X506=0),IF(Q506&gt;0,-Q506^(1/3),(-Q506)^(1/3)),'OddsRatio_working_3-way'!AN506-'OddsRatio_working_3-way'!R506/3)</f>
        <v>#VALUE!</v>
      </c>
      <c r="AU506" s="11" t="e">
        <f>IF(('OddsRatio_working_3-way'!X506=0),0,'OddsRatio_working_3-way'!AO506)</f>
        <v>#VALUE!</v>
      </c>
      <c r="AV506" s="11" t="e">
        <f>IF(('OddsRatio_working_3-way'!X506=0),0,'OddsRatio_working_3-way'!AP506)</f>
        <v>#VALUE!</v>
      </c>
      <c r="AW506" s="11" t="e">
        <f>IF(('OddsRatio_working_3-way'!X506=0),0,'OddsRatio_working_3-way'!AQ506)</f>
        <v>#VALUE!</v>
      </c>
    </row>
    <row r="507" spans="1:4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9" t="e">
        <f t="shared" si="104"/>
        <v>#VALUE!</v>
      </c>
      <c r="E507" s="9" t="e">
        <f t="shared" si="105"/>
        <v>#VALUE!</v>
      </c>
      <c r="F507" s="9" t="e">
        <f t="shared" si="106"/>
        <v>#VALUE!</v>
      </c>
      <c r="G507" s="9" t="str">
        <f t="shared" si="107"/>
        <v/>
      </c>
      <c r="H507" s="9" t="str">
        <f t="shared" si="108"/>
        <v/>
      </c>
      <c r="I507" s="9" t="str">
        <f t="shared" si="109"/>
        <v/>
      </c>
      <c r="J507" s="9" t="str">
        <f t="shared" si="110"/>
        <v/>
      </c>
      <c r="K507" s="11" t="e">
        <f t="shared" si="111"/>
        <v>#VALUE!</v>
      </c>
      <c r="L507" s="11" t="e">
        <f t="shared" si="112"/>
        <v>#VALUE!</v>
      </c>
      <c r="M507" s="11" t="e">
        <f t="shared" si="113"/>
        <v>#VALUE!</v>
      </c>
      <c r="N507" s="11" t="e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#VALUE!</v>
      </c>
      <c r="O507" s="11">
        <f>0</f>
        <v>0</v>
      </c>
      <c r="P507" s="11" t="e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#VALUE!</v>
      </c>
      <c r="Q507" s="11" t="e">
        <f>2*'OddsRatio_working_3-way'!K507*'OddsRatio_working_3-way'!L507*'OddsRatio_working_3-way'!M507</f>
        <v>#VALUE!</v>
      </c>
      <c r="R507" s="11" t="e">
        <f t="shared" si="114"/>
        <v>#VALUE!</v>
      </c>
      <c r="S507" s="11" t="e">
        <f t="shared" si="115"/>
        <v>#VALUE!</v>
      </c>
      <c r="T507" s="11" t="e">
        <f t="shared" si="116"/>
        <v>#VALUE!</v>
      </c>
      <c r="U507" s="11" t="e">
        <f>'OddsRatio_working_3-way'!S507-'OddsRatio_working_3-way'!R507^2/3</f>
        <v>#VALUE!</v>
      </c>
      <c r="V507" s="11" t="e">
        <f>'OddsRatio_working_3-way'!S507*'OddsRatio_working_3-way'!R507/3-2*'OddsRatio_working_3-way'!R507^3/27-'OddsRatio_working_3-way'!T507</f>
        <v>#VALUE!</v>
      </c>
      <c r="W507" s="11" t="e">
        <f>'OddsRatio_working_3-way'!V507^2+4*'OddsRatio_working_3-way'!U507^3/27</f>
        <v>#VALUE!</v>
      </c>
      <c r="X507" s="11" t="e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#VALUE!</v>
      </c>
      <c r="Y507" s="11" t="e">
        <f>IF('OddsRatio_working_3-way'!W507&gt;=0,IF('OddsRatio_working_3-way'!V507+SQRT('OddsRatio_working_3-way'!W507)&gt;0,0,PI()),ACOS('OddsRatio_working_3-way'!V507/(2*'OddsRatio_working_3-way'!X507)))</f>
        <v>#VALUE!</v>
      </c>
      <c r="Z507" s="11" t="e">
        <f>'OddsRatio_working_3-way'!X507^(1/3)*COS('OddsRatio_working_3-way'!Y507/3)</f>
        <v>#VALUE!</v>
      </c>
      <c r="AA507" s="11" t="e">
        <f>'OddsRatio_working_3-way'!X507^(1/3)*COS(('OddsRatio_working_3-way'!Y507+2*PI())/3)</f>
        <v>#VALUE!</v>
      </c>
      <c r="AB507" s="11" t="e">
        <f>'OddsRatio_working_3-way'!X507^(1/3)*COS(('OddsRatio_working_3-way'!Y507+4*PI())/3)</f>
        <v>#VALUE!</v>
      </c>
      <c r="AC507" s="11" t="e">
        <f>'OddsRatio_working_3-way'!X507^(1/3)*SIN('OddsRatio_working_3-way'!Y507/3)</f>
        <v>#VALUE!</v>
      </c>
      <c r="AD507" s="11" t="e">
        <f>'OddsRatio_working_3-way'!X507^(1/3)*SIN(('OddsRatio_working_3-way'!Y507+2*PI())/3)</f>
        <v>#VALUE!</v>
      </c>
      <c r="AE507" s="11" t="e">
        <f>'OddsRatio_working_3-way'!X507^(1/3)*SIN(('OddsRatio_working_3-way'!Y507+4*PI())/3)</f>
        <v>#VALUE!</v>
      </c>
      <c r="AF507" s="11" t="e">
        <f>-'OddsRatio_working_3-way'!U507/(3*'OddsRatio_working_3-way'!X507^(1/3))*COS(('OddsRatio_working_3-way'!Y507)/3)</f>
        <v>#VALUE!</v>
      </c>
      <c r="AG507" s="11" t="e">
        <f>-'OddsRatio_working_3-way'!U507/(3*'OddsRatio_working_3-way'!X507^(1/3))*COS(('OddsRatio_working_3-way'!Y507+2*PI())/3)</f>
        <v>#VALUE!</v>
      </c>
      <c r="AH507" s="11" t="e">
        <f>-'OddsRatio_working_3-way'!U507/(3*'OddsRatio_working_3-way'!X507^(1/3))*COS(('OddsRatio_working_3-way'!Y507+4*PI())/3)</f>
        <v>#VALUE!</v>
      </c>
      <c r="AI507" s="11" t="e">
        <f>'OddsRatio_working_3-way'!U507/(3*'OddsRatio_working_3-way'!X507^(1/3))*SIN(('OddsRatio_working_3-way'!Y507)/3)</f>
        <v>#VALUE!</v>
      </c>
      <c r="AJ507" s="11" t="e">
        <f>'OddsRatio_working_3-way'!U507/(3*'OddsRatio_working_3-way'!X507^(1/3))*SIN(('OddsRatio_working_3-way'!Y507+2*PI())/3)</f>
        <v>#VALUE!</v>
      </c>
      <c r="AK507" s="11" t="e">
        <f>'OddsRatio_working_3-way'!U507/(3*'OddsRatio_working_3-way'!X507^(1/3))*SIN(('OddsRatio_working_3-way'!Y507+4*PI())/3)</f>
        <v>#VALUE!</v>
      </c>
      <c r="AL507" s="11" t="e">
        <f>'OddsRatio_working_3-way'!Z507+'OddsRatio_working_3-way'!AF507</f>
        <v>#VALUE!</v>
      </c>
      <c r="AM507" s="11" t="e">
        <f>'OddsRatio_working_3-way'!AA507+'OddsRatio_working_3-way'!AG507</f>
        <v>#VALUE!</v>
      </c>
      <c r="AN507" s="11" t="e">
        <f>'OddsRatio_working_3-way'!AB507+'OddsRatio_working_3-way'!AH507</f>
        <v>#VALUE!</v>
      </c>
      <c r="AO507" s="11" t="e">
        <f>'OddsRatio_working_3-way'!AC507+'OddsRatio_working_3-way'!AI507</f>
        <v>#VALUE!</v>
      </c>
      <c r="AP507" s="11" t="e">
        <f>'OddsRatio_working_3-way'!AD507+'OddsRatio_working_3-way'!AJ507</f>
        <v>#VALUE!</v>
      </c>
      <c r="AQ507" s="11" t="e">
        <f>'OddsRatio_working_3-way'!AE507+'OddsRatio_working_3-way'!AK507</f>
        <v>#VALUE!</v>
      </c>
      <c r="AR507" s="10" t="str">
        <f>IF(A507="","",IF(('OddsRatio_working_3-way'!X507=0),IF(Q507&gt;0,-Q507^(1/3),(-Q507)^(1/3)),'OddsRatio_working_3-way'!AL507-'OddsRatio_working_3-way'!R507/3))</f>
        <v/>
      </c>
      <c r="AS507" s="11" t="e">
        <f>IF(('OddsRatio_working_3-way'!X507=0),IF(Q507&gt;0,-Q507^(1/3),(-Q507)^(1/3)),'OddsRatio_working_3-way'!AM507-'OddsRatio_working_3-way'!R507/3)</f>
        <v>#VALUE!</v>
      </c>
      <c r="AT507" s="11" t="e">
        <f>IF(('OddsRatio_working_3-way'!X507=0),IF(Q507&gt;0,-Q507^(1/3),(-Q507)^(1/3)),'OddsRatio_working_3-way'!AN507-'OddsRatio_working_3-way'!R507/3)</f>
        <v>#VALUE!</v>
      </c>
      <c r="AU507" s="11" t="e">
        <f>IF(('OddsRatio_working_3-way'!X507=0),0,'OddsRatio_working_3-way'!AO507)</f>
        <v>#VALUE!</v>
      </c>
      <c r="AV507" s="11" t="e">
        <f>IF(('OddsRatio_working_3-way'!X507=0),0,'OddsRatio_working_3-way'!AP507)</f>
        <v>#VALUE!</v>
      </c>
      <c r="AW507" s="11" t="e">
        <f>IF(('OddsRatio_working_3-way'!X507=0),0,'OddsRatio_working_3-way'!AQ507)</f>
        <v>#VALUE!</v>
      </c>
    </row>
    <row r="508" spans="1:4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9" t="e">
        <f t="shared" si="104"/>
        <v>#VALUE!</v>
      </c>
      <c r="E508" s="9" t="e">
        <f t="shared" si="105"/>
        <v>#VALUE!</v>
      </c>
      <c r="F508" s="9" t="e">
        <f t="shared" si="106"/>
        <v>#VALUE!</v>
      </c>
      <c r="G508" s="9" t="str">
        <f t="shared" si="107"/>
        <v/>
      </c>
      <c r="H508" s="9" t="str">
        <f t="shared" si="108"/>
        <v/>
      </c>
      <c r="I508" s="9" t="str">
        <f t="shared" si="109"/>
        <v/>
      </c>
      <c r="J508" s="9" t="str">
        <f t="shared" si="110"/>
        <v/>
      </c>
      <c r="K508" s="11" t="e">
        <f t="shared" si="111"/>
        <v>#VALUE!</v>
      </c>
      <c r="L508" s="11" t="e">
        <f t="shared" si="112"/>
        <v>#VALUE!</v>
      </c>
      <c r="M508" s="11" t="e">
        <f t="shared" si="113"/>
        <v>#VALUE!</v>
      </c>
      <c r="N508" s="11" t="e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#VALUE!</v>
      </c>
      <c r="O508" s="11">
        <f>0</f>
        <v>0</v>
      </c>
      <c r="P508" s="11" t="e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#VALUE!</v>
      </c>
      <c r="Q508" s="11" t="e">
        <f>2*'OddsRatio_working_3-way'!K508*'OddsRatio_working_3-way'!L508*'OddsRatio_working_3-way'!M508</f>
        <v>#VALUE!</v>
      </c>
      <c r="R508" s="11" t="e">
        <f t="shared" si="114"/>
        <v>#VALUE!</v>
      </c>
      <c r="S508" s="11" t="e">
        <f t="shared" si="115"/>
        <v>#VALUE!</v>
      </c>
      <c r="T508" s="11" t="e">
        <f t="shared" si="116"/>
        <v>#VALUE!</v>
      </c>
      <c r="U508" s="11" t="e">
        <f>'OddsRatio_working_3-way'!S508-'OddsRatio_working_3-way'!R508^2/3</f>
        <v>#VALUE!</v>
      </c>
      <c r="V508" s="11" t="e">
        <f>'OddsRatio_working_3-way'!S508*'OddsRatio_working_3-way'!R508/3-2*'OddsRatio_working_3-way'!R508^3/27-'OddsRatio_working_3-way'!T508</f>
        <v>#VALUE!</v>
      </c>
      <c r="W508" s="11" t="e">
        <f>'OddsRatio_working_3-way'!V508^2+4*'OddsRatio_working_3-way'!U508^3/27</f>
        <v>#VALUE!</v>
      </c>
      <c r="X508" s="11" t="e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#VALUE!</v>
      </c>
      <c r="Y508" s="11" t="e">
        <f>IF('OddsRatio_working_3-way'!W508&gt;=0,IF('OddsRatio_working_3-way'!V508+SQRT('OddsRatio_working_3-way'!W508)&gt;0,0,PI()),ACOS('OddsRatio_working_3-way'!V508/(2*'OddsRatio_working_3-way'!X508)))</f>
        <v>#VALUE!</v>
      </c>
      <c r="Z508" s="11" t="e">
        <f>'OddsRatio_working_3-way'!X508^(1/3)*COS('OddsRatio_working_3-way'!Y508/3)</f>
        <v>#VALUE!</v>
      </c>
      <c r="AA508" s="11" t="e">
        <f>'OddsRatio_working_3-way'!X508^(1/3)*COS(('OddsRatio_working_3-way'!Y508+2*PI())/3)</f>
        <v>#VALUE!</v>
      </c>
      <c r="AB508" s="11" t="e">
        <f>'OddsRatio_working_3-way'!X508^(1/3)*COS(('OddsRatio_working_3-way'!Y508+4*PI())/3)</f>
        <v>#VALUE!</v>
      </c>
      <c r="AC508" s="11" t="e">
        <f>'OddsRatio_working_3-way'!X508^(1/3)*SIN('OddsRatio_working_3-way'!Y508/3)</f>
        <v>#VALUE!</v>
      </c>
      <c r="AD508" s="11" t="e">
        <f>'OddsRatio_working_3-way'!X508^(1/3)*SIN(('OddsRatio_working_3-way'!Y508+2*PI())/3)</f>
        <v>#VALUE!</v>
      </c>
      <c r="AE508" s="11" t="e">
        <f>'OddsRatio_working_3-way'!X508^(1/3)*SIN(('OddsRatio_working_3-way'!Y508+4*PI())/3)</f>
        <v>#VALUE!</v>
      </c>
      <c r="AF508" s="11" t="e">
        <f>-'OddsRatio_working_3-way'!U508/(3*'OddsRatio_working_3-way'!X508^(1/3))*COS(('OddsRatio_working_3-way'!Y508)/3)</f>
        <v>#VALUE!</v>
      </c>
      <c r="AG508" s="11" t="e">
        <f>-'OddsRatio_working_3-way'!U508/(3*'OddsRatio_working_3-way'!X508^(1/3))*COS(('OddsRatio_working_3-way'!Y508+2*PI())/3)</f>
        <v>#VALUE!</v>
      </c>
      <c r="AH508" s="11" t="e">
        <f>-'OddsRatio_working_3-way'!U508/(3*'OddsRatio_working_3-way'!X508^(1/3))*COS(('OddsRatio_working_3-way'!Y508+4*PI())/3)</f>
        <v>#VALUE!</v>
      </c>
      <c r="AI508" s="11" t="e">
        <f>'OddsRatio_working_3-way'!U508/(3*'OddsRatio_working_3-way'!X508^(1/3))*SIN(('OddsRatio_working_3-way'!Y508)/3)</f>
        <v>#VALUE!</v>
      </c>
      <c r="AJ508" s="11" t="e">
        <f>'OddsRatio_working_3-way'!U508/(3*'OddsRatio_working_3-way'!X508^(1/3))*SIN(('OddsRatio_working_3-way'!Y508+2*PI())/3)</f>
        <v>#VALUE!</v>
      </c>
      <c r="AK508" s="11" t="e">
        <f>'OddsRatio_working_3-way'!U508/(3*'OddsRatio_working_3-way'!X508^(1/3))*SIN(('OddsRatio_working_3-way'!Y508+4*PI())/3)</f>
        <v>#VALUE!</v>
      </c>
      <c r="AL508" s="11" t="e">
        <f>'OddsRatio_working_3-way'!Z508+'OddsRatio_working_3-way'!AF508</f>
        <v>#VALUE!</v>
      </c>
      <c r="AM508" s="11" t="e">
        <f>'OddsRatio_working_3-way'!AA508+'OddsRatio_working_3-way'!AG508</f>
        <v>#VALUE!</v>
      </c>
      <c r="AN508" s="11" t="e">
        <f>'OddsRatio_working_3-way'!AB508+'OddsRatio_working_3-way'!AH508</f>
        <v>#VALUE!</v>
      </c>
      <c r="AO508" s="11" t="e">
        <f>'OddsRatio_working_3-way'!AC508+'OddsRatio_working_3-way'!AI508</f>
        <v>#VALUE!</v>
      </c>
      <c r="AP508" s="11" t="e">
        <f>'OddsRatio_working_3-way'!AD508+'OddsRatio_working_3-way'!AJ508</f>
        <v>#VALUE!</v>
      </c>
      <c r="AQ508" s="11" t="e">
        <f>'OddsRatio_working_3-way'!AE508+'OddsRatio_working_3-way'!AK508</f>
        <v>#VALUE!</v>
      </c>
      <c r="AR508" s="10" t="str">
        <f>IF(A508="","",IF(('OddsRatio_working_3-way'!X508=0),IF(Q508&gt;0,-Q508^(1/3),(-Q508)^(1/3)),'OddsRatio_working_3-way'!AL508-'OddsRatio_working_3-way'!R508/3))</f>
        <v/>
      </c>
      <c r="AS508" s="11" t="e">
        <f>IF(('OddsRatio_working_3-way'!X508=0),IF(Q508&gt;0,-Q508^(1/3),(-Q508)^(1/3)),'OddsRatio_working_3-way'!AM508-'OddsRatio_working_3-way'!R508/3)</f>
        <v>#VALUE!</v>
      </c>
      <c r="AT508" s="11" t="e">
        <f>IF(('OddsRatio_working_3-way'!X508=0),IF(Q508&gt;0,-Q508^(1/3),(-Q508)^(1/3)),'OddsRatio_working_3-way'!AN508-'OddsRatio_working_3-way'!R508/3)</f>
        <v>#VALUE!</v>
      </c>
      <c r="AU508" s="11" t="e">
        <f>IF(('OddsRatio_working_3-way'!X508=0),0,'OddsRatio_working_3-way'!AO508)</f>
        <v>#VALUE!</v>
      </c>
      <c r="AV508" s="11" t="e">
        <f>IF(('OddsRatio_working_3-way'!X508=0),0,'OddsRatio_working_3-way'!AP508)</f>
        <v>#VALUE!</v>
      </c>
      <c r="AW508" s="11" t="e">
        <f>IF(('OddsRatio_working_3-way'!X508=0),0,'OddsRatio_working_3-way'!AQ508)</f>
        <v>#VALUE!</v>
      </c>
    </row>
    <row r="509" spans="1:4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9" t="e">
        <f t="shared" si="104"/>
        <v>#VALUE!</v>
      </c>
      <c r="E509" s="9" t="e">
        <f t="shared" si="105"/>
        <v>#VALUE!</v>
      </c>
      <c r="F509" s="9" t="e">
        <f t="shared" si="106"/>
        <v>#VALUE!</v>
      </c>
      <c r="G509" s="9" t="str">
        <f t="shared" si="107"/>
        <v/>
      </c>
      <c r="H509" s="9" t="str">
        <f t="shared" si="108"/>
        <v/>
      </c>
      <c r="I509" s="9" t="str">
        <f t="shared" si="109"/>
        <v/>
      </c>
      <c r="J509" s="9" t="str">
        <f t="shared" si="110"/>
        <v/>
      </c>
      <c r="K509" s="11" t="e">
        <f t="shared" si="111"/>
        <v>#VALUE!</v>
      </c>
      <c r="L509" s="11" t="e">
        <f t="shared" si="112"/>
        <v>#VALUE!</v>
      </c>
      <c r="M509" s="11" t="e">
        <f t="shared" si="113"/>
        <v>#VALUE!</v>
      </c>
      <c r="N509" s="11" t="e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#VALUE!</v>
      </c>
      <c r="O509" s="11">
        <f>0</f>
        <v>0</v>
      </c>
      <c r="P509" s="11" t="e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#VALUE!</v>
      </c>
      <c r="Q509" s="11" t="e">
        <f>2*'OddsRatio_working_3-way'!K509*'OddsRatio_working_3-way'!L509*'OddsRatio_working_3-way'!M509</f>
        <v>#VALUE!</v>
      </c>
      <c r="R509" s="11" t="e">
        <f t="shared" si="114"/>
        <v>#VALUE!</v>
      </c>
      <c r="S509" s="11" t="e">
        <f t="shared" si="115"/>
        <v>#VALUE!</v>
      </c>
      <c r="T509" s="11" t="e">
        <f t="shared" si="116"/>
        <v>#VALUE!</v>
      </c>
      <c r="U509" s="11" t="e">
        <f>'OddsRatio_working_3-way'!S509-'OddsRatio_working_3-way'!R509^2/3</f>
        <v>#VALUE!</v>
      </c>
      <c r="V509" s="11" t="e">
        <f>'OddsRatio_working_3-way'!S509*'OddsRatio_working_3-way'!R509/3-2*'OddsRatio_working_3-way'!R509^3/27-'OddsRatio_working_3-way'!T509</f>
        <v>#VALUE!</v>
      </c>
      <c r="W509" s="11" t="e">
        <f>'OddsRatio_working_3-way'!V509^2+4*'OddsRatio_working_3-way'!U509^3/27</f>
        <v>#VALUE!</v>
      </c>
      <c r="X509" s="11" t="e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#VALUE!</v>
      </c>
      <c r="Y509" s="11" t="e">
        <f>IF('OddsRatio_working_3-way'!W509&gt;=0,IF('OddsRatio_working_3-way'!V509+SQRT('OddsRatio_working_3-way'!W509)&gt;0,0,PI()),ACOS('OddsRatio_working_3-way'!V509/(2*'OddsRatio_working_3-way'!X509)))</f>
        <v>#VALUE!</v>
      </c>
      <c r="Z509" s="11" t="e">
        <f>'OddsRatio_working_3-way'!X509^(1/3)*COS('OddsRatio_working_3-way'!Y509/3)</f>
        <v>#VALUE!</v>
      </c>
      <c r="AA509" s="11" t="e">
        <f>'OddsRatio_working_3-way'!X509^(1/3)*COS(('OddsRatio_working_3-way'!Y509+2*PI())/3)</f>
        <v>#VALUE!</v>
      </c>
      <c r="AB509" s="11" t="e">
        <f>'OddsRatio_working_3-way'!X509^(1/3)*COS(('OddsRatio_working_3-way'!Y509+4*PI())/3)</f>
        <v>#VALUE!</v>
      </c>
      <c r="AC509" s="11" t="e">
        <f>'OddsRatio_working_3-way'!X509^(1/3)*SIN('OddsRatio_working_3-way'!Y509/3)</f>
        <v>#VALUE!</v>
      </c>
      <c r="AD509" s="11" t="e">
        <f>'OddsRatio_working_3-way'!X509^(1/3)*SIN(('OddsRatio_working_3-way'!Y509+2*PI())/3)</f>
        <v>#VALUE!</v>
      </c>
      <c r="AE509" s="11" t="e">
        <f>'OddsRatio_working_3-way'!X509^(1/3)*SIN(('OddsRatio_working_3-way'!Y509+4*PI())/3)</f>
        <v>#VALUE!</v>
      </c>
      <c r="AF509" s="11" t="e">
        <f>-'OddsRatio_working_3-way'!U509/(3*'OddsRatio_working_3-way'!X509^(1/3))*COS(('OddsRatio_working_3-way'!Y509)/3)</f>
        <v>#VALUE!</v>
      </c>
      <c r="AG509" s="11" t="e">
        <f>-'OddsRatio_working_3-way'!U509/(3*'OddsRatio_working_3-way'!X509^(1/3))*COS(('OddsRatio_working_3-way'!Y509+2*PI())/3)</f>
        <v>#VALUE!</v>
      </c>
      <c r="AH509" s="11" t="e">
        <f>-'OddsRatio_working_3-way'!U509/(3*'OddsRatio_working_3-way'!X509^(1/3))*COS(('OddsRatio_working_3-way'!Y509+4*PI())/3)</f>
        <v>#VALUE!</v>
      </c>
      <c r="AI509" s="11" t="e">
        <f>'OddsRatio_working_3-way'!U509/(3*'OddsRatio_working_3-way'!X509^(1/3))*SIN(('OddsRatio_working_3-way'!Y509)/3)</f>
        <v>#VALUE!</v>
      </c>
      <c r="AJ509" s="11" t="e">
        <f>'OddsRatio_working_3-way'!U509/(3*'OddsRatio_working_3-way'!X509^(1/3))*SIN(('OddsRatio_working_3-way'!Y509+2*PI())/3)</f>
        <v>#VALUE!</v>
      </c>
      <c r="AK509" s="11" t="e">
        <f>'OddsRatio_working_3-way'!U509/(3*'OddsRatio_working_3-way'!X509^(1/3))*SIN(('OddsRatio_working_3-way'!Y509+4*PI())/3)</f>
        <v>#VALUE!</v>
      </c>
      <c r="AL509" s="11" t="e">
        <f>'OddsRatio_working_3-way'!Z509+'OddsRatio_working_3-way'!AF509</f>
        <v>#VALUE!</v>
      </c>
      <c r="AM509" s="11" t="e">
        <f>'OddsRatio_working_3-way'!AA509+'OddsRatio_working_3-way'!AG509</f>
        <v>#VALUE!</v>
      </c>
      <c r="AN509" s="11" t="e">
        <f>'OddsRatio_working_3-way'!AB509+'OddsRatio_working_3-way'!AH509</f>
        <v>#VALUE!</v>
      </c>
      <c r="AO509" s="11" t="e">
        <f>'OddsRatio_working_3-way'!AC509+'OddsRatio_working_3-way'!AI509</f>
        <v>#VALUE!</v>
      </c>
      <c r="AP509" s="11" t="e">
        <f>'OddsRatio_working_3-way'!AD509+'OddsRatio_working_3-way'!AJ509</f>
        <v>#VALUE!</v>
      </c>
      <c r="AQ509" s="11" t="e">
        <f>'OddsRatio_working_3-way'!AE509+'OddsRatio_working_3-way'!AK509</f>
        <v>#VALUE!</v>
      </c>
      <c r="AR509" s="10" t="str">
        <f>IF(A509="","",IF(('OddsRatio_working_3-way'!X509=0),IF(Q509&gt;0,-Q509^(1/3),(-Q509)^(1/3)),'OddsRatio_working_3-way'!AL509-'OddsRatio_working_3-way'!R509/3))</f>
        <v/>
      </c>
      <c r="AS509" s="11" t="e">
        <f>IF(('OddsRatio_working_3-way'!X509=0),IF(Q509&gt;0,-Q509^(1/3),(-Q509)^(1/3)),'OddsRatio_working_3-way'!AM509-'OddsRatio_working_3-way'!R509/3)</f>
        <v>#VALUE!</v>
      </c>
      <c r="AT509" s="11" t="e">
        <f>IF(('OddsRatio_working_3-way'!X509=0),IF(Q509&gt;0,-Q509^(1/3),(-Q509)^(1/3)),'OddsRatio_working_3-way'!AN509-'OddsRatio_working_3-way'!R509/3)</f>
        <v>#VALUE!</v>
      </c>
      <c r="AU509" s="11" t="e">
        <f>IF(('OddsRatio_working_3-way'!X509=0),0,'OddsRatio_working_3-way'!AO509)</f>
        <v>#VALUE!</v>
      </c>
      <c r="AV509" s="11" t="e">
        <f>IF(('OddsRatio_working_3-way'!X509=0),0,'OddsRatio_working_3-way'!AP509)</f>
        <v>#VALUE!</v>
      </c>
      <c r="AW509" s="11" t="e">
        <f>IF(('OddsRatio_working_3-way'!X509=0),0,'OddsRatio_working_3-way'!AQ509)</f>
        <v>#VALUE!</v>
      </c>
    </row>
    <row r="510" spans="1:4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9" t="e">
        <f t="shared" si="104"/>
        <v>#VALUE!</v>
      </c>
      <c r="E510" s="9" t="e">
        <f t="shared" si="105"/>
        <v>#VALUE!</v>
      </c>
      <c r="F510" s="9" t="e">
        <f t="shared" si="106"/>
        <v>#VALUE!</v>
      </c>
      <c r="G510" s="9" t="str">
        <f t="shared" si="107"/>
        <v/>
      </c>
      <c r="H510" s="9" t="str">
        <f t="shared" si="108"/>
        <v/>
      </c>
      <c r="I510" s="9" t="str">
        <f t="shared" si="109"/>
        <v/>
      </c>
      <c r="J510" s="9" t="str">
        <f t="shared" si="110"/>
        <v/>
      </c>
      <c r="K510" s="11" t="e">
        <f t="shared" si="111"/>
        <v>#VALUE!</v>
      </c>
      <c r="L510" s="11" t="e">
        <f t="shared" si="112"/>
        <v>#VALUE!</v>
      </c>
      <c r="M510" s="11" t="e">
        <f t="shared" si="113"/>
        <v>#VALUE!</v>
      </c>
      <c r="N510" s="11" t="e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#VALUE!</v>
      </c>
      <c r="O510" s="11">
        <f>0</f>
        <v>0</v>
      </c>
      <c r="P510" s="11" t="e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#VALUE!</v>
      </c>
      <c r="Q510" s="11" t="e">
        <f>2*'OddsRatio_working_3-way'!K510*'OddsRatio_working_3-way'!L510*'OddsRatio_working_3-way'!M510</f>
        <v>#VALUE!</v>
      </c>
      <c r="R510" s="11" t="e">
        <f t="shared" si="114"/>
        <v>#VALUE!</v>
      </c>
      <c r="S510" s="11" t="e">
        <f t="shared" si="115"/>
        <v>#VALUE!</v>
      </c>
      <c r="T510" s="11" t="e">
        <f t="shared" si="116"/>
        <v>#VALUE!</v>
      </c>
      <c r="U510" s="11" t="e">
        <f>'OddsRatio_working_3-way'!S510-'OddsRatio_working_3-way'!R510^2/3</f>
        <v>#VALUE!</v>
      </c>
      <c r="V510" s="11" t="e">
        <f>'OddsRatio_working_3-way'!S510*'OddsRatio_working_3-way'!R510/3-2*'OddsRatio_working_3-way'!R510^3/27-'OddsRatio_working_3-way'!T510</f>
        <v>#VALUE!</v>
      </c>
      <c r="W510" s="11" t="e">
        <f>'OddsRatio_working_3-way'!V510^2+4*'OddsRatio_working_3-way'!U510^3/27</f>
        <v>#VALUE!</v>
      </c>
      <c r="X510" s="11" t="e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#VALUE!</v>
      </c>
      <c r="Y510" s="11" t="e">
        <f>IF('OddsRatio_working_3-way'!W510&gt;=0,IF('OddsRatio_working_3-way'!V510+SQRT('OddsRatio_working_3-way'!W510)&gt;0,0,PI()),ACOS('OddsRatio_working_3-way'!V510/(2*'OddsRatio_working_3-way'!X510)))</f>
        <v>#VALUE!</v>
      </c>
      <c r="Z510" s="11" t="e">
        <f>'OddsRatio_working_3-way'!X510^(1/3)*COS('OddsRatio_working_3-way'!Y510/3)</f>
        <v>#VALUE!</v>
      </c>
      <c r="AA510" s="11" t="e">
        <f>'OddsRatio_working_3-way'!X510^(1/3)*COS(('OddsRatio_working_3-way'!Y510+2*PI())/3)</f>
        <v>#VALUE!</v>
      </c>
      <c r="AB510" s="11" t="e">
        <f>'OddsRatio_working_3-way'!X510^(1/3)*COS(('OddsRatio_working_3-way'!Y510+4*PI())/3)</f>
        <v>#VALUE!</v>
      </c>
      <c r="AC510" s="11" t="e">
        <f>'OddsRatio_working_3-way'!X510^(1/3)*SIN('OddsRatio_working_3-way'!Y510/3)</f>
        <v>#VALUE!</v>
      </c>
      <c r="AD510" s="11" t="e">
        <f>'OddsRatio_working_3-way'!X510^(1/3)*SIN(('OddsRatio_working_3-way'!Y510+2*PI())/3)</f>
        <v>#VALUE!</v>
      </c>
      <c r="AE510" s="11" t="e">
        <f>'OddsRatio_working_3-way'!X510^(1/3)*SIN(('OddsRatio_working_3-way'!Y510+4*PI())/3)</f>
        <v>#VALUE!</v>
      </c>
      <c r="AF510" s="11" t="e">
        <f>-'OddsRatio_working_3-way'!U510/(3*'OddsRatio_working_3-way'!X510^(1/3))*COS(('OddsRatio_working_3-way'!Y510)/3)</f>
        <v>#VALUE!</v>
      </c>
      <c r="AG510" s="11" t="e">
        <f>-'OddsRatio_working_3-way'!U510/(3*'OddsRatio_working_3-way'!X510^(1/3))*COS(('OddsRatio_working_3-way'!Y510+2*PI())/3)</f>
        <v>#VALUE!</v>
      </c>
      <c r="AH510" s="11" t="e">
        <f>-'OddsRatio_working_3-way'!U510/(3*'OddsRatio_working_3-way'!X510^(1/3))*COS(('OddsRatio_working_3-way'!Y510+4*PI())/3)</f>
        <v>#VALUE!</v>
      </c>
      <c r="AI510" s="11" t="e">
        <f>'OddsRatio_working_3-way'!U510/(3*'OddsRatio_working_3-way'!X510^(1/3))*SIN(('OddsRatio_working_3-way'!Y510)/3)</f>
        <v>#VALUE!</v>
      </c>
      <c r="AJ510" s="11" t="e">
        <f>'OddsRatio_working_3-way'!U510/(3*'OddsRatio_working_3-way'!X510^(1/3))*SIN(('OddsRatio_working_3-way'!Y510+2*PI())/3)</f>
        <v>#VALUE!</v>
      </c>
      <c r="AK510" s="11" t="e">
        <f>'OddsRatio_working_3-way'!U510/(3*'OddsRatio_working_3-way'!X510^(1/3))*SIN(('OddsRatio_working_3-way'!Y510+4*PI())/3)</f>
        <v>#VALUE!</v>
      </c>
      <c r="AL510" s="11" t="e">
        <f>'OddsRatio_working_3-way'!Z510+'OddsRatio_working_3-way'!AF510</f>
        <v>#VALUE!</v>
      </c>
      <c r="AM510" s="11" t="e">
        <f>'OddsRatio_working_3-way'!AA510+'OddsRatio_working_3-way'!AG510</f>
        <v>#VALUE!</v>
      </c>
      <c r="AN510" s="11" t="e">
        <f>'OddsRatio_working_3-way'!AB510+'OddsRatio_working_3-way'!AH510</f>
        <v>#VALUE!</v>
      </c>
      <c r="AO510" s="11" t="e">
        <f>'OddsRatio_working_3-way'!AC510+'OddsRatio_working_3-way'!AI510</f>
        <v>#VALUE!</v>
      </c>
      <c r="AP510" s="11" t="e">
        <f>'OddsRatio_working_3-way'!AD510+'OddsRatio_working_3-way'!AJ510</f>
        <v>#VALUE!</v>
      </c>
      <c r="AQ510" s="11" t="e">
        <f>'OddsRatio_working_3-way'!AE510+'OddsRatio_working_3-way'!AK510</f>
        <v>#VALUE!</v>
      </c>
      <c r="AR510" s="10" t="str">
        <f>IF(A510="","",IF(('OddsRatio_working_3-way'!X510=0),IF(Q510&gt;0,-Q510^(1/3),(-Q510)^(1/3)),'OddsRatio_working_3-way'!AL510-'OddsRatio_working_3-way'!R510/3))</f>
        <v/>
      </c>
      <c r="AS510" s="11" t="e">
        <f>IF(('OddsRatio_working_3-way'!X510=0),IF(Q510&gt;0,-Q510^(1/3),(-Q510)^(1/3)),'OddsRatio_working_3-way'!AM510-'OddsRatio_working_3-way'!R510/3)</f>
        <v>#VALUE!</v>
      </c>
      <c r="AT510" s="11" t="e">
        <f>IF(('OddsRatio_working_3-way'!X510=0),IF(Q510&gt;0,-Q510^(1/3),(-Q510)^(1/3)),'OddsRatio_working_3-way'!AN510-'OddsRatio_working_3-way'!R510/3)</f>
        <v>#VALUE!</v>
      </c>
      <c r="AU510" s="11" t="e">
        <f>IF(('OddsRatio_working_3-way'!X510=0),0,'OddsRatio_working_3-way'!AO510)</f>
        <v>#VALUE!</v>
      </c>
      <c r="AV510" s="11" t="e">
        <f>IF(('OddsRatio_working_3-way'!X510=0),0,'OddsRatio_working_3-way'!AP510)</f>
        <v>#VALUE!</v>
      </c>
      <c r="AW510" s="11" t="e">
        <f>IF(('OddsRatio_working_3-way'!X510=0),0,'OddsRatio_working_3-way'!AQ510)</f>
        <v>#VALUE!</v>
      </c>
    </row>
    <row r="511" spans="1:4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9" t="e">
        <f t="shared" si="104"/>
        <v>#VALUE!</v>
      </c>
      <c r="E511" s="9" t="e">
        <f t="shared" si="105"/>
        <v>#VALUE!</v>
      </c>
      <c r="F511" s="9" t="e">
        <f t="shared" si="106"/>
        <v>#VALUE!</v>
      </c>
      <c r="G511" s="9" t="str">
        <f t="shared" si="107"/>
        <v/>
      </c>
      <c r="H511" s="9" t="str">
        <f t="shared" si="108"/>
        <v/>
      </c>
      <c r="I511" s="9" t="str">
        <f t="shared" si="109"/>
        <v/>
      </c>
      <c r="J511" s="9" t="str">
        <f t="shared" si="110"/>
        <v/>
      </c>
      <c r="K511" s="11" t="e">
        <f t="shared" si="111"/>
        <v>#VALUE!</v>
      </c>
      <c r="L511" s="11" t="e">
        <f t="shared" si="112"/>
        <v>#VALUE!</v>
      </c>
      <c r="M511" s="11" t="e">
        <f t="shared" si="113"/>
        <v>#VALUE!</v>
      </c>
      <c r="N511" s="11" t="e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#VALUE!</v>
      </c>
      <c r="O511" s="11">
        <f>0</f>
        <v>0</v>
      </c>
      <c r="P511" s="11" t="e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#VALUE!</v>
      </c>
      <c r="Q511" s="11" t="e">
        <f>2*'OddsRatio_working_3-way'!K511*'OddsRatio_working_3-way'!L511*'OddsRatio_working_3-way'!M511</f>
        <v>#VALUE!</v>
      </c>
      <c r="R511" s="11" t="e">
        <f t="shared" si="114"/>
        <v>#VALUE!</v>
      </c>
      <c r="S511" s="11" t="e">
        <f t="shared" si="115"/>
        <v>#VALUE!</v>
      </c>
      <c r="T511" s="11" t="e">
        <f t="shared" si="116"/>
        <v>#VALUE!</v>
      </c>
      <c r="U511" s="11" t="e">
        <f>'OddsRatio_working_3-way'!S511-'OddsRatio_working_3-way'!R511^2/3</f>
        <v>#VALUE!</v>
      </c>
      <c r="V511" s="11" t="e">
        <f>'OddsRatio_working_3-way'!S511*'OddsRatio_working_3-way'!R511/3-2*'OddsRatio_working_3-way'!R511^3/27-'OddsRatio_working_3-way'!T511</f>
        <v>#VALUE!</v>
      </c>
      <c r="W511" s="11" t="e">
        <f>'OddsRatio_working_3-way'!V511^2+4*'OddsRatio_working_3-way'!U511^3/27</f>
        <v>#VALUE!</v>
      </c>
      <c r="X511" s="11" t="e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#VALUE!</v>
      </c>
      <c r="Y511" s="11" t="e">
        <f>IF('OddsRatio_working_3-way'!W511&gt;=0,IF('OddsRatio_working_3-way'!V511+SQRT('OddsRatio_working_3-way'!W511)&gt;0,0,PI()),ACOS('OddsRatio_working_3-way'!V511/(2*'OddsRatio_working_3-way'!X511)))</f>
        <v>#VALUE!</v>
      </c>
      <c r="Z511" s="11" t="e">
        <f>'OddsRatio_working_3-way'!X511^(1/3)*COS('OddsRatio_working_3-way'!Y511/3)</f>
        <v>#VALUE!</v>
      </c>
      <c r="AA511" s="11" t="e">
        <f>'OddsRatio_working_3-way'!X511^(1/3)*COS(('OddsRatio_working_3-way'!Y511+2*PI())/3)</f>
        <v>#VALUE!</v>
      </c>
      <c r="AB511" s="11" t="e">
        <f>'OddsRatio_working_3-way'!X511^(1/3)*COS(('OddsRatio_working_3-way'!Y511+4*PI())/3)</f>
        <v>#VALUE!</v>
      </c>
      <c r="AC511" s="11" t="e">
        <f>'OddsRatio_working_3-way'!X511^(1/3)*SIN('OddsRatio_working_3-way'!Y511/3)</f>
        <v>#VALUE!</v>
      </c>
      <c r="AD511" s="11" t="e">
        <f>'OddsRatio_working_3-way'!X511^(1/3)*SIN(('OddsRatio_working_3-way'!Y511+2*PI())/3)</f>
        <v>#VALUE!</v>
      </c>
      <c r="AE511" s="11" t="e">
        <f>'OddsRatio_working_3-way'!X511^(1/3)*SIN(('OddsRatio_working_3-way'!Y511+4*PI())/3)</f>
        <v>#VALUE!</v>
      </c>
      <c r="AF511" s="11" t="e">
        <f>-'OddsRatio_working_3-way'!U511/(3*'OddsRatio_working_3-way'!X511^(1/3))*COS(('OddsRatio_working_3-way'!Y511)/3)</f>
        <v>#VALUE!</v>
      </c>
      <c r="AG511" s="11" t="e">
        <f>-'OddsRatio_working_3-way'!U511/(3*'OddsRatio_working_3-way'!X511^(1/3))*COS(('OddsRatio_working_3-way'!Y511+2*PI())/3)</f>
        <v>#VALUE!</v>
      </c>
      <c r="AH511" s="11" t="e">
        <f>-'OddsRatio_working_3-way'!U511/(3*'OddsRatio_working_3-way'!X511^(1/3))*COS(('OddsRatio_working_3-way'!Y511+4*PI())/3)</f>
        <v>#VALUE!</v>
      </c>
      <c r="AI511" s="11" t="e">
        <f>'OddsRatio_working_3-way'!U511/(3*'OddsRatio_working_3-way'!X511^(1/3))*SIN(('OddsRatio_working_3-way'!Y511)/3)</f>
        <v>#VALUE!</v>
      </c>
      <c r="AJ511" s="11" t="e">
        <f>'OddsRatio_working_3-way'!U511/(3*'OddsRatio_working_3-way'!X511^(1/3))*SIN(('OddsRatio_working_3-way'!Y511+2*PI())/3)</f>
        <v>#VALUE!</v>
      </c>
      <c r="AK511" s="11" t="e">
        <f>'OddsRatio_working_3-way'!U511/(3*'OddsRatio_working_3-way'!X511^(1/3))*SIN(('OddsRatio_working_3-way'!Y511+4*PI())/3)</f>
        <v>#VALUE!</v>
      </c>
      <c r="AL511" s="11" t="e">
        <f>'OddsRatio_working_3-way'!Z511+'OddsRatio_working_3-way'!AF511</f>
        <v>#VALUE!</v>
      </c>
      <c r="AM511" s="11" t="e">
        <f>'OddsRatio_working_3-way'!AA511+'OddsRatio_working_3-way'!AG511</f>
        <v>#VALUE!</v>
      </c>
      <c r="AN511" s="11" t="e">
        <f>'OddsRatio_working_3-way'!AB511+'OddsRatio_working_3-way'!AH511</f>
        <v>#VALUE!</v>
      </c>
      <c r="AO511" s="11" t="e">
        <f>'OddsRatio_working_3-way'!AC511+'OddsRatio_working_3-way'!AI511</f>
        <v>#VALUE!</v>
      </c>
      <c r="AP511" s="11" t="e">
        <f>'OddsRatio_working_3-way'!AD511+'OddsRatio_working_3-way'!AJ511</f>
        <v>#VALUE!</v>
      </c>
      <c r="AQ511" s="11" t="e">
        <f>'OddsRatio_working_3-way'!AE511+'OddsRatio_working_3-way'!AK511</f>
        <v>#VALUE!</v>
      </c>
      <c r="AR511" s="10" t="str">
        <f>IF(A511="","",IF(('OddsRatio_working_3-way'!X511=0),IF(Q511&gt;0,-Q511^(1/3),(-Q511)^(1/3)),'OddsRatio_working_3-way'!AL511-'OddsRatio_working_3-way'!R511/3))</f>
        <v/>
      </c>
      <c r="AS511" s="11" t="e">
        <f>IF(('OddsRatio_working_3-way'!X511=0),IF(Q511&gt;0,-Q511^(1/3),(-Q511)^(1/3)),'OddsRatio_working_3-way'!AM511-'OddsRatio_working_3-way'!R511/3)</f>
        <v>#VALUE!</v>
      </c>
      <c r="AT511" s="11" t="e">
        <f>IF(('OddsRatio_working_3-way'!X511=0),IF(Q511&gt;0,-Q511^(1/3),(-Q511)^(1/3)),'OddsRatio_working_3-way'!AN511-'OddsRatio_working_3-way'!R511/3)</f>
        <v>#VALUE!</v>
      </c>
      <c r="AU511" s="11" t="e">
        <f>IF(('OddsRatio_working_3-way'!X511=0),0,'OddsRatio_working_3-way'!AO511)</f>
        <v>#VALUE!</v>
      </c>
      <c r="AV511" s="11" t="e">
        <f>IF(('OddsRatio_working_3-way'!X511=0),0,'OddsRatio_working_3-way'!AP511)</f>
        <v>#VALUE!</v>
      </c>
      <c r="AW511" s="11" t="e">
        <f>IF(('OddsRatio_working_3-way'!X511=0),0,'OddsRatio_working_3-way'!AQ511)</f>
        <v>#VALUE!</v>
      </c>
    </row>
    <row r="512" spans="1:4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9" t="e">
        <f t="shared" si="104"/>
        <v>#VALUE!</v>
      </c>
      <c r="E512" s="9" t="e">
        <f t="shared" si="105"/>
        <v>#VALUE!</v>
      </c>
      <c r="F512" s="9" t="e">
        <f t="shared" si="106"/>
        <v>#VALUE!</v>
      </c>
      <c r="G512" s="9" t="str">
        <f t="shared" si="107"/>
        <v/>
      </c>
      <c r="H512" s="9" t="str">
        <f t="shared" si="108"/>
        <v/>
      </c>
      <c r="I512" s="9" t="str">
        <f t="shared" si="109"/>
        <v/>
      </c>
      <c r="J512" s="9" t="str">
        <f t="shared" si="110"/>
        <v/>
      </c>
      <c r="K512" s="11" t="e">
        <f t="shared" si="111"/>
        <v>#VALUE!</v>
      </c>
      <c r="L512" s="11" t="e">
        <f t="shared" si="112"/>
        <v>#VALUE!</v>
      </c>
      <c r="M512" s="11" t="e">
        <f t="shared" si="113"/>
        <v>#VALUE!</v>
      </c>
      <c r="N512" s="11" t="e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#VALUE!</v>
      </c>
      <c r="O512" s="11">
        <f>0</f>
        <v>0</v>
      </c>
      <c r="P512" s="11" t="e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#VALUE!</v>
      </c>
      <c r="Q512" s="11" t="e">
        <f>2*'OddsRatio_working_3-way'!K512*'OddsRatio_working_3-way'!L512*'OddsRatio_working_3-way'!M512</f>
        <v>#VALUE!</v>
      </c>
      <c r="R512" s="11" t="e">
        <f t="shared" si="114"/>
        <v>#VALUE!</v>
      </c>
      <c r="S512" s="11" t="e">
        <f t="shared" si="115"/>
        <v>#VALUE!</v>
      </c>
      <c r="T512" s="11" t="e">
        <f t="shared" si="116"/>
        <v>#VALUE!</v>
      </c>
      <c r="U512" s="11" t="e">
        <f>'OddsRatio_working_3-way'!S512-'OddsRatio_working_3-way'!R512^2/3</f>
        <v>#VALUE!</v>
      </c>
      <c r="V512" s="11" t="e">
        <f>'OddsRatio_working_3-way'!S512*'OddsRatio_working_3-way'!R512/3-2*'OddsRatio_working_3-way'!R512^3/27-'OddsRatio_working_3-way'!T512</f>
        <v>#VALUE!</v>
      </c>
      <c r="W512" s="11" t="e">
        <f>'OddsRatio_working_3-way'!V512^2+4*'OddsRatio_working_3-way'!U512^3/27</f>
        <v>#VALUE!</v>
      </c>
      <c r="X512" s="11" t="e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#VALUE!</v>
      </c>
      <c r="Y512" s="11" t="e">
        <f>IF('OddsRatio_working_3-way'!W512&gt;=0,IF('OddsRatio_working_3-way'!V512+SQRT('OddsRatio_working_3-way'!W512)&gt;0,0,PI()),ACOS('OddsRatio_working_3-way'!V512/(2*'OddsRatio_working_3-way'!X512)))</f>
        <v>#VALUE!</v>
      </c>
      <c r="Z512" s="11" t="e">
        <f>'OddsRatio_working_3-way'!X512^(1/3)*COS('OddsRatio_working_3-way'!Y512/3)</f>
        <v>#VALUE!</v>
      </c>
      <c r="AA512" s="11" t="e">
        <f>'OddsRatio_working_3-way'!X512^(1/3)*COS(('OddsRatio_working_3-way'!Y512+2*PI())/3)</f>
        <v>#VALUE!</v>
      </c>
      <c r="AB512" s="11" t="e">
        <f>'OddsRatio_working_3-way'!X512^(1/3)*COS(('OddsRatio_working_3-way'!Y512+4*PI())/3)</f>
        <v>#VALUE!</v>
      </c>
      <c r="AC512" s="11" t="e">
        <f>'OddsRatio_working_3-way'!X512^(1/3)*SIN('OddsRatio_working_3-way'!Y512/3)</f>
        <v>#VALUE!</v>
      </c>
      <c r="AD512" s="11" t="e">
        <f>'OddsRatio_working_3-way'!X512^(1/3)*SIN(('OddsRatio_working_3-way'!Y512+2*PI())/3)</f>
        <v>#VALUE!</v>
      </c>
      <c r="AE512" s="11" t="e">
        <f>'OddsRatio_working_3-way'!X512^(1/3)*SIN(('OddsRatio_working_3-way'!Y512+4*PI())/3)</f>
        <v>#VALUE!</v>
      </c>
      <c r="AF512" s="11" t="e">
        <f>-'OddsRatio_working_3-way'!U512/(3*'OddsRatio_working_3-way'!X512^(1/3))*COS(('OddsRatio_working_3-way'!Y512)/3)</f>
        <v>#VALUE!</v>
      </c>
      <c r="AG512" s="11" t="e">
        <f>-'OddsRatio_working_3-way'!U512/(3*'OddsRatio_working_3-way'!X512^(1/3))*COS(('OddsRatio_working_3-way'!Y512+2*PI())/3)</f>
        <v>#VALUE!</v>
      </c>
      <c r="AH512" s="11" t="e">
        <f>-'OddsRatio_working_3-way'!U512/(3*'OddsRatio_working_3-way'!X512^(1/3))*COS(('OddsRatio_working_3-way'!Y512+4*PI())/3)</f>
        <v>#VALUE!</v>
      </c>
      <c r="AI512" s="11" t="e">
        <f>'OddsRatio_working_3-way'!U512/(3*'OddsRatio_working_3-way'!X512^(1/3))*SIN(('OddsRatio_working_3-way'!Y512)/3)</f>
        <v>#VALUE!</v>
      </c>
      <c r="AJ512" s="11" t="e">
        <f>'OddsRatio_working_3-way'!U512/(3*'OddsRatio_working_3-way'!X512^(1/3))*SIN(('OddsRatio_working_3-way'!Y512+2*PI())/3)</f>
        <v>#VALUE!</v>
      </c>
      <c r="AK512" s="11" t="e">
        <f>'OddsRatio_working_3-way'!U512/(3*'OddsRatio_working_3-way'!X512^(1/3))*SIN(('OddsRatio_working_3-way'!Y512+4*PI())/3)</f>
        <v>#VALUE!</v>
      </c>
      <c r="AL512" s="11" t="e">
        <f>'OddsRatio_working_3-way'!Z512+'OddsRatio_working_3-way'!AF512</f>
        <v>#VALUE!</v>
      </c>
      <c r="AM512" s="11" t="e">
        <f>'OddsRatio_working_3-way'!AA512+'OddsRatio_working_3-way'!AG512</f>
        <v>#VALUE!</v>
      </c>
      <c r="AN512" s="11" t="e">
        <f>'OddsRatio_working_3-way'!AB512+'OddsRatio_working_3-way'!AH512</f>
        <v>#VALUE!</v>
      </c>
      <c r="AO512" s="11" t="e">
        <f>'OddsRatio_working_3-way'!AC512+'OddsRatio_working_3-way'!AI512</f>
        <v>#VALUE!</v>
      </c>
      <c r="AP512" s="11" t="e">
        <f>'OddsRatio_working_3-way'!AD512+'OddsRatio_working_3-way'!AJ512</f>
        <v>#VALUE!</v>
      </c>
      <c r="AQ512" s="11" t="e">
        <f>'OddsRatio_working_3-way'!AE512+'OddsRatio_working_3-way'!AK512</f>
        <v>#VALUE!</v>
      </c>
      <c r="AR512" s="10" t="str">
        <f>IF(A512="","",IF(('OddsRatio_working_3-way'!X512=0),IF(Q512&gt;0,-Q512^(1/3),(-Q512)^(1/3)),'OddsRatio_working_3-way'!AL512-'OddsRatio_working_3-way'!R512/3))</f>
        <v/>
      </c>
      <c r="AS512" s="11" t="e">
        <f>IF(('OddsRatio_working_3-way'!X512=0),IF(Q512&gt;0,-Q512^(1/3),(-Q512)^(1/3)),'OddsRatio_working_3-way'!AM512-'OddsRatio_working_3-way'!R512/3)</f>
        <v>#VALUE!</v>
      </c>
      <c r="AT512" s="11" t="e">
        <f>IF(('OddsRatio_working_3-way'!X512=0),IF(Q512&gt;0,-Q512^(1/3),(-Q512)^(1/3)),'OddsRatio_working_3-way'!AN512-'OddsRatio_working_3-way'!R512/3)</f>
        <v>#VALUE!</v>
      </c>
      <c r="AU512" s="11" t="e">
        <f>IF(('OddsRatio_working_3-way'!X512=0),0,'OddsRatio_working_3-way'!AO512)</f>
        <v>#VALUE!</v>
      </c>
      <c r="AV512" s="11" t="e">
        <f>IF(('OddsRatio_working_3-way'!X512=0),0,'OddsRatio_working_3-way'!AP512)</f>
        <v>#VALUE!</v>
      </c>
      <c r="AW512" s="11" t="e">
        <f>IF(('OddsRatio_working_3-way'!X512=0),0,'OddsRatio_working_3-way'!AQ512)</f>
        <v>#VALUE!</v>
      </c>
    </row>
    <row r="513" spans="1:4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9" t="e">
        <f t="shared" si="104"/>
        <v>#VALUE!</v>
      </c>
      <c r="E513" s="9" t="e">
        <f t="shared" si="105"/>
        <v>#VALUE!</v>
      </c>
      <c r="F513" s="9" t="e">
        <f t="shared" si="106"/>
        <v>#VALUE!</v>
      </c>
      <c r="G513" s="9" t="str">
        <f t="shared" si="107"/>
        <v/>
      </c>
      <c r="H513" s="9" t="str">
        <f t="shared" si="108"/>
        <v/>
      </c>
      <c r="I513" s="9" t="str">
        <f t="shared" si="109"/>
        <v/>
      </c>
      <c r="J513" s="9" t="str">
        <f t="shared" si="110"/>
        <v/>
      </c>
      <c r="K513" s="11" t="e">
        <f t="shared" si="111"/>
        <v>#VALUE!</v>
      </c>
      <c r="L513" s="11" t="e">
        <f t="shared" si="112"/>
        <v>#VALUE!</v>
      </c>
      <c r="M513" s="11" t="e">
        <f t="shared" si="113"/>
        <v>#VALUE!</v>
      </c>
      <c r="N513" s="11" t="e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#VALUE!</v>
      </c>
      <c r="O513" s="11">
        <f>0</f>
        <v>0</v>
      </c>
      <c r="P513" s="11" t="e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#VALUE!</v>
      </c>
      <c r="Q513" s="11" t="e">
        <f>2*'OddsRatio_working_3-way'!K513*'OddsRatio_working_3-way'!L513*'OddsRatio_working_3-way'!M513</f>
        <v>#VALUE!</v>
      </c>
      <c r="R513" s="11" t="e">
        <f t="shared" si="114"/>
        <v>#VALUE!</v>
      </c>
      <c r="S513" s="11" t="e">
        <f t="shared" si="115"/>
        <v>#VALUE!</v>
      </c>
      <c r="T513" s="11" t="e">
        <f t="shared" si="116"/>
        <v>#VALUE!</v>
      </c>
      <c r="U513" s="11" t="e">
        <f>'OddsRatio_working_3-way'!S513-'OddsRatio_working_3-way'!R513^2/3</f>
        <v>#VALUE!</v>
      </c>
      <c r="V513" s="11" t="e">
        <f>'OddsRatio_working_3-way'!S513*'OddsRatio_working_3-way'!R513/3-2*'OddsRatio_working_3-way'!R513^3/27-'OddsRatio_working_3-way'!T513</f>
        <v>#VALUE!</v>
      </c>
      <c r="W513" s="11" t="e">
        <f>'OddsRatio_working_3-way'!V513^2+4*'OddsRatio_working_3-way'!U513^3/27</f>
        <v>#VALUE!</v>
      </c>
      <c r="X513" s="11" t="e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#VALUE!</v>
      </c>
      <c r="Y513" s="11" t="e">
        <f>IF('OddsRatio_working_3-way'!W513&gt;=0,IF('OddsRatio_working_3-way'!V513+SQRT('OddsRatio_working_3-way'!W513)&gt;0,0,PI()),ACOS('OddsRatio_working_3-way'!V513/(2*'OddsRatio_working_3-way'!X513)))</f>
        <v>#VALUE!</v>
      </c>
      <c r="Z513" s="11" t="e">
        <f>'OddsRatio_working_3-way'!X513^(1/3)*COS('OddsRatio_working_3-way'!Y513/3)</f>
        <v>#VALUE!</v>
      </c>
      <c r="AA513" s="11" t="e">
        <f>'OddsRatio_working_3-way'!X513^(1/3)*COS(('OddsRatio_working_3-way'!Y513+2*PI())/3)</f>
        <v>#VALUE!</v>
      </c>
      <c r="AB513" s="11" t="e">
        <f>'OddsRatio_working_3-way'!X513^(1/3)*COS(('OddsRatio_working_3-way'!Y513+4*PI())/3)</f>
        <v>#VALUE!</v>
      </c>
      <c r="AC513" s="11" t="e">
        <f>'OddsRatio_working_3-way'!X513^(1/3)*SIN('OddsRatio_working_3-way'!Y513/3)</f>
        <v>#VALUE!</v>
      </c>
      <c r="AD513" s="11" t="e">
        <f>'OddsRatio_working_3-way'!X513^(1/3)*SIN(('OddsRatio_working_3-way'!Y513+2*PI())/3)</f>
        <v>#VALUE!</v>
      </c>
      <c r="AE513" s="11" t="e">
        <f>'OddsRatio_working_3-way'!X513^(1/3)*SIN(('OddsRatio_working_3-way'!Y513+4*PI())/3)</f>
        <v>#VALUE!</v>
      </c>
      <c r="AF513" s="11" t="e">
        <f>-'OddsRatio_working_3-way'!U513/(3*'OddsRatio_working_3-way'!X513^(1/3))*COS(('OddsRatio_working_3-way'!Y513)/3)</f>
        <v>#VALUE!</v>
      </c>
      <c r="AG513" s="11" t="e">
        <f>-'OddsRatio_working_3-way'!U513/(3*'OddsRatio_working_3-way'!X513^(1/3))*COS(('OddsRatio_working_3-way'!Y513+2*PI())/3)</f>
        <v>#VALUE!</v>
      </c>
      <c r="AH513" s="11" t="e">
        <f>-'OddsRatio_working_3-way'!U513/(3*'OddsRatio_working_3-way'!X513^(1/3))*COS(('OddsRatio_working_3-way'!Y513+4*PI())/3)</f>
        <v>#VALUE!</v>
      </c>
      <c r="AI513" s="11" t="e">
        <f>'OddsRatio_working_3-way'!U513/(3*'OddsRatio_working_3-way'!X513^(1/3))*SIN(('OddsRatio_working_3-way'!Y513)/3)</f>
        <v>#VALUE!</v>
      </c>
      <c r="AJ513" s="11" t="e">
        <f>'OddsRatio_working_3-way'!U513/(3*'OddsRatio_working_3-way'!X513^(1/3))*SIN(('OddsRatio_working_3-way'!Y513+2*PI())/3)</f>
        <v>#VALUE!</v>
      </c>
      <c r="AK513" s="11" t="e">
        <f>'OddsRatio_working_3-way'!U513/(3*'OddsRatio_working_3-way'!X513^(1/3))*SIN(('OddsRatio_working_3-way'!Y513+4*PI())/3)</f>
        <v>#VALUE!</v>
      </c>
      <c r="AL513" s="11" t="e">
        <f>'OddsRatio_working_3-way'!Z513+'OddsRatio_working_3-way'!AF513</f>
        <v>#VALUE!</v>
      </c>
      <c r="AM513" s="11" t="e">
        <f>'OddsRatio_working_3-way'!AA513+'OddsRatio_working_3-way'!AG513</f>
        <v>#VALUE!</v>
      </c>
      <c r="AN513" s="11" t="e">
        <f>'OddsRatio_working_3-way'!AB513+'OddsRatio_working_3-way'!AH513</f>
        <v>#VALUE!</v>
      </c>
      <c r="AO513" s="11" t="e">
        <f>'OddsRatio_working_3-way'!AC513+'OddsRatio_working_3-way'!AI513</f>
        <v>#VALUE!</v>
      </c>
      <c r="AP513" s="11" t="e">
        <f>'OddsRatio_working_3-way'!AD513+'OddsRatio_working_3-way'!AJ513</f>
        <v>#VALUE!</v>
      </c>
      <c r="AQ513" s="11" t="e">
        <f>'OddsRatio_working_3-way'!AE513+'OddsRatio_working_3-way'!AK513</f>
        <v>#VALUE!</v>
      </c>
      <c r="AR513" s="10" t="str">
        <f>IF(A513="","",IF(('OddsRatio_working_3-way'!X513=0),IF(Q513&gt;0,-Q513^(1/3),(-Q513)^(1/3)),'OddsRatio_working_3-way'!AL513-'OddsRatio_working_3-way'!R513/3))</f>
        <v/>
      </c>
      <c r="AS513" s="11" t="e">
        <f>IF(('OddsRatio_working_3-way'!X513=0),IF(Q513&gt;0,-Q513^(1/3),(-Q513)^(1/3)),'OddsRatio_working_3-way'!AM513-'OddsRatio_working_3-way'!R513/3)</f>
        <v>#VALUE!</v>
      </c>
      <c r="AT513" s="11" t="e">
        <f>IF(('OddsRatio_working_3-way'!X513=0),IF(Q513&gt;0,-Q513^(1/3),(-Q513)^(1/3)),'OddsRatio_working_3-way'!AN513-'OddsRatio_working_3-way'!R513/3)</f>
        <v>#VALUE!</v>
      </c>
      <c r="AU513" s="11" t="e">
        <f>IF(('OddsRatio_working_3-way'!X513=0),0,'OddsRatio_working_3-way'!AO513)</f>
        <v>#VALUE!</v>
      </c>
      <c r="AV513" s="11" t="e">
        <f>IF(('OddsRatio_working_3-way'!X513=0),0,'OddsRatio_working_3-way'!AP513)</f>
        <v>#VALUE!</v>
      </c>
      <c r="AW513" s="11" t="e">
        <f>IF(('OddsRatio_working_3-way'!X513=0),0,'OddsRatio_working_3-way'!AQ513)</f>
        <v>#VALUE!</v>
      </c>
    </row>
    <row r="514" spans="1:4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9" t="e">
        <f t="shared" si="104"/>
        <v>#VALUE!</v>
      </c>
      <c r="E514" s="9" t="e">
        <f t="shared" si="105"/>
        <v>#VALUE!</v>
      </c>
      <c r="F514" s="9" t="e">
        <f t="shared" si="106"/>
        <v>#VALUE!</v>
      </c>
      <c r="G514" s="9" t="str">
        <f t="shared" si="107"/>
        <v/>
      </c>
      <c r="H514" s="9" t="str">
        <f t="shared" si="108"/>
        <v/>
      </c>
      <c r="I514" s="9" t="str">
        <f t="shared" si="109"/>
        <v/>
      </c>
      <c r="J514" s="9" t="str">
        <f t="shared" si="110"/>
        <v/>
      </c>
      <c r="K514" s="11" t="e">
        <f t="shared" si="111"/>
        <v>#VALUE!</v>
      </c>
      <c r="L514" s="11" t="e">
        <f t="shared" si="112"/>
        <v>#VALUE!</v>
      </c>
      <c r="M514" s="11" t="e">
        <f t="shared" si="113"/>
        <v>#VALUE!</v>
      </c>
      <c r="N514" s="11" t="e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#VALUE!</v>
      </c>
      <c r="O514" s="11">
        <f>0</f>
        <v>0</v>
      </c>
      <c r="P514" s="11" t="e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#VALUE!</v>
      </c>
      <c r="Q514" s="11" t="e">
        <f>2*'OddsRatio_working_3-way'!K514*'OddsRatio_working_3-way'!L514*'OddsRatio_working_3-way'!M514</f>
        <v>#VALUE!</v>
      </c>
      <c r="R514" s="11" t="e">
        <f t="shared" si="114"/>
        <v>#VALUE!</v>
      </c>
      <c r="S514" s="11" t="e">
        <f t="shared" si="115"/>
        <v>#VALUE!</v>
      </c>
      <c r="T514" s="11" t="e">
        <f t="shared" si="116"/>
        <v>#VALUE!</v>
      </c>
      <c r="U514" s="11" t="e">
        <f>'OddsRatio_working_3-way'!S514-'OddsRatio_working_3-way'!R514^2/3</f>
        <v>#VALUE!</v>
      </c>
      <c r="V514" s="11" t="e">
        <f>'OddsRatio_working_3-way'!S514*'OddsRatio_working_3-way'!R514/3-2*'OddsRatio_working_3-way'!R514^3/27-'OddsRatio_working_3-way'!T514</f>
        <v>#VALUE!</v>
      </c>
      <c r="W514" s="11" t="e">
        <f>'OddsRatio_working_3-way'!V514^2+4*'OddsRatio_working_3-way'!U514^3/27</f>
        <v>#VALUE!</v>
      </c>
      <c r="X514" s="11" t="e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#VALUE!</v>
      </c>
      <c r="Y514" s="11" t="e">
        <f>IF('OddsRatio_working_3-way'!W514&gt;=0,IF('OddsRatio_working_3-way'!V514+SQRT('OddsRatio_working_3-way'!W514)&gt;0,0,PI()),ACOS('OddsRatio_working_3-way'!V514/(2*'OddsRatio_working_3-way'!X514)))</f>
        <v>#VALUE!</v>
      </c>
      <c r="Z514" s="11" t="e">
        <f>'OddsRatio_working_3-way'!X514^(1/3)*COS('OddsRatio_working_3-way'!Y514/3)</f>
        <v>#VALUE!</v>
      </c>
      <c r="AA514" s="11" t="e">
        <f>'OddsRatio_working_3-way'!X514^(1/3)*COS(('OddsRatio_working_3-way'!Y514+2*PI())/3)</f>
        <v>#VALUE!</v>
      </c>
      <c r="AB514" s="11" t="e">
        <f>'OddsRatio_working_3-way'!X514^(1/3)*COS(('OddsRatio_working_3-way'!Y514+4*PI())/3)</f>
        <v>#VALUE!</v>
      </c>
      <c r="AC514" s="11" t="e">
        <f>'OddsRatio_working_3-way'!X514^(1/3)*SIN('OddsRatio_working_3-way'!Y514/3)</f>
        <v>#VALUE!</v>
      </c>
      <c r="AD514" s="11" t="e">
        <f>'OddsRatio_working_3-way'!X514^(1/3)*SIN(('OddsRatio_working_3-way'!Y514+2*PI())/3)</f>
        <v>#VALUE!</v>
      </c>
      <c r="AE514" s="11" t="e">
        <f>'OddsRatio_working_3-way'!X514^(1/3)*SIN(('OddsRatio_working_3-way'!Y514+4*PI())/3)</f>
        <v>#VALUE!</v>
      </c>
      <c r="AF514" s="11" t="e">
        <f>-'OddsRatio_working_3-way'!U514/(3*'OddsRatio_working_3-way'!X514^(1/3))*COS(('OddsRatio_working_3-way'!Y514)/3)</f>
        <v>#VALUE!</v>
      </c>
      <c r="AG514" s="11" t="e">
        <f>-'OddsRatio_working_3-way'!U514/(3*'OddsRatio_working_3-way'!X514^(1/3))*COS(('OddsRatio_working_3-way'!Y514+2*PI())/3)</f>
        <v>#VALUE!</v>
      </c>
      <c r="AH514" s="11" t="e">
        <f>-'OddsRatio_working_3-way'!U514/(3*'OddsRatio_working_3-way'!X514^(1/3))*COS(('OddsRatio_working_3-way'!Y514+4*PI())/3)</f>
        <v>#VALUE!</v>
      </c>
      <c r="AI514" s="11" t="e">
        <f>'OddsRatio_working_3-way'!U514/(3*'OddsRatio_working_3-way'!X514^(1/3))*SIN(('OddsRatio_working_3-way'!Y514)/3)</f>
        <v>#VALUE!</v>
      </c>
      <c r="AJ514" s="11" t="e">
        <f>'OddsRatio_working_3-way'!U514/(3*'OddsRatio_working_3-way'!X514^(1/3))*SIN(('OddsRatio_working_3-way'!Y514+2*PI())/3)</f>
        <v>#VALUE!</v>
      </c>
      <c r="AK514" s="11" t="e">
        <f>'OddsRatio_working_3-way'!U514/(3*'OddsRatio_working_3-way'!X514^(1/3))*SIN(('OddsRatio_working_3-way'!Y514+4*PI())/3)</f>
        <v>#VALUE!</v>
      </c>
      <c r="AL514" s="11" t="e">
        <f>'OddsRatio_working_3-way'!Z514+'OddsRatio_working_3-way'!AF514</f>
        <v>#VALUE!</v>
      </c>
      <c r="AM514" s="11" t="e">
        <f>'OddsRatio_working_3-way'!AA514+'OddsRatio_working_3-way'!AG514</f>
        <v>#VALUE!</v>
      </c>
      <c r="AN514" s="11" t="e">
        <f>'OddsRatio_working_3-way'!AB514+'OddsRatio_working_3-way'!AH514</f>
        <v>#VALUE!</v>
      </c>
      <c r="AO514" s="11" t="e">
        <f>'OddsRatio_working_3-way'!AC514+'OddsRatio_working_3-way'!AI514</f>
        <v>#VALUE!</v>
      </c>
      <c r="AP514" s="11" t="e">
        <f>'OddsRatio_working_3-way'!AD514+'OddsRatio_working_3-way'!AJ514</f>
        <v>#VALUE!</v>
      </c>
      <c r="AQ514" s="11" t="e">
        <f>'OddsRatio_working_3-way'!AE514+'OddsRatio_working_3-way'!AK514</f>
        <v>#VALUE!</v>
      </c>
      <c r="AR514" s="10" t="str">
        <f>IF(A514="","",IF(('OddsRatio_working_3-way'!X514=0),IF(Q514&gt;0,-Q514^(1/3),(-Q514)^(1/3)),'OddsRatio_working_3-way'!AL514-'OddsRatio_working_3-way'!R514/3))</f>
        <v/>
      </c>
      <c r="AS514" s="11" t="e">
        <f>IF(('OddsRatio_working_3-way'!X514=0),IF(Q514&gt;0,-Q514^(1/3),(-Q514)^(1/3)),'OddsRatio_working_3-way'!AM514-'OddsRatio_working_3-way'!R514/3)</f>
        <v>#VALUE!</v>
      </c>
      <c r="AT514" s="11" t="e">
        <f>IF(('OddsRatio_working_3-way'!X514=0),IF(Q514&gt;0,-Q514^(1/3),(-Q514)^(1/3)),'OddsRatio_working_3-way'!AN514-'OddsRatio_working_3-way'!R514/3)</f>
        <v>#VALUE!</v>
      </c>
      <c r="AU514" s="11" t="e">
        <f>IF(('OddsRatio_working_3-way'!X514=0),0,'OddsRatio_working_3-way'!AO514)</f>
        <v>#VALUE!</v>
      </c>
      <c r="AV514" s="11" t="e">
        <f>IF(('OddsRatio_working_3-way'!X514=0),0,'OddsRatio_working_3-way'!AP514)</f>
        <v>#VALUE!</v>
      </c>
      <c r="AW514" s="11" t="e">
        <f>IF(('OddsRatio_working_3-way'!X514=0),0,'OddsRatio_working_3-way'!AQ514)</f>
        <v>#VALUE!</v>
      </c>
    </row>
    <row r="515" spans="1:4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9" t="e">
        <f t="shared" si="104"/>
        <v>#VALUE!</v>
      </c>
      <c r="E515" s="9" t="e">
        <f t="shared" si="105"/>
        <v>#VALUE!</v>
      </c>
      <c r="F515" s="9" t="e">
        <f t="shared" si="106"/>
        <v>#VALUE!</v>
      </c>
      <c r="G515" s="9" t="str">
        <f t="shared" si="107"/>
        <v/>
      </c>
      <c r="H515" s="9" t="str">
        <f t="shared" si="108"/>
        <v/>
      </c>
      <c r="I515" s="9" t="str">
        <f t="shared" si="109"/>
        <v/>
      </c>
      <c r="J515" s="9" t="str">
        <f t="shared" si="110"/>
        <v/>
      </c>
      <c r="K515" s="11" t="e">
        <f t="shared" si="111"/>
        <v>#VALUE!</v>
      </c>
      <c r="L515" s="11" t="e">
        <f t="shared" si="112"/>
        <v>#VALUE!</v>
      </c>
      <c r="M515" s="11" t="e">
        <f t="shared" si="113"/>
        <v>#VALUE!</v>
      </c>
      <c r="N515" s="11" t="e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#VALUE!</v>
      </c>
      <c r="O515" s="11">
        <f>0</f>
        <v>0</v>
      </c>
      <c r="P515" s="11" t="e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#VALUE!</v>
      </c>
      <c r="Q515" s="11" t="e">
        <f>2*'OddsRatio_working_3-way'!K515*'OddsRatio_working_3-way'!L515*'OddsRatio_working_3-way'!M515</f>
        <v>#VALUE!</v>
      </c>
      <c r="R515" s="11" t="e">
        <f t="shared" si="114"/>
        <v>#VALUE!</v>
      </c>
      <c r="S515" s="11" t="e">
        <f t="shared" si="115"/>
        <v>#VALUE!</v>
      </c>
      <c r="T515" s="11" t="e">
        <f t="shared" si="116"/>
        <v>#VALUE!</v>
      </c>
      <c r="U515" s="11" t="e">
        <f>'OddsRatio_working_3-way'!S515-'OddsRatio_working_3-way'!R515^2/3</f>
        <v>#VALUE!</v>
      </c>
      <c r="V515" s="11" t="e">
        <f>'OddsRatio_working_3-way'!S515*'OddsRatio_working_3-way'!R515/3-2*'OddsRatio_working_3-way'!R515^3/27-'OddsRatio_working_3-way'!T515</f>
        <v>#VALUE!</v>
      </c>
      <c r="W515" s="11" t="e">
        <f>'OddsRatio_working_3-way'!V515^2+4*'OddsRatio_working_3-way'!U515^3/27</f>
        <v>#VALUE!</v>
      </c>
      <c r="X515" s="11" t="e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#VALUE!</v>
      </c>
      <c r="Y515" s="11" t="e">
        <f>IF('OddsRatio_working_3-way'!W515&gt;=0,IF('OddsRatio_working_3-way'!V515+SQRT('OddsRatio_working_3-way'!W515)&gt;0,0,PI()),ACOS('OddsRatio_working_3-way'!V515/(2*'OddsRatio_working_3-way'!X515)))</f>
        <v>#VALUE!</v>
      </c>
      <c r="Z515" s="11" t="e">
        <f>'OddsRatio_working_3-way'!X515^(1/3)*COS('OddsRatio_working_3-way'!Y515/3)</f>
        <v>#VALUE!</v>
      </c>
      <c r="AA515" s="11" t="e">
        <f>'OddsRatio_working_3-way'!X515^(1/3)*COS(('OddsRatio_working_3-way'!Y515+2*PI())/3)</f>
        <v>#VALUE!</v>
      </c>
      <c r="AB515" s="11" t="e">
        <f>'OddsRatio_working_3-way'!X515^(1/3)*COS(('OddsRatio_working_3-way'!Y515+4*PI())/3)</f>
        <v>#VALUE!</v>
      </c>
      <c r="AC515" s="11" t="e">
        <f>'OddsRatio_working_3-way'!X515^(1/3)*SIN('OddsRatio_working_3-way'!Y515/3)</f>
        <v>#VALUE!</v>
      </c>
      <c r="AD515" s="11" t="e">
        <f>'OddsRatio_working_3-way'!X515^(1/3)*SIN(('OddsRatio_working_3-way'!Y515+2*PI())/3)</f>
        <v>#VALUE!</v>
      </c>
      <c r="AE515" s="11" t="e">
        <f>'OddsRatio_working_3-way'!X515^(1/3)*SIN(('OddsRatio_working_3-way'!Y515+4*PI())/3)</f>
        <v>#VALUE!</v>
      </c>
      <c r="AF515" s="11" t="e">
        <f>-'OddsRatio_working_3-way'!U515/(3*'OddsRatio_working_3-way'!X515^(1/3))*COS(('OddsRatio_working_3-way'!Y515)/3)</f>
        <v>#VALUE!</v>
      </c>
      <c r="AG515" s="11" t="e">
        <f>-'OddsRatio_working_3-way'!U515/(3*'OddsRatio_working_3-way'!X515^(1/3))*COS(('OddsRatio_working_3-way'!Y515+2*PI())/3)</f>
        <v>#VALUE!</v>
      </c>
      <c r="AH515" s="11" t="e">
        <f>-'OddsRatio_working_3-way'!U515/(3*'OddsRatio_working_3-way'!X515^(1/3))*COS(('OddsRatio_working_3-way'!Y515+4*PI())/3)</f>
        <v>#VALUE!</v>
      </c>
      <c r="AI515" s="11" t="e">
        <f>'OddsRatio_working_3-way'!U515/(3*'OddsRatio_working_3-way'!X515^(1/3))*SIN(('OddsRatio_working_3-way'!Y515)/3)</f>
        <v>#VALUE!</v>
      </c>
      <c r="AJ515" s="11" t="e">
        <f>'OddsRatio_working_3-way'!U515/(3*'OddsRatio_working_3-way'!X515^(1/3))*SIN(('OddsRatio_working_3-way'!Y515+2*PI())/3)</f>
        <v>#VALUE!</v>
      </c>
      <c r="AK515" s="11" t="e">
        <f>'OddsRatio_working_3-way'!U515/(3*'OddsRatio_working_3-way'!X515^(1/3))*SIN(('OddsRatio_working_3-way'!Y515+4*PI())/3)</f>
        <v>#VALUE!</v>
      </c>
      <c r="AL515" s="11" t="e">
        <f>'OddsRatio_working_3-way'!Z515+'OddsRatio_working_3-way'!AF515</f>
        <v>#VALUE!</v>
      </c>
      <c r="AM515" s="11" t="e">
        <f>'OddsRatio_working_3-way'!AA515+'OddsRatio_working_3-way'!AG515</f>
        <v>#VALUE!</v>
      </c>
      <c r="AN515" s="11" t="e">
        <f>'OddsRatio_working_3-way'!AB515+'OddsRatio_working_3-way'!AH515</f>
        <v>#VALUE!</v>
      </c>
      <c r="AO515" s="11" t="e">
        <f>'OddsRatio_working_3-way'!AC515+'OddsRatio_working_3-way'!AI515</f>
        <v>#VALUE!</v>
      </c>
      <c r="AP515" s="11" t="e">
        <f>'OddsRatio_working_3-way'!AD515+'OddsRatio_working_3-way'!AJ515</f>
        <v>#VALUE!</v>
      </c>
      <c r="AQ515" s="11" t="e">
        <f>'OddsRatio_working_3-way'!AE515+'OddsRatio_working_3-way'!AK515</f>
        <v>#VALUE!</v>
      </c>
      <c r="AR515" s="10" t="str">
        <f>IF(A515="","",IF(('OddsRatio_working_3-way'!X515=0),IF(Q515&gt;0,-Q515^(1/3),(-Q515)^(1/3)),'OddsRatio_working_3-way'!AL515-'OddsRatio_working_3-way'!R515/3))</f>
        <v/>
      </c>
      <c r="AS515" s="11" t="e">
        <f>IF(('OddsRatio_working_3-way'!X515=0),IF(Q515&gt;0,-Q515^(1/3),(-Q515)^(1/3)),'OddsRatio_working_3-way'!AM515-'OddsRatio_working_3-way'!R515/3)</f>
        <v>#VALUE!</v>
      </c>
      <c r="AT515" s="11" t="e">
        <f>IF(('OddsRatio_working_3-way'!X515=0),IF(Q515&gt;0,-Q515^(1/3),(-Q515)^(1/3)),'OddsRatio_working_3-way'!AN515-'OddsRatio_working_3-way'!R515/3)</f>
        <v>#VALUE!</v>
      </c>
      <c r="AU515" s="11" t="e">
        <f>IF(('OddsRatio_working_3-way'!X515=0),0,'OddsRatio_working_3-way'!AO515)</f>
        <v>#VALUE!</v>
      </c>
      <c r="AV515" s="11" t="e">
        <f>IF(('OddsRatio_working_3-way'!X515=0),0,'OddsRatio_working_3-way'!AP515)</f>
        <v>#VALUE!</v>
      </c>
      <c r="AW515" s="11" t="e">
        <f>IF(('OddsRatio_working_3-way'!X515=0),0,'OddsRatio_working_3-way'!AQ515)</f>
        <v>#VALUE!</v>
      </c>
    </row>
    <row r="516" spans="1:4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9" t="e">
        <f t="shared" ref="D516:D579" si="117">(K516/(AR516+K516-(AR516*K516)))</f>
        <v>#VALUE!</v>
      </c>
      <c r="E516" s="9" t="e">
        <f t="shared" ref="E516:E579" si="118">(L516/(AR516+L516-(AR516*L516)))</f>
        <v>#VALUE!</v>
      </c>
      <c r="F516" s="9" t="e">
        <f t="shared" ref="F516:F579" si="119">(M516/(AR516+M516-(AR516*M516)))</f>
        <v>#VALUE!</v>
      </c>
      <c r="G516" s="9" t="str">
        <f t="shared" ref="G516:G579" si="120">AR516</f>
        <v/>
      </c>
      <c r="H516" s="9" t="str">
        <f t="shared" ref="H516:H579" si="121">IF(A516="","",1/D516)</f>
        <v/>
      </c>
      <c r="I516" s="9" t="str">
        <f t="shared" ref="I516:I579" si="122">IF(B516="","",1/E516)</f>
        <v/>
      </c>
      <c r="J516" s="9" t="str">
        <f t="shared" ref="J516:J579" si="123">IF(C516="","",1/F516)</f>
        <v/>
      </c>
      <c r="K516" s="11" t="e">
        <f t="shared" ref="K516:K579" si="124">1/A516</f>
        <v>#VALUE!</v>
      </c>
      <c r="L516" s="11" t="e">
        <f t="shared" ref="L516:L579" si="125">1/B516</f>
        <v>#VALUE!</v>
      </c>
      <c r="M516" s="11" t="e">
        <f t="shared" ref="M516:M579" si="126">1/C516</f>
        <v>#VALUE!</v>
      </c>
      <c r="N516" s="11" t="e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#VALUE!</v>
      </c>
      <c r="O516" s="11">
        <f>0</f>
        <v>0</v>
      </c>
      <c r="P516" s="11" t="e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#VALUE!</v>
      </c>
      <c r="Q516" s="11" t="e">
        <f>2*'OddsRatio_working_3-way'!K516*'OddsRatio_working_3-way'!L516*'OddsRatio_working_3-way'!M516</f>
        <v>#VALUE!</v>
      </c>
      <c r="R516" s="11" t="e">
        <f t="shared" ref="R516:R579" si="127">O516/N516</f>
        <v>#VALUE!</v>
      </c>
      <c r="S516" s="11" t="e">
        <f t="shared" ref="S516:S579" si="128">P516/N516</f>
        <v>#VALUE!</v>
      </c>
      <c r="T516" s="11" t="e">
        <f t="shared" ref="T516:T579" si="129">Q516/N516</f>
        <v>#VALUE!</v>
      </c>
      <c r="U516" s="11" t="e">
        <f>'OddsRatio_working_3-way'!S516-'OddsRatio_working_3-way'!R516^2/3</f>
        <v>#VALUE!</v>
      </c>
      <c r="V516" s="11" t="e">
        <f>'OddsRatio_working_3-way'!S516*'OddsRatio_working_3-way'!R516/3-2*'OddsRatio_working_3-way'!R516^3/27-'OddsRatio_working_3-way'!T516</f>
        <v>#VALUE!</v>
      </c>
      <c r="W516" s="11" t="e">
        <f>'OddsRatio_working_3-way'!V516^2+4*'OddsRatio_working_3-way'!U516^3/27</f>
        <v>#VALUE!</v>
      </c>
      <c r="X516" s="11" t="e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#VALUE!</v>
      </c>
      <c r="Y516" s="11" t="e">
        <f>IF('OddsRatio_working_3-way'!W516&gt;=0,IF('OddsRatio_working_3-way'!V516+SQRT('OddsRatio_working_3-way'!W516)&gt;0,0,PI()),ACOS('OddsRatio_working_3-way'!V516/(2*'OddsRatio_working_3-way'!X516)))</f>
        <v>#VALUE!</v>
      </c>
      <c r="Z516" s="11" t="e">
        <f>'OddsRatio_working_3-way'!X516^(1/3)*COS('OddsRatio_working_3-way'!Y516/3)</f>
        <v>#VALUE!</v>
      </c>
      <c r="AA516" s="11" t="e">
        <f>'OddsRatio_working_3-way'!X516^(1/3)*COS(('OddsRatio_working_3-way'!Y516+2*PI())/3)</f>
        <v>#VALUE!</v>
      </c>
      <c r="AB516" s="11" t="e">
        <f>'OddsRatio_working_3-way'!X516^(1/3)*COS(('OddsRatio_working_3-way'!Y516+4*PI())/3)</f>
        <v>#VALUE!</v>
      </c>
      <c r="AC516" s="11" t="e">
        <f>'OddsRatio_working_3-way'!X516^(1/3)*SIN('OddsRatio_working_3-way'!Y516/3)</f>
        <v>#VALUE!</v>
      </c>
      <c r="AD516" s="11" t="e">
        <f>'OddsRatio_working_3-way'!X516^(1/3)*SIN(('OddsRatio_working_3-way'!Y516+2*PI())/3)</f>
        <v>#VALUE!</v>
      </c>
      <c r="AE516" s="11" t="e">
        <f>'OddsRatio_working_3-way'!X516^(1/3)*SIN(('OddsRatio_working_3-way'!Y516+4*PI())/3)</f>
        <v>#VALUE!</v>
      </c>
      <c r="AF516" s="11" t="e">
        <f>-'OddsRatio_working_3-way'!U516/(3*'OddsRatio_working_3-way'!X516^(1/3))*COS(('OddsRatio_working_3-way'!Y516)/3)</f>
        <v>#VALUE!</v>
      </c>
      <c r="AG516" s="11" t="e">
        <f>-'OddsRatio_working_3-way'!U516/(3*'OddsRatio_working_3-way'!X516^(1/3))*COS(('OddsRatio_working_3-way'!Y516+2*PI())/3)</f>
        <v>#VALUE!</v>
      </c>
      <c r="AH516" s="11" t="e">
        <f>-'OddsRatio_working_3-way'!U516/(3*'OddsRatio_working_3-way'!X516^(1/3))*COS(('OddsRatio_working_3-way'!Y516+4*PI())/3)</f>
        <v>#VALUE!</v>
      </c>
      <c r="AI516" s="11" t="e">
        <f>'OddsRatio_working_3-way'!U516/(3*'OddsRatio_working_3-way'!X516^(1/3))*SIN(('OddsRatio_working_3-way'!Y516)/3)</f>
        <v>#VALUE!</v>
      </c>
      <c r="AJ516" s="11" t="e">
        <f>'OddsRatio_working_3-way'!U516/(3*'OddsRatio_working_3-way'!X516^(1/3))*SIN(('OddsRatio_working_3-way'!Y516+2*PI())/3)</f>
        <v>#VALUE!</v>
      </c>
      <c r="AK516" s="11" t="e">
        <f>'OddsRatio_working_3-way'!U516/(3*'OddsRatio_working_3-way'!X516^(1/3))*SIN(('OddsRatio_working_3-way'!Y516+4*PI())/3)</f>
        <v>#VALUE!</v>
      </c>
      <c r="AL516" s="11" t="e">
        <f>'OddsRatio_working_3-way'!Z516+'OddsRatio_working_3-way'!AF516</f>
        <v>#VALUE!</v>
      </c>
      <c r="AM516" s="11" t="e">
        <f>'OddsRatio_working_3-way'!AA516+'OddsRatio_working_3-way'!AG516</f>
        <v>#VALUE!</v>
      </c>
      <c r="AN516" s="11" t="e">
        <f>'OddsRatio_working_3-way'!AB516+'OddsRatio_working_3-way'!AH516</f>
        <v>#VALUE!</v>
      </c>
      <c r="AO516" s="11" t="e">
        <f>'OddsRatio_working_3-way'!AC516+'OddsRatio_working_3-way'!AI516</f>
        <v>#VALUE!</v>
      </c>
      <c r="AP516" s="11" t="e">
        <f>'OddsRatio_working_3-way'!AD516+'OddsRatio_working_3-way'!AJ516</f>
        <v>#VALUE!</v>
      </c>
      <c r="AQ516" s="11" t="e">
        <f>'OddsRatio_working_3-way'!AE516+'OddsRatio_working_3-way'!AK516</f>
        <v>#VALUE!</v>
      </c>
      <c r="AR516" s="10" t="str">
        <f>IF(A516="","",IF(('OddsRatio_working_3-way'!X516=0),IF(Q516&gt;0,-Q516^(1/3),(-Q516)^(1/3)),'OddsRatio_working_3-way'!AL516-'OddsRatio_working_3-way'!R516/3))</f>
        <v/>
      </c>
      <c r="AS516" s="11" t="e">
        <f>IF(('OddsRatio_working_3-way'!X516=0),IF(Q516&gt;0,-Q516^(1/3),(-Q516)^(1/3)),'OddsRatio_working_3-way'!AM516-'OddsRatio_working_3-way'!R516/3)</f>
        <v>#VALUE!</v>
      </c>
      <c r="AT516" s="11" t="e">
        <f>IF(('OddsRatio_working_3-way'!X516=0),IF(Q516&gt;0,-Q516^(1/3),(-Q516)^(1/3)),'OddsRatio_working_3-way'!AN516-'OddsRatio_working_3-way'!R516/3)</f>
        <v>#VALUE!</v>
      </c>
      <c r="AU516" s="11" t="e">
        <f>IF(('OddsRatio_working_3-way'!X516=0),0,'OddsRatio_working_3-way'!AO516)</f>
        <v>#VALUE!</v>
      </c>
      <c r="AV516" s="11" t="e">
        <f>IF(('OddsRatio_working_3-way'!X516=0),0,'OddsRatio_working_3-way'!AP516)</f>
        <v>#VALUE!</v>
      </c>
      <c r="AW516" s="11" t="e">
        <f>IF(('OddsRatio_working_3-way'!X516=0),0,'OddsRatio_working_3-way'!AQ516)</f>
        <v>#VALUE!</v>
      </c>
    </row>
    <row r="517" spans="1:4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9" t="e">
        <f t="shared" si="117"/>
        <v>#VALUE!</v>
      </c>
      <c r="E517" s="9" t="e">
        <f t="shared" si="118"/>
        <v>#VALUE!</v>
      </c>
      <c r="F517" s="9" t="e">
        <f t="shared" si="119"/>
        <v>#VALUE!</v>
      </c>
      <c r="G517" s="9" t="str">
        <f t="shared" si="120"/>
        <v/>
      </c>
      <c r="H517" s="9" t="str">
        <f t="shared" si="121"/>
        <v/>
      </c>
      <c r="I517" s="9" t="str">
        <f t="shared" si="122"/>
        <v/>
      </c>
      <c r="J517" s="9" t="str">
        <f t="shared" si="123"/>
        <v/>
      </c>
      <c r="K517" s="11" t="e">
        <f t="shared" si="124"/>
        <v>#VALUE!</v>
      </c>
      <c r="L517" s="11" t="e">
        <f t="shared" si="125"/>
        <v>#VALUE!</v>
      </c>
      <c r="M517" s="11" t="e">
        <f t="shared" si="126"/>
        <v>#VALUE!</v>
      </c>
      <c r="N517" s="11" t="e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#VALUE!</v>
      </c>
      <c r="O517" s="11">
        <f>0</f>
        <v>0</v>
      </c>
      <c r="P517" s="11" t="e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#VALUE!</v>
      </c>
      <c r="Q517" s="11" t="e">
        <f>2*'OddsRatio_working_3-way'!K517*'OddsRatio_working_3-way'!L517*'OddsRatio_working_3-way'!M517</f>
        <v>#VALUE!</v>
      </c>
      <c r="R517" s="11" t="e">
        <f t="shared" si="127"/>
        <v>#VALUE!</v>
      </c>
      <c r="S517" s="11" t="e">
        <f t="shared" si="128"/>
        <v>#VALUE!</v>
      </c>
      <c r="T517" s="11" t="e">
        <f t="shared" si="129"/>
        <v>#VALUE!</v>
      </c>
      <c r="U517" s="11" t="e">
        <f>'OddsRatio_working_3-way'!S517-'OddsRatio_working_3-way'!R517^2/3</f>
        <v>#VALUE!</v>
      </c>
      <c r="V517" s="11" t="e">
        <f>'OddsRatio_working_3-way'!S517*'OddsRatio_working_3-way'!R517/3-2*'OddsRatio_working_3-way'!R517^3/27-'OddsRatio_working_3-way'!T517</f>
        <v>#VALUE!</v>
      </c>
      <c r="W517" s="11" t="e">
        <f>'OddsRatio_working_3-way'!V517^2+4*'OddsRatio_working_3-way'!U517^3/27</f>
        <v>#VALUE!</v>
      </c>
      <c r="X517" s="11" t="e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#VALUE!</v>
      </c>
      <c r="Y517" s="11" t="e">
        <f>IF('OddsRatio_working_3-way'!W517&gt;=0,IF('OddsRatio_working_3-way'!V517+SQRT('OddsRatio_working_3-way'!W517)&gt;0,0,PI()),ACOS('OddsRatio_working_3-way'!V517/(2*'OddsRatio_working_3-way'!X517)))</f>
        <v>#VALUE!</v>
      </c>
      <c r="Z517" s="11" t="e">
        <f>'OddsRatio_working_3-way'!X517^(1/3)*COS('OddsRatio_working_3-way'!Y517/3)</f>
        <v>#VALUE!</v>
      </c>
      <c r="AA517" s="11" t="e">
        <f>'OddsRatio_working_3-way'!X517^(1/3)*COS(('OddsRatio_working_3-way'!Y517+2*PI())/3)</f>
        <v>#VALUE!</v>
      </c>
      <c r="AB517" s="11" t="e">
        <f>'OddsRatio_working_3-way'!X517^(1/3)*COS(('OddsRatio_working_3-way'!Y517+4*PI())/3)</f>
        <v>#VALUE!</v>
      </c>
      <c r="AC517" s="11" t="e">
        <f>'OddsRatio_working_3-way'!X517^(1/3)*SIN('OddsRatio_working_3-way'!Y517/3)</f>
        <v>#VALUE!</v>
      </c>
      <c r="AD517" s="11" t="e">
        <f>'OddsRatio_working_3-way'!X517^(1/3)*SIN(('OddsRatio_working_3-way'!Y517+2*PI())/3)</f>
        <v>#VALUE!</v>
      </c>
      <c r="AE517" s="11" t="e">
        <f>'OddsRatio_working_3-way'!X517^(1/3)*SIN(('OddsRatio_working_3-way'!Y517+4*PI())/3)</f>
        <v>#VALUE!</v>
      </c>
      <c r="AF517" s="11" t="e">
        <f>-'OddsRatio_working_3-way'!U517/(3*'OddsRatio_working_3-way'!X517^(1/3))*COS(('OddsRatio_working_3-way'!Y517)/3)</f>
        <v>#VALUE!</v>
      </c>
      <c r="AG517" s="11" t="e">
        <f>-'OddsRatio_working_3-way'!U517/(3*'OddsRatio_working_3-way'!X517^(1/3))*COS(('OddsRatio_working_3-way'!Y517+2*PI())/3)</f>
        <v>#VALUE!</v>
      </c>
      <c r="AH517" s="11" t="e">
        <f>-'OddsRatio_working_3-way'!U517/(3*'OddsRatio_working_3-way'!X517^(1/3))*COS(('OddsRatio_working_3-way'!Y517+4*PI())/3)</f>
        <v>#VALUE!</v>
      </c>
      <c r="AI517" s="11" t="e">
        <f>'OddsRatio_working_3-way'!U517/(3*'OddsRatio_working_3-way'!X517^(1/3))*SIN(('OddsRatio_working_3-way'!Y517)/3)</f>
        <v>#VALUE!</v>
      </c>
      <c r="AJ517" s="11" t="e">
        <f>'OddsRatio_working_3-way'!U517/(3*'OddsRatio_working_3-way'!X517^(1/3))*SIN(('OddsRatio_working_3-way'!Y517+2*PI())/3)</f>
        <v>#VALUE!</v>
      </c>
      <c r="AK517" s="11" t="e">
        <f>'OddsRatio_working_3-way'!U517/(3*'OddsRatio_working_3-way'!X517^(1/3))*SIN(('OddsRatio_working_3-way'!Y517+4*PI())/3)</f>
        <v>#VALUE!</v>
      </c>
      <c r="AL517" s="11" t="e">
        <f>'OddsRatio_working_3-way'!Z517+'OddsRatio_working_3-way'!AF517</f>
        <v>#VALUE!</v>
      </c>
      <c r="AM517" s="11" t="e">
        <f>'OddsRatio_working_3-way'!AA517+'OddsRatio_working_3-way'!AG517</f>
        <v>#VALUE!</v>
      </c>
      <c r="AN517" s="11" t="e">
        <f>'OddsRatio_working_3-way'!AB517+'OddsRatio_working_3-way'!AH517</f>
        <v>#VALUE!</v>
      </c>
      <c r="AO517" s="11" t="e">
        <f>'OddsRatio_working_3-way'!AC517+'OddsRatio_working_3-way'!AI517</f>
        <v>#VALUE!</v>
      </c>
      <c r="AP517" s="11" t="e">
        <f>'OddsRatio_working_3-way'!AD517+'OddsRatio_working_3-way'!AJ517</f>
        <v>#VALUE!</v>
      </c>
      <c r="AQ517" s="11" t="e">
        <f>'OddsRatio_working_3-way'!AE517+'OddsRatio_working_3-way'!AK517</f>
        <v>#VALUE!</v>
      </c>
      <c r="AR517" s="10" t="str">
        <f>IF(A517="","",IF(('OddsRatio_working_3-way'!X517=0),IF(Q517&gt;0,-Q517^(1/3),(-Q517)^(1/3)),'OddsRatio_working_3-way'!AL517-'OddsRatio_working_3-way'!R517/3))</f>
        <v/>
      </c>
      <c r="AS517" s="11" t="e">
        <f>IF(('OddsRatio_working_3-way'!X517=0),IF(Q517&gt;0,-Q517^(1/3),(-Q517)^(1/3)),'OddsRatio_working_3-way'!AM517-'OddsRatio_working_3-way'!R517/3)</f>
        <v>#VALUE!</v>
      </c>
      <c r="AT517" s="11" t="e">
        <f>IF(('OddsRatio_working_3-way'!X517=0),IF(Q517&gt;0,-Q517^(1/3),(-Q517)^(1/3)),'OddsRatio_working_3-way'!AN517-'OddsRatio_working_3-way'!R517/3)</f>
        <v>#VALUE!</v>
      </c>
      <c r="AU517" s="11" t="e">
        <f>IF(('OddsRatio_working_3-way'!X517=0),0,'OddsRatio_working_3-way'!AO517)</f>
        <v>#VALUE!</v>
      </c>
      <c r="AV517" s="11" t="e">
        <f>IF(('OddsRatio_working_3-way'!X517=0),0,'OddsRatio_working_3-way'!AP517)</f>
        <v>#VALUE!</v>
      </c>
      <c r="AW517" s="11" t="e">
        <f>IF(('OddsRatio_working_3-way'!X517=0),0,'OddsRatio_working_3-way'!AQ517)</f>
        <v>#VALUE!</v>
      </c>
    </row>
    <row r="518" spans="1:4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9" t="e">
        <f t="shared" si="117"/>
        <v>#VALUE!</v>
      </c>
      <c r="E518" s="9" t="e">
        <f t="shared" si="118"/>
        <v>#VALUE!</v>
      </c>
      <c r="F518" s="9" t="e">
        <f t="shared" si="119"/>
        <v>#VALUE!</v>
      </c>
      <c r="G518" s="9" t="str">
        <f t="shared" si="120"/>
        <v/>
      </c>
      <c r="H518" s="9" t="str">
        <f t="shared" si="121"/>
        <v/>
      </c>
      <c r="I518" s="9" t="str">
        <f t="shared" si="122"/>
        <v/>
      </c>
      <c r="J518" s="9" t="str">
        <f t="shared" si="123"/>
        <v/>
      </c>
      <c r="K518" s="11" t="e">
        <f t="shared" si="124"/>
        <v>#VALUE!</v>
      </c>
      <c r="L518" s="11" t="e">
        <f t="shared" si="125"/>
        <v>#VALUE!</v>
      </c>
      <c r="M518" s="11" t="e">
        <f t="shared" si="126"/>
        <v>#VALUE!</v>
      </c>
      <c r="N518" s="11" t="e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#VALUE!</v>
      </c>
      <c r="O518" s="11">
        <f>0</f>
        <v>0</v>
      </c>
      <c r="P518" s="11" t="e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#VALUE!</v>
      </c>
      <c r="Q518" s="11" t="e">
        <f>2*'OddsRatio_working_3-way'!K518*'OddsRatio_working_3-way'!L518*'OddsRatio_working_3-way'!M518</f>
        <v>#VALUE!</v>
      </c>
      <c r="R518" s="11" t="e">
        <f t="shared" si="127"/>
        <v>#VALUE!</v>
      </c>
      <c r="S518" s="11" t="e">
        <f t="shared" si="128"/>
        <v>#VALUE!</v>
      </c>
      <c r="T518" s="11" t="e">
        <f t="shared" si="129"/>
        <v>#VALUE!</v>
      </c>
      <c r="U518" s="11" t="e">
        <f>'OddsRatio_working_3-way'!S518-'OddsRatio_working_3-way'!R518^2/3</f>
        <v>#VALUE!</v>
      </c>
      <c r="V518" s="11" t="e">
        <f>'OddsRatio_working_3-way'!S518*'OddsRatio_working_3-way'!R518/3-2*'OddsRatio_working_3-way'!R518^3/27-'OddsRatio_working_3-way'!T518</f>
        <v>#VALUE!</v>
      </c>
      <c r="W518" s="11" t="e">
        <f>'OddsRatio_working_3-way'!V518^2+4*'OddsRatio_working_3-way'!U518^3/27</f>
        <v>#VALUE!</v>
      </c>
      <c r="X518" s="11" t="e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#VALUE!</v>
      </c>
      <c r="Y518" s="11" t="e">
        <f>IF('OddsRatio_working_3-way'!W518&gt;=0,IF('OddsRatio_working_3-way'!V518+SQRT('OddsRatio_working_3-way'!W518)&gt;0,0,PI()),ACOS('OddsRatio_working_3-way'!V518/(2*'OddsRatio_working_3-way'!X518)))</f>
        <v>#VALUE!</v>
      </c>
      <c r="Z518" s="11" t="e">
        <f>'OddsRatio_working_3-way'!X518^(1/3)*COS('OddsRatio_working_3-way'!Y518/3)</f>
        <v>#VALUE!</v>
      </c>
      <c r="AA518" s="11" t="e">
        <f>'OddsRatio_working_3-way'!X518^(1/3)*COS(('OddsRatio_working_3-way'!Y518+2*PI())/3)</f>
        <v>#VALUE!</v>
      </c>
      <c r="AB518" s="11" t="e">
        <f>'OddsRatio_working_3-way'!X518^(1/3)*COS(('OddsRatio_working_3-way'!Y518+4*PI())/3)</f>
        <v>#VALUE!</v>
      </c>
      <c r="AC518" s="11" t="e">
        <f>'OddsRatio_working_3-way'!X518^(1/3)*SIN('OddsRatio_working_3-way'!Y518/3)</f>
        <v>#VALUE!</v>
      </c>
      <c r="AD518" s="11" t="e">
        <f>'OddsRatio_working_3-way'!X518^(1/3)*SIN(('OddsRatio_working_3-way'!Y518+2*PI())/3)</f>
        <v>#VALUE!</v>
      </c>
      <c r="AE518" s="11" t="e">
        <f>'OddsRatio_working_3-way'!X518^(1/3)*SIN(('OddsRatio_working_3-way'!Y518+4*PI())/3)</f>
        <v>#VALUE!</v>
      </c>
      <c r="AF518" s="11" t="e">
        <f>-'OddsRatio_working_3-way'!U518/(3*'OddsRatio_working_3-way'!X518^(1/3))*COS(('OddsRatio_working_3-way'!Y518)/3)</f>
        <v>#VALUE!</v>
      </c>
      <c r="AG518" s="11" t="e">
        <f>-'OddsRatio_working_3-way'!U518/(3*'OddsRatio_working_3-way'!X518^(1/3))*COS(('OddsRatio_working_3-way'!Y518+2*PI())/3)</f>
        <v>#VALUE!</v>
      </c>
      <c r="AH518" s="11" t="e">
        <f>-'OddsRatio_working_3-way'!U518/(3*'OddsRatio_working_3-way'!X518^(1/3))*COS(('OddsRatio_working_3-way'!Y518+4*PI())/3)</f>
        <v>#VALUE!</v>
      </c>
      <c r="AI518" s="11" t="e">
        <f>'OddsRatio_working_3-way'!U518/(3*'OddsRatio_working_3-way'!X518^(1/3))*SIN(('OddsRatio_working_3-way'!Y518)/3)</f>
        <v>#VALUE!</v>
      </c>
      <c r="AJ518" s="11" t="e">
        <f>'OddsRatio_working_3-way'!U518/(3*'OddsRatio_working_3-way'!X518^(1/3))*SIN(('OddsRatio_working_3-way'!Y518+2*PI())/3)</f>
        <v>#VALUE!</v>
      </c>
      <c r="AK518" s="11" t="e">
        <f>'OddsRatio_working_3-way'!U518/(3*'OddsRatio_working_3-way'!X518^(1/3))*SIN(('OddsRatio_working_3-way'!Y518+4*PI())/3)</f>
        <v>#VALUE!</v>
      </c>
      <c r="AL518" s="11" t="e">
        <f>'OddsRatio_working_3-way'!Z518+'OddsRatio_working_3-way'!AF518</f>
        <v>#VALUE!</v>
      </c>
      <c r="AM518" s="11" t="e">
        <f>'OddsRatio_working_3-way'!AA518+'OddsRatio_working_3-way'!AG518</f>
        <v>#VALUE!</v>
      </c>
      <c r="AN518" s="11" t="e">
        <f>'OddsRatio_working_3-way'!AB518+'OddsRatio_working_3-way'!AH518</f>
        <v>#VALUE!</v>
      </c>
      <c r="AO518" s="11" t="e">
        <f>'OddsRatio_working_3-way'!AC518+'OddsRatio_working_3-way'!AI518</f>
        <v>#VALUE!</v>
      </c>
      <c r="AP518" s="11" t="e">
        <f>'OddsRatio_working_3-way'!AD518+'OddsRatio_working_3-way'!AJ518</f>
        <v>#VALUE!</v>
      </c>
      <c r="AQ518" s="11" t="e">
        <f>'OddsRatio_working_3-way'!AE518+'OddsRatio_working_3-way'!AK518</f>
        <v>#VALUE!</v>
      </c>
      <c r="AR518" s="10" t="str">
        <f>IF(A518="","",IF(('OddsRatio_working_3-way'!X518=0),IF(Q518&gt;0,-Q518^(1/3),(-Q518)^(1/3)),'OddsRatio_working_3-way'!AL518-'OddsRatio_working_3-way'!R518/3))</f>
        <v/>
      </c>
      <c r="AS518" s="11" t="e">
        <f>IF(('OddsRatio_working_3-way'!X518=0),IF(Q518&gt;0,-Q518^(1/3),(-Q518)^(1/3)),'OddsRatio_working_3-way'!AM518-'OddsRatio_working_3-way'!R518/3)</f>
        <v>#VALUE!</v>
      </c>
      <c r="AT518" s="11" t="e">
        <f>IF(('OddsRatio_working_3-way'!X518=0),IF(Q518&gt;0,-Q518^(1/3),(-Q518)^(1/3)),'OddsRatio_working_3-way'!AN518-'OddsRatio_working_3-way'!R518/3)</f>
        <v>#VALUE!</v>
      </c>
      <c r="AU518" s="11" t="e">
        <f>IF(('OddsRatio_working_3-way'!X518=0),0,'OddsRatio_working_3-way'!AO518)</f>
        <v>#VALUE!</v>
      </c>
      <c r="AV518" s="11" t="e">
        <f>IF(('OddsRatio_working_3-way'!X518=0),0,'OddsRatio_working_3-way'!AP518)</f>
        <v>#VALUE!</v>
      </c>
      <c r="AW518" s="11" t="e">
        <f>IF(('OddsRatio_working_3-way'!X518=0),0,'OddsRatio_working_3-way'!AQ518)</f>
        <v>#VALUE!</v>
      </c>
    </row>
    <row r="519" spans="1:4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9" t="e">
        <f t="shared" si="117"/>
        <v>#VALUE!</v>
      </c>
      <c r="E519" s="9" t="e">
        <f t="shared" si="118"/>
        <v>#VALUE!</v>
      </c>
      <c r="F519" s="9" t="e">
        <f t="shared" si="119"/>
        <v>#VALUE!</v>
      </c>
      <c r="G519" s="9" t="str">
        <f t="shared" si="120"/>
        <v/>
      </c>
      <c r="H519" s="9" t="str">
        <f t="shared" si="121"/>
        <v/>
      </c>
      <c r="I519" s="9" t="str">
        <f t="shared" si="122"/>
        <v/>
      </c>
      <c r="J519" s="9" t="str">
        <f t="shared" si="123"/>
        <v/>
      </c>
      <c r="K519" s="11" t="e">
        <f t="shared" si="124"/>
        <v>#VALUE!</v>
      </c>
      <c r="L519" s="11" t="e">
        <f t="shared" si="125"/>
        <v>#VALUE!</v>
      </c>
      <c r="M519" s="11" t="e">
        <f t="shared" si="126"/>
        <v>#VALUE!</v>
      </c>
      <c r="N519" s="11" t="e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#VALUE!</v>
      </c>
      <c r="O519" s="11">
        <f>0</f>
        <v>0</v>
      </c>
      <c r="P519" s="11" t="e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#VALUE!</v>
      </c>
      <c r="Q519" s="11" t="e">
        <f>2*'OddsRatio_working_3-way'!K519*'OddsRatio_working_3-way'!L519*'OddsRatio_working_3-way'!M519</f>
        <v>#VALUE!</v>
      </c>
      <c r="R519" s="11" t="e">
        <f t="shared" si="127"/>
        <v>#VALUE!</v>
      </c>
      <c r="S519" s="11" t="e">
        <f t="shared" si="128"/>
        <v>#VALUE!</v>
      </c>
      <c r="T519" s="11" t="e">
        <f t="shared" si="129"/>
        <v>#VALUE!</v>
      </c>
      <c r="U519" s="11" t="e">
        <f>'OddsRatio_working_3-way'!S519-'OddsRatio_working_3-way'!R519^2/3</f>
        <v>#VALUE!</v>
      </c>
      <c r="V519" s="11" t="e">
        <f>'OddsRatio_working_3-way'!S519*'OddsRatio_working_3-way'!R519/3-2*'OddsRatio_working_3-way'!R519^3/27-'OddsRatio_working_3-way'!T519</f>
        <v>#VALUE!</v>
      </c>
      <c r="W519" s="11" t="e">
        <f>'OddsRatio_working_3-way'!V519^2+4*'OddsRatio_working_3-way'!U519^3/27</f>
        <v>#VALUE!</v>
      </c>
      <c r="X519" s="11" t="e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#VALUE!</v>
      </c>
      <c r="Y519" s="11" t="e">
        <f>IF('OddsRatio_working_3-way'!W519&gt;=0,IF('OddsRatio_working_3-way'!V519+SQRT('OddsRatio_working_3-way'!W519)&gt;0,0,PI()),ACOS('OddsRatio_working_3-way'!V519/(2*'OddsRatio_working_3-way'!X519)))</f>
        <v>#VALUE!</v>
      </c>
      <c r="Z519" s="11" t="e">
        <f>'OddsRatio_working_3-way'!X519^(1/3)*COS('OddsRatio_working_3-way'!Y519/3)</f>
        <v>#VALUE!</v>
      </c>
      <c r="AA519" s="11" t="e">
        <f>'OddsRatio_working_3-way'!X519^(1/3)*COS(('OddsRatio_working_3-way'!Y519+2*PI())/3)</f>
        <v>#VALUE!</v>
      </c>
      <c r="AB519" s="11" t="e">
        <f>'OddsRatio_working_3-way'!X519^(1/3)*COS(('OddsRatio_working_3-way'!Y519+4*PI())/3)</f>
        <v>#VALUE!</v>
      </c>
      <c r="AC519" s="11" t="e">
        <f>'OddsRatio_working_3-way'!X519^(1/3)*SIN('OddsRatio_working_3-way'!Y519/3)</f>
        <v>#VALUE!</v>
      </c>
      <c r="AD519" s="11" t="e">
        <f>'OddsRatio_working_3-way'!X519^(1/3)*SIN(('OddsRatio_working_3-way'!Y519+2*PI())/3)</f>
        <v>#VALUE!</v>
      </c>
      <c r="AE519" s="11" t="e">
        <f>'OddsRatio_working_3-way'!X519^(1/3)*SIN(('OddsRatio_working_3-way'!Y519+4*PI())/3)</f>
        <v>#VALUE!</v>
      </c>
      <c r="AF519" s="11" t="e">
        <f>-'OddsRatio_working_3-way'!U519/(3*'OddsRatio_working_3-way'!X519^(1/3))*COS(('OddsRatio_working_3-way'!Y519)/3)</f>
        <v>#VALUE!</v>
      </c>
      <c r="AG519" s="11" t="e">
        <f>-'OddsRatio_working_3-way'!U519/(3*'OddsRatio_working_3-way'!X519^(1/3))*COS(('OddsRatio_working_3-way'!Y519+2*PI())/3)</f>
        <v>#VALUE!</v>
      </c>
      <c r="AH519" s="11" t="e">
        <f>-'OddsRatio_working_3-way'!U519/(3*'OddsRatio_working_3-way'!X519^(1/3))*COS(('OddsRatio_working_3-way'!Y519+4*PI())/3)</f>
        <v>#VALUE!</v>
      </c>
      <c r="AI519" s="11" t="e">
        <f>'OddsRatio_working_3-way'!U519/(3*'OddsRatio_working_3-way'!X519^(1/3))*SIN(('OddsRatio_working_3-way'!Y519)/3)</f>
        <v>#VALUE!</v>
      </c>
      <c r="AJ519" s="11" t="e">
        <f>'OddsRatio_working_3-way'!U519/(3*'OddsRatio_working_3-way'!X519^(1/3))*SIN(('OddsRatio_working_3-way'!Y519+2*PI())/3)</f>
        <v>#VALUE!</v>
      </c>
      <c r="AK519" s="11" t="e">
        <f>'OddsRatio_working_3-way'!U519/(3*'OddsRatio_working_3-way'!X519^(1/3))*SIN(('OddsRatio_working_3-way'!Y519+4*PI())/3)</f>
        <v>#VALUE!</v>
      </c>
      <c r="AL519" s="11" t="e">
        <f>'OddsRatio_working_3-way'!Z519+'OddsRatio_working_3-way'!AF519</f>
        <v>#VALUE!</v>
      </c>
      <c r="AM519" s="11" t="e">
        <f>'OddsRatio_working_3-way'!AA519+'OddsRatio_working_3-way'!AG519</f>
        <v>#VALUE!</v>
      </c>
      <c r="AN519" s="11" t="e">
        <f>'OddsRatio_working_3-way'!AB519+'OddsRatio_working_3-way'!AH519</f>
        <v>#VALUE!</v>
      </c>
      <c r="AO519" s="11" t="e">
        <f>'OddsRatio_working_3-way'!AC519+'OddsRatio_working_3-way'!AI519</f>
        <v>#VALUE!</v>
      </c>
      <c r="AP519" s="11" t="e">
        <f>'OddsRatio_working_3-way'!AD519+'OddsRatio_working_3-way'!AJ519</f>
        <v>#VALUE!</v>
      </c>
      <c r="AQ519" s="11" t="e">
        <f>'OddsRatio_working_3-way'!AE519+'OddsRatio_working_3-way'!AK519</f>
        <v>#VALUE!</v>
      </c>
      <c r="AR519" s="10" t="str">
        <f>IF(A519="","",IF(('OddsRatio_working_3-way'!X519=0),IF(Q519&gt;0,-Q519^(1/3),(-Q519)^(1/3)),'OddsRatio_working_3-way'!AL519-'OddsRatio_working_3-way'!R519/3))</f>
        <v/>
      </c>
      <c r="AS519" s="11" t="e">
        <f>IF(('OddsRatio_working_3-way'!X519=0),IF(Q519&gt;0,-Q519^(1/3),(-Q519)^(1/3)),'OddsRatio_working_3-way'!AM519-'OddsRatio_working_3-way'!R519/3)</f>
        <v>#VALUE!</v>
      </c>
      <c r="AT519" s="11" t="e">
        <f>IF(('OddsRatio_working_3-way'!X519=0),IF(Q519&gt;0,-Q519^(1/3),(-Q519)^(1/3)),'OddsRatio_working_3-way'!AN519-'OddsRatio_working_3-way'!R519/3)</f>
        <v>#VALUE!</v>
      </c>
      <c r="AU519" s="11" t="e">
        <f>IF(('OddsRatio_working_3-way'!X519=0),0,'OddsRatio_working_3-way'!AO519)</f>
        <v>#VALUE!</v>
      </c>
      <c r="AV519" s="11" t="e">
        <f>IF(('OddsRatio_working_3-way'!X519=0),0,'OddsRatio_working_3-way'!AP519)</f>
        <v>#VALUE!</v>
      </c>
      <c r="AW519" s="11" t="e">
        <f>IF(('OddsRatio_working_3-way'!X519=0),0,'OddsRatio_working_3-way'!AQ519)</f>
        <v>#VALUE!</v>
      </c>
    </row>
    <row r="520" spans="1:4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9" t="e">
        <f t="shared" si="117"/>
        <v>#VALUE!</v>
      </c>
      <c r="E520" s="9" t="e">
        <f t="shared" si="118"/>
        <v>#VALUE!</v>
      </c>
      <c r="F520" s="9" t="e">
        <f t="shared" si="119"/>
        <v>#VALUE!</v>
      </c>
      <c r="G520" s="9" t="str">
        <f t="shared" si="120"/>
        <v/>
      </c>
      <c r="H520" s="9" t="str">
        <f t="shared" si="121"/>
        <v/>
      </c>
      <c r="I520" s="9" t="str">
        <f t="shared" si="122"/>
        <v/>
      </c>
      <c r="J520" s="9" t="str">
        <f t="shared" si="123"/>
        <v/>
      </c>
      <c r="K520" s="11" t="e">
        <f t="shared" si="124"/>
        <v>#VALUE!</v>
      </c>
      <c r="L520" s="11" t="e">
        <f t="shared" si="125"/>
        <v>#VALUE!</v>
      </c>
      <c r="M520" s="11" t="e">
        <f t="shared" si="126"/>
        <v>#VALUE!</v>
      </c>
      <c r="N520" s="11" t="e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#VALUE!</v>
      </c>
      <c r="O520" s="11">
        <f>0</f>
        <v>0</v>
      </c>
      <c r="P520" s="11" t="e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#VALUE!</v>
      </c>
      <c r="Q520" s="11" t="e">
        <f>2*'OddsRatio_working_3-way'!K520*'OddsRatio_working_3-way'!L520*'OddsRatio_working_3-way'!M520</f>
        <v>#VALUE!</v>
      </c>
      <c r="R520" s="11" t="e">
        <f t="shared" si="127"/>
        <v>#VALUE!</v>
      </c>
      <c r="S520" s="11" t="e">
        <f t="shared" si="128"/>
        <v>#VALUE!</v>
      </c>
      <c r="T520" s="11" t="e">
        <f t="shared" si="129"/>
        <v>#VALUE!</v>
      </c>
      <c r="U520" s="11" t="e">
        <f>'OddsRatio_working_3-way'!S520-'OddsRatio_working_3-way'!R520^2/3</f>
        <v>#VALUE!</v>
      </c>
      <c r="V520" s="11" t="e">
        <f>'OddsRatio_working_3-way'!S520*'OddsRatio_working_3-way'!R520/3-2*'OddsRatio_working_3-way'!R520^3/27-'OddsRatio_working_3-way'!T520</f>
        <v>#VALUE!</v>
      </c>
      <c r="W520" s="11" t="e">
        <f>'OddsRatio_working_3-way'!V520^2+4*'OddsRatio_working_3-way'!U520^3/27</f>
        <v>#VALUE!</v>
      </c>
      <c r="X520" s="11" t="e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#VALUE!</v>
      </c>
      <c r="Y520" s="11" t="e">
        <f>IF('OddsRatio_working_3-way'!W520&gt;=0,IF('OddsRatio_working_3-way'!V520+SQRT('OddsRatio_working_3-way'!W520)&gt;0,0,PI()),ACOS('OddsRatio_working_3-way'!V520/(2*'OddsRatio_working_3-way'!X520)))</f>
        <v>#VALUE!</v>
      </c>
      <c r="Z520" s="11" t="e">
        <f>'OddsRatio_working_3-way'!X520^(1/3)*COS('OddsRatio_working_3-way'!Y520/3)</f>
        <v>#VALUE!</v>
      </c>
      <c r="AA520" s="11" t="e">
        <f>'OddsRatio_working_3-way'!X520^(1/3)*COS(('OddsRatio_working_3-way'!Y520+2*PI())/3)</f>
        <v>#VALUE!</v>
      </c>
      <c r="AB520" s="11" t="e">
        <f>'OddsRatio_working_3-way'!X520^(1/3)*COS(('OddsRatio_working_3-way'!Y520+4*PI())/3)</f>
        <v>#VALUE!</v>
      </c>
      <c r="AC520" s="11" t="e">
        <f>'OddsRatio_working_3-way'!X520^(1/3)*SIN('OddsRatio_working_3-way'!Y520/3)</f>
        <v>#VALUE!</v>
      </c>
      <c r="AD520" s="11" t="e">
        <f>'OddsRatio_working_3-way'!X520^(1/3)*SIN(('OddsRatio_working_3-way'!Y520+2*PI())/3)</f>
        <v>#VALUE!</v>
      </c>
      <c r="AE520" s="11" t="e">
        <f>'OddsRatio_working_3-way'!X520^(1/3)*SIN(('OddsRatio_working_3-way'!Y520+4*PI())/3)</f>
        <v>#VALUE!</v>
      </c>
      <c r="AF520" s="11" t="e">
        <f>-'OddsRatio_working_3-way'!U520/(3*'OddsRatio_working_3-way'!X520^(1/3))*COS(('OddsRatio_working_3-way'!Y520)/3)</f>
        <v>#VALUE!</v>
      </c>
      <c r="AG520" s="11" t="e">
        <f>-'OddsRatio_working_3-way'!U520/(3*'OddsRatio_working_3-way'!X520^(1/3))*COS(('OddsRatio_working_3-way'!Y520+2*PI())/3)</f>
        <v>#VALUE!</v>
      </c>
      <c r="AH520" s="11" t="e">
        <f>-'OddsRatio_working_3-way'!U520/(3*'OddsRatio_working_3-way'!X520^(1/3))*COS(('OddsRatio_working_3-way'!Y520+4*PI())/3)</f>
        <v>#VALUE!</v>
      </c>
      <c r="AI520" s="11" t="e">
        <f>'OddsRatio_working_3-way'!U520/(3*'OddsRatio_working_3-way'!X520^(1/3))*SIN(('OddsRatio_working_3-way'!Y520)/3)</f>
        <v>#VALUE!</v>
      </c>
      <c r="AJ520" s="11" t="e">
        <f>'OddsRatio_working_3-way'!U520/(3*'OddsRatio_working_3-way'!X520^(1/3))*SIN(('OddsRatio_working_3-way'!Y520+2*PI())/3)</f>
        <v>#VALUE!</v>
      </c>
      <c r="AK520" s="11" t="e">
        <f>'OddsRatio_working_3-way'!U520/(3*'OddsRatio_working_3-way'!X520^(1/3))*SIN(('OddsRatio_working_3-way'!Y520+4*PI())/3)</f>
        <v>#VALUE!</v>
      </c>
      <c r="AL520" s="11" t="e">
        <f>'OddsRatio_working_3-way'!Z520+'OddsRatio_working_3-way'!AF520</f>
        <v>#VALUE!</v>
      </c>
      <c r="AM520" s="11" t="e">
        <f>'OddsRatio_working_3-way'!AA520+'OddsRatio_working_3-way'!AG520</f>
        <v>#VALUE!</v>
      </c>
      <c r="AN520" s="11" t="e">
        <f>'OddsRatio_working_3-way'!AB520+'OddsRatio_working_3-way'!AH520</f>
        <v>#VALUE!</v>
      </c>
      <c r="AO520" s="11" t="e">
        <f>'OddsRatio_working_3-way'!AC520+'OddsRatio_working_3-way'!AI520</f>
        <v>#VALUE!</v>
      </c>
      <c r="AP520" s="11" t="e">
        <f>'OddsRatio_working_3-way'!AD520+'OddsRatio_working_3-way'!AJ520</f>
        <v>#VALUE!</v>
      </c>
      <c r="AQ520" s="11" t="e">
        <f>'OddsRatio_working_3-way'!AE520+'OddsRatio_working_3-way'!AK520</f>
        <v>#VALUE!</v>
      </c>
      <c r="AR520" s="10" t="str">
        <f>IF(A520="","",IF(('OddsRatio_working_3-way'!X520=0),IF(Q520&gt;0,-Q520^(1/3),(-Q520)^(1/3)),'OddsRatio_working_3-way'!AL520-'OddsRatio_working_3-way'!R520/3))</f>
        <v/>
      </c>
      <c r="AS520" s="11" t="e">
        <f>IF(('OddsRatio_working_3-way'!X520=0),IF(Q520&gt;0,-Q520^(1/3),(-Q520)^(1/3)),'OddsRatio_working_3-way'!AM520-'OddsRatio_working_3-way'!R520/3)</f>
        <v>#VALUE!</v>
      </c>
      <c r="AT520" s="11" t="e">
        <f>IF(('OddsRatio_working_3-way'!X520=0),IF(Q520&gt;0,-Q520^(1/3),(-Q520)^(1/3)),'OddsRatio_working_3-way'!AN520-'OddsRatio_working_3-way'!R520/3)</f>
        <v>#VALUE!</v>
      </c>
      <c r="AU520" s="11" t="e">
        <f>IF(('OddsRatio_working_3-way'!X520=0),0,'OddsRatio_working_3-way'!AO520)</f>
        <v>#VALUE!</v>
      </c>
      <c r="AV520" s="11" t="e">
        <f>IF(('OddsRatio_working_3-way'!X520=0),0,'OddsRatio_working_3-way'!AP520)</f>
        <v>#VALUE!</v>
      </c>
      <c r="AW520" s="11" t="e">
        <f>IF(('OddsRatio_working_3-way'!X520=0),0,'OddsRatio_working_3-way'!AQ520)</f>
        <v>#VALUE!</v>
      </c>
    </row>
    <row r="521" spans="1:4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9" t="e">
        <f t="shared" si="117"/>
        <v>#VALUE!</v>
      </c>
      <c r="E521" s="9" t="e">
        <f t="shared" si="118"/>
        <v>#VALUE!</v>
      </c>
      <c r="F521" s="9" t="e">
        <f t="shared" si="119"/>
        <v>#VALUE!</v>
      </c>
      <c r="G521" s="9" t="str">
        <f t="shared" si="120"/>
        <v/>
      </c>
      <c r="H521" s="9" t="str">
        <f t="shared" si="121"/>
        <v/>
      </c>
      <c r="I521" s="9" t="str">
        <f t="shared" si="122"/>
        <v/>
      </c>
      <c r="J521" s="9" t="str">
        <f t="shared" si="123"/>
        <v/>
      </c>
      <c r="K521" s="11" t="e">
        <f t="shared" si="124"/>
        <v>#VALUE!</v>
      </c>
      <c r="L521" s="11" t="e">
        <f t="shared" si="125"/>
        <v>#VALUE!</v>
      </c>
      <c r="M521" s="11" t="e">
        <f t="shared" si="126"/>
        <v>#VALUE!</v>
      </c>
      <c r="N521" s="11" t="e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#VALUE!</v>
      </c>
      <c r="O521" s="11">
        <f>0</f>
        <v>0</v>
      </c>
      <c r="P521" s="11" t="e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#VALUE!</v>
      </c>
      <c r="Q521" s="11" t="e">
        <f>2*'OddsRatio_working_3-way'!K521*'OddsRatio_working_3-way'!L521*'OddsRatio_working_3-way'!M521</f>
        <v>#VALUE!</v>
      </c>
      <c r="R521" s="11" t="e">
        <f t="shared" si="127"/>
        <v>#VALUE!</v>
      </c>
      <c r="S521" s="11" t="e">
        <f t="shared" si="128"/>
        <v>#VALUE!</v>
      </c>
      <c r="T521" s="11" t="e">
        <f t="shared" si="129"/>
        <v>#VALUE!</v>
      </c>
      <c r="U521" s="11" t="e">
        <f>'OddsRatio_working_3-way'!S521-'OddsRatio_working_3-way'!R521^2/3</f>
        <v>#VALUE!</v>
      </c>
      <c r="V521" s="11" t="e">
        <f>'OddsRatio_working_3-way'!S521*'OddsRatio_working_3-way'!R521/3-2*'OddsRatio_working_3-way'!R521^3/27-'OddsRatio_working_3-way'!T521</f>
        <v>#VALUE!</v>
      </c>
      <c r="W521" s="11" t="e">
        <f>'OddsRatio_working_3-way'!V521^2+4*'OddsRatio_working_3-way'!U521^3/27</f>
        <v>#VALUE!</v>
      </c>
      <c r="X521" s="11" t="e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#VALUE!</v>
      </c>
      <c r="Y521" s="11" t="e">
        <f>IF('OddsRatio_working_3-way'!W521&gt;=0,IF('OddsRatio_working_3-way'!V521+SQRT('OddsRatio_working_3-way'!W521)&gt;0,0,PI()),ACOS('OddsRatio_working_3-way'!V521/(2*'OddsRatio_working_3-way'!X521)))</f>
        <v>#VALUE!</v>
      </c>
      <c r="Z521" s="11" t="e">
        <f>'OddsRatio_working_3-way'!X521^(1/3)*COS('OddsRatio_working_3-way'!Y521/3)</f>
        <v>#VALUE!</v>
      </c>
      <c r="AA521" s="11" t="e">
        <f>'OddsRatio_working_3-way'!X521^(1/3)*COS(('OddsRatio_working_3-way'!Y521+2*PI())/3)</f>
        <v>#VALUE!</v>
      </c>
      <c r="AB521" s="11" t="e">
        <f>'OddsRatio_working_3-way'!X521^(1/3)*COS(('OddsRatio_working_3-way'!Y521+4*PI())/3)</f>
        <v>#VALUE!</v>
      </c>
      <c r="AC521" s="11" t="e">
        <f>'OddsRatio_working_3-way'!X521^(1/3)*SIN('OddsRatio_working_3-way'!Y521/3)</f>
        <v>#VALUE!</v>
      </c>
      <c r="AD521" s="11" t="e">
        <f>'OddsRatio_working_3-way'!X521^(1/3)*SIN(('OddsRatio_working_3-way'!Y521+2*PI())/3)</f>
        <v>#VALUE!</v>
      </c>
      <c r="AE521" s="11" t="e">
        <f>'OddsRatio_working_3-way'!X521^(1/3)*SIN(('OddsRatio_working_3-way'!Y521+4*PI())/3)</f>
        <v>#VALUE!</v>
      </c>
      <c r="AF521" s="11" t="e">
        <f>-'OddsRatio_working_3-way'!U521/(3*'OddsRatio_working_3-way'!X521^(1/3))*COS(('OddsRatio_working_3-way'!Y521)/3)</f>
        <v>#VALUE!</v>
      </c>
      <c r="AG521" s="11" t="e">
        <f>-'OddsRatio_working_3-way'!U521/(3*'OddsRatio_working_3-way'!X521^(1/3))*COS(('OddsRatio_working_3-way'!Y521+2*PI())/3)</f>
        <v>#VALUE!</v>
      </c>
      <c r="AH521" s="11" t="e">
        <f>-'OddsRatio_working_3-way'!U521/(3*'OddsRatio_working_3-way'!X521^(1/3))*COS(('OddsRatio_working_3-way'!Y521+4*PI())/3)</f>
        <v>#VALUE!</v>
      </c>
      <c r="AI521" s="11" t="e">
        <f>'OddsRatio_working_3-way'!U521/(3*'OddsRatio_working_3-way'!X521^(1/3))*SIN(('OddsRatio_working_3-way'!Y521)/3)</f>
        <v>#VALUE!</v>
      </c>
      <c r="AJ521" s="11" t="e">
        <f>'OddsRatio_working_3-way'!U521/(3*'OddsRatio_working_3-way'!X521^(1/3))*SIN(('OddsRatio_working_3-way'!Y521+2*PI())/3)</f>
        <v>#VALUE!</v>
      </c>
      <c r="AK521" s="11" t="e">
        <f>'OddsRatio_working_3-way'!U521/(3*'OddsRatio_working_3-way'!X521^(1/3))*SIN(('OddsRatio_working_3-way'!Y521+4*PI())/3)</f>
        <v>#VALUE!</v>
      </c>
      <c r="AL521" s="11" t="e">
        <f>'OddsRatio_working_3-way'!Z521+'OddsRatio_working_3-way'!AF521</f>
        <v>#VALUE!</v>
      </c>
      <c r="AM521" s="11" t="e">
        <f>'OddsRatio_working_3-way'!AA521+'OddsRatio_working_3-way'!AG521</f>
        <v>#VALUE!</v>
      </c>
      <c r="AN521" s="11" t="e">
        <f>'OddsRatio_working_3-way'!AB521+'OddsRatio_working_3-way'!AH521</f>
        <v>#VALUE!</v>
      </c>
      <c r="AO521" s="11" t="e">
        <f>'OddsRatio_working_3-way'!AC521+'OddsRatio_working_3-way'!AI521</f>
        <v>#VALUE!</v>
      </c>
      <c r="AP521" s="11" t="e">
        <f>'OddsRatio_working_3-way'!AD521+'OddsRatio_working_3-way'!AJ521</f>
        <v>#VALUE!</v>
      </c>
      <c r="AQ521" s="11" t="e">
        <f>'OddsRatio_working_3-way'!AE521+'OddsRatio_working_3-way'!AK521</f>
        <v>#VALUE!</v>
      </c>
      <c r="AR521" s="10" t="str">
        <f>IF(A521="","",IF(('OddsRatio_working_3-way'!X521=0),IF(Q521&gt;0,-Q521^(1/3),(-Q521)^(1/3)),'OddsRatio_working_3-way'!AL521-'OddsRatio_working_3-way'!R521/3))</f>
        <v/>
      </c>
      <c r="AS521" s="11" t="e">
        <f>IF(('OddsRatio_working_3-way'!X521=0),IF(Q521&gt;0,-Q521^(1/3),(-Q521)^(1/3)),'OddsRatio_working_3-way'!AM521-'OddsRatio_working_3-way'!R521/3)</f>
        <v>#VALUE!</v>
      </c>
      <c r="AT521" s="11" t="e">
        <f>IF(('OddsRatio_working_3-way'!X521=0),IF(Q521&gt;0,-Q521^(1/3),(-Q521)^(1/3)),'OddsRatio_working_3-way'!AN521-'OddsRatio_working_3-way'!R521/3)</f>
        <v>#VALUE!</v>
      </c>
      <c r="AU521" s="11" t="e">
        <f>IF(('OddsRatio_working_3-way'!X521=0),0,'OddsRatio_working_3-way'!AO521)</f>
        <v>#VALUE!</v>
      </c>
      <c r="AV521" s="11" t="e">
        <f>IF(('OddsRatio_working_3-way'!X521=0),0,'OddsRatio_working_3-way'!AP521)</f>
        <v>#VALUE!</v>
      </c>
      <c r="AW521" s="11" t="e">
        <f>IF(('OddsRatio_working_3-way'!X521=0),0,'OddsRatio_working_3-way'!AQ521)</f>
        <v>#VALUE!</v>
      </c>
    </row>
    <row r="522" spans="1:4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9" t="e">
        <f t="shared" si="117"/>
        <v>#VALUE!</v>
      </c>
      <c r="E522" s="9" t="e">
        <f t="shared" si="118"/>
        <v>#VALUE!</v>
      </c>
      <c r="F522" s="9" t="e">
        <f t="shared" si="119"/>
        <v>#VALUE!</v>
      </c>
      <c r="G522" s="9" t="str">
        <f t="shared" si="120"/>
        <v/>
      </c>
      <c r="H522" s="9" t="str">
        <f t="shared" si="121"/>
        <v/>
      </c>
      <c r="I522" s="9" t="str">
        <f t="shared" si="122"/>
        <v/>
      </c>
      <c r="J522" s="9" t="str">
        <f t="shared" si="123"/>
        <v/>
      </c>
      <c r="K522" s="11" t="e">
        <f t="shared" si="124"/>
        <v>#VALUE!</v>
      </c>
      <c r="L522" s="11" t="e">
        <f t="shared" si="125"/>
        <v>#VALUE!</v>
      </c>
      <c r="M522" s="11" t="e">
        <f t="shared" si="126"/>
        <v>#VALUE!</v>
      </c>
      <c r="N522" s="11" t="e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#VALUE!</v>
      </c>
      <c r="O522" s="11">
        <f>0</f>
        <v>0</v>
      </c>
      <c r="P522" s="11" t="e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#VALUE!</v>
      </c>
      <c r="Q522" s="11" t="e">
        <f>2*'OddsRatio_working_3-way'!K522*'OddsRatio_working_3-way'!L522*'OddsRatio_working_3-way'!M522</f>
        <v>#VALUE!</v>
      </c>
      <c r="R522" s="11" t="e">
        <f t="shared" si="127"/>
        <v>#VALUE!</v>
      </c>
      <c r="S522" s="11" t="e">
        <f t="shared" si="128"/>
        <v>#VALUE!</v>
      </c>
      <c r="T522" s="11" t="e">
        <f t="shared" si="129"/>
        <v>#VALUE!</v>
      </c>
      <c r="U522" s="11" t="e">
        <f>'OddsRatio_working_3-way'!S522-'OddsRatio_working_3-way'!R522^2/3</f>
        <v>#VALUE!</v>
      </c>
      <c r="V522" s="11" t="e">
        <f>'OddsRatio_working_3-way'!S522*'OddsRatio_working_3-way'!R522/3-2*'OddsRatio_working_3-way'!R522^3/27-'OddsRatio_working_3-way'!T522</f>
        <v>#VALUE!</v>
      </c>
      <c r="W522" s="11" t="e">
        <f>'OddsRatio_working_3-way'!V522^2+4*'OddsRatio_working_3-way'!U522^3/27</f>
        <v>#VALUE!</v>
      </c>
      <c r="X522" s="11" t="e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#VALUE!</v>
      </c>
      <c r="Y522" s="11" t="e">
        <f>IF('OddsRatio_working_3-way'!W522&gt;=0,IF('OddsRatio_working_3-way'!V522+SQRT('OddsRatio_working_3-way'!W522)&gt;0,0,PI()),ACOS('OddsRatio_working_3-way'!V522/(2*'OddsRatio_working_3-way'!X522)))</f>
        <v>#VALUE!</v>
      </c>
      <c r="Z522" s="11" t="e">
        <f>'OddsRatio_working_3-way'!X522^(1/3)*COS('OddsRatio_working_3-way'!Y522/3)</f>
        <v>#VALUE!</v>
      </c>
      <c r="AA522" s="11" t="e">
        <f>'OddsRatio_working_3-way'!X522^(1/3)*COS(('OddsRatio_working_3-way'!Y522+2*PI())/3)</f>
        <v>#VALUE!</v>
      </c>
      <c r="AB522" s="11" t="e">
        <f>'OddsRatio_working_3-way'!X522^(1/3)*COS(('OddsRatio_working_3-way'!Y522+4*PI())/3)</f>
        <v>#VALUE!</v>
      </c>
      <c r="AC522" s="11" t="e">
        <f>'OddsRatio_working_3-way'!X522^(1/3)*SIN('OddsRatio_working_3-way'!Y522/3)</f>
        <v>#VALUE!</v>
      </c>
      <c r="AD522" s="11" t="e">
        <f>'OddsRatio_working_3-way'!X522^(1/3)*SIN(('OddsRatio_working_3-way'!Y522+2*PI())/3)</f>
        <v>#VALUE!</v>
      </c>
      <c r="AE522" s="11" t="e">
        <f>'OddsRatio_working_3-way'!X522^(1/3)*SIN(('OddsRatio_working_3-way'!Y522+4*PI())/3)</f>
        <v>#VALUE!</v>
      </c>
      <c r="AF522" s="11" t="e">
        <f>-'OddsRatio_working_3-way'!U522/(3*'OddsRatio_working_3-way'!X522^(1/3))*COS(('OddsRatio_working_3-way'!Y522)/3)</f>
        <v>#VALUE!</v>
      </c>
      <c r="AG522" s="11" t="e">
        <f>-'OddsRatio_working_3-way'!U522/(3*'OddsRatio_working_3-way'!X522^(1/3))*COS(('OddsRatio_working_3-way'!Y522+2*PI())/3)</f>
        <v>#VALUE!</v>
      </c>
      <c r="AH522" s="11" t="e">
        <f>-'OddsRatio_working_3-way'!U522/(3*'OddsRatio_working_3-way'!X522^(1/3))*COS(('OddsRatio_working_3-way'!Y522+4*PI())/3)</f>
        <v>#VALUE!</v>
      </c>
      <c r="AI522" s="11" t="e">
        <f>'OddsRatio_working_3-way'!U522/(3*'OddsRatio_working_3-way'!X522^(1/3))*SIN(('OddsRatio_working_3-way'!Y522)/3)</f>
        <v>#VALUE!</v>
      </c>
      <c r="AJ522" s="11" t="e">
        <f>'OddsRatio_working_3-way'!U522/(3*'OddsRatio_working_3-way'!X522^(1/3))*SIN(('OddsRatio_working_3-way'!Y522+2*PI())/3)</f>
        <v>#VALUE!</v>
      </c>
      <c r="AK522" s="11" t="e">
        <f>'OddsRatio_working_3-way'!U522/(3*'OddsRatio_working_3-way'!X522^(1/3))*SIN(('OddsRatio_working_3-way'!Y522+4*PI())/3)</f>
        <v>#VALUE!</v>
      </c>
      <c r="AL522" s="11" t="e">
        <f>'OddsRatio_working_3-way'!Z522+'OddsRatio_working_3-way'!AF522</f>
        <v>#VALUE!</v>
      </c>
      <c r="AM522" s="11" t="e">
        <f>'OddsRatio_working_3-way'!AA522+'OddsRatio_working_3-way'!AG522</f>
        <v>#VALUE!</v>
      </c>
      <c r="AN522" s="11" t="e">
        <f>'OddsRatio_working_3-way'!AB522+'OddsRatio_working_3-way'!AH522</f>
        <v>#VALUE!</v>
      </c>
      <c r="AO522" s="11" t="e">
        <f>'OddsRatio_working_3-way'!AC522+'OddsRatio_working_3-way'!AI522</f>
        <v>#VALUE!</v>
      </c>
      <c r="AP522" s="11" t="e">
        <f>'OddsRatio_working_3-way'!AD522+'OddsRatio_working_3-way'!AJ522</f>
        <v>#VALUE!</v>
      </c>
      <c r="AQ522" s="11" t="e">
        <f>'OddsRatio_working_3-way'!AE522+'OddsRatio_working_3-way'!AK522</f>
        <v>#VALUE!</v>
      </c>
      <c r="AR522" s="10" t="str">
        <f>IF(A522="","",IF(('OddsRatio_working_3-way'!X522=0),IF(Q522&gt;0,-Q522^(1/3),(-Q522)^(1/3)),'OddsRatio_working_3-way'!AL522-'OddsRatio_working_3-way'!R522/3))</f>
        <v/>
      </c>
      <c r="AS522" s="11" t="e">
        <f>IF(('OddsRatio_working_3-way'!X522=0),IF(Q522&gt;0,-Q522^(1/3),(-Q522)^(1/3)),'OddsRatio_working_3-way'!AM522-'OddsRatio_working_3-way'!R522/3)</f>
        <v>#VALUE!</v>
      </c>
      <c r="AT522" s="11" t="e">
        <f>IF(('OddsRatio_working_3-way'!X522=0),IF(Q522&gt;0,-Q522^(1/3),(-Q522)^(1/3)),'OddsRatio_working_3-way'!AN522-'OddsRatio_working_3-way'!R522/3)</f>
        <v>#VALUE!</v>
      </c>
      <c r="AU522" s="11" t="e">
        <f>IF(('OddsRatio_working_3-way'!X522=0),0,'OddsRatio_working_3-way'!AO522)</f>
        <v>#VALUE!</v>
      </c>
      <c r="AV522" s="11" t="e">
        <f>IF(('OddsRatio_working_3-way'!X522=0),0,'OddsRatio_working_3-way'!AP522)</f>
        <v>#VALUE!</v>
      </c>
      <c r="AW522" s="11" t="e">
        <f>IF(('OddsRatio_working_3-way'!X522=0),0,'OddsRatio_working_3-way'!AQ522)</f>
        <v>#VALUE!</v>
      </c>
    </row>
    <row r="523" spans="1:4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9" t="e">
        <f t="shared" si="117"/>
        <v>#VALUE!</v>
      </c>
      <c r="E523" s="9" t="e">
        <f t="shared" si="118"/>
        <v>#VALUE!</v>
      </c>
      <c r="F523" s="9" t="e">
        <f t="shared" si="119"/>
        <v>#VALUE!</v>
      </c>
      <c r="G523" s="9" t="str">
        <f t="shared" si="120"/>
        <v/>
      </c>
      <c r="H523" s="9" t="str">
        <f t="shared" si="121"/>
        <v/>
      </c>
      <c r="I523" s="9" t="str">
        <f t="shared" si="122"/>
        <v/>
      </c>
      <c r="J523" s="9" t="str">
        <f t="shared" si="123"/>
        <v/>
      </c>
      <c r="K523" s="11" t="e">
        <f t="shared" si="124"/>
        <v>#VALUE!</v>
      </c>
      <c r="L523" s="11" t="e">
        <f t="shared" si="125"/>
        <v>#VALUE!</v>
      </c>
      <c r="M523" s="11" t="e">
        <f t="shared" si="126"/>
        <v>#VALUE!</v>
      </c>
      <c r="N523" s="11" t="e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#VALUE!</v>
      </c>
      <c r="O523" s="11">
        <f>0</f>
        <v>0</v>
      </c>
      <c r="P523" s="11" t="e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#VALUE!</v>
      </c>
      <c r="Q523" s="11" t="e">
        <f>2*'OddsRatio_working_3-way'!K523*'OddsRatio_working_3-way'!L523*'OddsRatio_working_3-way'!M523</f>
        <v>#VALUE!</v>
      </c>
      <c r="R523" s="11" t="e">
        <f t="shared" si="127"/>
        <v>#VALUE!</v>
      </c>
      <c r="S523" s="11" t="e">
        <f t="shared" si="128"/>
        <v>#VALUE!</v>
      </c>
      <c r="T523" s="11" t="e">
        <f t="shared" si="129"/>
        <v>#VALUE!</v>
      </c>
      <c r="U523" s="11" t="e">
        <f>'OddsRatio_working_3-way'!S523-'OddsRatio_working_3-way'!R523^2/3</f>
        <v>#VALUE!</v>
      </c>
      <c r="V523" s="11" t="e">
        <f>'OddsRatio_working_3-way'!S523*'OddsRatio_working_3-way'!R523/3-2*'OddsRatio_working_3-way'!R523^3/27-'OddsRatio_working_3-way'!T523</f>
        <v>#VALUE!</v>
      </c>
      <c r="W523" s="11" t="e">
        <f>'OddsRatio_working_3-way'!V523^2+4*'OddsRatio_working_3-way'!U523^3/27</f>
        <v>#VALUE!</v>
      </c>
      <c r="X523" s="11" t="e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#VALUE!</v>
      </c>
      <c r="Y523" s="11" t="e">
        <f>IF('OddsRatio_working_3-way'!W523&gt;=0,IF('OddsRatio_working_3-way'!V523+SQRT('OddsRatio_working_3-way'!W523)&gt;0,0,PI()),ACOS('OddsRatio_working_3-way'!V523/(2*'OddsRatio_working_3-way'!X523)))</f>
        <v>#VALUE!</v>
      </c>
      <c r="Z523" s="11" t="e">
        <f>'OddsRatio_working_3-way'!X523^(1/3)*COS('OddsRatio_working_3-way'!Y523/3)</f>
        <v>#VALUE!</v>
      </c>
      <c r="AA523" s="11" t="e">
        <f>'OddsRatio_working_3-way'!X523^(1/3)*COS(('OddsRatio_working_3-way'!Y523+2*PI())/3)</f>
        <v>#VALUE!</v>
      </c>
      <c r="AB523" s="11" t="e">
        <f>'OddsRatio_working_3-way'!X523^(1/3)*COS(('OddsRatio_working_3-way'!Y523+4*PI())/3)</f>
        <v>#VALUE!</v>
      </c>
      <c r="AC523" s="11" t="e">
        <f>'OddsRatio_working_3-way'!X523^(1/3)*SIN('OddsRatio_working_3-way'!Y523/3)</f>
        <v>#VALUE!</v>
      </c>
      <c r="AD523" s="11" t="e">
        <f>'OddsRatio_working_3-way'!X523^(1/3)*SIN(('OddsRatio_working_3-way'!Y523+2*PI())/3)</f>
        <v>#VALUE!</v>
      </c>
      <c r="AE523" s="11" t="e">
        <f>'OddsRatio_working_3-way'!X523^(1/3)*SIN(('OddsRatio_working_3-way'!Y523+4*PI())/3)</f>
        <v>#VALUE!</v>
      </c>
      <c r="AF523" s="11" t="e">
        <f>-'OddsRatio_working_3-way'!U523/(3*'OddsRatio_working_3-way'!X523^(1/3))*COS(('OddsRatio_working_3-way'!Y523)/3)</f>
        <v>#VALUE!</v>
      </c>
      <c r="AG523" s="11" t="e">
        <f>-'OddsRatio_working_3-way'!U523/(3*'OddsRatio_working_3-way'!X523^(1/3))*COS(('OddsRatio_working_3-way'!Y523+2*PI())/3)</f>
        <v>#VALUE!</v>
      </c>
      <c r="AH523" s="11" t="e">
        <f>-'OddsRatio_working_3-way'!U523/(3*'OddsRatio_working_3-way'!X523^(1/3))*COS(('OddsRatio_working_3-way'!Y523+4*PI())/3)</f>
        <v>#VALUE!</v>
      </c>
      <c r="AI523" s="11" t="e">
        <f>'OddsRatio_working_3-way'!U523/(3*'OddsRatio_working_3-way'!X523^(1/3))*SIN(('OddsRatio_working_3-way'!Y523)/3)</f>
        <v>#VALUE!</v>
      </c>
      <c r="AJ523" s="11" t="e">
        <f>'OddsRatio_working_3-way'!U523/(3*'OddsRatio_working_3-way'!X523^(1/3))*SIN(('OddsRatio_working_3-way'!Y523+2*PI())/3)</f>
        <v>#VALUE!</v>
      </c>
      <c r="AK523" s="11" t="e">
        <f>'OddsRatio_working_3-way'!U523/(3*'OddsRatio_working_3-way'!X523^(1/3))*SIN(('OddsRatio_working_3-way'!Y523+4*PI())/3)</f>
        <v>#VALUE!</v>
      </c>
      <c r="AL523" s="11" t="e">
        <f>'OddsRatio_working_3-way'!Z523+'OddsRatio_working_3-way'!AF523</f>
        <v>#VALUE!</v>
      </c>
      <c r="AM523" s="11" t="e">
        <f>'OddsRatio_working_3-way'!AA523+'OddsRatio_working_3-way'!AG523</f>
        <v>#VALUE!</v>
      </c>
      <c r="AN523" s="11" t="e">
        <f>'OddsRatio_working_3-way'!AB523+'OddsRatio_working_3-way'!AH523</f>
        <v>#VALUE!</v>
      </c>
      <c r="AO523" s="11" t="e">
        <f>'OddsRatio_working_3-way'!AC523+'OddsRatio_working_3-way'!AI523</f>
        <v>#VALUE!</v>
      </c>
      <c r="AP523" s="11" t="e">
        <f>'OddsRatio_working_3-way'!AD523+'OddsRatio_working_3-way'!AJ523</f>
        <v>#VALUE!</v>
      </c>
      <c r="AQ523" s="11" t="e">
        <f>'OddsRatio_working_3-way'!AE523+'OddsRatio_working_3-way'!AK523</f>
        <v>#VALUE!</v>
      </c>
      <c r="AR523" s="10" t="str">
        <f>IF(A523="","",IF(('OddsRatio_working_3-way'!X523=0),IF(Q523&gt;0,-Q523^(1/3),(-Q523)^(1/3)),'OddsRatio_working_3-way'!AL523-'OddsRatio_working_3-way'!R523/3))</f>
        <v/>
      </c>
      <c r="AS523" s="11" t="e">
        <f>IF(('OddsRatio_working_3-way'!X523=0),IF(Q523&gt;0,-Q523^(1/3),(-Q523)^(1/3)),'OddsRatio_working_3-way'!AM523-'OddsRatio_working_3-way'!R523/3)</f>
        <v>#VALUE!</v>
      </c>
      <c r="AT523" s="11" t="e">
        <f>IF(('OddsRatio_working_3-way'!X523=0),IF(Q523&gt;0,-Q523^(1/3),(-Q523)^(1/3)),'OddsRatio_working_3-way'!AN523-'OddsRatio_working_3-way'!R523/3)</f>
        <v>#VALUE!</v>
      </c>
      <c r="AU523" s="11" t="e">
        <f>IF(('OddsRatio_working_3-way'!X523=0),0,'OddsRatio_working_3-way'!AO523)</f>
        <v>#VALUE!</v>
      </c>
      <c r="AV523" s="11" t="e">
        <f>IF(('OddsRatio_working_3-way'!X523=0),0,'OddsRatio_working_3-way'!AP523)</f>
        <v>#VALUE!</v>
      </c>
      <c r="AW523" s="11" t="e">
        <f>IF(('OddsRatio_working_3-way'!X523=0),0,'OddsRatio_working_3-way'!AQ523)</f>
        <v>#VALUE!</v>
      </c>
    </row>
    <row r="524" spans="1:4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9" t="e">
        <f t="shared" si="117"/>
        <v>#VALUE!</v>
      </c>
      <c r="E524" s="9" t="e">
        <f t="shared" si="118"/>
        <v>#VALUE!</v>
      </c>
      <c r="F524" s="9" t="e">
        <f t="shared" si="119"/>
        <v>#VALUE!</v>
      </c>
      <c r="G524" s="9" t="str">
        <f t="shared" si="120"/>
        <v/>
      </c>
      <c r="H524" s="9" t="str">
        <f t="shared" si="121"/>
        <v/>
      </c>
      <c r="I524" s="9" t="str">
        <f t="shared" si="122"/>
        <v/>
      </c>
      <c r="J524" s="9" t="str">
        <f t="shared" si="123"/>
        <v/>
      </c>
      <c r="K524" s="11" t="e">
        <f t="shared" si="124"/>
        <v>#VALUE!</v>
      </c>
      <c r="L524" s="11" t="e">
        <f t="shared" si="125"/>
        <v>#VALUE!</v>
      </c>
      <c r="M524" s="11" t="e">
        <f t="shared" si="126"/>
        <v>#VALUE!</v>
      </c>
      <c r="N524" s="11" t="e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#VALUE!</v>
      </c>
      <c r="O524" s="11">
        <f>0</f>
        <v>0</v>
      </c>
      <c r="P524" s="11" t="e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#VALUE!</v>
      </c>
      <c r="Q524" s="11" t="e">
        <f>2*'OddsRatio_working_3-way'!K524*'OddsRatio_working_3-way'!L524*'OddsRatio_working_3-way'!M524</f>
        <v>#VALUE!</v>
      </c>
      <c r="R524" s="11" t="e">
        <f t="shared" si="127"/>
        <v>#VALUE!</v>
      </c>
      <c r="S524" s="11" t="e">
        <f t="shared" si="128"/>
        <v>#VALUE!</v>
      </c>
      <c r="T524" s="11" t="e">
        <f t="shared" si="129"/>
        <v>#VALUE!</v>
      </c>
      <c r="U524" s="11" t="e">
        <f>'OddsRatio_working_3-way'!S524-'OddsRatio_working_3-way'!R524^2/3</f>
        <v>#VALUE!</v>
      </c>
      <c r="V524" s="11" t="e">
        <f>'OddsRatio_working_3-way'!S524*'OddsRatio_working_3-way'!R524/3-2*'OddsRatio_working_3-way'!R524^3/27-'OddsRatio_working_3-way'!T524</f>
        <v>#VALUE!</v>
      </c>
      <c r="W524" s="11" t="e">
        <f>'OddsRatio_working_3-way'!V524^2+4*'OddsRatio_working_3-way'!U524^3/27</f>
        <v>#VALUE!</v>
      </c>
      <c r="X524" s="11" t="e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#VALUE!</v>
      </c>
      <c r="Y524" s="11" t="e">
        <f>IF('OddsRatio_working_3-way'!W524&gt;=0,IF('OddsRatio_working_3-way'!V524+SQRT('OddsRatio_working_3-way'!W524)&gt;0,0,PI()),ACOS('OddsRatio_working_3-way'!V524/(2*'OddsRatio_working_3-way'!X524)))</f>
        <v>#VALUE!</v>
      </c>
      <c r="Z524" s="11" t="e">
        <f>'OddsRatio_working_3-way'!X524^(1/3)*COS('OddsRatio_working_3-way'!Y524/3)</f>
        <v>#VALUE!</v>
      </c>
      <c r="AA524" s="11" t="e">
        <f>'OddsRatio_working_3-way'!X524^(1/3)*COS(('OddsRatio_working_3-way'!Y524+2*PI())/3)</f>
        <v>#VALUE!</v>
      </c>
      <c r="AB524" s="11" t="e">
        <f>'OddsRatio_working_3-way'!X524^(1/3)*COS(('OddsRatio_working_3-way'!Y524+4*PI())/3)</f>
        <v>#VALUE!</v>
      </c>
      <c r="AC524" s="11" t="e">
        <f>'OddsRatio_working_3-way'!X524^(1/3)*SIN('OddsRatio_working_3-way'!Y524/3)</f>
        <v>#VALUE!</v>
      </c>
      <c r="AD524" s="11" t="e">
        <f>'OddsRatio_working_3-way'!X524^(1/3)*SIN(('OddsRatio_working_3-way'!Y524+2*PI())/3)</f>
        <v>#VALUE!</v>
      </c>
      <c r="AE524" s="11" t="e">
        <f>'OddsRatio_working_3-way'!X524^(1/3)*SIN(('OddsRatio_working_3-way'!Y524+4*PI())/3)</f>
        <v>#VALUE!</v>
      </c>
      <c r="AF524" s="11" t="e">
        <f>-'OddsRatio_working_3-way'!U524/(3*'OddsRatio_working_3-way'!X524^(1/3))*COS(('OddsRatio_working_3-way'!Y524)/3)</f>
        <v>#VALUE!</v>
      </c>
      <c r="AG524" s="11" t="e">
        <f>-'OddsRatio_working_3-way'!U524/(3*'OddsRatio_working_3-way'!X524^(1/3))*COS(('OddsRatio_working_3-way'!Y524+2*PI())/3)</f>
        <v>#VALUE!</v>
      </c>
      <c r="AH524" s="11" t="e">
        <f>-'OddsRatio_working_3-way'!U524/(3*'OddsRatio_working_3-way'!X524^(1/3))*COS(('OddsRatio_working_3-way'!Y524+4*PI())/3)</f>
        <v>#VALUE!</v>
      </c>
      <c r="AI524" s="11" t="e">
        <f>'OddsRatio_working_3-way'!U524/(3*'OddsRatio_working_3-way'!X524^(1/3))*SIN(('OddsRatio_working_3-way'!Y524)/3)</f>
        <v>#VALUE!</v>
      </c>
      <c r="AJ524" s="11" t="e">
        <f>'OddsRatio_working_3-way'!U524/(3*'OddsRatio_working_3-way'!X524^(1/3))*SIN(('OddsRatio_working_3-way'!Y524+2*PI())/3)</f>
        <v>#VALUE!</v>
      </c>
      <c r="AK524" s="11" t="e">
        <f>'OddsRatio_working_3-way'!U524/(3*'OddsRatio_working_3-way'!X524^(1/3))*SIN(('OddsRatio_working_3-way'!Y524+4*PI())/3)</f>
        <v>#VALUE!</v>
      </c>
      <c r="AL524" s="11" t="e">
        <f>'OddsRatio_working_3-way'!Z524+'OddsRatio_working_3-way'!AF524</f>
        <v>#VALUE!</v>
      </c>
      <c r="AM524" s="11" t="e">
        <f>'OddsRatio_working_3-way'!AA524+'OddsRatio_working_3-way'!AG524</f>
        <v>#VALUE!</v>
      </c>
      <c r="AN524" s="11" t="e">
        <f>'OddsRatio_working_3-way'!AB524+'OddsRatio_working_3-way'!AH524</f>
        <v>#VALUE!</v>
      </c>
      <c r="AO524" s="11" t="e">
        <f>'OddsRatio_working_3-way'!AC524+'OddsRatio_working_3-way'!AI524</f>
        <v>#VALUE!</v>
      </c>
      <c r="AP524" s="11" t="e">
        <f>'OddsRatio_working_3-way'!AD524+'OddsRatio_working_3-way'!AJ524</f>
        <v>#VALUE!</v>
      </c>
      <c r="AQ524" s="11" t="e">
        <f>'OddsRatio_working_3-way'!AE524+'OddsRatio_working_3-way'!AK524</f>
        <v>#VALUE!</v>
      </c>
      <c r="AR524" s="10" t="str">
        <f>IF(A524="","",IF(('OddsRatio_working_3-way'!X524=0),IF(Q524&gt;0,-Q524^(1/3),(-Q524)^(1/3)),'OddsRatio_working_3-way'!AL524-'OddsRatio_working_3-way'!R524/3))</f>
        <v/>
      </c>
      <c r="AS524" s="11" t="e">
        <f>IF(('OddsRatio_working_3-way'!X524=0),IF(Q524&gt;0,-Q524^(1/3),(-Q524)^(1/3)),'OddsRatio_working_3-way'!AM524-'OddsRatio_working_3-way'!R524/3)</f>
        <v>#VALUE!</v>
      </c>
      <c r="AT524" s="11" t="e">
        <f>IF(('OddsRatio_working_3-way'!X524=0),IF(Q524&gt;0,-Q524^(1/3),(-Q524)^(1/3)),'OddsRatio_working_3-way'!AN524-'OddsRatio_working_3-way'!R524/3)</f>
        <v>#VALUE!</v>
      </c>
      <c r="AU524" s="11" t="e">
        <f>IF(('OddsRatio_working_3-way'!X524=0),0,'OddsRatio_working_3-way'!AO524)</f>
        <v>#VALUE!</v>
      </c>
      <c r="AV524" s="11" t="e">
        <f>IF(('OddsRatio_working_3-way'!X524=0),0,'OddsRatio_working_3-way'!AP524)</f>
        <v>#VALUE!</v>
      </c>
      <c r="AW524" s="11" t="e">
        <f>IF(('OddsRatio_working_3-way'!X524=0),0,'OddsRatio_working_3-way'!AQ524)</f>
        <v>#VALUE!</v>
      </c>
    </row>
    <row r="525" spans="1:4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9" t="e">
        <f t="shared" si="117"/>
        <v>#VALUE!</v>
      </c>
      <c r="E525" s="9" t="e">
        <f t="shared" si="118"/>
        <v>#VALUE!</v>
      </c>
      <c r="F525" s="9" t="e">
        <f t="shared" si="119"/>
        <v>#VALUE!</v>
      </c>
      <c r="G525" s="9" t="str">
        <f t="shared" si="120"/>
        <v/>
      </c>
      <c r="H525" s="9" t="str">
        <f t="shared" si="121"/>
        <v/>
      </c>
      <c r="I525" s="9" t="str">
        <f t="shared" si="122"/>
        <v/>
      </c>
      <c r="J525" s="9" t="str">
        <f t="shared" si="123"/>
        <v/>
      </c>
      <c r="K525" s="11" t="e">
        <f t="shared" si="124"/>
        <v>#VALUE!</v>
      </c>
      <c r="L525" s="11" t="e">
        <f t="shared" si="125"/>
        <v>#VALUE!</v>
      </c>
      <c r="M525" s="11" t="e">
        <f t="shared" si="126"/>
        <v>#VALUE!</v>
      </c>
      <c r="N525" s="11" t="e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#VALUE!</v>
      </c>
      <c r="O525" s="11">
        <f>0</f>
        <v>0</v>
      </c>
      <c r="P525" s="11" t="e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#VALUE!</v>
      </c>
      <c r="Q525" s="11" t="e">
        <f>2*'OddsRatio_working_3-way'!K525*'OddsRatio_working_3-way'!L525*'OddsRatio_working_3-way'!M525</f>
        <v>#VALUE!</v>
      </c>
      <c r="R525" s="11" t="e">
        <f t="shared" si="127"/>
        <v>#VALUE!</v>
      </c>
      <c r="S525" s="11" t="e">
        <f t="shared" si="128"/>
        <v>#VALUE!</v>
      </c>
      <c r="T525" s="11" t="e">
        <f t="shared" si="129"/>
        <v>#VALUE!</v>
      </c>
      <c r="U525" s="11" t="e">
        <f>'OddsRatio_working_3-way'!S525-'OddsRatio_working_3-way'!R525^2/3</f>
        <v>#VALUE!</v>
      </c>
      <c r="V525" s="11" t="e">
        <f>'OddsRatio_working_3-way'!S525*'OddsRatio_working_3-way'!R525/3-2*'OddsRatio_working_3-way'!R525^3/27-'OddsRatio_working_3-way'!T525</f>
        <v>#VALUE!</v>
      </c>
      <c r="W525" s="11" t="e">
        <f>'OddsRatio_working_3-way'!V525^2+4*'OddsRatio_working_3-way'!U525^3/27</f>
        <v>#VALUE!</v>
      </c>
      <c r="X525" s="11" t="e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#VALUE!</v>
      </c>
      <c r="Y525" s="11" t="e">
        <f>IF('OddsRatio_working_3-way'!W525&gt;=0,IF('OddsRatio_working_3-way'!V525+SQRT('OddsRatio_working_3-way'!W525)&gt;0,0,PI()),ACOS('OddsRatio_working_3-way'!V525/(2*'OddsRatio_working_3-way'!X525)))</f>
        <v>#VALUE!</v>
      </c>
      <c r="Z525" s="11" t="e">
        <f>'OddsRatio_working_3-way'!X525^(1/3)*COS('OddsRatio_working_3-way'!Y525/3)</f>
        <v>#VALUE!</v>
      </c>
      <c r="AA525" s="11" t="e">
        <f>'OddsRatio_working_3-way'!X525^(1/3)*COS(('OddsRatio_working_3-way'!Y525+2*PI())/3)</f>
        <v>#VALUE!</v>
      </c>
      <c r="AB525" s="11" t="e">
        <f>'OddsRatio_working_3-way'!X525^(1/3)*COS(('OddsRatio_working_3-way'!Y525+4*PI())/3)</f>
        <v>#VALUE!</v>
      </c>
      <c r="AC525" s="11" t="e">
        <f>'OddsRatio_working_3-way'!X525^(1/3)*SIN('OddsRatio_working_3-way'!Y525/3)</f>
        <v>#VALUE!</v>
      </c>
      <c r="AD525" s="11" t="e">
        <f>'OddsRatio_working_3-way'!X525^(1/3)*SIN(('OddsRatio_working_3-way'!Y525+2*PI())/3)</f>
        <v>#VALUE!</v>
      </c>
      <c r="AE525" s="11" t="e">
        <f>'OddsRatio_working_3-way'!X525^(1/3)*SIN(('OddsRatio_working_3-way'!Y525+4*PI())/3)</f>
        <v>#VALUE!</v>
      </c>
      <c r="AF525" s="11" t="e">
        <f>-'OddsRatio_working_3-way'!U525/(3*'OddsRatio_working_3-way'!X525^(1/3))*COS(('OddsRatio_working_3-way'!Y525)/3)</f>
        <v>#VALUE!</v>
      </c>
      <c r="AG525" s="11" t="e">
        <f>-'OddsRatio_working_3-way'!U525/(3*'OddsRatio_working_3-way'!X525^(1/3))*COS(('OddsRatio_working_3-way'!Y525+2*PI())/3)</f>
        <v>#VALUE!</v>
      </c>
      <c r="AH525" s="11" t="e">
        <f>-'OddsRatio_working_3-way'!U525/(3*'OddsRatio_working_3-way'!X525^(1/3))*COS(('OddsRatio_working_3-way'!Y525+4*PI())/3)</f>
        <v>#VALUE!</v>
      </c>
      <c r="AI525" s="11" t="e">
        <f>'OddsRatio_working_3-way'!U525/(3*'OddsRatio_working_3-way'!X525^(1/3))*SIN(('OddsRatio_working_3-way'!Y525)/3)</f>
        <v>#VALUE!</v>
      </c>
      <c r="AJ525" s="11" t="e">
        <f>'OddsRatio_working_3-way'!U525/(3*'OddsRatio_working_3-way'!X525^(1/3))*SIN(('OddsRatio_working_3-way'!Y525+2*PI())/3)</f>
        <v>#VALUE!</v>
      </c>
      <c r="AK525" s="11" t="e">
        <f>'OddsRatio_working_3-way'!U525/(3*'OddsRatio_working_3-way'!X525^(1/3))*SIN(('OddsRatio_working_3-way'!Y525+4*PI())/3)</f>
        <v>#VALUE!</v>
      </c>
      <c r="AL525" s="11" t="e">
        <f>'OddsRatio_working_3-way'!Z525+'OddsRatio_working_3-way'!AF525</f>
        <v>#VALUE!</v>
      </c>
      <c r="AM525" s="11" t="e">
        <f>'OddsRatio_working_3-way'!AA525+'OddsRatio_working_3-way'!AG525</f>
        <v>#VALUE!</v>
      </c>
      <c r="AN525" s="11" t="e">
        <f>'OddsRatio_working_3-way'!AB525+'OddsRatio_working_3-way'!AH525</f>
        <v>#VALUE!</v>
      </c>
      <c r="AO525" s="11" t="e">
        <f>'OddsRatio_working_3-way'!AC525+'OddsRatio_working_3-way'!AI525</f>
        <v>#VALUE!</v>
      </c>
      <c r="AP525" s="11" t="e">
        <f>'OddsRatio_working_3-way'!AD525+'OddsRatio_working_3-way'!AJ525</f>
        <v>#VALUE!</v>
      </c>
      <c r="AQ525" s="11" t="e">
        <f>'OddsRatio_working_3-way'!AE525+'OddsRatio_working_3-way'!AK525</f>
        <v>#VALUE!</v>
      </c>
      <c r="AR525" s="10" t="str">
        <f>IF(A525="","",IF(('OddsRatio_working_3-way'!X525=0),IF(Q525&gt;0,-Q525^(1/3),(-Q525)^(1/3)),'OddsRatio_working_3-way'!AL525-'OddsRatio_working_3-way'!R525/3))</f>
        <v/>
      </c>
      <c r="AS525" s="11" t="e">
        <f>IF(('OddsRatio_working_3-way'!X525=0),IF(Q525&gt;0,-Q525^(1/3),(-Q525)^(1/3)),'OddsRatio_working_3-way'!AM525-'OddsRatio_working_3-way'!R525/3)</f>
        <v>#VALUE!</v>
      </c>
      <c r="AT525" s="11" t="e">
        <f>IF(('OddsRatio_working_3-way'!X525=0),IF(Q525&gt;0,-Q525^(1/3),(-Q525)^(1/3)),'OddsRatio_working_3-way'!AN525-'OddsRatio_working_3-way'!R525/3)</f>
        <v>#VALUE!</v>
      </c>
      <c r="AU525" s="11" t="e">
        <f>IF(('OddsRatio_working_3-way'!X525=0),0,'OddsRatio_working_3-way'!AO525)</f>
        <v>#VALUE!</v>
      </c>
      <c r="AV525" s="11" t="e">
        <f>IF(('OddsRatio_working_3-way'!X525=0),0,'OddsRatio_working_3-way'!AP525)</f>
        <v>#VALUE!</v>
      </c>
      <c r="AW525" s="11" t="e">
        <f>IF(('OddsRatio_working_3-way'!X525=0),0,'OddsRatio_working_3-way'!AQ525)</f>
        <v>#VALUE!</v>
      </c>
    </row>
    <row r="526" spans="1:4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9" t="e">
        <f t="shared" si="117"/>
        <v>#VALUE!</v>
      </c>
      <c r="E526" s="9" t="e">
        <f t="shared" si="118"/>
        <v>#VALUE!</v>
      </c>
      <c r="F526" s="9" t="e">
        <f t="shared" si="119"/>
        <v>#VALUE!</v>
      </c>
      <c r="G526" s="9" t="str">
        <f t="shared" si="120"/>
        <v/>
      </c>
      <c r="H526" s="9" t="str">
        <f t="shared" si="121"/>
        <v/>
      </c>
      <c r="I526" s="9" t="str">
        <f t="shared" si="122"/>
        <v/>
      </c>
      <c r="J526" s="9" t="str">
        <f t="shared" si="123"/>
        <v/>
      </c>
      <c r="K526" s="11" t="e">
        <f t="shared" si="124"/>
        <v>#VALUE!</v>
      </c>
      <c r="L526" s="11" t="e">
        <f t="shared" si="125"/>
        <v>#VALUE!</v>
      </c>
      <c r="M526" s="11" t="e">
        <f t="shared" si="126"/>
        <v>#VALUE!</v>
      </c>
      <c r="N526" s="11" t="e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#VALUE!</v>
      </c>
      <c r="O526" s="11">
        <f>0</f>
        <v>0</v>
      </c>
      <c r="P526" s="11" t="e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#VALUE!</v>
      </c>
      <c r="Q526" s="11" t="e">
        <f>2*'OddsRatio_working_3-way'!K526*'OddsRatio_working_3-way'!L526*'OddsRatio_working_3-way'!M526</f>
        <v>#VALUE!</v>
      </c>
      <c r="R526" s="11" t="e">
        <f t="shared" si="127"/>
        <v>#VALUE!</v>
      </c>
      <c r="S526" s="11" t="e">
        <f t="shared" si="128"/>
        <v>#VALUE!</v>
      </c>
      <c r="T526" s="11" t="e">
        <f t="shared" si="129"/>
        <v>#VALUE!</v>
      </c>
      <c r="U526" s="11" t="e">
        <f>'OddsRatio_working_3-way'!S526-'OddsRatio_working_3-way'!R526^2/3</f>
        <v>#VALUE!</v>
      </c>
      <c r="V526" s="11" t="e">
        <f>'OddsRatio_working_3-way'!S526*'OddsRatio_working_3-way'!R526/3-2*'OddsRatio_working_3-way'!R526^3/27-'OddsRatio_working_3-way'!T526</f>
        <v>#VALUE!</v>
      </c>
      <c r="W526" s="11" t="e">
        <f>'OddsRatio_working_3-way'!V526^2+4*'OddsRatio_working_3-way'!U526^3/27</f>
        <v>#VALUE!</v>
      </c>
      <c r="X526" s="11" t="e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#VALUE!</v>
      </c>
      <c r="Y526" s="11" t="e">
        <f>IF('OddsRatio_working_3-way'!W526&gt;=0,IF('OddsRatio_working_3-way'!V526+SQRT('OddsRatio_working_3-way'!W526)&gt;0,0,PI()),ACOS('OddsRatio_working_3-way'!V526/(2*'OddsRatio_working_3-way'!X526)))</f>
        <v>#VALUE!</v>
      </c>
      <c r="Z526" s="11" t="e">
        <f>'OddsRatio_working_3-way'!X526^(1/3)*COS('OddsRatio_working_3-way'!Y526/3)</f>
        <v>#VALUE!</v>
      </c>
      <c r="AA526" s="11" t="e">
        <f>'OddsRatio_working_3-way'!X526^(1/3)*COS(('OddsRatio_working_3-way'!Y526+2*PI())/3)</f>
        <v>#VALUE!</v>
      </c>
      <c r="AB526" s="11" t="e">
        <f>'OddsRatio_working_3-way'!X526^(1/3)*COS(('OddsRatio_working_3-way'!Y526+4*PI())/3)</f>
        <v>#VALUE!</v>
      </c>
      <c r="AC526" s="11" t="e">
        <f>'OddsRatio_working_3-way'!X526^(1/3)*SIN('OddsRatio_working_3-way'!Y526/3)</f>
        <v>#VALUE!</v>
      </c>
      <c r="AD526" s="11" t="e">
        <f>'OddsRatio_working_3-way'!X526^(1/3)*SIN(('OddsRatio_working_3-way'!Y526+2*PI())/3)</f>
        <v>#VALUE!</v>
      </c>
      <c r="AE526" s="11" t="e">
        <f>'OddsRatio_working_3-way'!X526^(1/3)*SIN(('OddsRatio_working_3-way'!Y526+4*PI())/3)</f>
        <v>#VALUE!</v>
      </c>
      <c r="AF526" s="11" t="e">
        <f>-'OddsRatio_working_3-way'!U526/(3*'OddsRatio_working_3-way'!X526^(1/3))*COS(('OddsRatio_working_3-way'!Y526)/3)</f>
        <v>#VALUE!</v>
      </c>
      <c r="AG526" s="11" t="e">
        <f>-'OddsRatio_working_3-way'!U526/(3*'OddsRatio_working_3-way'!X526^(1/3))*COS(('OddsRatio_working_3-way'!Y526+2*PI())/3)</f>
        <v>#VALUE!</v>
      </c>
      <c r="AH526" s="11" t="e">
        <f>-'OddsRatio_working_3-way'!U526/(3*'OddsRatio_working_3-way'!X526^(1/3))*COS(('OddsRatio_working_3-way'!Y526+4*PI())/3)</f>
        <v>#VALUE!</v>
      </c>
      <c r="AI526" s="11" t="e">
        <f>'OddsRatio_working_3-way'!U526/(3*'OddsRatio_working_3-way'!X526^(1/3))*SIN(('OddsRatio_working_3-way'!Y526)/3)</f>
        <v>#VALUE!</v>
      </c>
      <c r="AJ526" s="11" t="e">
        <f>'OddsRatio_working_3-way'!U526/(3*'OddsRatio_working_3-way'!X526^(1/3))*SIN(('OddsRatio_working_3-way'!Y526+2*PI())/3)</f>
        <v>#VALUE!</v>
      </c>
      <c r="AK526" s="11" t="e">
        <f>'OddsRatio_working_3-way'!U526/(3*'OddsRatio_working_3-way'!X526^(1/3))*SIN(('OddsRatio_working_3-way'!Y526+4*PI())/3)</f>
        <v>#VALUE!</v>
      </c>
      <c r="AL526" s="11" t="e">
        <f>'OddsRatio_working_3-way'!Z526+'OddsRatio_working_3-way'!AF526</f>
        <v>#VALUE!</v>
      </c>
      <c r="AM526" s="11" t="e">
        <f>'OddsRatio_working_3-way'!AA526+'OddsRatio_working_3-way'!AG526</f>
        <v>#VALUE!</v>
      </c>
      <c r="AN526" s="11" t="e">
        <f>'OddsRatio_working_3-way'!AB526+'OddsRatio_working_3-way'!AH526</f>
        <v>#VALUE!</v>
      </c>
      <c r="AO526" s="11" t="e">
        <f>'OddsRatio_working_3-way'!AC526+'OddsRatio_working_3-way'!AI526</f>
        <v>#VALUE!</v>
      </c>
      <c r="AP526" s="11" t="e">
        <f>'OddsRatio_working_3-way'!AD526+'OddsRatio_working_3-way'!AJ526</f>
        <v>#VALUE!</v>
      </c>
      <c r="AQ526" s="11" t="e">
        <f>'OddsRatio_working_3-way'!AE526+'OddsRatio_working_3-way'!AK526</f>
        <v>#VALUE!</v>
      </c>
      <c r="AR526" s="10" t="str">
        <f>IF(A526="","",IF(('OddsRatio_working_3-way'!X526=0),IF(Q526&gt;0,-Q526^(1/3),(-Q526)^(1/3)),'OddsRatio_working_3-way'!AL526-'OddsRatio_working_3-way'!R526/3))</f>
        <v/>
      </c>
      <c r="AS526" s="11" t="e">
        <f>IF(('OddsRatio_working_3-way'!X526=0),IF(Q526&gt;0,-Q526^(1/3),(-Q526)^(1/3)),'OddsRatio_working_3-way'!AM526-'OddsRatio_working_3-way'!R526/3)</f>
        <v>#VALUE!</v>
      </c>
      <c r="AT526" s="11" t="e">
        <f>IF(('OddsRatio_working_3-way'!X526=0),IF(Q526&gt;0,-Q526^(1/3),(-Q526)^(1/3)),'OddsRatio_working_3-way'!AN526-'OddsRatio_working_3-way'!R526/3)</f>
        <v>#VALUE!</v>
      </c>
      <c r="AU526" s="11" t="e">
        <f>IF(('OddsRatio_working_3-way'!X526=0),0,'OddsRatio_working_3-way'!AO526)</f>
        <v>#VALUE!</v>
      </c>
      <c r="AV526" s="11" t="e">
        <f>IF(('OddsRatio_working_3-way'!X526=0),0,'OddsRatio_working_3-way'!AP526)</f>
        <v>#VALUE!</v>
      </c>
      <c r="AW526" s="11" t="e">
        <f>IF(('OddsRatio_working_3-way'!X526=0),0,'OddsRatio_working_3-way'!AQ526)</f>
        <v>#VALUE!</v>
      </c>
    </row>
    <row r="527" spans="1:4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9" t="e">
        <f t="shared" si="117"/>
        <v>#VALUE!</v>
      </c>
      <c r="E527" s="9" t="e">
        <f t="shared" si="118"/>
        <v>#VALUE!</v>
      </c>
      <c r="F527" s="9" t="e">
        <f t="shared" si="119"/>
        <v>#VALUE!</v>
      </c>
      <c r="G527" s="9" t="str">
        <f t="shared" si="120"/>
        <v/>
      </c>
      <c r="H527" s="9" t="str">
        <f t="shared" si="121"/>
        <v/>
      </c>
      <c r="I527" s="9" t="str">
        <f t="shared" si="122"/>
        <v/>
      </c>
      <c r="J527" s="9" t="str">
        <f t="shared" si="123"/>
        <v/>
      </c>
      <c r="K527" s="11" t="e">
        <f t="shared" si="124"/>
        <v>#VALUE!</v>
      </c>
      <c r="L527" s="11" t="e">
        <f t="shared" si="125"/>
        <v>#VALUE!</v>
      </c>
      <c r="M527" s="11" t="e">
        <f t="shared" si="126"/>
        <v>#VALUE!</v>
      </c>
      <c r="N527" s="11" t="e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#VALUE!</v>
      </c>
      <c r="O527" s="11">
        <f>0</f>
        <v>0</v>
      </c>
      <c r="P527" s="11" t="e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#VALUE!</v>
      </c>
      <c r="Q527" s="11" t="e">
        <f>2*'OddsRatio_working_3-way'!K527*'OddsRatio_working_3-way'!L527*'OddsRatio_working_3-way'!M527</f>
        <v>#VALUE!</v>
      </c>
      <c r="R527" s="11" t="e">
        <f t="shared" si="127"/>
        <v>#VALUE!</v>
      </c>
      <c r="S527" s="11" t="e">
        <f t="shared" si="128"/>
        <v>#VALUE!</v>
      </c>
      <c r="T527" s="11" t="e">
        <f t="shared" si="129"/>
        <v>#VALUE!</v>
      </c>
      <c r="U527" s="11" t="e">
        <f>'OddsRatio_working_3-way'!S527-'OddsRatio_working_3-way'!R527^2/3</f>
        <v>#VALUE!</v>
      </c>
      <c r="V527" s="11" t="e">
        <f>'OddsRatio_working_3-way'!S527*'OddsRatio_working_3-way'!R527/3-2*'OddsRatio_working_3-way'!R527^3/27-'OddsRatio_working_3-way'!T527</f>
        <v>#VALUE!</v>
      </c>
      <c r="W527" s="11" t="e">
        <f>'OddsRatio_working_3-way'!V527^2+4*'OddsRatio_working_3-way'!U527^3/27</f>
        <v>#VALUE!</v>
      </c>
      <c r="X527" s="11" t="e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#VALUE!</v>
      </c>
      <c r="Y527" s="11" t="e">
        <f>IF('OddsRatio_working_3-way'!W527&gt;=0,IF('OddsRatio_working_3-way'!V527+SQRT('OddsRatio_working_3-way'!W527)&gt;0,0,PI()),ACOS('OddsRatio_working_3-way'!V527/(2*'OddsRatio_working_3-way'!X527)))</f>
        <v>#VALUE!</v>
      </c>
      <c r="Z527" s="11" t="e">
        <f>'OddsRatio_working_3-way'!X527^(1/3)*COS('OddsRatio_working_3-way'!Y527/3)</f>
        <v>#VALUE!</v>
      </c>
      <c r="AA527" s="11" t="e">
        <f>'OddsRatio_working_3-way'!X527^(1/3)*COS(('OddsRatio_working_3-way'!Y527+2*PI())/3)</f>
        <v>#VALUE!</v>
      </c>
      <c r="AB527" s="11" t="e">
        <f>'OddsRatio_working_3-way'!X527^(1/3)*COS(('OddsRatio_working_3-way'!Y527+4*PI())/3)</f>
        <v>#VALUE!</v>
      </c>
      <c r="AC527" s="11" t="e">
        <f>'OddsRatio_working_3-way'!X527^(1/3)*SIN('OddsRatio_working_3-way'!Y527/3)</f>
        <v>#VALUE!</v>
      </c>
      <c r="AD527" s="11" t="e">
        <f>'OddsRatio_working_3-way'!X527^(1/3)*SIN(('OddsRatio_working_3-way'!Y527+2*PI())/3)</f>
        <v>#VALUE!</v>
      </c>
      <c r="AE527" s="11" t="e">
        <f>'OddsRatio_working_3-way'!X527^(1/3)*SIN(('OddsRatio_working_3-way'!Y527+4*PI())/3)</f>
        <v>#VALUE!</v>
      </c>
      <c r="AF527" s="11" t="e">
        <f>-'OddsRatio_working_3-way'!U527/(3*'OddsRatio_working_3-way'!X527^(1/3))*COS(('OddsRatio_working_3-way'!Y527)/3)</f>
        <v>#VALUE!</v>
      </c>
      <c r="AG527" s="11" t="e">
        <f>-'OddsRatio_working_3-way'!U527/(3*'OddsRatio_working_3-way'!X527^(1/3))*COS(('OddsRatio_working_3-way'!Y527+2*PI())/3)</f>
        <v>#VALUE!</v>
      </c>
      <c r="AH527" s="11" t="e">
        <f>-'OddsRatio_working_3-way'!U527/(3*'OddsRatio_working_3-way'!X527^(1/3))*COS(('OddsRatio_working_3-way'!Y527+4*PI())/3)</f>
        <v>#VALUE!</v>
      </c>
      <c r="AI527" s="11" t="e">
        <f>'OddsRatio_working_3-way'!U527/(3*'OddsRatio_working_3-way'!X527^(1/3))*SIN(('OddsRatio_working_3-way'!Y527)/3)</f>
        <v>#VALUE!</v>
      </c>
      <c r="AJ527" s="11" t="e">
        <f>'OddsRatio_working_3-way'!U527/(3*'OddsRatio_working_3-way'!X527^(1/3))*SIN(('OddsRatio_working_3-way'!Y527+2*PI())/3)</f>
        <v>#VALUE!</v>
      </c>
      <c r="AK527" s="11" t="e">
        <f>'OddsRatio_working_3-way'!U527/(3*'OddsRatio_working_3-way'!X527^(1/3))*SIN(('OddsRatio_working_3-way'!Y527+4*PI())/3)</f>
        <v>#VALUE!</v>
      </c>
      <c r="AL527" s="11" t="e">
        <f>'OddsRatio_working_3-way'!Z527+'OddsRatio_working_3-way'!AF527</f>
        <v>#VALUE!</v>
      </c>
      <c r="AM527" s="11" t="e">
        <f>'OddsRatio_working_3-way'!AA527+'OddsRatio_working_3-way'!AG527</f>
        <v>#VALUE!</v>
      </c>
      <c r="AN527" s="11" t="e">
        <f>'OddsRatio_working_3-way'!AB527+'OddsRatio_working_3-way'!AH527</f>
        <v>#VALUE!</v>
      </c>
      <c r="AO527" s="11" t="e">
        <f>'OddsRatio_working_3-way'!AC527+'OddsRatio_working_3-way'!AI527</f>
        <v>#VALUE!</v>
      </c>
      <c r="AP527" s="11" t="e">
        <f>'OddsRatio_working_3-way'!AD527+'OddsRatio_working_3-way'!AJ527</f>
        <v>#VALUE!</v>
      </c>
      <c r="AQ527" s="11" t="e">
        <f>'OddsRatio_working_3-way'!AE527+'OddsRatio_working_3-way'!AK527</f>
        <v>#VALUE!</v>
      </c>
      <c r="AR527" s="10" t="str">
        <f>IF(A527="","",IF(('OddsRatio_working_3-way'!X527=0),IF(Q527&gt;0,-Q527^(1/3),(-Q527)^(1/3)),'OddsRatio_working_3-way'!AL527-'OddsRatio_working_3-way'!R527/3))</f>
        <v/>
      </c>
      <c r="AS527" s="11" t="e">
        <f>IF(('OddsRatio_working_3-way'!X527=0),IF(Q527&gt;0,-Q527^(1/3),(-Q527)^(1/3)),'OddsRatio_working_3-way'!AM527-'OddsRatio_working_3-way'!R527/3)</f>
        <v>#VALUE!</v>
      </c>
      <c r="AT527" s="11" t="e">
        <f>IF(('OddsRatio_working_3-way'!X527=0),IF(Q527&gt;0,-Q527^(1/3),(-Q527)^(1/3)),'OddsRatio_working_3-way'!AN527-'OddsRatio_working_3-way'!R527/3)</f>
        <v>#VALUE!</v>
      </c>
      <c r="AU527" s="11" t="e">
        <f>IF(('OddsRatio_working_3-way'!X527=0),0,'OddsRatio_working_3-way'!AO527)</f>
        <v>#VALUE!</v>
      </c>
      <c r="AV527" s="11" t="e">
        <f>IF(('OddsRatio_working_3-way'!X527=0),0,'OddsRatio_working_3-way'!AP527)</f>
        <v>#VALUE!</v>
      </c>
      <c r="AW527" s="11" t="e">
        <f>IF(('OddsRatio_working_3-way'!X527=0),0,'OddsRatio_working_3-way'!AQ527)</f>
        <v>#VALUE!</v>
      </c>
    </row>
    <row r="528" spans="1:4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9" t="e">
        <f t="shared" si="117"/>
        <v>#VALUE!</v>
      </c>
      <c r="E528" s="9" t="e">
        <f t="shared" si="118"/>
        <v>#VALUE!</v>
      </c>
      <c r="F528" s="9" t="e">
        <f t="shared" si="119"/>
        <v>#VALUE!</v>
      </c>
      <c r="G528" s="9" t="str">
        <f t="shared" si="120"/>
        <v/>
      </c>
      <c r="H528" s="9" t="str">
        <f t="shared" si="121"/>
        <v/>
      </c>
      <c r="I528" s="9" t="str">
        <f t="shared" si="122"/>
        <v/>
      </c>
      <c r="J528" s="9" t="str">
        <f t="shared" si="123"/>
        <v/>
      </c>
      <c r="K528" s="11" t="e">
        <f t="shared" si="124"/>
        <v>#VALUE!</v>
      </c>
      <c r="L528" s="11" t="e">
        <f t="shared" si="125"/>
        <v>#VALUE!</v>
      </c>
      <c r="M528" s="11" t="e">
        <f t="shared" si="126"/>
        <v>#VALUE!</v>
      </c>
      <c r="N528" s="11" t="e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#VALUE!</v>
      </c>
      <c r="O528" s="11">
        <f>0</f>
        <v>0</v>
      </c>
      <c r="P528" s="11" t="e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#VALUE!</v>
      </c>
      <c r="Q528" s="11" t="e">
        <f>2*'OddsRatio_working_3-way'!K528*'OddsRatio_working_3-way'!L528*'OddsRatio_working_3-way'!M528</f>
        <v>#VALUE!</v>
      </c>
      <c r="R528" s="11" t="e">
        <f t="shared" si="127"/>
        <v>#VALUE!</v>
      </c>
      <c r="S528" s="11" t="e">
        <f t="shared" si="128"/>
        <v>#VALUE!</v>
      </c>
      <c r="T528" s="11" t="e">
        <f t="shared" si="129"/>
        <v>#VALUE!</v>
      </c>
      <c r="U528" s="11" t="e">
        <f>'OddsRatio_working_3-way'!S528-'OddsRatio_working_3-way'!R528^2/3</f>
        <v>#VALUE!</v>
      </c>
      <c r="V528" s="11" t="e">
        <f>'OddsRatio_working_3-way'!S528*'OddsRatio_working_3-way'!R528/3-2*'OddsRatio_working_3-way'!R528^3/27-'OddsRatio_working_3-way'!T528</f>
        <v>#VALUE!</v>
      </c>
      <c r="W528" s="11" t="e">
        <f>'OddsRatio_working_3-way'!V528^2+4*'OddsRatio_working_3-way'!U528^3/27</f>
        <v>#VALUE!</v>
      </c>
      <c r="X528" s="11" t="e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#VALUE!</v>
      </c>
      <c r="Y528" s="11" t="e">
        <f>IF('OddsRatio_working_3-way'!W528&gt;=0,IF('OddsRatio_working_3-way'!V528+SQRT('OddsRatio_working_3-way'!W528)&gt;0,0,PI()),ACOS('OddsRatio_working_3-way'!V528/(2*'OddsRatio_working_3-way'!X528)))</f>
        <v>#VALUE!</v>
      </c>
      <c r="Z528" s="11" t="e">
        <f>'OddsRatio_working_3-way'!X528^(1/3)*COS('OddsRatio_working_3-way'!Y528/3)</f>
        <v>#VALUE!</v>
      </c>
      <c r="AA528" s="11" t="e">
        <f>'OddsRatio_working_3-way'!X528^(1/3)*COS(('OddsRatio_working_3-way'!Y528+2*PI())/3)</f>
        <v>#VALUE!</v>
      </c>
      <c r="AB528" s="11" t="e">
        <f>'OddsRatio_working_3-way'!X528^(1/3)*COS(('OddsRatio_working_3-way'!Y528+4*PI())/3)</f>
        <v>#VALUE!</v>
      </c>
      <c r="AC528" s="11" t="e">
        <f>'OddsRatio_working_3-way'!X528^(1/3)*SIN('OddsRatio_working_3-way'!Y528/3)</f>
        <v>#VALUE!</v>
      </c>
      <c r="AD528" s="11" t="e">
        <f>'OddsRatio_working_3-way'!X528^(1/3)*SIN(('OddsRatio_working_3-way'!Y528+2*PI())/3)</f>
        <v>#VALUE!</v>
      </c>
      <c r="AE528" s="11" t="e">
        <f>'OddsRatio_working_3-way'!X528^(1/3)*SIN(('OddsRatio_working_3-way'!Y528+4*PI())/3)</f>
        <v>#VALUE!</v>
      </c>
      <c r="AF528" s="11" t="e">
        <f>-'OddsRatio_working_3-way'!U528/(3*'OddsRatio_working_3-way'!X528^(1/3))*COS(('OddsRatio_working_3-way'!Y528)/3)</f>
        <v>#VALUE!</v>
      </c>
      <c r="AG528" s="11" t="e">
        <f>-'OddsRatio_working_3-way'!U528/(3*'OddsRatio_working_3-way'!X528^(1/3))*COS(('OddsRatio_working_3-way'!Y528+2*PI())/3)</f>
        <v>#VALUE!</v>
      </c>
      <c r="AH528" s="11" t="e">
        <f>-'OddsRatio_working_3-way'!U528/(3*'OddsRatio_working_3-way'!X528^(1/3))*COS(('OddsRatio_working_3-way'!Y528+4*PI())/3)</f>
        <v>#VALUE!</v>
      </c>
      <c r="AI528" s="11" t="e">
        <f>'OddsRatio_working_3-way'!U528/(3*'OddsRatio_working_3-way'!X528^(1/3))*SIN(('OddsRatio_working_3-way'!Y528)/3)</f>
        <v>#VALUE!</v>
      </c>
      <c r="AJ528" s="11" t="e">
        <f>'OddsRatio_working_3-way'!U528/(3*'OddsRatio_working_3-way'!X528^(1/3))*SIN(('OddsRatio_working_3-way'!Y528+2*PI())/3)</f>
        <v>#VALUE!</v>
      </c>
      <c r="AK528" s="11" t="e">
        <f>'OddsRatio_working_3-way'!U528/(3*'OddsRatio_working_3-way'!X528^(1/3))*SIN(('OddsRatio_working_3-way'!Y528+4*PI())/3)</f>
        <v>#VALUE!</v>
      </c>
      <c r="AL528" s="11" t="e">
        <f>'OddsRatio_working_3-way'!Z528+'OddsRatio_working_3-way'!AF528</f>
        <v>#VALUE!</v>
      </c>
      <c r="AM528" s="11" t="e">
        <f>'OddsRatio_working_3-way'!AA528+'OddsRatio_working_3-way'!AG528</f>
        <v>#VALUE!</v>
      </c>
      <c r="AN528" s="11" t="e">
        <f>'OddsRatio_working_3-way'!AB528+'OddsRatio_working_3-way'!AH528</f>
        <v>#VALUE!</v>
      </c>
      <c r="AO528" s="11" t="e">
        <f>'OddsRatio_working_3-way'!AC528+'OddsRatio_working_3-way'!AI528</f>
        <v>#VALUE!</v>
      </c>
      <c r="AP528" s="11" t="e">
        <f>'OddsRatio_working_3-way'!AD528+'OddsRatio_working_3-way'!AJ528</f>
        <v>#VALUE!</v>
      </c>
      <c r="AQ528" s="11" t="e">
        <f>'OddsRatio_working_3-way'!AE528+'OddsRatio_working_3-way'!AK528</f>
        <v>#VALUE!</v>
      </c>
      <c r="AR528" s="10" t="str">
        <f>IF(A528="","",IF(('OddsRatio_working_3-way'!X528=0),IF(Q528&gt;0,-Q528^(1/3),(-Q528)^(1/3)),'OddsRatio_working_3-way'!AL528-'OddsRatio_working_3-way'!R528/3))</f>
        <v/>
      </c>
      <c r="AS528" s="11" t="e">
        <f>IF(('OddsRatio_working_3-way'!X528=0),IF(Q528&gt;0,-Q528^(1/3),(-Q528)^(1/3)),'OddsRatio_working_3-way'!AM528-'OddsRatio_working_3-way'!R528/3)</f>
        <v>#VALUE!</v>
      </c>
      <c r="AT528" s="11" t="e">
        <f>IF(('OddsRatio_working_3-way'!X528=0),IF(Q528&gt;0,-Q528^(1/3),(-Q528)^(1/3)),'OddsRatio_working_3-way'!AN528-'OddsRatio_working_3-way'!R528/3)</f>
        <v>#VALUE!</v>
      </c>
      <c r="AU528" s="11" t="e">
        <f>IF(('OddsRatio_working_3-way'!X528=0),0,'OddsRatio_working_3-way'!AO528)</f>
        <v>#VALUE!</v>
      </c>
      <c r="AV528" s="11" t="e">
        <f>IF(('OddsRatio_working_3-way'!X528=0),0,'OddsRatio_working_3-way'!AP528)</f>
        <v>#VALUE!</v>
      </c>
      <c r="AW528" s="11" t="e">
        <f>IF(('OddsRatio_working_3-way'!X528=0),0,'OddsRatio_working_3-way'!AQ528)</f>
        <v>#VALUE!</v>
      </c>
    </row>
    <row r="529" spans="1:4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9" t="e">
        <f t="shared" si="117"/>
        <v>#VALUE!</v>
      </c>
      <c r="E529" s="9" t="e">
        <f t="shared" si="118"/>
        <v>#VALUE!</v>
      </c>
      <c r="F529" s="9" t="e">
        <f t="shared" si="119"/>
        <v>#VALUE!</v>
      </c>
      <c r="G529" s="9" t="str">
        <f t="shared" si="120"/>
        <v/>
      </c>
      <c r="H529" s="9" t="str">
        <f t="shared" si="121"/>
        <v/>
      </c>
      <c r="I529" s="9" t="str">
        <f t="shared" si="122"/>
        <v/>
      </c>
      <c r="J529" s="9" t="str">
        <f t="shared" si="123"/>
        <v/>
      </c>
      <c r="K529" s="11" t="e">
        <f t="shared" si="124"/>
        <v>#VALUE!</v>
      </c>
      <c r="L529" s="11" t="e">
        <f t="shared" si="125"/>
        <v>#VALUE!</v>
      </c>
      <c r="M529" s="11" t="e">
        <f t="shared" si="126"/>
        <v>#VALUE!</v>
      </c>
      <c r="N529" s="11" t="e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#VALUE!</v>
      </c>
      <c r="O529" s="11">
        <f>0</f>
        <v>0</v>
      </c>
      <c r="P529" s="11" t="e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#VALUE!</v>
      </c>
      <c r="Q529" s="11" t="e">
        <f>2*'OddsRatio_working_3-way'!K529*'OddsRatio_working_3-way'!L529*'OddsRatio_working_3-way'!M529</f>
        <v>#VALUE!</v>
      </c>
      <c r="R529" s="11" t="e">
        <f t="shared" si="127"/>
        <v>#VALUE!</v>
      </c>
      <c r="S529" s="11" t="e">
        <f t="shared" si="128"/>
        <v>#VALUE!</v>
      </c>
      <c r="T529" s="11" t="e">
        <f t="shared" si="129"/>
        <v>#VALUE!</v>
      </c>
      <c r="U529" s="11" t="e">
        <f>'OddsRatio_working_3-way'!S529-'OddsRatio_working_3-way'!R529^2/3</f>
        <v>#VALUE!</v>
      </c>
      <c r="V529" s="11" t="e">
        <f>'OddsRatio_working_3-way'!S529*'OddsRatio_working_3-way'!R529/3-2*'OddsRatio_working_3-way'!R529^3/27-'OddsRatio_working_3-way'!T529</f>
        <v>#VALUE!</v>
      </c>
      <c r="W529" s="11" t="e">
        <f>'OddsRatio_working_3-way'!V529^2+4*'OddsRatio_working_3-way'!U529^3/27</f>
        <v>#VALUE!</v>
      </c>
      <c r="X529" s="11" t="e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#VALUE!</v>
      </c>
      <c r="Y529" s="11" t="e">
        <f>IF('OddsRatio_working_3-way'!W529&gt;=0,IF('OddsRatio_working_3-way'!V529+SQRT('OddsRatio_working_3-way'!W529)&gt;0,0,PI()),ACOS('OddsRatio_working_3-way'!V529/(2*'OddsRatio_working_3-way'!X529)))</f>
        <v>#VALUE!</v>
      </c>
      <c r="Z529" s="11" t="e">
        <f>'OddsRatio_working_3-way'!X529^(1/3)*COS('OddsRatio_working_3-way'!Y529/3)</f>
        <v>#VALUE!</v>
      </c>
      <c r="AA529" s="11" t="e">
        <f>'OddsRatio_working_3-way'!X529^(1/3)*COS(('OddsRatio_working_3-way'!Y529+2*PI())/3)</f>
        <v>#VALUE!</v>
      </c>
      <c r="AB529" s="11" t="e">
        <f>'OddsRatio_working_3-way'!X529^(1/3)*COS(('OddsRatio_working_3-way'!Y529+4*PI())/3)</f>
        <v>#VALUE!</v>
      </c>
      <c r="AC529" s="11" t="e">
        <f>'OddsRatio_working_3-way'!X529^(1/3)*SIN('OddsRatio_working_3-way'!Y529/3)</f>
        <v>#VALUE!</v>
      </c>
      <c r="AD529" s="11" t="e">
        <f>'OddsRatio_working_3-way'!X529^(1/3)*SIN(('OddsRatio_working_3-way'!Y529+2*PI())/3)</f>
        <v>#VALUE!</v>
      </c>
      <c r="AE529" s="11" t="e">
        <f>'OddsRatio_working_3-way'!X529^(1/3)*SIN(('OddsRatio_working_3-way'!Y529+4*PI())/3)</f>
        <v>#VALUE!</v>
      </c>
      <c r="AF529" s="11" t="e">
        <f>-'OddsRatio_working_3-way'!U529/(3*'OddsRatio_working_3-way'!X529^(1/3))*COS(('OddsRatio_working_3-way'!Y529)/3)</f>
        <v>#VALUE!</v>
      </c>
      <c r="AG529" s="11" t="e">
        <f>-'OddsRatio_working_3-way'!U529/(3*'OddsRatio_working_3-way'!X529^(1/3))*COS(('OddsRatio_working_3-way'!Y529+2*PI())/3)</f>
        <v>#VALUE!</v>
      </c>
      <c r="AH529" s="11" t="e">
        <f>-'OddsRatio_working_3-way'!U529/(3*'OddsRatio_working_3-way'!X529^(1/3))*COS(('OddsRatio_working_3-way'!Y529+4*PI())/3)</f>
        <v>#VALUE!</v>
      </c>
      <c r="AI529" s="11" t="e">
        <f>'OddsRatio_working_3-way'!U529/(3*'OddsRatio_working_3-way'!X529^(1/3))*SIN(('OddsRatio_working_3-way'!Y529)/3)</f>
        <v>#VALUE!</v>
      </c>
      <c r="AJ529" s="11" t="e">
        <f>'OddsRatio_working_3-way'!U529/(3*'OddsRatio_working_3-way'!X529^(1/3))*SIN(('OddsRatio_working_3-way'!Y529+2*PI())/3)</f>
        <v>#VALUE!</v>
      </c>
      <c r="AK529" s="11" t="e">
        <f>'OddsRatio_working_3-way'!U529/(3*'OddsRatio_working_3-way'!X529^(1/3))*SIN(('OddsRatio_working_3-way'!Y529+4*PI())/3)</f>
        <v>#VALUE!</v>
      </c>
      <c r="AL529" s="11" t="e">
        <f>'OddsRatio_working_3-way'!Z529+'OddsRatio_working_3-way'!AF529</f>
        <v>#VALUE!</v>
      </c>
      <c r="AM529" s="11" t="e">
        <f>'OddsRatio_working_3-way'!AA529+'OddsRatio_working_3-way'!AG529</f>
        <v>#VALUE!</v>
      </c>
      <c r="AN529" s="11" t="e">
        <f>'OddsRatio_working_3-way'!AB529+'OddsRatio_working_3-way'!AH529</f>
        <v>#VALUE!</v>
      </c>
      <c r="AO529" s="11" t="e">
        <f>'OddsRatio_working_3-way'!AC529+'OddsRatio_working_3-way'!AI529</f>
        <v>#VALUE!</v>
      </c>
      <c r="AP529" s="11" t="e">
        <f>'OddsRatio_working_3-way'!AD529+'OddsRatio_working_3-way'!AJ529</f>
        <v>#VALUE!</v>
      </c>
      <c r="AQ529" s="11" t="e">
        <f>'OddsRatio_working_3-way'!AE529+'OddsRatio_working_3-way'!AK529</f>
        <v>#VALUE!</v>
      </c>
      <c r="AR529" s="10" t="str">
        <f>IF(A529="","",IF(('OddsRatio_working_3-way'!X529=0),IF(Q529&gt;0,-Q529^(1/3),(-Q529)^(1/3)),'OddsRatio_working_3-way'!AL529-'OddsRatio_working_3-way'!R529/3))</f>
        <v/>
      </c>
      <c r="AS529" s="11" t="e">
        <f>IF(('OddsRatio_working_3-way'!X529=0),IF(Q529&gt;0,-Q529^(1/3),(-Q529)^(1/3)),'OddsRatio_working_3-way'!AM529-'OddsRatio_working_3-way'!R529/3)</f>
        <v>#VALUE!</v>
      </c>
      <c r="AT529" s="11" t="e">
        <f>IF(('OddsRatio_working_3-way'!X529=0),IF(Q529&gt;0,-Q529^(1/3),(-Q529)^(1/3)),'OddsRatio_working_3-way'!AN529-'OddsRatio_working_3-way'!R529/3)</f>
        <v>#VALUE!</v>
      </c>
      <c r="AU529" s="11" t="e">
        <f>IF(('OddsRatio_working_3-way'!X529=0),0,'OddsRatio_working_3-way'!AO529)</f>
        <v>#VALUE!</v>
      </c>
      <c r="AV529" s="11" t="e">
        <f>IF(('OddsRatio_working_3-way'!X529=0),0,'OddsRatio_working_3-way'!AP529)</f>
        <v>#VALUE!</v>
      </c>
      <c r="AW529" s="11" t="e">
        <f>IF(('OddsRatio_working_3-way'!X529=0),0,'OddsRatio_working_3-way'!AQ529)</f>
        <v>#VALUE!</v>
      </c>
    </row>
    <row r="530" spans="1:4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9" t="e">
        <f t="shared" si="117"/>
        <v>#VALUE!</v>
      </c>
      <c r="E530" s="9" t="e">
        <f t="shared" si="118"/>
        <v>#VALUE!</v>
      </c>
      <c r="F530" s="9" t="e">
        <f t="shared" si="119"/>
        <v>#VALUE!</v>
      </c>
      <c r="G530" s="9" t="str">
        <f t="shared" si="120"/>
        <v/>
      </c>
      <c r="H530" s="9" t="str">
        <f t="shared" si="121"/>
        <v/>
      </c>
      <c r="I530" s="9" t="str">
        <f t="shared" si="122"/>
        <v/>
      </c>
      <c r="J530" s="9" t="str">
        <f t="shared" si="123"/>
        <v/>
      </c>
      <c r="K530" s="11" t="e">
        <f t="shared" si="124"/>
        <v>#VALUE!</v>
      </c>
      <c r="L530" s="11" t="e">
        <f t="shared" si="125"/>
        <v>#VALUE!</v>
      </c>
      <c r="M530" s="11" t="e">
        <f t="shared" si="126"/>
        <v>#VALUE!</v>
      </c>
      <c r="N530" s="11" t="e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#VALUE!</v>
      </c>
      <c r="O530" s="11">
        <f>0</f>
        <v>0</v>
      </c>
      <c r="P530" s="11" t="e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#VALUE!</v>
      </c>
      <c r="Q530" s="11" t="e">
        <f>2*'OddsRatio_working_3-way'!K530*'OddsRatio_working_3-way'!L530*'OddsRatio_working_3-way'!M530</f>
        <v>#VALUE!</v>
      </c>
      <c r="R530" s="11" t="e">
        <f t="shared" si="127"/>
        <v>#VALUE!</v>
      </c>
      <c r="S530" s="11" t="e">
        <f t="shared" si="128"/>
        <v>#VALUE!</v>
      </c>
      <c r="T530" s="11" t="e">
        <f t="shared" si="129"/>
        <v>#VALUE!</v>
      </c>
      <c r="U530" s="11" t="e">
        <f>'OddsRatio_working_3-way'!S530-'OddsRatio_working_3-way'!R530^2/3</f>
        <v>#VALUE!</v>
      </c>
      <c r="V530" s="11" t="e">
        <f>'OddsRatio_working_3-way'!S530*'OddsRatio_working_3-way'!R530/3-2*'OddsRatio_working_3-way'!R530^3/27-'OddsRatio_working_3-way'!T530</f>
        <v>#VALUE!</v>
      </c>
      <c r="W530" s="11" t="e">
        <f>'OddsRatio_working_3-way'!V530^2+4*'OddsRatio_working_3-way'!U530^3/27</f>
        <v>#VALUE!</v>
      </c>
      <c r="X530" s="11" t="e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#VALUE!</v>
      </c>
      <c r="Y530" s="11" t="e">
        <f>IF('OddsRatio_working_3-way'!W530&gt;=0,IF('OddsRatio_working_3-way'!V530+SQRT('OddsRatio_working_3-way'!W530)&gt;0,0,PI()),ACOS('OddsRatio_working_3-way'!V530/(2*'OddsRatio_working_3-way'!X530)))</f>
        <v>#VALUE!</v>
      </c>
      <c r="Z530" s="11" t="e">
        <f>'OddsRatio_working_3-way'!X530^(1/3)*COS('OddsRatio_working_3-way'!Y530/3)</f>
        <v>#VALUE!</v>
      </c>
      <c r="AA530" s="11" t="e">
        <f>'OddsRatio_working_3-way'!X530^(1/3)*COS(('OddsRatio_working_3-way'!Y530+2*PI())/3)</f>
        <v>#VALUE!</v>
      </c>
      <c r="AB530" s="11" t="e">
        <f>'OddsRatio_working_3-way'!X530^(1/3)*COS(('OddsRatio_working_3-way'!Y530+4*PI())/3)</f>
        <v>#VALUE!</v>
      </c>
      <c r="AC530" s="11" t="e">
        <f>'OddsRatio_working_3-way'!X530^(1/3)*SIN('OddsRatio_working_3-way'!Y530/3)</f>
        <v>#VALUE!</v>
      </c>
      <c r="AD530" s="11" t="e">
        <f>'OddsRatio_working_3-way'!X530^(1/3)*SIN(('OddsRatio_working_3-way'!Y530+2*PI())/3)</f>
        <v>#VALUE!</v>
      </c>
      <c r="AE530" s="11" t="e">
        <f>'OddsRatio_working_3-way'!X530^(1/3)*SIN(('OddsRatio_working_3-way'!Y530+4*PI())/3)</f>
        <v>#VALUE!</v>
      </c>
      <c r="AF530" s="11" t="e">
        <f>-'OddsRatio_working_3-way'!U530/(3*'OddsRatio_working_3-way'!X530^(1/3))*COS(('OddsRatio_working_3-way'!Y530)/3)</f>
        <v>#VALUE!</v>
      </c>
      <c r="AG530" s="11" t="e">
        <f>-'OddsRatio_working_3-way'!U530/(3*'OddsRatio_working_3-way'!X530^(1/3))*COS(('OddsRatio_working_3-way'!Y530+2*PI())/3)</f>
        <v>#VALUE!</v>
      </c>
      <c r="AH530" s="11" t="e">
        <f>-'OddsRatio_working_3-way'!U530/(3*'OddsRatio_working_3-way'!X530^(1/3))*COS(('OddsRatio_working_3-way'!Y530+4*PI())/3)</f>
        <v>#VALUE!</v>
      </c>
      <c r="AI530" s="11" t="e">
        <f>'OddsRatio_working_3-way'!U530/(3*'OddsRatio_working_3-way'!X530^(1/3))*SIN(('OddsRatio_working_3-way'!Y530)/3)</f>
        <v>#VALUE!</v>
      </c>
      <c r="AJ530" s="11" t="e">
        <f>'OddsRatio_working_3-way'!U530/(3*'OddsRatio_working_3-way'!X530^(1/3))*SIN(('OddsRatio_working_3-way'!Y530+2*PI())/3)</f>
        <v>#VALUE!</v>
      </c>
      <c r="AK530" s="11" t="e">
        <f>'OddsRatio_working_3-way'!U530/(3*'OddsRatio_working_3-way'!X530^(1/3))*SIN(('OddsRatio_working_3-way'!Y530+4*PI())/3)</f>
        <v>#VALUE!</v>
      </c>
      <c r="AL530" s="11" t="e">
        <f>'OddsRatio_working_3-way'!Z530+'OddsRatio_working_3-way'!AF530</f>
        <v>#VALUE!</v>
      </c>
      <c r="AM530" s="11" t="e">
        <f>'OddsRatio_working_3-way'!AA530+'OddsRatio_working_3-way'!AG530</f>
        <v>#VALUE!</v>
      </c>
      <c r="AN530" s="11" t="e">
        <f>'OddsRatio_working_3-way'!AB530+'OddsRatio_working_3-way'!AH530</f>
        <v>#VALUE!</v>
      </c>
      <c r="AO530" s="11" t="e">
        <f>'OddsRatio_working_3-way'!AC530+'OddsRatio_working_3-way'!AI530</f>
        <v>#VALUE!</v>
      </c>
      <c r="AP530" s="11" t="e">
        <f>'OddsRatio_working_3-way'!AD530+'OddsRatio_working_3-way'!AJ530</f>
        <v>#VALUE!</v>
      </c>
      <c r="AQ530" s="11" t="e">
        <f>'OddsRatio_working_3-way'!AE530+'OddsRatio_working_3-way'!AK530</f>
        <v>#VALUE!</v>
      </c>
      <c r="AR530" s="10" t="str">
        <f>IF(A530="","",IF(('OddsRatio_working_3-way'!X530=0),IF(Q530&gt;0,-Q530^(1/3),(-Q530)^(1/3)),'OddsRatio_working_3-way'!AL530-'OddsRatio_working_3-way'!R530/3))</f>
        <v/>
      </c>
      <c r="AS530" s="11" t="e">
        <f>IF(('OddsRatio_working_3-way'!X530=0),IF(Q530&gt;0,-Q530^(1/3),(-Q530)^(1/3)),'OddsRatio_working_3-way'!AM530-'OddsRatio_working_3-way'!R530/3)</f>
        <v>#VALUE!</v>
      </c>
      <c r="AT530" s="11" t="e">
        <f>IF(('OddsRatio_working_3-way'!X530=0),IF(Q530&gt;0,-Q530^(1/3),(-Q530)^(1/3)),'OddsRatio_working_3-way'!AN530-'OddsRatio_working_3-way'!R530/3)</f>
        <v>#VALUE!</v>
      </c>
      <c r="AU530" s="11" t="e">
        <f>IF(('OddsRatio_working_3-way'!X530=0),0,'OddsRatio_working_3-way'!AO530)</f>
        <v>#VALUE!</v>
      </c>
      <c r="AV530" s="11" t="e">
        <f>IF(('OddsRatio_working_3-way'!X530=0),0,'OddsRatio_working_3-way'!AP530)</f>
        <v>#VALUE!</v>
      </c>
      <c r="AW530" s="11" t="e">
        <f>IF(('OddsRatio_working_3-way'!X530=0),0,'OddsRatio_working_3-way'!AQ530)</f>
        <v>#VALUE!</v>
      </c>
    </row>
    <row r="531" spans="1:4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9" t="e">
        <f t="shared" si="117"/>
        <v>#VALUE!</v>
      </c>
      <c r="E531" s="9" t="e">
        <f t="shared" si="118"/>
        <v>#VALUE!</v>
      </c>
      <c r="F531" s="9" t="e">
        <f t="shared" si="119"/>
        <v>#VALUE!</v>
      </c>
      <c r="G531" s="9" t="str">
        <f t="shared" si="120"/>
        <v/>
      </c>
      <c r="H531" s="9" t="str">
        <f t="shared" si="121"/>
        <v/>
      </c>
      <c r="I531" s="9" t="str">
        <f t="shared" si="122"/>
        <v/>
      </c>
      <c r="J531" s="9" t="str">
        <f t="shared" si="123"/>
        <v/>
      </c>
      <c r="K531" s="11" t="e">
        <f t="shared" si="124"/>
        <v>#VALUE!</v>
      </c>
      <c r="L531" s="11" t="e">
        <f t="shared" si="125"/>
        <v>#VALUE!</v>
      </c>
      <c r="M531" s="11" t="e">
        <f t="shared" si="126"/>
        <v>#VALUE!</v>
      </c>
      <c r="N531" s="11" t="e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#VALUE!</v>
      </c>
      <c r="O531" s="11">
        <f>0</f>
        <v>0</v>
      </c>
      <c r="P531" s="11" t="e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#VALUE!</v>
      </c>
      <c r="Q531" s="11" t="e">
        <f>2*'OddsRatio_working_3-way'!K531*'OddsRatio_working_3-way'!L531*'OddsRatio_working_3-way'!M531</f>
        <v>#VALUE!</v>
      </c>
      <c r="R531" s="11" t="e">
        <f t="shared" si="127"/>
        <v>#VALUE!</v>
      </c>
      <c r="S531" s="11" t="e">
        <f t="shared" si="128"/>
        <v>#VALUE!</v>
      </c>
      <c r="T531" s="11" t="e">
        <f t="shared" si="129"/>
        <v>#VALUE!</v>
      </c>
      <c r="U531" s="11" t="e">
        <f>'OddsRatio_working_3-way'!S531-'OddsRatio_working_3-way'!R531^2/3</f>
        <v>#VALUE!</v>
      </c>
      <c r="V531" s="11" t="e">
        <f>'OddsRatio_working_3-way'!S531*'OddsRatio_working_3-way'!R531/3-2*'OddsRatio_working_3-way'!R531^3/27-'OddsRatio_working_3-way'!T531</f>
        <v>#VALUE!</v>
      </c>
      <c r="W531" s="11" t="e">
        <f>'OddsRatio_working_3-way'!V531^2+4*'OddsRatio_working_3-way'!U531^3/27</f>
        <v>#VALUE!</v>
      </c>
      <c r="X531" s="11" t="e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#VALUE!</v>
      </c>
      <c r="Y531" s="11" t="e">
        <f>IF('OddsRatio_working_3-way'!W531&gt;=0,IF('OddsRatio_working_3-way'!V531+SQRT('OddsRatio_working_3-way'!W531)&gt;0,0,PI()),ACOS('OddsRatio_working_3-way'!V531/(2*'OddsRatio_working_3-way'!X531)))</f>
        <v>#VALUE!</v>
      </c>
      <c r="Z531" s="11" t="e">
        <f>'OddsRatio_working_3-way'!X531^(1/3)*COS('OddsRatio_working_3-way'!Y531/3)</f>
        <v>#VALUE!</v>
      </c>
      <c r="AA531" s="11" t="e">
        <f>'OddsRatio_working_3-way'!X531^(1/3)*COS(('OddsRatio_working_3-way'!Y531+2*PI())/3)</f>
        <v>#VALUE!</v>
      </c>
      <c r="AB531" s="11" t="e">
        <f>'OddsRatio_working_3-way'!X531^(1/3)*COS(('OddsRatio_working_3-way'!Y531+4*PI())/3)</f>
        <v>#VALUE!</v>
      </c>
      <c r="AC531" s="11" t="e">
        <f>'OddsRatio_working_3-way'!X531^(1/3)*SIN('OddsRatio_working_3-way'!Y531/3)</f>
        <v>#VALUE!</v>
      </c>
      <c r="AD531" s="11" t="e">
        <f>'OddsRatio_working_3-way'!X531^(1/3)*SIN(('OddsRatio_working_3-way'!Y531+2*PI())/3)</f>
        <v>#VALUE!</v>
      </c>
      <c r="AE531" s="11" t="e">
        <f>'OddsRatio_working_3-way'!X531^(1/3)*SIN(('OddsRatio_working_3-way'!Y531+4*PI())/3)</f>
        <v>#VALUE!</v>
      </c>
      <c r="AF531" s="11" t="e">
        <f>-'OddsRatio_working_3-way'!U531/(3*'OddsRatio_working_3-way'!X531^(1/3))*COS(('OddsRatio_working_3-way'!Y531)/3)</f>
        <v>#VALUE!</v>
      </c>
      <c r="AG531" s="11" t="e">
        <f>-'OddsRatio_working_3-way'!U531/(3*'OddsRatio_working_3-way'!X531^(1/3))*COS(('OddsRatio_working_3-way'!Y531+2*PI())/3)</f>
        <v>#VALUE!</v>
      </c>
      <c r="AH531" s="11" t="e">
        <f>-'OddsRatio_working_3-way'!U531/(3*'OddsRatio_working_3-way'!X531^(1/3))*COS(('OddsRatio_working_3-way'!Y531+4*PI())/3)</f>
        <v>#VALUE!</v>
      </c>
      <c r="AI531" s="11" t="e">
        <f>'OddsRatio_working_3-way'!U531/(3*'OddsRatio_working_3-way'!X531^(1/3))*SIN(('OddsRatio_working_3-way'!Y531)/3)</f>
        <v>#VALUE!</v>
      </c>
      <c r="AJ531" s="11" t="e">
        <f>'OddsRatio_working_3-way'!U531/(3*'OddsRatio_working_3-way'!X531^(1/3))*SIN(('OddsRatio_working_3-way'!Y531+2*PI())/3)</f>
        <v>#VALUE!</v>
      </c>
      <c r="AK531" s="11" t="e">
        <f>'OddsRatio_working_3-way'!U531/(3*'OddsRatio_working_3-way'!X531^(1/3))*SIN(('OddsRatio_working_3-way'!Y531+4*PI())/3)</f>
        <v>#VALUE!</v>
      </c>
      <c r="AL531" s="11" t="e">
        <f>'OddsRatio_working_3-way'!Z531+'OddsRatio_working_3-way'!AF531</f>
        <v>#VALUE!</v>
      </c>
      <c r="AM531" s="11" t="e">
        <f>'OddsRatio_working_3-way'!AA531+'OddsRatio_working_3-way'!AG531</f>
        <v>#VALUE!</v>
      </c>
      <c r="AN531" s="11" t="e">
        <f>'OddsRatio_working_3-way'!AB531+'OddsRatio_working_3-way'!AH531</f>
        <v>#VALUE!</v>
      </c>
      <c r="AO531" s="11" t="e">
        <f>'OddsRatio_working_3-way'!AC531+'OddsRatio_working_3-way'!AI531</f>
        <v>#VALUE!</v>
      </c>
      <c r="AP531" s="11" t="e">
        <f>'OddsRatio_working_3-way'!AD531+'OddsRatio_working_3-way'!AJ531</f>
        <v>#VALUE!</v>
      </c>
      <c r="AQ531" s="11" t="e">
        <f>'OddsRatio_working_3-way'!AE531+'OddsRatio_working_3-way'!AK531</f>
        <v>#VALUE!</v>
      </c>
      <c r="AR531" s="10" t="str">
        <f>IF(A531="","",IF(('OddsRatio_working_3-way'!X531=0),IF(Q531&gt;0,-Q531^(1/3),(-Q531)^(1/3)),'OddsRatio_working_3-way'!AL531-'OddsRatio_working_3-way'!R531/3))</f>
        <v/>
      </c>
      <c r="AS531" s="11" t="e">
        <f>IF(('OddsRatio_working_3-way'!X531=0),IF(Q531&gt;0,-Q531^(1/3),(-Q531)^(1/3)),'OddsRatio_working_3-way'!AM531-'OddsRatio_working_3-way'!R531/3)</f>
        <v>#VALUE!</v>
      </c>
      <c r="AT531" s="11" t="e">
        <f>IF(('OddsRatio_working_3-way'!X531=0),IF(Q531&gt;0,-Q531^(1/3),(-Q531)^(1/3)),'OddsRatio_working_3-way'!AN531-'OddsRatio_working_3-way'!R531/3)</f>
        <v>#VALUE!</v>
      </c>
      <c r="AU531" s="11" t="e">
        <f>IF(('OddsRatio_working_3-way'!X531=0),0,'OddsRatio_working_3-way'!AO531)</f>
        <v>#VALUE!</v>
      </c>
      <c r="AV531" s="11" t="e">
        <f>IF(('OddsRatio_working_3-way'!X531=0),0,'OddsRatio_working_3-way'!AP531)</f>
        <v>#VALUE!</v>
      </c>
      <c r="AW531" s="11" t="e">
        <f>IF(('OddsRatio_working_3-way'!X531=0),0,'OddsRatio_working_3-way'!AQ531)</f>
        <v>#VALUE!</v>
      </c>
    </row>
    <row r="532" spans="1:4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9" t="e">
        <f t="shared" si="117"/>
        <v>#VALUE!</v>
      </c>
      <c r="E532" s="9" t="e">
        <f t="shared" si="118"/>
        <v>#VALUE!</v>
      </c>
      <c r="F532" s="9" t="e">
        <f t="shared" si="119"/>
        <v>#VALUE!</v>
      </c>
      <c r="G532" s="9" t="str">
        <f t="shared" si="120"/>
        <v/>
      </c>
      <c r="H532" s="9" t="str">
        <f t="shared" si="121"/>
        <v/>
      </c>
      <c r="I532" s="9" t="str">
        <f t="shared" si="122"/>
        <v/>
      </c>
      <c r="J532" s="9" t="str">
        <f t="shared" si="123"/>
        <v/>
      </c>
      <c r="K532" s="11" t="e">
        <f t="shared" si="124"/>
        <v>#VALUE!</v>
      </c>
      <c r="L532" s="11" t="e">
        <f t="shared" si="125"/>
        <v>#VALUE!</v>
      </c>
      <c r="M532" s="11" t="e">
        <f t="shared" si="126"/>
        <v>#VALUE!</v>
      </c>
      <c r="N532" s="11" t="e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#VALUE!</v>
      </c>
      <c r="O532" s="11">
        <f>0</f>
        <v>0</v>
      </c>
      <c r="P532" s="11" t="e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#VALUE!</v>
      </c>
      <c r="Q532" s="11" t="e">
        <f>2*'OddsRatio_working_3-way'!K532*'OddsRatio_working_3-way'!L532*'OddsRatio_working_3-way'!M532</f>
        <v>#VALUE!</v>
      </c>
      <c r="R532" s="11" t="e">
        <f t="shared" si="127"/>
        <v>#VALUE!</v>
      </c>
      <c r="S532" s="11" t="e">
        <f t="shared" si="128"/>
        <v>#VALUE!</v>
      </c>
      <c r="T532" s="11" t="e">
        <f t="shared" si="129"/>
        <v>#VALUE!</v>
      </c>
      <c r="U532" s="11" t="e">
        <f>'OddsRatio_working_3-way'!S532-'OddsRatio_working_3-way'!R532^2/3</f>
        <v>#VALUE!</v>
      </c>
      <c r="V532" s="11" t="e">
        <f>'OddsRatio_working_3-way'!S532*'OddsRatio_working_3-way'!R532/3-2*'OddsRatio_working_3-way'!R532^3/27-'OddsRatio_working_3-way'!T532</f>
        <v>#VALUE!</v>
      </c>
      <c r="W532" s="11" t="e">
        <f>'OddsRatio_working_3-way'!V532^2+4*'OddsRatio_working_3-way'!U532^3/27</f>
        <v>#VALUE!</v>
      </c>
      <c r="X532" s="11" t="e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#VALUE!</v>
      </c>
      <c r="Y532" s="11" t="e">
        <f>IF('OddsRatio_working_3-way'!W532&gt;=0,IF('OddsRatio_working_3-way'!V532+SQRT('OddsRatio_working_3-way'!W532)&gt;0,0,PI()),ACOS('OddsRatio_working_3-way'!V532/(2*'OddsRatio_working_3-way'!X532)))</f>
        <v>#VALUE!</v>
      </c>
      <c r="Z532" s="11" t="e">
        <f>'OddsRatio_working_3-way'!X532^(1/3)*COS('OddsRatio_working_3-way'!Y532/3)</f>
        <v>#VALUE!</v>
      </c>
      <c r="AA532" s="11" t="e">
        <f>'OddsRatio_working_3-way'!X532^(1/3)*COS(('OddsRatio_working_3-way'!Y532+2*PI())/3)</f>
        <v>#VALUE!</v>
      </c>
      <c r="AB532" s="11" t="e">
        <f>'OddsRatio_working_3-way'!X532^(1/3)*COS(('OddsRatio_working_3-way'!Y532+4*PI())/3)</f>
        <v>#VALUE!</v>
      </c>
      <c r="AC532" s="11" t="e">
        <f>'OddsRatio_working_3-way'!X532^(1/3)*SIN('OddsRatio_working_3-way'!Y532/3)</f>
        <v>#VALUE!</v>
      </c>
      <c r="AD532" s="11" t="e">
        <f>'OddsRatio_working_3-way'!X532^(1/3)*SIN(('OddsRatio_working_3-way'!Y532+2*PI())/3)</f>
        <v>#VALUE!</v>
      </c>
      <c r="AE532" s="11" t="e">
        <f>'OddsRatio_working_3-way'!X532^(1/3)*SIN(('OddsRatio_working_3-way'!Y532+4*PI())/3)</f>
        <v>#VALUE!</v>
      </c>
      <c r="AF532" s="11" t="e">
        <f>-'OddsRatio_working_3-way'!U532/(3*'OddsRatio_working_3-way'!X532^(1/3))*COS(('OddsRatio_working_3-way'!Y532)/3)</f>
        <v>#VALUE!</v>
      </c>
      <c r="AG532" s="11" t="e">
        <f>-'OddsRatio_working_3-way'!U532/(3*'OddsRatio_working_3-way'!X532^(1/3))*COS(('OddsRatio_working_3-way'!Y532+2*PI())/3)</f>
        <v>#VALUE!</v>
      </c>
      <c r="AH532" s="11" t="e">
        <f>-'OddsRatio_working_3-way'!U532/(3*'OddsRatio_working_3-way'!X532^(1/3))*COS(('OddsRatio_working_3-way'!Y532+4*PI())/3)</f>
        <v>#VALUE!</v>
      </c>
      <c r="AI532" s="11" t="e">
        <f>'OddsRatio_working_3-way'!U532/(3*'OddsRatio_working_3-way'!X532^(1/3))*SIN(('OddsRatio_working_3-way'!Y532)/3)</f>
        <v>#VALUE!</v>
      </c>
      <c r="AJ532" s="11" t="e">
        <f>'OddsRatio_working_3-way'!U532/(3*'OddsRatio_working_3-way'!X532^(1/3))*SIN(('OddsRatio_working_3-way'!Y532+2*PI())/3)</f>
        <v>#VALUE!</v>
      </c>
      <c r="AK532" s="11" t="e">
        <f>'OddsRatio_working_3-way'!U532/(3*'OddsRatio_working_3-way'!X532^(1/3))*SIN(('OddsRatio_working_3-way'!Y532+4*PI())/3)</f>
        <v>#VALUE!</v>
      </c>
      <c r="AL532" s="11" t="e">
        <f>'OddsRatio_working_3-way'!Z532+'OddsRatio_working_3-way'!AF532</f>
        <v>#VALUE!</v>
      </c>
      <c r="AM532" s="11" t="e">
        <f>'OddsRatio_working_3-way'!AA532+'OddsRatio_working_3-way'!AG532</f>
        <v>#VALUE!</v>
      </c>
      <c r="AN532" s="11" t="e">
        <f>'OddsRatio_working_3-way'!AB532+'OddsRatio_working_3-way'!AH532</f>
        <v>#VALUE!</v>
      </c>
      <c r="AO532" s="11" t="e">
        <f>'OddsRatio_working_3-way'!AC532+'OddsRatio_working_3-way'!AI532</f>
        <v>#VALUE!</v>
      </c>
      <c r="AP532" s="11" t="e">
        <f>'OddsRatio_working_3-way'!AD532+'OddsRatio_working_3-way'!AJ532</f>
        <v>#VALUE!</v>
      </c>
      <c r="AQ532" s="11" t="e">
        <f>'OddsRatio_working_3-way'!AE532+'OddsRatio_working_3-way'!AK532</f>
        <v>#VALUE!</v>
      </c>
      <c r="AR532" s="10" t="str">
        <f>IF(A532="","",IF(('OddsRatio_working_3-way'!X532=0),IF(Q532&gt;0,-Q532^(1/3),(-Q532)^(1/3)),'OddsRatio_working_3-way'!AL532-'OddsRatio_working_3-way'!R532/3))</f>
        <v/>
      </c>
      <c r="AS532" s="11" t="e">
        <f>IF(('OddsRatio_working_3-way'!X532=0),IF(Q532&gt;0,-Q532^(1/3),(-Q532)^(1/3)),'OddsRatio_working_3-way'!AM532-'OddsRatio_working_3-way'!R532/3)</f>
        <v>#VALUE!</v>
      </c>
      <c r="AT532" s="11" t="e">
        <f>IF(('OddsRatio_working_3-way'!X532=0),IF(Q532&gt;0,-Q532^(1/3),(-Q532)^(1/3)),'OddsRatio_working_3-way'!AN532-'OddsRatio_working_3-way'!R532/3)</f>
        <v>#VALUE!</v>
      </c>
      <c r="AU532" s="11" t="e">
        <f>IF(('OddsRatio_working_3-way'!X532=0),0,'OddsRatio_working_3-way'!AO532)</f>
        <v>#VALUE!</v>
      </c>
      <c r="AV532" s="11" t="e">
        <f>IF(('OddsRatio_working_3-way'!X532=0),0,'OddsRatio_working_3-way'!AP532)</f>
        <v>#VALUE!</v>
      </c>
      <c r="AW532" s="11" t="e">
        <f>IF(('OddsRatio_working_3-way'!X532=0),0,'OddsRatio_working_3-way'!AQ532)</f>
        <v>#VALUE!</v>
      </c>
    </row>
    <row r="533" spans="1:4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9" t="e">
        <f t="shared" si="117"/>
        <v>#VALUE!</v>
      </c>
      <c r="E533" s="9" t="e">
        <f t="shared" si="118"/>
        <v>#VALUE!</v>
      </c>
      <c r="F533" s="9" t="e">
        <f t="shared" si="119"/>
        <v>#VALUE!</v>
      </c>
      <c r="G533" s="9" t="str">
        <f t="shared" si="120"/>
        <v/>
      </c>
      <c r="H533" s="9" t="str">
        <f t="shared" si="121"/>
        <v/>
      </c>
      <c r="I533" s="9" t="str">
        <f t="shared" si="122"/>
        <v/>
      </c>
      <c r="J533" s="9" t="str">
        <f t="shared" si="123"/>
        <v/>
      </c>
      <c r="K533" s="11" t="e">
        <f t="shared" si="124"/>
        <v>#VALUE!</v>
      </c>
      <c r="L533" s="11" t="e">
        <f t="shared" si="125"/>
        <v>#VALUE!</v>
      </c>
      <c r="M533" s="11" t="e">
        <f t="shared" si="126"/>
        <v>#VALUE!</v>
      </c>
      <c r="N533" s="11" t="e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#VALUE!</v>
      </c>
      <c r="O533" s="11">
        <f>0</f>
        <v>0</v>
      </c>
      <c r="P533" s="11" t="e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#VALUE!</v>
      </c>
      <c r="Q533" s="11" t="e">
        <f>2*'OddsRatio_working_3-way'!K533*'OddsRatio_working_3-way'!L533*'OddsRatio_working_3-way'!M533</f>
        <v>#VALUE!</v>
      </c>
      <c r="R533" s="11" t="e">
        <f t="shared" si="127"/>
        <v>#VALUE!</v>
      </c>
      <c r="S533" s="11" t="e">
        <f t="shared" si="128"/>
        <v>#VALUE!</v>
      </c>
      <c r="T533" s="11" t="e">
        <f t="shared" si="129"/>
        <v>#VALUE!</v>
      </c>
      <c r="U533" s="11" t="e">
        <f>'OddsRatio_working_3-way'!S533-'OddsRatio_working_3-way'!R533^2/3</f>
        <v>#VALUE!</v>
      </c>
      <c r="V533" s="11" t="e">
        <f>'OddsRatio_working_3-way'!S533*'OddsRatio_working_3-way'!R533/3-2*'OddsRatio_working_3-way'!R533^3/27-'OddsRatio_working_3-way'!T533</f>
        <v>#VALUE!</v>
      </c>
      <c r="W533" s="11" t="e">
        <f>'OddsRatio_working_3-way'!V533^2+4*'OddsRatio_working_3-way'!U533^3/27</f>
        <v>#VALUE!</v>
      </c>
      <c r="X533" s="11" t="e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#VALUE!</v>
      </c>
      <c r="Y533" s="11" t="e">
        <f>IF('OddsRatio_working_3-way'!W533&gt;=0,IF('OddsRatio_working_3-way'!V533+SQRT('OddsRatio_working_3-way'!W533)&gt;0,0,PI()),ACOS('OddsRatio_working_3-way'!V533/(2*'OddsRatio_working_3-way'!X533)))</f>
        <v>#VALUE!</v>
      </c>
      <c r="Z533" s="11" t="e">
        <f>'OddsRatio_working_3-way'!X533^(1/3)*COS('OddsRatio_working_3-way'!Y533/3)</f>
        <v>#VALUE!</v>
      </c>
      <c r="AA533" s="11" t="e">
        <f>'OddsRatio_working_3-way'!X533^(1/3)*COS(('OddsRatio_working_3-way'!Y533+2*PI())/3)</f>
        <v>#VALUE!</v>
      </c>
      <c r="AB533" s="11" t="e">
        <f>'OddsRatio_working_3-way'!X533^(1/3)*COS(('OddsRatio_working_3-way'!Y533+4*PI())/3)</f>
        <v>#VALUE!</v>
      </c>
      <c r="AC533" s="11" t="e">
        <f>'OddsRatio_working_3-way'!X533^(1/3)*SIN('OddsRatio_working_3-way'!Y533/3)</f>
        <v>#VALUE!</v>
      </c>
      <c r="AD533" s="11" t="e">
        <f>'OddsRatio_working_3-way'!X533^(1/3)*SIN(('OddsRatio_working_3-way'!Y533+2*PI())/3)</f>
        <v>#VALUE!</v>
      </c>
      <c r="AE533" s="11" t="e">
        <f>'OddsRatio_working_3-way'!X533^(1/3)*SIN(('OddsRatio_working_3-way'!Y533+4*PI())/3)</f>
        <v>#VALUE!</v>
      </c>
      <c r="AF533" s="11" t="e">
        <f>-'OddsRatio_working_3-way'!U533/(3*'OddsRatio_working_3-way'!X533^(1/3))*COS(('OddsRatio_working_3-way'!Y533)/3)</f>
        <v>#VALUE!</v>
      </c>
      <c r="AG533" s="11" t="e">
        <f>-'OddsRatio_working_3-way'!U533/(3*'OddsRatio_working_3-way'!X533^(1/3))*COS(('OddsRatio_working_3-way'!Y533+2*PI())/3)</f>
        <v>#VALUE!</v>
      </c>
      <c r="AH533" s="11" t="e">
        <f>-'OddsRatio_working_3-way'!U533/(3*'OddsRatio_working_3-way'!X533^(1/3))*COS(('OddsRatio_working_3-way'!Y533+4*PI())/3)</f>
        <v>#VALUE!</v>
      </c>
      <c r="AI533" s="11" t="e">
        <f>'OddsRatio_working_3-way'!U533/(3*'OddsRatio_working_3-way'!X533^(1/3))*SIN(('OddsRatio_working_3-way'!Y533)/3)</f>
        <v>#VALUE!</v>
      </c>
      <c r="AJ533" s="11" t="e">
        <f>'OddsRatio_working_3-way'!U533/(3*'OddsRatio_working_3-way'!X533^(1/3))*SIN(('OddsRatio_working_3-way'!Y533+2*PI())/3)</f>
        <v>#VALUE!</v>
      </c>
      <c r="AK533" s="11" t="e">
        <f>'OddsRatio_working_3-way'!U533/(3*'OddsRatio_working_3-way'!X533^(1/3))*SIN(('OddsRatio_working_3-way'!Y533+4*PI())/3)</f>
        <v>#VALUE!</v>
      </c>
      <c r="AL533" s="11" t="e">
        <f>'OddsRatio_working_3-way'!Z533+'OddsRatio_working_3-way'!AF533</f>
        <v>#VALUE!</v>
      </c>
      <c r="AM533" s="11" t="e">
        <f>'OddsRatio_working_3-way'!AA533+'OddsRatio_working_3-way'!AG533</f>
        <v>#VALUE!</v>
      </c>
      <c r="AN533" s="11" t="e">
        <f>'OddsRatio_working_3-way'!AB533+'OddsRatio_working_3-way'!AH533</f>
        <v>#VALUE!</v>
      </c>
      <c r="AO533" s="11" t="e">
        <f>'OddsRatio_working_3-way'!AC533+'OddsRatio_working_3-way'!AI533</f>
        <v>#VALUE!</v>
      </c>
      <c r="AP533" s="11" t="e">
        <f>'OddsRatio_working_3-way'!AD533+'OddsRatio_working_3-way'!AJ533</f>
        <v>#VALUE!</v>
      </c>
      <c r="AQ533" s="11" t="e">
        <f>'OddsRatio_working_3-way'!AE533+'OddsRatio_working_3-way'!AK533</f>
        <v>#VALUE!</v>
      </c>
      <c r="AR533" s="10" t="str">
        <f>IF(A533="","",IF(('OddsRatio_working_3-way'!X533=0),IF(Q533&gt;0,-Q533^(1/3),(-Q533)^(1/3)),'OddsRatio_working_3-way'!AL533-'OddsRatio_working_3-way'!R533/3))</f>
        <v/>
      </c>
      <c r="AS533" s="11" t="e">
        <f>IF(('OddsRatio_working_3-way'!X533=0),IF(Q533&gt;0,-Q533^(1/3),(-Q533)^(1/3)),'OddsRatio_working_3-way'!AM533-'OddsRatio_working_3-way'!R533/3)</f>
        <v>#VALUE!</v>
      </c>
      <c r="AT533" s="11" t="e">
        <f>IF(('OddsRatio_working_3-way'!X533=0),IF(Q533&gt;0,-Q533^(1/3),(-Q533)^(1/3)),'OddsRatio_working_3-way'!AN533-'OddsRatio_working_3-way'!R533/3)</f>
        <v>#VALUE!</v>
      </c>
      <c r="AU533" s="11" t="e">
        <f>IF(('OddsRatio_working_3-way'!X533=0),0,'OddsRatio_working_3-way'!AO533)</f>
        <v>#VALUE!</v>
      </c>
      <c r="AV533" s="11" t="e">
        <f>IF(('OddsRatio_working_3-way'!X533=0),0,'OddsRatio_working_3-way'!AP533)</f>
        <v>#VALUE!</v>
      </c>
      <c r="AW533" s="11" t="e">
        <f>IF(('OddsRatio_working_3-way'!X533=0),0,'OddsRatio_working_3-way'!AQ533)</f>
        <v>#VALUE!</v>
      </c>
    </row>
    <row r="534" spans="1:4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9" t="e">
        <f t="shared" si="117"/>
        <v>#VALUE!</v>
      </c>
      <c r="E534" s="9" t="e">
        <f t="shared" si="118"/>
        <v>#VALUE!</v>
      </c>
      <c r="F534" s="9" t="e">
        <f t="shared" si="119"/>
        <v>#VALUE!</v>
      </c>
      <c r="G534" s="9" t="str">
        <f t="shared" si="120"/>
        <v/>
      </c>
      <c r="H534" s="9" t="str">
        <f t="shared" si="121"/>
        <v/>
      </c>
      <c r="I534" s="9" t="str">
        <f t="shared" si="122"/>
        <v/>
      </c>
      <c r="J534" s="9" t="str">
        <f t="shared" si="123"/>
        <v/>
      </c>
      <c r="K534" s="11" t="e">
        <f t="shared" si="124"/>
        <v>#VALUE!</v>
      </c>
      <c r="L534" s="11" t="e">
        <f t="shared" si="125"/>
        <v>#VALUE!</v>
      </c>
      <c r="M534" s="11" t="e">
        <f t="shared" si="126"/>
        <v>#VALUE!</v>
      </c>
      <c r="N534" s="11" t="e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#VALUE!</v>
      </c>
      <c r="O534" s="11">
        <f>0</f>
        <v>0</v>
      </c>
      <c r="P534" s="11" t="e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#VALUE!</v>
      </c>
      <c r="Q534" s="11" t="e">
        <f>2*'OddsRatio_working_3-way'!K534*'OddsRatio_working_3-way'!L534*'OddsRatio_working_3-way'!M534</f>
        <v>#VALUE!</v>
      </c>
      <c r="R534" s="11" t="e">
        <f t="shared" si="127"/>
        <v>#VALUE!</v>
      </c>
      <c r="S534" s="11" t="e">
        <f t="shared" si="128"/>
        <v>#VALUE!</v>
      </c>
      <c r="T534" s="11" t="e">
        <f t="shared" si="129"/>
        <v>#VALUE!</v>
      </c>
      <c r="U534" s="11" t="e">
        <f>'OddsRatio_working_3-way'!S534-'OddsRatio_working_3-way'!R534^2/3</f>
        <v>#VALUE!</v>
      </c>
      <c r="V534" s="11" t="e">
        <f>'OddsRatio_working_3-way'!S534*'OddsRatio_working_3-way'!R534/3-2*'OddsRatio_working_3-way'!R534^3/27-'OddsRatio_working_3-way'!T534</f>
        <v>#VALUE!</v>
      </c>
      <c r="W534" s="11" t="e">
        <f>'OddsRatio_working_3-way'!V534^2+4*'OddsRatio_working_3-way'!U534^3/27</f>
        <v>#VALUE!</v>
      </c>
      <c r="X534" s="11" t="e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#VALUE!</v>
      </c>
      <c r="Y534" s="11" t="e">
        <f>IF('OddsRatio_working_3-way'!W534&gt;=0,IF('OddsRatio_working_3-way'!V534+SQRT('OddsRatio_working_3-way'!W534)&gt;0,0,PI()),ACOS('OddsRatio_working_3-way'!V534/(2*'OddsRatio_working_3-way'!X534)))</f>
        <v>#VALUE!</v>
      </c>
      <c r="Z534" s="11" t="e">
        <f>'OddsRatio_working_3-way'!X534^(1/3)*COS('OddsRatio_working_3-way'!Y534/3)</f>
        <v>#VALUE!</v>
      </c>
      <c r="AA534" s="11" t="e">
        <f>'OddsRatio_working_3-way'!X534^(1/3)*COS(('OddsRatio_working_3-way'!Y534+2*PI())/3)</f>
        <v>#VALUE!</v>
      </c>
      <c r="AB534" s="11" t="e">
        <f>'OddsRatio_working_3-way'!X534^(1/3)*COS(('OddsRatio_working_3-way'!Y534+4*PI())/3)</f>
        <v>#VALUE!</v>
      </c>
      <c r="AC534" s="11" t="e">
        <f>'OddsRatio_working_3-way'!X534^(1/3)*SIN('OddsRatio_working_3-way'!Y534/3)</f>
        <v>#VALUE!</v>
      </c>
      <c r="AD534" s="11" t="e">
        <f>'OddsRatio_working_3-way'!X534^(1/3)*SIN(('OddsRatio_working_3-way'!Y534+2*PI())/3)</f>
        <v>#VALUE!</v>
      </c>
      <c r="AE534" s="11" t="e">
        <f>'OddsRatio_working_3-way'!X534^(1/3)*SIN(('OddsRatio_working_3-way'!Y534+4*PI())/3)</f>
        <v>#VALUE!</v>
      </c>
      <c r="AF534" s="11" t="e">
        <f>-'OddsRatio_working_3-way'!U534/(3*'OddsRatio_working_3-way'!X534^(1/3))*COS(('OddsRatio_working_3-way'!Y534)/3)</f>
        <v>#VALUE!</v>
      </c>
      <c r="AG534" s="11" t="e">
        <f>-'OddsRatio_working_3-way'!U534/(3*'OddsRatio_working_3-way'!X534^(1/3))*COS(('OddsRatio_working_3-way'!Y534+2*PI())/3)</f>
        <v>#VALUE!</v>
      </c>
      <c r="AH534" s="11" t="e">
        <f>-'OddsRatio_working_3-way'!U534/(3*'OddsRatio_working_3-way'!X534^(1/3))*COS(('OddsRatio_working_3-way'!Y534+4*PI())/3)</f>
        <v>#VALUE!</v>
      </c>
      <c r="AI534" s="11" t="e">
        <f>'OddsRatio_working_3-way'!U534/(3*'OddsRatio_working_3-way'!X534^(1/3))*SIN(('OddsRatio_working_3-way'!Y534)/3)</f>
        <v>#VALUE!</v>
      </c>
      <c r="AJ534" s="11" t="e">
        <f>'OddsRatio_working_3-way'!U534/(3*'OddsRatio_working_3-way'!X534^(1/3))*SIN(('OddsRatio_working_3-way'!Y534+2*PI())/3)</f>
        <v>#VALUE!</v>
      </c>
      <c r="AK534" s="11" t="e">
        <f>'OddsRatio_working_3-way'!U534/(3*'OddsRatio_working_3-way'!X534^(1/3))*SIN(('OddsRatio_working_3-way'!Y534+4*PI())/3)</f>
        <v>#VALUE!</v>
      </c>
      <c r="AL534" s="11" t="e">
        <f>'OddsRatio_working_3-way'!Z534+'OddsRatio_working_3-way'!AF534</f>
        <v>#VALUE!</v>
      </c>
      <c r="AM534" s="11" t="e">
        <f>'OddsRatio_working_3-way'!AA534+'OddsRatio_working_3-way'!AG534</f>
        <v>#VALUE!</v>
      </c>
      <c r="AN534" s="11" t="e">
        <f>'OddsRatio_working_3-way'!AB534+'OddsRatio_working_3-way'!AH534</f>
        <v>#VALUE!</v>
      </c>
      <c r="AO534" s="11" t="e">
        <f>'OddsRatio_working_3-way'!AC534+'OddsRatio_working_3-way'!AI534</f>
        <v>#VALUE!</v>
      </c>
      <c r="AP534" s="11" t="e">
        <f>'OddsRatio_working_3-way'!AD534+'OddsRatio_working_3-way'!AJ534</f>
        <v>#VALUE!</v>
      </c>
      <c r="AQ534" s="11" t="e">
        <f>'OddsRatio_working_3-way'!AE534+'OddsRatio_working_3-way'!AK534</f>
        <v>#VALUE!</v>
      </c>
      <c r="AR534" s="10" t="str">
        <f>IF(A534="","",IF(('OddsRatio_working_3-way'!X534=0),IF(Q534&gt;0,-Q534^(1/3),(-Q534)^(1/3)),'OddsRatio_working_3-way'!AL534-'OddsRatio_working_3-way'!R534/3))</f>
        <v/>
      </c>
      <c r="AS534" s="11" t="e">
        <f>IF(('OddsRatio_working_3-way'!X534=0),IF(Q534&gt;0,-Q534^(1/3),(-Q534)^(1/3)),'OddsRatio_working_3-way'!AM534-'OddsRatio_working_3-way'!R534/3)</f>
        <v>#VALUE!</v>
      </c>
      <c r="AT534" s="11" t="e">
        <f>IF(('OddsRatio_working_3-way'!X534=0),IF(Q534&gt;0,-Q534^(1/3),(-Q534)^(1/3)),'OddsRatio_working_3-way'!AN534-'OddsRatio_working_3-way'!R534/3)</f>
        <v>#VALUE!</v>
      </c>
      <c r="AU534" s="11" t="e">
        <f>IF(('OddsRatio_working_3-way'!X534=0),0,'OddsRatio_working_3-way'!AO534)</f>
        <v>#VALUE!</v>
      </c>
      <c r="AV534" s="11" t="e">
        <f>IF(('OddsRatio_working_3-way'!X534=0),0,'OddsRatio_working_3-way'!AP534)</f>
        <v>#VALUE!</v>
      </c>
      <c r="AW534" s="11" t="e">
        <f>IF(('OddsRatio_working_3-way'!X534=0),0,'OddsRatio_working_3-way'!AQ534)</f>
        <v>#VALUE!</v>
      </c>
    </row>
    <row r="535" spans="1:4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9" t="e">
        <f t="shared" si="117"/>
        <v>#VALUE!</v>
      </c>
      <c r="E535" s="9" t="e">
        <f t="shared" si="118"/>
        <v>#VALUE!</v>
      </c>
      <c r="F535" s="9" t="e">
        <f t="shared" si="119"/>
        <v>#VALUE!</v>
      </c>
      <c r="G535" s="9" t="str">
        <f t="shared" si="120"/>
        <v/>
      </c>
      <c r="H535" s="9" t="str">
        <f t="shared" si="121"/>
        <v/>
      </c>
      <c r="I535" s="9" t="str">
        <f t="shared" si="122"/>
        <v/>
      </c>
      <c r="J535" s="9" t="str">
        <f t="shared" si="123"/>
        <v/>
      </c>
      <c r="K535" s="11" t="e">
        <f t="shared" si="124"/>
        <v>#VALUE!</v>
      </c>
      <c r="L535" s="11" t="e">
        <f t="shared" si="125"/>
        <v>#VALUE!</v>
      </c>
      <c r="M535" s="11" t="e">
        <f t="shared" si="126"/>
        <v>#VALUE!</v>
      </c>
      <c r="N535" s="11" t="e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#VALUE!</v>
      </c>
      <c r="O535" s="11">
        <f>0</f>
        <v>0</v>
      </c>
      <c r="P535" s="11" t="e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#VALUE!</v>
      </c>
      <c r="Q535" s="11" t="e">
        <f>2*'OddsRatio_working_3-way'!K535*'OddsRatio_working_3-way'!L535*'OddsRatio_working_3-way'!M535</f>
        <v>#VALUE!</v>
      </c>
      <c r="R535" s="11" t="e">
        <f t="shared" si="127"/>
        <v>#VALUE!</v>
      </c>
      <c r="S535" s="11" t="e">
        <f t="shared" si="128"/>
        <v>#VALUE!</v>
      </c>
      <c r="T535" s="11" t="e">
        <f t="shared" si="129"/>
        <v>#VALUE!</v>
      </c>
      <c r="U535" s="11" t="e">
        <f>'OddsRatio_working_3-way'!S535-'OddsRatio_working_3-way'!R535^2/3</f>
        <v>#VALUE!</v>
      </c>
      <c r="V535" s="11" t="e">
        <f>'OddsRatio_working_3-way'!S535*'OddsRatio_working_3-way'!R535/3-2*'OddsRatio_working_3-way'!R535^3/27-'OddsRatio_working_3-way'!T535</f>
        <v>#VALUE!</v>
      </c>
      <c r="W535" s="11" t="e">
        <f>'OddsRatio_working_3-way'!V535^2+4*'OddsRatio_working_3-way'!U535^3/27</f>
        <v>#VALUE!</v>
      </c>
      <c r="X535" s="11" t="e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#VALUE!</v>
      </c>
      <c r="Y535" s="11" t="e">
        <f>IF('OddsRatio_working_3-way'!W535&gt;=0,IF('OddsRatio_working_3-way'!V535+SQRT('OddsRatio_working_3-way'!W535)&gt;0,0,PI()),ACOS('OddsRatio_working_3-way'!V535/(2*'OddsRatio_working_3-way'!X535)))</f>
        <v>#VALUE!</v>
      </c>
      <c r="Z535" s="11" t="e">
        <f>'OddsRatio_working_3-way'!X535^(1/3)*COS('OddsRatio_working_3-way'!Y535/3)</f>
        <v>#VALUE!</v>
      </c>
      <c r="AA535" s="11" t="e">
        <f>'OddsRatio_working_3-way'!X535^(1/3)*COS(('OddsRatio_working_3-way'!Y535+2*PI())/3)</f>
        <v>#VALUE!</v>
      </c>
      <c r="AB535" s="11" t="e">
        <f>'OddsRatio_working_3-way'!X535^(1/3)*COS(('OddsRatio_working_3-way'!Y535+4*PI())/3)</f>
        <v>#VALUE!</v>
      </c>
      <c r="AC535" s="11" t="e">
        <f>'OddsRatio_working_3-way'!X535^(1/3)*SIN('OddsRatio_working_3-way'!Y535/3)</f>
        <v>#VALUE!</v>
      </c>
      <c r="AD535" s="11" t="e">
        <f>'OddsRatio_working_3-way'!X535^(1/3)*SIN(('OddsRatio_working_3-way'!Y535+2*PI())/3)</f>
        <v>#VALUE!</v>
      </c>
      <c r="AE535" s="11" t="e">
        <f>'OddsRatio_working_3-way'!X535^(1/3)*SIN(('OddsRatio_working_3-way'!Y535+4*PI())/3)</f>
        <v>#VALUE!</v>
      </c>
      <c r="AF535" s="11" t="e">
        <f>-'OddsRatio_working_3-way'!U535/(3*'OddsRatio_working_3-way'!X535^(1/3))*COS(('OddsRatio_working_3-way'!Y535)/3)</f>
        <v>#VALUE!</v>
      </c>
      <c r="AG535" s="11" t="e">
        <f>-'OddsRatio_working_3-way'!U535/(3*'OddsRatio_working_3-way'!X535^(1/3))*COS(('OddsRatio_working_3-way'!Y535+2*PI())/3)</f>
        <v>#VALUE!</v>
      </c>
      <c r="AH535" s="11" t="e">
        <f>-'OddsRatio_working_3-way'!U535/(3*'OddsRatio_working_3-way'!X535^(1/3))*COS(('OddsRatio_working_3-way'!Y535+4*PI())/3)</f>
        <v>#VALUE!</v>
      </c>
      <c r="AI535" s="11" t="e">
        <f>'OddsRatio_working_3-way'!U535/(3*'OddsRatio_working_3-way'!X535^(1/3))*SIN(('OddsRatio_working_3-way'!Y535)/3)</f>
        <v>#VALUE!</v>
      </c>
      <c r="AJ535" s="11" t="e">
        <f>'OddsRatio_working_3-way'!U535/(3*'OddsRatio_working_3-way'!X535^(1/3))*SIN(('OddsRatio_working_3-way'!Y535+2*PI())/3)</f>
        <v>#VALUE!</v>
      </c>
      <c r="AK535" s="11" t="e">
        <f>'OddsRatio_working_3-way'!U535/(3*'OddsRatio_working_3-way'!X535^(1/3))*SIN(('OddsRatio_working_3-way'!Y535+4*PI())/3)</f>
        <v>#VALUE!</v>
      </c>
      <c r="AL535" s="11" t="e">
        <f>'OddsRatio_working_3-way'!Z535+'OddsRatio_working_3-way'!AF535</f>
        <v>#VALUE!</v>
      </c>
      <c r="AM535" s="11" t="e">
        <f>'OddsRatio_working_3-way'!AA535+'OddsRatio_working_3-way'!AG535</f>
        <v>#VALUE!</v>
      </c>
      <c r="AN535" s="11" t="e">
        <f>'OddsRatio_working_3-way'!AB535+'OddsRatio_working_3-way'!AH535</f>
        <v>#VALUE!</v>
      </c>
      <c r="AO535" s="11" t="e">
        <f>'OddsRatio_working_3-way'!AC535+'OddsRatio_working_3-way'!AI535</f>
        <v>#VALUE!</v>
      </c>
      <c r="AP535" s="11" t="e">
        <f>'OddsRatio_working_3-way'!AD535+'OddsRatio_working_3-way'!AJ535</f>
        <v>#VALUE!</v>
      </c>
      <c r="AQ535" s="11" t="e">
        <f>'OddsRatio_working_3-way'!AE535+'OddsRatio_working_3-way'!AK535</f>
        <v>#VALUE!</v>
      </c>
      <c r="AR535" s="10" t="str">
        <f>IF(A535="","",IF(('OddsRatio_working_3-way'!X535=0),IF(Q535&gt;0,-Q535^(1/3),(-Q535)^(1/3)),'OddsRatio_working_3-way'!AL535-'OddsRatio_working_3-way'!R535/3))</f>
        <v/>
      </c>
      <c r="AS535" s="11" t="e">
        <f>IF(('OddsRatio_working_3-way'!X535=0),IF(Q535&gt;0,-Q535^(1/3),(-Q535)^(1/3)),'OddsRatio_working_3-way'!AM535-'OddsRatio_working_3-way'!R535/3)</f>
        <v>#VALUE!</v>
      </c>
      <c r="AT535" s="11" t="e">
        <f>IF(('OddsRatio_working_3-way'!X535=0),IF(Q535&gt;0,-Q535^(1/3),(-Q535)^(1/3)),'OddsRatio_working_3-way'!AN535-'OddsRatio_working_3-way'!R535/3)</f>
        <v>#VALUE!</v>
      </c>
      <c r="AU535" s="11" t="e">
        <f>IF(('OddsRatio_working_3-way'!X535=0),0,'OddsRatio_working_3-way'!AO535)</f>
        <v>#VALUE!</v>
      </c>
      <c r="AV535" s="11" t="e">
        <f>IF(('OddsRatio_working_3-way'!X535=0),0,'OddsRatio_working_3-way'!AP535)</f>
        <v>#VALUE!</v>
      </c>
      <c r="AW535" s="11" t="e">
        <f>IF(('OddsRatio_working_3-way'!X535=0),0,'OddsRatio_working_3-way'!AQ535)</f>
        <v>#VALUE!</v>
      </c>
    </row>
    <row r="536" spans="1:4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9" t="e">
        <f t="shared" si="117"/>
        <v>#VALUE!</v>
      </c>
      <c r="E536" s="9" t="e">
        <f t="shared" si="118"/>
        <v>#VALUE!</v>
      </c>
      <c r="F536" s="9" t="e">
        <f t="shared" si="119"/>
        <v>#VALUE!</v>
      </c>
      <c r="G536" s="9" t="str">
        <f t="shared" si="120"/>
        <v/>
      </c>
      <c r="H536" s="9" t="str">
        <f t="shared" si="121"/>
        <v/>
      </c>
      <c r="I536" s="9" t="str">
        <f t="shared" si="122"/>
        <v/>
      </c>
      <c r="J536" s="9" t="str">
        <f t="shared" si="123"/>
        <v/>
      </c>
      <c r="K536" s="11" t="e">
        <f t="shared" si="124"/>
        <v>#VALUE!</v>
      </c>
      <c r="L536" s="11" t="e">
        <f t="shared" si="125"/>
        <v>#VALUE!</v>
      </c>
      <c r="M536" s="11" t="e">
        <f t="shared" si="126"/>
        <v>#VALUE!</v>
      </c>
      <c r="N536" s="11" t="e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#VALUE!</v>
      </c>
      <c r="O536" s="11">
        <f>0</f>
        <v>0</v>
      </c>
      <c r="P536" s="11" t="e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#VALUE!</v>
      </c>
      <c r="Q536" s="11" t="e">
        <f>2*'OddsRatio_working_3-way'!K536*'OddsRatio_working_3-way'!L536*'OddsRatio_working_3-way'!M536</f>
        <v>#VALUE!</v>
      </c>
      <c r="R536" s="11" t="e">
        <f t="shared" si="127"/>
        <v>#VALUE!</v>
      </c>
      <c r="S536" s="11" t="e">
        <f t="shared" si="128"/>
        <v>#VALUE!</v>
      </c>
      <c r="T536" s="11" t="e">
        <f t="shared" si="129"/>
        <v>#VALUE!</v>
      </c>
      <c r="U536" s="11" t="e">
        <f>'OddsRatio_working_3-way'!S536-'OddsRatio_working_3-way'!R536^2/3</f>
        <v>#VALUE!</v>
      </c>
      <c r="V536" s="11" t="e">
        <f>'OddsRatio_working_3-way'!S536*'OddsRatio_working_3-way'!R536/3-2*'OddsRatio_working_3-way'!R536^3/27-'OddsRatio_working_3-way'!T536</f>
        <v>#VALUE!</v>
      </c>
      <c r="W536" s="11" t="e">
        <f>'OddsRatio_working_3-way'!V536^2+4*'OddsRatio_working_3-way'!U536^3/27</f>
        <v>#VALUE!</v>
      </c>
      <c r="X536" s="11" t="e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#VALUE!</v>
      </c>
      <c r="Y536" s="11" t="e">
        <f>IF('OddsRatio_working_3-way'!W536&gt;=0,IF('OddsRatio_working_3-way'!V536+SQRT('OddsRatio_working_3-way'!W536)&gt;0,0,PI()),ACOS('OddsRatio_working_3-way'!V536/(2*'OddsRatio_working_3-way'!X536)))</f>
        <v>#VALUE!</v>
      </c>
      <c r="Z536" s="11" t="e">
        <f>'OddsRatio_working_3-way'!X536^(1/3)*COS('OddsRatio_working_3-way'!Y536/3)</f>
        <v>#VALUE!</v>
      </c>
      <c r="AA536" s="11" t="e">
        <f>'OddsRatio_working_3-way'!X536^(1/3)*COS(('OddsRatio_working_3-way'!Y536+2*PI())/3)</f>
        <v>#VALUE!</v>
      </c>
      <c r="AB536" s="11" t="e">
        <f>'OddsRatio_working_3-way'!X536^(1/3)*COS(('OddsRatio_working_3-way'!Y536+4*PI())/3)</f>
        <v>#VALUE!</v>
      </c>
      <c r="AC536" s="11" t="e">
        <f>'OddsRatio_working_3-way'!X536^(1/3)*SIN('OddsRatio_working_3-way'!Y536/3)</f>
        <v>#VALUE!</v>
      </c>
      <c r="AD536" s="11" t="e">
        <f>'OddsRatio_working_3-way'!X536^(1/3)*SIN(('OddsRatio_working_3-way'!Y536+2*PI())/3)</f>
        <v>#VALUE!</v>
      </c>
      <c r="AE536" s="11" t="e">
        <f>'OddsRatio_working_3-way'!X536^(1/3)*SIN(('OddsRatio_working_3-way'!Y536+4*PI())/3)</f>
        <v>#VALUE!</v>
      </c>
      <c r="AF536" s="11" t="e">
        <f>-'OddsRatio_working_3-way'!U536/(3*'OddsRatio_working_3-way'!X536^(1/3))*COS(('OddsRatio_working_3-way'!Y536)/3)</f>
        <v>#VALUE!</v>
      </c>
      <c r="AG536" s="11" t="e">
        <f>-'OddsRatio_working_3-way'!U536/(3*'OddsRatio_working_3-way'!X536^(1/3))*COS(('OddsRatio_working_3-way'!Y536+2*PI())/3)</f>
        <v>#VALUE!</v>
      </c>
      <c r="AH536" s="11" t="e">
        <f>-'OddsRatio_working_3-way'!U536/(3*'OddsRatio_working_3-way'!X536^(1/3))*COS(('OddsRatio_working_3-way'!Y536+4*PI())/3)</f>
        <v>#VALUE!</v>
      </c>
      <c r="AI536" s="11" t="e">
        <f>'OddsRatio_working_3-way'!U536/(3*'OddsRatio_working_3-way'!X536^(1/3))*SIN(('OddsRatio_working_3-way'!Y536)/3)</f>
        <v>#VALUE!</v>
      </c>
      <c r="AJ536" s="11" t="e">
        <f>'OddsRatio_working_3-way'!U536/(3*'OddsRatio_working_3-way'!X536^(1/3))*SIN(('OddsRatio_working_3-way'!Y536+2*PI())/3)</f>
        <v>#VALUE!</v>
      </c>
      <c r="AK536" s="11" t="e">
        <f>'OddsRatio_working_3-way'!U536/(3*'OddsRatio_working_3-way'!X536^(1/3))*SIN(('OddsRatio_working_3-way'!Y536+4*PI())/3)</f>
        <v>#VALUE!</v>
      </c>
      <c r="AL536" s="11" t="e">
        <f>'OddsRatio_working_3-way'!Z536+'OddsRatio_working_3-way'!AF536</f>
        <v>#VALUE!</v>
      </c>
      <c r="AM536" s="11" t="e">
        <f>'OddsRatio_working_3-way'!AA536+'OddsRatio_working_3-way'!AG536</f>
        <v>#VALUE!</v>
      </c>
      <c r="AN536" s="11" t="e">
        <f>'OddsRatio_working_3-way'!AB536+'OddsRatio_working_3-way'!AH536</f>
        <v>#VALUE!</v>
      </c>
      <c r="AO536" s="11" t="e">
        <f>'OddsRatio_working_3-way'!AC536+'OddsRatio_working_3-way'!AI536</f>
        <v>#VALUE!</v>
      </c>
      <c r="AP536" s="11" t="e">
        <f>'OddsRatio_working_3-way'!AD536+'OddsRatio_working_3-way'!AJ536</f>
        <v>#VALUE!</v>
      </c>
      <c r="AQ536" s="11" t="e">
        <f>'OddsRatio_working_3-way'!AE536+'OddsRatio_working_3-way'!AK536</f>
        <v>#VALUE!</v>
      </c>
      <c r="AR536" s="10" t="str">
        <f>IF(A536="","",IF(('OddsRatio_working_3-way'!X536=0),IF(Q536&gt;0,-Q536^(1/3),(-Q536)^(1/3)),'OddsRatio_working_3-way'!AL536-'OddsRatio_working_3-way'!R536/3))</f>
        <v/>
      </c>
      <c r="AS536" s="11" t="e">
        <f>IF(('OddsRatio_working_3-way'!X536=0),IF(Q536&gt;0,-Q536^(1/3),(-Q536)^(1/3)),'OddsRatio_working_3-way'!AM536-'OddsRatio_working_3-way'!R536/3)</f>
        <v>#VALUE!</v>
      </c>
      <c r="AT536" s="11" t="e">
        <f>IF(('OddsRatio_working_3-way'!X536=0),IF(Q536&gt;0,-Q536^(1/3),(-Q536)^(1/3)),'OddsRatio_working_3-way'!AN536-'OddsRatio_working_3-way'!R536/3)</f>
        <v>#VALUE!</v>
      </c>
      <c r="AU536" s="11" t="e">
        <f>IF(('OddsRatio_working_3-way'!X536=0),0,'OddsRatio_working_3-way'!AO536)</f>
        <v>#VALUE!</v>
      </c>
      <c r="AV536" s="11" t="e">
        <f>IF(('OddsRatio_working_3-way'!X536=0),0,'OddsRatio_working_3-way'!AP536)</f>
        <v>#VALUE!</v>
      </c>
      <c r="AW536" s="11" t="e">
        <f>IF(('OddsRatio_working_3-way'!X536=0),0,'OddsRatio_working_3-way'!AQ536)</f>
        <v>#VALUE!</v>
      </c>
    </row>
    <row r="537" spans="1:4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9" t="e">
        <f t="shared" si="117"/>
        <v>#VALUE!</v>
      </c>
      <c r="E537" s="9" t="e">
        <f t="shared" si="118"/>
        <v>#VALUE!</v>
      </c>
      <c r="F537" s="9" t="e">
        <f t="shared" si="119"/>
        <v>#VALUE!</v>
      </c>
      <c r="G537" s="9" t="str">
        <f t="shared" si="120"/>
        <v/>
      </c>
      <c r="H537" s="9" t="str">
        <f t="shared" si="121"/>
        <v/>
      </c>
      <c r="I537" s="9" t="str">
        <f t="shared" si="122"/>
        <v/>
      </c>
      <c r="J537" s="9" t="str">
        <f t="shared" si="123"/>
        <v/>
      </c>
      <c r="K537" s="11" t="e">
        <f t="shared" si="124"/>
        <v>#VALUE!</v>
      </c>
      <c r="L537" s="11" t="e">
        <f t="shared" si="125"/>
        <v>#VALUE!</v>
      </c>
      <c r="M537" s="11" t="e">
        <f t="shared" si="126"/>
        <v>#VALUE!</v>
      </c>
      <c r="N537" s="11" t="e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#VALUE!</v>
      </c>
      <c r="O537" s="11">
        <f>0</f>
        <v>0</v>
      </c>
      <c r="P537" s="11" t="e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#VALUE!</v>
      </c>
      <c r="Q537" s="11" t="e">
        <f>2*'OddsRatio_working_3-way'!K537*'OddsRatio_working_3-way'!L537*'OddsRatio_working_3-way'!M537</f>
        <v>#VALUE!</v>
      </c>
      <c r="R537" s="11" t="e">
        <f t="shared" si="127"/>
        <v>#VALUE!</v>
      </c>
      <c r="S537" s="11" t="e">
        <f t="shared" si="128"/>
        <v>#VALUE!</v>
      </c>
      <c r="T537" s="11" t="e">
        <f t="shared" si="129"/>
        <v>#VALUE!</v>
      </c>
      <c r="U537" s="11" t="e">
        <f>'OddsRatio_working_3-way'!S537-'OddsRatio_working_3-way'!R537^2/3</f>
        <v>#VALUE!</v>
      </c>
      <c r="V537" s="11" t="e">
        <f>'OddsRatio_working_3-way'!S537*'OddsRatio_working_3-way'!R537/3-2*'OddsRatio_working_3-way'!R537^3/27-'OddsRatio_working_3-way'!T537</f>
        <v>#VALUE!</v>
      </c>
      <c r="W537" s="11" t="e">
        <f>'OddsRatio_working_3-way'!V537^2+4*'OddsRatio_working_3-way'!U537^3/27</f>
        <v>#VALUE!</v>
      </c>
      <c r="X537" s="11" t="e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#VALUE!</v>
      </c>
      <c r="Y537" s="11" t="e">
        <f>IF('OddsRatio_working_3-way'!W537&gt;=0,IF('OddsRatio_working_3-way'!V537+SQRT('OddsRatio_working_3-way'!W537)&gt;0,0,PI()),ACOS('OddsRatio_working_3-way'!V537/(2*'OddsRatio_working_3-way'!X537)))</f>
        <v>#VALUE!</v>
      </c>
      <c r="Z537" s="11" t="e">
        <f>'OddsRatio_working_3-way'!X537^(1/3)*COS('OddsRatio_working_3-way'!Y537/3)</f>
        <v>#VALUE!</v>
      </c>
      <c r="AA537" s="11" t="e">
        <f>'OddsRatio_working_3-way'!X537^(1/3)*COS(('OddsRatio_working_3-way'!Y537+2*PI())/3)</f>
        <v>#VALUE!</v>
      </c>
      <c r="AB537" s="11" t="e">
        <f>'OddsRatio_working_3-way'!X537^(1/3)*COS(('OddsRatio_working_3-way'!Y537+4*PI())/3)</f>
        <v>#VALUE!</v>
      </c>
      <c r="AC537" s="11" t="e">
        <f>'OddsRatio_working_3-way'!X537^(1/3)*SIN('OddsRatio_working_3-way'!Y537/3)</f>
        <v>#VALUE!</v>
      </c>
      <c r="AD537" s="11" t="e">
        <f>'OddsRatio_working_3-way'!X537^(1/3)*SIN(('OddsRatio_working_3-way'!Y537+2*PI())/3)</f>
        <v>#VALUE!</v>
      </c>
      <c r="AE537" s="11" t="e">
        <f>'OddsRatio_working_3-way'!X537^(1/3)*SIN(('OddsRatio_working_3-way'!Y537+4*PI())/3)</f>
        <v>#VALUE!</v>
      </c>
      <c r="AF537" s="11" t="e">
        <f>-'OddsRatio_working_3-way'!U537/(3*'OddsRatio_working_3-way'!X537^(1/3))*COS(('OddsRatio_working_3-way'!Y537)/3)</f>
        <v>#VALUE!</v>
      </c>
      <c r="AG537" s="11" t="e">
        <f>-'OddsRatio_working_3-way'!U537/(3*'OddsRatio_working_3-way'!X537^(1/3))*COS(('OddsRatio_working_3-way'!Y537+2*PI())/3)</f>
        <v>#VALUE!</v>
      </c>
      <c r="AH537" s="11" t="e">
        <f>-'OddsRatio_working_3-way'!U537/(3*'OddsRatio_working_3-way'!X537^(1/3))*COS(('OddsRatio_working_3-way'!Y537+4*PI())/3)</f>
        <v>#VALUE!</v>
      </c>
      <c r="AI537" s="11" t="e">
        <f>'OddsRatio_working_3-way'!U537/(3*'OddsRatio_working_3-way'!X537^(1/3))*SIN(('OddsRatio_working_3-way'!Y537)/3)</f>
        <v>#VALUE!</v>
      </c>
      <c r="AJ537" s="11" t="e">
        <f>'OddsRatio_working_3-way'!U537/(3*'OddsRatio_working_3-way'!X537^(1/3))*SIN(('OddsRatio_working_3-way'!Y537+2*PI())/3)</f>
        <v>#VALUE!</v>
      </c>
      <c r="AK537" s="11" t="e">
        <f>'OddsRatio_working_3-way'!U537/(3*'OddsRatio_working_3-way'!X537^(1/3))*SIN(('OddsRatio_working_3-way'!Y537+4*PI())/3)</f>
        <v>#VALUE!</v>
      </c>
      <c r="AL537" s="11" t="e">
        <f>'OddsRatio_working_3-way'!Z537+'OddsRatio_working_3-way'!AF537</f>
        <v>#VALUE!</v>
      </c>
      <c r="AM537" s="11" t="e">
        <f>'OddsRatio_working_3-way'!AA537+'OddsRatio_working_3-way'!AG537</f>
        <v>#VALUE!</v>
      </c>
      <c r="AN537" s="11" t="e">
        <f>'OddsRatio_working_3-way'!AB537+'OddsRatio_working_3-way'!AH537</f>
        <v>#VALUE!</v>
      </c>
      <c r="AO537" s="11" t="e">
        <f>'OddsRatio_working_3-way'!AC537+'OddsRatio_working_3-way'!AI537</f>
        <v>#VALUE!</v>
      </c>
      <c r="AP537" s="11" t="e">
        <f>'OddsRatio_working_3-way'!AD537+'OddsRatio_working_3-way'!AJ537</f>
        <v>#VALUE!</v>
      </c>
      <c r="AQ537" s="11" t="e">
        <f>'OddsRatio_working_3-way'!AE537+'OddsRatio_working_3-way'!AK537</f>
        <v>#VALUE!</v>
      </c>
      <c r="AR537" s="10" t="str">
        <f>IF(A537="","",IF(('OddsRatio_working_3-way'!X537=0),IF(Q537&gt;0,-Q537^(1/3),(-Q537)^(1/3)),'OddsRatio_working_3-way'!AL537-'OddsRatio_working_3-way'!R537/3))</f>
        <v/>
      </c>
      <c r="AS537" s="11" t="e">
        <f>IF(('OddsRatio_working_3-way'!X537=0),IF(Q537&gt;0,-Q537^(1/3),(-Q537)^(1/3)),'OddsRatio_working_3-way'!AM537-'OddsRatio_working_3-way'!R537/3)</f>
        <v>#VALUE!</v>
      </c>
      <c r="AT537" s="11" t="e">
        <f>IF(('OddsRatio_working_3-way'!X537=0),IF(Q537&gt;0,-Q537^(1/3),(-Q537)^(1/3)),'OddsRatio_working_3-way'!AN537-'OddsRatio_working_3-way'!R537/3)</f>
        <v>#VALUE!</v>
      </c>
      <c r="AU537" s="11" t="e">
        <f>IF(('OddsRatio_working_3-way'!X537=0),0,'OddsRatio_working_3-way'!AO537)</f>
        <v>#VALUE!</v>
      </c>
      <c r="AV537" s="11" t="e">
        <f>IF(('OddsRatio_working_3-way'!X537=0),0,'OddsRatio_working_3-way'!AP537)</f>
        <v>#VALUE!</v>
      </c>
      <c r="AW537" s="11" t="e">
        <f>IF(('OddsRatio_working_3-way'!X537=0),0,'OddsRatio_working_3-way'!AQ537)</f>
        <v>#VALUE!</v>
      </c>
    </row>
    <row r="538" spans="1:4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9" t="e">
        <f t="shared" si="117"/>
        <v>#VALUE!</v>
      </c>
      <c r="E538" s="9" t="e">
        <f t="shared" si="118"/>
        <v>#VALUE!</v>
      </c>
      <c r="F538" s="9" t="e">
        <f t="shared" si="119"/>
        <v>#VALUE!</v>
      </c>
      <c r="G538" s="9" t="str">
        <f t="shared" si="120"/>
        <v/>
      </c>
      <c r="H538" s="9" t="str">
        <f t="shared" si="121"/>
        <v/>
      </c>
      <c r="I538" s="9" t="str">
        <f t="shared" si="122"/>
        <v/>
      </c>
      <c r="J538" s="9" t="str">
        <f t="shared" si="123"/>
        <v/>
      </c>
      <c r="K538" s="11" t="e">
        <f t="shared" si="124"/>
        <v>#VALUE!</v>
      </c>
      <c r="L538" s="11" t="e">
        <f t="shared" si="125"/>
        <v>#VALUE!</v>
      </c>
      <c r="M538" s="11" t="e">
        <f t="shared" si="126"/>
        <v>#VALUE!</v>
      </c>
      <c r="N538" s="11" t="e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#VALUE!</v>
      </c>
      <c r="O538" s="11">
        <f>0</f>
        <v>0</v>
      </c>
      <c r="P538" s="11" t="e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#VALUE!</v>
      </c>
      <c r="Q538" s="11" t="e">
        <f>2*'OddsRatio_working_3-way'!K538*'OddsRatio_working_3-way'!L538*'OddsRatio_working_3-way'!M538</f>
        <v>#VALUE!</v>
      </c>
      <c r="R538" s="11" t="e">
        <f t="shared" si="127"/>
        <v>#VALUE!</v>
      </c>
      <c r="S538" s="11" t="e">
        <f t="shared" si="128"/>
        <v>#VALUE!</v>
      </c>
      <c r="T538" s="11" t="e">
        <f t="shared" si="129"/>
        <v>#VALUE!</v>
      </c>
      <c r="U538" s="11" t="e">
        <f>'OddsRatio_working_3-way'!S538-'OddsRatio_working_3-way'!R538^2/3</f>
        <v>#VALUE!</v>
      </c>
      <c r="V538" s="11" t="e">
        <f>'OddsRatio_working_3-way'!S538*'OddsRatio_working_3-way'!R538/3-2*'OddsRatio_working_3-way'!R538^3/27-'OddsRatio_working_3-way'!T538</f>
        <v>#VALUE!</v>
      </c>
      <c r="W538" s="11" t="e">
        <f>'OddsRatio_working_3-way'!V538^2+4*'OddsRatio_working_3-way'!U538^3/27</f>
        <v>#VALUE!</v>
      </c>
      <c r="X538" s="11" t="e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#VALUE!</v>
      </c>
      <c r="Y538" s="11" t="e">
        <f>IF('OddsRatio_working_3-way'!W538&gt;=0,IF('OddsRatio_working_3-way'!V538+SQRT('OddsRatio_working_3-way'!W538)&gt;0,0,PI()),ACOS('OddsRatio_working_3-way'!V538/(2*'OddsRatio_working_3-way'!X538)))</f>
        <v>#VALUE!</v>
      </c>
      <c r="Z538" s="11" t="e">
        <f>'OddsRatio_working_3-way'!X538^(1/3)*COS('OddsRatio_working_3-way'!Y538/3)</f>
        <v>#VALUE!</v>
      </c>
      <c r="AA538" s="11" t="e">
        <f>'OddsRatio_working_3-way'!X538^(1/3)*COS(('OddsRatio_working_3-way'!Y538+2*PI())/3)</f>
        <v>#VALUE!</v>
      </c>
      <c r="AB538" s="11" t="e">
        <f>'OddsRatio_working_3-way'!X538^(1/3)*COS(('OddsRatio_working_3-way'!Y538+4*PI())/3)</f>
        <v>#VALUE!</v>
      </c>
      <c r="AC538" s="11" t="e">
        <f>'OddsRatio_working_3-way'!X538^(1/3)*SIN('OddsRatio_working_3-way'!Y538/3)</f>
        <v>#VALUE!</v>
      </c>
      <c r="AD538" s="11" t="e">
        <f>'OddsRatio_working_3-way'!X538^(1/3)*SIN(('OddsRatio_working_3-way'!Y538+2*PI())/3)</f>
        <v>#VALUE!</v>
      </c>
      <c r="AE538" s="11" t="e">
        <f>'OddsRatio_working_3-way'!X538^(1/3)*SIN(('OddsRatio_working_3-way'!Y538+4*PI())/3)</f>
        <v>#VALUE!</v>
      </c>
      <c r="AF538" s="11" t="e">
        <f>-'OddsRatio_working_3-way'!U538/(3*'OddsRatio_working_3-way'!X538^(1/3))*COS(('OddsRatio_working_3-way'!Y538)/3)</f>
        <v>#VALUE!</v>
      </c>
      <c r="AG538" s="11" t="e">
        <f>-'OddsRatio_working_3-way'!U538/(3*'OddsRatio_working_3-way'!X538^(1/3))*COS(('OddsRatio_working_3-way'!Y538+2*PI())/3)</f>
        <v>#VALUE!</v>
      </c>
      <c r="AH538" s="11" t="e">
        <f>-'OddsRatio_working_3-way'!U538/(3*'OddsRatio_working_3-way'!X538^(1/3))*COS(('OddsRatio_working_3-way'!Y538+4*PI())/3)</f>
        <v>#VALUE!</v>
      </c>
      <c r="AI538" s="11" t="e">
        <f>'OddsRatio_working_3-way'!U538/(3*'OddsRatio_working_3-way'!X538^(1/3))*SIN(('OddsRatio_working_3-way'!Y538)/3)</f>
        <v>#VALUE!</v>
      </c>
      <c r="AJ538" s="11" t="e">
        <f>'OddsRatio_working_3-way'!U538/(3*'OddsRatio_working_3-way'!X538^(1/3))*SIN(('OddsRatio_working_3-way'!Y538+2*PI())/3)</f>
        <v>#VALUE!</v>
      </c>
      <c r="AK538" s="11" t="e">
        <f>'OddsRatio_working_3-way'!U538/(3*'OddsRatio_working_3-way'!X538^(1/3))*SIN(('OddsRatio_working_3-way'!Y538+4*PI())/3)</f>
        <v>#VALUE!</v>
      </c>
      <c r="AL538" s="11" t="e">
        <f>'OddsRatio_working_3-way'!Z538+'OddsRatio_working_3-way'!AF538</f>
        <v>#VALUE!</v>
      </c>
      <c r="AM538" s="11" t="e">
        <f>'OddsRatio_working_3-way'!AA538+'OddsRatio_working_3-way'!AG538</f>
        <v>#VALUE!</v>
      </c>
      <c r="AN538" s="11" t="e">
        <f>'OddsRatio_working_3-way'!AB538+'OddsRatio_working_3-way'!AH538</f>
        <v>#VALUE!</v>
      </c>
      <c r="AO538" s="11" t="e">
        <f>'OddsRatio_working_3-way'!AC538+'OddsRatio_working_3-way'!AI538</f>
        <v>#VALUE!</v>
      </c>
      <c r="AP538" s="11" t="e">
        <f>'OddsRatio_working_3-way'!AD538+'OddsRatio_working_3-way'!AJ538</f>
        <v>#VALUE!</v>
      </c>
      <c r="AQ538" s="11" t="e">
        <f>'OddsRatio_working_3-way'!AE538+'OddsRatio_working_3-way'!AK538</f>
        <v>#VALUE!</v>
      </c>
      <c r="AR538" s="10" t="str">
        <f>IF(A538="","",IF(('OddsRatio_working_3-way'!X538=0),IF(Q538&gt;0,-Q538^(1/3),(-Q538)^(1/3)),'OddsRatio_working_3-way'!AL538-'OddsRatio_working_3-way'!R538/3))</f>
        <v/>
      </c>
      <c r="AS538" s="11" t="e">
        <f>IF(('OddsRatio_working_3-way'!X538=0),IF(Q538&gt;0,-Q538^(1/3),(-Q538)^(1/3)),'OddsRatio_working_3-way'!AM538-'OddsRatio_working_3-way'!R538/3)</f>
        <v>#VALUE!</v>
      </c>
      <c r="AT538" s="11" t="e">
        <f>IF(('OddsRatio_working_3-way'!X538=0),IF(Q538&gt;0,-Q538^(1/3),(-Q538)^(1/3)),'OddsRatio_working_3-way'!AN538-'OddsRatio_working_3-way'!R538/3)</f>
        <v>#VALUE!</v>
      </c>
      <c r="AU538" s="11" t="e">
        <f>IF(('OddsRatio_working_3-way'!X538=0),0,'OddsRatio_working_3-way'!AO538)</f>
        <v>#VALUE!</v>
      </c>
      <c r="AV538" s="11" t="e">
        <f>IF(('OddsRatio_working_3-way'!X538=0),0,'OddsRatio_working_3-way'!AP538)</f>
        <v>#VALUE!</v>
      </c>
      <c r="AW538" s="11" t="e">
        <f>IF(('OddsRatio_working_3-way'!X538=0),0,'OddsRatio_working_3-way'!AQ538)</f>
        <v>#VALUE!</v>
      </c>
    </row>
    <row r="539" spans="1:4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9" t="e">
        <f t="shared" si="117"/>
        <v>#VALUE!</v>
      </c>
      <c r="E539" s="9" t="e">
        <f t="shared" si="118"/>
        <v>#VALUE!</v>
      </c>
      <c r="F539" s="9" t="e">
        <f t="shared" si="119"/>
        <v>#VALUE!</v>
      </c>
      <c r="G539" s="9" t="str">
        <f t="shared" si="120"/>
        <v/>
      </c>
      <c r="H539" s="9" t="str">
        <f t="shared" si="121"/>
        <v/>
      </c>
      <c r="I539" s="9" t="str">
        <f t="shared" si="122"/>
        <v/>
      </c>
      <c r="J539" s="9" t="str">
        <f t="shared" si="123"/>
        <v/>
      </c>
      <c r="K539" s="11" t="e">
        <f t="shared" si="124"/>
        <v>#VALUE!</v>
      </c>
      <c r="L539" s="11" t="e">
        <f t="shared" si="125"/>
        <v>#VALUE!</v>
      </c>
      <c r="M539" s="11" t="e">
        <f t="shared" si="126"/>
        <v>#VALUE!</v>
      </c>
      <c r="N539" s="11" t="e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#VALUE!</v>
      </c>
      <c r="O539" s="11">
        <f>0</f>
        <v>0</v>
      </c>
      <c r="P539" s="11" t="e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#VALUE!</v>
      </c>
      <c r="Q539" s="11" t="e">
        <f>2*'OddsRatio_working_3-way'!K539*'OddsRatio_working_3-way'!L539*'OddsRatio_working_3-way'!M539</f>
        <v>#VALUE!</v>
      </c>
      <c r="R539" s="11" t="e">
        <f t="shared" si="127"/>
        <v>#VALUE!</v>
      </c>
      <c r="S539" s="11" t="e">
        <f t="shared" si="128"/>
        <v>#VALUE!</v>
      </c>
      <c r="T539" s="11" t="e">
        <f t="shared" si="129"/>
        <v>#VALUE!</v>
      </c>
      <c r="U539" s="11" t="e">
        <f>'OddsRatio_working_3-way'!S539-'OddsRatio_working_3-way'!R539^2/3</f>
        <v>#VALUE!</v>
      </c>
      <c r="V539" s="11" t="e">
        <f>'OddsRatio_working_3-way'!S539*'OddsRatio_working_3-way'!R539/3-2*'OddsRatio_working_3-way'!R539^3/27-'OddsRatio_working_3-way'!T539</f>
        <v>#VALUE!</v>
      </c>
      <c r="W539" s="11" t="e">
        <f>'OddsRatio_working_3-way'!V539^2+4*'OddsRatio_working_3-way'!U539^3/27</f>
        <v>#VALUE!</v>
      </c>
      <c r="X539" s="11" t="e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#VALUE!</v>
      </c>
      <c r="Y539" s="11" t="e">
        <f>IF('OddsRatio_working_3-way'!W539&gt;=0,IF('OddsRatio_working_3-way'!V539+SQRT('OddsRatio_working_3-way'!W539)&gt;0,0,PI()),ACOS('OddsRatio_working_3-way'!V539/(2*'OddsRatio_working_3-way'!X539)))</f>
        <v>#VALUE!</v>
      </c>
      <c r="Z539" s="11" t="e">
        <f>'OddsRatio_working_3-way'!X539^(1/3)*COS('OddsRatio_working_3-way'!Y539/3)</f>
        <v>#VALUE!</v>
      </c>
      <c r="AA539" s="11" t="e">
        <f>'OddsRatio_working_3-way'!X539^(1/3)*COS(('OddsRatio_working_3-way'!Y539+2*PI())/3)</f>
        <v>#VALUE!</v>
      </c>
      <c r="AB539" s="11" t="e">
        <f>'OddsRatio_working_3-way'!X539^(1/3)*COS(('OddsRatio_working_3-way'!Y539+4*PI())/3)</f>
        <v>#VALUE!</v>
      </c>
      <c r="AC539" s="11" t="e">
        <f>'OddsRatio_working_3-way'!X539^(1/3)*SIN('OddsRatio_working_3-way'!Y539/3)</f>
        <v>#VALUE!</v>
      </c>
      <c r="AD539" s="11" t="e">
        <f>'OddsRatio_working_3-way'!X539^(1/3)*SIN(('OddsRatio_working_3-way'!Y539+2*PI())/3)</f>
        <v>#VALUE!</v>
      </c>
      <c r="AE539" s="11" t="e">
        <f>'OddsRatio_working_3-way'!X539^(1/3)*SIN(('OddsRatio_working_3-way'!Y539+4*PI())/3)</f>
        <v>#VALUE!</v>
      </c>
      <c r="AF539" s="11" t="e">
        <f>-'OddsRatio_working_3-way'!U539/(3*'OddsRatio_working_3-way'!X539^(1/3))*COS(('OddsRatio_working_3-way'!Y539)/3)</f>
        <v>#VALUE!</v>
      </c>
      <c r="AG539" s="11" t="e">
        <f>-'OddsRatio_working_3-way'!U539/(3*'OddsRatio_working_3-way'!X539^(1/3))*COS(('OddsRatio_working_3-way'!Y539+2*PI())/3)</f>
        <v>#VALUE!</v>
      </c>
      <c r="AH539" s="11" t="e">
        <f>-'OddsRatio_working_3-way'!U539/(3*'OddsRatio_working_3-way'!X539^(1/3))*COS(('OddsRatio_working_3-way'!Y539+4*PI())/3)</f>
        <v>#VALUE!</v>
      </c>
      <c r="AI539" s="11" t="e">
        <f>'OddsRatio_working_3-way'!U539/(3*'OddsRatio_working_3-way'!X539^(1/3))*SIN(('OddsRatio_working_3-way'!Y539)/3)</f>
        <v>#VALUE!</v>
      </c>
      <c r="AJ539" s="11" t="e">
        <f>'OddsRatio_working_3-way'!U539/(3*'OddsRatio_working_3-way'!X539^(1/3))*SIN(('OddsRatio_working_3-way'!Y539+2*PI())/3)</f>
        <v>#VALUE!</v>
      </c>
      <c r="AK539" s="11" t="e">
        <f>'OddsRatio_working_3-way'!U539/(3*'OddsRatio_working_3-way'!X539^(1/3))*SIN(('OddsRatio_working_3-way'!Y539+4*PI())/3)</f>
        <v>#VALUE!</v>
      </c>
      <c r="AL539" s="11" t="e">
        <f>'OddsRatio_working_3-way'!Z539+'OddsRatio_working_3-way'!AF539</f>
        <v>#VALUE!</v>
      </c>
      <c r="AM539" s="11" t="e">
        <f>'OddsRatio_working_3-way'!AA539+'OddsRatio_working_3-way'!AG539</f>
        <v>#VALUE!</v>
      </c>
      <c r="AN539" s="11" t="e">
        <f>'OddsRatio_working_3-way'!AB539+'OddsRatio_working_3-way'!AH539</f>
        <v>#VALUE!</v>
      </c>
      <c r="AO539" s="11" t="e">
        <f>'OddsRatio_working_3-way'!AC539+'OddsRatio_working_3-way'!AI539</f>
        <v>#VALUE!</v>
      </c>
      <c r="AP539" s="11" t="e">
        <f>'OddsRatio_working_3-way'!AD539+'OddsRatio_working_3-way'!AJ539</f>
        <v>#VALUE!</v>
      </c>
      <c r="AQ539" s="11" t="e">
        <f>'OddsRatio_working_3-way'!AE539+'OddsRatio_working_3-way'!AK539</f>
        <v>#VALUE!</v>
      </c>
      <c r="AR539" s="10" t="str">
        <f>IF(A539="","",IF(('OddsRatio_working_3-way'!X539=0),IF(Q539&gt;0,-Q539^(1/3),(-Q539)^(1/3)),'OddsRatio_working_3-way'!AL539-'OddsRatio_working_3-way'!R539/3))</f>
        <v/>
      </c>
      <c r="AS539" s="11" t="e">
        <f>IF(('OddsRatio_working_3-way'!X539=0),IF(Q539&gt;0,-Q539^(1/3),(-Q539)^(1/3)),'OddsRatio_working_3-way'!AM539-'OddsRatio_working_3-way'!R539/3)</f>
        <v>#VALUE!</v>
      </c>
      <c r="AT539" s="11" t="e">
        <f>IF(('OddsRatio_working_3-way'!X539=0),IF(Q539&gt;0,-Q539^(1/3),(-Q539)^(1/3)),'OddsRatio_working_3-way'!AN539-'OddsRatio_working_3-way'!R539/3)</f>
        <v>#VALUE!</v>
      </c>
      <c r="AU539" s="11" t="e">
        <f>IF(('OddsRatio_working_3-way'!X539=0),0,'OddsRatio_working_3-way'!AO539)</f>
        <v>#VALUE!</v>
      </c>
      <c r="AV539" s="11" t="e">
        <f>IF(('OddsRatio_working_3-way'!X539=0),0,'OddsRatio_working_3-way'!AP539)</f>
        <v>#VALUE!</v>
      </c>
      <c r="AW539" s="11" t="e">
        <f>IF(('OddsRatio_working_3-way'!X539=0),0,'OddsRatio_working_3-way'!AQ539)</f>
        <v>#VALUE!</v>
      </c>
    </row>
    <row r="540" spans="1:4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9" t="e">
        <f t="shared" si="117"/>
        <v>#VALUE!</v>
      </c>
      <c r="E540" s="9" t="e">
        <f t="shared" si="118"/>
        <v>#VALUE!</v>
      </c>
      <c r="F540" s="9" t="e">
        <f t="shared" si="119"/>
        <v>#VALUE!</v>
      </c>
      <c r="G540" s="9" t="str">
        <f t="shared" si="120"/>
        <v/>
      </c>
      <c r="H540" s="9" t="str">
        <f t="shared" si="121"/>
        <v/>
      </c>
      <c r="I540" s="9" t="str">
        <f t="shared" si="122"/>
        <v/>
      </c>
      <c r="J540" s="9" t="str">
        <f t="shared" si="123"/>
        <v/>
      </c>
      <c r="K540" s="11" t="e">
        <f t="shared" si="124"/>
        <v>#VALUE!</v>
      </c>
      <c r="L540" s="11" t="e">
        <f t="shared" si="125"/>
        <v>#VALUE!</v>
      </c>
      <c r="M540" s="11" t="e">
        <f t="shared" si="126"/>
        <v>#VALUE!</v>
      </c>
      <c r="N540" s="11" t="e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#VALUE!</v>
      </c>
      <c r="O540" s="11">
        <f>0</f>
        <v>0</v>
      </c>
      <c r="P540" s="11" t="e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#VALUE!</v>
      </c>
      <c r="Q540" s="11" t="e">
        <f>2*'OddsRatio_working_3-way'!K540*'OddsRatio_working_3-way'!L540*'OddsRatio_working_3-way'!M540</f>
        <v>#VALUE!</v>
      </c>
      <c r="R540" s="11" t="e">
        <f t="shared" si="127"/>
        <v>#VALUE!</v>
      </c>
      <c r="S540" s="11" t="e">
        <f t="shared" si="128"/>
        <v>#VALUE!</v>
      </c>
      <c r="T540" s="11" t="e">
        <f t="shared" si="129"/>
        <v>#VALUE!</v>
      </c>
      <c r="U540" s="11" t="e">
        <f>'OddsRatio_working_3-way'!S540-'OddsRatio_working_3-way'!R540^2/3</f>
        <v>#VALUE!</v>
      </c>
      <c r="V540" s="11" t="e">
        <f>'OddsRatio_working_3-way'!S540*'OddsRatio_working_3-way'!R540/3-2*'OddsRatio_working_3-way'!R540^3/27-'OddsRatio_working_3-way'!T540</f>
        <v>#VALUE!</v>
      </c>
      <c r="W540" s="11" t="e">
        <f>'OddsRatio_working_3-way'!V540^2+4*'OddsRatio_working_3-way'!U540^3/27</f>
        <v>#VALUE!</v>
      </c>
      <c r="X540" s="11" t="e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#VALUE!</v>
      </c>
      <c r="Y540" s="11" t="e">
        <f>IF('OddsRatio_working_3-way'!W540&gt;=0,IF('OddsRatio_working_3-way'!V540+SQRT('OddsRatio_working_3-way'!W540)&gt;0,0,PI()),ACOS('OddsRatio_working_3-way'!V540/(2*'OddsRatio_working_3-way'!X540)))</f>
        <v>#VALUE!</v>
      </c>
      <c r="Z540" s="11" t="e">
        <f>'OddsRatio_working_3-way'!X540^(1/3)*COS('OddsRatio_working_3-way'!Y540/3)</f>
        <v>#VALUE!</v>
      </c>
      <c r="AA540" s="11" t="e">
        <f>'OddsRatio_working_3-way'!X540^(1/3)*COS(('OddsRatio_working_3-way'!Y540+2*PI())/3)</f>
        <v>#VALUE!</v>
      </c>
      <c r="AB540" s="11" t="e">
        <f>'OddsRatio_working_3-way'!X540^(1/3)*COS(('OddsRatio_working_3-way'!Y540+4*PI())/3)</f>
        <v>#VALUE!</v>
      </c>
      <c r="AC540" s="11" t="e">
        <f>'OddsRatio_working_3-way'!X540^(1/3)*SIN('OddsRatio_working_3-way'!Y540/3)</f>
        <v>#VALUE!</v>
      </c>
      <c r="AD540" s="11" t="e">
        <f>'OddsRatio_working_3-way'!X540^(1/3)*SIN(('OddsRatio_working_3-way'!Y540+2*PI())/3)</f>
        <v>#VALUE!</v>
      </c>
      <c r="AE540" s="11" t="e">
        <f>'OddsRatio_working_3-way'!X540^(1/3)*SIN(('OddsRatio_working_3-way'!Y540+4*PI())/3)</f>
        <v>#VALUE!</v>
      </c>
      <c r="AF540" s="11" t="e">
        <f>-'OddsRatio_working_3-way'!U540/(3*'OddsRatio_working_3-way'!X540^(1/3))*COS(('OddsRatio_working_3-way'!Y540)/3)</f>
        <v>#VALUE!</v>
      </c>
      <c r="AG540" s="11" t="e">
        <f>-'OddsRatio_working_3-way'!U540/(3*'OddsRatio_working_3-way'!X540^(1/3))*COS(('OddsRatio_working_3-way'!Y540+2*PI())/3)</f>
        <v>#VALUE!</v>
      </c>
      <c r="AH540" s="11" t="e">
        <f>-'OddsRatio_working_3-way'!U540/(3*'OddsRatio_working_3-way'!X540^(1/3))*COS(('OddsRatio_working_3-way'!Y540+4*PI())/3)</f>
        <v>#VALUE!</v>
      </c>
      <c r="AI540" s="11" t="e">
        <f>'OddsRatio_working_3-way'!U540/(3*'OddsRatio_working_3-way'!X540^(1/3))*SIN(('OddsRatio_working_3-way'!Y540)/3)</f>
        <v>#VALUE!</v>
      </c>
      <c r="AJ540" s="11" t="e">
        <f>'OddsRatio_working_3-way'!U540/(3*'OddsRatio_working_3-way'!X540^(1/3))*SIN(('OddsRatio_working_3-way'!Y540+2*PI())/3)</f>
        <v>#VALUE!</v>
      </c>
      <c r="AK540" s="11" t="e">
        <f>'OddsRatio_working_3-way'!U540/(3*'OddsRatio_working_3-way'!X540^(1/3))*SIN(('OddsRatio_working_3-way'!Y540+4*PI())/3)</f>
        <v>#VALUE!</v>
      </c>
      <c r="AL540" s="11" t="e">
        <f>'OddsRatio_working_3-way'!Z540+'OddsRatio_working_3-way'!AF540</f>
        <v>#VALUE!</v>
      </c>
      <c r="AM540" s="11" t="e">
        <f>'OddsRatio_working_3-way'!AA540+'OddsRatio_working_3-way'!AG540</f>
        <v>#VALUE!</v>
      </c>
      <c r="AN540" s="11" t="e">
        <f>'OddsRatio_working_3-way'!AB540+'OddsRatio_working_3-way'!AH540</f>
        <v>#VALUE!</v>
      </c>
      <c r="AO540" s="11" t="e">
        <f>'OddsRatio_working_3-way'!AC540+'OddsRatio_working_3-way'!AI540</f>
        <v>#VALUE!</v>
      </c>
      <c r="AP540" s="11" t="e">
        <f>'OddsRatio_working_3-way'!AD540+'OddsRatio_working_3-way'!AJ540</f>
        <v>#VALUE!</v>
      </c>
      <c r="AQ540" s="11" t="e">
        <f>'OddsRatio_working_3-way'!AE540+'OddsRatio_working_3-way'!AK540</f>
        <v>#VALUE!</v>
      </c>
      <c r="AR540" s="10" t="str">
        <f>IF(A540="","",IF(('OddsRatio_working_3-way'!X540=0),IF(Q540&gt;0,-Q540^(1/3),(-Q540)^(1/3)),'OddsRatio_working_3-way'!AL540-'OddsRatio_working_3-way'!R540/3))</f>
        <v/>
      </c>
      <c r="AS540" s="11" t="e">
        <f>IF(('OddsRatio_working_3-way'!X540=0),IF(Q540&gt;0,-Q540^(1/3),(-Q540)^(1/3)),'OddsRatio_working_3-way'!AM540-'OddsRatio_working_3-way'!R540/3)</f>
        <v>#VALUE!</v>
      </c>
      <c r="AT540" s="11" t="e">
        <f>IF(('OddsRatio_working_3-way'!X540=0),IF(Q540&gt;0,-Q540^(1/3),(-Q540)^(1/3)),'OddsRatio_working_3-way'!AN540-'OddsRatio_working_3-way'!R540/3)</f>
        <v>#VALUE!</v>
      </c>
      <c r="AU540" s="11" t="e">
        <f>IF(('OddsRatio_working_3-way'!X540=0),0,'OddsRatio_working_3-way'!AO540)</f>
        <v>#VALUE!</v>
      </c>
      <c r="AV540" s="11" t="e">
        <f>IF(('OddsRatio_working_3-way'!X540=0),0,'OddsRatio_working_3-way'!AP540)</f>
        <v>#VALUE!</v>
      </c>
      <c r="AW540" s="11" t="e">
        <f>IF(('OddsRatio_working_3-way'!X540=0),0,'OddsRatio_working_3-way'!AQ540)</f>
        <v>#VALUE!</v>
      </c>
    </row>
    <row r="541" spans="1:4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9" t="e">
        <f t="shared" si="117"/>
        <v>#VALUE!</v>
      </c>
      <c r="E541" s="9" t="e">
        <f t="shared" si="118"/>
        <v>#VALUE!</v>
      </c>
      <c r="F541" s="9" t="e">
        <f t="shared" si="119"/>
        <v>#VALUE!</v>
      </c>
      <c r="G541" s="9" t="str">
        <f t="shared" si="120"/>
        <v/>
      </c>
      <c r="H541" s="9" t="str">
        <f t="shared" si="121"/>
        <v/>
      </c>
      <c r="I541" s="9" t="str">
        <f t="shared" si="122"/>
        <v/>
      </c>
      <c r="J541" s="9" t="str">
        <f t="shared" si="123"/>
        <v/>
      </c>
      <c r="K541" s="11" t="e">
        <f t="shared" si="124"/>
        <v>#VALUE!</v>
      </c>
      <c r="L541" s="11" t="e">
        <f t="shared" si="125"/>
        <v>#VALUE!</v>
      </c>
      <c r="M541" s="11" t="e">
        <f t="shared" si="126"/>
        <v>#VALUE!</v>
      </c>
      <c r="N541" s="11" t="e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#VALUE!</v>
      </c>
      <c r="O541" s="11">
        <f>0</f>
        <v>0</v>
      </c>
      <c r="P541" s="11" t="e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#VALUE!</v>
      </c>
      <c r="Q541" s="11" t="e">
        <f>2*'OddsRatio_working_3-way'!K541*'OddsRatio_working_3-way'!L541*'OddsRatio_working_3-way'!M541</f>
        <v>#VALUE!</v>
      </c>
      <c r="R541" s="11" t="e">
        <f t="shared" si="127"/>
        <v>#VALUE!</v>
      </c>
      <c r="S541" s="11" t="e">
        <f t="shared" si="128"/>
        <v>#VALUE!</v>
      </c>
      <c r="T541" s="11" t="e">
        <f t="shared" si="129"/>
        <v>#VALUE!</v>
      </c>
      <c r="U541" s="11" t="e">
        <f>'OddsRatio_working_3-way'!S541-'OddsRatio_working_3-way'!R541^2/3</f>
        <v>#VALUE!</v>
      </c>
      <c r="V541" s="11" t="e">
        <f>'OddsRatio_working_3-way'!S541*'OddsRatio_working_3-way'!R541/3-2*'OddsRatio_working_3-way'!R541^3/27-'OddsRatio_working_3-way'!T541</f>
        <v>#VALUE!</v>
      </c>
      <c r="W541" s="11" t="e">
        <f>'OddsRatio_working_3-way'!V541^2+4*'OddsRatio_working_3-way'!U541^3/27</f>
        <v>#VALUE!</v>
      </c>
      <c r="X541" s="11" t="e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#VALUE!</v>
      </c>
      <c r="Y541" s="11" t="e">
        <f>IF('OddsRatio_working_3-way'!W541&gt;=0,IF('OddsRatio_working_3-way'!V541+SQRT('OddsRatio_working_3-way'!W541)&gt;0,0,PI()),ACOS('OddsRatio_working_3-way'!V541/(2*'OddsRatio_working_3-way'!X541)))</f>
        <v>#VALUE!</v>
      </c>
      <c r="Z541" s="11" t="e">
        <f>'OddsRatio_working_3-way'!X541^(1/3)*COS('OddsRatio_working_3-way'!Y541/3)</f>
        <v>#VALUE!</v>
      </c>
      <c r="AA541" s="11" t="e">
        <f>'OddsRatio_working_3-way'!X541^(1/3)*COS(('OddsRatio_working_3-way'!Y541+2*PI())/3)</f>
        <v>#VALUE!</v>
      </c>
      <c r="AB541" s="11" t="e">
        <f>'OddsRatio_working_3-way'!X541^(1/3)*COS(('OddsRatio_working_3-way'!Y541+4*PI())/3)</f>
        <v>#VALUE!</v>
      </c>
      <c r="AC541" s="11" t="e">
        <f>'OddsRatio_working_3-way'!X541^(1/3)*SIN('OddsRatio_working_3-way'!Y541/3)</f>
        <v>#VALUE!</v>
      </c>
      <c r="AD541" s="11" t="e">
        <f>'OddsRatio_working_3-way'!X541^(1/3)*SIN(('OddsRatio_working_3-way'!Y541+2*PI())/3)</f>
        <v>#VALUE!</v>
      </c>
      <c r="AE541" s="11" t="e">
        <f>'OddsRatio_working_3-way'!X541^(1/3)*SIN(('OddsRatio_working_3-way'!Y541+4*PI())/3)</f>
        <v>#VALUE!</v>
      </c>
      <c r="AF541" s="11" t="e">
        <f>-'OddsRatio_working_3-way'!U541/(3*'OddsRatio_working_3-way'!X541^(1/3))*COS(('OddsRatio_working_3-way'!Y541)/3)</f>
        <v>#VALUE!</v>
      </c>
      <c r="AG541" s="11" t="e">
        <f>-'OddsRatio_working_3-way'!U541/(3*'OddsRatio_working_3-way'!X541^(1/3))*COS(('OddsRatio_working_3-way'!Y541+2*PI())/3)</f>
        <v>#VALUE!</v>
      </c>
      <c r="AH541" s="11" t="e">
        <f>-'OddsRatio_working_3-way'!U541/(3*'OddsRatio_working_3-way'!X541^(1/3))*COS(('OddsRatio_working_3-way'!Y541+4*PI())/3)</f>
        <v>#VALUE!</v>
      </c>
      <c r="AI541" s="11" t="e">
        <f>'OddsRatio_working_3-way'!U541/(3*'OddsRatio_working_3-way'!X541^(1/3))*SIN(('OddsRatio_working_3-way'!Y541)/3)</f>
        <v>#VALUE!</v>
      </c>
      <c r="AJ541" s="11" t="e">
        <f>'OddsRatio_working_3-way'!U541/(3*'OddsRatio_working_3-way'!X541^(1/3))*SIN(('OddsRatio_working_3-way'!Y541+2*PI())/3)</f>
        <v>#VALUE!</v>
      </c>
      <c r="AK541" s="11" t="e">
        <f>'OddsRatio_working_3-way'!U541/(3*'OddsRatio_working_3-way'!X541^(1/3))*SIN(('OddsRatio_working_3-way'!Y541+4*PI())/3)</f>
        <v>#VALUE!</v>
      </c>
      <c r="AL541" s="11" t="e">
        <f>'OddsRatio_working_3-way'!Z541+'OddsRatio_working_3-way'!AF541</f>
        <v>#VALUE!</v>
      </c>
      <c r="AM541" s="11" t="e">
        <f>'OddsRatio_working_3-way'!AA541+'OddsRatio_working_3-way'!AG541</f>
        <v>#VALUE!</v>
      </c>
      <c r="AN541" s="11" t="e">
        <f>'OddsRatio_working_3-way'!AB541+'OddsRatio_working_3-way'!AH541</f>
        <v>#VALUE!</v>
      </c>
      <c r="AO541" s="11" t="e">
        <f>'OddsRatio_working_3-way'!AC541+'OddsRatio_working_3-way'!AI541</f>
        <v>#VALUE!</v>
      </c>
      <c r="AP541" s="11" t="e">
        <f>'OddsRatio_working_3-way'!AD541+'OddsRatio_working_3-way'!AJ541</f>
        <v>#VALUE!</v>
      </c>
      <c r="AQ541" s="11" t="e">
        <f>'OddsRatio_working_3-way'!AE541+'OddsRatio_working_3-way'!AK541</f>
        <v>#VALUE!</v>
      </c>
      <c r="AR541" s="10" t="str">
        <f>IF(A541="","",IF(('OddsRatio_working_3-way'!X541=0),IF(Q541&gt;0,-Q541^(1/3),(-Q541)^(1/3)),'OddsRatio_working_3-way'!AL541-'OddsRatio_working_3-way'!R541/3))</f>
        <v/>
      </c>
      <c r="AS541" s="11" t="e">
        <f>IF(('OddsRatio_working_3-way'!X541=0),IF(Q541&gt;0,-Q541^(1/3),(-Q541)^(1/3)),'OddsRatio_working_3-way'!AM541-'OddsRatio_working_3-way'!R541/3)</f>
        <v>#VALUE!</v>
      </c>
      <c r="AT541" s="11" t="e">
        <f>IF(('OddsRatio_working_3-way'!X541=0),IF(Q541&gt;0,-Q541^(1/3),(-Q541)^(1/3)),'OddsRatio_working_3-way'!AN541-'OddsRatio_working_3-way'!R541/3)</f>
        <v>#VALUE!</v>
      </c>
      <c r="AU541" s="11" t="e">
        <f>IF(('OddsRatio_working_3-way'!X541=0),0,'OddsRatio_working_3-way'!AO541)</f>
        <v>#VALUE!</v>
      </c>
      <c r="AV541" s="11" t="e">
        <f>IF(('OddsRatio_working_3-way'!X541=0),0,'OddsRatio_working_3-way'!AP541)</f>
        <v>#VALUE!</v>
      </c>
      <c r="AW541" s="11" t="e">
        <f>IF(('OddsRatio_working_3-way'!X541=0),0,'OddsRatio_working_3-way'!AQ541)</f>
        <v>#VALUE!</v>
      </c>
    </row>
    <row r="542" spans="1:4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9" t="e">
        <f t="shared" si="117"/>
        <v>#VALUE!</v>
      </c>
      <c r="E542" s="9" t="e">
        <f t="shared" si="118"/>
        <v>#VALUE!</v>
      </c>
      <c r="F542" s="9" t="e">
        <f t="shared" si="119"/>
        <v>#VALUE!</v>
      </c>
      <c r="G542" s="9" t="str">
        <f t="shared" si="120"/>
        <v/>
      </c>
      <c r="H542" s="9" t="str">
        <f t="shared" si="121"/>
        <v/>
      </c>
      <c r="I542" s="9" t="str">
        <f t="shared" si="122"/>
        <v/>
      </c>
      <c r="J542" s="9" t="str">
        <f t="shared" si="123"/>
        <v/>
      </c>
      <c r="K542" s="11" t="e">
        <f t="shared" si="124"/>
        <v>#VALUE!</v>
      </c>
      <c r="L542" s="11" t="e">
        <f t="shared" si="125"/>
        <v>#VALUE!</v>
      </c>
      <c r="M542" s="11" t="e">
        <f t="shared" si="126"/>
        <v>#VALUE!</v>
      </c>
      <c r="N542" s="11" t="e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#VALUE!</v>
      </c>
      <c r="O542" s="11">
        <f>0</f>
        <v>0</v>
      </c>
      <c r="P542" s="11" t="e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#VALUE!</v>
      </c>
      <c r="Q542" s="11" t="e">
        <f>2*'OddsRatio_working_3-way'!K542*'OddsRatio_working_3-way'!L542*'OddsRatio_working_3-way'!M542</f>
        <v>#VALUE!</v>
      </c>
      <c r="R542" s="11" t="e">
        <f t="shared" si="127"/>
        <v>#VALUE!</v>
      </c>
      <c r="S542" s="11" t="e">
        <f t="shared" si="128"/>
        <v>#VALUE!</v>
      </c>
      <c r="T542" s="11" t="e">
        <f t="shared" si="129"/>
        <v>#VALUE!</v>
      </c>
      <c r="U542" s="11" t="e">
        <f>'OddsRatio_working_3-way'!S542-'OddsRatio_working_3-way'!R542^2/3</f>
        <v>#VALUE!</v>
      </c>
      <c r="V542" s="11" t="e">
        <f>'OddsRatio_working_3-way'!S542*'OddsRatio_working_3-way'!R542/3-2*'OddsRatio_working_3-way'!R542^3/27-'OddsRatio_working_3-way'!T542</f>
        <v>#VALUE!</v>
      </c>
      <c r="W542" s="11" t="e">
        <f>'OddsRatio_working_3-way'!V542^2+4*'OddsRatio_working_3-way'!U542^3/27</f>
        <v>#VALUE!</v>
      </c>
      <c r="X542" s="11" t="e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#VALUE!</v>
      </c>
      <c r="Y542" s="11" t="e">
        <f>IF('OddsRatio_working_3-way'!W542&gt;=0,IF('OddsRatio_working_3-way'!V542+SQRT('OddsRatio_working_3-way'!W542)&gt;0,0,PI()),ACOS('OddsRatio_working_3-way'!V542/(2*'OddsRatio_working_3-way'!X542)))</f>
        <v>#VALUE!</v>
      </c>
      <c r="Z542" s="11" t="e">
        <f>'OddsRatio_working_3-way'!X542^(1/3)*COS('OddsRatio_working_3-way'!Y542/3)</f>
        <v>#VALUE!</v>
      </c>
      <c r="AA542" s="11" t="e">
        <f>'OddsRatio_working_3-way'!X542^(1/3)*COS(('OddsRatio_working_3-way'!Y542+2*PI())/3)</f>
        <v>#VALUE!</v>
      </c>
      <c r="AB542" s="11" t="e">
        <f>'OddsRatio_working_3-way'!X542^(1/3)*COS(('OddsRatio_working_3-way'!Y542+4*PI())/3)</f>
        <v>#VALUE!</v>
      </c>
      <c r="AC542" s="11" t="e">
        <f>'OddsRatio_working_3-way'!X542^(1/3)*SIN('OddsRatio_working_3-way'!Y542/3)</f>
        <v>#VALUE!</v>
      </c>
      <c r="AD542" s="11" t="e">
        <f>'OddsRatio_working_3-way'!X542^(1/3)*SIN(('OddsRatio_working_3-way'!Y542+2*PI())/3)</f>
        <v>#VALUE!</v>
      </c>
      <c r="AE542" s="11" t="e">
        <f>'OddsRatio_working_3-way'!X542^(1/3)*SIN(('OddsRatio_working_3-way'!Y542+4*PI())/3)</f>
        <v>#VALUE!</v>
      </c>
      <c r="AF542" s="11" t="e">
        <f>-'OddsRatio_working_3-way'!U542/(3*'OddsRatio_working_3-way'!X542^(1/3))*COS(('OddsRatio_working_3-way'!Y542)/3)</f>
        <v>#VALUE!</v>
      </c>
      <c r="AG542" s="11" t="e">
        <f>-'OddsRatio_working_3-way'!U542/(3*'OddsRatio_working_3-way'!X542^(1/3))*COS(('OddsRatio_working_3-way'!Y542+2*PI())/3)</f>
        <v>#VALUE!</v>
      </c>
      <c r="AH542" s="11" t="e">
        <f>-'OddsRatio_working_3-way'!U542/(3*'OddsRatio_working_3-way'!X542^(1/3))*COS(('OddsRatio_working_3-way'!Y542+4*PI())/3)</f>
        <v>#VALUE!</v>
      </c>
      <c r="AI542" s="11" t="e">
        <f>'OddsRatio_working_3-way'!U542/(3*'OddsRatio_working_3-way'!X542^(1/3))*SIN(('OddsRatio_working_3-way'!Y542)/3)</f>
        <v>#VALUE!</v>
      </c>
      <c r="AJ542" s="11" t="e">
        <f>'OddsRatio_working_3-way'!U542/(3*'OddsRatio_working_3-way'!X542^(1/3))*SIN(('OddsRatio_working_3-way'!Y542+2*PI())/3)</f>
        <v>#VALUE!</v>
      </c>
      <c r="AK542" s="11" t="e">
        <f>'OddsRatio_working_3-way'!U542/(3*'OddsRatio_working_3-way'!X542^(1/3))*SIN(('OddsRatio_working_3-way'!Y542+4*PI())/3)</f>
        <v>#VALUE!</v>
      </c>
      <c r="AL542" s="11" t="e">
        <f>'OddsRatio_working_3-way'!Z542+'OddsRatio_working_3-way'!AF542</f>
        <v>#VALUE!</v>
      </c>
      <c r="AM542" s="11" t="e">
        <f>'OddsRatio_working_3-way'!AA542+'OddsRatio_working_3-way'!AG542</f>
        <v>#VALUE!</v>
      </c>
      <c r="AN542" s="11" t="e">
        <f>'OddsRatio_working_3-way'!AB542+'OddsRatio_working_3-way'!AH542</f>
        <v>#VALUE!</v>
      </c>
      <c r="AO542" s="11" t="e">
        <f>'OddsRatio_working_3-way'!AC542+'OddsRatio_working_3-way'!AI542</f>
        <v>#VALUE!</v>
      </c>
      <c r="AP542" s="11" t="e">
        <f>'OddsRatio_working_3-way'!AD542+'OddsRatio_working_3-way'!AJ542</f>
        <v>#VALUE!</v>
      </c>
      <c r="AQ542" s="11" t="e">
        <f>'OddsRatio_working_3-way'!AE542+'OddsRatio_working_3-way'!AK542</f>
        <v>#VALUE!</v>
      </c>
      <c r="AR542" s="10" t="str">
        <f>IF(A542="","",IF(('OddsRatio_working_3-way'!X542=0),IF(Q542&gt;0,-Q542^(1/3),(-Q542)^(1/3)),'OddsRatio_working_3-way'!AL542-'OddsRatio_working_3-way'!R542/3))</f>
        <v/>
      </c>
      <c r="AS542" s="11" t="e">
        <f>IF(('OddsRatio_working_3-way'!X542=0),IF(Q542&gt;0,-Q542^(1/3),(-Q542)^(1/3)),'OddsRatio_working_3-way'!AM542-'OddsRatio_working_3-way'!R542/3)</f>
        <v>#VALUE!</v>
      </c>
      <c r="AT542" s="11" t="e">
        <f>IF(('OddsRatio_working_3-way'!X542=0),IF(Q542&gt;0,-Q542^(1/3),(-Q542)^(1/3)),'OddsRatio_working_3-way'!AN542-'OddsRatio_working_3-way'!R542/3)</f>
        <v>#VALUE!</v>
      </c>
      <c r="AU542" s="11" t="e">
        <f>IF(('OddsRatio_working_3-way'!X542=0),0,'OddsRatio_working_3-way'!AO542)</f>
        <v>#VALUE!</v>
      </c>
      <c r="AV542" s="11" t="e">
        <f>IF(('OddsRatio_working_3-way'!X542=0),0,'OddsRatio_working_3-way'!AP542)</f>
        <v>#VALUE!</v>
      </c>
      <c r="AW542" s="11" t="e">
        <f>IF(('OddsRatio_working_3-way'!X542=0),0,'OddsRatio_working_3-way'!AQ542)</f>
        <v>#VALUE!</v>
      </c>
    </row>
    <row r="543" spans="1:4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9" t="e">
        <f t="shared" si="117"/>
        <v>#VALUE!</v>
      </c>
      <c r="E543" s="9" t="e">
        <f t="shared" si="118"/>
        <v>#VALUE!</v>
      </c>
      <c r="F543" s="9" t="e">
        <f t="shared" si="119"/>
        <v>#VALUE!</v>
      </c>
      <c r="G543" s="9" t="str">
        <f t="shared" si="120"/>
        <v/>
      </c>
      <c r="H543" s="9" t="str">
        <f t="shared" si="121"/>
        <v/>
      </c>
      <c r="I543" s="9" t="str">
        <f t="shared" si="122"/>
        <v/>
      </c>
      <c r="J543" s="9" t="str">
        <f t="shared" si="123"/>
        <v/>
      </c>
      <c r="K543" s="11" t="e">
        <f t="shared" si="124"/>
        <v>#VALUE!</v>
      </c>
      <c r="L543" s="11" t="e">
        <f t="shared" si="125"/>
        <v>#VALUE!</v>
      </c>
      <c r="M543" s="11" t="e">
        <f t="shared" si="126"/>
        <v>#VALUE!</v>
      </c>
      <c r="N543" s="11" t="e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#VALUE!</v>
      </c>
      <c r="O543" s="11">
        <f>0</f>
        <v>0</v>
      </c>
      <c r="P543" s="11" t="e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#VALUE!</v>
      </c>
      <c r="Q543" s="11" t="e">
        <f>2*'OddsRatio_working_3-way'!K543*'OddsRatio_working_3-way'!L543*'OddsRatio_working_3-way'!M543</f>
        <v>#VALUE!</v>
      </c>
      <c r="R543" s="11" t="e">
        <f t="shared" si="127"/>
        <v>#VALUE!</v>
      </c>
      <c r="S543" s="11" t="e">
        <f t="shared" si="128"/>
        <v>#VALUE!</v>
      </c>
      <c r="T543" s="11" t="e">
        <f t="shared" si="129"/>
        <v>#VALUE!</v>
      </c>
      <c r="U543" s="11" t="e">
        <f>'OddsRatio_working_3-way'!S543-'OddsRatio_working_3-way'!R543^2/3</f>
        <v>#VALUE!</v>
      </c>
      <c r="V543" s="11" t="e">
        <f>'OddsRatio_working_3-way'!S543*'OddsRatio_working_3-way'!R543/3-2*'OddsRatio_working_3-way'!R543^3/27-'OddsRatio_working_3-way'!T543</f>
        <v>#VALUE!</v>
      </c>
      <c r="W543" s="11" t="e">
        <f>'OddsRatio_working_3-way'!V543^2+4*'OddsRatio_working_3-way'!U543^3/27</f>
        <v>#VALUE!</v>
      </c>
      <c r="X543" s="11" t="e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#VALUE!</v>
      </c>
      <c r="Y543" s="11" t="e">
        <f>IF('OddsRatio_working_3-way'!W543&gt;=0,IF('OddsRatio_working_3-way'!V543+SQRT('OddsRatio_working_3-way'!W543)&gt;0,0,PI()),ACOS('OddsRatio_working_3-way'!V543/(2*'OddsRatio_working_3-way'!X543)))</f>
        <v>#VALUE!</v>
      </c>
      <c r="Z543" s="11" t="e">
        <f>'OddsRatio_working_3-way'!X543^(1/3)*COS('OddsRatio_working_3-way'!Y543/3)</f>
        <v>#VALUE!</v>
      </c>
      <c r="AA543" s="11" t="e">
        <f>'OddsRatio_working_3-way'!X543^(1/3)*COS(('OddsRatio_working_3-way'!Y543+2*PI())/3)</f>
        <v>#VALUE!</v>
      </c>
      <c r="AB543" s="11" t="e">
        <f>'OddsRatio_working_3-way'!X543^(1/3)*COS(('OddsRatio_working_3-way'!Y543+4*PI())/3)</f>
        <v>#VALUE!</v>
      </c>
      <c r="AC543" s="11" t="e">
        <f>'OddsRatio_working_3-way'!X543^(1/3)*SIN('OddsRatio_working_3-way'!Y543/3)</f>
        <v>#VALUE!</v>
      </c>
      <c r="AD543" s="11" t="e">
        <f>'OddsRatio_working_3-way'!X543^(1/3)*SIN(('OddsRatio_working_3-way'!Y543+2*PI())/3)</f>
        <v>#VALUE!</v>
      </c>
      <c r="AE543" s="11" t="e">
        <f>'OddsRatio_working_3-way'!X543^(1/3)*SIN(('OddsRatio_working_3-way'!Y543+4*PI())/3)</f>
        <v>#VALUE!</v>
      </c>
      <c r="AF543" s="11" t="e">
        <f>-'OddsRatio_working_3-way'!U543/(3*'OddsRatio_working_3-way'!X543^(1/3))*COS(('OddsRatio_working_3-way'!Y543)/3)</f>
        <v>#VALUE!</v>
      </c>
      <c r="AG543" s="11" t="e">
        <f>-'OddsRatio_working_3-way'!U543/(3*'OddsRatio_working_3-way'!X543^(1/3))*COS(('OddsRatio_working_3-way'!Y543+2*PI())/3)</f>
        <v>#VALUE!</v>
      </c>
      <c r="AH543" s="11" t="e">
        <f>-'OddsRatio_working_3-way'!U543/(3*'OddsRatio_working_3-way'!X543^(1/3))*COS(('OddsRatio_working_3-way'!Y543+4*PI())/3)</f>
        <v>#VALUE!</v>
      </c>
      <c r="AI543" s="11" t="e">
        <f>'OddsRatio_working_3-way'!U543/(3*'OddsRatio_working_3-way'!X543^(1/3))*SIN(('OddsRatio_working_3-way'!Y543)/3)</f>
        <v>#VALUE!</v>
      </c>
      <c r="AJ543" s="11" t="e">
        <f>'OddsRatio_working_3-way'!U543/(3*'OddsRatio_working_3-way'!X543^(1/3))*SIN(('OddsRatio_working_3-way'!Y543+2*PI())/3)</f>
        <v>#VALUE!</v>
      </c>
      <c r="AK543" s="11" t="e">
        <f>'OddsRatio_working_3-way'!U543/(3*'OddsRatio_working_3-way'!X543^(1/3))*SIN(('OddsRatio_working_3-way'!Y543+4*PI())/3)</f>
        <v>#VALUE!</v>
      </c>
      <c r="AL543" s="11" t="e">
        <f>'OddsRatio_working_3-way'!Z543+'OddsRatio_working_3-way'!AF543</f>
        <v>#VALUE!</v>
      </c>
      <c r="AM543" s="11" t="e">
        <f>'OddsRatio_working_3-way'!AA543+'OddsRatio_working_3-way'!AG543</f>
        <v>#VALUE!</v>
      </c>
      <c r="AN543" s="11" t="e">
        <f>'OddsRatio_working_3-way'!AB543+'OddsRatio_working_3-way'!AH543</f>
        <v>#VALUE!</v>
      </c>
      <c r="AO543" s="11" t="e">
        <f>'OddsRatio_working_3-way'!AC543+'OddsRatio_working_3-way'!AI543</f>
        <v>#VALUE!</v>
      </c>
      <c r="AP543" s="11" t="e">
        <f>'OddsRatio_working_3-way'!AD543+'OddsRatio_working_3-way'!AJ543</f>
        <v>#VALUE!</v>
      </c>
      <c r="AQ543" s="11" t="e">
        <f>'OddsRatio_working_3-way'!AE543+'OddsRatio_working_3-way'!AK543</f>
        <v>#VALUE!</v>
      </c>
      <c r="AR543" s="10" t="str">
        <f>IF(A543="","",IF(('OddsRatio_working_3-way'!X543=0),IF(Q543&gt;0,-Q543^(1/3),(-Q543)^(1/3)),'OddsRatio_working_3-way'!AL543-'OddsRatio_working_3-way'!R543/3))</f>
        <v/>
      </c>
      <c r="AS543" s="11" t="e">
        <f>IF(('OddsRatio_working_3-way'!X543=0),IF(Q543&gt;0,-Q543^(1/3),(-Q543)^(1/3)),'OddsRatio_working_3-way'!AM543-'OddsRatio_working_3-way'!R543/3)</f>
        <v>#VALUE!</v>
      </c>
      <c r="AT543" s="11" t="e">
        <f>IF(('OddsRatio_working_3-way'!X543=0),IF(Q543&gt;0,-Q543^(1/3),(-Q543)^(1/3)),'OddsRatio_working_3-way'!AN543-'OddsRatio_working_3-way'!R543/3)</f>
        <v>#VALUE!</v>
      </c>
      <c r="AU543" s="11" t="e">
        <f>IF(('OddsRatio_working_3-way'!X543=0),0,'OddsRatio_working_3-way'!AO543)</f>
        <v>#VALUE!</v>
      </c>
      <c r="AV543" s="11" t="e">
        <f>IF(('OddsRatio_working_3-way'!X543=0),0,'OddsRatio_working_3-way'!AP543)</f>
        <v>#VALUE!</v>
      </c>
      <c r="AW543" s="11" t="e">
        <f>IF(('OddsRatio_working_3-way'!X543=0),0,'OddsRatio_working_3-way'!AQ543)</f>
        <v>#VALUE!</v>
      </c>
    </row>
    <row r="544" spans="1:4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9" t="e">
        <f t="shared" si="117"/>
        <v>#VALUE!</v>
      </c>
      <c r="E544" s="9" t="e">
        <f t="shared" si="118"/>
        <v>#VALUE!</v>
      </c>
      <c r="F544" s="9" t="e">
        <f t="shared" si="119"/>
        <v>#VALUE!</v>
      </c>
      <c r="G544" s="9" t="str">
        <f t="shared" si="120"/>
        <v/>
      </c>
      <c r="H544" s="9" t="str">
        <f t="shared" si="121"/>
        <v/>
      </c>
      <c r="I544" s="9" t="str">
        <f t="shared" si="122"/>
        <v/>
      </c>
      <c r="J544" s="9" t="str">
        <f t="shared" si="123"/>
        <v/>
      </c>
      <c r="K544" s="11" t="e">
        <f t="shared" si="124"/>
        <v>#VALUE!</v>
      </c>
      <c r="L544" s="11" t="e">
        <f t="shared" si="125"/>
        <v>#VALUE!</v>
      </c>
      <c r="M544" s="11" t="e">
        <f t="shared" si="126"/>
        <v>#VALUE!</v>
      </c>
      <c r="N544" s="11" t="e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#VALUE!</v>
      </c>
      <c r="O544" s="11">
        <f>0</f>
        <v>0</v>
      </c>
      <c r="P544" s="11" t="e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#VALUE!</v>
      </c>
      <c r="Q544" s="11" t="e">
        <f>2*'OddsRatio_working_3-way'!K544*'OddsRatio_working_3-way'!L544*'OddsRatio_working_3-way'!M544</f>
        <v>#VALUE!</v>
      </c>
      <c r="R544" s="11" t="e">
        <f t="shared" si="127"/>
        <v>#VALUE!</v>
      </c>
      <c r="S544" s="11" t="e">
        <f t="shared" si="128"/>
        <v>#VALUE!</v>
      </c>
      <c r="T544" s="11" t="e">
        <f t="shared" si="129"/>
        <v>#VALUE!</v>
      </c>
      <c r="U544" s="11" t="e">
        <f>'OddsRatio_working_3-way'!S544-'OddsRatio_working_3-way'!R544^2/3</f>
        <v>#VALUE!</v>
      </c>
      <c r="V544" s="11" t="e">
        <f>'OddsRatio_working_3-way'!S544*'OddsRatio_working_3-way'!R544/3-2*'OddsRatio_working_3-way'!R544^3/27-'OddsRatio_working_3-way'!T544</f>
        <v>#VALUE!</v>
      </c>
      <c r="W544" s="11" t="e">
        <f>'OddsRatio_working_3-way'!V544^2+4*'OddsRatio_working_3-way'!U544^3/27</f>
        <v>#VALUE!</v>
      </c>
      <c r="X544" s="11" t="e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#VALUE!</v>
      </c>
      <c r="Y544" s="11" t="e">
        <f>IF('OddsRatio_working_3-way'!W544&gt;=0,IF('OddsRatio_working_3-way'!V544+SQRT('OddsRatio_working_3-way'!W544)&gt;0,0,PI()),ACOS('OddsRatio_working_3-way'!V544/(2*'OddsRatio_working_3-way'!X544)))</f>
        <v>#VALUE!</v>
      </c>
      <c r="Z544" s="11" t="e">
        <f>'OddsRatio_working_3-way'!X544^(1/3)*COS('OddsRatio_working_3-way'!Y544/3)</f>
        <v>#VALUE!</v>
      </c>
      <c r="AA544" s="11" t="e">
        <f>'OddsRatio_working_3-way'!X544^(1/3)*COS(('OddsRatio_working_3-way'!Y544+2*PI())/3)</f>
        <v>#VALUE!</v>
      </c>
      <c r="AB544" s="11" t="e">
        <f>'OddsRatio_working_3-way'!X544^(1/3)*COS(('OddsRatio_working_3-way'!Y544+4*PI())/3)</f>
        <v>#VALUE!</v>
      </c>
      <c r="AC544" s="11" t="e">
        <f>'OddsRatio_working_3-way'!X544^(1/3)*SIN('OddsRatio_working_3-way'!Y544/3)</f>
        <v>#VALUE!</v>
      </c>
      <c r="AD544" s="11" t="e">
        <f>'OddsRatio_working_3-way'!X544^(1/3)*SIN(('OddsRatio_working_3-way'!Y544+2*PI())/3)</f>
        <v>#VALUE!</v>
      </c>
      <c r="AE544" s="11" t="e">
        <f>'OddsRatio_working_3-way'!X544^(1/3)*SIN(('OddsRatio_working_3-way'!Y544+4*PI())/3)</f>
        <v>#VALUE!</v>
      </c>
      <c r="AF544" s="11" t="e">
        <f>-'OddsRatio_working_3-way'!U544/(3*'OddsRatio_working_3-way'!X544^(1/3))*COS(('OddsRatio_working_3-way'!Y544)/3)</f>
        <v>#VALUE!</v>
      </c>
      <c r="AG544" s="11" t="e">
        <f>-'OddsRatio_working_3-way'!U544/(3*'OddsRatio_working_3-way'!X544^(1/3))*COS(('OddsRatio_working_3-way'!Y544+2*PI())/3)</f>
        <v>#VALUE!</v>
      </c>
      <c r="AH544" s="11" t="e">
        <f>-'OddsRatio_working_3-way'!U544/(3*'OddsRatio_working_3-way'!X544^(1/3))*COS(('OddsRatio_working_3-way'!Y544+4*PI())/3)</f>
        <v>#VALUE!</v>
      </c>
      <c r="AI544" s="11" t="e">
        <f>'OddsRatio_working_3-way'!U544/(3*'OddsRatio_working_3-way'!X544^(1/3))*SIN(('OddsRatio_working_3-way'!Y544)/3)</f>
        <v>#VALUE!</v>
      </c>
      <c r="AJ544" s="11" t="e">
        <f>'OddsRatio_working_3-way'!U544/(3*'OddsRatio_working_3-way'!X544^(1/3))*SIN(('OddsRatio_working_3-way'!Y544+2*PI())/3)</f>
        <v>#VALUE!</v>
      </c>
      <c r="AK544" s="11" t="e">
        <f>'OddsRatio_working_3-way'!U544/(3*'OddsRatio_working_3-way'!X544^(1/3))*SIN(('OddsRatio_working_3-way'!Y544+4*PI())/3)</f>
        <v>#VALUE!</v>
      </c>
      <c r="AL544" s="11" t="e">
        <f>'OddsRatio_working_3-way'!Z544+'OddsRatio_working_3-way'!AF544</f>
        <v>#VALUE!</v>
      </c>
      <c r="AM544" s="11" t="e">
        <f>'OddsRatio_working_3-way'!AA544+'OddsRatio_working_3-way'!AG544</f>
        <v>#VALUE!</v>
      </c>
      <c r="AN544" s="11" t="e">
        <f>'OddsRatio_working_3-way'!AB544+'OddsRatio_working_3-way'!AH544</f>
        <v>#VALUE!</v>
      </c>
      <c r="AO544" s="11" t="e">
        <f>'OddsRatio_working_3-way'!AC544+'OddsRatio_working_3-way'!AI544</f>
        <v>#VALUE!</v>
      </c>
      <c r="AP544" s="11" t="e">
        <f>'OddsRatio_working_3-way'!AD544+'OddsRatio_working_3-way'!AJ544</f>
        <v>#VALUE!</v>
      </c>
      <c r="AQ544" s="11" t="e">
        <f>'OddsRatio_working_3-way'!AE544+'OddsRatio_working_3-way'!AK544</f>
        <v>#VALUE!</v>
      </c>
      <c r="AR544" s="10" t="str">
        <f>IF(A544="","",IF(('OddsRatio_working_3-way'!X544=0),IF(Q544&gt;0,-Q544^(1/3),(-Q544)^(1/3)),'OddsRatio_working_3-way'!AL544-'OddsRatio_working_3-way'!R544/3))</f>
        <v/>
      </c>
      <c r="AS544" s="11" t="e">
        <f>IF(('OddsRatio_working_3-way'!X544=0),IF(Q544&gt;0,-Q544^(1/3),(-Q544)^(1/3)),'OddsRatio_working_3-way'!AM544-'OddsRatio_working_3-way'!R544/3)</f>
        <v>#VALUE!</v>
      </c>
      <c r="AT544" s="11" t="e">
        <f>IF(('OddsRatio_working_3-way'!X544=0),IF(Q544&gt;0,-Q544^(1/3),(-Q544)^(1/3)),'OddsRatio_working_3-way'!AN544-'OddsRatio_working_3-way'!R544/3)</f>
        <v>#VALUE!</v>
      </c>
      <c r="AU544" s="11" t="e">
        <f>IF(('OddsRatio_working_3-way'!X544=0),0,'OddsRatio_working_3-way'!AO544)</f>
        <v>#VALUE!</v>
      </c>
      <c r="AV544" s="11" t="e">
        <f>IF(('OddsRatio_working_3-way'!X544=0),0,'OddsRatio_working_3-way'!AP544)</f>
        <v>#VALUE!</v>
      </c>
      <c r="AW544" s="11" t="e">
        <f>IF(('OddsRatio_working_3-way'!X544=0),0,'OddsRatio_working_3-way'!AQ544)</f>
        <v>#VALUE!</v>
      </c>
    </row>
    <row r="545" spans="1:4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9" t="e">
        <f t="shared" si="117"/>
        <v>#VALUE!</v>
      </c>
      <c r="E545" s="9" t="e">
        <f t="shared" si="118"/>
        <v>#VALUE!</v>
      </c>
      <c r="F545" s="9" t="e">
        <f t="shared" si="119"/>
        <v>#VALUE!</v>
      </c>
      <c r="G545" s="9" t="str">
        <f t="shared" si="120"/>
        <v/>
      </c>
      <c r="H545" s="9" t="str">
        <f t="shared" si="121"/>
        <v/>
      </c>
      <c r="I545" s="9" t="str">
        <f t="shared" si="122"/>
        <v/>
      </c>
      <c r="J545" s="9" t="str">
        <f t="shared" si="123"/>
        <v/>
      </c>
      <c r="K545" s="11" t="e">
        <f t="shared" si="124"/>
        <v>#VALUE!</v>
      </c>
      <c r="L545" s="11" t="e">
        <f t="shared" si="125"/>
        <v>#VALUE!</v>
      </c>
      <c r="M545" s="11" t="e">
        <f t="shared" si="126"/>
        <v>#VALUE!</v>
      </c>
      <c r="N545" s="11" t="e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#VALUE!</v>
      </c>
      <c r="O545" s="11">
        <f>0</f>
        <v>0</v>
      </c>
      <c r="P545" s="11" t="e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#VALUE!</v>
      </c>
      <c r="Q545" s="11" t="e">
        <f>2*'OddsRatio_working_3-way'!K545*'OddsRatio_working_3-way'!L545*'OddsRatio_working_3-way'!M545</f>
        <v>#VALUE!</v>
      </c>
      <c r="R545" s="11" t="e">
        <f t="shared" si="127"/>
        <v>#VALUE!</v>
      </c>
      <c r="S545" s="11" t="e">
        <f t="shared" si="128"/>
        <v>#VALUE!</v>
      </c>
      <c r="T545" s="11" t="e">
        <f t="shared" si="129"/>
        <v>#VALUE!</v>
      </c>
      <c r="U545" s="11" t="e">
        <f>'OddsRatio_working_3-way'!S545-'OddsRatio_working_3-way'!R545^2/3</f>
        <v>#VALUE!</v>
      </c>
      <c r="V545" s="11" t="e">
        <f>'OddsRatio_working_3-way'!S545*'OddsRatio_working_3-way'!R545/3-2*'OddsRatio_working_3-way'!R545^3/27-'OddsRatio_working_3-way'!T545</f>
        <v>#VALUE!</v>
      </c>
      <c r="W545" s="11" t="e">
        <f>'OddsRatio_working_3-way'!V545^2+4*'OddsRatio_working_3-way'!U545^3/27</f>
        <v>#VALUE!</v>
      </c>
      <c r="X545" s="11" t="e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#VALUE!</v>
      </c>
      <c r="Y545" s="11" t="e">
        <f>IF('OddsRatio_working_3-way'!W545&gt;=0,IF('OddsRatio_working_3-way'!V545+SQRT('OddsRatio_working_3-way'!W545)&gt;0,0,PI()),ACOS('OddsRatio_working_3-way'!V545/(2*'OddsRatio_working_3-way'!X545)))</f>
        <v>#VALUE!</v>
      </c>
      <c r="Z545" s="11" t="e">
        <f>'OddsRatio_working_3-way'!X545^(1/3)*COS('OddsRatio_working_3-way'!Y545/3)</f>
        <v>#VALUE!</v>
      </c>
      <c r="AA545" s="11" t="e">
        <f>'OddsRatio_working_3-way'!X545^(1/3)*COS(('OddsRatio_working_3-way'!Y545+2*PI())/3)</f>
        <v>#VALUE!</v>
      </c>
      <c r="AB545" s="11" t="e">
        <f>'OddsRatio_working_3-way'!X545^(1/3)*COS(('OddsRatio_working_3-way'!Y545+4*PI())/3)</f>
        <v>#VALUE!</v>
      </c>
      <c r="AC545" s="11" t="e">
        <f>'OddsRatio_working_3-way'!X545^(1/3)*SIN('OddsRatio_working_3-way'!Y545/3)</f>
        <v>#VALUE!</v>
      </c>
      <c r="AD545" s="11" t="e">
        <f>'OddsRatio_working_3-way'!X545^(1/3)*SIN(('OddsRatio_working_3-way'!Y545+2*PI())/3)</f>
        <v>#VALUE!</v>
      </c>
      <c r="AE545" s="11" t="e">
        <f>'OddsRatio_working_3-way'!X545^(1/3)*SIN(('OddsRatio_working_3-way'!Y545+4*PI())/3)</f>
        <v>#VALUE!</v>
      </c>
      <c r="AF545" s="11" t="e">
        <f>-'OddsRatio_working_3-way'!U545/(3*'OddsRatio_working_3-way'!X545^(1/3))*COS(('OddsRatio_working_3-way'!Y545)/3)</f>
        <v>#VALUE!</v>
      </c>
      <c r="AG545" s="11" t="e">
        <f>-'OddsRatio_working_3-way'!U545/(3*'OddsRatio_working_3-way'!X545^(1/3))*COS(('OddsRatio_working_3-way'!Y545+2*PI())/3)</f>
        <v>#VALUE!</v>
      </c>
      <c r="AH545" s="11" t="e">
        <f>-'OddsRatio_working_3-way'!U545/(3*'OddsRatio_working_3-way'!X545^(1/3))*COS(('OddsRatio_working_3-way'!Y545+4*PI())/3)</f>
        <v>#VALUE!</v>
      </c>
      <c r="AI545" s="11" t="e">
        <f>'OddsRatio_working_3-way'!U545/(3*'OddsRatio_working_3-way'!X545^(1/3))*SIN(('OddsRatio_working_3-way'!Y545)/3)</f>
        <v>#VALUE!</v>
      </c>
      <c r="AJ545" s="11" t="e">
        <f>'OddsRatio_working_3-way'!U545/(3*'OddsRatio_working_3-way'!X545^(1/3))*SIN(('OddsRatio_working_3-way'!Y545+2*PI())/3)</f>
        <v>#VALUE!</v>
      </c>
      <c r="AK545" s="11" t="e">
        <f>'OddsRatio_working_3-way'!U545/(3*'OddsRatio_working_3-way'!X545^(1/3))*SIN(('OddsRatio_working_3-way'!Y545+4*PI())/3)</f>
        <v>#VALUE!</v>
      </c>
      <c r="AL545" s="11" t="e">
        <f>'OddsRatio_working_3-way'!Z545+'OddsRatio_working_3-way'!AF545</f>
        <v>#VALUE!</v>
      </c>
      <c r="AM545" s="11" t="e">
        <f>'OddsRatio_working_3-way'!AA545+'OddsRatio_working_3-way'!AG545</f>
        <v>#VALUE!</v>
      </c>
      <c r="AN545" s="11" t="e">
        <f>'OddsRatio_working_3-way'!AB545+'OddsRatio_working_3-way'!AH545</f>
        <v>#VALUE!</v>
      </c>
      <c r="AO545" s="11" t="e">
        <f>'OddsRatio_working_3-way'!AC545+'OddsRatio_working_3-way'!AI545</f>
        <v>#VALUE!</v>
      </c>
      <c r="AP545" s="11" t="e">
        <f>'OddsRatio_working_3-way'!AD545+'OddsRatio_working_3-way'!AJ545</f>
        <v>#VALUE!</v>
      </c>
      <c r="AQ545" s="11" t="e">
        <f>'OddsRatio_working_3-way'!AE545+'OddsRatio_working_3-way'!AK545</f>
        <v>#VALUE!</v>
      </c>
      <c r="AR545" s="10" t="str">
        <f>IF(A545="","",IF(('OddsRatio_working_3-way'!X545=0),IF(Q545&gt;0,-Q545^(1/3),(-Q545)^(1/3)),'OddsRatio_working_3-way'!AL545-'OddsRatio_working_3-way'!R545/3))</f>
        <v/>
      </c>
      <c r="AS545" s="11" t="e">
        <f>IF(('OddsRatio_working_3-way'!X545=0),IF(Q545&gt;0,-Q545^(1/3),(-Q545)^(1/3)),'OddsRatio_working_3-way'!AM545-'OddsRatio_working_3-way'!R545/3)</f>
        <v>#VALUE!</v>
      </c>
      <c r="AT545" s="11" t="e">
        <f>IF(('OddsRatio_working_3-way'!X545=0),IF(Q545&gt;0,-Q545^(1/3),(-Q545)^(1/3)),'OddsRatio_working_3-way'!AN545-'OddsRatio_working_3-way'!R545/3)</f>
        <v>#VALUE!</v>
      </c>
      <c r="AU545" s="11" t="e">
        <f>IF(('OddsRatio_working_3-way'!X545=0),0,'OddsRatio_working_3-way'!AO545)</f>
        <v>#VALUE!</v>
      </c>
      <c r="AV545" s="11" t="e">
        <f>IF(('OddsRatio_working_3-way'!X545=0),0,'OddsRatio_working_3-way'!AP545)</f>
        <v>#VALUE!</v>
      </c>
      <c r="AW545" s="11" t="e">
        <f>IF(('OddsRatio_working_3-way'!X545=0),0,'OddsRatio_working_3-way'!AQ545)</f>
        <v>#VALUE!</v>
      </c>
    </row>
    <row r="546" spans="1:4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9" t="e">
        <f t="shared" si="117"/>
        <v>#VALUE!</v>
      </c>
      <c r="E546" s="9" t="e">
        <f t="shared" si="118"/>
        <v>#VALUE!</v>
      </c>
      <c r="F546" s="9" t="e">
        <f t="shared" si="119"/>
        <v>#VALUE!</v>
      </c>
      <c r="G546" s="9" t="str">
        <f t="shared" si="120"/>
        <v/>
      </c>
      <c r="H546" s="9" t="str">
        <f t="shared" si="121"/>
        <v/>
      </c>
      <c r="I546" s="9" t="str">
        <f t="shared" si="122"/>
        <v/>
      </c>
      <c r="J546" s="9" t="str">
        <f t="shared" si="123"/>
        <v/>
      </c>
      <c r="K546" s="11" t="e">
        <f t="shared" si="124"/>
        <v>#VALUE!</v>
      </c>
      <c r="L546" s="11" t="e">
        <f t="shared" si="125"/>
        <v>#VALUE!</v>
      </c>
      <c r="M546" s="11" t="e">
        <f t="shared" si="126"/>
        <v>#VALUE!</v>
      </c>
      <c r="N546" s="11" t="e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#VALUE!</v>
      </c>
      <c r="O546" s="11">
        <f>0</f>
        <v>0</v>
      </c>
      <c r="P546" s="11" t="e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#VALUE!</v>
      </c>
      <c r="Q546" s="11" t="e">
        <f>2*'OddsRatio_working_3-way'!K546*'OddsRatio_working_3-way'!L546*'OddsRatio_working_3-way'!M546</f>
        <v>#VALUE!</v>
      </c>
      <c r="R546" s="11" t="e">
        <f t="shared" si="127"/>
        <v>#VALUE!</v>
      </c>
      <c r="S546" s="11" t="e">
        <f t="shared" si="128"/>
        <v>#VALUE!</v>
      </c>
      <c r="T546" s="11" t="e">
        <f t="shared" si="129"/>
        <v>#VALUE!</v>
      </c>
      <c r="U546" s="11" t="e">
        <f>'OddsRatio_working_3-way'!S546-'OddsRatio_working_3-way'!R546^2/3</f>
        <v>#VALUE!</v>
      </c>
      <c r="V546" s="11" t="e">
        <f>'OddsRatio_working_3-way'!S546*'OddsRatio_working_3-way'!R546/3-2*'OddsRatio_working_3-way'!R546^3/27-'OddsRatio_working_3-way'!T546</f>
        <v>#VALUE!</v>
      </c>
      <c r="W546" s="11" t="e">
        <f>'OddsRatio_working_3-way'!V546^2+4*'OddsRatio_working_3-way'!U546^3/27</f>
        <v>#VALUE!</v>
      </c>
      <c r="X546" s="11" t="e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#VALUE!</v>
      </c>
      <c r="Y546" s="11" t="e">
        <f>IF('OddsRatio_working_3-way'!W546&gt;=0,IF('OddsRatio_working_3-way'!V546+SQRT('OddsRatio_working_3-way'!W546)&gt;0,0,PI()),ACOS('OddsRatio_working_3-way'!V546/(2*'OddsRatio_working_3-way'!X546)))</f>
        <v>#VALUE!</v>
      </c>
      <c r="Z546" s="11" t="e">
        <f>'OddsRatio_working_3-way'!X546^(1/3)*COS('OddsRatio_working_3-way'!Y546/3)</f>
        <v>#VALUE!</v>
      </c>
      <c r="AA546" s="11" t="e">
        <f>'OddsRatio_working_3-way'!X546^(1/3)*COS(('OddsRatio_working_3-way'!Y546+2*PI())/3)</f>
        <v>#VALUE!</v>
      </c>
      <c r="AB546" s="11" t="e">
        <f>'OddsRatio_working_3-way'!X546^(1/3)*COS(('OddsRatio_working_3-way'!Y546+4*PI())/3)</f>
        <v>#VALUE!</v>
      </c>
      <c r="AC546" s="11" t="e">
        <f>'OddsRatio_working_3-way'!X546^(1/3)*SIN('OddsRatio_working_3-way'!Y546/3)</f>
        <v>#VALUE!</v>
      </c>
      <c r="AD546" s="11" t="e">
        <f>'OddsRatio_working_3-way'!X546^(1/3)*SIN(('OddsRatio_working_3-way'!Y546+2*PI())/3)</f>
        <v>#VALUE!</v>
      </c>
      <c r="AE546" s="11" t="e">
        <f>'OddsRatio_working_3-way'!X546^(1/3)*SIN(('OddsRatio_working_3-way'!Y546+4*PI())/3)</f>
        <v>#VALUE!</v>
      </c>
      <c r="AF546" s="11" t="e">
        <f>-'OddsRatio_working_3-way'!U546/(3*'OddsRatio_working_3-way'!X546^(1/3))*COS(('OddsRatio_working_3-way'!Y546)/3)</f>
        <v>#VALUE!</v>
      </c>
      <c r="AG546" s="11" t="e">
        <f>-'OddsRatio_working_3-way'!U546/(3*'OddsRatio_working_3-way'!X546^(1/3))*COS(('OddsRatio_working_3-way'!Y546+2*PI())/3)</f>
        <v>#VALUE!</v>
      </c>
      <c r="AH546" s="11" t="e">
        <f>-'OddsRatio_working_3-way'!U546/(3*'OddsRatio_working_3-way'!X546^(1/3))*COS(('OddsRatio_working_3-way'!Y546+4*PI())/3)</f>
        <v>#VALUE!</v>
      </c>
      <c r="AI546" s="11" t="e">
        <f>'OddsRatio_working_3-way'!U546/(3*'OddsRatio_working_3-way'!X546^(1/3))*SIN(('OddsRatio_working_3-way'!Y546)/3)</f>
        <v>#VALUE!</v>
      </c>
      <c r="AJ546" s="11" t="e">
        <f>'OddsRatio_working_3-way'!U546/(3*'OddsRatio_working_3-way'!X546^(1/3))*SIN(('OddsRatio_working_3-way'!Y546+2*PI())/3)</f>
        <v>#VALUE!</v>
      </c>
      <c r="AK546" s="11" t="e">
        <f>'OddsRatio_working_3-way'!U546/(3*'OddsRatio_working_3-way'!X546^(1/3))*SIN(('OddsRatio_working_3-way'!Y546+4*PI())/3)</f>
        <v>#VALUE!</v>
      </c>
      <c r="AL546" s="11" t="e">
        <f>'OddsRatio_working_3-way'!Z546+'OddsRatio_working_3-way'!AF546</f>
        <v>#VALUE!</v>
      </c>
      <c r="AM546" s="11" t="e">
        <f>'OddsRatio_working_3-way'!AA546+'OddsRatio_working_3-way'!AG546</f>
        <v>#VALUE!</v>
      </c>
      <c r="AN546" s="11" t="e">
        <f>'OddsRatio_working_3-way'!AB546+'OddsRatio_working_3-way'!AH546</f>
        <v>#VALUE!</v>
      </c>
      <c r="AO546" s="11" t="e">
        <f>'OddsRatio_working_3-way'!AC546+'OddsRatio_working_3-way'!AI546</f>
        <v>#VALUE!</v>
      </c>
      <c r="AP546" s="11" t="e">
        <f>'OddsRatio_working_3-way'!AD546+'OddsRatio_working_3-way'!AJ546</f>
        <v>#VALUE!</v>
      </c>
      <c r="AQ546" s="11" t="e">
        <f>'OddsRatio_working_3-way'!AE546+'OddsRatio_working_3-way'!AK546</f>
        <v>#VALUE!</v>
      </c>
      <c r="AR546" s="10" t="str">
        <f>IF(A546="","",IF(('OddsRatio_working_3-way'!X546=0),IF(Q546&gt;0,-Q546^(1/3),(-Q546)^(1/3)),'OddsRatio_working_3-way'!AL546-'OddsRatio_working_3-way'!R546/3))</f>
        <v/>
      </c>
      <c r="AS546" s="11" t="e">
        <f>IF(('OddsRatio_working_3-way'!X546=0),IF(Q546&gt;0,-Q546^(1/3),(-Q546)^(1/3)),'OddsRatio_working_3-way'!AM546-'OddsRatio_working_3-way'!R546/3)</f>
        <v>#VALUE!</v>
      </c>
      <c r="AT546" s="11" t="e">
        <f>IF(('OddsRatio_working_3-way'!X546=0),IF(Q546&gt;0,-Q546^(1/3),(-Q546)^(1/3)),'OddsRatio_working_3-way'!AN546-'OddsRatio_working_3-way'!R546/3)</f>
        <v>#VALUE!</v>
      </c>
      <c r="AU546" s="11" t="e">
        <f>IF(('OddsRatio_working_3-way'!X546=0),0,'OddsRatio_working_3-way'!AO546)</f>
        <v>#VALUE!</v>
      </c>
      <c r="AV546" s="11" t="e">
        <f>IF(('OddsRatio_working_3-way'!X546=0),0,'OddsRatio_working_3-way'!AP546)</f>
        <v>#VALUE!</v>
      </c>
      <c r="AW546" s="11" t="e">
        <f>IF(('OddsRatio_working_3-way'!X546=0),0,'OddsRatio_working_3-way'!AQ546)</f>
        <v>#VALUE!</v>
      </c>
    </row>
    <row r="547" spans="1:4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9" t="e">
        <f t="shared" si="117"/>
        <v>#VALUE!</v>
      </c>
      <c r="E547" s="9" t="e">
        <f t="shared" si="118"/>
        <v>#VALUE!</v>
      </c>
      <c r="F547" s="9" t="e">
        <f t="shared" si="119"/>
        <v>#VALUE!</v>
      </c>
      <c r="G547" s="9" t="str">
        <f t="shared" si="120"/>
        <v/>
      </c>
      <c r="H547" s="9" t="str">
        <f t="shared" si="121"/>
        <v/>
      </c>
      <c r="I547" s="9" t="str">
        <f t="shared" si="122"/>
        <v/>
      </c>
      <c r="J547" s="9" t="str">
        <f t="shared" si="123"/>
        <v/>
      </c>
      <c r="K547" s="11" t="e">
        <f t="shared" si="124"/>
        <v>#VALUE!</v>
      </c>
      <c r="L547" s="11" t="e">
        <f t="shared" si="125"/>
        <v>#VALUE!</v>
      </c>
      <c r="M547" s="11" t="e">
        <f t="shared" si="126"/>
        <v>#VALUE!</v>
      </c>
      <c r="N547" s="11" t="e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#VALUE!</v>
      </c>
      <c r="O547" s="11">
        <f>0</f>
        <v>0</v>
      </c>
      <c r="P547" s="11" t="e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#VALUE!</v>
      </c>
      <c r="Q547" s="11" t="e">
        <f>2*'OddsRatio_working_3-way'!K547*'OddsRatio_working_3-way'!L547*'OddsRatio_working_3-way'!M547</f>
        <v>#VALUE!</v>
      </c>
      <c r="R547" s="11" t="e">
        <f t="shared" si="127"/>
        <v>#VALUE!</v>
      </c>
      <c r="S547" s="11" t="e">
        <f t="shared" si="128"/>
        <v>#VALUE!</v>
      </c>
      <c r="T547" s="11" t="e">
        <f t="shared" si="129"/>
        <v>#VALUE!</v>
      </c>
      <c r="U547" s="11" t="e">
        <f>'OddsRatio_working_3-way'!S547-'OddsRatio_working_3-way'!R547^2/3</f>
        <v>#VALUE!</v>
      </c>
      <c r="V547" s="11" t="e">
        <f>'OddsRatio_working_3-way'!S547*'OddsRatio_working_3-way'!R547/3-2*'OddsRatio_working_3-way'!R547^3/27-'OddsRatio_working_3-way'!T547</f>
        <v>#VALUE!</v>
      </c>
      <c r="W547" s="11" t="e">
        <f>'OddsRatio_working_3-way'!V547^2+4*'OddsRatio_working_3-way'!U547^3/27</f>
        <v>#VALUE!</v>
      </c>
      <c r="X547" s="11" t="e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#VALUE!</v>
      </c>
      <c r="Y547" s="11" t="e">
        <f>IF('OddsRatio_working_3-way'!W547&gt;=0,IF('OddsRatio_working_3-way'!V547+SQRT('OddsRatio_working_3-way'!W547)&gt;0,0,PI()),ACOS('OddsRatio_working_3-way'!V547/(2*'OddsRatio_working_3-way'!X547)))</f>
        <v>#VALUE!</v>
      </c>
      <c r="Z547" s="11" t="e">
        <f>'OddsRatio_working_3-way'!X547^(1/3)*COS('OddsRatio_working_3-way'!Y547/3)</f>
        <v>#VALUE!</v>
      </c>
      <c r="AA547" s="11" t="e">
        <f>'OddsRatio_working_3-way'!X547^(1/3)*COS(('OddsRatio_working_3-way'!Y547+2*PI())/3)</f>
        <v>#VALUE!</v>
      </c>
      <c r="AB547" s="11" t="e">
        <f>'OddsRatio_working_3-way'!X547^(1/3)*COS(('OddsRatio_working_3-way'!Y547+4*PI())/3)</f>
        <v>#VALUE!</v>
      </c>
      <c r="AC547" s="11" t="e">
        <f>'OddsRatio_working_3-way'!X547^(1/3)*SIN('OddsRatio_working_3-way'!Y547/3)</f>
        <v>#VALUE!</v>
      </c>
      <c r="AD547" s="11" t="e">
        <f>'OddsRatio_working_3-way'!X547^(1/3)*SIN(('OddsRatio_working_3-way'!Y547+2*PI())/3)</f>
        <v>#VALUE!</v>
      </c>
      <c r="AE547" s="11" t="e">
        <f>'OddsRatio_working_3-way'!X547^(1/3)*SIN(('OddsRatio_working_3-way'!Y547+4*PI())/3)</f>
        <v>#VALUE!</v>
      </c>
      <c r="AF547" s="11" t="e">
        <f>-'OddsRatio_working_3-way'!U547/(3*'OddsRatio_working_3-way'!X547^(1/3))*COS(('OddsRatio_working_3-way'!Y547)/3)</f>
        <v>#VALUE!</v>
      </c>
      <c r="AG547" s="11" t="e">
        <f>-'OddsRatio_working_3-way'!U547/(3*'OddsRatio_working_3-way'!X547^(1/3))*COS(('OddsRatio_working_3-way'!Y547+2*PI())/3)</f>
        <v>#VALUE!</v>
      </c>
      <c r="AH547" s="11" t="e">
        <f>-'OddsRatio_working_3-way'!U547/(3*'OddsRatio_working_3-way'!X547^(1/3))*COS(('OddsRatio_working_3-way'!Y547+4*PI())/3)</f>
        <v>#VALUE!</v>
      </c>
      <c r="AI547" s="11" t="e">
        <f>'OddsRatio_working_3-way'!U547/(3*'OddsRatio_working_3-way'!X547^(1/3))*SIN(('OddsRatio_working_3-way'!Y547)/3)</f>
        <v>#VALUE!</v>
      </c>
      <c r="AJ547" s="11" t="e">
        <f>'OddsRatio_working_3-way'!U547/(3*'OddsRatio_working_3-way'!X547^(1/3))*SIN(('OddsRatio_working_3-way'!Y547+2*PI())/3)</f>
        <v>#VALUE!</v>
      </c>
      <c r="AK547" s="11" t="e">
        <f>'OddsRatio_working_3-way'!U547/(3*'OddsRatio_working_3-way'!X547^(1/3))*SIN(('OddsRatio_working_3-way'!Y547+4*PI())/3)</f>
        <v>#VALUE!</v>
      </c>
      <c r="AL547" s="11" t="e">
        <f>'OddsRatio_working_3-way'!Z547+'OddsRatio_working_3-way'!AF547</f>
        <v>#VALUE!</v>
      </c>
      <c r="AM547" s="11" t="e">
        <f>'OddsRatio_working_3-way'!AA547+'OddsRatio_working_3-way'!AG547</f>
        <v>#VALUE!</v>
      </c>
      <c r="AN547" s="11" t="e">
        <f>'OddsRatio_working_3-way'!AB547+'OddsRatio_working_3-way'!AH547</f>
        <v>#VALUE!</v>
      </c>
      <c r="AO547" s="11" t="e">
        <f>'OddsRatio_working_3-way'!AC547+'OddsRatio_working_3-way'!AI547</f>
        <v>#VALUE!</v>
      </c>
      <c r="AP547" s="11" t="e">
        <f>'OddsRatio_working_3-way'!AD547+'OddsRatio_working_3-way'!AJ547</f>
        <v>#VALUE!</v>
      </c>
      <c r="AQ547" s="11" t="e">
        <f>'OddsRatio_working_3-way'!AE547+'OddsRatio_working_3-way'!AK547</f>
        <v>#VALUE!</v>
      </c>
      <c r="AR547" s="10" t="str">
        <f>IF(A547="","",IF(('OddsRatio_working_3-way'!X547=0),IF(Q547&gt;0,-Q547^(1/3),(-Q547)^(1/3)),'OddsRatio_working_3-way'!AL547-'OddsRatio_working_3-way'!R547/3))</f>
        <v/>
      </c>
      <c r="AS547" s="11" t="e">
        <f>IF(('OddsRatio_working_3-way'!X547=0),IF(Q547&gt;0,-Q547^(1/3),(-Q547)^(1/3)),'OddsRatio_working_3-way'!AM547-'OddsRatio_working_3-way'!R547/3)</f>
        <v>#VALUE!</v>
      </c>
      <c r="AT547" s="11" t="e">
        <f>IF(('OddsRatio_working_3-way'!X547=0),IF(Q547&gt;0,-Q547^(1/3),(-Q547)^(1/3)),'OddsRatio_working_3-way'!AN547-'OddsRatio_working_3-way'!R547/3)</f>
        <v>#VALUE!</v>
      </c>
      <c r="AU547" s="11" t="e">
        <f>IF(('OddsRatio_working_3-way'!X547=0),0,'OddsRatio_working_3-way'!AO547)</f>
        <v>#VALUE!</v>
      </c>
      <c r="AV547" s="11" t="e">
        <f>IF(('OddsRatio_working_3-way'!X547=0),0,'OddsRatio_working_3-way'!AP547)</f>
        <v>#VALUE!</v>
      </c>
      <c r="AW547" s="11" t="e">
        <f>IF(('OddsRatio_working_3-way'!X547=0),0,'OddsRatio_working_3-way'!AQ547)</f>
        <v>#VALUE!</v>
      </c>
    </row>
    <row r="548" spans="1:4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9" t="e">
        <f t="shared" si="117"/>
        <v>#VALUE!</v>
      </c>
      <c r="E548" s="9" t="e">
        <f t="shared" si="118"/>
        <v>#VALUE!</v>
      </c>
      <c r="F548" s="9" t="e">
        <f t="shared" si="119"/>
        <v>#VALUE!</v>
      </c>
      <c r="G548" s="9" t="str">
        <f t="shared" si="120"/>
        <v/>
      </c>
      <c r="H548" s="9" t="str">
        <f t="shared" si="121"/>
        <v/>
      </c>
      <c r="I548" s="9" t="str">
        <f t="shared" si="122"/>
        <v/>
      </c>
      <c r="J548" s="9" t="str">
        <f t="shared" si="123"/>
        <v/>
      </c>
      <c r="K548" s="11" t="e">
        <f t="shared" si="124"/>
        <v>#VALUE!</v>
      </c>
      <c r="L548" s="11" t="e">
        <f t="shared" si="125"/>
        <v>#VALUE!</v>
      </c>
      <c r="M548" s="11" t="e">
        <f t="shared" si="126"/>
        <v>#VALUE!</v>
      </c>
      <c r="N548" s="11" t="e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#VALUE!</v>
      </c>
      <c r="O548" s="11">
        <f>0</f>
        <v>0</v>
      </c>
      <c r="P548" s="11" t="e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#VALUE!</v>
      </c>
      <c r="Q548" s="11" t="e">
        <f>2*'OddsRatio_working_3-way'!K548*'OddsRatio_working_3-way'!L548*'OddsRatio_working_3-way'!M548</f>
        <v>#VALUE!</v>
      </c>
      <c r="R548" s="11" t="e">
        <f t="shared" si="127"/>
        <v>#VALUE!</v>
      </c>
      <c r="S548" s="11" t="e">
        <f t="shared" si="128"/>
        <v>#VALUE!</v>
      </c>
      <c r="T548" s="11" t="e">
        <f t="shared" si="129"/>
        <v>#VALUE!</v>
      </c>
      <c r="U548" s="11" t="e">
        <f>'OddsRatio_working_3-way'!S548-'OddsRatio_working_3-way'!R548^2/3</f>
        <v>#VALUE!</v>
      </c>
      <c r="V548" s="11" t="e">
        <f>'OddsRatio_working_3-way'!S548*'OddsRatio_working_3-way'!R548/3-2*'OddsRatio_working_3-way'!R548^3/27-'OddsRatio_working_3-way'!T548</f>
        <v>#VALUE!</v>
      </c>
      <c r="W548" s="11" t="e">
        <f>'OddsRatio_working_3-way'!V548^2+4*'OddsRatio_working_3-way'!U548^3/27</f>
        <v>#VALUE!</v>
      </c>
      <c r="X548" s="11" t="e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#VALUE!</v>
      </c>
      <c r="Y548" s="11" t="e">
        <f>IF('OddsRatio_working_3-way'!W548&gt;=0,IF('OddsRatio_working_3-way'!V548+SQRT('OddsRatio_working_3-way'!W548)&gt;0,0,PI()),ACOS('OddsRatio_working_3-way'!V548/(2*'OddsRatio_working_3-way'!X548)))</f>
        <v>#VALUE!</v>
      </c>
      <c r="Z548" s="11" t="e">
        <f>'OddsRatio_working_3-way'!X548^(1/3)*COS('OddsRatio_working_3-way'!Y548/3)</f>
        <v>#VALUE!</v>
      </c>
      <c r="AA548" s="11" t="e">
        <f>'OddsRatio_working_3-way'!X548^(1/3)*COS(('OddsRatio_working_3-way'!Y548+2*PI())/3)</f>
        <v>#VALUE!</v>
      </c>
      <c r="AB548" s="11" t="e">
        <f>'OddsRatio_working_3-way'!X548^(1/3)*COS(('OddsRatio_working_3-way'!Y548+4*PI())/3)</f>
        <v>#VALUE!</v>
      </c>
      <c r="AC548" s="11" t="e">
        <f>'OddsRatio_working_3-way'!X548^(1/3)*SIN('OddsRatio_working_3-way'!Y548/3)</f>
        <v>#VALUE!</v>
      </c>
      <c r="AD548" s="11" t="e">
        <f>'OddsRatio_working_3-way'!X548^(1/3)*SIN(('OddsRatio_working_3-way'!Y548+2*PI())/3)</f>
        <v>#VALUE!</v>
      </c>
      <c r="AE548" s="11" t="e">
        <f>'OddsRatio_working_3-way'!X548^(1/3)*SIN(('OddsRatio_working_3-way'!Y548+4*PI())/3)</f>
        <v>#VALUE!</v>
      </c>
      <c r="AF548" s="11" t="e">
        <f>-'OddsRatio_working_3-way'!U548/(3*'OddsRatio_working_3-way'!X548^(1/3))*COS(('OddsRatio_working_3-way'!Y548)/3)</f>
        <v>#VALUE!</v>
      </c>
      <c r="AG548" s="11" t="e">
        <f>-'OddsRatio_working_3-way'!U548/(3*'OddsRatio_working_3-way'!X548^(1/3))*COS(('OddsRatio_working_3-way'!Y548+2*PI())/3)</f>
        <v>#VALUE!</v>
      </c>
      <c r="AH548" s="11" t="e">
        <f>-'OddsRatio_working_3-way'!U548/(3*'OddsRatio_working_3-way'!X548^(1/3))*COS(('OddsRatio_working_3-way'!Y548+4*PI())/3)</f>
        <v>#VALUE!</v>
      </c>
      <c r="AI548" s="11" t="e">
        <f>'OddsRatio_working_3-way'!U548/(3*'OddsRatio_working_3-way'!X548^(1/3))*SIN(('OddsRatio_working_3-way'!Y548)/3)</f>
        <v>#VALUE!</v>
      </c>
      <c r="AJ548" s="11" t="e">
        <f>'OddsRatio_working_3-way'!U548/(3*'OddsRatio_working_3-way'!X548^(1/3))*SIN(('OddsRatio_working_3-way'!Y548+2*PI())/3)</f>
        <v>#VALUE!</v>
      </c>
      <c r="AK548" s="11" t="e">
        <f>'OddsRatio_working_3-way'!U548/(3*'OddsRatio_working_3-way'!X548^(1/3))*SIN(('OddsRatio_working_3-way'!Y548+4*PI())/3)</f>
        <v>#VALUE!</v>
      </c>
      <c r="AL548" s="11" t="e">
        <f>'OddsRatio_working_3-way'!Z548+'OddsRatio_working_3-way'!AF548</f>
        <v>#VALUE!</v>
      </c>
      <c r="AM548" s="11" t="e">
        <f>'OddsRatio_working_3-way'!AA548+'OddsRatio_working_3-way'!AG548</f>
        <v>#VALUE!</v>
      </c>
      <c r="AN548" s="11" t="e">
        <f>'OddsRatio_working_3-way'!AB548+'OddsRatio_working_3-way'!AH548</f>
        <v>#VALUE!</v>
      </c>
      <c r="AO548" s="11" t="e">
        <f>'OddsRatio_working_3-way'!AC548+'OddsRatio_working_3-way'!AI548</f>
        <v>#VALUE!</v>
      </c>
      <c r="AP548" s="11" t="e">
        <f>'OddsRatio_working_3-way'!AD548+'OddsRatio_working_3-way'!AJ548</f>
        <v>#VALUE!</v>
      </c>
      <c r="AQ548" s="11" t="e">
        <f>'OddsRatio_working_3-way'!AE548+'OddsRatio_working_3-way'!AK548</f>
        <v>#VALUE!</v>
      </c>
      <c r="AR548" s="10" t="str">
        <f>IF(A548="","",IF(('OddsRatio_working_3-way'!X548=0),IF(Q548&gt;0,-Q548^(1/3),(-Q548)^(1/3)),'OddsRatio_working_3-way'!AL548-'OddsRatio_working_3-way'!R548/3))</f>
        <v/>
      </c>
      <c r="AS548" s="11" t="e">
        <f>IF(('OddsRatio_working_3-way'!X548=0),IF(Q548&gt;0,-Q548^(1/3),(-Q548)^(1/3)),'OddsRatio_working_3-way'!AM548-'OddsRatio_working_3-way'!R548/3)</f>
        <v>#VALUE!</v>
      </c>
      <c r="AT548" s="11" t="e">
        <f>IF(('OddsRatio_working_3-way'!X548=0),IF(Q548&gt;0,-Q548^(1/3),(-Q548)^(1/3)),'OddsRatio_working_3-way'!AN548-'OddsRatio_working_3-way'!R548/3)</f>
        <v>#VALUE!</v>
      </c>
      <c r="AU548" s="11" t="e">
        <f>IF(('OddsRatio_working_3-way'!X548=0),0,'OddsRatio_working_3-way'!AO548)</f>
        <v>#VALUE!</v>
      </c>
      <c r="AV548" s="11" t="e">
        <f>IF(('OddsRatio_working_3-way'!X548=0),0,'OddsRatio_working_3-way'!AP548)</f>
        <v>#VALUE!</v>
      </c>
      <c r="AW548" s="11" t="e">
        <f>IF(('OddsRatio_working_3-way'!X548=0),0,'OddsRatio_working_3-way'!AQ548)</f>
        <v>#VALUE!</v>
      </c>
    </row>
    <row r="549" spans="1:4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9" t="e">
        <f t="shared" si="117"/>
        <v>#VALUE!</v>
      </c>
      <c r="E549" s="9" t="e">
        <f t="shared" si="118"/>
        <v>#VALUE!</v>
      </c>
      <c r="F549" s="9" t="e">
        <f t="shared" si="119"/>
        <v>#VALUE!</v>
      </c>
      <c r="G549" s="9" t="str">
        <f t="shared" si="120"/>
        <v/>
      </c>
      <c r="H549" s="9" t="str">
        <f t="shared" si="121"/>
        <v/>
      </c>
      <c r="I549" s="9" t="str">
        <f t="shared" si="122"/>
        <v/>
      </c>
      <c r="J549" s="9" t="str">
        <f t="shared" si="123"/>
        <v/>
      </c>
      <c r="K549" s="11" t="e">
        <f t="shared" si="124"/>
        <v>#VALUE!</v>
      </c>
      <c r="L549" s="11" t="e">
        <f t="shared" si="125"/>
        <v>#VALUE!</v>
      </c>
      <c r="M549" s="11" t="e">
        <f t="shared" si="126"/>
        <v>#VALUE!</v>
      </c>
      <c r="N549" s="11" t="e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#VALUE!</v>
      </c>
      <c r="O549" s="11">
        <f>0</f>
        <v>0</v>
      </c>
      <c r="P549" s="11" t="e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#VALUE!</v>
      </c>
      <c r="Q549" s="11" t="e">
        <f>2*'OddsRatio_working_3-way'!K549*'OddsRatio_working_3-way'!L549*'OddsRatio_working_3-way'!M549</f>
        <v>#VALUE!</v>
      </c>
      <c r="R549" s="11" t="e">
        <f t="shared" si="127"/>
        <v>#VALUE!</v>
      </c>
      <c r="S549" s="11" t="e">
        <f t="shared" si="128"/>
        <v>#VALUE!</v>
      </c>
      <c r="T549" s="11" t="e">
        <f t="shared" si="129"/>
        <v>#VALUE!</v>
      </c>
      <c r="U549" s="11" t="e">
        <f>'OddsRatio_working_3-way'!S549-'OddsRatio_working_3-way'!R549^2/3</f>
        <v>#VALUE!</v>
      </c>
      <c r="V549" s="11" t="e">
        <f>'OddsRatio_working_3-way'!S549*'OddsRatio_working_3-way'!R549/3-2*'OddsRatio_working_3-way'!R549^3/27-'OddsRatio_working_3-way'!T549</f>
        <v>#VALUE!</v>
      </c>
      <c r="W549" s="11" t="e">
        <f>'OddsRatio_working_3-way'!V549^2+4*'OddsRatio_working_3-way'!U549^3/27</f>
        <v>#VALUE!</v>
      </c>
      <c r="X549" s="11" t="e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#VALUE!</v>
      </c>
      <c r="Y549" s="11" t="e">
        <f>IF('OddsRatio_working_3-way'!W549&gt;=0,IF('OddsRatio_working_3-way'!V549+SQRT('OddsRatio_working_3-way'!W549)&gt;0,0,PI()),ACOS('OddsRatio_working_3-way'!V549/(2*'OddsRatio_working_3-way'!X549)))</f>
        <v>#VALUE!</v>
      </c>
      <c r="Z549" s="11" t="e">
        <f>'OddsRatio_working_3-way'!X549^(1/3)*COS('OddsRatio_working_3-way'!Y549/3)</f>
        <v>#VALUE!</v>
      </c>
      <c r="AA549" s="11" t="e">
        <f>'OddsRatio_working_3-way'!X549^(1/3)*COS(('OddsRatio_working_3-way'!Y549+2*PI())/3)</f>
        <v>#VALUE!</v>
      </c>
      <c r="AB549" s="11" t="e">
        <f>'OddsRatio_working_3-way'!X549^(1/3)*COS(('OddsRatio_working_3-way'!Y549+4*PI())/3)</f>
        <v>#VALUE!</v>
      </c>
      <c r="AC549" s="11" t="e">
        <f>'OddsRatio_working_3-way'!X549^(1/3)*SIN('OddsRatio_working_3-way'!Y549/3)</f>
        <v>#VALUE!</v>
      </c>
      <c r="AD549" s="11" t="e">
        <f>'OddsRatio_working_3-way'!X549^(1/3)*SIN(('OddsRatio_working_3-way'!Y549+2*PI())/3)</f>
        <v>#VALUE!</v>
      </c>
      <c r="AE549" s="11" t="e">
        <f>'OddsRatio_working_3-way'!X549^(1/3)*SIN(('OddsRatio_working_3-way'!Y549+4*PI())/3)</f>
        <v>#VALUE!</v>
      </c>
      <c r="AF549" s="11" t="e">
        <f>-'OddsRatio_working_3-way'!U549/(3*'OddsRatio_working_3-way'!X549^(1/3))*COS(('OddsRatio_working_3-way'!Y549)/3)</f>
        <v>#VALUE!</v>
      </c>
      <c r="AG549" s="11" t="e">
        <f>-'OddsRatio_working_3-way'!U549/(3*'OddsRatio_working_3-way'!X549^(1/3))*COS(('OddsRatio_working_3-way'!Y549+2*PI())/3)</f>
        <v>#VALUE!</v>
      </c>
      <c r="AH549" s="11" t="e">
        <f>-'OddsRatio_working_3-way'!U549/(3*'OddsRatio_working_3-way'!X549^(1/3))*COS(('OddsRatio_working_3-way'!Y549+4*PI())/3)</f>
        <v>#VALUE!</v>
      </c>
      <c r="AI549" s="11" t="e">
        <f>'OddsRatio_working_3-way'!U549/(3*'OddsRatio_working_3-way'!X549^(1/3))*SIN(('OddsRatio_working_3-way'!Y549)/3)</f>
        <v>#VALUE!</v>
      </c>
      <c r="AJ549" s="11" t="e">
        <f>'OddsRatio_working_3-way'!U549/(3*'OddsRatio_working_3-way'!X549^(1/3))*SIN(('OddsRatio_working_3-way'!Y549+2*PI())/3)</f>
        <v>#VALUE!</v>
      </c>
      <c r="AK549" s="11" t="e">
        <f>'OddsRatio_working_3-way'!U549/(3*'OddsRatio_working_3-way'!X549^(1/3))*SIN(('OddsRatio_working_3-way'!Y549+4*PI())/3)</f>
        <v>#VALUE!</v>
      </c>
      <c r="AL549" s="11" t="e">
        <f>'OddsRatio_working_3-way'!Z549+'OddsRatio_working_3-way'!AF549</f>
        <v>#VALUE!</v>
      </c>
      <c r="AM549" s="11" t="e">
        <f>'OddsRatio_working_3-way'!AA549+'OddsRatio_working_3-way'!AG549</f>
        <v>#VALUE!</v>
      </c>
      <c r="AN549" s="11" t="e">
        <f>'OddsRatio_working_3-way'!AB549+'OddsRatio_working_3-way'!AH549</f>
        <v>#VALUE!</v>
      </c>
      <c r="AO549" s="11" t="e">
        <f>'OddsRatio_working_3-way'!AC549+'OddsRatio_working_3-way'!AI549</f>
        <v>#VALUE!</v>
      </c>
      <c r="AP549" s="11" t="e">
        <f>'OddsRatio_working_3-way'!AD549+'OddsRatio_working_3-way'!AJ549</f>
        <v>#VALUE!</v>
      </c>
      <c r="AQ549" s="11" t="e">
        <f>'OddsRatio_working_3-way'!AE549+'OddsRatio_working_3-way'!AK549</f>
        <v>#VALUE!</v>
      </c>
      <c r="AR549" s="10" t="str">
        <f>IF(A549="","",IF(('OddsRatio_working_3-way'!X549=0),IF(Q549&gt;0,-Q549^(1/3),(-Q549)^(1/3)),'OddsRatio_working_3-way'!AL549-'OddsRatio_working_3-way'!R549/3))</f>
        <v/>
      </c>
      <c r="AS549" s="11" t="e">
        <f>IF(('OddsRatio_working_3-way'!X549=0),IF(Q549&gt;0,-Q549^(1/3),(-Q549)^(1/3)),'OddsRatio_working_3-way'!AM549-'OddsRatio_working_3-way'!R549/3)</f>
        <v>#VALUE!</v>
      </c>
      <c r="AT549" s="11" t="e">
        <f>IF(('OddsRatio_working_3-way'!X549=0),IF(Q549&gt;0,-Q549^(1/3),(-Q549)^(1/3)),'OddsRatio_working_3-way'!AN549-'OddsRatio_working_3-way'!R549/3)</f>
        <v>#VALUE!</v>
      </c>
      <c r="AU549" s="11" t="e">
        <f>IF(('OddsRatio_working_3-way'!X549=0),0,'OddsRatio_working_3-way'!AO549)</f>
        <v>#VALUE!</v>
      </c>
      <c r="AV549" s="11" t="e">
        <f>IF(('OddsRatio_working_3-way'!X549=0),0,'OddsRatio_working_3-way'!AP549)</f>
        <v>#VALUE!</v>
      </c>
      <c r="AW549" s="11" t="e">
        <f>IF(('OddsRatio_working_3-way'!X549=0),0,'OddsRatio_working_3-way'!AQ549)</f>
        <v>#VALUE!</v>
      </c>
    </row>
    <row r="550" spans="1:4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9" t="e">
        <f t="shared" si="117"/>
        <v>#VALUE!</v>
      </c>
      <c r="E550" s="9" t="e">
        <f t="shared" si="118"/>
        <v>#VALUE!</v>
      </c>
      <c r="F550" s="9" t="e">
        <f t="shared" si="119"/>
        <v>#VALUE!</v>
      </c>
      <c r="G550" s="9" t="str">
        <f t="shared" si="120"/>
        <v/>
      </c>
      <c r="H550" s="9" t="str">
        <f t="shared" si="121"/>
        <v/>
      </c>
      <c r="I550" s="9" t="str">
        <f t="shared" si="122"/>
        <v/>
      </c>
      <c r="J550" s="9" t="str">
        <f t="shared" si="123"/>
        <v/>
      </c>
      <c r="K550" s="11" t="e">
        <f t="shared" si="124"/>
        <v>#VALUE!</v>
      </c>
      <c r="L550" s="11" t="e">
        <f t="shared" si="125"/>
        <v>#VALUE!</v>
      </c>
      <c r="M550" s="11" t="e">
        <f t="shared" si="126"/>
        <v>#VALUE!</v>
      </c>
      <c r="N550" s="11" t="e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#VALUE!</v>
      </c>
      <c r="O550" s="11">
        <f>0</f>
        <v>0</v>
      </c>
      <c r="P550" s="11" t="e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#VALUE!</v>
      </c>
      <c r="Q550" s="11" t="e">
        <f>2*'OddsRatio_working_3-way'!K550*'OddsRatio_working_3-way'!L550*'OddsRatio_working_3-way'!M550</f>
        <v>#VALUE!</v>
      </c>
      <c r="R550" s="11" t="e">
        <f t="shared" si="127"/>
        <v>#VALUE!</v>
      </c>
      <c r="S550" s="11" t="e">
        <f t="shared" si="128"/>
        <v>#VALUE!</v>
      </c>
      <c r="T550" s="11" t="e">
        <f t="shared" si="129"/>
        <v>#VALUE!</v>
      </c>
      <c r="U550" s="11" t="e">
        <f>'OddsRatio_working_3-way'!S550-'OddsRatio_working_3-way'!R550^2/3</f>
        <v>#VALUE!</v>
      </c>
      <c r="V550" s="11" t="e">
        <f>'OddsRatio_working_3-way'!S550*'OddsRatio_working_3-way'!R550/3-2*'OddsRatio_working_3-way'!R550^3/27-'OddsRatio_working_3-way'!T550</f>
        <v>#VALUE!</v>
      </c>
      <c r="W550" s="11" t="e">
        <f>'OddsRatio_working_3-way'!V550^2+4*'OddsRatio_working_3-way'!U550^3/27</f>
        <v>#VALUE!</v>
      </c>
      <c r="X550" s="11" t="e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#VALUE!</v>
      </c>
      <c r="Y550" s="11" t="e">
        <f>IF('OddsRatio_working_3-way'!W550&gt;=0,IF('OddsRatio_working_3-way'!V550+SQRT('OddsRatio_working_3-way'!W550)&gt;0,0,PI()),ACOS('OddsRatio_working_3-way'!V550/(2*'OddsRatio_working_3-way'!X550)))</f>
        <v>#VALUE!</v>
      </c>
      <c r="Z550" s="11" t="e">
        <f>'OddsRatio_working_3-way'!X550^(1/3)*COS('OddsRatio_working_3-way'!Y550/3)</f>
        <v>#VALUE!</v>
      </c>
      <c r="AA550" s="11" t="e">
        <f>'OddsRatio_working_3-way'!X550^(1/3)*COS(('OddsRatio_working_3-way'!Y550+2*PI())/3)</f>
        <v>#VALUE!</v>
      </c>
      <c r="AB550" s="11" t="e">
        <f>'OddsRatio_working_3-way'!X550^(1/3)*COS(('OddsRatio_working_3-way'!Y550+4*PI())/3)</f>
        <v>#VALUE!</v>
      </c>
      <c r="AC550" s="11" t="e">
        <f>'OddsRatio_working_3-way'!X550^(1/3)*SIN('OddsRatio_working_3-way'!Y550/3)</f>
        <v>#VALUE!</v>
      </c>
      <c r="AD550" s="11" t="e">
        <f>'OddsRatio_working_3-way'!X550^(1/3)*SIN(('OddsRatio_working_3-way'!Y550+2*PI())/3)</f>
        <v>#VALUE!</v>
      </c>
      <c r="AE550" s="11" t="e">
        <f>'OddsRatio_working_3-way'!X550^(1/3)*SIN(('OddsRatio_working_3-way'!Y550+4*PI())/3)</f>
        <v>#VALUE!</v>
      </c>
      <c r="AF550" s="11" t="e">
        <f>-'OddsRatio_working_3-way'!U550/(3*'OddsRatio_working_3-way'!X550^(1/3))*COS(('OddsRatio_working_3-way'!Y550)/3)</f>
        <v>#VALUE!</v>
      </c>
      <c r="AG550" s="11" t="e">
        <f>-'OddsRatio_working_3-way'!U550/(3*'OddsRatio_working_3-way'!X550^(1/3))*COS(('OddsRatio_working_3-way'!Y550+2*PI())/3)</f>
        <v>#VALUE!</v>
      </c>
      <c r="AH550" s="11" t="e">
        <f>-'OddsRatio_working_3-way'!U550/(3*'OddsRatio_working_3-way'!X550^(1/3))*COS(('OddsRatio_working_3-way'!Y550+4*PI())/3)</f>
        <v>#VALUE!</v>
      </c>
      <c r="AI550" s="11" t="e">
        <f>'OddsRatio_working_3-way'!U550/(3*'OddsRatio_working_3-way'!X550^(1/3))*SIN(('OddsRatio_working_3-way'!Y550)/3)</f>
        <v>#VALUE!</v>
      </c>
      <c r="AJ550" s="11" t="e">
        <f>'OddsRatio_working_3-way'!U550/(3*'OddsRatio_working_3-way'!X550^(1/3))*SIN(('OddsRatio_working_3-way'!Y550+2*PI())/3)</f>
        <v>#VALUE!</v>
      </c>
      <c r="AK550" s="11" t="e">
        <f>'OddsRatio_working_3-way'!U550/(3*'OddsRatio_working_3-way'!X550^(1/3))*SIN(('OddsRatio_working_3-way'!Y550+4*PI())/3)</f>
        <v>#VALUE!</v>
      </c>
      <c r="AL550" s="11" t="e">
        <f>'OddsRatio_working_3-way'!Z550+'OddsRatio_working_3-way'!AF550</f>
        <v>#VALUE!</v>
      </c>
      <c r="AM550" s="11" t="e">
        <f>'OddsRatio_working_3-way'!AA550+'OddsRatio_working_3-way'!AG550</f>
        <v>#VALUE!</v>
      </c>
      <c r="AN550" s="11" t="e">
        <f>'OddsRatio_working_3-way'!AB550+'OddsRatio_working_3-way'!AH550</f>
        <v>#VALUE!</v>
      </c>
      <c r="AO550" s="11" t="e">
        <f>'OddsRatio_working_3-way'!AC550+'OddsRatio_working_3-way'!AI550</f>
        <v>#VALUE!</v>
      </c>
      <c r="AP550" s="11" t="e">
        <f>'OddsRatio_working_3-way'!AD550+'OddsRatio_working_3-way'!AJ550</f>
        <v>#VALUE!</v>
      </c>
      <c r="AQ550" s="11" t="e">
        <f>'OddsRatio_working_3-way'!AE550+'OddsRatio_working_3-way'!AK550</f>
        <v>#VALUE!</v>
      </c>
      <c r="AR550" s="10" t="str">
        <f>IF(A550="","",IF(('OddsRatio_working_3-way'!X550=0),IF(Q550&gt;0,-Q550^(1/3),(-Q550)^(1/3)),'OddsRatio_working_3-way'!AL550-'OddsRatio_working_3-way'!R550/3))</f>
        <v/>
      </c>
      <c r="AS550" s="11" t="e">
        <f>IF(('OddsRatio_working_3-way'!X550=0),IF(Q550&gt;0,-Q550^(1/3),(-Q550)^(1/3)),'OddsRatio_working_3-way'!AM550-'OddsRatio_working_3-way'!R550/3)</f>
        <v>#VALUE!</v>
      </c>
      <c r="AT550" s="11" t="e">
        <f>IF(('OddsRatio_working_3-way'!X550=0),IF(Q550&gt;0,-Q550^(1/3),(-Q550)^(1/3)),'OddsRatio_working_3-way'!AN550-'OddsRatio_working_3-way'!R550/3)</f>
        <v>#VALUE!</v>
      </c>
      <c r="AU550" s="11" t="e">
        <f>IF(('OddsRatio_working_3-way'!X550=0),0,'OddsRatio_working_3-way'!AO550)</f>
        <v>#VALUE!</v>
      </c>
      <c r="AV550" s="11" t="e">
        <f>IF(('OddsRatio_working_3-way'!X550=0),0,'OddsRatio_working_3-way'!AP550)</f>
        <v>#VALUE!</v>
      </c>
      <c r="AW550" s="11" t="e">
        <f>IF(('OddsRatio_working_3-way'!X550=0),0,'OddsRatio_working_3-way'!AQ550)</f>
        <v>#VALUE!</v>
      </c>
    </row>
    <row r="551" spans="1:4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9" t="e">
        <f t="shared" si="117"/>
        <v>#VALUE!</v>
      </c>
      <c r="E551" s="9" t="e">
        <f t="shared" si="118"/>
        <v>#VALUE!</v>
      </c>
      <c r="F551" s="9" t="e">
        <f t="shared" si="119"/>
        <v>#VALUE!</v>
      </c>
      <c r="G551" s="9" t="str">
        <f t="shared" si="120"/>
        <v/>
      </c>
      <c r="H551" s="9" t="str">
        <f t="shared" si="121"/>
        <v/>
      </c>
      <c r="I551" s="9" t="str">
        <f t="shared" si="122"/>
        <v/>
      </c>
      <c r="J551" s="9" t="str">
        <f t="shared" si="123"/>
        <v/>
      </c>
      <c r="K551" s="11" t="e">
        <f t="shared" si="124"/>
        <v>#VALUE!</v>
      </c>
      <c r="L551" s="11" t="e">
        <f t="shared" si="125"/>
        <v>#VALUE!</v>
      </c>
      <c r="M551" s="11" t="e">
        <f t="shared" si="126"/>
        <v>#VALUE!</v>
      </c>
      <c r="N551" s="11" t="e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#VALUE!</v>
      </c>
      <c r="O551" s="11">
        <f>0</f>
        <v>0</v>
      </c>
      <c r="P551" s="11" t="e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#VALUE!</v>
      </c>
      <c r="Q551" s="11" t="e">
        <f>2*'OddsRatio_working_3-way'!K551*'OddsRatio_working_3-way'!L551*'OddsRatio_working_3-way'!M551</f>
        <v>#VALUE!</v>
      </c>
      <c r="R551" s="11" t="e">
        <f t="shared" si="127"/>
        <v>#VALUE!</v>
      </c>
      <c r="S551" s="11" t="e">
        <f t="shared" si="128"/>
        <v>#VALUE!</v>
      </c>
      <c r="T551" s="11" t="e">
        <f t="shared" si="129"/>
        <v>#VALUE!</v>
      </c>
      <c r="U551" s="11" t="e">
        <f>'OddsRatio_working_3-way'!S551-'OddsRatio_working_3-way'!R551^2/3</f>
        <v>#VALUE!</v>
      </c>
      <c r="V551" s="11" t="e">
        <f>'OddsRatio_working_3-way'!S551*'OddsRatio_working_3-way'!R551/3-2*'OddsRatio_working_3-way'!R551^3/27-'OddsRatio_working_3-way'!T551</f>
        <v>#VALUE!</v>
      </c>
      <c r="W551" s="11" t="e">
        <f>'OddsRatio_working_3-way'!V551^2+4*'OddsRatio_working_3-way'!U551^3/27</f>
        <v>#VALUE!</v>
      </c>
      <c r="X551" s="11" t="e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#VALUE!</v>
      </c>
      <c r="Y551" s="11" t="e">
        <f>IF('OddsRatio_working_3-way'!W551&gt;=0,IF('OddsRatio_working_3-way'!V551+SQRT('OddsRatio_working_3-way'!W551)&gt;0,0,PI()),ACOS('OddsRatio_working_3-way'!V551/(2*'OddsRatio_working_3-way'!X551)))</f>
        <v>#VALUE!</v>
      </c>
      <c r="Z551" s="11" t="e">
        <f>'OddsRatio_working_3-way'!X551^(1/3)*COS('OddsRatio_working_3-way'!Y551/3)</f>
        <v>#VALUE!</v>
      </c>
      <c r="AA551" s="11" t="e">
        <f>'OddsRatio_working_3-way'!X551^(1/3)*COS(('OddsRatio_working_3-way'!Y551+2*PI())/3)</f>
        <v>#VALUE!</v>
      </c>
      <c r="AB551" s="11" t="e">
        <f>'OddsRatio_working_3-way'!X551^(1/3)*COS(('OddsRatio_working_3-way'!Y551+4*PI())/3)</f>
        <v>#VALUE!</v>
      </c>
      <c r="AC551" s="11" t="e">
        <f>'OddsRatio_working_3-way'!X551^(1/3)*SIN('OddsRatio_working_3-way'!Y551/3)</f>
        <v>#VALUE!</v>
      </c>
      <c r="AD551" s="11" t="e">
        <f>'OddsRatio_working_3-way'!X551^(1/3)*SIN(('OddsRatio_working_3-way'!Y551+2*PI())/3)</f>
        <v>#VALUE!</v>
      </c>
      <c r="AE551" s="11" t="e">
        <f>'OddsRatio_working_3-way'!X551^(1/3)*SIN(('OddsRatio_working_3-way'!Y551+4*PI())/3)</f>
        <v>#VALUE!</v>
      </c>
      <c r="AF551" s="11" t="e">
        <f>-'OddsRatio_working_3-way'!U551/(3*'OddsRatio_working_3-way'!X551^(1/3))*COS(('OddsRatio_working_3-way'!Y551)/3)</f>
        <v>#VALUE!</v>
      </c>
      <c r="AG551" s="11" t="e">
        <f>-'OddsRatio_working_3-way'!U551/(3*'OddsRatio_working_3-way'!X551^(1/3))*COS(('OddsRatio_working_3-way'!Y551+2*PI())/3)</f>
        <v>#VALUE!</v>
      </c>
      <c r="AH551" s="11" t="e">
        <f>-'OddsRatio_working_3-way'!U551/(3*'OddsRatio_working_3-way'!X551^(1/3))*COS(('OddsRatio_working_3-way'!Y551+4*PI())/3)</f>
        <v>#VALUE!</v>
      </c>
      <c r="AI551" s="11" t="e">
        <f>'OddsRatio_working_3-way'!U551/(3*'OddsRatio_working_3-way'!X551^(1/3))*SIN(('OddsRatio_working_3-way'!Y551)/3)</f>
        <v>#VALUE!</v>
      </c>
      <c r="AJ551" s="11" t="e">
        <f>'OddsRatio_working_3-way'!U551/(3*'OddsRatio_working_3-way'!X551^(1/3))*SIN(('OddsRatio_working_3-way'!Y551+2*PI())/3)</f>
        <v>#VALUE!</v>
      </c>
      <c r="AK551" s="11" t="e">
        <f>'OddsRatio_working_3-way'!U551/(3*'OddsRatio_working_3-way'!X551^(1/3))*SIN(('OddsRatio_working_3-way'!Y551+4*PI())/3)</f>
        <v>#VALUE!</v>
      </c>
      <c r="AL551" s="11" t="e">
        <f>'OddsRatio_working_3-way'!Z551+'OddsRatio_working_3-way'!AF551</f>
        <v>#VALUE!</v>
      </c>
      <c r="AM551" s="11" t="e">
        <f>'OddsRatio_working_3-way'!AA551+'OddsRatio_working_3-way'!AG551</f>
        <v>#VALUE!</v>
      </c>
      <c r="AN551" s="11" t="e">
        <f>'OddsRatio_working_3-way'!AB551+'OddsRatio_working_3-way'!AH551</f>
        <v>#VALUE!</v>
      </c>
      <c r="AO551" s="11" t="e">
        <f>'OddsRatio_working_3-way'!AC551+'OddsRatio_working_3-way'!AI551</f>
        <v>#VALUE!</v>
      </c>
      <c r="AP551" s="11" t="e">
        <f>'OddsRatio_working_3-way'!AD551+'OddsRatio_working_3-way'!AJ551</f>
        <v>#VALUE!</v>
      </c>
      <c r="AQ551" s="11" t="e">
        <f>'OddsRatio_working_3-way'!AE551+'OddsRatio_working_3-way'!AK551</f>
        <v>#VALUE!</v>
      </c>
      <c r="AR551" s="10" t="str">
        <f>IF(A551="","",IF(('OddsRatio_working_3-way'!X551=0),IF(Q551&gt;0,-Q551^(1/3),(-Q551)^(1/3)),'OddsRatio_working_3-way'!AL551-'OddsRatio_working_3-way'!R551/3))</f>
        <v/>
      </c>
      <c r="AS551" s="11" t="e">
        <f>IF(('OddsRatio_working_3-way'!X551=0),IF(Q551&gt;0,-Q551^(1/3),(-Q551)^(1/3)),'OddsRatio_working_3-way'!AM551-'OddsRatio_working_3-way'!R551/3)</f>
        <v>#VALUE!</v>
      </c>
      <c r="AT551" s="11" t="e">
        <f>IF(('OddsRatio_working_3-way'!X551=0),IF(Q551&gt;0,-Q551^(1/3),(-Q551)^(1/3)),'OddsRatio_working_3-way'!AN551-'OddsRatio_working_3-way'!R551/3)</f>
        <v>#VALUE!</v>
      </c>
      <c r="AU551" s="11" t="e">
        <f>IF(('OddsRatio_working_3-way'!X551=0),0,'OddsRatio_working_3-way'!AO551)</f>
        <v>#VALUE!</v>
      </c>
      <c r="AV551" s="11" t="e">
        <f>IF(('OddsRatio_working_3-way'!X551=0),0,'OddsRatio_working_3-way'!AP551)</f>
        <v>#VALUE!</v>
      </c>
      <c r="AW551" s="11" t="e">
        <f>IF(('OddsRatio_working_3-way'!X551=0),0,'OddsRatio_working_3-way'!AQ551)</f>
        <v>#VALUE!</v>
      </c>
    </row>
    <row r="552" spans="1:4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9" t="e">
        <f t="shared" si="117"/>
        <v>#VALUE!</v>
      </c>
      <c r="E552" s="9" t="e">
        <f t="shared" si="118"/>
        <v>#VALUE!</v>
      </c>
      <c r="F552" s="9" t="e">
        <f t="shared" si="119"/>
        <v>#VALUE!</v>
      </c>
      <c r="G552" s="9" t="str">
        <f t="shared" si="120"/>
        <v/>
      </c>
      <c r="H552" s="9" t="str">
        <f t="shared" si="121"/>
        <v/>
      </c>
      <c r="I552" s="9" t="str">
        <f t="shared" si="122"/>
        <v/>
      </c>
      <c r="J552" s="9" t="str">
        <f t="shared" si="123"/>
        <v/>
      </c>
      <c r="K552" s="11" t="e">
        <f t="shared" si="124"/>
        <v>#VALUE!</v>
      </c>
      <c r="L552" s="11" t="e">
        <f t="shared" si="125"/>
        <v>#VALUE!</v>
      </c>
      <c r="M552" s="11" t="e">
        <f t="shared" si="126"/>
        <v>#VALUE!</v>
      </c>
      <c r="N552" s="11" t="e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#VALUE!</v>
      </c>
      <c r="O552" s="11">
        <f>0</f>
        <v>0</v>
      </c>
      <c r="P552" s="11" t="e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#VALUE!</v>
      </c>
      <c r="Q552" s="11" t="e">
        <f>2*'OddsRatio_working_3-way'!K552*'OddsRatio_working_3-way'!L552*'OddsRatio_working_3-way'!M552</f>
        <v>#VALUE!</v>
      </c>
      <c r="R552" s="11" t="e">
        <f t="shared" si="127"/>
        <v>#VALUE!</v>
      </c>
      <c r="S552" s="11" t="e">
        <f t="shared" si="128"/>
        <v>#VALUE!</v>
      </c>
      <c r="T552" s="11" t="e">
        <f t="shared" si="129"/>
        <v>#VALUE!</v>
      </c>
      <c r="U552" s="11" t="e">
        <f>'OddsRatio_working_3-way'!S552-'OddsRatio_working_3-way'!R552^2/3</f>
        <v>#VALUE!</v>
      </c>
      <c r="V552" s="11" t="e">
        <f>'OddsRatio_working_3-way'!S552*'OddsRatio_working_3-way'!R552/3-2*'OddsRatio_working_3-way'!R552^3/27-'OddsRatio_working_3-way'!T552</f>
        <v>#VALUE!</v>
      </c>
      <c r="W552" s="11" t="e">
        <f>'OddsRatio_working_3-way'!V552^2+4*'OddsRatio_working_3-way'!U552^3/27</f>
        <v>#VALUE!</v>
      </c>
      <c r="X552" s="11" t="e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#VALUE!</v>
      </c>
      <c r="Y552" s="11" t="e">
        <f>IF('OddsRatio_working_3-way'!W552&gt;=0,IF('OddsRatio_working_3-way'!V552+SQRT('OddsRatio_working_3-way'!W552)&gt;0,0,PI()),ACOS('OddsRatio_working_3-way'!V552/(2*'OddsRatio_working_3-way'!X552)))</f>
        <v>#VALUE!</v>
      </c>
      <c r="Z552" s="11" t="e">
        <f>'OddsRatio_working_3-way'!X552^(1/3)*COS('OddsRatio_working_3-way'!Y552/3)</f>
        <v>#VALUE!</v>
      </c>
      <c r="AA552" s="11" t="e">
        <f>'OddsRatio_working_3-way'!X552^(1/3)*COS(('OddsRatio_working_3-way'!Y552+2*PI())/3)</f>
        <v>#VALUE!</v>
      </c>
      <c r="AB552" s="11" t="e">
        <f>'OddsRatio_working_3-way'!X552^(1/3)*COS(('OddsRatio_working_3-way'!Y552+4*PI())/3)</f>
        <v>#VALUE!</v>
      </c>
      <c r="AC552" s="11" t="e">
        <f>'OddsRatio_working_3-way'!X552^(1/3)*SIN('OddsRatio_working_3-way'!Y552/3)</f>
        <v>#VALUE!</v>
      </c>
      <c r="AD552" s="11" t="e">
        <f>'OddsRatio_working_3-way'!X552^(1/3)*SIN(('OddsRatio_working_3-way'!Y552+2*PI())/3)</f>
        <v>#VALUE!</v>
      </c>
      <c r="AE552" s="11" t="e">
        <f>'OddsRatio_working_3-way'!X552^(1/3)*SIN(('OddsRatio_working_3-way'!Y552+4*PI())/3)</f>
        <v>#VALUE!</v>
      </c>
      <c r="AF552" s="11" t="e">
        <f>-'OddsRatio_working_3-way'!U552/(3*'OddsRatio_working_3-way'!X552^(1/3))*COS(('OddsRatio_working_3-way'!Y552)/3)</f>
        <v>#VALUE!</v>
      </c>
      <c r="AG552" s="11" t="e">
        <f>-'OddsRatio_working_3-way'!U552/(3*'OddsRatio_working_3-way'!X552^(1/3))*COS(('OddsRatio_working_3-way'!Y552+2*PI())/3)</f>
        <v>#VALUE!</v>
      </c>
      <c r="AH552" s="11" t="e">
        <f>-'OddsRatio_working_3-way'!U552/(3*'OddsRatio_working_3-way'!X552^(1/3))*COS(('OddsRatio_working_3-way'!Y552+4*PI())/3)</f>
        <v>#VALUE!</v>
      </c>
      <c r="AI552" s="11" t="e">
        <f>'OddsRatio_working_3-way'!U552/(3*'OddsRatio_working_3-way'!X552^(1/3))*SIN(('OddsRatio_working_3-way'!Y552)/3)</f>
        <v>#VALUE!</v>
      </c>
      <c r="AJ552" s="11" t="e">
        <f>'OddsRatio_working_3-way'!U552/(3*'OddsRatio_working_3-way'!X552^(1/3))*SIN(('OddsRatio_working_3-way'!Y552+2*PI())/3)</f>
        <v>#VALUE!</v>
      </c>
      <c r="AK552" s="11" t="e">
        <f>'OddsRatio_working_3-way'!U552/(3*'OddsRatio_working_3-way'!X552^(1/3))*SIN(('OddsRatio_working_3-way'!Y552+4*PI())/3)</f>
        <v>#VALUE!</v>
      </c>
      <c r="AL552" s="11" t="e">
        <f>'OddsRatio_working_3-way'!Z552+'OddsRatio_working_3-way'!AF552</f>
        <v>#VALUE!</v>
      </c>
      <c r="AM552" s="11" t="e">
        <f>'OddsRatio_working_3-way'!AA552+'OddsRatio_working_3-way'!AG552</f>
        <v>#VALUE!</v>
      </c>
      <c r="AN552" s="11" t="e">
        <f>'OddsRatio_working_3-way'!AB552+'OddsRatio_working_3-way'!AH552</f>
        <v>#VALUE!</v>
      </c>
      <c r="AO552" s="11" t="e">
        <f>'OddsRatio_working_3-way'!AC552+'OddsRatio_working_3-way'!AI552</f>
        <v>#VALUE!</v>
      </c>
      <c r="AP552" s="11" t="e">
        <f>'OddsRatio_working_3-way'!AD552+'OddsRatio_working_3-way'!AJ552</f>
        <v>#VALUE!</v>
      </c>
      <c r="AQ552" s="11" t="e">
        <f>'OddsRatio_working_3-way'!AE552+'OddsRatio_working_3-way'!AK552</f>
        <v>#VALUE!</v>
      </c>
      <c r="AR552" s="10" t="str">
        <f>IF(A552="","",IF(('OddsRatio_working_3-way'!X552=0),IF(Q552&gt;0,-Q552^(1/3),(-Q552)^(1/3)),'OddsRatio_working_3-way'!AL552-'OddsRatio_working_3-way'!R552/3))</f>
        <v/>
      </c>
      <c r="AS552" s="11" t="e">
        <f>IF(('OddsRatio_working_3-way'!X552=0),IF(Q552&gt;0,-Q552^(1/3),(-Q552)^(1/3)),'OddsRatio_working_3-way'!AM552-'OddsRatio_working_3-way'!R552/3)</f>
        <v>#VALUE!</v>
      </c>
      <c r="AT552" s="11" t="e">
        <f>IF(('OddsRatio_working_3-way'!X552=0),IF(Q552&gt;0,-Q552^(1/3),(-Q552)^(1/3)),'OddsRatio_working_3-way'!AN552-'OddsRatio_working_3-way'!R552/3)</f>
        <v>#VALUE!</v>
      </c>
      <c r="AU552" s="11" t="e">
        <f>IF(('OddsRatio_working_3-way'!X552=0),0,'OddsRatio_working_3-way'!AO552)</f>
        <v>#VALUE!</v>
      </c>
      <c r="AV552" s="11" t="e">
        <f>IF(('OddsRatio_working_3-way'!X552=0),0,'OddsRatio_working_3-way'!AP552)</f>
        <v>#VALUE!</v>
      </c>
      <c r="AW552" s="11" t="e">
        <f>IF(('OddsRatio_working_3-way'!X552=0),0,'OddsRatio_working_3-way'!AQ552)</f>
        <v>#VALUE!</v>
      </c>
    </row>
    <row r="553" spans="1:4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9" t="e">
        <f t="shared" si="117"/>
        <v>#VALUE!</v>
      </c>
      <c r="E553" s="9" t="e">
        <f t="shared" si="118"/>
        <v>#VALUE!</v>
      </c>
      <c r="F553" s="9" t="e">
        <f t="shared" si="119"/>
        <v>#VALUE!</v>
      </c>
      <c r="G553" s="9" t="str">
        <f t="shared" si="120"/>
        <v/>
      </c>
      <c r="H553" s="9" t="str">
        <f t="shared" si="121"/>
        <v/>
      </c>
      <c r="I553" s="9" t="str">
        <f t="shared" si="122"/>
        <v/>
      </c>
      <c r="J553" s="9" t="str">
        <f t="shared" si="123"/>
        <v/>
      </c>
      <c r="K553" s="11" t="e">
        <f t="shared" si="124"/>
        <v>#VALUE!</v>
      </c>
      <c r="L553" s="11" t="e">
        <f t="shared" si="125"/>
        <v>#VALUE!</v>
      </c>
      <c r="M553" s="11" t="e">
        <f t="shared" si="126"/>
        <v>#VALUE!</v>
      </c>
      <c r="N553" s="11" t="e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#VALUE!</v>
      </c>
      <c r="O553" s="11">
        <f>0</f>
        <v>0</v>
      </c>
      <c r="P553" s="11" t="e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#VALUE!</v>
      </c>
      <c r="Q553" s="11" t="e">
        <f>2*'OddsRatio_working_3-way'!K553*'OddsRatio_working_3-way'!L553*'OddsRatio_working_3-way'!M553</f>
        <v>#VALUE!</v>
      </c>
      <c r="R553" s="11" t="e">
        <f t="shared" si="127"/>
        <v>#VALUE!</v>
      </c>
      <c r="S553" s="11" t="e">
        <f t="shared" si="128"/>
        <v>#VALUE!</v>
      </c>
      <c r="T553" s="11" t="e">
        <f t="shared" si="129"/>
        <v>#VALUE!</v>
      </c>
      <c r="U553" s="11" t="e">
        <f>'OddsRatio_working_3-way'!S553-'OddsRatio_working_3-way'!R553^2/3</f>
        <v>#VALUE!</v>
      </c>
      <c r="V553" s="11" t="e">
        <f>'OddsRatio_working_3-way'!S553*'OddsRatio_working_3-way'!R553/3-2*'OddsRatio_working_3-way'!R553^3/27-'OddsRatio_working_3-way'!T553</f>
        <v>#VALUE!</v>
      </c>
      <c r="W553" s="11" t="e">
        <f>'OddsRatio_working_3-way'!V553^2+4*'OddsRatio_working_3-way'!U553^3/27</f>
        <v>#VALUE!</v>
      </c>
      <c r="X553" s="11" t="e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#VALUE!</v>
      </c>
      <c r="Y553" s="11" t="e">
        <f>IF('OddsRatio_working_3-way'!W553&gt;=0,IF('OddsRatio_working_3-way'!V553+SQRT('OddsRatio_working_3-way'!W553)&gt;0,0,PI()),ACOS('OddsRatio_working_3-way'!V553/(2*'OddsRatio_working_3-way'!X553)))</f>
        <v>#VALUE!</v>
      </c>
      <c r="Z553" s="11" t="e">
        <f>'OddsRatio_working_3-way'!X553^(1/3)*COS('OddsRatio_working_3-way'!Y553/3)</f>
        <v>#VALUE!</v>
      </c>
      <c r="AA553" s="11" t="e">
        <f>'OddsRatio_working_3-way'!X553^(1/3)*COS(('OddsRatio_working_3-way'!Y553+2*PI())/3)</f>
        <v>#VALUE!</v>
      </c>
      <c r="AB553" s="11" t="e">
        <f>'OddsRatio_working_3-way'!X553^(1/3)*COS(('OddsRatio_working_3-way'!Y553+4*PI())/3)</f>
        <v>#VALUE!</v>
      </c>
      <c r="AC553" s="11" t="e">
        <f>'OddsRatio_working_3-way'!X553^(1/3)*SIN('OddsRatio_working_3-way'!Y553/3)</f>
        <v>#VALUE!</v>
      </c>
      <c r="AD553" s="11" t="e">
        <f>'OddsRatio_working_3-way'!X553^(1/3)*SIN(('OddsRatio_working_3-way'!Y553+2*PI())/3)</f>
        <v>#VALUE!</v>
      </c>
      <c r="AE553" s="11" t="e">
        <f>'OddsRatio_working_3-way'!X553^(1/3)*SIN(('OddsRatio_working_3-way'!Y553+4*PI())/3)</f>
        <v>#VALUE!</v>
      </c>
      <c r="AF553" s="11" t="e">
        <f>-'OddsRatio_working_3-way'!U553/(3*'OddsRatio_working_3-way'!X553^(1/3))*COS(('OddsRatio_working_3-way'!Y553)/3)</f>
        <v>#VALUE!</v>
      </c>
      <c r="AG553" s="11" t="e">
        <f>-'OddsRatio_working_3-way'!U553/(3*'OddsRatio_working_3-way'!X553^(1/3))*COS(('OddsRatio_working_3-way'!Y553+2*PI())/3)</f>
        <v>#VALUE!</v>
      </c>
      <c r="AH553" s="11" t="e">
        <f>-'OddsRatio_working_3-way'!U553/(3*'OddsRatio_working_3-way'!X553^(1/3))*COS(('OddsRatio_working_3-way'!Y553+4*PI())/3)</f>
        <v>#VALUE!</v>
      </c>
      <c r="AI553" s="11" t="e">
        <f>'OddsRatio_working_3-way'!U553/(3*'OddsRatio_working_3-way'!X553^(1/3))*SIN(('OddsRatio_working_3-way'!Y553)/3)</f>
        <v>#VALUE!</v>
      </c>
      <c r="AJ553" s="11" t="e">
        <f>'OddsRatio_working_3-way'!U553/(3*'OddsRatio_working_3-way'!X553^(1/3))*SIN(('OddsRatio_working_3-way'!Y553+2*PI())/3)</f>
        <v>#VALUE!</v>
      </c>
      <c r="AK553" s="11" t="e">
        <f>'OddsRatio_working_3-way'!U553/(3*'OddsRatio_working_3-way'!X553^(1/3))*SIN(('OddsRatio_working_3-way'!Y553+4*PI())/3)</f>
        <v>#VALUE!</v>
      </c>
      <c r="AL553" s="11" t="e">
        <f>'OddsRatio_working_3-way'!Z553+'OddsRatio_working_3-way'!AF553</f>
        <v>#VALUE!</v>
      </c>
      <c r="AM553" s="11" t="e">
        <f>'OddsRatio_working_3-way'!AA553+'OddsRatio_working_3-way'!AG553</f>
        <v>#VALUE!</v>
      </c>
      <c r="AN553" s="11" t="e">
        <f>'OddsRatio_working_3-way'!AB553+'OddsRatio_working_3-way'!AH553</f>
        <v>#VALUE!</v>
      </c>
      <c r="AO553" s="11" t="e">
        <f>'OddsRatio_working_3-way'!AC553+'OddsRatio_working_3-way'!AI553</f>
        <v>#VALUE!</v>
      </c>
      <c r="AP553" s="11" t="e">
        <f>'OddsRatio_working_3-way'!AD553+'OddsRatio_working_3-way'!AJ553</f>
        <v>#VALUE!</v>
      </c>
      <c r="AQ553" s="11" t="e">
        <f>'OddsRatio_working_3-way'!AE553+'OddsRatio_working_3-way'!AK553</f>
        <v>#VALUE!</v>
      </c>
      <c r="AR553" s="10" t="str">
        <f>IF(A553="","",IF(('OddsRatio_working_3-way'!X553=0),IF(Q553&gt;0,-Q553^(1/3),(-Q553)^(1/3)),'OddsRatio_working_3-way'!AL553-'OddsRatio_working_3-way'!R553/3))</f>
        <v/>
      </c>
      <c r="AS553" s="11" t="e">
        <f>IF(('OddsRatio_working_3-way'!X553=0),IF(Q553&gt;0,-Q553^(1/3),(-Q553)^(1/3)),'OddsRatio_working_3-way'!AM553-'OddsRatio_working_3-way'!R553/3)</f>
        <v>#VALUE!</v>
      </c>
      <c r="AT553" s="11" t="e">
        <f>IF(('OddsRatio_working_3-way'!X553=0),IF(Q553&gt;0,-Q553^(1/3),(-Q553)^(1/3)),'OddsRatio_working_3-way'!AN553-'OddsRatio_working_3-way'!R553/3)</f>
        <v>#VALUE!</v>
      </c>
      <c r="AU553" s="11" t="e">
        <f>IF(('OddsRatio_working_3-way'!X553=0),0,'OddsRatio_working_3-way'!AO553)</f>
        <v>#VALUE!</v>
      </c>
      <c r="AV553" s="11" t="e">
        <f>IF(('OddsRatio_working_3-way'!X553=0),0,'OddsRatio_working_3-way'!AP553)</f>
        <v>#VALUE!</v>
      </c>
      <c r="AW553" s="11" t="e">
        <f>IF(('OddsRatio_working_3-way'!X553=0),0,'OddsRatio_working_3-way'!AQ553)</f>
        <v>#VALUE!</v>
      </c>
    </row>
    <row r="554" spans="1:4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9" t="e">
        <f t="shared" si="117"/>
        <v>#VALUE!</v>
      </c>
      <c r="E554" s="9" t="e">
        <f t="shared" si="118"/>
        <v>#VALUE!</v>
      </c>
      <c r="F554" s="9" t="e">
        <f t="shared" si="119"/>
        <v>#VALUE!</v>
      </c>
      <c r="G554" s="9" t="str">
        <f t="shared" si="120"/>
        <v/>
      </c>
      <c r="H554" s="9" t="str">
        <f t="shared" si="121"/>
        <v/>
      </c>
      <c r="I554" s="9" t="str">
        <f t="shared" si="122"/>
        <v/>
      </c>
      <c r="J554" s="9" t="str">
        <f t="shared" si="123"/>
        <v/>
      </c>
      <c r="K554" s="11" t="e">
        <f t="shared" si="124"/>
        <v>#VALUE!</v>
      </c>
      <c r="L554" s="11" t="e">
        <f t="shared" si="125"/>
        <v>#VALUE!</v>
      </c>
      <c r="M554" s="11" t="e">
        <f t="shared" si="126"/>
        <v>#VALUE!</v>
      </c>
      <c r="N554" s="11" t="e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#VALUE!</v>
      </c>
      <c r="O554" s="11">
        <f>0</f>
        <v>0</v>
      </c>
      <c r="P554" s="11" t="e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#VALUE!</v>
      </c>
      <c r="Q554" s="11" t="e">
        <f>2*'OddsRatio_working_3-way'!K554*'OddsRatio_working_3-way'!L554*'OddsRatio_working_3-way'!M554</f>
        <v>#VALUE!</v>
      </c>
      <c r="R554" s="11" t="e">
        <f t="shared" si="127"/>
        <v>#VALUE!</v>
      </c>
      <c r="S554" s="11" t="e">
        <f t="shared" si="128"/>
        <v>#VALUE!</v>
      </c>
      <c r="T554" s="11" t="e">
        <f t="shared" si="129"/>
        <v>#VALUE!</v>
      </c>
      <c r="U554" s="11" t="e">
        <f>'OddsRatio_working_3-way'!S554-'OddsRatio_working_3-way'!R554^2/3</f>
        <v>#VALUE!</v>
      </c>
      <c r="V554" s="11" t="e">
        <f>'OddsRatio_working_3-way'!S554*'OddsRatio_working_3-way'!R554/3-2*'OddsRatio_working_3-way'!R554^3/27-'OddsRatio_working_3-way'!T554</f>
        <v>#VALUE!</v>
      </c>
      <c r="W554" s="11" t="e">
        <f>'OddsRatio_working_3-way'!V554^2+4*'OddsRatio_working_3-way'!U554^3/27</f>
        <v>#VALUE!</v>
      </c>
      <c r="X554" s="11" t="e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#VALUE!</v>
      </c>
      <c r="Y554" s="11" t="e">
        <f>IF('OddsRatio_working_3-way'!W554&gt;=0,IF('OddsRatio_working_3-way'!V554+SQRT('OddsRatio_working_3-way'!W554)&gt;0,0,PI()),ACOS('OddsRatio_working_3-way'!V554/(2*'OddsRatio_working_3-way'!X554)))</f>
        <v>#VALUE!</v>
      </c>
      <c r="Z554" s="11" t="e">
        <f>'OddsRatio_working_3-way'!X554^(1/3)*COS('OddsRatio_working_3-way'!Y554/3)</f>
        <v>#VALUE!</v>
      </c>
      <c r="AA554" s="11" t="e">
        <f>'OddsRatio_working_3-way'!X554^(1/3)*COS(('OddsRatio_working_3-way'!Y554+2*PI())/3)</f>
        <v>#VALUE!</v>
      </c>
      <c r="AB554" s="11" t="e">
        <f>'OddsRatio_working_3-way'!X554^(1/3)*COS(('OddsRatio_working_3-way'!Y554+4*PI())/3)</f>
        <v>#VALUE!</v>
      </c>
      <c r="AC554" s="11" t="e">
        <f>'OddsRatio_working_3-way'!X554^(1/3)*SIN('OddsRatio_working_3-way'!Y554/3)</f>
        <v>#VALUE!</v>
      </c>
      <c r="AD554" s="11" t="e">
        <f>'OddsRatio_working_3-way'!X554^(1/3)*SIN(('OddsRatio_working_3-way'!Y554+2*PI())/3)</f>
        <v>#VALUE!</v>
      </c>
      <c r="AE554" s="11" t="e">
        <f>'OddsRatio_working_3-way'!X554^(1/3)*SIN(('OddsRatio_working_3-way'!Y554+4*PI())/3)</f>
        <v>#VALUE!</v>
      </c>
      <c r="AF554" s="11" t="e">
        <f>-'OddsRatio_working_3-way'!U554/(3*'OddsRatio_working_3-way'!X554^(1/3))*COS(('OddsRatio_working_3-way'!Y554)/3)</f>
        <v>#VALUE!</v>
      </c>
      <c r="AG554" s="11" t="e">
        <f>-'OddsRatio_working_3-way'!U554/(3*'OddsRatio_working_3-way'!X554^(1/3))*COS(('OddsRatio_working_3-way'!Y554+2*PI())/3)</f>
        <v>#VALUE!</v>
      </c>
      <c r="AH554" s="11" t="e">
        <f>-'OddsRatio_working_3-way'!U554/(3*'OddsRatio_working_3-way'!X554^(1/3))*COS(('OddsRatio_working_3-way'!Y554+4*PI())/3)</f>
        <v>#VALUE!</v>
      </c>
      <c r="AI554" s="11" t="e">
        <f>'OddsRatio_working_3-way'!U554/(3*'OddsRatio_working_3-way'!X554^(1/3))*SIN(('OddsRatio_working_3-way'!Y554)/3)</f>
        <v>#VALUE!</v>
      </c>
      <c r="AJ554" s="11" t="e">
        <f>'OddsRatio_working_3-way'!U554/(3*'OddsRatio_working_3-way'!X554^(1/3))*SIN(('OddsRatio_working_3-way'!Y554+2*PI())/3)</f>
        <v>#VALUE!</v>
      </c>
      <c r="AK554" s="11" t="e">
        <f>'OddsRatio_working_3-way'!U554/(3*'OddsRatio_working_3-way'!X554^(1/3))*SIN(('OddsRatio_working_3-way'!Y554+4*PI())/3)</f>
        <v>#VALUE!</v>
      </c>
      <c r="AL554" s="11" t="e">
        <f>'OddsRatio_working_3-way'!Z554+'OddsRatio_working_3-way'!AF554</f>
        <v>#VALUE!</v>
      </c>
      <c r="AM554" s="11" t="e">
        <f>'OddsRatio_working_3-way'!AA554+'OddsRatio_working_3-way'!AG554</f>
        <v>#VALUE!</v>
      </c>
      <c r="AN554" s="11" t="e">
        <f>'OddsRatio_working_3-way'!AB554+'OddsRatio_working_3-way'!AH554</f>
        <v>#VALUE!</v>
      </c>
      <c r="AO554" s="11" t="e">
        <f>'OddsRatio_working_3-way'!AC554+'OddsRatio_working_3-way'!AI554</f>
        <v>#VALUE!</v>
      </c>
      <c r="AP554" s="11" t="e">
        <f>'OddsRatio_working_3-way'!AD554+'OddsRatio_working_3-way'!AJ554</f>
        <v>#VALUE!</v>
      </c>
      <c r="AQ554" s="11" t="e">
        <f>'OddsRatio_working_3-way'!AE554+'OddsRatio_working_3-way'!AK554</f>
        <v>#VALUE!</v>
      </c>
      <c r="AR554" s="10" t="str">
        <f>IF(A554="","",IF(('OddsRatio_working_3-way'!X554=0),IF(Q554&gt;0,-Q554^(1/3),(-Q554)^(1/3)),'OddsRatio_working_3-way'!AL554-'OddsRatio_working_3-way'!R554/3))</f>
        <v/>
      </c>
      <c r="AS554" s="11" t="e">
        <f>IF(('OddsRatio_working_3-way'!X554=0),IF(Q554&gt;0,-Q554^(1/3),(-Q554)^(1/3)),'OddsRatio_working_3-way'!AM554-'OddsRatio_working_3-way'!R554/3)</f>
        <v>#VALUE!</v>
      </c>
      <c r="AT554" s="11" t="e">
        <f>IF(('OddsRatio_working_3-way'!X554=0),IF(Q554&gt;0,-Q554^(1/3),(-Q554)^(1/3)),'OddsRatio_working_3-way'!AN554-'OddsRatio_working_3-way'!R554/3)</f>
        <v>#VALUE!</v>
      </c>
      <c r="AU554" s="11" t="e">
        <f>IF(('OddsRatio_working_3-way'!X554=0),0,'OddsRatio_working_3-way'!AO554)</f>
        <v>#VALUE!</v>
      </c>
      <c r="AV554" s="11" t="e">
        <f>IF(('OddsRatio_working_3-way'!X554=0),0,'OddsRatio_working_3-way'!AP554)</f>
        <v>#VALUE!</v>
      </c>
      <c r="AW554" s="11" t="e">
        <f>IF(('OddsRatio_working_3-way'!X554=0),0,'OddsRatio_working_3-way'!AQ554)</f>
        <v>#VALUE!</v>
      </c>
    </row>
    <row r="555" spans="1:4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9" t="e">
        <f t="shared" si="117"/>
        <v>#VALUE!</v>
      </c>
      <c r="E555" s="9" t="e">
        <f t="shared" si="118"/>
        <v>#VALUE!</v>
      </c>
      <c r="F555" s="9" t="e">
        <f t="shared" si="119"/>
        <v>#VALUE!</v>
      </c>
      <c r="G555" s="9" t="str">
        <f t="shared" si="120"/>
        <v/>
      </c>
      <c r="H555" s="9" t="str">
        <f t="shared" si="121"/>
        <v/>
      </c>
      <c r="I555" s="9" t="str">
        <f t="shared" si="122"/>
        <v/>
      </c>
      <c r="J555" s="9" t="str">
        <f t="shared" si="123"/>
        <v/>
      </c>
      <c r="K555" s="11" t="e">
        <f t="shared" si="124"/>
        <v>#VALUE!</v>
      </c>
      <c r="L555" s="11" t="e">
        <f t="shared" si="125"/>
        <v>#VALUE!</v>
      </c>
      <c r="M555" s="11" t="e">
        <f t="shared" si="126"/>
        <v>#VALUE!</v>
      </c>
      <c r="N555" s="11" t="e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#VALUE!</v>
      </c>
      <c r="O555" s="11">
        <f>0</f>
        <v>0</v>
      </c>
      <c r="P555" s="11" t="e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#VALUE!</v>
      </c>
      <c r="Q555" s="11" t="e">
        <f>2*'OddsRatio_working_3-way'!K555*'OddsRatio_working_3-way'!L555*'OddsRatio_working_3-way'!M555</f>
        <v>#VALUE!</v>
      </c>
      <c r="R555" s="11" t="e">
        <f t="shared" si="127"/>
        <v>#VALUE!</v>
      </c>
      <c r="S555" s="11" t="e">
        <f t="shared" si="128"/>
        <v>#VALUE!</v>
      </c>
      <c r="T555" s="11" t="e">
        <f t="shared" si="129"/>
        <v>#VALUE!</v>
      </c>
      <c r="U555" s="11" t="e">
        <f>'OddsRatio_working_3-way'!S555-'OddsRatio_working_3-way'!R555^2/3</f>
        <v>#VALUE!</v>
      </c>
      <c r="V555" s="11" t="e">
        <f>'OddsRatio_working_3-way'!S555*'OddsRatio_working_3-way'!R555/3-2*'OddsRatio_working_3-way'!R555^3/27-'OddsRatio_working_3-way'!T555</f>
        <v>#VALUE!</v>
      </c>
      <c r="W555" s="11" t="e">
        <f>'OddsRatio_working_3-way'!V555^2+4*'OddsRatio_working_3-way'!U555^3/27</f>
        <v>#VALUE!</v>
      </c>
      <c r="X555" s="11" t="e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#VALUE!</v>
      </c>
      <c r="Y555" s="11" t="e">
        <f>IF('OddsRatio_working_3-way'!W555&gt;=0,IF('OddsRatio_working_3-way'!V555+SQRT('OddsRatio_working_3-way'!W555)&gt;0,0,PI()),ACOS('OddsRatio_working_3-way'!V555/(2*'OddsRatio_working_3-way'!X555)))</f>
        <v>#VALUE!</v>
      </c>
      <c r="Z555" s="11" t="e">
        <f>'OddsRatio_working_3-way'!X555^(1/3)*COS('OddsRatio_working_3-way'!Y555/3)</f>
        <v>#VALUE!</v>
      </c>
      <c r="AA555" s="11" t="e">
        <f>'OddsRatio_working_3-way'!X555^(1/3)*COS(('OddsRatio_working_3-way'!Y555+2*PI())/3)</f>
        <v>#VALUE!</v>
      </c>
      <c r="AB555" s="11" t="e">
        <f>'OddsRatio_working_3-way'!X555^(1/3)*COS(('OddsRatio_working_3-way'!Y555+4*PI())/3)</f>
        <v>#VALUE!</v>
      </c>
      <c r="AC555" s="11" t="e">
        <f>'OddsRatio_working_3-way'!X555^(1/3)*SIN('OddsRatio_working_3-way'!Y555/3)</f>
        <v>#VALUE!</v>
      </c>
      <c r="AD555" s="11" t="e">
        <f>'OddsRatio_working_3-way'!X555^(1/3)*SIN(('OddsRatio_working_3-way'!Y555+2*PI())/3)</f>
        <v>#VALUE!</v>
      </c>
      <c r="AE555" s="11" t="e">
        <f>'OddsRatio_working_3-way'!X555^(1/3)*SIN(('OddsRatio_working_3-way'!Y555+4*PI())/3)</f>
        <v>#VALUE!</v>
      </c>
      <c r="AF555" s="11" t="e">
        <f>-'OddsRatio_working_3-way'!U555/(3*'OddsRatio_working_3-way'!X555^(1/3))*COS(('OddsRatio_working_3-way'!Y555)/3)</f>
        <v>#VALUE!</v>
      </c>
      <c r="AG555" s="11" t="e">
        <f>-'OddsRatio_working_3-way'!U555/(3*'OddsRatio_working_3-way'!X555^(1/3))*COS(('OddsRatio_working_3-way'!Y555+2*PI())/3)</f>
        <v>#VALUE!</v>
      </c>
      <c r="AH555" s="11" t="e">
        <f>-'OddsRatio_working_3-way'!U555/(3*'OddsRatio_working_3-way'!X555^(1/3))*COS(('OddsRatio_working_3-way'!Y555+4*PI())/3)</f>
        <v>#VALUE!</v>
      </c>
      <c r="AI555" s="11" t="e">
        <f>'OddsRatio_working_3-way'!U555/(3*'OddsRatio_working_3-way'!X555^(1/3))*SIN(('OddsRatio_working_3-way'!Y555)/3)</f>
        <v>#VALUE!</v>
      </c>
      <c r="AJ555" s="11" t="e">
        <f>'OddsRatio_working_3-way'!U555/(3*'OddsRatio_working_3-way'!X555^(1/3))*SIN(('OddsRatio_working_3-way'!Y555+2*PI())/3)</f>
        <v>#VALUE!</v>
      </c>
      <c r="AK555" s="11" t="e">
        <f>'OddsRatio_working_3-way'!U555/(3*'OddsRatio_working_3-way'!X555^(1/3))*SIN(('OddsRatio_working_3-way'!Y555+4*PI())/3)</f>
        <v>#VALUE!</v>
      </c>
      <c r="AL555" s="11" t="e">
        <f>'OddsRatio_working_3-way'!Z555+'OddsRatio_working_3-way'!AF555</f>
        <v>#VALUE!</v>
      </c>
      <c r="AM555" s="11" t="e">
        <f>'OddsRatio_working_3-way'!AA555+'OddsRatio_working_3-way'!AG555</f>
        <v>#VALUE!</v>
      </c>
      <c r="AN555" s="11" t="e">
        <f>'OddsRatio_working_3-way'!AB555+'OddsRatio_working_3-way'!AH555</f>
        <v>#VALUE!</v>
      </c>
      <c r="AO555" s="11" t="e">
        <f>'OddsRatio_working_3-way'!AC555+'OddsRatio_working_3-way'!AI555</f>
        <v>#VALUE!</v>
      </c>
      <c r="AP555" s="11" t="e">
        <f>'OddsRatio_working_3-way'!AD555+'OddsRatio_working_3-way'!AJ555</f>
        <v>#VALUE!</v>
      </c>
      <c r="AQ555" s="11" t="e">
        <f>'OddsRatio_working_3-way'!AE555+'OddsRatio_working_3-way'!AK555</f>
        <v>#VALUE!</v>
      </c>
      <c r="AR555" s="10" t="str">
        <f>IF(A555="","",IF(('OddsRatio_working_3-way'!X555=0),IF(Q555&gt;0,-Q555^(1/3),(-Q555)^(1/3)),'OddsRatio_working_3-way'!AL555-'OddsRatio_working_3-way'!R555/3))</f>
        <v/>
      </c>
      <c r="AS555" s="11" t="e">
        <f>IF(('OddsRatio_working_3-way'!X555=0),IF(Q555&gt;0,-Q555^(1/3),(-Q555)^(1/3)),'OddsRatio_working_3-way'!AM555-'OddsRatio_working_3-way'!R555/3)</f>
        <v>#VALUE!</v>
      </c>
      <c r="AT555" s="11" t="e">
        <f>IF(('OddsRatio_working_3-way'!X555=0),IF(Q555&gt;0,-Q555^(1/3),(-Q555)^(1/3)),'OddsRatio_working_3-way'!AN555-'OddsRatio_working_3-way'!R555/3)</f>
        <v>#VALUE!</v>
      </c>
      <c r="AU555" s="11" t="e">
        <f>IF(('OddsRatio_working_3-way'!X555=0),0,'OddsRatio_working_3-way'!AO555)</f>
        <v>#VALUE!</v>
      </c>
      <c r="AV555" s="11" t="e">
        <f>IF(('OddsRatio_working_3-way'!X555=0),0,'OddsRatio_working_3-way'!AP555)</f>
        <v>#VALUE!</v>
      </c>
      <c r="AW555" s="11" t="e">
        <f>IF(('OddsRatio_working_3-way'!X555=0),0,'OddsRatio_working_3-way'!AQ555)</f>
        <v>#VALUE!</v>
      </c>
    </row>
    <row r="556" spans="1:4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9" t="e">
        <f t="shared" si="117"/>
        <v>#VALUE!</v>
      </c>
      <c r="E556" s="9" t="e">
        <f t="shared" si="118"/>
        <v>#VALUE!</v>
      </c>
      <c r="F556" s="9" t="e">
        <f t="shared" si="119"/>
        <v>#VALUE!</v>
      </c>
      <c r="G556" s="9" t="str">
        <f t="shared" si="120"/>
        <v/>
      </c>
      <c r="H556" s="9" t="str">
        <f t="shared" si="121"/>
        <v/>
      </c>
      <c r="I556" s="9" t="str">
        <f t="shared" si="122"/>
        <v/>
      </c>
      <c r="J556" s="9" t="str">
        <f t="shared" si="123"/>
        <v/>
      </c>
      <c r="K556" s="11" t="e">
        <f t="shared" si="124"/>
        <v>#VALUE!</v>
      </c>
      <c r="L556" s="11" t="e">
        <f t="shared" si="125"/>
        <v>#VALUE!</v>
      </c>
      <c r="M556" s="11" t="e">
        <f t="shared" si="126"/>
        <v>#VALUE!</v>
      </c>
      <c r="N556" s="11" t="e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#VALUE!</v>
      </c>
      <c r="O556" s="11">
        <f>0</f>
        <v>0</v>
      </c>
      <c r="P556" s="11" t="e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#VALUE!</v>
      </c>
      <c r="Q556" s="11" t="e">
        <f>2*'OddsRatio_working_3-way'!K556*'OddsRatio_working_3-way'!L556*'OddsRatio_working_3-way'!M556</f>
        <v>#VALUE!</v>
      </c>
      <c r="R556" s="11" t="e">
        <f t="shared" si="127"/>
        <v>#VALUE!</v>
      </c>
      <c r="S556" s="11" t="e">
        <f t="shared" si="128"/>
        <v>#VALUE!</v>
      </c>
      <c r="T556" s="11" t="e">
        <f t="shared" si="129"/>
        <v>#VALUE!</v>
      </c>
      <c r="U556" s="11" t="e">
        <f>'OddsRatio_working_3-way'!S556-'OddsRatio_working_3-way'!R556^2/3</f>
        <v>#VALUE!</v>
      </c>
      <c r="V556" s="11" t="e">
        <f>'OddsRatio_working_3-way'!S556*'OddsRatio_working_3-way'!R556/3-2*'OddsRatio_working_3-way'!R556^3/27-'OddsRatio_working_3-way'!T556</f>
        <v>#VALUE!</v>
      </c>
      <c r="W556" s="11" t="e">
        <f>'OddsRatio_working_3-way'!V556^2+4*'OddsRatio_working_3-way'!U556^3/27</f>
        <v>#VALUE!</v>
      </c>
      <c r="X556" s="11" t="e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#VALUE!</v>
      </c>
      <c r="Y556" s="11" t="e">
        <f>IF('OddsRatio_working_3-way'!W556&gt;=0,IF('OddsRatio_working_3-way'!V556+SQRT('OddsRatio_working_3-way'!W556)&gt;0,0,PI()),ACOS('OddsRatio_working_3-way'!V556/(2*'OddsRatio_working_3-way'!X556)))</f>
        <v>#VALUE!</v>
      </c>
      <c r="Z556" s="11" t="e">
        <f>'OddsRatio_working_3-way'!X556^(1/3)*COS('OddsRatio_working_3-way'!Y556/3)</f>
        <v>#VALUE!</v>
      </c>
      <c r="AA556" s="11" t="e">
        <f>'OddsRatio_working_3-way'!X556^(1/3)*COS(('OddsRatio_working_3-way'!Y556+2*PI())/3)</f>
        <v>#VALUE!</v>
      </c>
      <c r="AB556" s="11" t="e">
        <f>'OddsRatio_working_3-way'!X556^(1/3)*COS(('OddsRatio_working_3-way'!Y556+4*PI())/3)</f>
        <v>#VALUE!</v>
      </c>
      <c r="AC556" s="11" t="e">
        <f>'OddsRatio_working_3-way'!X556^(1/3)*SIN('OddsRatio_working_3-way'!Y556/3)</f>
        <v>#VALUE!</v>
      </c>
      <c r="AD556" s="11" t="e">
        <f>'OddsRatio_working_3-way'!X556^(1/3)*SIN(('OddsRatio_working_3-way'!Y556+2*PI())/3)</f>
        <v>#VALUE!</v>
      </c>
      <c r="AE556" s="11" t="e">
        <f>'OddsRatio_working_3-way'!X556^(1/3)*SIN(('OddsRatio_working_3-way'!Y556+4*PI())/3)</f>
        <v>#VALUE!</v>
      </c>
      <c r="AF556" s="11" t="e">
        <f>-'OddsRatio_working_3-way'!U556/(3*'OddsRatio_working_3-way'!X556^(1/3))*COS(('OddsRatio_working_3-way'!Y556)/3)</f>
        <v>#VALUE!</v>
      </c>
      <c r="AG556" s="11" t="e">
        <f>-'OddsRatio_working_3-way'!U556/(3*'OddsRatio_working_3-way'!X556^(1/3))*COS(('OddsRatio_working_3-way'!Y556+2*PI())/3)</f>
        <v>#VALUE!</v>
      </c>
      <c r="AH556" s="11" t="e">
        <f>-'OddsRatio_working_3-way'!U556/(3*'OddsRatio_working_3-way'!X556^(1/3))*COS(('OddsRatio_working_3-way'!Y556+4*PI())/3)</f>
        <v>#VALUE!</v>
      </c>
      <c r="AI556" s="11" t="e">
        <f>'OddsRatio_working_3-way'!U556/(3*'OddsRatio_working_3-way'!X556^(1/3))*SIN(('OddsRatio_working_3-way'!Y556)/3)</f>
        <v>#VALUE!</v>
      </c>
      <c r="AJ556" s="11" t="e">
        <f>'OddsRatio_working_3-way'!U556/(3*'OddsRatio_working_3-way'!X556^(1/3))*SIN(('OddsRatio_working_3-way'!Y556+2*PI())/3)</f>
        <v>#VALUE!</v>
      </c>
      <c r="AK556" s="11" t="e">
        <f>'OddsRatio_working_3-way'!U556/(3*'OddsRatio_working_3-way'!X556^(1/3))*SIN(('OddsRatio_working_3-way'!Y556+4*PI())/3)</f>
        <v>#VALUE!</v>
      </c>
      <c r="AL556" s="11" t="e">
        <f>'OddsRatio_working_3-way'!Z556+'OddsRatio_working_3-way'!AF556</f>
        <v>#VALUE!</v>
      </c>
      <c r="AM556" s="11" t="e">
        <f>'OddsRatio_working_3-way'!AA556+'OddsRatio_working_3-way'!AG556</f>
        <v>#VALUE!</v>
      </c>
      <c r="AN556" s="11" t="e">
        <f>'OddsRatio_working_3-way'!AB556+'OddsRatio_working_3-way'!AH556</f>
        <v>#VALUE!</v>
      </c>
      <c r="AO556" s="11" t="e">
        <f>'OddsRatio_working_3-way'!AC556+'OddsRatio_working_3-way'!AI556</f>
        <v>#VALUE!</v>
      </c>
      <c r="AP556" s="11" t="e">
        <f>'OddsRatio_working_3-way'!AD556+'OddsRatio_working_3-way'!AJ556</f>
        <v>#VALUE!</v>
      </c>
      <c r="AQ556" s="11" t="e">
        <f>'OddsRatio_working_3-way'!AE556+'OddsRatio_working_3-way'!AK556</f>
        <v>#VALUE!</v>
      </c>
      <c r="AR556" s="10" t="str">
        <f>IF(A556="","",IF(('OddsRatio_working_3-way'!X556=0),IF(Q556&gt;0,-Q556^(1/3),(-Q556)^(1/3)),'OddsRatio_working_3-way'!AL556-'OddsRatio_working_3-way'!R556/3))</f>
        <v/>
      </c>
      <c r="AS556" s="11" t="e">
        <f>IF(('OddsRatio_working_3-way'!X556=0),IF(Q556&gt;0,-Q556^(1/3),(-Q556)^(1/3)),'OddsRatio_working_3-way'!AM556-'OddsRatio_working_3-way'!R556/3)</f>
        <v>#VALUE!</v>
      </c>
      <c r="AT556" s="11" t="e">
        <f>IF(('OddsRatio_working_3-way'!X556=0),IF(Q556&gt;0,-Q556^(1/3),(-Q556)^(1/3)),'OddsRatio_working_3-way'!AN556-'OddsRatio_working_3-way'!R556/3)</f>
        <v>#VALUE!</v>
      </c>
      <c r="AU556" s="11" t="e">
        <f>IF(('OddsRatio_working_3-way'!X556=0),0,'OddsRatio_working_3-way'!AO556)</f>
        <v>#VALUE!</v>
      </c>
      <c r="AV556" s="11" t="e">
        <f>IF(('OddsRatio_working_3-way'!X556=0),0,'OddsRatio_working_3-way'!AP556)</f>
        <v>#VALUE!</v>
      </c>
      <c r="AW556" s="11" t="e">
        <f>IF(('OddsRatio_working_3-way'!X556=0),0,'OddsRatio_working_3-way'!AQ556)</f>
        <v>#VALUE!</v>
      </c>
    </row>
    <row r="557" spans="1:4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9" t="e">
        <f t="shared" si="117"/>
        <v>#VALUE!</v>
      </c>
      <c r="E557" s="9" t="e">
        <f t="shared" si="118"/>
        <v>#VALUE!</v>
      </c>
      <c r="F557" s="9" t="e">
        <f t="shared" si="119"/>
        <v>#VALUE!</v>
      </c>
      <c r="G557" s="9" t="str">
        <f t="shared" si="120"/>
        <v/>
      </c>
      <c r="H557" s="9" t="str">
        <f t="shared" si="121"/>
        <v/>
      </c>
      <c r="I557" s="9" t="str">
        <f t="shared" si="122"/>
        <v/>
      </c>
      <c r="J557" s="9" t="str">
        <f t="shared" si="123"/>
        <v/>
      </c>
      <c r="K557" s="11" t="e">
        <f t="shared" si="124"/>
        <v>#VALUE!</v>
      </c>
      <c r="L557" s="11" t="e">
        <f t="shared" si="125"/>
        <v>#VALUE!</v>
      </c>
      <c r="M557" s="11" t="e">
        <f t="shared" si="126"/>
        <v>#VALUE!</v>
      </c>
      <c r="N557" s="11" t="e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#VALUE!</v>
      </c>
      <c r="O557" s="11">
        <f>0</f>
        <v>0</v>
      </c>
      <c r="P557" s="11" t="e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#VALUE!</v>
      </c>
      <c r="Q557" s="11" t="e">
        <f>2*'OddsRatio_working_3-way'!K557*'OddsRatio_working_3-way'!L557*'OddsRatio_working_3-way'!M557</f>
        <v>#VALUE!</v>
      </c>
      <c r="R557" s="11" t="e">
        <f t="shared" si="127"/>
        <v>#VALUE!</v>
      </c>
      <c r="S557" s="11" t="e">
        <f t="shared" si="128"/>
        <v>#VALUE!</v>
      </c>
      <c r="T557" s="11" t="e">
        <f t="shared" si="129"/>
        <v>#VALUE!</v>
      </c>
      <c r="U557" s="11" t="e">
        <f>'OddsRatio_working_3-way'!S557-'OddsRatio_working_3-way'!R557^2/3</f>
        <v>#VALUE!</v>
      </c>
      <c r="V557" s="11" t="e">
        <f>'OddsRatio_working_3-way'!S557*'OddsRatio_working_3-way'!R557/3-2*'OddsRatio_working_3-way'!R557^3/27-'OddsRatio_working_3-way'!T557</f>
        <v>#VALUE!</v>
      </c>
      <c r="W557" s="11" t="e">
        <f>'OddsRatio_working_3-way'!V557^2+4*'OddsRatio_working_3-way'!U557^3/27</f>
        <v>#VALUE!</v>
      </c>
      <c r="X557" s="11" t="e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#VALUE!</v>
      </c>
      <c r="Y557" s="11" t="e">
        <f>IF('OddsRatio_working_3-way'!W557&gt;=0,IF('OddsRatio_working_3-way'!V557+SQRT('OddsRatio_working_3-way'!W557)&gt;0,0,PI()),ACOS('OddsRatio_working_3-way'!V557/(2*'OddsRatio_working_3-way'!X557)))</f>
        <v>#VALUE!</v>
      </c>
      <c r="Z557" s="11" t="e">
        <f>'OddsRatio_working_3-way'!X557^(1/3)*COS('OddsRatio_working_3-way'!Y557/3)</f>
        <v>#VALUE!</v>
      </c>
      <c r="AA557" s="11" t="e">
        <f>'OddsRatio_working_3-way'!X557^(1/3)*COS(('OddsRatio_working_3-way'!Y557+2*PI())/3)</f>
        <v>#VALUE!</v>
      </c>
      <c r="AB557" s="11" t="e">
        <f>'OddsRatio_working_3-way'!X557^(1/3)*COS(('OddsRatio_working_3-way'!Y557+4*PI())/3)</f>
        <v>#VALUE!</v>
      </c>
      <c r="AC557" s="11" t="e">
        <f>'OddsRatio_working_3-way'!X557^(1/3)*SIN('OddsRatio_working_3-way'!Y557/3)</f>
        <v>#VALUE!</v>
      </c>
      <c r="AD557" s="11" t="e">
        <f>'OddsRatio_working_3-way'!X557^(1/3)*SIN(('OddsRatio_working_3-way'!Y557+2*PI())/3)</f>
        <v>#VALUE!</v>
      </c>
      <c r="AE557" s="11" t="e">
        <f>'OddsRatio_working_3-way'!X557^(1/3)*SIN(('OddsRatio_working_3-way'!Y557+4*PI())/3)</f>
        <v>#VALUE!</v>
      </c>
      <c r="AF557" s="11" t="e">
        <f>-'OddsRatio_working_3-way'!U557/(3*'OddsRatio_working_3-way'!X557^(1/3))*COS(('OddsRatio_working_3-way'!Y557)/3)</f>
        <v>#VALUE!</v>
      </c>
      <c r="AG557" s="11" t="e">
        <f>-'OddsRatio_working_3-way'!U557/(3*'OddsRatio_working_3-way'!X557^(1/3))*COS(('OddsRatio_working_3-way'!Y557+2*PI())/3)</f>
        <v>#VALUE!</v>
      </c>
      <c r="AH557" s="11" t="e">
        <f>-'OddsRatio_working_3-way'!U557/(3*'OddsRatio_working_3-way'!X557^(1/3))*COS(('OddsRatio_working_3-way'!Y557+4*PI())/3)</f>
        <v>#VALUE!</v>
      </c>
      <c r="AI557" s="11" t="e">
        <f>'OddsRatio_working_3-way'!U557/(3*'OddsRatio_working_3-way'!X557^(1/3))*SIN(('OddsRatio_working_3-way'!Y557)/3)</f>
        <v>#VALUE!</v>
      </c>
      <c r="AJ557" s="11" t="e">
        <f>'OddsRatio_working_3-way'!U557/(3*'OddsRatio_working_3-way'!X557^(1/3))*SIN(('OddsRatio_working_3-way'!Y557+2*PI())/3)</f>
        <v>#VALUE!</v>
      </c>
      <c r="AK557" s="11" t="e">
        <f>'OddsRatio_working_3-way'!U557/(3*'OddsRatio_working_3-way'!X557^(1/3))*SIN(('OddsRatio_working_3-way'!Y557+4*PI())/3)</f>
        <v>#VALUE!</v>
      </c>
      <c r="AL557" s="11" t="e">
        <f>'OddsRatio_working_3-way'!Z557+'OddsRatio_working_3-way'!AF557</f>
        <v>#VALUE!</v>
      </c>
      <c r="AM557" s="11" t="e">
        <f>'OddsRatio_working_3-way'!AA557+'OddsRatio_working_3-way'!AG557</f>
        <v>#VALUE!</v>
      </c>
      <c r="AN557" s="11" t="e">
        <f>'OddsRatio_working_3-way'!AB557+'OddsRatio_working_3-way'!AH557</f>
        <v>#VALUE!</v>
      </c>
      <c r="AO557" s="11" t="e">
        <f>'OddsRatio_working_3-way'!AC557+'OddsRatio_working_3-way'!AI557</f>
        <v>#VALUE!</v>
      </c>
      <c r="AP557" s="11" t="e">
        <f>'OddsRatio_working_3-way'!AD557+'OddsRatio_working_3-way'!AJ557</f>
        <v>#VALUE!</v>
      </c>
      <c r="AQ557" s="11" t="e">
        <f>'OddsRatio_working_3-way'!AE557+'OddsRatio_working_3-way'!AK557</f>
        <v>#VALUE!</v>
      </c>
      <c r="AR557" s="10" t="str">
        <f>IF(A557="","",IF(('OddsRatio_working_3-way'!X557=0),IF(Q557&gt;0,-Q557^(1/3),(-Q557)^(1/3)),'OddsRatio_working_3-way'!AL557-'OddsRatio_working_3-way'!R557/3))</f>
        <v/>
      </c>
      <c r="AS557" s="11" t="e">
        <f>IF(('OddsRatio_working_3-way'!X557=0),IF(Q557&gt;0,-Q557^(1/3),(-Q557)^(1/3)),'OddsRatio_working_3-way'!AM557-'OddsRatio_working_3-way'!R557/3)</f>
        <v>#VALUE!</v>
      </c>
      <c r="AT557" s="11" t="e">
        <f>IF(('OddsRatio_working_3-way'!X557=0),IF(Q557&gt;0,-Q557^(1/3),(-Q557)^(1/3)),'OddsRatio_working_3-way'!AN557-'OddsRatio_working_3-way'!R557/3)</f>
        <v>#VALUE!</v>
      </c>
      <c r="AU557" s="11" t="e">
        <f>IF(('OddsRatio_working_3-way'!X557=0),0,'OddsRatio_working_3-way'!AO557)</f>
        <v>#VALUE!</v>
      </c>
      <c r="AV557" s="11" t="e">
        <f>IF(('OddsRatio_working_3-way'!X557=0),0,'OddsRatio_working_3-way'!AP557)</f>
        <v>#VALUE!</v>
      </c>
      <c r="AW557" s="11" t="e">
        <f>IF(('OddsRatio_working_3-way'!X557=0),0,'OddsRatio_working_3-way'!AQ557)</f>
        <v>#VALUE!</v>
      </c>
    </row>
    <row r="558" spans="1:4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9" t="e">
        <f t="shared" si="117"/>
        <v>#VALUE!</v>
      </c>
      <c r="E558" s="9" t="e">
        <f t="shared" si="118"/>
        <v>#VALUE!</v>
      </c>
      <c r="F558" s="9" t="e">
        <f t="shared" si="119"/>
        <v>#VALUE!</v>
      </c>
      <c r="G558" s="9" t="str">
        <f t="shared" si="120"/>
        <v/>
      </c>
      <c r="H558" s="9" t="str">
        <f t="shared" si="121"/>
        <v/>
      </c>
      <c r="I558" s="9" t="str">
        <f t="shared" si="122"/>
        <v/>
      </c>
      <c r="J558" s="9" t="str">
        <f t="shared" si="123"/>
        <v/>
      </c>
      <c r="K558" s="11" t="e">
        <f t="shared" si="124"/>
        <v>#VALUE!</v>
      </c>
      <c r="L558" s="11" t="e">
        <f t="shared" si="125"/>
        <v>#VALUE!</v>
      </c>
      <c r="M558" s="11" t="e">
        <f t="shared" si="126"/>
        <v>#VALUE!</v>
      </c>
      <c r="N558" s="11" t="e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#VALUE!</v>
      </c>
      <c r="O558" s="11">
        <f>0</f>
        <v>0</v>
      </c>
      <c r="P558" s="11" t="e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#VALUE!</v>
      </c>
      <c r="Q558" s="11" t="e">
        <f>2*'OddsRatio_working_3-way'!K558*'OddsRatio_working_3-way'!L558*'OddsRatio_working_3-way'!M558</f>
        <v>#VALUE!</v>
      </c>
      <c r="R558" s="11" t="e">
        <f t="shared" si="127"/>
        <v>#VALUE!</v>
      </c>
      <c r="S558" s="11" t="e">
        <f t="shared" si="128"/>
        <v>#VALUE!</v>
      </c>
      <c r="T558" s="11" t="e">
        <f t="shared" si="129"/>
        <v>#VALUE!</v>
      </c>
      <c r="U558" s="11" t="e">
        <f>'OddsRatio_working_3-way'!S558-'OddsRatio_working_3-way'!R558^2/3</f>
        <v>#VALUE!</v>
      </c>
      <c r="V558" s="11" t="e">
        <f>'OddsRatio_working_3-way'!S558*'OddsRatio_working_3-way'!R558/3-2*'OddsRatio_working_3-way'!R558^3/27-'OddsRatio_working_3-way'!T558</f>
        <v>#VALUE!</v>
      </c>
      <c r="W558" s="11" t="e">
        <f>'OddsRatio_working_3-way'!V558^2+4*'OddsRatio_working_3-way'!U558^3/27</f>
        <v>#VALUE!</v>
      </c>
      <c r="X558" s="11" t="e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#VALUE!</v>
      </c>
      <c r="Y558" s="11" t="e">
        <f>IF('OddsRatio_working_3-way'!W558&gt;=0,IF('OddsRatio_working_3-way'!V558+SQRT('OddsRatio_working_3-way'!W558)&gt;0,0,PI()),ACOS('OddsRatio_working_3-way'!V558/(2*'OddsRatio_working_3-way'!X558)))</f>
        <v>#VALUE!</v>
      </c>
      <c r="Z558" s="11" t="e">
        <f>'OddsRatio_working_3-way'!X558^(1/3)*COS('OddsRatio_working_3-way'!Y558/3)</f>
        <v>#VALUE!</v>
      </c>
      <c r="AA558" s="11" t="e">
        <f>'OddsRatio_working_3-way'!X558^(1/3)*COS(('OddsRatio_working_3-way'!Y558+2*PI())/3)</f>
        <v>#VALUE!</v>
      </c>
      <c r="AB558" s="11" t="e">
        <f>'OddsRatio_working_3-way'!X558^(1/3)*COS(('OddsRatio_working_3-way'!Y558+4*PI())/3)</f>
        <v>#VALUE!</v>
      </c>
      <c r="AC558" s="11" t="e">
        <f>'OddsRatio_working_3-way'!X558^(1/3)*SIN('OddsRatio_working_3-way'!Y558/3)</f>
        <v>#VALUE!</v>
      </c>
      <c r="AD558" s="11" t="e">
        <f>'OddsRatio_working_3-way'!X558^(1/3)*SIN(('OddsRatio_working_3-way'!Y558+2*PI())/3)</f>
        <v>#VALUE!</v>
      </c>
      <c r="AE558" s="11" t="e">
        <f>'OddsRatio_working_3-way'!X558^(1/3)*SIN(('OddsRatio_working_3-way'!Y558+4*PI())/3)</f>
        <v>#VALUE!</v>
      </c>
      <c r="AF558" s="11" t="e">
        <f>-'OddsRatio_working_3-way'!U558/(3*'OddsRatio_working_3-way'!X558^(1/3))*COS(('OddsRatio_working_3-way'!Y558)/3)</f>
        <v>#VALUE!</v>
      </c>
      <c r="AG558" s="11" t="e">
        <f>-'OddsRatio_working_3-way'!U558/(3*'OddsRatio_working_3-way'!X558^(1/3))*COS(('OddsRatio_working_3-way'!Y558+2*PI())/3)</f>
        <v>#VALUE!</v>
      </c>
      <c r="AH558" s="11" t="e">
        <f>-'OddsRatio_working_3-way'!U558/(3*'OddsRatio_working_3-way'!X558^(1/3))*COS(('OddsRatio_working_3-way'!Y558+4*PI())/3)</f>
        <v>#VALUE!</v>
      </c>
      <c r="AI558" s="11" t="e">
        <f>'OddsRatio_working_3-way'!U558/(3*'OddsRatio_working_3-way'!X558^(1/3))*SIN(('OddsRatio_working_3-way'!Y558)/3)</f>
        <v>#VALUE!</v>
      </c>
      <c r="AJ558" s="11" t="e">
        <f>'OddsRatio_working_3-way'!U558/(3*'OddsRatio_working_3-way'!X558^(1/3))*SIN(('OddsRatio_working_3-way'!Y558+2*PI())/3)</f>
        <v>#VALUE!</v>
      </c>
      <c r="AK558" s="11" t="e">
        <f>'OddsRatio_working_3-way'!U558/(3*'OddsRatio_working_3-way'!X558^(1/3))*SIN(('OddsRatio_working_3-way'!Y558+4*PI())/3)</f>
        <v>#VALUE!</v>
      </c>
      <c r="AL558" s="11" t="e">
        <f>'OddsRatio_working_3-way'!Z558+'OddsRatio_working_3-way'!AF558</f>
        <v>#VALUE!</v>
      </c>
      <c r="AM558" s="11" t="e">
        <f>'OddsRatio_working_3-way'!AA558+'OddsRatio_working_3-way'!AG558</f>
        <v>#VALUE!</v>
      </c>
      <c r="AN558" s="11" t="e">
        <f>'OddsRatio_working_3-way'!AB558+'OddsRatio_working_3-way'!AH558</f>
        <v>#VALUE!</v>
      </c>
      <c r="AO558" s="11" t="e">
        <f>'OddsRatio_working_3-way'!AC558+'OddsRatio_working_3-way'!AI558</f>
        <v>#VALUE!</v>
      </c>
      <c r="AP558" s="11" t="e">
        <f>'OddsRatio_working_3-way'!AD558+'OddsRatio_working_3-way'!AJ558</f>
        <v>#VALUE!</v>
      </c>
      <c r="AQ558" s="11" t="e">
        <f>'OddsRatio_working_3-way'!AE558+'OddsRatio_working_3-way'!AK558</f>
        <v>#VALUE!</v>
      </c>
      <c r="AR558" s="10" t="str">
        <f>IF(A558="","",IF(('OddsRatio_working_3-way'!X558=0),IF(Q558&gt;0,-Q558^(1/3),(-Q558)^(1/3)),'OddsRatio_working_3-way'!AL558-'OddsRatio_working_3-way'!R558/3))</f>
        <v/>
      </c>
      <c r="AS558" s="11" t="e">
        <f>IF(('OddsRatio_working_3-way'!X558=0),IF(Q558&gt;0,-Q558^(1/3),(-Q558)^(1/3)),'OddsRatio_working_3-way'!AM558-'OddsRatio_working_3-way'!R558/3)</f>
        <v>#VALUE!</v>
      </c>
      <c r="AT558" s="11" t="e">
        <f>IF(('OddsRatio_working_3-way'!X558=0),IF(Q558&gt;0,-Q558^(1/3),(-Q558)^(1/3)),'OddsRatio_working_3-way'!AN558-'OddsRatio_working_3-way'!R558/3)</f>
        <v>#VALUE!</v>
      </c>
      <c r="AU558" s="11" t="e">
        <f>IF(('OddsRatio_working_3-way'!X558=0),0,'OddsRatio_working_3-way'!AO558)</f>
        <v>#VALUE!</v>
      </c>
      <c r="AV558" s="11" t="e">
        <f>IF(('OddsRatio_working_3-way'!X558=0),0,'OddsRatio_working_3-way'!AP558)</f>
        <v>#VALUE!</v>
      </c>
      <c r="AW558" s="11" t="e">
        <f>IF(('OddsRatio_working_3-way'!X558=0),0,'OddsRatio_working_3-way'!AQ558)</f>
        <v>#VALUE!</v>
      </c>
    </row>
    <row r="559" spans="1:4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9" t="e">
        <f t="shared" si="117"/>
        <v>#VALUE!</v>
      </c>
      <c r="E559" s="9" t="e">
        <f t="shared" si="118"/>
        <v>#VALUE!</v>
      </c>
      <c r="F559" s="9" t="e">
        <f t="shared" si="119"/>
        <v>#VALUE!</v>
      </c>
      <c r="G559" s="9" t="str">
        <f t="shared" si="120"/>
        <v/>
      </c>
      <c r="H559" s="9" t="str">
        <f t="shared" si="121"/>
        <v/>
      </c>
      <c r="I559" s="9" t="str">
        <f t="shared" si="122"/>
        <v/>
      </c>
      <c r="J559" s="9" t="str">
        <f t="shared" si="123"/>
        <v/>
      </c>
      <c r="K559" s="11" t="e">
        <f t="shared" si="124"/>
        <v>#VALUE!</v>
      </c>
      <c r="L559" s="11" t="e">
        <f t="shared" si="125"/>
        <v>#VALUE!</v>
      </c>
      <c r="M559" s="11" t="e">
        <f t="shared" si="126"/>
        <v>#VALUE!</v>
      </c>
      <c r="N559" s="11" t="e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#VALUE!</v>
      </c>
      <c r="O559" s="11">
        <f>0</f>
        <v>0</v>
      </c>
      <c r="P559" s="11" t="e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#VALUE!</v>
      </c>
      <c r="Q559" s="11" t="e">
        <f>2*'OddsRatio_working_3-way'!K559*'OddsRatio_working_3-way'!L559*'OddsRatio_working_3-way'!M559</f>
        <v>#VALUE!</v>
      </c>
      <c r="R559" s="11" t="e">
        <f t="shared" si="127"/>
        <v>#VALUE!</v>
      </c>
      <c r="S559" s="11" t="e">
        <f t="shared" si="128"/>
        <v>#VALUE!</v>
      </c>
      <c r="T559" s="11" t="e">
        <f t="shared" si="129"/>
        <v>#VALUE!</v>
      </c>
      <c r="U559" s="11" t="e">
        <f>'OddsRatio_working_3-way'!S559-'OddsRatio_working_3-way'!R559^2/3</f>
        <v>#VALUE!</v>
      </c>
      <c r="V559" s="11" t="e">
        <f>'OddsRatio_working_3-way'!S559*'OddsRatio_working_3-way'!R559/3-2*'OddsRatio_working_3-way'!R559^3/27-'OddsRatio_working_3-way'!T559</f>
        <v>#VALUE!</v>
      </c>
      <c r="W559" s="11" t="e">
        <f>'OddsRatio_working_3-way'!V559^2+4*'OddsRatio_working_3-way'!U559^3/27</f>
        <v>#VALUE!</v>
      </c>
      <c r="X559" s="11" t="e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#VALUE!</v>
      </c>
      <c r="Y559" s="11" t="e">
        <f>IF('OddsRatio_working_3-way'!W559&gt;=0,IF('OddsRatio_working_3-way'!V559+SQRT('OddsRatio_working_3-way'!W559)&gt;0,0,PI()),ACOS('OddsRatio_working_3-way'!V559/(2*'OddsRatio_working_3-way'!X559)))</f>
        <v>#VALUE!</v>
      </c>
      <c r="Z559" s="11" t="e">
        <f>'OddsRatio_working_3-way'!X559^(1/3)*COS('OddsRatio_working_3-way'!Y559/3)</f>
        <v>#VALUE!</v>
      </c>
      <c r="AA559" s="11" t="e">
        <f>'OddsRatio_working_3-way'!X559^(1/3)*COS(('OddsRatio_working_3-way'!Y559+2*PI())/3)</f>
        <v>#VALUE!</v>
      </c>
      <c r="AB559" s="11" t="e">
        <f>'OddsRatio_working_3-way'!X559^(1/3)*COS(('OddsRatio_working_3-way'!Y559+4*PI())/3)</f>
        <v>#VALUE!</v>
      </c>
      <c r="AC559" s="11" t="e">
        <f>'OddsRatio_working_3-way'!X559^(1/3)*SIN('OddsRatio_working_3-way'!Y559/3)</f>
        <v>#VALUE!</v>
      </c>
      <c r="AD559" s="11" t="e">
        <f>'OddsRatio_working_3-way'!X559^(1/3)*SIN(('OddsRatio_working_3-way'!Y559+2*PI())/3)</f>
        <v>#VALUE!</v>
      </c>
      <c r="AE559" s="11" t="e">
        <f>'OddsRatio_working_3-way'!X559^(1/3)*SIN(('OddsRatio_working_3-way'!Y559+4*PI())/3)</f>
        <v>#VALUE!</v>
      </c>
      <c r="AF559" s="11" t="e">
        <f>-'OddsRatio_working_3-way'!U559/(3*'OddsRatio_working_3-way'!X559^(1/3))*COS(('OddsRatio_working_3-way'!Y559)/3)</f>
        <v>#VALUE!</v>
      </c>
      <c r="AG559" s="11" t="e">
        <f>-'OddsRatio_working_3-way'!U559/(3*'OddsRatio_working_3-way'!X559^(1/3))*COS(('OddsRatio_working_3-way'!Y559+2*PI())/3)</f>
        <v>#VALUE!</v>
      </c>
      <c r="AH559" s="11" t="e">
        <f>-'OddsRatio_working_3-way'!U559/(3*'OddsRatio_working_3-way'!X559^(1/3))*COS(('OddsRatio_working_3-way'!Y559+4*PI())/3)</f>
        <v>#VALUE!</v>
      </c>
      <c r="AI559" s="11" t="e">
        <f>'OddsRatio_working_3-way'!U559/(3*'OddsRatio_working_3-way'!X559^(1/3))*SIN(('OddsRatio_working_3-way'!Y559)/3)</f>
        <v>#VALUE!</v>
      </c>
      <c r="AJ559" s="11" t="e">
        <f>'OddsRatio_working_3-way'!U559/(3*'OddsRatio_working_3-way'!X559^(1/3))*SIN(('OddsRatio_working_3-way'!Y559+2*PI())/3)</f>
        <v>#VALUE!</v>
      </c>
      <c r="AK559" s="11" t="e">
        <f>'OddsRatio_working_3-way'!U559/(3*'OddsRatio_working_3-way'!X559^(1/3))*SIN(('OddsRatio_working_3-way'!Y559+4*PI())/3)</f>
        <v>#VALUE!</v>
      </c>
      <c r="AL559" s="11" t="e">
        <f>'OddsRatio_working_3-way'!Z559+'OddsRatio_working_3-way'!AF559</f>
        <v>#VALUE!</v>
      </c>
      <c r="AM559" s="11" t="e">
        <f>'OddsRatio_working_3-way'!AA559+'OddsRatio_working_3-way'!AG559</f>
        <v>#VALUE!</v>
      </c>
      <c r="AN559" s="11" t="e">
        <f>'OddsRatio_working_3-way'!AB559+'OddsRatio_working_3-way'!AH559</f>
        <v>#VALUE!</v>
      </c>
      <c r="AO559" s="11" t="e">
        <f>'OddsRatio_working_3-way'!AC559+'OddsRatio_working_3-way'!AI559</f>
        <v>#VALUE!</v>
      </c>
      <c r="AP559" s="11" t="e">
        <f>'OddsRatio_working_3-way'!AD559+'OddsRatio_working_3-way'!AJ559</f>
        <v>#VALUE!</v>
      </c>
      <c r="AQ559" s="11" t="e">
        <f>'OddsRatio_working_3-way'!AE559+'OddsRatio_working_3-way'!AK559</f>
        <v>#VALUE!</v>
      </c>
      <c r="AR559" s="10" t="str">
        <f>IF(A559="","",IF(('OddsRatio_working_3-way'!X559=0),IF(Q559&gt;0,-Q559^(1/3),(-Q559)^(1/3)),'OddsRatio_working_3-way'!AL559-'OddsRatio_working_3-way'!R559/3))</f>
        <v/>
      </c>
      <c r="AS559" s="11" t="e">
        <f>IF(('OddsRatio_working_3-way'!X559=0),IF(Q559&gt;0,-Q559^(1/3),(-Q559)^(1/3)),'OddsRatio_working_3-way'!AM559-'OddsRatio_working_3-way'!R559/3)</f>
        <v>#VALUE!</v>
      </c>
      <c r="AT559" s="11" t="e">
        <f>IF(('OddsRatio_working_3-way'!X559=0),IF(Q559&gt;0,-Q559^(1/3),(-Q559)^(1/3)),'OddsRatio_working_3-way'!AN559-'OddsRatio_working_3-way'!R559/3)</f>
        <v>#VALUE!</v>
      </c>
      <c r="AU559" s="11" t="e">
        <f>IF(('OddsRatio_working_3-way'!X559=0),0,'OddsRatio_working_3-way'!AO559)</f>
        <v>#VALUE!</v>
      </c>
      <c r="AV559" s="11" t="e">
        <f>IF(('OddsRatio_working_3-way'!X559=0),0,'OddsRatio_working_3-way'!AP559)</f>
        <v>#VALUE!</v>
      </c>
      <c r="AW559" s="11" t="e">
        <f>IF(('OddsRatio_working_3-way'!X559=0),0,'OddsRatio_working_3-way'!AQ559)</f>
        <v>#VALUE!</v>
      </c>
    </row>
    <row r="560" spans="1:4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9" t="e">
        <f t="shared" si="117"/>
        <v>#VALUE!</v>
      </c>
      <c r="E560" s="9" t="e">
        <f t="shared" si="118"/>
        <v>#VALUE!</v>
      </c>
      <c r="F560" s="9" t="e">
        <f t="shared" si="119"/>
        <v>#VALUE!</v>
      </c>
      <c r="G560" s="9" t="str">
        <f t="shared" si="120"/>
        <v/>
      </c>
      <c r="H560" s="9" t="str">
        <f t="shared" si="121"/>
        <v/>
      </c>
      <c r="I560" s="9" t="str">
        <f t="shared" si="122"/>
        <v/>
      </c>
      <c r="J560" s="9" t="str">
        <f t="shared" si="123"/>
        <v/>
      </c>
      <c r="K560" s="11" t="e">
        <f t="shared" si="124"/>
        <v>#VALUE!</v>
      </c>
      <c r="L560" s="11" t="e">
        <f t="shared" si="125"/>
        <v>#VALUE!</v>
      </c>
      <c r="M560" s="11" t="e">
        <f t="shared" si="126"/>
        <v>#VALUE!</v>
      </c>
      <c r="N560" s="11" t="e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#VALUE!</v>
      </c>
      <c r="O560" s="11">
        <f>0</f>
        <v>0</v>
      </c>
      <c r="P560" s="11" t="e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#VALUE!</v>
      </c>
      <c r="Q560" s="11" t="e">
        <f>2*'OddsRatio_working_3-way'!K560*'OddsRatio_working_3-way'!L560*'OddsRatio_working_3-way'!M560</f>
        <v>#VALUE!</v>
      </c>
      <c r="R560" s="11" t="e">
        <f t="shared" si="127"/>
        <v>#VALUE!</v>
      </c>
      <c r="S560" s="11" t="e">
        <f t="shared" si="128"/>
        <v>#VALUE!</v>
      </c>
      <c r="T560" s="11" t="e">
        <f t="shared" si="129"/>
        <v>#VALUE!</v>
      </c>
      <c r="U560" s="11" t="e">
        <f>'OddsRatio_working_3-way'!S560-'OddsRatio_working_3-way'!R560^2/3</f>
        <v>#VALUE!</v>
      </c>
      <c r="V560" s="11" t="e">
        <f>'OddsRatio_working_3-way'!S560*'OddsRatio_working_3-way'!R560/3-2*'OddsRatio_working_3-way'!R560^3/27-'OddsRatio_working_3-way'!T560</f>
        <v>#VALUE!</v>
      </c>
      <c r="W560" s="11" t="e">
        <f>'OddsRatio_working_3-way'!V560^2+4*'OddsRatio_working_3-way'!U560^3/27</f>
        <v>#VALUE!</v>
      </c>
      <c r="X560" s="11" t="e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#VALUE!</v>
      </c>
      <c r="Y560" s="11" t="e">
        <f>IF('OddsRatio_working_3-way'!W560&gt;=0,IF('OddsRatio_working_3-way'!V560+SQRT('OddsRatio_working_3-way'!W560)&gt;0,0,PI()),ACOS('OddsRatio_working_3-way'!V560/(2*'OddsRatio_working_3-way'!X560)))</f>
        <v>#VALUE!</v>
      </c>
      <c r="Z560" s="11" t="e">
        <f>'OddsRatio_working_3-way'!X560^(1/3)*COS('OddsRatio_working_3-way'!Y560/3)</f>
        <v>#VALUE!</v>
      </c>
      <c r="AA560" s="11" t="e">
        <f>'OddsRatio_working_3-way'!X560^(1/3)*COS(('OddsRatio_working_3-way'!Y560+2*PI())/3)</f>
        <v>#VALUE!</v>
      </c>
      <c r="AB560" s="11" t="e">
        <f>'OddsRatio_working_3-way'!X560^(1/3)*COS(('OddsRatio_working_3-way'!Y560+4*PI())/3)</f>
        <v>#VALUE!</v>
      </c>
      <c r="AC560" s="11" t="e">
        <f>'OddsRatio_working_3-way'!X560^(1/3)*SIN('OddsRatio_working_3-way'!Y560/3)</f>
        <v>#VALUE!</v>
      </c>
      <c r="AD560" s="11" t="e">
        <f>'OddsRatio_working_3-way'!X560^(1/3)*SIN(('OddsRatio_working_3-way'!Y560+2*PI())/3)</f>
        <v>#VALUE!</v>
      </c>
      <c r="AE560" s="11" t="e">
        <f>'OddsRatio_working_3-way'!X560^(1/3)*SIN(('OddsRatio_working_3-way'!Y560+4*PI())/3)</f>
        <v>#VALUE!</v>
      </c>
      <c r="AF560" s="11" t="e">
        <f>-'OddsRatio_working_3-way'!U560/(3*'OddsRatio_working_3-way'!X560^(1/3))*COS(('OddsRatio_working_3-way'!Y560)/3)</f>
        <v>#VALUE!</v>
      </c>
      <c r="AG560" s="11" t="e">
        <f>-'OddsRatio_working_3-way'!U560/(3*'OddsRatio_working_3-way'!X560^(1/3))*COS(('OddsRatio_working_3-way'!Y560+2*PI())/3)</f>
        <v>#VALUE!</v>
      </c>
      <c r="AH560" s="11" t="e">
        <f>-'OddsRatio_working_3-way'!U560/(3*'OddsRatio_working_3-way'!X560^(1/3))*COS(('OddsRatio_working_3-way'!Y560+4*PI())/3)</f>
        <v>#VALUE!</v>
      </c>
      <c r="AI560" s="11" t="e">
        <f>'OddsRatio_working_3-way'!U560/(3*'OddsRatio_working_3-way'!X560^(1/3))*SIN(('OddsRatio_working_3-way'!Y560)/3)</f>
        <v>#VALUE!</v>
      </c>
      <c r="AJ560" s="11" t="e">
        <f>'OddsRatio_working_3-way'!U560/(3*'OddsRatio_working_3-way'!X560^(1/3))*SIN(('OddsRatio_working_3-way'!Y560+2*PI())/3)</f>
        <v>#VALUE!</v>
      </c>
      <c r="AK560" s="11" t="e">
        <f>'OddsRatio_working_3-way'!U560/(3*'OddsRatio_working_3-way'!X560^(1/3))*SIN(('OddsRatio_working_3-way'!Y560+4*PI())/3)</f>
        <v>#VALUE!</v>
      </c>
      <c r="AL560" s="11" t="e">
        <f>'OddsRatio_working_3-way'!Z560+'OddsRatio_working_3-way'!AF560</f>
        <v>#VALUE!</v>
      </c>
      <c r="AM560" s="11" t="e">
        <f>'OddsRatio_working_3-way'!AA560+'OddsRatio_working_3-way'!AG560</f>
        <v>#VALUE!</v>
      </c>
      <c r="AN560" s="11" t="e">
        <f>'OddsRatio_working_3-way'!AB560+'OddsRatio_working_3-way'!AH560</f>
        <v>#VALUE!</v>
      </c>
      <c r="AO560" s="11" t="e">
        <f>'OddsRatio_working_3-way'!AC560+'OddsRatio_working_3-way'!AI560</f>
        <v>#VALUE!</v>
      </c>
      <c r="AP560" s="11" t="e">
        <f>'OddsRatio_working_3-way'!AD560+'OddsRatio_working_3-way'!AJ560</f>
        <v>#VALUE!</v>
      </c>
      <c r="AQ560" s="11" t="e">
        <f>'OddsRatio_working_3-way'!AE560+'OddsRatio_working_3-way'!AK560</f>
        <v>#VALUE!</v>
      </c>
      <c r="AR560" s="10" t="str">
        <f>IF(A560="","",IF(('OddsRatio_working_3-way'!X560=0),IF(Q560&gt;0,-Q560^(1/3),(-Q560)^(1/3)),'OddsRatio_working_3-way'!AL560-'OddsRatio_working_3-way'!R560/3))</f>
        <v/>
      </c>
      <c r="AS560" s="11" t="e">
        <f>IF(('OddsRatio_working_3-way'!X560=0),IF(Q560&gt;0,-Q560^(1/3),(-Q560)^(1/3)),'OddsRatio_working_3-way'!AM560-'OddsRatio_working_3-way'!R560/3)</f>
        <v>#VALUE!</v>
      </c>
      <c r="AT560" s="11" t="e">
        <f>IF(('OddsRatio_working_3-way'!X560=0),IF(Q560&gt;0,-Q560^(1/3),(-Q560)^(1/3)),'OddsRatio_working_3-way'!AN560-'OddsRatio_working_3-way'!R560/3)</f>
        <v>#VALUE!</v>
      </c>
      <c r="AU560" s="11" t="e">
        <f>IF(('OddsRatio_working_3-way'!X560=0),0,'OddsRatio_working_3-way'!AO560)</f>
        <v>#VALUE!</v>
      </c>
      <c r="AV560" s="11" t="e">
        <f>IF(('OddsRatio_working_3-way'!X560=0),0,'OddsRatio_working_3-way'!AP560)</f>
        <v>#VALUE!</v>
      </c>
      <c r="AW560" s="11" t="e">
        <f>IF(('OddsRatio_working_3-way'!X560=0),0,'OddsRatio_working_3-way'!AQ560)</f>
        <v>#VALUE!</v>
      </c>
    </row>
    <row r="561" spans="1:4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9" t="e">
        <f t="shared" si="117"/>
        <v>#VALUE!</v>
      </c>
      <c r="E561" s="9" t="e">
        <f t="shared" si="118"/>
        <v>#VALUE!</v>
      </c>
      <c r="F561" s="9" t="e">
        <f t="shared" si="119"/>
        <v>#VALUE!</v>
      </c>
      <c r="G561" s="9" t="str">
        <f t="shared" si="120"/>
        <v/>
      </c>
      <c r="H561" s="9" t="str">
        <f t="shared" si="121"/>
        <v/>
      </c>
      <c r="I561" s="9" t="str">
        <f t="shared" si="122"/>
        <v/>
      </c>
      <c r="J561" s="9" t="str">
        <f t="shared" si="123"/>
        <v/>
      </c>
      <c r="K561" s="11" t="e">
        <f t="shared" si="124"/>
        <v>#VALUE!</v>
      </c>
      <c r="L561" s="11" t="e">
        <f t="shared" si="125"/>
        <v>#VALUE!</v>
      </c>
      <c r="M561" s="11" t="e">
        <f t="shared" si="126"/>
        <v>#VALUE!</v>
      </c>
      <c r="N561" s="11" t="e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#VALUE!</v>
      </c>
      <c r="O561" s="11">
        <f>0</f>
        <v>0</v>
      </c>
      <c r="P561" s="11" t="e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#VALUE!</v>
      </c>
      <c r="Q561" s="11" t="e">
        <f>2*'OddsRatio_working_3-way'!K561*'OddsRatio_working_3-way'!L561*'OddsRatio_working_3-way'!M561</f>
        <v>#VALUE!</v>
      </c>
      <c r="R561" s="11" t="e">
        <f t="shared" si="127"/>
        <v>#VALUE!</v>
      </c>
      <c r="S561" s="11" t="e">
        <f t="shared" si="128"/>
        <v>#VALUE!</v>
      </c>
      <c r="T561" s="11" t="e">
        <f t="shared" si="129"/>
        <v>#VALUE!</v>
      </c>
      <c r="U561" s="11" t="e">
        <f>'OddsRatio_working_3-way'!S561-'OddsRatio_working_3-way'!R561^2/3</f>
        <v>#VALUE!</v>
      </c>
      <c r="V561" s="11" t="e">
        <f>'OddsRatio_working_3-way'!S561*'OddsRatio_working_3-way'!R561/3-2*'OddsRatio_working_3-way'!R561^3/27-'OddsRatio_working_3-way'!T561</f>
        <v>#VALUE!</v>
      </c>
      <c r="W561" s="11" t="e">
        <f>'OddsRatio_working_3-way'!V561^2+4*'OddsRatio_working_3-way'!U561^3/27</f>
        <v>#VALUE!</v>
      </c>
      <c r="X561" s="11" t="e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#VALUE!</v>
      </c>
      <c r="Y561" s="11" t="e">
        <f>IF('OddsRatio_working_3-way'!W561&gt;=0,IF('OddsRatio_working_3-way'!V561+SQRT('OddsRatio_working_3-way'!W561)&gt;0,0,PI()),ACOS('OddsRatio_working_3-way'!V561/(2*'OddsRatio_working_3-way'!X561)))</f>
        <v>#VALUE!</v>
      </c>
      <c r="Z561" s="11" t="e">
        <f>'OddsRatio_working_3-way'!X561^(1/3)*COS('OddsRatio_working_3-way'!Y561/3)</f>
        <v>#VALUE!</v>
      </c>
      <c r="AA561" s="11" t="e">
        <f>'OddsRatio_working_3-way'!X561^(1/3)*COS(('OddsRatio_working_3-way'!Y561+2*PI())/3)</f>
        <v>#VALUE!</v>
      </c>
      <c r="AB561" s="11" t="e">
        <f>'OddsRatio_working_3-way'!X561^(1/3)*COS(('OddsRatio_working_3-way'!Y561+4*PI())/3)</f>
        <v>#VALUE!</v>
      </c>
      <c r="AC561" s="11" t="e">
        <f>'OddsRatio_working_3-way'!X561^(1/3)*SIN('OddsRatio_working_3-way'!Y561/3)</f>
        <v>#VALUE!</v>
      </c>
      <c r="AD561" s="11" t="e">
        <f>'OddsRatio_working_3-way'!X561^(1/3)*SIN(('OddsRatio_working_3-way'!Y561+2*PI())/3)</f>
        <v>#VALUE!</v>
      </c>
      <c r="AE561" s="11" t="e">
        <f>'OddsRatio_working_3-way'!X561^(1/3)*SIN(('OddsRatio_working_3-way'!Y561+4*PI())/3)</f>
        <v>#VALUE!</v>
      </c>
      <c r="AF561" s="11" t="e">
        <f>-'OddsRatio_working_3-way'!U561/(3*'OddsRatio_working_3-way'!X561^(1/3))*COS(('OddsRatio_working_3-way'!Y561)/3)</f>
        <v>#VALUE!</v>
      </c>
      <c r="AG561" s="11" t="e">
        <f>-'OddsRatio_working_3-way'!U561/(3*'OddsRatio_working_3-way'!X561^(1/3))*COS(('OddsRatio_working_3-way'!Y561+2*PI())/3)</f>
        <v>#VALUE!</v>
      </c>
      <c r="AH561" s="11" t="e">
        <f>-'OddsRatio_working_3-way'!U561/(3*'OddsRatio_working_3-way'!X561^(1/3))*COS(('OddsRatio_working_3-way'!Y561+4*PI())/3)</f>
        <v>#VALUE!</v>
      </c>
      <c r="AI561" s="11" t="e">
        <f>'OddsRatio_working_3-way'!U561/(3*'OddsRatio_working_3-way'!X561^(1/3))*SIN(('OddsRatio_working_3-way'!Y561)/3)</f>
        <v>#VALUE!</v>
      </c>
      <c r="AJ561" s="11" t="e">
        <f>'OddsRatio_working_3-way'!U561/(3*'OddsRatio_working_3-way'!X561^(1/3))*SIN(('OddsRatio_working_3-way'!Y561+2*PI())/3)</f>
        <v>#VALUE!</v>
      </c>
      <c r="AK561" s="11" t="e">
        <f>'OddsRatio_working_3-way'!U561/(3*'OddsRatio_working_3-way'!X561^(1/3))*SIN(('OddsRatio_working_3-way'!Y561+4*PI())/3)</f>
        <v>#VALUE!</v>
      </c>
      <c r="AL561" s="11" t="e">
        <f>'OddsRatio_working_3-way'!Z561+'OddsRatio_working_3-way'!AF561</f>
        <v>#VALUE!</v>
      </c>
      <c r="AM561" s="11" t="e">
        <f>'OddsRatio_working_3-way'!AA561+'OddsRatio_working_3-way'!AG561</f>
        <v>#VALUE!</v>
      </c>
      <c r="AN561" s="11" t="e">
        <f>'OddsRatio_working_3-way'!AB561+'OddsRatio_working_3-way'!AH561</f>
        <v>#VALUE!</v>
      </c>
      <c r="AO561" s="11" t="e">
        <f>'OddsRatio_working_3-way'!AC561+'OddsRatio_working_3-way'!AI561</f>
        <v>#VALUE!</v>
      </c>
      <c r="AP561" s="11" t="e">
        <f>'OddsRatio_working_3-way'!AD561+'OddsRatio_working_3-way'!AJ561</f>
        <v>#VALUE!</v>
      </c>
      <c r="AQ561" s="11" t="e">
        <f>'OddsRatio_working_3-way'!AE561+'OddsRatio_working_3-way'!AK561</f>
        <v>#VALUE!</v>
      </c>
      <c r="AR561" s="10" t="str">
        <f>IF(A561="","",IF(('OddsRatio_working_3-way'!X561=0),IF(Q561&gt;0,-Q561^(1/3),(-Q561)^(1/3)),'OddsRatio_working_3-way'!AL561-'OddsRatio_working_3-way'!R561/3))</f>
        <v/>
      </c>
      <c r="AS561" s="11" t="e">
        <f>IF(('OddsRatio_working_3-way'!X561=0),IF(Q561&gt;0,-Q561^(1/3),(-Q561)^(1/3)),'OddsRatio_working_3-way'!AM561-'OddsRatio_working_3-way'!R561/3)</f>
        <v>#VALUE!</v>
      </c>
      <c r="AT561" s="11" t="e">
        <f>IF(('OddsRatio_working_3-way'!X561=0),IF(Q561&gt;0,-Q561^(1/3),(-Q561)^(1/3)),'OddsRatio_working_3-way'!AN561-'OddsRatio_working_3-way'!R561/3)</f>
        <v>#VALUE!</v>
      </c>
      <c r="AU561" s="11" t="e">
        <f>IF(('OddsRatio_working_3-way'!X561=0),0,'OddsRatio_working_3-way'!AO561)</f>
        <v>#VALUE!</v>
      </c>
      <c r="AV561" s="11" t="e">
        <f>IF(('OddsRatio_working_3-way'!X561=0),0,'OddsRatio_working_3-way'!AP561)</f>
        <v>#VALUE!</v>
      </c>
      <c r="AW561" s="11" t="e">
        <f>IF(('OddsRatio_working_3-way'!X561=0),0,'OddsRatio_working_3-way'!AQ561)</f>
        <v>#VALUE!</v>
      </c>
    </row>
    <row r="562" spans="1:4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9" t="e">
        <f t="shared" si="117"/>
        <v>#VALUE!</v>
      </c>
      <c r="E562" s="9" t="e">
        <f t="shared" si="118"/>
        <v>#VALUE!</v>
      </c>
      <c r="F562" s="9" t="e">
        <f t="shared" si="119"/>
        <v>#VALUE!</v>
      </c>
      <c r="G562" s="9" t="str">
        <f t="shared" si="120"/>
        <v/>
      </c>
      <c r="H562" s="9" t="str">
        <f t="shared" si="121"/>
        <v/>
      </c>
      <c r="I562" s="9" t="str">
        <f t="shared" si="122"/>
        <v/>
      </c>
      <c r="J562" s="9" t="str">
        <f t="shared" si="123"/>
        <v/>
      </c>
      <c r="K562" s="11" t="e">
        <f t="shared" si="124"/>
        <v>#VALUE!</v>
      </c>
      <c r="L562" s="11" t="e">
        <f t="shared" si="125"/>
        <v>#VALUE!</v>
      </c>
      <c r="M562" s="11" t="e">
        <f t="shared" si="126"/>
        <v>#VALUE!</v>
      </c>
      <c r="N562" s="11" t="e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#VALUE!</v>
      </c>
      <c r="O562" s="11">
        <f>0</f>
        <v>0</v>
      </c>
      <c r="P562" s="11" t="e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#VALUE!</v>
      </c>
      <c r="Q562" s="11" t="e">
        <f>2*'OddsRatio_working_3-way'!K562*'OddsRatio_working_3-way'!L562*'OddsRatio_working_3-way'!M562</f>
        <v>#VALUE!</v>
      </c>
      <c r="R562" s="11" t="e">
        <f t="shared" si="127"/>
        <v>#VALUE!</v>
      </c>
      <c r="S562" s="11" t="e">
        <f t="shared" si="128"/>
        <v>#VALUE!</v>
      </c>
      <c r="T562" s="11" t="e">
        <f t="shared" si="129"/>
        <v>#VALUE!</v>
      </c>
      <c r="U562" s="11" t="e">
        <f>'OddsRatio_working_3-way'!S562-'OddsRatio_working_3-way'!R562^2/3</f>
        <v>#VALUE!</v>
      </c>
      <c r="V562" s="11" t="e">
        <f>'OddsRatio_working_3-way'!S562*'OddsRatio_working_3-way'!R562/3-2*'OddsRatio_working_3-way'!R562^3/27-'OddsRatio_working_3-way'!T562</f>
        <v>#VALUE!</v>
      </c>
      <c r="W562" s="11" t="e">
        <f>'OddsRatio_working_3-way'!V562^2+4*'OddsRatio_working_3-way'!U562^3/27</f>
        <v>#VALUE!</v>
      </c>
      <c r="X562" s="11" t="e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#VALUE!</v>
      </c>
      <c r="Y562" s="11" t="e">
        <f>IF('OddsRatio_working_3-way'!W562&gt;=0,IF('OddsRatio_working_3-way'!V562+SQRT('OddsRatio_working_3-way'!W562)&gt;0,0,PI()),ACOS('OddsRatio_working_3-way'!V562/(2*'OddsRatio_working_3-way'!X562)))</f>
        <v>#VALUE!</v>
      </c>
      <c r="Z562" s="11" t="e">
        <f>'OddsRatio_working_3-way'!X562^(1/3)*COS('OddsRatio_working_3-way'!Y562/3)</f>
        <v>#VALUE!</v>
      </c>
      <c r="AA562" s="11" t="e">
        <f>'OddsRatio_working_3-way'!X562^(1/3)*COS(('OddsRatio_working_3-way'!Y562+2*PI())/3)</f>
        <v>#VALUE!</v>
      </c>
      <c r="AB562" s="11" t="e">
        <f>'OddsRatio_working_3-way'!X562^(1/3)*COS(('OddsRatio_working_3-way'!Y562+4*PI())/3)</f>
        <v>#VALUE!</v>
      </c>
      <c r="AC562" s="11" t="e">
        <f>'OddsRatio_working_3-way'!X562^(1/3)*SIN('OddsRatio_working_3-way'!Y562/3)</f>
        <v>#VALUE!</v>
      </c>
      <c r="AD562" s="11" t="e">
        <f>'OddsRatio_working_3-way'!X562^(1/3)*SIN(('OddsRatio_working_3-way'!Y562+2*PI())/3)</f>
        <v>#VALUE!</v>
      </c>
      <c r="AE562" s="11" t="e">
        <f>'OddsRatio_working_3-way'!X562^(1/3)*SIN(('OddsRatio_working_3-way'!Y562+4*PI())/3)</f>
        <v>#VALUE!</v>
      </c>
      <c r="AF562" s="11" t="e">
        <f>-'OddsRatio_working_3-way'!U562/(3*'OddsRatio_working_3-way'!X562^(1/3))*COS(('OddsRatio_working_3-way'!Y562)/3)</f>
        <v>#VALUE!</v>
      </c>
      <c r="AG562" s="11" t="e">
        <f>-'OddsRatio_working_3-way'!U562/(3*'OddsRatio_working_3-way'!X562^(1/3))*COS(('OddsRatio_working_3-way'!Y562+2*PI())/3)</f>
        <v>#VALUE!</v>
      </c>
      <c r="AH562" s="11" t="e">
        <f>-'OddsRatio_working_3-way'!U562/(3*'OddsRatio_working_3-way'!X562^(1/3))*COS(('OddsRatio_working_3-way'!Y562+4*PI())/3)</f>
        <v>#VALUE!</v>
      </c>
      <c r="AI562" s="11" t="e">
        <f>'OddsRatio_working_3-way'!U562/(3*'OddsRatio_working_3-way'!X562^(1/3))*SIN(('OddsRatio_working_3-way'!Y562)/3)</f>
        <v>#VALUE!</v>
      </c>
      <c r="AJ562" s="11" t="e">
        <f>'OddsRatio_working_3-way'!U562/(3*'OddsRatio_working_3-way'!X562^(1/3))*SIN(('OddsRatio_working_3-way'!Y562+2*PI())/3)</f>
        <v>#VALUE!</v>
      </c>
      <c r="AK562" s="11" t="e">
        <f>'OddsRatio_working_3-way'!U562/(3*'OddsRatio_working_3-way'!X562^(1/3))*SIN(('OddsRatio_working_3-way'!Y562+4*PI())/3)</f>
        <v>#VALUE!</v>
      </c>
      <c r="AL562" s="11" t="e">
        <f>'OddsRatio_working_3-way'!Z562+'OddsRatio_working_3-way'!AF562</f>
        <v>#VALUE!</v>
      </c>
      <c r="AM562" s="11" t="e">
        <f>'OddsRatio_working_3-way'!AA562+'OddsRatio_working_3-way'!AG562</f>
        <v>#VALUE!</v>
      </c>
      <c r="AN562" s="11" t="e">
        <f>'OddsRatio_working_3-way'!AB562+'OddsRatio_working_3-way'!AH562</f>
        <v>#VALUE!</v>
      </c>
      <c r="AO562" s="11" t="e">
        <f>'OddsRatio_working_3-way'!AC562+'OddsRatio_working_3-way'!AI562</f>
        <v>#VALUE!</v>
      </c>
      <c r="AP562" s="11" t="e">
        <f>'OddsRatio_working_3-way'!AD562+'OddsRatio_working_3-way'!AJ562</f>
        <v>#VALUE!</v>
      </c>
      <c r="AQ562" s="11" t="e">
        <f>'OddsRatio_working_3-way'!AE562+'OddsRatio_working_3-way'!AK562</f>
        <v>#VALUE!</v>
      </c>
      <c r="AR562" s="10" t="str">
        <f>IF(A562="","",IF(('OddsRatio_working_3-way'!X562=0),IF(Q562&gt;0,-Q562^(1/3),(-Q562)^(1/3)),'OddsRatio_working_3-way'!AL562-'OddsRatio_working_3-way'!R562/3))</f>
        <v/>
      </c>
      <c r="AS562" s="11" t="e">
        <f>IF(('OddsRatio_working_3-way'!X562=0),IF(Q562&gt;0,-Q562^(1/3),(-Q562)^(1/3)),'OddsRatio_working_3-way'!AM562-'OddsRatio_working_3-way'!R562/3)</f>
        <v>#VALUE!</v>
      </c>
      <c r="AT562" s="11" t="e">
        <f>IF(('OddsRatio_working_3-way'!X562=0),IF(Q562&gt;0,-Q562^(1/3),(-Q562)^(1/3)),'OddsRatio_working_3-way'!AN562-'OddsRatio_working_3-way'!R562/3)</f>
        <v>#VALUE!</v>
      </c>
      <c r="AU562" s="11" t="e">
        <f>IF(('OddsRatio_working_3-way'!X562=0),0,'OddsRatio_working_3-way'!AO562)</f>
        <v>#VALUE!</v>
      </c>
      <c r="AV562" s="11" t="e">
        <f>IF(('OddsRatio_working_3-way'!X562=0),0,'OddsRatio_working_3-way'!AP562)</f>
        <v>#VALUE!</v>
      </c>
      <c r="AW562" s="11" t="e">
        <f>IF(('OddsRatio_working_3-way'!X562=0),0,'OddsRatio_working_3-way'!AQ562)</f>
        <v>#VALUE!</v>
      </c>
    </row>
    <row r="563" spans="1:4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9" t="e">
        <f t="shared" si="117"/>
        <v>#VALUE!</v>
      </c>
      <c r="E563" s="9" t="e">
        <f t="shared" si="118"/>
        <v>#VALUE!</v>
      </c>
      <c r="F563" s="9" t="e">
        <f t="shared" si="119"/>
        <v>#VALUE!</v>
      </c>
      <c r="G563" s="9" t="str">
        <f t="shared" si="120"/>
        <v/>
      </c>
      <c r="H563" s="9" t="str">
        <f t="shared" si="121"/>
        <v/>
      </c>
      <c r="I563" s="9" t="str">
        <f t="shared" si="122"/>
        <v/>
      </c>
      <c r="J563" s="9" t="str">
        <f t="shared" si="123"/>
        <v/>
      </c>
      <c r="K563" s="11" t="e">
        <f t="shared" si="124"/>
        <v>#VALUE!</v>
      </c>
      <c r="L563" s="11" t="e">
        <f t="shared" si="125"/>
        <v>#VALUE!</v>
      </c>
      <c r="M563" s="11" t="e">
        <f t="shared" si="126"/>
        <v>#VALUE!</v>
      </c>
      <c r="N563" s="11" t="e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#VALUE!</v>
      </c>
      <c r="O563" s="11">
        <f>0</f>
        <v>0</v>
      </c>
      <c r="P563" s="11" t="e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#VALUE!</v>
      </c>
      <c r="Q563" s="11" t="e">
        <f>2*'OddsRatio_working_3-way'!K563*'OddsRatio_working_3-way'!L563*'OddsRatio_working_3-way'!M563</f>
        <v>#VALUE!</v>
      </c>
      <c r="R563" s="11" t="e">
        <f t="shared" si="127"/>
        <v>#VALUE!</v>
      </c>
      <c r="S563" s="11" t="e">
        <f t="shared" si="128"/>
        <v>#VALUE!</v>
      </c>
      <c r="T563" s="11" t="e">
        <f t="shared" si="129"/>
        <v>#VALUE!</v>
      </c>
      <c r="U563" s="11" t="e">
        <f>'OddsRatio_working_3-way'!S563-'OddsRatio_working_3-way'!R563^2/3</f>
        <v>#VALUE!</v>
      </c>
      <c r="V563" s="11" t="e">
        <f>'OddsRatio_working_3-way'!S563*'OddsRatio_working_3-way'!R563/3-2*'OddsRatio_working_3-way'!R563^3/27-'OddsRatio_working_3-way'!T563</f>
        <v>#VALUE!</v>
      </c>
      <c r="W563" s="11" t="e">
        <f>'OddsRatio_working_3-way'!V563^2+4*'OddsRatio_working_3-way'!U563^3/27</f>
        <v>#VALUE!</v>
      </c>
      <c r="X563" s="11" t="e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#VALUE!</v>
      </c>
      <c r="Y563" s="11" t="e">
        <f>IF('OddsRatio_working_3-way'!W563&gt;=0,IF('OddsRatio_working_3-way'!V563+SQRT('OddsRatio_working_3-way'!W563)&gt;0,0,PI()),ACOS('OddsRatio_working_3-way'!V563/(2*'OddsRatio_working_3-way'!X563)))</f>
        <v>#VALUE!</v>
      </c>
      <c r="Z563" s="11" t="e">
        <f>'OddsRatio_working_3-way'!X563^(1/3)*COS('OddsRatio_working_3-way'!Y563/3)</f>
        <v>#VALUE!</v>
      </c>
      <c r="AA563" s="11" t="e">
        <f>'OddsRatio_working_3-way'!X563^(1/3)*COS(('OddsRatio_working_3-way'!Y563+2*PI())/3)</f>
        <v>#VALUE!</v>
      </c>
      <c r="AB563" s="11" t="e">
        <f>'OddsRatio_working_3-way'!X563^(1/3)*COS(('OddsRatio_working_3-way'!Y563+4*PI())/3)</f>
        <v>#VALUE!</v>
      </c>
      <c r="AC563" s="11" t="e">
        <f>'OddsRatio_working_3-way'!X563^(1/3)*SIN('OddsRatio_working_3-way'!Y563/3)</f>
        <v>#VALUE!</v>
      </c>
      <c r="AD563" s="11" t="e">
        <f>'OddsRatio_working_3-way'!X563^(1/3)*SIN(('OddsRatio_working_3-way'!Y563+2*PI())/3)</f>
        <v>#VALUE!</v>
      </c>
      <c r="AE563" s="11" t="e">
        <f>'OddsRatio_working_3-way'!X563^(1/3)*SIN(('OddsRatio_working_3-way'!Y563+4*PI())/3)</f>
        <v>#VALUE!</v>
      </c>
      <c r="AF563" s="11" t="e">
        <f>-'OddsRatio_working_3-way'!U563/(3*'OddsRatio_working_3-way'!X563^(1/3))*COS(('OddsRatio_working_3-way'!Y563)/3)</f>
        <v>#VALUE!</v>
      </c>
      <c r="AG563" s="11" t="e">
        <f>-'OddsRatio_working_3-way'!U563/(3*'OddsRatio_working_3-way'!X563^(1/3))*COS(('OddsRatio_working_3-way'!Y563+2*PI())/3)</f>
        <v>#VALUE!</v>
      </c>
      <c r="AH563" s="11" t="e">
        <f>-'OddsRatio_working_3-way'!U563/(3*'OddsRatio_working_3-way'!X563^(1/3))*COS(('OddsRatio_working_3-way'!Y563+4*PI())/3)</f>
        <v>#VALUE!</v>
      </c>
      <c r="AI563" s="11" t="e">
        <f>'OddsRatio_working_3-way'!U563/(3*'OddsRatio_working_3-way'!X563^(1/3))*SIN(('OddsRatio_working_3-way'!Y563)/3)</f>
        <v>#VALUE!</v>
      </c>
      <c r="AJ563" s="11" t="e">
        <f>'OddsRatio_working_3-way'!U563/(3*'OddsRatio_working_3-way'!X563^(1/3))*SIN(('OddsRatio_working_3-way'!Y563+2*PI())/3)</f>
        <v>#VALUE!</v>
      </c>
      <c r="AK563" s="11" t="e">
        <f>'OddsRatio_working_3-way'!U563/(3*'OddsRatio_working_3-way'!X563^(1/3))*SIN(('OddsRatio_working_3-way'!Y563+4*PI())/3)</f>
        <v>#VALUE!</v>
      </c>
      <c r="AL563" s="11" t="e">
        <f>'OddsRatio_working_3-way'!Z563+'OddsRatio_working_3-way'!AF563</f>
        <v>#VALUE!</v>
      </c>
      <c r="AM563" s="11" t="e">
        <f>'OddsRatio_working_3-way'!AA563+'OddsRatio_working_3-way'!AG563</f>
        <v>#VALUE!</v>
      </c>
      <c r="AN563" s="11" t="e">
        <f>'OddsRatio_working_3-way'!AB563+'OddsRatio_working_3-way'!AH563</f>
        <v>#VALUE!</v>
      </c>
      <c r="AO563" s="11" t="e">
        <f>'OddsRatio_working_3-way'!AC563+'OddsRatio_working_3-way'!AI563</f>
        <v>#VALUE!</v>
      </c>
      <c r="AP563" s="11" t="e">
        <f>'OddsRatio_working_3-way'!AD563+'OddsRatio_working_3-way'!AJ563</f>
        <v>#VALUE!</v>
      </c>
      <c r="AQ563" s="11" t="e">
        <f>'OddsRatio_working_3-way'!AE563+'OddsRatio_working_3-way'!AK563</f>
        <v>#VALUE!</v>
      </c>
      <c r="AR563" s="10" t="str">
        <f>IF(A563="","",IF(('OddsRatio_working_3-way'!X563=0),IF(Q563&gt;0,-Q563^(1/3),(-Q563)^(1/3)),'OddsRatio_working_3-way'!AL563-'OddsRatio_working_3-way'!R563/3))</f>
        <v/>
      </c>
      <c r="AS563" s="11" t="e">
        <f>IF(('OddsRatio_working_3-way'!X563=0),IF(Q563&gt;0,-Q563^(1/3),(-Q563)^(1/3)),'OddsRatio_working_3-way'!AM563-'OddsRatio_working_3-way'!R563/3)</f>
        <v>#VALUE!</v>
      </c>
      <c r="AT563" s="11" t="e">
        <f>IF(('OddsRatio_working_3-way'!X563=0),IF(Q563&gt;0,-Q563^(1/3),(-Q563)^(1/3)),'OddsRatio_working_3-way'!AN563-'OddsRatio_working_3-way'!R563/3)</f>
        <v>#VALUE!</v>
      </c>
      <c r="AU563" s="11" t="e">
        <f>IF(('OddsRatio_working_3-way'!X563=0),0,'OddsRatio_working_3-way'!AO563)</f>
        <v>#VALUE!</v>
      </c>
      <c r="AV563" s="11" t="e">
        <f>IF(('OddsRatio_working_3-way'!X563=0),0,'OddsRatio_working_3-way'!AP563)</f>
        <v>#VALUE!</v>
      </c>
      <c r="AW563" s="11" t="e">
        <f>IF(('OddsRatio_working_3-way'!X563=0),0,'OddsRatio_working_3-way'!AQ563)</f>
        <v>#VALUE!</v>
      </c>
    </row>
    <row r="564" spans="1:4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9" t="e">
        <f t="shared" si="117"/>
        <v>#VALUE!</v>
      </c>
      <c r="E564" s="9" t="e">
        <f t="shared" si="118"/>
        <v>#VALUE!</v>
      </c>
      <c r="F564" s="9" t="e">
        <f t="shared" si="119"/>
        <v>#VALUE!</v>
      </c>
      <c r="G564" s="9" t="str">
        <f t="shared" si="120"/>
        <v/>
      </c>
      <c r="H564" s="9" t="str">
        <f t="shared" si="121"/>
        <v/>
      </c>
      <c r="I564" s="9" t="str">
        <f t="shared" si="122"/>
        <v/>
      </c>
      <c r="J564" s="9" t="str">
        <f t="shared" si="123"/>
        <v/>
      </c>
      <c r="K564" s="11" t="e">
        <f t="shared" si="124"/>
        <v>#VALUE!</v>
      </c>
      <c r="L564" s="11" t="e">
        <f t="shared" si="125"/>
        <v>#VALUE!</v>
      </c>
      <c r="M564" s="11" t="e">
        <f t="shared" si="126"/>
        <v>#VALUE!</v>
      </c>
      <c r="N564" s="11" t="e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#VALUE!</v>
      </c>
      <c r="O564" s="11">
        <f>0</f>
        <v>0</v>
      </c>
      <c r="P564" s="11" t="e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#VALUE!</v>
      </c>
      <c r="Q564" s="11" t="e">
        <f>2*'OddsRatio_working_3-way'!K564*'OddsRatio_working_3-way'!L564*'OddsRatio_working_3-way'!M564</f>
        <v>#VALUE!</v>
      </c>
      <c r="R564" s="11" t="e">
        <f t="shared" si="127"/>
        <v>#VALUE!</v>
      </c>
      <c r="S564" s="11" t="e">
        <f t="shared" si="128"/>
        <v>#VALUE!</v>
      </c>
      <c r="T564" s="11" t="e">
        <f t="shared" si="129"/>
        <v>#VALUE!</v>
      </c>
      <c r="U564" s="11" t="e">
        <f>'OddsRatio_working_3-way'!S564-'OddsRatio_working_3-way'!R564^2/3</f>
        <v>#VALUE!</v>
      </c>
      <c r="V564" s="11" t="e">
        <f>'OddsRatio_working_3-way'!S564*'OddsRatio_working_3-way'!R564/3-2*'OddsRatio_working_3-way'!R564^3/27-'OddsRatio_working_3-way'!T564</f>
        <v>#VALUE!</v>
      </c>
      <c r="W564" s="11" t="e">
        <f>'OddsRatio_working_3-way'!V564^2+4*'OddsRatio_working_3-way'!U564^3/27</f>
        <v>#VALUE!</v>
      </c>
      <c r="X564" s="11" t="e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#VALUE!</v>
      </c>
      <c r="Y564" s="11" t="e">
        <f>IF('OddsRatio_working_3-way'!W564&gt;=0,IF('OddsRatio_working_3-way'!V564+SQRT('OddsRatio_working_3-way'!W564)&gt;0,0,PI()),ACOS('OddsRatio_working_3-way'!V564/(2*'OddsRatio_working_3-way'!X564)))</f>
        <v>#VALUE!</v>
      </c>
      <c r="Z564" s="11" t="e">
        <f>'OddsRatio_working_3-way'!X564^(1/3)*COS('OddsRatio_working_3-way'!Y564/3)</f>
        <v>#VALUE!</v>
      </c>
      <c r="AA564" s="11" t="e">
        <f>'OddsRatio_working_3-way'!X564^(1/3)*COS(('OddsRatio_working_3-way'!Y564+2*PI())/3)</f>
        <v>#VALUE!</v>
      </c>
      <c r="AB564" s="11" t="e">
        <f>'OddsRatio_working_3-way'!X564^(1/3)*COS(('OddsRatio_working_3-way'!Y564+4*PI())/3)</f>
        <v>#VALUE!</v>
      </c>
      <c r="AC564" s="11" t="e">
        <f>'OddsRatio_working_3-way'!X564^(1/3)*SIN('OddsRatio_working_3-way'!Y564/3)</f>
        <v>#VALUE!</v>
      </c>
      <c r="AD564" s="11" t="e">
        <f>'OddsRatio_working_3-way'!X564^(1/3)*SIN(('OddsRatio_working_3-way'!Y564+2*PI())/3)</f>
        <v>#VALUE!</v>
      </c>
      <c r="AE564" s="11" t="e">
        <f>'OddsRatio_working_3-way'!X564^(1/3)*SIN(('OddsRatio_working_3-way'!Y564+4*PI())/3)</f>
        <v>#VALUE!</v>
      </c>
      <c r="AF564" s="11" t="e">
        <f>-'OddsRatio_working_3-way'!U564/(3*'OddsRatio_working_3-way'!X564^(1/3))*COS(('OddsRatio_working_3-way'!Y564)/3)</f>
        <v>#VALUE!</v>
      </c>
      <c r="AG564" s="11" t="e">
        <f>-'OddsRatio_working_3-way'!U564/(3*'OddsRatio_working_3-way'!X564^(1/3))*COS(('OddsRatio_working_3-way'!Y564+2*PI())/3)</f>
        <v>#VALUE!</v>
      </c>
      <c r="AH564" s="11" t="e">
        <f>-'OddsRatio_working_3-way'!U564/(3*'OddsRatio_working_3-way'!X564^(1/3))*COS(('OddsRatio_working_3-way'!Y564+4*PI())/3)</f>
        <v>#VALUE!</v>
      </c>
      <c r="AI564" s="11" t="e">
        <f>'OddsRatio_working_3-way'!U564/(3*'OddsRatio_working_3-way'!X564^(1/3))*SIN(('OddsRatio_working_3-way'!Y564)/3)</f>
        <v>#VALUE!</v>
      </c>
      <c r="AJ564" s="11" t="e">
        <f>'OddsRatio_working_3-way'!U564/(3*'OddsRatio_working_3-way'!X564^(1/3))*SIN(('OddsRatio_working_3-way'!Y564+2*PI())/3)</f>
        <v>#VALUE!</v>
      </c>
      <c r="AK564" s="11" t="e">
        <f>'OddsRatio_working_3-way'!U564/(3*'OddsRatio_working_3-way'!X564^(1/3))*SIN(('OddsRatio_working_3-way'!Y564+4*PI())/3)</f>
        <v>#VALUE!</v>
      </c>
      <c r="AL564" s="11" t="e">
        <f>'OddsRatio_working_3-way'!Z564+'OddsRatio_working_3-way'!AF564</f>
        <v>#VALUE!</v>
      </c>
      <c r="AM564" s="11" t="e">
        <f>'OddsRatio_working_3-way'!AA564+'OddsRatio_working_3-way'!AG564</f>
        <v>#VALUE!</v>
      </c>
      <c r="AN564" s="11" t="e">
        <f>'OddsRatio_working_3-way'!AB564+'OddsRatio_working_3-way'!AH564</f>
        <v>#VALUE!</v>
      </c>
      <c r="AO564" s="11" t="e">
        <f>'OddsRatio_working_3-way'!AC564+'OddsRatio_working_3-way'!AI564</f>
        <v>#VALUE!</v>
      </c>
      <c r="AP564" s="11" t="e">
        <f>'OddsRatio_working_3-way'!AD564+'OddsRatio_working_3-way'!AJ564</f>
        <v>#VALUE!</v>
      </c>
      <c r="AQ564" s="11" t="e">
        <f>'OddsRatio_working_3-way'!AE564+'OddsRatio_working_3-way'!AK564</f>
        <v>#VALUE!</v>
      </c>
      <c r="AR564" s="10" t="str">
        <f>IF(A564="","",IF(('OddsRatio_working_3-way'!X564=0),IF(Q564&gt;0,-Q564^(1/3),(-Q564)^(1/3)),'OddsRatio_working_3-way'!AL564-'OddsRatio_working_3-way'!R564/3))</f>
        <v/>
      </c>
      <c r="AS564" s="11" t="e">
        <f>IF(('OddsRatio_working_3-way'!X564=0),IF(Q564&gt;0,-Q564^(1/3),(-Q564)^(1/3)),'OddsRatio_working_3-way'!AM564-'OddsRatio_working_3-way'!R564/3)</f>
        <v>#VALUE!</v>
      </c>
      <c r="AT564" s="11" t="e">
        <f>IF(('OddsRatio_working_3-way'!X564=0),IF(Q564&gt;0,-Q564^(1/3),(-Q564)^(1/3)),'OddsRatio_working_3-way'!AN564-'OddsRatio_working_3-way'!R564/3)</f>
        <v>#VALUE!</v>
      </c>
      <c r="AU564" s="11" t="e">
        <f>IF(('OddsRatio_working_3-way'!X564=0),0,'OddsRatio_working_3-way'!AO564)</f>
        <v>#VALUE!</v>
      </c>
      <c r="AV564" s="11" t="e">
        <f>IF(('OddsRatio_working_3-way'!X564=0),0,'OddsRatio_working_3-way'!AP564)</f>
        <v>#VALUE!</v>
      </c>
      <c r="AW564" s="11" t="e">
        <f>IF(('OddsRatio_working_3-way'!X564=0),0,'OddsRatio_working_3-way'!AQ564)</f>
        <v>#VALUE!</v>
      </c>
    </row>
    <row r="565" spans="1:4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9" t="e">
        <f t="shared" si="117"/>
        <v>#VALUE!</v>
      </c>
      <c r="E565" s="9" t="e">
        <f t="shared" si="118"/>
        <v>#VALUE!</v>
      </c>
      <c r="F565" s="9" t="e">
        <f t="shared" si="119"/>
        <v>#VALUE!</v>
      </c>
      <c r="G565" s="9" t="str">
        <f t="shared" si="120"/>
        <v/>
      </c>
      <c r="H565" s="9" t="str">
        <f t="shared" si="121"/>
        <v/>
      </c>
      <c r="I565" s="9" t="str">
        <f t="shared" si="122"/>
        <v/>
      </c>
      <c r="J565" s="9" t="str">
        <f t="shared" si="123"/>
        <v/>
      </c>
      <c r="K565" s="11" t="e">
        <f t="shared" si="124"/>
        <v>#VALUE!</v>
      </c>
      <c r="L565" s="11" t="e">
        <f t="shared" si="125"/>
        <v>#VALUE!</v>
      </c>
      <c r="M565" s="11" t="e">
        <f t="shared" si="126"/>
        <v>#VALUE!</v>
      </c>
      <c r="N565" s="11" t="e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#VALUE!</v>
      </c>
      <c r="O565" s="11">
        <f>0</f>
        <v>0</v>
      </c>
      <c r="P565" s="11" t="e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#VALUE!</v>
      </c>
      <c r="Q565" s="11" t="e">
        <f>2*'OddsRatio_working_3-way'!K565*'OddsRatio_working_3-way'!L565*'OddsRatio_working_3-way'!M565</f>
        <v>#VALUE!</v>
      </c>
      <c r="R565" s="11" t="e">
        <f t="shared" si="127"/>
        <v>#VALUE!</v>
      </c>
      <c r="S565" s="11" t="e">
        <f t="shared" si="128"/>
        <v>#VALUE!</v>
      </c>
      <c r="T565" s="11" t="e">
        <f t="shared" si="129"/>
        <v>#VALUE!</v>
      </c>
      <c r="U565" s="11" t="e">
        <f>'OddsRatio_working_3-way'!S565-'OddsRatio_working_3-way'!R565^2/3</f>
        <v>#VALUE!</v>
      </c>
      <c r="V565" s="11" t="e">
        <f>'OddsRatio_working_3-way'!S565*'OddsRatio_working_3-way'!R565/3-2*'OddsRatio_working_3-way'!R565^3/27-'OddsRatio_working_3-way'!T565</f>
        <v>#VALUE!</v>
      </c>
      <c r="W565" s="11" t="e">
        <f>'OddsRatio_working_3-way'!V565^2+4*'OddsRatio_working_3-way'!U565^3/27</f>
        <v>#VALUE!</v>
      </c>
      <c r="X565" s="11" t="e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#VALUE!</v>
      </c>
      <c r="Y565" s="11" t="e">
        <f>IF('OddsRatio_working_3-way'!W565&gt;=0,IF('OddsRatio_working_3-way'!V565+SQRT('OddsRatio_working_3-way'!W565)&gt;0,0,PI()),ACOS('OddsRatio_working_3-way'!V565/(2*'OddsRatio_working_3-way'!X565)))</f>
        <v>#VALUE!</v>
      </c>
      <c r="Z565" s="11" t="e">
        <f>'OddsRatio_working_3-way'!X565^(1/3)*COS('OddsRatio_working_3-way'!Y565/3)</f>
        <v>#VALUE!</v>
      </c>
      <c r="AA565" s="11" t="e">
        <f>'OddsRatio_working_3-way'!X565^(1/3)*COS(('OddsRatio_working_3-way'!Y565+2*PI())/3)</f>
        <v>#VALUE!</v>
      </c>
      <c r="AB565" s="11" t="e">
        <f>'OddsRatio_working_3-way'!X565^(1/3)*COS(('OddsRatio_working_3-way'!Y565+4*PI())/3)</f>
        <v>#VALUE!</v>
      </c>
      <c r="AC565" s="11" t="e">
        <f>'OddsRatio_working_3-way'!X565^(1/3)*SIN('OddsRatio_working_3-way'!Y565/3)</f>
        <v>#VALUE!</v>
      </c>
      <c r="AD565" s="11" t="e">
        <f>'OddsRatio_working_3-way'!X565^(1/3)*SIN(('OddsRatio_working_3-way'!Y565+2*PI())/3)</f>
        <v>#VALUE!</v>
      </c>
      <c r="AE565" s="11" t="e">
        <f>'OddsRatio_working_3-way'!X565^(1/3)*SIN(('OddsRatio_working_3-way'!Y565+4*PI())/3)</f>
        <v>#VALUE!</v>
      </c>
      <c r="AF565" s="11" t="e">
        <f>-'OddsRatio_working_3-way'!U565/(3*'OddsRatio_working_3-way'!X565^(1/3))*COS(('OddsRatio_working_3-way'!Y565)/3)</f>
        <v>#VALUE!</v>
      </c>
      <c r="AG565" s="11" t="e">
        <f>-'OddsRatio_working_3-way'!U565/(3*'OddsRatio_working_3-way'!X565^(1/3))*COS(('OddsRatio_working_3-way'!Y565+2*PI())/3)</f>
        <v>#VALUE!</v>
      </c>
      <c r="AH565" s="11" t="e">
        <f>-'OddsRatio_working_3-way'!U565/(3*'OddsRatio_working_3-way'!X565^(1/3))*COS(('OddsRatio_working_3-way'!Y565+4*PI())/3)</f>
        <v>#VALUE!</v>
      </c>
      <c r="AI565" s="11" t="e">
        <f>'OddsRatio_working_3-way'!U565/(3*'OddsRatio_working_3-way'!X565^(1/3))*SIN(('OddsRatio_working_3-way'!Y565)/3)</f>
        <v>#VALUE!</v>
      </c>
      <c r="AJ565" s="11" t="e">
        <f>'OddsRatio_working_3-way'!U565/(3*'OddsRatio_working_3-way'!X565^(1/3))*SIN(('OddsRatio_working_3-way'!Y565+2*PI())/3)</f>
        <v>#VALUE!</v>
      </c>
      <c r="AK565" s="11" t="e">
        <f>'OddsRatio_working_3-way'!U565/(3*'OddsRatio_working_3-way'!X565^(1/3))*SIN(('OddsRatio_working_3-way'!Y565+4*PI())/3)</f>
        <v>#VALUE!</v>
      </c>
      <c r="AL565" s="11" t="e">
        <f>'OddsRatio_working_3-way'!Z565+'OddsRatio_working_3-way'!AF565</f>
        <v>#VALUE!</v>
      </c>
      <c r="AM565" s="11" t="e">
        <f>'OddsRatio_working_3-way'!AA565+'OddsRatio_working_3-way'!AG565</f>
        <v>#VALUE!</v>
      </c>
      <c r="AN565" s="11" t="e">
        <f>'OddsRatio_working_3-way'!AB565+'OddsRatio_working_3-way'!AH565</f>
        <v>#VALUE!</v>
      </c>
      <c r="AO565" s="11" t="e">
        <f>'OddsRatio_working_3-way'!AC565+'OddsRatio_working_3-way'!AI565</f>
        <v>#VALUE!</v>
      </c>
      <c r="AP565" s="11" t="e">
        <f>'OddsRatio_working_3-way'!AD565+'OddsRatio_working_3-way'!AJ565</f>
        <v>#VALUE!</v>
      </c>
      <c r="AQ565" s="11" t="e">
        <f>'OddsRatio_working_3-way'!AE565+'OddsRatio_working_3-way'!AK565</f>
        <v>#VALUE!</v>
      </c>
      <c r="AR565" s="10" t="str">
        <f>IF(A565="","",IF(('OddsRatio_working_3-way'!X565=0),IF(Q565&gt;0,-Q565^(1/3),(-Q565)^(1/3)),'OddsRatio_working_3-way'!AL565-'OddsRatio_working_3-way'!R565/3))</f>
        <v/>
      </c>
      <c r="AS565" s="11" t="e">
        <f>IF(('OddsRatio_working_3-way'!X565=0),IF(Q565&gt;0,-Q565^(1/3),(-Q565)^(1/3)),'OddsRatio_working_3-way'!AM565-'OddsRatio_working_3-way'!R565/3)</f>
        <v>#VALUE!</v>
      </c>
      <c r="AT565" s="11" t="e">
        <f>IF(('OddsRatio_working_3-way'!X565=0),IF(Q565&gt;0,-Q565^(1/3),(-Q565)^(1/3)),'OddsRatio_working_3-way'!AN565-'OddsRatio_working_3-way'!R565/3)</f>
        <v>#VALUE!</v>
      </c>
      <c r="AU565" s="11" t="e">
        <f>IF(('OddsRatio_working_3-way'!X565=0),0,'OddsRatio_working_3-way'!AO565)</f>
        <v>#VALUE!</v>
      </c>
      <c r="AV565" s="11" t="e">
        <f>IF(('OddsRatio_working_3-way'!X565=0),0,'OddsRatio_working_3-way'!AP565)</f>
        <v>#VALUE!</v>
      </c>
      <c r="AW565" s="11" t="e">
        <f>IF(('OddsRatio_working_3-way'!X565=0),0,'OddsRatio_working_3-way'!AQ565)</f>
        <v>#VALUE!</v>
      </c>
    </row>
    <row r="566" spans="1:4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9" t="e">
        <f t="shared" si="117"/>
        <v>#VALUE!</v>
      </c>
      <c r="E566" s="9" t="e">
        <f t="shared" si="118"/>
        <v>#VALUE!</v>
      </c>
      <c r="F566" s="9" t="e">
        <f t="shared" si="119"/>
        <v>#VALUE!</v>
      </c>
      <c r="G566" s="9" t="str">
        <f t="shared" si="120"/>
        <v/>
      </c>
      <c r="H566" s="9" t="str">
        <f t="shared" si="121"/>
        <v/>
      </c>
      <c r="I566" s="9" t="str">
        <f t="shared" si="122"/>
        <v/>
      </c>
      <c r="J566" s="9" t="str">
        <f t="shared" si="123"/>
        <v/>
      </c>
      <c r="K566" s="11" t="e">
        <f t="shared" si="124"/>
        <v>#VALUE!</v>
      </c>
      <c r="L566" s="11" t="e">
        <f t="shared" si="125"/>
        <v>#VALUE!</v>
      </c>
      <c r="M566" s="11" t="e">
        <f t="shared" si="126"/>
        <v>#VALUE!</v>
      </c>
      <c r="N566" s="11" t="e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#VALUE!</v>
      </c>
      <c r="O566" s="11">
        <f>0</f>
        <v>0</v>
      </c>
      <c r="P566" s="11" t="e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#VALUE!</v>
      </c>
      <c r="Q566" s="11" t="e">
        <f>2*'OddsRatio_working_3-way'!K566*'OddsRatio_working_3-way'!L566*'OddsRatio_working_3-way'!M566</f>
        <v>#VALUE!</v>
      </c>
      <c r="R566" s="11" t="e">
        <f t="shared" si="127"/>
        <v>#VALUE!</v>
      </c>
      <c r="S566" s="11" t="e">
        <f t="shared" si="128"/>
        <v>#VALUE!</v>
      </c>
      <c r="T566" s="11" t="e">
        <f t="shared" si="129"/>
        <v>#VALUE!</v>
      </c>
      <c r="U566" s="11" t="e">
        <f>'OddsRatio_working_3-way'!S566-'OddsRatio_working_3-way'!R566^2/3</f>
        <v>#VALUE!</v>
      </c>
      <c r="V566" s="11" t="e">
        <f>'OddsRatio_working_3-way'!S566*'OddsRatio_working_3-way'!R566/3-2*'OddsRatio_working_3-way'!R566^3/27-'OddsRatio_working_3-way'!T566</f>
        <v>#VALUE!</v>
      </c>
      <c r="W566" s="11" t="e">
        <f>'OddsRatio_working_3-way'!V566^2+4*'OddsRatio_working_3-way'!U566^3/27</f>
        <v>#VALUE!</v>
      </c>
      <c r="X566" s="11" t="e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#VALUE!</v>
      </c>
      <c r="Y566" s="11" t="e">
        <f>IF('OddsRatio_working_3-way'!W566&gt;=0,IF('OddsRatio_working_3-way'!V566+SQRT('OddsRatio_working_3-way'!W566)&gt;0,0,PI()),ACOS('OddsRatio_working_3-way'!V566/(2*'OddsRatio_working_3-way'!X566)))</f>
        <v>#VALUE!</v>
      </c>
      <c r="Z566" s="11" t="e">
        <f>'OddsRatio_working_3-way'!X566^(1/3)*COS('OddsRatio_working_3-way'!Y566/3)</f>
        <v>#VALUE!</v>
      </c>
      <c r="AA566" s="11" t="e">
        <f>'OddsRatio_working_3-way'!X566^(1/3)*COS(('OddsRatio_working_3-way'!Y566+2*PI())/3)</f>
        <v>#VALUE!</v>
      </c>
      <c r="AB566" s="11" t="e">
        <f>'OddsRatio_working_3-way'!X566^(1/3)*COS(('OddsRatio_working_3-way'!Y566+4*PI())/3)</f>
        <v>#VALUE!</v>
      </c>
      <c r="AC566" s="11" t="e">
        <f>'OddsRatio_working_3-way'!X566^(1/3)*SIN('OddsRatio_working_3-way'!Y566/3)</f>
        <v>#VALUE!</v>
      </c>
      <c r="AD566" s="11" t="e">
        <f>'OddsRatio_working_3-way'!X566^(1/3)*SIN(('OddsRatio_working_3-way'!Y566+2*PI())/3)</f>
        <v>#VALUE!</v>
      </c>
      <c r="AE566" s="11" t="e">
        <f>'OddsRatio_working_3-way'!X566^(1/3)*SIN(('OddsRatio_working_3-way'!Y566+4*PI())/3)</f>
        <v>#VALUE!</v>
      </c>
      <c r="AF566" s="11" t="e">
        <f>-'OddsRatio_working_3-way'!U566/(3*'OddsRatio_working_3-way'!X566^(1/3))*COS(('OddsRatio_working_3-way'!Y566)/3)</f>
        <v>#VALUE!</v>
      </c>
      <c r="AG566" s="11" t="e">
        <f>-'OddsRatio_working_3-way'!U566/(3*'OddsRatio_working_3-way'!X566^(1/3))*COS(('OddsRatio_working_3-way'!Y566+2*PI())/3)</f>
        <v>#VALUE!</v>
      </c>
      <c r="AH566" s="11" t="e">
        <f>-'OddsRatio_working_3-way'!U566/(3*'OddsRatio_working_3-way'!X566^(1/3))*COS(('OddsRatio_working_3-way'!Y566+4*PI())/3)</f>
        <v>#VALUE!</v>
      </c>
      <c r="AI566" s="11" t="e">
        <f>'OddsRatio_working_3-way'!U566/(3*'OddsRatio_working_3-way'!X566^(1/3))*SIN(('OddsRatio_working_3-way'!Y566)/3)</f>
        <v>#VALUE!</v>
      </c>
      <c r="AJ566" s="11" t="e">
        <f>'OddsRatio_working_3-way'!U566/(3*'OddsRatio_working_3-way'!X566^(1/3))*SIN(('OddsRatio_working_3-way'!Y566+2*PI())/3)</f>
        <v>#VALUE!</v>
      </c>
      <c r="AK566" s="11" t="e">
        <f>'OddsRatio_working_3-way'!U566/(3*'OddsRatio_working_3-way'!X566^(1/3))*SIN(('OddsRatio_working_3-way'!Y566+4*PI())/3)</f>
        <v>#VALUE!</v>
      </c>
      <c r="AL566" s="11" t="e">
        <f>'OddsRatio_working_3-way'!Z566+'OddsRatio_working_3-way'!AF566</f>
        <v>#VALUE!</v>
      </c>
      <c r="AM566" s="11" t="e">
        <f>'OddsRatio_working_3-way'!AA566+'OddsRatio_working_3-way'!AG566</f>
        <v>#VALUE!</v>
      </c>
      <c r="AN566" s="11" t="e">
        <f>'OddsRatio_working_3-way'!AB566+'OddsRatio_working_3-way'!AH566</f>
        <v>#VALUE!</v>
      </c>
      <c r="AO566" s="11" t="e">
        <f>'OddsRatio_working_3-way'!AC566+'OddsRatio_working_3-way'!AI566</f>
        <v>#VALUE!</v>
      </c>
      <c r="AP566" s="11" t="e">
        <f>'OddsRatio_working_3-way'!AD566+'OddsRatio_working_3-way'!AJ566</f>
        <v>#VALUE!</v>
      </c>
      <c r="AQ566" s="11" t="e">
        <f>'OddsRatio_working_3-way'!AE566+'OddsRatio_working_3-way'!AK566</f>
        <v>#VALUE!</v>
      </c>
      <c r="AR566" s="10" t="str">
        <f>IF(A566="","",IF(('OddsRatio_working_3-way'!X566=0),IF(Q566&gt;0,-Q566^(1/3),(-Q566)^(1/3)),'OddsRatio_working_3-way'!AL566-'OddsRatio_working_3-way'!R566/3))</f>
        <v/>
      </c>
      <c r="AS566" s="11" t="e">
        <f>IF(('OddsRatio_working_3-way'!X566=0),IF(Q566&gt;0,-Q566^(1/3),(-Q566)^(1/3)),'OddsRatio_working_3-way'!AM566-'OddsRatio_working_3-way'!R566/3)</f>
        <v>#VALUE!</v>
      </c>
      <c r="AT566" s="11" t="e">
        <f>IF(('OddsRatio_working_3-way'!X566=0),IF(Q566&gt;0,-Q566^(1/3),(-Q566)^(1/3)),'OddsRatio_working_3-way'!AN566-'OddsRatio_working_3-way'!R566/3)</f>
        <v>#VALUE!</v>
      </c>
      <c r="AU566" s="11" t="e">
        <f>IF(('OddsRatio_working_3-way'!X566=0),0,'OddsRatio_working_3-way'!AO566)</f>
        <v>#VALUE!</v>
      </c>
      <c r="AV566" s="11" t="e">
        <f>IF(('OddsRatio_working_3-way'!X566=0),0,'OddsRatio_working_3-way'!AP566)</f>
        <v>#VALUE!</v>
      </c>
      <c r="AW566" s="11" t="e">
        <f>IF(('OddsRatio_working_3-way'!X566=0),0,'OddsRatio_working_3-way'!AQ566)</f>
        <v>#VALUE!</v>
      </c>
    </row>
    <row r="567" spans="1:4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9" t="e">
        <f t="shared" si="117"/>
        <v>#VALUE!</v>
      </c>
      <c r="E567" s="9" t="e">
        <f t="shared" si="118"/>
        <v>#VALUE!</v>
      </c>
      <c r="F567" s="9" t="e">
        <f t="shared" si="119"/>
        <v>#VALUE!</v>
      </c>
      <c r="G567" s="9" t="str">
        <f t="shared" si="120"/>
        <v/>
      </c>
      <c r="H567" s="9" t="str">
        <f t="shared" si="121"/>
        <v/>
      </c>
      <c r="I567" s="9" t="str">
        <f t="shared" si="122"/>
        <v/>
      </c>
      <c r="J567" s="9" t="str">
        <f t="shared" si="123"/>
        <v/>
      </c>
      <c r="K567" s="11" t="e">
        <f t="shared" si="124"/>
        <v>#VALUE!</v>
      </c>
      <c r="L567" s="11" t="e">
        <f t="shared" si="125"/>
        <v>#VALUE!</v>
      </c>
      <c r="M567" s="11" t="e">
        <f t="shared" si="126"/>
        <v>#VALUE!</v>
      </c>
      <c r="N567" s="11" t="e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#VALUE!</v>
      </c>
      <c r="O567" s="11">
        <f>0</f>
        <v>0</v>
      </c>
      <c r="P567" s="11" t="e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#VALUE!</v>
      </c>
      <c r="Q567" s="11" t="e">
        <f>2*'OddsRatio_working_3-way'!K567*'OddsRatio_working_3-way'!L567*'OddsRatio_working_3-way'!M567</f>
        <v>#VALUE!</v>
      </c>
      <c r="R567" s="11" t="e">
        <f t="shared" si="127"/>
        <v>#VALUE!</v>
      </c>
      <c r="S567" s="11" t="e">
        <f t="shared" si="128"/>
        <v>#VALUE!</v>
      </c>
      <c r="T567" s="11" t="e">
        <f t="shared" si="129"/>
        <v>#VALUE!</v>
      </c>
      <c r="U567" s="11" t="e">
        <f>'OddsRatio_working_3-way'!S567-'OddsRatio_working_3-way'!R567^2/3</f>
        <v>#VALUE!</v>
      </c>
      <c r="V567" s="11" t="e">
        <f>'OddsRatio_working_3-way'!S567*'OddsRatio_working_3-way'!R567/3-2*'OddsRatio_working_3-way'!R567^3/27-'OddsRatio_working_3-way'!T567</f>
        <v>#VALUE!</v>
      </c>
      <c r="W567" s="11" t="e">
        <f>'OddsRatio_working_3-way'!V567^2+4*'OddsRatio_working_3-way'!U567^3/27</f>
        <v>#VALUE!</v>
      </c>
      <c r="X567" s="11" t="e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#VALUE!</v>
      </c>
      <c r="Y567" s="11" t="e">
        <f>IF('OddsRatio_working_3-way'!W567&gt;=0,IF('OddsRatio_working_3-way'!V567+SQRT('OddsRatio_working_3-way'!W567)&gt;0,0,PI()),ACOS('OddsRatio_working_3-way'!V567/(2*'OddsRatio_working_3-way'!X567)))</f>
        <v>#VALUE!</v>
      </c>
      <c r="Z567" s="11" t="e">
        <f>'OddsRatio_working_3-way'!X567^(1/3)*COS('OddsRatio_working_3-way'!Y567/3)</f>
        <v>#VALUE!</v>
      </c>
      <c r="AA567" s="11" t="e">
        <f>'OddsRatio_working_3-way'!X567^(1/3)*COS(('OddsRatio_working_3-way'!Y567+2*PI())/3)</f>
        <v>#VALUE!</v>
      </c>
      <c r="AB567" s="11" t="e">
        <f>'OddsRatio_working_3-way'!X567^(1/3)*COS(('OddsRatio_working_3-way'!Y567+4*PI())/3)</f>
        <v>#VALUE!</v>
      </c>
      <c r="AC567" s="11" t="e">
        <f>'OddsRatio_working_3-way'!X567^(1/3)*SIN('OddsRatio_working_3-way'!Y567/3)</f>
        <v>#VALUE!</v>
      </c>
      <c r="AD567" s="11" t="e">
        <f>'OddsRatio_working_3-way'!X567^(1/3)*SIN(('OddsRatio_working_3-way'!Y567+2*PI())/3)</f>
        <v>#VALUE!</v>
      </c>
      <c r="AE567" s="11" t="e">
        <f>'OddsRatio_working_3-way'!X567^(1/3)*SIN(('OddsRatio_working_3-way'!Y567+4*PI())/3)</f>
        <v>#VALUE!</v>
      </c>
      <c r="AF567" s="11" t="e">
        <f>-'OddsRatio_working_3-way'!U567/(3*'OddsRatio_working_3-way'!X567^(1/3))*COS(('OddsRatio_working_3-way'!Y567)/3)</f>
        <v>#VALUE!</v>
      </c>
      <c r="AG567" s="11" t="e">
        <f>-'OddsRatio_working_3-way'!U567/(3*'OddsRatio_working_3-way'!X567^(1/3))*COS(('OddsRatio_working_3-way'!Y567+2*PI())/3)</f>
        <v>#VALUE!</v>
      </c>
      <c r="AH567" s="11" t="e">
        <f>-'OddsRatio_working_3-way'!U567/(3*'OddsRatio_working_3-way'!X567^(1/3))*COS(('OddsRatio_working_3-way'!Y567+4*PI())/3)</f>
        <v>#VALUE!</v>
      </c>
      <c r="AI567" s="11" t="e">
        <f>'OddsRatio_working_3-way'!U567/(3*'OddsRatio_working_3-way'!X567^(1/3))*SIN(('OddsRatio_working_3-way'!Y567)/3)</f>
        <v>#VALUE!</v>
      </c>
      <c r="AJ567" s="11" t="e">
        <f>'OddsRatio_working_3-way'!U567/(3*'OddsRatio_working_3-way'!X567^(1/3))*SIN(('OddsRatio_working_3-way'!Y567+2*PI())/3)</f>
        <v>#VALUE!</v>
      </c>
      <c r="AK567" s="11" t="e">
        <f>'OddsRatio_working_3-way'!U567/(3*'OddsRatio_working_3-way'!X567^(1/3))*SIN(('OddsRatio_working_3-way'!Y567+4*PI())/3)</f>
        <v>#VALUE!</v>
      </c>
      <c r="AL567" s="11" t="e">
        <f>'OddsRatio_working_3-way'!Z567+'OddsRatio_working_3-way'!AF567</f>
        <v>#VALUE!</v>
      </c>
      <c r="AM567" s="11" t="e">
        <f>'OddsRatio_working_3-way'!AA567+'OddsRatio_working_3-way'!AG567</f>
        <v>#VALUE!</v>
      </c>
      <c r="AN567" s="11" t="e">
        <f>'OddsRatio_working_3-way'!AB567+'OddsRatio_working_3-way'!AH567</f>
        <v>#VALUE!</v>
      </c>
      <c r="AO567" s="11" t="e">
        <f>'OddsRatio_working_3-way'!AC567+'OddsRatio_working_3-way'!AI567</f>
        <v>#VALUE!</v>
      </c>
      <c r="AP567" s="11" t="e">
        <f>'OddsRatio_working_3-way'!AD567+'OddsRatio_working_3-way'!AJ567</f>
        <v>#VALUE!</v>
      </c>
      <c r="AQ567" s="11" t="e">
        <f>'OddsRatio_working_3-way'!AE567+'OddsRatio_working_3-way'!AK567</f>
        <v>#VALUE!</v>
      </c>
      <c r="AR567" s="10" t="str">
        <f>IF(A567="","",IF(('OddsRatio_working_3-way'!X567=0),IF(Q567&gt;0,-Q567^(1/3),(-Q567)^(1/3)),'OddsRatio_working_3-way'!AL567-'OddsRatio_working_3-way'!R567/3))</f>
        <v/>
      </c>
      <c r="AS567" s="11" t="e">
        <f>IF(('OddsRatio_working_3-way'!X567=0),IF(Q567&gt;0,-Q567^(1/3),(-Q567)^(1/3)),'OddsRatio_working_3-way'!AM567-'OddsRatio_working_3-way'!R567/3)</f>
        <v>#VALUE!</v>
      </c>
      <c r="AT567" s="11" t="e">
        <f>IF(('OddsRatio_working_3-way'!X567=0),IF(Q567&gt;0,-Q567^(1/3),(-Q567)^(1/3)),'OddsRatio_working_3-way'!AN567-'OddsRatio_working_3-way'!R567/3)</f>
        <v>#VALUE!</v>
      </c>
      <c r="AU567" s="11" t="e">
        <f>IF(('OddsRatio_working_3-way'!X567=0),0,'OddsRatio_working_3-way'!AO567)</f>
        <v>#VALUE!</v>
      </c>
      <c r="AV567" s="11" t="e">
        <f>IF(('OddsRatio_working_3-way'!X567=0),0,'OddsRatio_working_3-way'!AP567)</f>
        <v>#VALUE!</v>
      </c>
      <c r="AW567" s="11" t="e">
        <f>IF(('OddsRatio_working_3-way'!X567=0),0,'OddsRatio_working_3-way'!AQ567)</f>
        <v>#VALUE!</v>
      </c>
    </row>
    <row r="568" spans="1:4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9" t="e">
        <f t="shared" si="117"/>
        <v>#VALUE!</v>
      </c>
      <c r="E568" s="9" t="e">
        <f t="shared" si="118"/>
        <v>#VALUE!</v>
      </c>
      <c r="F568" s="9" t="e">
        <f t="shared" si="119"/>
        <v>#VALUE!</v>
      </c>
      <c r="G568" s="9" t="str">
        <f t="shared" si="120"/>
        <v/>
      </c>
      <c r="H568" s="9" t="str">
        <f t="shared" si="121"/>
        <v/>
      </c>
      <c r="I568" s="9" t="str">
        <f t="shared" si="122"/>
        <v/>
      </c>
      <c r="J568" s="9" t="str">
        <f t="shared" si="123"/>
        <v/>
      </c>
      <c r="K568" s="11" t="e">
        <f t="shared" si="124"/>
        <v>#VALUE!</v>
      </c>
      <c r="L568" s="11" t="e">
        <f t="shared" si="125"/>
        <v>#VALUE!</v>
      </c>
      <c r="M568" s="11" t="e">
        <f t="shared" si="126"/>
        <v>#VALUE!</v>
      </c>
      <c r="N568" s="11" t="e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#VALUE!</v>
      </c>
      <c r="O568" s="11">
        <f>0</f>
        <v>0</v>
      </c>
      <c r="P568" s="11" t="e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#VALUE!</v>
      </c>
      <c r="Q568" s="11" t="e">
        <f>2*'OddsRatio_working_3-way'!K568*'OddsRatio_working_3-way'!L568*'OddsRatio_working_3-way'!M568</f>
        <v>#VALUE!</v>
      </c>
      <c r="R568" s="11" t="e">
        <f t="shared" si="127"/>
        <v>#VALUE!</v>
      </c>
      <c r="S568" s="11" t="e">
        <f t="shared" si="128"/>
        <v>#VALUE!</v>
      </c>
      <c r="T568" s="11" t="e">
        <f t="shared" si="129"/>
        <v>#VALUE!</v>
      </c>
      <c r="U568" s="11" t="e">
        <f>'OddsRatio_working_3-way'!S568-'OddsRatio_working_3-way'!R568^2/3</f>
        <v>#VALUE!</v>
      </c>
      <c r="V568" s="11" t="e">
        <f>'OddsRatio_working_3-way'!S568*'OddsRatio_working_3-way'!R568/3-2*'OddsRatio_working_3-way'!R568^3/27-'OddsRatio_working_3-way'!T568</f>
        <v>#VALUE!</v>
      </c>
      <c r="W568" s="11" t="e">
        <f>'OddsRatio_working_3-way'!V568^2+4*'OddsRatio_working_3-way'!U568^3/27</f>
        <v>#VALUE!</v>
      </c>
      <c r="X568" s="11" t="e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#VALUE!</v>
      </c>
      <c r="Y568" s="11" t="e">
        <f>IF('OddsRatio_working_3-way'!W568&gt;=0,IF('OddsRatio_working_3-way'!V568+SQRT('OddsRatio_working_3-way'!W568)&gt;0,0,PI()),ACOS('OddsRatio_working_3-way'!V568/(2*'OddsRatio_working_3-way'!X568)))</f>
        <v>#VALUE!</v>
      </c>
      <c r="Z568" s="11" t="e">
        <f>'OddsRatio_working_3-way'!X568^(1/3)*COS('OddsRatio_working_3-way'!Y568/3)</f>
        <v>#VALUE!</v>
      </c>
      <c r="AA568" s="11" t="e">
        <f>'OddsRatio_working_3-way'!X568^(1/3)*COS(('OddsRatio_working_3-way'!Y568+2*PI())/3)</f>
        <v>#VALUE!</v>
      </c>
      <c r="AB568" s="11" t="e">
        <f>'OddsRatio_working_3-way'!X568^(1/3)*COS(('OddsRatio_working_3-way'!Y568+4*PI())/3)</f>
        <v>#VALUE!</v>
      </c>
      <c r="AC568" s="11" t="e">
        <f>'OddsRatio_working_3-way'!X568^(1/3)*SIN('OddsRatio_working_3-way'!Y568/3)</f>
        <v>#VALUE!</v>
      </c>
      <c r="AD568" s="11" t="e">
        <f>'OddsRatio_working_3-way'!X568^(1/3)*SIN(('OddsRatio_working_3-way'!Y568+2*PI())/3)</f>
        <v>#VALUE!</v>
      </c>
      <c r="AE568" s="11" t="e">
        <f>'OddsRatio_working_3-way'!X568^(1/3)*SIN(('OddsRatio_working_3-way'!Y568+4*PI())/3)</f>
        <v>#VALUE!</v>
      </c>
      <c r="AF568" s="11" t="e">
        <f>-'OddsRatio_working_3-way'!U568/(3*'OddsRatio_working_3-way'!X568^(1/3))*COS(('OddsRatio_working_3-way'!Y568)/3)</f>
        <v>#VALUE!</v>
      </c>
      <c r="AG568" s="11" t="e">
        <f>-'OddsRatio_working_3-way'!U568/(3*'OddsRatio_working_3-way'!X568^(1/3))*COS(('OddsRatio_working_3-way'!Y568+2*PI())/3)</f>
        <v>#VALUE!</v>
      </c>
      <c r="AH568" s="11" t="e">
        <f>-'OddsRatio_working_3-way'!U568/(3*'OddsRatio_working_3-way'!X568^(1/3))*COS(('OddsRatio_working_3-way'!Y568+4*PI())/3)</f>
        <v>#VALUE!</v>
      </c>
      <c r="AI568" s="11" t="e">
        <f>'OddsRatio_working_3-way'!U568/(3*'OddsRatio_working_3-way'!X568^(1/3))*SIN(('OddsRatio_working_3-way'!Y568)/3)</f>
        <v>#VALUE!</v>
      </c>
      <c r="AJ568" s="11" t="e">
        <f>'OddsRatio_working_3-way'!U568/(3*'OddsRatio_working_3-way'!X568^(1/3))*SIN(('OddsRatio_working_3-way'!Y568+2*PI())/3)</f>
        <v>#VALUE!</v>
      </c>
      <c r="AK568" s="11" t="e">
        <f>'OddsRatio_working_3-way'!U568/(3*'OddsRatio_working_3-way'!X568^(1/3))*SIN(('OddsRatio_working_3-way'!Y568+4*PI())/3)</f>
        <v>#VALUE!</v>
      </c>
      <c r="AL568" s="11" t="e">
        <f>'OddsRatio_working_3-way'!Z568+'OddsRatio_working_3-way'!AF568</f>
        <v>#VALUE!</v>
      </c>
      <c r="AM568" s="11" t="e">
        <f>'OddsRatio_working_3-way'!AA568+'OddsRatio_working_3-way'!AG568</f>
        <v>#VALUE!</v>
      </c>
      <c r="AN568" s="11" t="e">
        <f>'OddsRatio_working_3-way'!AB568+'OddsRatio_working_3-way'!AH568</f>
        <v>#VALUE!</v>
      </c>
      <c r="AO568" s="11" t="e">
        <f>'OddsRatio_working_3-way'!AC568+'OddsRatio_working_3-way'!AI568</f>
        <v>#VALUE!</v>
      </c>
      <c r="AP568" s="11" t="e">
        <f>'OddsRatio_working_3-way'!AD568+'OddsRatio_working_3-way'!AJ568</f>
        <v>#VALUE!</v>
      </c>
      <c r="AQ568" s="11" t="e">
        <f>'OddsRatio_working_3-way'!AE568+'OddsRatio_working_3-way'!AK568</f>
        <v>#VALUE!</v>
      </c>
      <c r="AR568" s="10" t="str">
        <f>IF(A568="","",IF(('OddsRatio_working_3-way'!X568=0),IF(Q568&gt;0,-Q568^(1/3),(-Q568)^(1/3)),'OddsRatio_working_3-way'!AL568-'OddsRatio_working_3-way'!R568/3))</f>
        <v/>
      </c>
      <c r="AS568" s="11" t="e">
        <f>IF(('OddsRatio_working_3-way'!X568=0),IF(Q568&gt;0,-Q568^(1/3),(-Q568)^(1/3)),'OddsRatio_working_3-way'!AM568-'OddsRatio_working_3-way'!R568/3)</f>
        <v>#VALUE!</v>
      </c>
      <c r="AT568" s="11" t="e">
        <f>IF(('OddsRatio_working_3-way'!X568=0),IF(Q568&gt;0,-Q568^(1/3),(-Q568)^(1/3)),'OddsRatio_working_3-way'!AN568-'OddsRatio_working_3-way'!R568/3)</f>
        <v>#VALUE!</v>
      </c>
      <c r="AU568" s="11" t="e">
        <f>IF(('OddsRatio_working_3-way'!X568=0),0,'OddsRatio_working_3-way'!AO568)</f>
        <v>#VALUE!</v>
      </c>
      <c r="AV568" s="11" t="e">
        <f>IF(('OddsRatio_working_3-way'!X568=0),0,'OddsRatio_working_3-way'!AP568)</f>
        <v>#VALUE!</v>
      </c>
      <c r="AW568" s="11" t="e">
        <f>IF(('OddsRatio_working_3-way'!X568=0),0,'OddsRatio_working_3-way'!AQ568)</f>
        <v>#VALUE!</v>
      </c>
    </row>
    <row r="569" spans="1:4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9" t="e">
        <f t="shared" si="117"/>
        <v>#VALUE!</v>
      </c>
      <c r="E569" s="9" t="e">
        <f t="shared" si="118"/>
        <v>#VALUE!</v>
      </c>
      <c r="F569" s="9" t="e">
        <f t="shared" si="119"/>
        <v>#VALUE!</v>
      </c>
      <c r="G569" s="9" t="str">
        <f t="shared" si="120"/>
        <v/>
      </c>
      <c r="H569" s="9" t="str">
        <f t="shared" si="121"/>
        <v/>
      </c>
      <c r="I569" s="9" t="str">
        <f t="shared" si="122"/>
        <v/>
      </c>
      <c r="J569" s="9" t="str">
        <f t="shared" si="123"/>
        <v/>
      </c>
      <c r="K569" s="11" t="e">
        <f t="shared" si="124"/>
        <v>#VALUE!</v>
      </c>
      <c r="L569" s="11" t="e">
        <f t="shared" si="125"/>
        <v>#VALUE!</v>
      </c>
      <c r="M569" s="11" t="e">
        <f t="shared" si="126"/>
        <v>#VALUE!</v>
      </c>
      <c r="N569" s="11" t="e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#VALUE!</v>
      </c>
      <c r="O569" s="11">
        <f>0</f>
        <v>0</v>
      </c>
      <c r="P569" s="11" t="e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#VALUE!</v>
      </c>
      <c r="Q569" s="11" t="e">
        <f>2*'OddsRatio_working_3-way'!K569*'OddsRatio_working_3-way'!L569*'OddsRatio_working_3-way'!M569</f>
        <v>#VALUE!</v>
      </c>
      <c r="R569" s="11" t="e">
        <f t="shared" si="127"/>
        <v>#VALUE!</v>
      </c>
      <c r="S569" s="11" t="e">
        <f t="shared" si="128"/>
        <v>#VALUE!</v>
      </c>
      <c r="T569" s="11" t="e">
        <f t="shared" si="129"/>
        <v>#VALUE!</v>
      </c>
      <c r="U569" s="11" t="e">
        <f>'OddsRatio_working_3-way'!S569-'OddsRatio_working_3-way'!R569^2/3</f>
        <v>#VALUE!</v>
      </c>
      <c r="V569" s="11" t="e">
        <f>'OddsRatio_working_3-way'!S569*'OddsRatio_working_3-way'!R569/3-2*'OddsRatio_working_3-way'!R569^3/27-'OddsRatio_working_3-way'!T569</f>
        <v>#VALUE!</v>
      </c>
      <c r="W569" s="11" t="e">
        <f>'OddsRatio_working_3-way'!V569^2+4*'OddsRatio_working_3-way'!U569^3/27</f>
        <v>#VALUE!</v>
      </c>
      <c r="X569" s="11" t="e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#VALUE!</v>
      </c>
      <c r="Y569" s="11" t="e">
        <f>IF('OddsRatio_working_3-way'!W569&gt;=0,IF('OddsRatio_working_3-way'!V569+SQRT('OddsRatio_working_3-way'!W569)&gt;0,0,PI()),ACOS('OddsRatio_working_3-way'!V569/(2*'OddsRatio_working_3-way'!X569)))</f>
        <v>#VALUE!</v>
      </c>
      <c r="Z569" s="11" t="e">
        <f>'OddsRatio_working_3-way'!X569^(1/3)*COS('OddsRatio_working_3-way'!Y569/3)</f>
        <v>#VALUE!</v>
      </c>
      <c r="AA569" s="11" t="e">
        <f>'OddsRatio_working_3-way'!X569^(1/3)*COS(('OddsRatio_working_3-way'!Y569+2*PI())/3)</f>
        <v>#VALUE!</v>
      </c>
      <c r="AB569" s="11" t="e">
        <f>'OddsRatio_working_3-way'!X569^(1/3)*COS(('OddsRatio_working_3-way'!Y569+4*PI())/3)</f>
        <v>#VALUE!</v>
      </c>
      <c r="AC569" s="11" t="e">
        <f>'OddsRatio_working_3-way'!X569^(1/3)*SIN('OddsRatio_working_3-way'!Y569/3)</f>
        <v>#VALUE!</v>
      </c>
      <c r="AD569" s="11" t="e">
        <f>'OddsRatio_working_3-way'!X569^(1/3)*SIN(('OddsRatio_working_3-way'!Y569+2*PI())/3)</f>
        <v>#VALUE!</v>
      </c>
      <c r="AE569" s="11" t="e">
        <f>'OddsRatio_working_3-way'!X569^(1/3)*SIN(('OddsRatio_working_3-way'!Y569+4*PI())/3)</f>
        <v>#VALUE!</v>
      </c>
      <c r="AF569" s="11" t="e">
        <f>-'OddsRatio_working_3-way'!U569/(3*'OddsRatio_working_3-way'!X569^(1/3))*COS(('OddsRatio_working_3-way'!Y569)/3)</f>
        <v>#VALUE!</v>
      </c>
      <c r="AG569" s="11" t="e">
        <f>-'OddsRatio_working_3-way'!U569/(3*'OddsRatio_working_3-way'!X569^(1/3))*COS(('OddsRatio_working_3-way'!Y569+2*PI())/3)</f>
        <v>#VALUE!</v>
      </c>
      <c r="AH569" s="11" t="e">
        <f>-'OddsRatio_working_3-way'!U569/(3*'OddsRatio_working_3-way'!X569^(1/3))*COS(('OddsRatio_working_3-way'!Y569+4*PI())/3)</f>
        <v>#VALUE!</v>
      </c>
      <c r="AI569" s="11" t="e">
        <f>'OddsRatio_working_3-way'!U569/(3*'OddsRatio_working_3-way'!X569^(1/3))*SIN(('OddsRatio_working_3-way'!Y569)/3)</f>
        <v>#VALUE!</v>
      </c>
      <c r="AJ569" s="11" t="e">
        <f>'OddsRatio_working_3-way'!U569/(3*'OddsRatio_working_3-way'!X569^(1/3))*SIN(('OddsRatio_working_3-way'!Y569+2*PI())/3)</f>
        <v>#VALUE!</v>
      </c>
      <c r="AK569" s="11" t="e">
        <f>'OddsRatio_working_3-way'!U569/(3*'OddsRatio_working_3-way'!X569^(1/3))*SIN(('OddsRatio_working_3-way'!Y569+4*PI())/3)</f>
        <v>#VALUE!</v>
      </c>
      <c r="AL569" s="11" t="e">
        <f>'OddsRatio_working_3-way'!Z569+'OddsRatio_working_3-way'!AF569</f>
        <v>#VALUE!</v>
      </c>
      <c r="AM569" s="11" t="e">
        <f>'OddsRatio_working_3-way'!AA569+'OddsRatio_working_3-way'!AG569</f>
        <v>#VALUE!</v>
      </c>
      <c r="AN569" s="11" t="e">
        <f>'OddsRatio_working_3-way'!AB569+'OddsRatio_working_3-way'!AH569</f>
        <v>#VALUE!</v>
      </c>
      <c r="AO569" s="11" t="e">
        <f>'OddsRatio_working_3-way'!AC569+'OddsRatio_working_3-way'!AI569</f>
        <v>#VALUE!</v>
      </c>
      <c r="AP569" s="11" t="e">
        <f>'OddsRatio_working_3-way'!AD569+'OddsRatio_working_3-way'!AJ569</f>
        <v>#VALUE!</v>
      </c>
      <c r="AQ569" s="11" t="e">
        <f>'OddsRatio_working_3-way'!AE569+'OddsRatio_working_3-way'!AK569</f>
        <v>#VALUE!</v>
      </c>
      <c r="AR569" s="10" t="str">
        <f>IF(A569="","",IF(('OddsRatio_working_3-way'!X569=0),IF(Q569&gt;0,-Q569^(1/3),(-Q569)^(1/3)),'OddsRatio_working_3-way'!AL569-'OddsRatio_working_3-way'!R569/3))</f>
        <v/>
      </c>
      <c r="AS569" s="11" t="e">
        <f>IF(('OddsRatio_working_3-way'!X569=0),IF(Q569&gt;0,-Q569^(1/3),(-Q569)^(1/3)),'OddsRatio_working_3-way'!AM569-'OddsRatio_working_3-way'!R569/3)</f>
        <v>#VALUE!</v>
      </c>
      <c r="AT569" s="11" t="e">
        <f>IF(('OddsRatio_working_3-way'!X569=0),IF(Q569&gt;0,-Q569^(1/3),(-Q569)^(1/3)),'OddsRatio_working_3-way'!AN569-'OddsRatio_working_3-way'!R569/3)</f>
        <v>#VALUE!</v>
      </c>
      <c r="AU569" s="11" t="e">
        <f>IF(('OddsRatio_working_3-way'!X569=0),0,'OddsRatio_working_3-way'!AO569)</f>
        <v>#VALUE!</v>
      </c>
      <c r="AV569" s="11" t="e">
        <f>IF(('OddsRatio_working_3-way'!X569=0),0,'OddsRatio_working_3-way'!AP569)</f>
        <v>#VALUE!</v>
      </c>
      <c r="AW569" s="11" t="e">
        <f>IF(('OddsRatio_working_3-way'!X569=0),0,'OddsRatio_working_3-way'!AQ569)</f>
        <v>#VALUE!</v>
      </c>
    </row>
    <row r="570" spans="1:4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9" t="e">
        <f t="shared" si="117"/>
        <v>#VALUE!</v>
      </c>
      <c r="E570" s="9" t="e">
        <f t="shared" si="118"/>
        <v>#VALUE!</v>
      </c>
      <c r="F570" s="9" t="e">
        <f t="shared" si="119"/>
        <v>#VALUE!</v>
      </c>
      <c r="G570" s="9" t="str">
        <f t="shared" si="120"/>
        <v/>
      </c>
      <c r="H570" s="9" t="str">
        <f t="shared" si="121"/>
        <v/>
      </c>
      <c r="I570" s="9" t="str">
        <f t="shared" si="122"/>
        <v/>
      </c>
      <c r="J570" s="9" t="str">
        <f t="shared" si="123"/>
        <v/>
      </c>
      <c r="K570" s="11" t="e">
        <f t="shared" si="124"/>
        <v>#VALUE!</v>
      </c>
      <c r="L570" s="11" t="e">
        <f t="shared" si="125"/>
        <v>#VALUE!</v>
      </c>
      <c r="M570" s="11" t="e">
        <f t="shared" si="126"/>
        <v>#VALUE!</v>
      </c>
      <c r="N570" s="11" t="e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#VALUE!</v>
      </c>
      <c r="O570" s="11">
        <f>0</f>
        <v>0</v>
      </c>
      <c r="P570" s="11" t="e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#VALUE!</v>
      </c>
      <c r="Q570" s="11" t="e">
        <f>2*'OddsRatio_working_3-way'!K570*'OddsRatio_working_3-way'!L570*'OddsRatio_working_3-way'!M570</f>
        <v>#VALUE!</v>
      </c>
      <c r="R570" s="11" t="e">
        <f t="shared" si="127"/>
        <v>#VALUE!</v>
      </c>
      <c r="S570" s="11" t="e">
        <f t="shared" si="128"/>
        <v>#VALUE!</v>
      </c>
      <c r="T570" s="11" t="e">
        <f t="shared" si="129"/>
        <v>#VALUE!</v>
      </c>
      <c r="U570" s="11" t="e">
        <f>'OddsRatio_working_3-way'!S570-'OddsRatio_working_3-way'!R570^2/3</f>
        <v>#VALUE!</v>
      </c>
      <c r="V570" s="11" t="e">
        <f>'OddsRatio_working_3-way'!S570*'OddsRatio_working_3-way'!R570/3-2*'OddsRatio_working_3-way'!R570^3/27-'OddsRatio_working_3-way'!T570</f>
        <v>#VALUE!</v>
      </c>
      <c r="W570" s="11" t="e">
        <f>'OddsRatio_working_3-way'!V570^2+4*'OddsRatio_working_3-way'!U570^3/27</f>
        <v>#VALUE!</v>
      </c>
      <c r="X570" s="11" t="e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#VALUE!</v>
      </c>
      <c r="Y570" s="11" t="e">
        <f>IF('OddsRatio_working_3-way'!W570&gt;=0,IF('OddsRatio_working_3-way'!V570+SQRT('OddsRatio_working_3-way'!W570)&gt;0,0,PI()),ACOS('OddsRatio_working_3-way'!V570/(2*'OddsRatio_working_3-way'!X570)))</f>
        <v>#VALUE!</v>
      </c>
      <c r="Z570" s="11" t="e">
        <f>'OddsRatio_working_3-way'!X570^(1/3)*COS('OddsRatio_working_3-way'!Y570/3)</f>
        <v>#VALUE!</v>
      </c>
      <c r="AA570" s="11" t="e">
        <f>'OddsRatio_working_3-way'!X570^(1/3)*COS(('OddsRatio_working_3-way'!Y570+2*PI())/3)</f>
        <v>#VALUE!</v>
      </c>
      <c r="AB570" s="11" t="e">
        <f>'OddsRatio_working_3-way'!X570^(1/3)*COS(('OddsRatio_working_3-way'!Y570+4*PI())/3)</f>
        <v>#VALUE!</v>
      </c>
      <c r="AC570" s="11" t="e">
        <f>'OddsRatio_working_3-way'!X570^(1/3)*SIN('OddsRatio_working_3-way'!Y570/3)</f>
        <v>#VALUE!</v>
      </c>
      <c r="AD570" s="11" t="e">
        <f>'OddsRatio_working_3-way'!X570^(1/3)*SIN(('OddsRatio_working_3-way'!Y570+2*PI())/3)</f>
        <v>#VALUE!</v>
      </c>
      <c r="AE570" s="11" t="e">
        <f>'OddsRatio_working_3-way'!X570^(1/3)*SIN(('OddsRatio_working_3-way'!Y570+4*PI())/3)</f>
        <v>#VALUE!</v>
      </c>
      <c r="AF570" s="11" t="e">
        <f>-'OddsRatio_working_3-way'!U570/(3*'OddsRatio_working_3-way'!X570^(1/3))*COS(('OddsRatio_working_3-way'!Y570)/3)</f>
        <v>#VALUE!</v>
      </c>
      <c r="AG570" s="11" t="e">
        <f>-'OddsRatio_working_3-way'!U570/(3*'OddsRatio_working_3-way'!X570^(1/3))*COS(('OddsRatio_working_3-way'!Y570+2*PI())/3)</f>
        <v>#VALUE!</v>
      </c>
      <c r="AH570" s="11" t="e">
        <f>-'OddsRatio_working_3-way'!U570/(3*'OddsRatio_working_3-way'!X570^(1/3))*COS(('OddsRatio_working_3-way'!Y570+4*PI())/3)</f>
        <v>#VALUE!</v>
      </c>
      <c r="AI570" s="11" t="e">
        <f>'OddsRatio_working_3-way'!U570/(3*'OddsRatio_working_3-way'!X570^(1/3))*SIN(('OddsRatio_working_3-way'!Y570)/3)</f>
        <v>#VALUE!</v>
      </c>
      <c r="AJ570" s="11" t="e">
        <f>'OddsRatio_working_3-way'!U570/(3*'OddsRatio_working_3-way'!X570^(1/3))*SIN(('OddsRatio_working_3-way'!Y570+2*PI())/3)</f>
        <v>#VALUE!</v>
      </c>
      <c r="AK570" s="11" t="e">
        <f>'OddsRatio_working_3-way'!U570/(3*'OddsRatio_working_3-way'!X570^(1/3))*SIN(('OddsRatio_working_3-way'!Y570+4*PI())/3)</f>
        <v>#VALUE!</v>
      </c>
      <c r="AL570" s="11" t="e">
        <f>'OddsRatio_working_3-way'!Z570+'OddsRatio_working_3-way'!AF570</f>
        <v>#VALUE!</v>
      </c>
      <c r="AM570" s="11" t="e">
        <f>'OddsRatio_working_3-way'!AA570+'OddsRatio_working_3-way'!AG570</f>
        <v>#VALUE!</v>
      </c>
      <c r="AN570" s="11" t="e">
        <f>'OddsRatio_working_3-way'!AB570+'OddsRatio_working_3-way'!AH570</f>
        <v>#VALUE!</v>
      </c>
      <c r="AO570" s="11" t="e">
        <f>'OddsRatio_working_3-way'!AC570+'OddsRatio_working_3-way'!AI570</f>
        <v>#VALUE!</v>
      </c>
      <c r="AP570" s="11" t="e">
        <f>'OddsRatio_working_3-way'!AD570+'OddsRatio_working_3-way'!AJ570</f>
        <v>#VALUE!</v>
      </c>
      <c r="AQ570" s="11" t="e">
        <f>'OddsRatio_working_3-way'!AE570+'OddsRatio_working_3-way'!AK570</f>
        <v>#VALUE!</v>
      </c>
      <c r="AR570" s="10" t="str">
        <f>IF(A570="","",IF(('OddsRatio_working_3-way'!X570=0),IF(Q570&gt;0,-Q570^(1/3),(-Q570)^(1/3)),'OddsRatio_working_3-way'!AL570-'OddsRatio_working_3-way'!R570/3))</f>
        <v/>
      </c>
      <c r="AS570" s="11" t="e">
        <f>IF(('OddsRatio_working_3-way'!X570=0),IF(Q570&gt;0,-Q570^(1/3),(-Q570)^(1/3)),'OddsRatio_working_3-way'!AM570-'OddsRatio_working_3-way'!R570/3)</f>
        <v>#VALUE!</v>
      </c>
      <c r="AT570" s="11" t="e">
        <f>IF(('OddsRatio_working_3-way'!X570=0),IF(Q570&gt;0,-Q570^(1/3),(-Q570)^(1/3)),'OddsRatio_working_3-way'!AN570-'OddsRatio_working_3-way'!R570/3)</f>
        <v>#VALUE!</v>
      </c>
      <c r="AU570" s="11" t="e">
        <f>IF(('OddsRatio_working_3-way'!X570=0),0,'OddsRatio_working_3-way'!AO570)</f>
        <v>#VALUE!</v>
      </c>
      <c r="AV570" s="11" t="e">
        <f>IF(('OddsRatio_working_3-way'!X570=0),0,'OddsRatio_working_3-way'!AP570)</f>
        <v>#VALUE!</v>
      </c>
      <c r="AW570" s="11" t="e">
        <f>IF(('OddsRatio_working_3-way'!X570=0),0,'OddsRatio_working_3-way'!AQ570)</f>
        <v>#VALUE!</v>
      </c>
    </row>
    <row r="571" spans="1:4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9" t="e">
        <f t="shared" si="117"/>
        <v>#VALUE!</v>
      </c>
      <c r="E571" s="9" t="e">
        <f t="shared" si="118"/>
        <v>#VALUE!</v>
      </c>
      <c r="F571" s="9" t="e">
        <f t="shared" si="119"/>
        <v>#VALUE!</v>
      </c>
      <c r="G571" s="9" t="str">
        <f t="shared" si="120"/>
        <v/>
      </c>
      <c r="H571" s="9" t="str">
        <f t="shared" si="121"/>
        <v/>
      </c>
      <c r="I571" s="9" t="str">
        <f t="shared" si="122"/>
        <v/>
      </c>
      <c r="J571" s="9" t="str">
        <f t="shared" si="123"/>
        <v/>
      </c>
      <c r="K571" s="11" t="e">
        <f t="shared" si="124"/>
        <v>#VALUE!</v>
      </c>
      <c r="L571" s="11" t="e">
        <f t="shared" si="125"/>
        <v>#VALUE!</v>
      </c>
      <c r="M571" s="11" t="e">
        <f t="shared" si="126"/>
        <v>#VALUE!</v>
      </c>
      <c r="N571" s="11" t="e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#VALUE!</v>
      </c>
      <c r="O571" s="11">
        <f>0</f>
        <v>0</v>
      </c>
      <c r="P571" s="11" t="e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#VALUE!</v>
      </c>
      <c r="Q571" s="11" t="e">
        <f>2*'OddsRatio_working_3-way'!K571*'OddsRatio_working_3-way'!L571*'OddsRatio_working_3-way'!M571</f>
        <v>#VALUE!</v>
      </c>
      <c r="R571" s="11" t="e">
        <f t="shared" si="127"/>
        <v>#VALUE!</v>
      </c>
      <c r="S571" s="11" t="e">
        <f t="shared" si="128"/>
        <v>#VALUE!</v>
      </c>
      <c r="T571" s="11" t="e">
        <f t="shared" si="129"/>
        <v>#VALUE!</v>
      </c>
      <c r="U571" s="11" t="e">
        <f>'OddsRatio_working_3-way'!S571-'OddsRatio_working_3-way'!R571^2/3</f>
        <v>#VALUE!</v>
      </c>
      <c r="V571" s="11" t="e">
        <f>'OddsRatio_working_3-way'!S571*'OddsRatio_working_3-way'!R571/3-2*'OddsRatio_working_3-way'!R571^3/27-'OddsRatio_working_3-way'!T571</f>
        <v>#VALUE!</v>
      </c>
      <c r="W571" s="11" t="e">
        <f>'OddsRatio_working_3-way'!V571^2+4*'OddsRatio_working_3-way'!U571^3/27</f>
        <v>#VALUE!</v>
      </c>
      <c r="X571" s="11" t="e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#VALUE!</v>
      </c>
      <c r="Y571" s="11" t="e">
        <f>IF('OddsRatio_working_3-way'!W571&gt;=0,IF('OddsRatio_working_3-way'!V571+SQRT('OddsRatio_working_3-way'!W571)&gt;0,0,PI()),ACOS('OddsRatio_working_3-way'!V571/(2*'OddsRatio_working_3-way'!X571)))</f>
        <v>#VALUE!</v>
      </c>
      <c r="Z571" s="11" t="e">
        <f>'OddsRatio_working_3-way'!X571^(1/3)*COS('OddsRatio_working_3-way'!Y571/3)</f>
        <v>#VALUE!</v>
      </c>
      <c r="AA571" s="11" t="e">
        <f>'OddsRatio_working_3-way'!X571^(1/3)*COS(('OddsRatio_working_3-way'!Y571+2*PI())/3)</f>
        <v>#VALUE!</v>
      </c>
      <c r="AB571" s="11" t="e">
        <f>'OddsRatio_working_3-way'!X571^(1/3)*COS(('OddsRatio_working_3-way'!Y571+4*PI())/3)</f>
        <v>#VALUE!</v>
      </c>
      <c r="AC571" s="11" t="e">
        <f>'OddsRatio_working_3-way'!X571^(1/3)*SIN('OddsRatio_working_3-way'!Y571/3)</f>
        <v>#VALUE!</v>
      </c>
      <c r="AD571" s="11" t="e">
        <f>'OddsRatio_working_3-way'!X571^(1/3)*SIN(('OddsRatio_working_3-way'!Y571+2*PI())/3)</f>
        <v>#VALUE!</v>
      </c>
      <c r="AE571" s="11" t="e">
        <f>'OddsRatio_working_3-way'!X571^(1/3)*SIN(('OddsRatio_working_3-way'!Y571+4*PI())/3)</f>
        <v>#VALUE!</v>
      </c>
      <c r="AF571" s="11" t="e">
        <f>-'OddsRatio_working_3-way'!U571/(3*'OddsRatio_working_3-way'!X571^(1/3))*COS(('OddsRatio_working_3-way'!Y571)/3)</f>
        <v>#VALUE!</v>
      </c>
      <c r="AG571" s="11" t="e">
        <f>-'OddsRatio_working_3-way'!U571/(3*'OddsRatio_working_3-way'!X571^(1/3))*COS(('OddsRatio_working_3-way'!Y571+2*PI())/3)</f>
        <v>#VALUE!</v>
      </c>
      <c r="AH571" s="11" t="e">
        <f>-'OddsRatio_working_3-way'!U571/(3*'OddsRatio_working_3-way'!X571^(1/3))*COS(('OddsRatio_working_3-way'!Y571+4*PI())/3)</f>
        <v>#VALUE!</v>
      </c>
      <c r="AI571" s="11" t="e">
        <f>'OddsRatio_working_3-way'!U571/(3*'OddsRatio_working_3-way'!X571^(1/3))*SIN(('OddsRatio_working_3-way'!Y571)/3)</f>
        <v>#VALUE!</v>
      </c>
      <c r="AJ571" s="11" t="e">
        <f>'OddsRatio_working_3-way'!U571/(3*'OddsRatio_working_3-way'!X571^(1/3))*SIN(('OddsRatio_working_3-way'!Y571+2*PI())/3)</f>
        <v>#VALUE!</v>
      </c>
      <c r="AK571" s="11" t="e">
        <f>'OddsRatio_working_3-way'!U571/(3*'OddsRatio_working_3-way'!X571^(1/3))*SIN(('OddsRatio_working_3-way'!Y571+4*PI())/3)</f>
        <v>#VALUE!</v>
      </c>
      <c r="AL571" s="11" t="e">
        <f>'OddsRatio_working_3-way'!Z571+'OddsRatio_working_3-way'!AF571</f>
        <v>#VALUE!</v>
      </c>
      <c r="AM571" s="11" t="e">
        <f>'OddsRatio_working_3-way'!AA571+'OddsRatio_working_3-way'!AG571</f>
        <v>#VALUE!</v>
      </c>
      <c r="AN571" s="11" t="e">
        <f>'OddsRatio_working_3-way'!AB571+'OddsRatio_working_3-way'!AH571</f>
        <v>#VALUE!</v>
      </c>
      <c r="AO571" s="11" t="e">
        <f>'OddsRatio_working_3-way'!AC571+'OddsRatio_working_3-way'!AI571</f>
        <v>#VALUE!</v>
      </c>
      <c r="AP571" s="11" t="e">
        <f>'OddsRatio_working_3-way'!AD571+'OddsRatio_working_3-way'!AJ571</f>
        <v>#VALUE!</v>
      </c>
      <c r="AQ571" s="11" t="e">
        <f>'OddsRatio_working_3-way'!AE571+'OddsRatio_working_3-way'!AK571</f>
        <v>#VALUE!</v>
      </c>
      <c r="AR571" s="10" t="str">
        <f>IF(A571="","",IF(('OddsRatio_working_3-way'!X571=0),IF(Q571&gt;0,-Q571^(1/3),(-Q571)^(1/3)),'OddsRatio_working_3-way'!AL571-'OddsRatio_working_3-way'!R571/3))</f>
        <v/>
      </c>
      <c r="AS571" s="11" t="e">
        <f>IF(('OddsRatio_working_3-way'!X571=0),IF(Q571&gt;0,-Q571^(1/3),(-Q571)^(1/3)),'OddsRatio_working_3-way'!AM571-'OddsRatio_working_3-way'!R571/3)</f>
        <v>#VALUE!</v>
      </c>
      <c r="AT571" s="11" t="e">
        <f>IF(('OddsRatio_working_3-way'!X571=0),IF(Q571&gt;0,-Q571^(1/3),(-Q571)^(1/3)),'OddsRatio_working_3-way'!AN571-'OddsRatio_working_3-way'!R571/3)</f>
        <v>#VALUE!</v>
      </c>
      <c r="AU571" s="11" t="e">
        <f>IF(('OddsRatio_working_3-way'!X571=0),0,'OddsRatio_working_3-way'!AO571)</f>
        <v>#VALUE!</v>
      </c>
      <c r="AV571" s="11" t="e">
        <f>IF(('OddsRatio_working_3-way'!X571=0),0,'OddsRatio_working_3-way'!AP571)</f>
        <v>#VALUE!</v>
      </c>
      <c r="AW571" s="11" t="e">
        <f>IF(('OddsRatio_working_3-way'!X571=0),0,'OddsRatio_working_3-way'!AQ571)</f>
        <v>#VALUE!</v>
      </c>
    </row>
    <row r="572" spans="1:4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9" t="e">
        <f t="shared" si="117"/>
        <v>#VALUE!</v>
      </c>
      <c r="E572" s="9" t="e">
        <f t="shared" si="118"/>
        <v>#VALUE!</v>
      </c>
      <c r="F572" s="9" t="e">
        <f t="shared" si="119"/>
        <v>#VALUE!</v>
      </c>
      <c r="G572" s="9" t="str">
        <f t="shared" si="120"/>
        <v/>
      </c>
      <c r="H572" s="9" t="str">
        <f t="shared" si="121"/>
        <v/>
      </c>
      <c r="I572" s="9" t="str">
        <f t="shared" si="122"/>
        <v/>
      </c>
      <c r="J572" s="9" t="str">
        <f t="shared" si="123"/>
        <v/>
      </c>
      <c r="K572" s="11" t="e">
        <f t="shared" si="124"/>
        <v>#VALUE!</v>
      </c>
      <c r="L572" s="11" t="e">
        <f t="shared" si="125"/>
        <v>#VALUE!</v>
      </c>
      <c r="M572" s="11" t="e">
        <f t="shared" si="126"/>
        <v>#VALUE!</v>
      </c>
      <c r="N572" s="11" t="e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#VALUE!</v>
      </c>
      <c r="O572" s="11">
        <f>0</f>
        <v>0</v>
      </c>
      <c r="P572" s="11" t="e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#VALUE!</v>
      </c>
      <c r="Q572" s="11" t="e">
        <f>2*'OddsRatio_working_3-way'!K572*'OddsRatio_working_3-way'!L572*'OddsRatio_working_3-way'!M572</f>
        <v>#VALUE!</v>
      </c>
      <c r="R572" s="11" t="e">
        <f t="shared" si="127"/>
        <v>#VALUE!</v>
      </c>
      <c r="S572" s="11" t="e">
        <f t="shared" si="128"/>
        <v>#VALUE!</v>
      </c>
      <c r="T572" s="11" t="e">
        <f t="shared" si="129"/>
        <v>#VALUE!</v>
      </c>
      <c r="U572" s="11" t="e">
        <f>'OddsRatio_working_3-way'!S572-'OddsRatio_working_3-way'!R572^2/3</f>
        <v>#VALUE!</v>
      </c>
      <c r="V572" s="11" t="e">
        <f>'OddsRatio_working_3-way'!S572*'OddsRatio_working_3-way'!R572/3-2*'OddsRatio_working_3-way'!R572^3/27-'OddsRatio_working_3-way'!T572</f>
        <v>#VALUE!</v>
      </c>
      <c r="W572" s="11" t="e">
        <f>'OddsRatio_working_3-way'!V572^2+4*'OddsRatio_working_3-way'!U572^3/27</f>
        <v>#VALUE!</v>
      </c>
      <c r="X572" s="11" t="e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#VALUE!</v>
      </c>
      <c r="Y572" s="11" t="e">
        <f>IF('OddsRatio_working_3-way'!W572&gt;=0,IF('OddsRatio_working_3-way'!V572+SQRT('OddsRatio_working_3-way'!W572)&gt;0,0,PI()),ACOS('OddsRatio_working_3-way'!V572/(2*'OddsRatio_working_3-way'!X572)))</f>
        <v>#VALUE!</v>
      </c>
      <c r="Z572" s="11" t="e">
        <f>'OddsRatio_working_3-way'!X572^(1/3)*COS('OddsRatio_working_3-way'!Y572/3)</f>
        <v>#VALUE!</v>
      </c>
      <c r="AA572" s="11" t="e">
        <f>'OddsRatio_working_3-way'!X572^(1/3)*COS(('OddsRatio_working_3-way'!Y572+2*PI())/3)</f>
        <v>#VALUE!</v>
      </c>
      <c r="AB572" s="11" t="e">
        <f>'OddsRatio_working_3-way'!X572^(1/3)*COS(('OddsRatio_working_3-way'!Y572+4*PI())/3)</f>
        <v>#VALUE!</v>
      </c>
      <c r="AC572" s="11" t="e">
        <f>'OddsRatio_working_3-way'!X572^(1/3)*SIN('OddsRatio_working_3-way'!Y572/3)</f>
        <v>#VALUE!</v>
      </c>
      <c r="AD572" s="11" t="e">
        <f>'OddsRatio_working_3-way'!X572^(1/3)*SIN(('OddsRatio_working_3-way'!Y572+2*PI())/3)</f>
        <v>#VALUE!</v>
      </c>
      <c r="AE572" s="11" t="e">
        <f>'OddsRatio_working_3-way'!X572^(1/3)*SIN(('OddsRatio_working_3-way'!Y572+4*PI())/3)</f>
        <v>#VALUE!</v>
      </c>
      <c r="AF572" s="11" t="e">
        <f>-'OddsRatio_working_3-way'!U572/(3*'OddsRatio_working_3-way'!X572^(1/3))*COS(('OddsRatio_working_3-way'!Y572)/3)</f>
        <v>#VALUE!</v>
      </c>
      <c r="AG572" s="11" t="e">
        <f>-'OddsRatio_working_3-way'!U572/(3*'OddsRatio_working_3-way'!X572^(1/3))*COS(('OddsRatio_working_3-way'!Y572+2*PI())/3)</f>
        <v>#VALUE!</v>
      </c>
      <c r="AH572" s="11" t="e">
        <f>-'OddsRatio_working_3-way'!U572/(3*'OddsRatio_working_3-way'!X572^(1/3))*COS(('OddsRatio_working_3-way'!Y572+4*PI())/3)</f>
        <v>#VALUE!</v>
      </c>
      <c r="AI572" s="11" t="e">
        <f>'OddsRatio_working_3-way'!U572/(3*'OddsRatio_working_3-way'!X572^(1/3))*SIN(('OddsRatio_working_3-way'!Y572)/3)</f>
        <v>#VALUE!</v>
      </c>
      <c r="AJ572" s="11" t="e">
        <f>'OddsRatio_working_3-way'!U572/(3*'OddsRatio_working_3-way'!X572^(1/3))*SIN(('OddsRatio_working_3-way'!Y572+2*PI())/3)</f>
        <v>#VALUE!</v>
      </c>
      <c r="AK572" s="11" t="e">
        <f>'OddsRatio_working_3-way'!U572/(3*'OddsRatio_working_3-way'!X572^(1/3))*SIN(('OddsRatio_working_3-way'!Y572+4*PI())/3)</f>
        <v>#VALUE!</v>
      </c>
      <c r="AL572" s="11" t="e">
        <f>'OddsRatio_working_3-way'!Z572+'OddsRatio_working_3-way'!AF572</f>
        <v>#VALUE!</v>
      </c>
      <c r="AM572" s="11" t="e">
        <f>'OddsRatio_working_3-way'!AA572+'OddsRatio_working_3-way'!AG572</f>
        <v>#VALUE!</v>
      </c>
      <c r="AN572" s="11" t="e">
        <f>'OddsRatio_working_3-way'!AB572+'OddsRatio_working_3-way'!AH572</f>
        <v>#VALUE!</v>
      </c>
      <c r="AO572" s="11" t="e">
        <f>'OddsRatio_working_3-way'!AC572+'OddsRatio_working_3-way'!AI572</f>
        <v>#VALUE!</v>
      </c>
      <c r="AP572" s="11" t="e">
        <f>'OddsRatio_working_3-way'!AD572+'OddsRatio_working_3-way'!AJ572</f>
        <v>#VALUE!</v>
      </c>
      <c r="AQ572" s="11" t="e">
        <f>'OddsRatio_working_3-way'!AE572+'OddsRatio_working_3-way'!AK572</f>
        <v>#VALUE!</v>
      </c>
      <c r="AR572" s="10" t="str">
        <f>IF(A572="","",IF(('OddsRatio_working_3-way'!X572=0),IF(Q572&gt;0,-Q572^(1/3),(-Q572)^(1/3)),'OddsRatio_working_3-way'!AL572-'OddsRatio_working_3-way'!R572/3))</f>
        <v/>
      </c>
      <c r="AS572" s="11" t="e">
        <f>IF(('OddsRatio_working_3-way'!X572=0),IF(Q572&gt;0,-Q572^(1/3),(-Q572)^(1/3)),'OddsRatio_working_3-way'!AM572-'OddsRatio_working_3-way'!R572/3)</f>
        <v>#VALUE!</v>
      </c>
      <c r="AT572" s="11" t="e">
        <f>IF(('OddsRatio_working_3-way'!X572=0),IF(Q572&gt;0,-Q572^(1/3),(-Q572)^(1/3)),'OddsRatio_working_3-way'!AN572-'OddsRatio_working_3-way'!R572/3)</f>
        <v>#VALUE!</v>
      </c>
      <c r="AU572" s="11" t="e">
        <f>IF(('OddsRatio_working_3-way'!X572=0),0,'OddsRatio_working_3-way'!AO572)</f>
        <v>#VALUE!</v>
      </c>
      <c r="AV572" s="11" t="e">
        <f>IF(('OddsRatio_working_3-way'!X572=0),0,'OddsRatio_working_3-way'!AP572)</f>
        <v>#VALUE!</v>
      </c>
      <c r="AW572" s="11" t="e">
        <f>IF(('OddsRatio_working_3-way'!X572=0),0,'OddsRatio_working_3-way'!AQ572)</f>
        <v>#VALUE!</v>
      </c>
    </row>
    <row r="573" spans="1:4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9" t="e">
        <f t="shared" si="117"/>
        <v>#VALUE!</v>
      </c>
      <c r="E573" s="9" t="e">
        <f t="shared" si="118"/>
        <v>#VALUE!</v>
      </c>
      <c r="F573" s="9" t="e">
        <f t="shared" si="119"/>
        <v>#VALUE!</v>
      </c>
      <c r="G573" s="9" t="str">
        <f t="shared" si="120"/>
        <v/>
      </c>
      <c r="H573" s="9" t="str">
        <f t="shared" si="121"/>
        <v/>
      </c>
      <c r="I573" s="9" t="str">
        <f t="shared" si="122"/>
        <v/>
      </c>
      <c r="J573" s="9" t="str">
        <f t="shared" si="123"/>
        <v/>
      </c>
      <c r="K573" s="11" t="e">
        <f t="shared" si="124"/>
        <v>#VALUE!</v>
      </c>
      <c r="L573" s="11" t="e">
        <f t="shared" si="125"/>
        <v>#VALUE!</v>
      </c>
      <c r="M573" s="11" t="e">
        <f t="shared" si="126"/>
        <v>#VALUE!</v>
      </c>
      <c r="N573" s="11" t="e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#VALUE!</v>
      </c>
      <c r="O573" s="11">
        <f>0</f>
        <v>0</v>
      </c>
      <c r="P573" s="11" t="e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#VALUE!</v>
      </c>
      <c r="Q573" s="11" t="e">
        <f>2*'OddsRatio_working_3-way'!K573*'OddsRatio_working_3-way'!L573*'OddsRatio_working_3-way'!M573</f>
        <v>#VALUE!</v>
      </c>
      <c r="R573" s="11" t="e">
        <f t="shared" si="127"/>
        <v>#VALUE!</v>
      </c>
      <c r="S573" s="11" t="e">
        <f t="shared" si="128"/>
        <v>#VALUE!</v>
      </c>
      <c r="T573" s="11" t="e">
        <f t="shared" si="129"/>
        <v>#VALUE!</v>
      </c>
      <c r="U573" s="11" t="e">
        <f>'OddsRatio_working_3-way'!S573-'OddsRatio_working_3-way'!R573^2/3</f>
        <v>#VALUE!</v>
      </c>
      <c r="V573" s="11" t="e">
        <f>'OddsRatio_working_3-way'!S573*'OddsRatio_working_3-way'!R573/3-2*'OddsRatio_working_3-way'!R573^3/27-'OddsRatio_working_3-way'!T573</f>
        <v>#VALUE!</v>
      </c>
      <c r="W573" s="11" t="e">
        <f>'OddsRatio_working_3-way'!V573^2+4*'OddsRatio_working_3-way'!U573^3/27</f>
        <v>#VALUE!</v>
      </c>
      <c r="X573" s="11" t="e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#VALUE!</v>
      </c>
      <c r="Y573" s="11" t="e">
        <f>IF('OddsRatio_working_3-way'!W573&gt;=0,IF('OddsRatio_working_3-way'!V573+SQRT('OddsRatio_working_3-way'!W573)&gt;0,0,PI()),ACOS('OddsRatio_working_3-way'!V573/(2*'OddsRatio_working_3-way'!X573)))</f>
        <v>#VALUE!</v>
      </c>
      <c r="Z573" s="11" t="e">
        <f>'OddsRatio_working_3-way'!X573^(1/3)*COS('OddsRatio_working_3-way'!Y573/3)</f>
        <v>#VALUE!</v>
      </c>
      <c r="AA573" s="11" t="e">
        <f>'OddsRatio_working_3-way'!X573^(1/3)*COS(('OddsRatio_working_3-way'!Y573+2*PI())/3)</f>
        <v>#VALUE!</v>
      </c>
      <c r="AB573" s="11" t="e">
        <f>'OddsRatio_working_3-way'!X573^(1/3)*COS(('OddsRatio_working_3-way'!Y573+4*PI())/3)</f>
        <v>#VALUE!</v>
      </c>
      <c r="AC573" s="11" t="e">
        <f>'OddsRatio_working_3-way'!X573^(1/3)*SIN('OddsRatio_working_3-way'!Y573/3)</f>
        <v>#VALUE!</v>
      </c>
      <c r="AD573" s="11" t="e">
        <f>'OddsRatio_working_3-way'!X573^(1/3)*SIN(('OddsRatio_working_3-way'!Y573+2*PI())/3)</f>
        <v>#VALUE!</v>
      </c>
      <c r="AE573" s="11" t="e">
        <f>'OddsRatio_working_3-way'!X573^(1/3)*SIN(('OddsRatio_working_3-way'!Y573+4*PI())/3)</f>
        <v>#VALUE!</v>
      </c>
      <c r="AF573" s="11" t="e">
        <f>-'OddsRatio_working_3-way'!U573/(3*'OddsRatio_working_3-way'!X573^(1/3))*COS(('OddsRatio_working_3-way'!Y573)/3)</f>
        <v>#VALUE!</v>
      </c>
      <c r="AG573" s="11" t="e">
        <f>-'OddsRatio_working_3-way'!U573/(3*'OddsRatio_working_3-way'!X573^(1/3))*COS(('OddsRatio_working_3-way'!Y573+2*PI())/3)</f>
        <v>#VALUE!</v>
      </c>
      <c r="AH573" s="11" t="e">
        <f>-'OddsRatio_working_3-way'!U573/(3*'OddsRatio_working_3-way'!X573^(1/3))*COS(('OddsRatio_working_3-way'!Y573+4*PI())/3)</f>
        <v>#VALUE!</v>
      </c>
      <c r="AI573" s="11" t="e">
        <f>'OddsRatio_working_3-way'!U573/(3*'OddsRatio_working_3-way'!X573^(1/3))*SIN(('OddsRatio_working_3-way'!Y573)/3)</f>
        <v>#VALUE!</v>
      </c>
      <c r="AJ573" s="11" t="e">
        <f>'OddsRatio_working_3-way'!U573/(3*'OddsRatio_working_3-way'!X573^(1/3))*SIN(('OddsRatio_working_3-way'!Y573+2*PI())/3)</f>
        <v>#VALUE!</v>
      </c>
      <c r="AK573" s="11" t="e">
        <f>'OddsRatio_working_3-way'!U573/(3*'OddsRatio_working_3-way'!X573^(1/3))*SIN(('OddsRatio_working_3-way'!Y573+4*PI())/3)</f>
        <v>#VALUE!</v>
      </c>
      <c r="AL573" s="11" t="e">
        <f>'OddsRatio_working_3-way'!Z573+'OddsRatio_working_3-way'!AF573</f>
        <v>#VALUE!</v>
      </c>
      <c r="AM573" s="11" t="e">
        <f>'OddsRatio_working_3-way'!AA573+'OddsRatio_working_3-way'!AG573</f>
        <v>#VALUE!</v>
      </c>
      <c r="AN573" s="11" t="e">
        <f>'OddsRatio_working_3-way'!AB573+'OddsRatio_working_3-way'!AH573</f>
        <v>#VALUE!</v>
      </c>
      <c r="AO573" s="11" t="e">
        <f>'OddsRatio_working_3-way'!AC573+'OddsRatio_working_3-way'!AI573</f>
        <v>#VALUE!</v>
      </c>
      <c r="AP573" s="11" t="e">
        <f>'OddsRatio_working_3-way'!AD573+'OddsRatio_working_3-way'!AJ573</f>
        <v>#VALUE!</v>
      </c>
      <c r="AQ573" s="11" t="e">
        <f>'OddsRatio_working_3-way'!AE573+'OddsRatio_working_3-way'!AK573</f>
        <v>#VALUE!</v>
      </c>
      <c r="AR573" s="10" t="str">
        <f>IF(A573="","",IF(('OddsRatio_working_3-way'!X573=0),IF(Q573&gt;0,-Q573^(1/3),(-Q573)^(1/3)),'OddsRatio_working_3-way'!AL573-'OddsRatio_working_3-way'!R573/3))</f>
        <v/>
      </c>
      <c r="AS573" s="11" t="e">
        <f>IF(('OddsRatio_working_3-way'!X573=0),IF(Q573&gt;0,-Q573^(1/3),(-Q573)^(1/3)),'OddsRatio_working_3-way'!AM573-'OddsRatio_working_3-way'!R573/3)</f>
        <v>#VALUE!</v>
      </c>
      <c r="AT573" s="11" t="e">
        <f>IF(('OddsRatio_working_3-way'!X573=0),IF(Q573&gt;0,-Q573^(1/3),(-Q573)^(1/3)),'OddsRatio_working_3-way'!AN573-'OddsRatio_working_3-way'!R573/3)</f>
        <v>#VALUE!</v>
      </c>
      <c r="AU573" s="11" t="e">
        <f>IF(('OddsRatio_working_3-way'!X573=0),0,'OddsRatio_working_3-way'!AO573)</f>
        <v>#VALUE!</v>
      </c>
      <c r="AV573" s="11" t="e">
        <f>IF(('OddsRatio_working_3-way'!X573=0),0,'OddsRatio_working_3-way'!AP573)</f>
        <v>#VALUE!</v>
      </c>
      <c r="AW573" s="11" t="e">
        <f>IF(('OddsRatio_working_3-way'!X573=0),0,'OddsRatio_working_3-way'!AQ573)</f>
        <v>#VALUE!</v>
      </c>
    </row>
    <row r="574" spans="1:4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9" t="e">
        <f t="shared" si="117"/>
        <v>#VALUE!</v>
      </c>
      <c r="E574" s="9" t="e">
        <f t="shared" si="118"/>
        <v>#VALUE!</v>
      </c>
      <c r="F574" s="9" t="e">
        <f t="shared" si="119"/>
        <v>#VALUE!</v>
      </c>
      <c r="G574" s="9" t="str">
        <f t="shared" si="120"/>
        <v/>
      </c>
      <c r="H574" s="9" t="str">
        <f t="shared" si="121"/>
        <v/>
      </c>
      <c r="I574" s="9" t="str">
        <f t="shared" si="122"/>
        <v/>
      </c>
      <c r="J574" s="9" t="str">
        <f t="shared" si="123"/>
        <v/>
      </c>
      <c r="K574" s="11" t="e">
        <f t="shared" si="124"/>
        <v>#VALUE!</v>
      </c>
      <c r="L574" s="11" t="e">
        <f t="shared" si="125"/>
        <v>#VALUE!</v>
      </c>
      <c r="M574" s="11" t="e">
        <f t="shared" si="126"/>
        <v>#VALUE!</v>
      </c>
      <c r="N574" s="11" t="e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#VALUE!</v>
      </c>
      <c r="O574" s="11">
        <f>0</f>
        <v>0</v>
      </c>
      <c r="P574" s="11" t="e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#VALUE!</v>
      </c>
      <c r="Q574" s="11" t="e">
        <f>2*'OddsRatio_working_3-way'!K574*'OddsRatio_working_3-way'!L574*'OddsRatio_working_3-way'!M574</f>
        <v>#VALUE!</v>
      </c>
      <c r="R574" s="11" t="e">
        <f t="shared" si="127"/>
        <v>#VALUE!</v>
      </c>
      <c r="S574" s="11" t="e">
        <f t="shared" si="128"/>
        <v>#VALUE!</v>
      </c>
      <c r="T574" s="11" t="e">
        <f t="shared" si="129"/>
        <v>#VALUE!</v>
      </c>
      <c r="U574" s="11" t="e">
        <f>'OddsRatio_working_3-way'!S574-'OddsRatio_working_3-way'!R574^2/3</f>
        <v>#VALUE!</v>
      </c>
      <c r="V574" s="11" t="e">
        <f>'OddsRatio_working_3-way'!S574*'OddsRatio_working_3-way'!R574/3-2*'OddsRatio_working_3-way'!R574^3/27-'OddsRatio_working_3-way'!T574</f>
        <v>#VALUE!</v>
      </c>
      <c r="W574" s="11" t="e">
        <f>'OddsRatio_working_3-way'!V574^2+4*'OddsRatio_working_3-way'!U574^3/27</f>
        <v>#VALUE!</v>
      </c>
      <c r="X574" s="11" t="e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#VALUE!</v>
      </c>
      <c r="Y574" s="11" t="e">
        <f>IF('OddsRatio_working_3-way'!W574&gt;=0,IF('OddsRatio_working_3-way'!V574+SQRT('OddsRatio_working_3-way'!W574)&gt;0,0,PI()),ACOS('OddsRatio_working_3-way'!V574/(2*'OddsRatio_working_3-way'!X574)))</f>
        <v>#VALUE!</v>
      </c>
      <c r="Z574" s="11" t="e">
        <f>'OddsRatio_working_3-way'!X574^(1/3)*COS('OddsRatio_working_3-way'!Y574/3)</f>
        <v>#VALUE!</v>
      </c>
      <c r="AA574" s="11" t="e">
        <f>'OddsRatio_working_3-way'!X574^(1/3)*COS(('OddsRatio_working_3-way'!Y574+2*PI())/3)</f>
        <v>#VALUE!</v>
      </c>
      <c r="AB574" s="11" t="e">
        <f>'OddsRatio_working_3-way'!X574^(1/3)*COS(('OddsRatio_working_3-way'!Y574+4*PI())/3)</f>
        <v>#VALUE!</v>
      </c>
      <c r="AC574" s="11" t="e">
        <f>'OddsRatio_working_3-way'!X574^(1/3)*SIN('OddsRatio_working_3-way'!Y574/3)</f>
        <v>#VALUE!</v>
      </c>
      <c r="AD574" s="11" t="e">
        <f>'OddsRatio_working_3-way'!X574^(1/3)*SIN(('OddsRatio_working_3-way'!Y574+2*PI())/3)</f>
        <v>#VALUE!</v>
      </c>
      <c r="AE574" s="11" t="e">
        <f>'OddsRatio_working_3-way'!X574^(1/3)*SIN(('OddsRatio_working_3-way'!Y574+4*PI())/3)</f>
        <v>#VALUE!</v>
      </c>
      <c r="AF574" s="11" t="e">
        <f>-'OddsRatio_working_3-way'!U574/(3*'OddsRatio_working_3-way'!X574^(1/3))*COS(('OddsRatio_working_3-way'!Y574)/3)</f>
        <v>#VALUE!</v>
      </c>
      <c r="AG574" s="11" t="e">
        <f>-'OddsRatio_working_3-way'!U574/(3*'OddsRatio_working_3-way'!X574^(1/3))*COS(('OddsRatio_working_3-way'!Y574+2*PI())/3)</f>
        <v>#VALUE!</v>
      </c>
      <c r="AH574" s="11" t="e">
        <f>-'OddsRatio_working_3-way'!U574/(3*'OddsRatio_working_3-way'!X574^(1/3))*COS(('OddsRatio_working_3-way'!Y574+4*PI())/3)</f>
        <v>#VALUE!</v>
      </c>
      <c r="AI574" s="11" t="e">
        <f>'OddsRatio_working_3-way'!U574/(3*'OddsRatio_working_3-way'!X574^(1/3))*SIN(('OddsRatio_working_3-way'!Y574)/3)</f>
        <v>#VALUE!</v>
      </c>
      <c r="AJ574" s="11" t="e">
        <f>'OddsRatio_working_3-way'!U574/(3*'OddsRatio_working_3-way'!X574^(1/3))*SIN(('OddsRatio_working_3-way'!Y574+2*PI())/3)</f>
        <v>#VALUE!</v>
      </c>
      <c r="AK574" s="11" t="e">
        <f>'OddsRatio_working_3-way'!U574/(3*'OddsRatio_working_3-way'!X574^(1/3))*SIN(('OddsRatio_working_3-way'!Y574+4*PI())/3)</f>
        <v>#VALUE!</v>
      </c>
      <c r="AL574" s="11" t="e">
        <f>'OddsRatio_working_3-way'!Z574+'OddsRatio_working_3-way'!AF574</f>
        <v>#VALUE!</v>
      </c>
      <c r="AM574" s="11" t="e">
        <f>'OddsRatio_working_3-way'!AA574+'OddsRatio_working_3-way'!AG574</f>
        <v>#VALUE!</v>
      </c>
      <c r="AN574" s="11" t="e">
        <f>'OddsRatio_working_3-way'!AB574+'OddsRatio_working_3-way'!AH574</f>
        <v>#VALUE!</v>
      </c>
      <c r="AO574" s="11" t="e">
        <f>'OddsRatio_working_3-way'!AC574+'OddsRatio_working_3-way'!AI574</f>
        <v>#VALUE!</v>
      </c>
      <c r="AP574" s="11" t="e">
        <f>'OddsRatio_working_3-way'!AD574+'OddsRatio_working_3-way'!AJ574</f>
        <v>#VALUE!</v>
      </c>
      <c r="AQ574" s="11" t="e">
        <f>'OddsRatio_working_3-way'!AE574+'OddsRatio_working_3-way'!AK574</f>
        <v>#VALUE!</v>
      </c>
      <c r="AR574" s="10" t="str">
        <f>IF(A574="","",IF(('OddsRatio_working_3-way'!X574=0),IF(Q574&gt;0,-Q574^(1/3),(-Q574)^(1/3)),'OddsRatio_working_3-way'!AL574-'OddsRatio_working_3-way'!R574/3))</f>
        <v/>
      </c>
      <c r="AS574" s="11" t="e">
        <f>IF(('OddsRatio_working_3-way'!X574=0),IF(Q574&gt;0,-Q574^(1/3),(-Q574)^(1/3)),'OddsRatio_working_3-way'!AM574-'OddsRatio_working_3-way'!R574/3)</f>
        <v>#VALUE!</v>
      </c>
      <c r="AT574" s="11" t="e">
        <f>IF(('OddsRatio_working_3-way'!X574=0),IF(Q574&gt;0,-Q574^(1/3),(-Q574)^(1/3)),'OddsRatio_working_3-way'!AN574-'OddsRatio_working_3-way'!R574/3)</f>
        <v>#VALUE!</v>
      </c>
      <c r="AU574" s="11" t="e">
        <f>IF(('OddsRatio_working_3-way'!X574=0),0,'OddsRatio_working_3-way'!AO574)</f>
        <v>#VALUE!</v>
      </c>
      <c r="AV574" s="11" t="e">
        <f>IF(('OddsRatio_working_3-way'!X574=0),0,'OddsRatio_working_3-way'!AP574)</f>
        <v>#VALUE!</v>
      </c>
      <c r="AW574" s="11" t="e">
        <f>IF(('OddsRatio_working_3-way'!X574=0),0,'OddsRatio_working_3-way'!AQ574)</f>
        <v>#VALUE!</v>
      </c>
    </row>
    <row r="575" spans="1:4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9" t="e">
        <f t="shared" si="117"/>
        <v>#VALUE!</v>
      </c>
      <c r="E575" s="9" t="e">
        <f t="shared" si="118"/>
        <v>#VALUE!</v>
      </c>
      <c r="F575" s="9" t="e">
        <f t="shared" si="119"/>
        <v>#VALUE!</v>
      </c>
      <c r="G575" s="9" t="str">
        <f t="shared" si="120"/>
        <v/>
      </c>
      <c r="H575" s="9" t="str">
        <f t="shared" si="121"/>
        <v/>
      </c>
      <c r="I575" s="9" t="str">
        <f t="shared" si="122"/>
        <v/>
      </c>
      <c r="J575" s="9" t="str">
        <f t="shared" si="123"/>
        <v/>
      </c>
      <c r="K575" s="11" t="e">
        <f t="shared" si="124"/>
        <v>#VALUE!</v>
      </c>
      <c r="L575" s="11" t="e">
        <f t="shared" si="125"/>
        <v>#VALUE!</v>
      </c>
      <c r="M575" s="11" t="e">
        <f t="shared" si="126"/>
        <v>#VALUE!</v>
      </c>
      <c r="N575" s="11" t="e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#VALUE!</v>
      </c>
      <c r="O575" s="11">
        <f>0</f>
        <v>0</v>
      </c>
      <c r="P575" s="11" t="e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#VALUE!</v>
      </c>
      <c r="Q575" s="11" t="e">
        <f>2*'OddsRatio_working_3-way'!K575*'OddsRatio_working_3-way'!L575*'OddsRatio_working_3-way'!M575</f>
        <v>#VALUE!</v>
      </c>
      <c r="R575" s="11" t="e">
        <f t="shared" si="127"/>
        <v>#VALUE!</v>
      </c>
      <c r="S575" s="11" t="e">
        <f t="shared" si="128"/>
        <v>#VALUE!</v>
      </c>
      <c r="T575" s="11" t="e">
        <f t="shared" si="129"/>
        <v>#VALUE!</v>
      </c>
      <c r="U575" s="11" t="e">
        <f>'OddsRatio_working_3-way'!S575-'OddsRatio_working_3-way'!R575^2/3</f>
        <v>#VALUE!</v>
      </c>
      <c r="V575" s="11" t="e">
        <f>'OddsRatio_working_3-way'!S575*'OddsRatio_working_3-way'!R575/3-2*'OddsRatio_working_3-way'!R575^3/27-'OddsRatio_working_3-way'!T575</f>
        <v>#VALUE!</v>
      </c>
      <c r="W575" s="11" t="e">
        <f>'OddsRatio_working_3-way'!V575^2+4*'OddsRatio_working_3-way'!U575^3/27</f>
        <v>#VALUE!</v>
      </c>
      <c r="X575" s="11" t="e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#VALUE!</v>
      </c>
      <c r="Y575" s="11" t="e">
        <f>IF('OddsRatio_working_3-way'!W575&gt;=0,IF('OddsRatio_working_3-way'!V575+SQRT('OddsRatio_working_3-way'!W575)&gt;0,0,PI()),ACOS('OddsRatio_working_3-way'!V575/(2*'OddsRatio_working_3-way'!X575)))</f>
        <v>#VALUE!</v>
      </c>
      <c r="Z575" s="11" t="e">
        <f>'OddsRatio_working_3-way'!X575^(1/3)*COS('OddsRatio_working_3-way'!Y575/3)</f>
        <v>#VALUE!</v>
      </c>
      <c r="AA575" s="11" t="e">
        <f>'OddsRatio_working_3-way'!X575^(1/3)*COS(('OddsRatio_working_3-way'!Y575+2*PI())/3)</f>
        <v>#VALUE!</v>
      </c>
      <c r="AB575" s="11" t="e">
        <f>'OddsRatio_working_3-way'!X575^(1/3)*COS(('OddsRatio_working_3-way'!Y575+4*PI())/3)</f>
        <v>#VALUE!</v>
      </c>
      <c r="AC575" s="11" t="e">
        <f>'OddsRatio_working_3-way'!X575^(1/3)*SIN('OddsRatio_working_3-way'!Y575/3)</f>
        <v>#VALUE!</v>
      </c>
      <c r="AD575" s="11" t="e">
        <f>'OddsRatio_working_3-way'!X575^(1/3)*SIN(('OddsRatio_working_3-way'!Y575+2*PI())/3)</f>
        <v>#VALUE!</v>
      </c>
      <c r="AE575" s="11" t="e">
        <f>'OddsRatio_working_3-way'!X575^(1/3)*SIN(('OddsRatio_working_3-way'!Y575+4*PI())/3)</f>
        <v>#VALUE!</v>
      </c>
      <c r="AF575" s="11" t="e">
        <f>-'OddsRatio_working_3-way'!U575/(3*'OddsRatio_working_3-way'!X575^(1/3))*COS(('OddsRatio_working_3-way'!Y575)/3)</f>
        <v>#VALUE!</v>
      </c>
      <c r="AG575" s="11" t="e">
        <f>-'OddsRatio_working_3-way'!U575/(3*'OddsRatio_working_3-way'!X575^(1/3))*COS(('OddsRatio_working_3-way'!Y575+2*PI())/3)</f>
        <v>#VALUE!</v>
      </c>
      <c r="AH575" s="11" t="e">
        <f>-'OddsRatio_working_3-way'!U575/(3*'OddsRatio_working_3-way'!X575^(1/3))*COS(('OddsRatio_working_3-way'!Y575+4*PI())/3)</f>
        <v>#VALUE!</v>
      </c>
      <c r="AI575" s="11" t="e">
        <f>'OddsRatio_working_3-way'!U575/(3*'OddsRatio_working_3-way'!X575^(1/3))*SIN(('OddsRatio_working_3-way'!Y575)/3)</f>
        <v>#VALUE!</v>
      </c>
      <c r="AJ575" s="11" t="e">
        <f>'OddsRatio_working_3-way'!U575/(3*'OddsRatio_working_3-way'!X575^(1/3))*SIN(('OddsRatio_working_3-way'!Y575+2*PI())/3)</f>
        <v>#VALUE!</v>
      </c>
      <c r="AK575" s="11" t="e">
        <f>'OddsRatio_working_3-way'!U575/(3*'OddsRatio_working_3-way'!X575^(1/3))*SIN(('OddsRatio_working_3-way'!Y575+4*PI())/3)</f>
        <v>#VALUE!</v>
      </c>
      <c r="AL575" s="11" t="e">
        <f>'OddsRatio_working_3-way'!Z575+'OddsRatio_working_3-way'!AF575</f>
        <v>#VALUE!</v>
      </c>
      <c r="AM575" s="11" t="e">
        <f>'OddsRatio_working_3-way'!AA575+'OddsRatio_working_3-way'!AG575</f>
        <v>#VALUE!</v>
      </c>
      <c r="AN575" s="11" t="e">
        <f>'OddsRatio_working_3-way'!AB575+'OddsRatio_working_3-way'!AH575</f>
        <v>#VALUE!</v>
      </c>
      <c r="AO575" s="11" t="e">
        <f>'OddsRatio_working_3-way'!AC575+'OddsRatio_working_3-way'!AI575</f>
        <v>#VALUE!</v>
      </c>
      <c r="AP575" s="11" t="e">
        <f>'OddsRatio_working_3-way'!AD575+'OddsRatio_working_3-way'!AJ575</f>
        <v>#VALUE!</v>
      </c>
      <c r="AQ575" s="11" t="e">
        <f>'OddsRatio_working_3-way'!AE575+'OddsRatio_working_3-way'!AK575</f>
        <v>#VALUE!</v>
      </c>
      <c r="AR575" s="10" t="str">
        <f>IF(A575="","",IF(('OddsRatio_working_3-way'!X575=0),IF(Q575&gt;0,-Q575^(1/3),(-Q575)^(1/3)),'OddsRatio_working_3-way'!AL575-'OddsRatio_working_3-way'!R575/3))</f>
        <v/>
      </c>
      <c r="AS575" s="11" t="e">
        <f>IF(('OddsRatio_working_3-way'!X575=0),IF(Q575&gt;0,-Q575^(1/3),(-Q575)^(1/3)),'OddsRatio_working_3-way'!AM575-'OddsRatio_working_3-way'!R575/3)</f>
        <v>#VALUE!</v>
      </c>
      <c r="AT575" s="11" t="e">
        <f>IF(('OddsRatio_working_3-way'!X575=0),IF(Q575&gt;0,-Q575^(1/3),(-Q575)^(1/3)),'OddsRatio_working_3-way'!AN575-'OddsRatio_working_3-way'!R575/3)</f>
        <v>#VALUE!</v>
      </c>
      <c r="AU575" s="11" t="e">
        <f>IF(('OddsRatio_working_3-way'!X575=0),0,'OddsRatio_working_3-way'!AO575)</f>
        <v>#VALUE!</v>
      </c>
      <c r="AV575" s="11" t="e">
        <f>IF(('OddsRatio_working_3-way'!X575=0),0,'OddsRatio_working_3-way'!AP575)</f>
        <v>#VALUE!</v>
      </c>
      <c r="AW575" s="11" t="e">
        <f>IF(('OddsRatio_working_3-way'!X575=0),0,'OddsRatio_working_3-way'!AQ575)</f>
        <v>#VALUE!</v>
      </c>
    </row>
    <row r="576" spans="1:4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9" t="e">
        <f t="shared" si="117"/>
        <v>#VALUE!</v>
      </c>
      <c r="E576" s="9" t="e">
        <f t="shared" si="118"/>
        <v>#VALUE!</v>
      </c>
      <c r="F576" s="9" t="e">
        <f t="shared" si="119"/>
        <v>#VALUE!</v>
      </c>
      <c r="G576" s="9" t="str">
        <f t="shared" si="120"/>
        <v/>
      </c>
      <c r="H576" s="9" t="str">
        <f t="shared" si="121"/>
        <v/>
      </c>
      <c r="I576" s="9" t="str">
        <f t="shared" si="122"/>
        <v/>
      </c>
      <c r="J576" s="9" t="str">
        <f t="shared" si="123"/>
        <v/>
      </c>
      <c r="K576" s="11" t="e">
        <f t="shared" si="124"/>
        <v>#VALUE!</v>
      </c>
      <c r="L576" s="11" t="e">
        <f t="shared" si="125"/>
        <v>#VALUE!</v>
      </c>
      <c r="M576" s="11" t="e">
        <f t="shared" si="126"/>
        <v>#VALUE!</v>
      </c>
      <c r="N576" s="11" t="e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#VALUE!</v>
      </c>
      <c r="O576" s="11">
        <f>0</f>
        <v>0</v>
      </c>
      <c r="P576" s="11" t="e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#VALUE!</v>
      </c>
      <c r="Q576" s="11" t="e">
        <f>2*'OddsRatio_working_3-way'!K576*'OddsRatio_working_3-way'!L576*'OddsRatio_working_3-way'!M576</f>
        <v>#VALUE!</v>
      </c>
      <c r="R576" s="11" t="e">
        <f t="shared" si="127"/>
        <v>#VALUE!</v>
      </c>
      <c r="S576" s="11" t="e">
        <f t="shared" si="128"/>
        <v>#VALUE!</v>
      </c>
      <c r="T576" s="11" t="e">
        <f t="shared" si="129"/>
        <v>#VALUE!</v>
      </c>
      <c r="U576" s="11" t="e">
        <f>'OddsRatio_working_3-way'!S576-'OddsRatio_working_3-way'!R576^2/3</f>
        <v>#VALUE!</v>
      </c>
      <c r="V576" s="11" t="e">
        <f>'OddsRatio_working_3-way'!S576*'OddsRatio_working_3-way'!R576/3-2*'OddsRatio_working_3-way'!R576^3/27-'OddsRatio_working_3-way'!T576</f>
        <v>#VALUE!</v>
      </c>
      <c r="W576" s="11" t="e">
        <f>'OddsRatio_working_3-way'!V576^2+4*'OddsRatio_working_3-way'!U576^3/27</f>
        <v>#VALUE!</v>
      </c>
      <c r="X576" s="11" t="e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#VALUE!</v>
      </c>
      <c r="Y576" s="11" t="e">
        <f>IF('OddsRatio_working_3-way'!W576&gt;=0,IF('OddsRatio_working_3-way'!V576+SQRT('OddsRatio_working_3-way'!W576)&gt;0,0,PI()),ACOS('OddsRatio_working_3-way'!V576/(2*'OddsRatio_working_3-way'!X576)))</f>
        <v>#VALUE!</v>
      </c>
      <c r="Z576" s="11" t="e">
        <f>'OddsRatio_working_3-way'!X576^(1/3)*COS('OddsRatio_working_3-way'!Y576/3)</f>
        <v>#VALUE!</v>
      </c>
      <c r="AA576" s="11" t="e">
        <f>'OddsRatio_working_3-way'!X576^(1/3)*COS(('OddsRatio_working_3-way'!Y576+2*PI())/3)</f>
        <v>#VALUE!</v>
      </c>
      <c r="AB576" s="11" t="e">
        <f>'OddsRatio_working_3-way'!X576^(1/3)*COS(('OddsRatio_working_3-way'!Y576+4*PI())/3)</f>
        <v>#VALUE!</v>
      </c>
      <c r="AC576" s="11" t="e">
        <f>'OddsRatio_working_3-way'!X576^(1/3)*SIN('OddsRatio_working_3-way'!Y576/3)</f>
        <v>#VALUE!</v>
      </c>
      <c r="AD576" s="11" t="e">
        <f>'OddsRatio_working_3-way'!X576^(1/3)*SIN(('OddsRatio_working_3-way'!Y576+2*PI())/3)</f>
        <v>#VALUE!</v>
      </c>
      <c r="AE576" s="11" t="e">
        <f>'OddsRatio_working_3-way'!X576^(1/3)*SIN(('OddsRatio_working_3-way'!Y576+4*PI())/3)</f>
        <v>#VALUE!</v>
      </c>
      <c r="AF576" s="11" t="e">
        <f>-'OddsRatio_working_3-way'!U576/(3*'OddsRatio_working_3-way'!X576^(1/3))*COS(('OddsRatio_working_3-way'!Y576)/3)</f>
        <v>#VALUE!</v>
      </c>
      <c r="AG576" s="11" t="e">
        <f>-'OddsRatio_working_3-way'!U576/(3*'OddsRatio_working_3-way'!X576^(1/3))*COS(('OddsRatio_working_3-way'!Y576+2*PI())/3)</f>
        <v>#VALUE!</v>
      </c>
      <c r="AH576" s="11" t="e">
        <f>-'OddsRatio_working_3-way'!U576/(3*'OddsRatio_working_3-way'!X576^(1/3))*COS(('OddsRatio_working_3-way'!Y576+4*PI())/3)</f>
        <v>#VALUE!</v>
      </c>
      <c r="AI576" s="11" t="e">
        <f>'OddsRatio_working_3-way'!U576/(3*'OddsRatio_working_3-way'!X576^(1/3))*SIN(('OddsRatio_working_3-way'!Y576)/3)</f>
        <v>#VALUE!</v>
      </c>
      <c r="AJ576" s="11" t="e">
        <f>'OddsRatio_working_3-way'!U576/(3*'OddsRatio_working_3-way'!X576^(1/3))*SIN(('OddsRatio_working_3-way'!Y576+2*PI())/3)</f>
        <v>#VALUE!</v>
      </c>
      <c r="AK576" s="11" t="e">
        <f>'OddsRatio_working_3-way'!U576/(3*'OddsRatio_working_3-way'!X576^(1/3))*SIN(('OddsRatio_working_3-way'!Y576+4*PI())/3)</f>
        <v>#VALUE!</v>
      </c>
      <c r="AL576" s="11" t="e">
        <f>'OddsRatio_working_3-way'!Z576+'OddsRatio_working_3-way'!AF576</f>
        <v>#VALUE!</v>
      </c>
      <c r="AM576" s="11" t="e">
        <f>'OddsRatio_working_3-way'!AA576+'OddsRatio_working_3-way'!AG576</f>
        <v>#VALUE!</v>
      </c>
      <c r="AN576" s="11" t="e">
        <f>'OddsRatio_working_3-way'!AB576+'OddsRatio_working_3-way'!AH576</f>
        <v>#VALUE!</v>
      </c>
      <c r="AO576" s="11" t="e">
        <f>'OddsRatio_working_3-way'!AC576+'OddsRatio_working_3-way'!AI576</f>
        <v>#VALUE!</v>
      </c>
      <c r="AP576" s="11" t="e">
        <f>'OddsRatio_working_3-way'!AD576+'OddsRatio_working_3-way'!AJ576</f>
        <v>#VALUE!</v>
      </c>
      <c r="AQ576" s="11" t="e">
        <f>'OddsRatio_working_3-way'!AE576+'OddsRatio_working_3-way'!AK576</f>
        <v>#VALUE!</v>
      </c>
      <c r="AR576" s="10" t="str">
        <f>IF(A576="","",IF(('OddsRatio_working_3-way'!X576=0),IF(Q576&gt;0,-Q576^(1/3),(-Q576)^(1/3)),'OddsRatio_working_3-way'!AL576-'OddsRatio_working_3-way'!R576/3))</f>
        <v/>
      </c>
      <c r="AS576" s="11" t="e">
        <f>IF(('OddsRatio_working_3-way'!X576=0),IF(Q576&gt;0,-Q576^(1/3),(-Q576)^(1/3)),'OddsRatio_working_3-way'!AM576-'OddsRatio_working_3-way'!R576/3)</f>
        <v>#VALUE!</v>
      </c>
      <c r="AT576" s="11" t="e">
        <f>IF(('OddsRatio_working_3-way'!X576=0),IF(Q576&gt;0,-Q576^(1/3),(-Q576)^(1/3)),'OddsRatio_working_3-way'!AN576-'OddsRatio_working_3-way'!R576/3)</f>
        <v>#VALUE!</v>
      </c>
      <c r="AU576" s="11" t="e">
        <f>IF(('OddsRatio_working_3-way'!X576=0),0,'OddsRatio_working_3-way'!AO576)</f>
        <v>#VALUE!</v>
      </c>
      <c r="AV576" s="11" t="e">
        <f>IF(('OddsRatio_working_3-way'!X576=0),0,'OddsRatio_working_3-way'!AP576)</f>
        <v>#VALUE!</v>
      </c>
      <c r="AW576" s="11" t="e">
        <f>IF(('OddsRatio_working_3-way'!X576=0),0,'OddsRatio_working_3-way'!AQ576)</f>
        <v>#VALUE!</v>
      </c>
    </row>
    <row r="577" spans="1:4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9" t="e">
        <f t="shared" si="117"/>
        <v>#VALUE!</v>
      </c>
      <c r="E577" s="9" t="e">
        <f t="shared" si="118"/>
        <v>#VALUE!</v>
      </c>
      <c r="F577" s="9" t="e">
        <f t="shared" si="119"/>
        <v>#VALUE!</v>
      </c>
      <c r="G577" s="9" t="str">
        <f t="shared" si="120"/>
        <v/>
      </c>
      <c r="H577" s="9" t="str">
        <f t="shared" si="121"/>
        <v/>
      </c>
      <c r="I577" s="9" t="str">
        <f t="shared" si="122"/>
        <v/>
      </c>
      <c r="J577" s="9" t="str">
        <f t="shared" si="123"/>
        <v/>
      </c>
      <c r="K577" s="11" t="e">
        <f t="shared" si="124"/>
        <v>#VALUE!</v>
      </c>
      <c r="L577" s="11" t="e">
        <f t="shared" si="125"/>
        <v>#VALUE!</v>
      </c>
      <c r="M577" s="11" t="e">
        <f t="shared" si="126"/>
        <v>#VALUE!</v>
      </c>
      <c r="N577" s="11" t="e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#VALUE!</v>
      </c>
      <c r="O577" s="11">
        <f>0</f>
        <v>0</v>
      </c>
      <c r="P577" s="11" t="e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#VALUE!</v>
      </c>
      <c r="Q577" s="11" t="e">
        <f>2*'OddsRatio_working_3-way'!K577*'OddsRatio_working_3-way'!L577*'OddsRatio_working_3-way'!M577</f>
        <v>#VALUE!</v>
      </c>
      <c r="R577" s="11" t="e">
        <f t="shared" si="127"/>
        <v>#VALUE!</v>
      </c>
      <c r="S577" s="11" t="e">
        <f t="shared" si="128"/>
        <v>#VALUE!</v>
      </c>
      <c r="T577" s="11" t="e">
        <f t="shared" si="129"/>
        <v>#VALUE!</v>
      </c>
      <c r="U577" s="11" t="e">
        <f>'OddsRatio_working_3-way'!S577-'OddsRatio_working_3-way'!R577^2/3</f>
        <v>#VALUE!</v>
      </c>
      <c r="V577" s="11" t="e">
        <f>'OddsRatio_working_3-way'!S577*'OddsRatio_working_3-way'!R577/3-2*'OddsRatio_working_3-way'!R577^3/27-'OddsRatio_working_3-way'!T577</f>
        <v>#VALUE!</v>
      </c>
      <c r="W577" s="11" t="e">
        <f>'OddsRatio_working_3-way'!V577^2+4*'OddsRatio_working_3-way'!U577^3/27</f>
        <v>#VALUE!</v>
      </c>
      <c r="X577" s="11" t="e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#VALUE!</v>
      </c>
      <c r="Y577" s="11" t="e">
        <f>IF('OddsRatio_working_3-way'!W577&gt;=0,IF('OddsRatio_working_3-way'!V577+SQRT('OddsRatio_working_3-way'!W577)&gt;0,0,PI()),ACOS('OddsRatio_working_3-way'!V577/(2*'OddsRatio_working_3-way'!X577)))</f>
        <v>#VALUE!</v>
      </c>
      <c r="Z577" s="11" t="e">
        <f>'OddsRatio_working_3-way'!X577^(1/3)*COS('OddsRatio_working_3-way'!Y577/3)</f>
        <v>#VALUE!</v>
      </c>
      <c r="AA577" s="11" t="e">
        <f>'OddsRatio_working_3-way'!X577^(1/3)*COS(('OddsRatio_working_3-way'!Y577+2*PI())/3)</f>
        <v>#VALUE!</v>
      </c>
      <c r="AB577" s="11" t="e">
        <f>'OddsRatio_working_3-way'!X577^(1/3)*COS(('OddsRatio_working_3-way'!Y577+4*PI())/3)</f>
        <v>#VALUE!</v>
      </c>
      <c r="AC577" s="11" t="e">
        <f>'OddsRatio_working_3-way'!X577^(1/3)*SIN('OddsRatio_working_3-way'!Y577/3)</f>
        <v>#VALUE!</v>
      </c>
      <c r="AD577" s="11" t="e">
        <f>'OddsRatio_working_3-way'!X577^(1/3)*SIN(('OddsRatio_working_3-way'!Y577+2*PI())/3)</f>
        <v>#VALUE!</v>
      </c>
      <c r="AE577" s="11" t="e">
        <f>'OddsRatio_working_3-way'!X577^(1/3)*SIN(('OddsRatio_working_3-way'!Y577+4*PI())/3)</f>
        <v>#VALUE!</v>
      </c>
      <c r="AF577" s="11" t="e">
        <f>-'OddsRatio_working_3-way'!U577/(3*'OddsRatio_working_3-way'!X577^(1/3))*COS(('OddsRatio_working_3-way'!Y577)/3)</f>
        <v>#VALUE!</v>
      </c>
      <c r="AG577" s="11" t="e">
        <f>-'OddsRatio_working_3-way'!U577/(3*'OddsRatio_working_3-way'!X577^(1/3))*COS(('OddsRatio_working_3-way'!Y577+2*PI())/3)</f>
        <v>#VALUE!</v>
      </c>
      <c r="AH577" s="11" t="e">
        <f>-'OddsRatio_working_3-way'!U577/(3*'OddsRatio_working_3-way'!X577^(1/3))*COS(('OddsRatio_working_3-way'!Y577+4*PI())/3)</f>
        <v>#VALUE!</v>
      </c>
      <c r="AI577" s="11" t="e">
        <f>'OddsRatio_working_3-way'!U577/(3*'OddsRatio_working_3-way'!X577^(1/3))*SIN(('OddsRatio_working_3-way'!Y577)/3)</f>
        <v>#VALUE!</v>
      </c>
      <c r="AJ577" s="11" t="e">
        <f>'OddsRatio_working_3-way'!U577/(3*'OddsRatio_working_3-way'!X577^(1/3))*SIN(('OddsRatio_working_3-way'!Y577+2*PI())/3)</f>
        <v>#VALUE!</v>
      </c>
      <c r="AK577" s="11" t="e">
        <f>'OddsRatio_working_3-way'!U577/(3*'OddsRatio_working_3-way'!X577^(1/3))*SIN(('OddsRatio_working_3-way'!Y577+4*PI())/3)</f>
        <v>#VALUE!</v>
      </c>
      <c r="AL577" s="11" t="e">
        <f>'OddsRatio_working_3-way'!Z577+'OddsRatio_working_3-way'!AF577</f>
        <v>#VALUE!</v>
      </c>
      <c r="AM577" s="11" t="e">
        <f>'OddsRatio_working_3-way'!AA577+'OddsRatio_working_3-way'!AG577</f>
        <v>#VALUE!</v>
      </c>
      <c r="AN577" s="11" t="e">
        <f>'OddsRatio_working_3-way'!AB577+'OddsRatio_working_3-way'!AH577</f>
        <v>#VALUE!</v>
      </c>
      <c r="AO577" s="11" t="e">
        <f>'OddsRatio_working_3-way'!AC577+'OddsRatio_working_3-way'!AI577</f>
        <v>#VALUE!</v>
      </c>
      <c r="AP577" s="11" t="e">
        <f>'OddsRatio_working_3-way'!AD577+'OddsRatio_working_3-way'!AJ577</f>
        <v>#VALUE!</v>
      </c>
      <c r="AQ577" s="11" t="e">
        <f>'OddsRatio_working_3-way'!AE577+'OddsRatio_working_3-way'!AK577</f>
        <v>#VALUE!</v>
      </c>
      <c r="AR577" s="10" t="str">
        <f>IF(A577="","",IF(('OddsRatio_working_3-way'!X577=0),IF(Q577&gt;0,-Q577^(1/3),(-Q577)^(1/3)),'OddsRatio_working_3-way'!AL577-'OddsRatio_working_3-way'!R577/3))</f>
        <v/>
      </c>
      <c r="AS577" s="11" t="e">
        <f>IF(('OddsRatio_working_3-way'!X577=0),IF(Q577&gt;0,-Q577^(1/3),(-Q577)^(1/3)),'OddsRatio_working_3-way'!AM577-'OddsRatio_working_3-way'!R577/3)</f>
        <v>#VALUE!</v>
      </c>
      <c r="AT577" s="11" t="e">
        <f>IF(('OddsRatio_working_3-way'!X577=0),IF(Q577&gt;0,-Q577^(1/3),(-Q577)^(1/3)),'OddsRatio_working_3-way'!AN577-'OddsRatio_working_3-way'!R577/3)</f>
        <v>#VALUE!</v>
      </c>
      <c r="AU577" s="11" t="e">
        <f>IF(('OddsRatio_working_3-way'!X577=0),0,'OddsRatio_working_3-way'!AO577)</f>
        <v>#VALUE!</v>
      </c>
      <c r="AV577" s="11" t="e">
        <f>IF(('OddsRatio_working_3-way'!X577=0),0,'OddsRatio_working_3-way'!AP577)</f>
        <v>#VALUE!</v>
      </c>
      <c r="AW577" s="11" t="e">
        <f>IF(('OddsRatio_working_3-way'!X577=0),0,'OddsRatio_working_3-way'!AQ577)</f>
        <v>#VALUE!</v>
      </c>
    </row>
    <row r="578" spans="1:4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9" t="e">
        <f t="shared" si="117"/>
        <v>#VALUE!</v>
      </c>
      <c r="E578" s="9" t="e">
        <f t="shared" si="118"/>
        <v>#VALUE!</v>
      </c>
      <c r="F578" s="9" t="e">
        <f t="shared" si="119"/>
        <v>#VALUE!</v>
      </c>
      <c r="G578" s="9" t="str">
        <f t="shared" si="120"/>
        <v/>
      </c>
      <c r="H578" s="9" t="str">
        <f t="shared" si="121"/>
        <v/>
      </c>
      <c r="I578" s="9" t="str">
        <f t="shared" si="122"/>
        <v/>
      </c>
      <c r="J578" s="9" t="str">
        <f t="shared" si="123"/>
        <v/>
      </c>
      <c r="K578" s="11" t="e">
        <f t="shared" si="124"/>
        <v>#VALUE!</v>
      </c>
      <c r="L578" s="11" t="e">
        <f t="shared" si="125"/>
        <v>#VALUE!</v>
      </c>
      <c r="M578" s="11" t="e">
        <f t="shared" si="126"/>
        <v>#VALUE!</v>
      </c>
      <c r="N578" s="11" t="e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#VALUE!</v>
      </c>
      <c r="O578" s="11">
        <f>0</f>
        <v>0</v>
      </c>
      <c r="P578" s="11" t="e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#VALUE!</v>
      </c>
      <c r="Q578" s="11" t="e">
        <f>2*'OddsRatio_working_3-way'!K578*'OddsRatio_working_3-way'!L578*'OddsRatio_working_3-way'!M578</f>
        <v>#VALUE!</v>
      </c>
      <c r="R578" s="11" t="e">
        <f t="shared" si="127"/>
        <v>#VALUE!</v>
      </c>
      <c r="S578" s="11" t="e">
        <f t="shared" si="128"/>
        <v>#VALUE!</v>
      </c>
      <c r="T578" s="11" t="e">
        <f t="shared" si="129"/>
        <v>#VALUE!</v>
      </c>
      <c r="U578" s="11" t="e">
        <f>'OddsRatio_working_3-way'!S578-'OddsRatio_working_3-way'!R578^2/3</f>
        <v>#VALUE!</v>
      </c>
      <c r="V578" s="11" t="e">
        <f>'OddsRatio_working_3-way'!S578*'OddsRatio_working_3-way'!R578/3-2*'OddsRatio_working_3-way'!R578^3/27-'OddsRatio_working_3-way'!T578</f>
        <v>#VALUE!</v>
      </c>
      <c r="W578" s="11" t="e">
        <f>'OddsRatio_working_3-way'!V578^2+4*'OddsRatio_working_3-way'!U578^3/27</f>
        <v>#VALUE!</v>
      </c>
      <c r="X578" s="11" t="e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#VALUE!</v>
      </c>
      <c r="Y578" s="11" t="e">
        <f>IF('OddsRatio_working_3-way'!W578&gt;=0,IF('OddsRatio_working_3-way'!V578+SQRT('OddsRatio_working_3-way'!W578)&gt;0,0,PI()),ACOS('OddsRatio_working_3-way'!V578/(2*'OddsRatio_working_3-way'!X578)))</f>
        <v>#VALUE!</v>
      </c>
      <c r="Z578" s="11" t="e">
        <f>'OddsRatio_working_3-way'!X578^(1/3)*COS('OddsRatio_working_3-way'!Y578/3)</f>
        <v>#VALUE!</v>
      </c>
      <c r="AA578" s="11" t="e">
        <f>'OddsRatio_working_3-way'!X578^(1/3)*COS(('OddsRatio_working_3-way'!Y578+2*PI())/3)</f>
        <v>#VALUE!</v>
      </c>
      <c r="AB578" s="11" t="e">
        <f>'OddsRatio_working_3-way'!X578^(1/3)*COS(('OddsRatio_working_3-way'!Y578+4*PI())/3)</f>
        <v>#VALUE!</v>
      </c>
      <c r="AC578" s="11" t="e">
        <f>'OddsRatio_working_3-way'!X578^(1/3)*SIN('OddsRatio_working_3-way'!Y578/3)</f>
        <v>#VALUE!</v>
      </c>
      <c r="AD578" s="11" t="e">
        <f>'OddsRatio_working_3-way'!X578^(1/3)*SIN(('OddsRatio_working_3-way'!Y578+2*PI())/3)</f>
        <v>#VALUE!</v>
      </c>
      <c r="AE578" s="11" t="e">
        <f>'OddsRatio_working_3-way'!X578^(1/3)*SIN(('OddsRatio_working_3-way'!Y578+4*PI())/3)</f>
        <v>#VALUE!</v>
      </c>
      <c r="AF578" s="11" t="e">
        <f>-'OddsRatio_working_3-way'!U578/(3*'OddsRatio_working_3-way'!X578^(1/3))*COS(('OddsRatio_working_3-way'!Y578)/3)</f>
        <v>#VALUE!</v>
      </c>
      <c r="AG578" s="11" t="e">
        <f>-'OddsRatio_working_3-way'!U578/(3*'OddsRatio_working_3-way'!X578^(1/3))*COS(('OddsRatio_working_3-way'!Y578+2*PI())/3)</f>
        <v>#VALUE!</v>
      </c>
      <c r="AH578" s="11" t="e">
        <f>-'OddsRatio_working_3-way'!U578/(3*'OddsRatio_working_3-way'!X578^(1/3))*COS(('OddsRatio_working_3-way'!Y578+4*PI())/3)</f>
        <v>#VALUE!</v>
      </c>
      <c r="AI578" s="11" t="e">
        <f>'OddsRatio_working_3-way'!U578/(3*'OddsRatio_working_3-way'!X578^(1/3))*SIN(('OddsRatio_working_3-way'!Y578)/3)</f>
        <v>#VALUE!</v>
      </c>
      <c r="AJ578" s="11" t="e">
        <f>'OddsRatio_working_3-way'!U578/(3*'OddsRatio_working_3-way'!X578^(1/3))*SIN(('OddsRatio_working_3-way'!Y578+2*PI())/3)</f>
        <v>#VALUE!</v>
      </c>
      <c r="AK578" s="11" t="e">
        <f>'OddsRatio_working_3-way'!U578/(3*'OddsRatio_working_3-way'!X578^(1/3))*SIN(('OddsRatio_working_3-way'!Y578+4*PI())/3)</f>
        <v>#VALUE!</v>
      </c>
      <c r="AL578" s="11" t="e">
        <f>'OddsRatio_working_3-way'!Z578+'OddsRatio_working_3-way'!AF578</f>
        <v>#VALUE!</v>
      </c>
      <c r="AM578" s="11" t="e">
        <f>'OddsRatio_working_3-way'!AA578+'OddsRatio_working_3-way'!AG578</f>
        <v>#VALUE!</v>
      </c>
      <c r="AN578" s="11" t="e">
        <f>'OddsRatio_working_3-way'!AB578+'OddsRatio_working_3-way'!AH578</f>
        <v>#VALUE!</v>
      </c>
      <c r="AO578" s="11" t="e">
        <f>'OddsRatio_working_3-way'!AC578+'OddsRatio_working_3-way'!AI578</f>
        <v>#VALUE!</v>
      </c>
      <c r="AP578" s="11" t="e">
        <f>'OddsRatio_working_3-way'!AD578+'OddsRatio_working_3-way'!AJ578</f>
        <v>#VALUE!</v>
      </c>
      <c r="AQ578" s="11" t="e">
        <f>'OddsRatio_working_3-way'!AE578+'OddsRatio_working_3-way'!AK578</f>
        <v>#VALUE!</v>
      </c>
      <c r="AR578" s="10" t="str">
        <f>IF(A578="","",IF(('OddsRatio_working_3-way'!X578=0),IF(Q578&gt;0,-Q578^(1/3),(-Q578)^(1/3)),'OddsRatio_working_3-way'!AL578-'OddsRatio_working_3-way'!R578/3))</f>
        <v/>
      </c>
      <c r="AS578" s="11" t="e">
        <f>IF(('OddsRatio_working_3-way'!X578=0),IF(Q578&gt;0,-Q578^(1/3),(-Q578)^(1/3)),'OddsRatio_working_3-way'!AM578-'OddsRatio_working_3-way'!R578/3)</f>
        <v>#VALUE!</v>
      </c>
      <c r="AT578" s="11" t="e">
        <f>IF(('OddsRatio_working_3-way'!X578=0),IF(Q578&gt;0,-Q578^(1/3),(-Q578)^(1/3)),'OddsRatio_working_3-way'!AN578-'OddsRatio_working_3-way'!R578/3)</f>
        <v>#VALUE!</v>
      </c>
      <c r="AU578" s="11" t="e">
        <f>IF(('OddsRatio_working_3-way'!X578=0),0,'OddsRatio_working_3-way'!AO578)</f>
        <v>#VALUE!</v>
      </c>
      <c r="AV578" s="11" t="e">
        <f>IF(('OddsRatio_working_3-way'!X578=0),0,'OddsRatio_working_3-way'!AP578)</f>
        <v>#VALUE!</v>
      </c>
      <c r="AW578" s="11" t="e">
        <f>IF(('OddsRatio_working_3-way'!X578=0),0,'OddsRatio_working_3-way'!AQ578)</f>
        <v>#VALUE!</v>
      </c>
    </row>
    <row r="579" spans="1:4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9" t="e">
        <f t="shared" si="117"/>
        <v>#VALUE!</v>
      </c>
      <c r="E579" s="9" t="e">
        <f t="shared" si="118"/>
        <v>#VALUE!</v>
      </c>
      <c r="F579" s="9" t="e">
        <f t="shared" si="119"/>
        <v>#VALUE!</v>
      </c>
      <c r="G579" s="9" t="str">
        <f t="shared" si="120"/>
        <v/>
      </c>
      <c r="H579" s="9" t="str">
        <f t="shared" si="121"/>
        <v/>
      </c>
      <c r="I579" s="9" t="str">
        <f t="shared" si="122"/>
        <v/>
      </c>
      <c r="J579" s="9" t="str">
        <f t="shared" si="123"/>
        <v/>
      </c>
      <c r="K579" s="11" t="e">
        <f t="shared" si="124"/>
        <v>#VALUE!</v>
      </c>
      <c r="L579" s="11" t="e">
        <f t="shared" si="125"/>
        <v>#VALUE!</v>
      </c>
      <c r="M579" s="11" t="e">
        <f t="shared" si="126"/>
        <v>#VALUE!</v>
      </c>
      <c r="N579" s="11" t="e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#VALUE!</v>
      </c>
      <c r="O579" s="11">
        <f>0</f>
        <v>0</v>
      </c>
      <c r="P579" s="11" t="e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#VALUE!</v>
      </c>
      <c r="Q579" s="11" t="e">
        <f>2*'OddsRatio_working_3-way'!K579*'OddsRatio_working_3-way'!L579*'OddsRatio_working_3-way'!M579</f>
        <v>#VALUE!</v>
      </c>
      <c r="R579" s="11" t="e">
        <f t="shared" si="127"/>
        <v>#VALUE!</v>
      </c>
      <c r="S579" s="11" t="e">
        <f t="shared" si="128"/>
        <v>#VALUE!</v>
      </c>
      <c r="T579" s="11" t="e">
        <f t="shared" si="129"/>
        <v>#VALUE!</v>
      </c>
      <c r="U579" s="11" t="e">
        <f>'OddsRatio_working_3-way'!S579-'OddsRatio_working_3-way'!R579^2/3</f>
        <v>#VALUE!</v>
      </c>
      <c r="V579" s="11" t="e">
        <f>'OddsRatio_working_3-way'!S579*'OddsRatio_working_3-way'!R579/3-2*'OddsRatio_working_3-way'!R579^3/27-'OddsRatio_working_3-way'!T579</f>
        <v>#VALUE!</v>
      </c>
      <c r="W579" s="11" t="e">
        <f>'OddsRatio_working_3-way'!V579^2+4*'OddsRatio_working_3-way'!U579^3/27</f>
        <v>#VALUE!</v>
      </c>
      <c r="X579" s="11" t="e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#VALUE!</v>
      </c>
      <c r="Y579" s="11" t="e">
        <f>IF('OddsRatio_working_3-way'!W579&gt;=0,IF('OddsRatio_working_3-way'!V579+SQRT('OddsRatio_working_3-way'!W579)&gt;0,0,PI()),ACOS('OddsRatio_working_3-way'!V579/(2*'OddsRatio_working_3-way'!X579)))</f>
        <v>#VALUE!</v>
      </c>
      <c r="Z579" s="11" t="e">
        <f>'OddsRatio_working_3-way'!X579^(1/3)*COS('OddsRatio_working_3-way'!Y579/3)</f>
        <v>#VALUE!</v>
      </c>
      <c r="AA579" s="11" t="e">
        <f>'OddsRatio_working_3-way'!X579^(1/3)*COS(('OddsRatio_working_3-way'!Y579+2*PI())/3)</f>
        <v>#VALUE!</v>
      </c>
      <c r="AB579" s="11" t="e">
        <f>'OddsRatio_working_3-way'!X579^(1/3)*COS(('OddsRatio_working_3-way'!Y579+4*PI())/3)</f>
        <v>#VALUE!</v>
      </c>
      <c r="AC579" s="11" t="e">
        <f>'OddsRatio_working_3-way'!X579^(1/3)*SIN('OddsRatio_working_3-way'!Y579/3)</f>
        <v>#VALUE!</v>
      </c>
      <c r="AD579" s="11" t="e">
        <f>'OddsRatio_working_3-way'!X579^(1/3)*SIN(('OddsRatio_working_3-way'!Y579+2*PI())/3)</f>
        <v>#VALUE!</v>
      </c>
      <c r="AE579" s="11" t="e">
        <f>'OddsRatio_working_3-way'!X579^(1/3)*SIN(('OddsRatio_working_3-way'!Y579+4*PI())/3)</f>
        <v>#VALUE!</v>
      </c>
      <c r="AF579" s="11" t="e">
        <f>-'OddsRatio_working_3-way'!U579/(3*'OddsRatio_working_3-way'!X579^(1/3))*COS(('OddsRatio_working_3-way'!Y579)/3)</f>
        <v>#VALUE!</v>
      </c>
      <c r="AG579" s="11" t="e">
        <f>-'OddsRatio_working_3-way'!U579/(3*'OddsRatio_working_3-way'!X579^(1/3))*COS(('OddsRatio_working_3-way'!Y579+2*PI())/3)</f>
        <v>#VALUE!</v>
      </c>
      <c r="AH579" s="11" t="e">
        <f>-'OddsRatio_working_3-way'!U579/(3*'OddsRatio_working_3-way'!X579^(1/3))*COS(('OddsRatio_working_3-way'!Y579+4*PI())/3)</f>
        <v>#VALUE!</v>
      </c>
      <c r="AI579" s="11" t="e">
        <f>'OddsRatio_working_3-way'!U579/(3*'OddsRatio_working_3-way'!X579^(1/3))*SIN(('OddsRatio_working_3-way'!Y579)/3)</f>
        <v>#VALUE!</v>
      </c>
      <c r="AJ579" s="11" t="e">
        <f>'OddsRatio_working_3-way'!U579/(3*'OddsRatio_working_3-way'!X579^(1/3))*SIN(('OddsRatio_working_3-way'!Y579+2*PI())/3)</f>
        <v>#VALUE!</v>
      </c>
      <c r="AK579" s="11" t="e">
        <f>'OddsRatio_working_3-way'!U579/(3*'OddsRatio_working_3-way'!X579^(1/3))*SIN(('OddsRatio_working_3-way'!Y579+4*PI())/3)</f>
        <v>#VALUE!</v>
      </c>
      <c r="AL579" s="11" t="e">
        <f>'OddsRatio_working_3-way'!Z579+'OddsRatio_working_3-way'!AF579</f>
        <v>#VALUE!</v>
      </c>
      <c r="AM579" s="11" t="e">
        <f>'OddsRatio_working_3-way'!AA579+'OddsRatio_working_3-way'!AG579</f>
        <v>#VALUE!</v>
      </c>
      <c r="AN579" s="11" t="e">
        <f>'OddsRatio_working_3-way'!AB579+'OddsRatio_working_3-way'!AH579</f>
        <v>#VALUE!</v>
      </c>
      <c r="AO579" s="11" t="e">
        <f>'OddsRatio_working_3-way'!AC579+'OddsRatio_working_3-way'!AI579</f>
        <v>#VALUE!</v>
      </c>
      <c r="AP579" s="11" t="e">
        <f>'OddsRatio_working_3-way'!AD579+'OddsRatio_working_3-way'!AJ579</f>
        <v>#VALUE!</v>
      </c>
      <c r="AQ579" s="11" t="e">
        <f>'OddsRatio_working_3-way'!AE579+'OddsRatio_working_3-way'!AK579</f>
        <v>#VALUE!</v>
      </c>
      <c r="AR579" s="10" t="str">
        <f>IF(A579="","",IF(('OddsRatio_working_3-way'!X579=0),IF(Q579&gt;0,-Q579^(1/3),(-Q579)^(1/3)),'OddsRatio_working_3-way'!AL579-'OddsRatio_working_3-way'!R579/3))</f>
        <v/>
      </c>
      <c r="AS579" s="11" t="e">
        <f>IF(('OddsRatio_working_3-way'!X579=0),IF(Q579&gt;0,-Q579^(1/3),(-Q579)^(1/3)),'OddsRatio_working_3-way'!AM579-'OddsRatio_working_3-way'!R579/3)</f>
        <v>#VALUE!</v>
      </c>
      <c r="AT579" s="11" t="e">
        <f>IF(('OddsRatio_working_3-way'!X579=0),IF(Q579&gt;0,-Q579^(1/3),(-Q579)^(1/3)),'OddsRatio_working_3-way'!AN579-'OddsRatio_working_3-way'!R579/3)</f>
        <v>#VALUE!</v>
      </c>
      <c r="AU579" s="11" t="e">
        <f>IF(('OddsRatio_working_3-way'!X579=0),0,'OddsRatio_working_3-way'!AO579)</f>
        <v>#VALUE!</v>
      </c>
      <c r="AV579" s="11" t="e">
        <f>IF(('OddsRatio_working_3-way'!X579=0),0,'OddsRatio_working_3-way'!AP579)</f>
        <v>#VALUE!</v>
      </c>
      <c r="AW579" s="11" t="e">
        <f>IF(('OddsRatio_working_3-way'!X579=0),0,'OddsRatio_working_3-way'!AQ579)</f>
        <v>#VALUE!</v>
      </c>
    </row>
    <row r="580" spans="1:4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9" t="e">
        <f t="shared" ref="D580:D643" si="130">(K580/(AR580+K580-(AR580*K580)))</f>
        <v>#VALUE!</v>
      </c>
      <c r="E580" s="9" t="e">
        <f t="shared" ref="E580:E643" si="131">(L580/(AR580+L580-(AR580*L580)))</f>
        <v>#VALUE!</v>
      </c>
      <c r="F580" s="9" t="e">
        <f t="shared" ref="F580:F643" si="132">(M580/(AR580+M580-(AR580*M580)))</f>
        <v>#VALUE!</v>
      </c>
      <c r="G580" s="9" t="str">
        <f t="shared" ref="G580:G643" si="133">AR580</f>
        <v/>
      </c>
      <c r="H580" s="9" t="str">
        <f t="shared" ref="H580:H643" si="134">IF(A580="","",1/D580)</f>
        <v/>
      </c>
      <c r="I580" s="9" t="str">
        <f t="shared" ref="I580:I643" si="135">IF(B580="","",1/E580)</f>
        <v/>
      </c>
      <c r="J580" s="9" t="str">
        <f t="shared" ref="J580:J643" si="136">IF(C580="","",1/F580)</f>
        <v/>
      </c>
      <c r="K580" s="11" t="e">
        <f t="shared" ref="K580:K643" si="137">1/A580</f>
        <v>#VALUE!</v>
      </c>
      <c r="L580" s="11" t="e">
        <f t="shared" ref="L580:L643" si="138">1/B580</f>
        <v>#VALUE!</v>
      </c>
      <c r="M580" s="11" t="e">
        <f t="shared" ref="M580:M643" si="139">1/C580</f>
        <v>#VALUE!</v>
      </c>
      <c r="N580" s="11" t="e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#VALUE!</v>
      </c>
      <c r="O580" s="11">
        <f>0</f>
        <v>0</v>
      </c>
      <c r="P580" s="11" t="e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#VALUE!</v>
      </c>
      <c r="Q580" s="11" t="e">
        <f>2*'OddsRatio_working_3-way'!K580*'OddsRatio_working_3-way'!L580*'OddsRatio_working_3-way'!M580</f>
        <v>#VALUE!</v>
      </c>
      <c r="R580" s="11" t="e">
        <f t="shared" ref="R580:R643" si="140">O580/N580</f>
        <v>#VALUE!</v>
      </c>
      <c r="S580" s="11" t="e">
        <f t="shared" ref="S580:S643" si="141">P580/N580</f>
        <v>#VALUE!</v>
      </c>
      <c r="T580" s="11" t="e">
        <f t="shared" ref="T580:T643" si="142">Q580/N580</f>
        <v>#VALUE!</v>
      </c>
      <c r="U580" s="11" t="e">
        <f>'OddsRatio_working_3-way'!S580-'OddsRatio_working_3-way'!R580^2/3</f>
        <v>#VALUE!</v>
      </c>
      <c r="V580" s="11" t="e">
        <f>'OddsRatio_working_3-way'!S580*'OddsRatio_working_3-way'!R580/3-2*'OddsRatio_working_3-way'!R580^3/27-'OddsRatio_working_3-way'!T580</f>
        <v>#VALUE!</v>
      </c>
      <c r="W580" s="11" t="e">
        <f>'OddsRatio_working_3-way'!V580^2+4*'OddsRatio_working_3-way'!U580^3/27</f>
        <v>#VALUE!</v>
      </c>
      <c r="X580" s="11" t="e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#VALUE!</v>
      </c>
      <c r="Y580" s="11" t="e">
        <f>IF('OddsRatio_working_3-way'!W580&gt;=0,IF('OddsRatio_working_3-way'!V580+SQRT('OddsRatio_working_3-way'!W580)&gt;0,0,PI()),ACOS('OddsRatio_working_3-way'!V580/(2*'OddsRatio_working_3-way'!X580)))</f>
        <v>#VALUE!</v>
      </c>
      <c r="Z580" s="11" t="e">
        <f>'OddsRatio_working_3-way'!X580^(1/3)*COS('OddsRatio_working_3-way'!Y580/3)</f>
        <v>#VALUE!</v>
      </c>
      <c r="AA580" s="11" t="e">
        <f>'OddsRatio_working_3-way'!X580^(1/3)*COS(('OddsRatio_working_3-way'!Y580+2*PI())/3)</f>
        <v>#VALUE!</v>
      </c>
      <c r="AB580" s="11" t="e">
        <f>'OddsRatio_working_3-way'!X580^(1/3)*COS(('OddsRatio_working_3-way'!Y580+4*PI())/3)</f>
        <v>#VALUE!</v>
      </c>
      <c r="AC580" s="11" t="e">
        <f>'OddsRatio_working_3-way'!X580^(1/3)*SIN('OddsRatio_working_3-way'!Y580/3)</f>
        <v>#VALUE!</v>
      </c>
      <c r="AD580" s="11" t="e">
        <f>'OddsRatio_working_3-way'!X580^(1/3)*SIN(('OddsRatio_working_3-way'!Y580+2*PI())/3)</f>
        <v>#VALUE!</v>
      </c>
      <c r="AE580" s="11" t="e">
        <f>'OddsRatio_working_3-way'!X580^(1/3)*SIN(('OddsRatio_working_3-way'!Y580+4*PI())/3)</f>
        <v>#VALUE!</v>
      </c>
      <c r="AF580" s="11" t="e">
        <f>-'OddsRatio_working_3-way'!U580/(3*'OddsRatio_working_3-way'!X580^(1/3))*COS(('OddsRatio_working_3-way'!Y580)/3)</f>
        <v>#VALUE!</v>
      </c>
      <c r="AG580" s="11" t="e">
        <f>-'OddsRatio_working_3-way'!U580/(3*'OddsRatio_working_3-way'!X580^(1/3))*COS(('OddsRatio_working_3-way'!Y580+2*PI())/3)</f>
        <v>#VALUE!</v>
      </c>
      <c r="AH580" s="11" t="e">
        <f>-'OddsRatio_working_3-way'!U580/(3*'OddsRatio_working_3-way'!X580^(1/3))*COS(('OddsRatio_working_3-way'!Y580+4*PI())/3)</f>
        <v>#VALUE!</v>
      </c>
      <c r="AI580" s="11" t="e">
        <f>'OddsRatio_working_3-way'!U580/(3*'OddsRatio_working_3-way'!X580^(1/3))*SIN(('OddsRatio_working_3-way'!Y580)/3)</f>
        <v>#VALUE!</v>
      </c>
      <c r="AJ580" s="11" t="e">
        <f>'OddsRatio_working_3-way'!U580/(3*'OddsRatio_working_3-way'!X580^(1/3))*SIN(('OddsRatio_working_3-way'!Y580+2*PI())/3)</f>
        <v>#VALUE!</v>
      </c>
      <c r="AK580" s="11" t="e">
        <f>'OddsRatio_working_3-way'!U580/(3*'OddsRatio_working_3-way'!X580^(1/3))*SIN(('OddsRatio_working_3-way'!Y580+4*PI())/3)</f>
        <v>#VALUE!</v>
      </c>
      <c r="AL580" s="11" t="e">
        <f>'OddsRatio_working_3-way'!Z580+'OddsRatio_working_3-way'!AF580</f>
        <v>#VALUE!</v>
      </c>
      <c r="AM580" s="11" t="e">
        <f>'OddsRatio_working_3-way'!AA580+'OddsRatio_working_3-way'!AG580</f>
        <v>#VALUE!</v>
      </c>
      <c r="AN580" s="11" t="e">
        <f>'OddsRatio_working_3-way'!AB580+'OddsRatio_working_3-way'!AH580</f>
        <v>#VALUE!</v>
      </c>
      <c r="AO580" s="11" t="e">
        <f>'OddsRatio_working_3-way'!AC580+'OddsRatio_working_3-way'!AI580</f>
        <v>#VALUE!</v>
      </c>
      <c r="AP580" s="11" t="e">
        <f>'OddsRatio_working_3-way'!AD580+'OddsRatio_working_3-way'!AJ580</f>
        <v>#VALUE!</v>
      </c>
      <c r="AQ580" s="11" t="e">
        <f>'OddsRatio_working_3-way'!AE580+'OddsRatio_working_3-way'!AK580</f>
        <v>#VALUE!</v>
      </c>
      <c r="AR580" s="10" t="str">
        <f>IF(A580="","",IF(('OddsRatio_working_3-way'!X580=0),IF(Q580&gt;0,-Q580^(1/3),(-Q580)^(1/3)),'OddsRatio_working_3-way'!AL580-'OddsRatio_working_3-way'!R580/3))</f>
        <v/>
      </c>
      <c r="AS580" s="11" t="e">
        <f>IF(('OddsRatio_working_3-way'!X580=0),IF(Q580&gt;0,-Q580^(1/3),(-Q580)^(1/3)),'OddsRatio_working_3-way'!AM580-'OddsRatio_working_3-way'!R580/3)</f>
        <v>#VALUE!</v>
      </c>
      <c r="AT580" s="11" t="e">
        <f>IF(('OddsRatio_working_3-way'!X580=0),IF(Q580&gt;0,-Q580^(1/3),(-Q580)^(1/3)),'OddsRatio_working_3-way'!AN580-'OddsRatio_working_3-way'!R580/3)</f>
        <v>#VALUE!</v>
      </c>
      <c r="AU580" s="11" t="e">
        <f>IF(('OddsRatio_working_3-way'!X580=0),0,'OddsRatio_working_3-way'!AO580)</f>
        <v>#VALUE!</v>
      </c>
      <c r="AV580" s="11" t="e">
        <f>IF(('OddsRatio_working_3-way'!X580=0),0,'OddsRatio_working_3-way'!AP580)</f>
        <v>#VALUE!</v>
      </c>
      <c r="AW580" s="11" t="e">
        <f>IF(('OddsRatio_working_3-way'!X580=0),0,'OddsRatio_working_3-way'!AQ580)</f>
        <v>#VALUE!</v>
      </c>
    </row>
    <row r="581" spans="1:4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9" t="e">
        <f t="shared" si="130"/>
        <v>#VALUE!</v>
      </c>
      <c r="E581" s="9" t="e">
        <f t="shared" si="131"/>
        <v>#VALUE!</v>
      </c>
      <c r="F581" s="9" t="e">
        <f t="shared" si="132"/>
        <v>#VALUE!</v>
      </c>
      <c r="G581" s="9" t="str">
        <f t="shared" si="133"/>
        <v/>
      </c>
      <c r="H581" s="9" t="str">
        <f t="shared" si="134"/>
        <v/>
      </c>
      <c r="I581" s="9" t="str">
        <f t="shared" si="135"/>
        <v/>
      </c>
      <c r="J581" s="9" t="str">
        <f t="shared" si="136"/>
        <v/>
      </c>
      <c r="K581" s="11" t="e">
        <f t="shared" si="137"/>
        <v>#VALUE!</v>
      </c>
      <c r="L581" s="11" t="e">
        <f t="shared" si="138"/>
        <v>#VALUE!</v>
      </c>
      <c r="M581" s="11" t="e">
        <f t="shared" si="139"/>
        <v>#VALUE!</v>
      </c>
      <c r="N581" s="11" t="e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#VALUE!</v>
      </c>
      <c r="O581" s="11">
        <f>0</f>
        <v>0</v>
      </c>
      <c r="P581" s="11" t="e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#VALUE!</v>
      </c>
      <c r="Q581" s="11" t="e">
        <f>2*'OddsRatio_working_3-way'!K581*'OddsRatio_working_3-way'!L581*'OddsRatio_working_3-way'!M581</f>
        <v>#VALUE!</v>
      </c>
      <c r="R581" s="11" t="e">
        <f t="shared" si="140"/>
        <v>#VALUE!</v>
      </c>
      <c r="S581" s="11" t="e">
        <f t="shared" si="141"/>
        <v>#VALUE!</v>
      </c>
      <c r="T581" s="11" t="e">
        <f t="shared" si="142"/>
        <v>#VALUE!</v>
      </c>
      <c r="U581" s="11" t="e">
        <f>'OddsRatio_working_3-way'!S581-'OddsRatio_working_3-way'!R581^2/3</f>
        <v>#VALUE!</v>
      </c>
      <c r="V581" s="11" t="e">
        <f>'OddsRatio_working_3-way'!S581*'OddsRatio_working_3-way'!R581/3-2*'OddsRatio_working_3-way'!R581^3/27-'OddsRatio_working_3-way'!T581</f>
        <v>#VALUE!</v>
      </c>
      <c r="W581" s="11" t="e">
        <f>'OddsRatio_working_3-way'!V581^2+4*'OddsRatio_working_3-way'!U581^3/27</f>
        <v>#VALUE!</v>
      </c>
      <c r="X581" s="11" t="e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#VALUE!</v>
      </c>
      <c r="Y581" s="11" t="e">
        <f>IF('OddsRatio_working_3-way'!W581&gt;=0,IF('OddsRatio_working_3-way'!V581+SQRT('OddsRatio_working_3-way'!W581)&gt;0,0,PI()),ACOS('OddsRatio_working_3-way'!V581/(2*'OddsRatio_working_3-way'!X581)))</f>
        <v>#VALUE!</v>
      </c>
      <c r="Z581" s="11" t="e">
        <f>'OddsRatio_working_3-way'!X581^(1/3)*COS('OddsRatio_working_3-way'!Y581/3)</f>
        <v>#VALUE!</v>
      </c>
      <c r="AA581" s="11" t="e">
        <f>'OddsRatio_working_3-way'!X581^(1/3)*COS(('OddsRatio_working_3-way'!Y581+2*PI())/3)</f>
        <v>#VALUE!</v>
      </c>
      <c r="AB581" s="11" t="e">
        <f>'OddsRatio_working_3-way'!X581^(1/3)*COS(('OddsRatio_working_3-way'!Y581+4*PI())/3)</f>
        <v>#VALUE!</v>
      </c>
      <c r="AC581" s="11" t="e">
        <f>'OddsRatio_working_3-way'!X581^(1/3)*SIN('OddsRatio_working_3-way'!Y581/3)</f>
        <v>#VALUE!</v>
      </c>
      <c r="AD581" s="11" t="e">
        <f>'OddsRatio_working_3-way'!X581^(1/3)*SIN(('OddsRatio_working_3-way'!Y581+2*PI())/3)</f>
        <v>#VALUE!</v>
      </c>
      <c r="AE581" s="11" t="e">
        <f>'OddsRatio_working_3-way'!X581^(1/3)*SIN(('OddsRatio_working_3-way'!Y581+4*PI())/3)</f>
        <v>#VALUE!</v>
      </c>
      <c r="AF581" s="11" t="e">
        <f>-'OddsRatio_working_3-way'!U581/(3*'OddsRatio_working_3-way'!X581^(1/3))*COS(('OddsRatio_working_3-way'!Y581)/3)</f>
        <v>#VALUE!</v>
      </c>
      <c r="AG581" s="11" t="e">
        <f>-'OddsRatio_working_3-way'!U581/(3*'OddsRatio_working_3-way'!X581^(1/3))*COS(('OddsRatio_working_3-way'!Y581+2*PI())/3)</f>
        <v>#VALUE!</v>
      </c>
      <c r="AH581" s="11" t="e">
        <f>-'OddsRatio_working_3-way'!U581/(3*'OddsRatio_working_3-way'!X581^(1/3))*COS(('OddsRatio_working_3-way'!Y581+4*PI())/3)</f>
        <v>#VALUE!</v>
      </c>
      <c r="AI581" s="11" t="e">
        <f>'OddsRatio_working_3-way'!U581/(3*'OddsRatio_working_3-way'!X581^(1/3))*SIN(('OddsRatio_working_3-way'!Y581)/3)</f>
        <v>#VALUE!</v>
      </c>
      <c r="AJ581" s="11" t="e">
        <f>'OddsRatio_working_3-way'!U581/(3*'OddsRatio_working_3-way'!X581^(1/3))*SIN(('OddsRatio_working_3-way'!Y581+2*PI())/3)</f>
        <v>#VALUE!</v>
      </c>
      <c r="AK581" s="11" t="e">
        <f>'OddsRatio_working_3-way'!U581/(3*'OddsRatio_working_3-way'!X581^(1/3))*SIN(('OddsRatio_working_3-way'!Y581+4*PI())/3)</f>
        <v>#VALUE!</v>
      </c>
      <c r="AL581" s="11" t="e">
        <f>'OddsRatio_working_3-way'!Z581+'OddsRatio_working_3-way'!AF581</f>
        <v>#VALUE!</v>
      </c>
      <c r="AM581" s="11" t="e">
        <f>'OddsRatio_working_3-way'!AA581+'OddsRatio_working_3-way'!AG581</f>
        <v>#VALUE!</v>
      </c>
      <c r="AN581" s="11" t="e">
        <f>'OddsRatio_working_3-way'!AB581+'OddsRatio_working_3-way'!AH581</f>
        <v>#VALUE!</v>
      </c>
      <c r="AO581" s="11" t="e">
        <f>'OddsRatio_working_3-way'!AC581+'OddsRatio_working_3-way'!AI581</f>
        <v>#VALUE!</v>
      </c>
      <c r="AP581" s="11" t="e">
        <f>'OddsRatio_working_3-way'!AD581+'OddsRatio_working_3-way'!AJ581</f>
        <v>#VALUE!</v>
      </c>
      <c r="AQ581" s="11" t="e">
        <f>'OddsRatio_working_3-way'!AE581+'OddsRatio_working_3-way'!AK581</f>
        <v>#VALUE!</v>
      </c>
      <c r="AR581" s="10" t="str">
        <f>IF(A581="","",IF(('OddsRatio_working_3-way'!X581=0),IF(Q581&gt;0,-Q581^(1/3),(-Q581)^(1/3)),'OddsRatio_working_3-way'!AL581-'OddsRatio_working_3-way'!R581/3))</f>
        <v/>
      </c>
      <c r="AS581" s="11" t="e">
        <f>IF(('OddsRatio_working_3-way'!X581=0),IF(Q581&gt;0,-Q581^(1/3),(-Q581)^(1/3)),'OddsRatio_working_3-way'!AM581-'OddsRatio_working_3-way'!R581/3)</f>
        <v>#VALUE!</v>
      </c>
      <c r="AT581" s="11" t="e">
        <f>IF(('OddsRatio_working_3-way'!X581=0),IF(Q581&gt;0,-Q581^(1/3),(-Q581)^(1/3)),'OddsRatio_working_3-way'!AN581-'OddsRatio_working_3-way'!R581/3)</f>
        <v>#VALUE!</v>
      </c>
      <c r="AU581" s="11" t="e">
        <f>IF(('OddsRatio_working_3-way'!X581=0),0,'OddsRatio_working_3-way'!AO581)</f>
        <v>#VALUE!</v>
      </c>
      <c r="AV581" s="11" t="e">
        <f>IF(('OddsRatio_working_3-way'!X581=0),0,'OddsRatio_working_3-way'!AP581)</f>
        <v>#VALUE!</v>
      </c>
      <c r="AW581" s="11" t="e">
        <f>IF(('OddsRatio_working_3-way'!X581=0),0,'OddsRatio_working_3-way'!AQ581)</f>
        <v>#VALUE!</v>
      </c>
    </row>
    <row r="582" spans="1:4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9" t="e">
        <f t="shared" si="130"/>
        <v>#VALUE!</v>
      </c>
      <c r="E582" s="9" t="e">
        <f t="shared" si="131"/>
        <v>#VALUE!</v>
      </c>
      <c r="F582" s="9" t="e">
        <f t="shared" si="132"/>
        <v>#VALUE!</v>
      </c>
      <c r="G582" s="9" t="str">
        <f t="shared" si="133"/>
        <v/>
      </c>
      <c r="H582" s="9" t="str">
        <f t="shared" si="134"/>
        <v/>
      </c>
      <c r="I582" s="9" t="str">
        <f t="shared" si="135"/>
        <v/>
      </c>
      <c r="J582" s="9" t="str">
        <f t="shared" si="136"/>
        <v/>
      </c>
      <c r="K582" s="11" t="e">
        <f t="shared" si="137"/>
        <v>#VALUE!</v>
      </c>
      <c r="L582" s="11" t="e">
        <f t="shared" si="138"/>
        <v>#VALUE!</v>
      </c>
      <c r="M582" s="11" t="e">
        <f t="shared" si="139"/>
        <v>#VALUE!</v>
      </c>
      <c r="N582" s="11" t="e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#VALUE!</v>
      </c>
      <c r="O582" s="11">
        <f>0</f>
        <v>0</v>
      </c>
      <c r="P582" s="11" t="e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#VALUE!</v>
      </c>
      <c r="Q582" s="11" t="e">
        <f>2*'OddsRatio_working_3-way'!K582*'OddsRatio_working_3-way'!L582*'OddsRatio_working_3-way'!M582</f>
        <v>#VALUE!</v>
      </c>
      <c r="R582" s="11" t="e">
        <f t="shared" si="140"/>
        <v>#VALUE!</v>
      </c>
      <c r="S582" s="11" t="e">
        <f t="shared" si="141"/>
        <v>#VALUE!</v>
      </c>
      <c r="T582" s="11" t="e">
        <f t="shared" si="142"/>
        <v>#VALUE!</v>
      </c>
      <c r="U582" s="11" t="e">
        <f>'OddsRatio_working_3-way'!S582-'OddsRatio_working_3-way'!R582^2/3</f>
        <v>#VALUE!</v>
      </c>
      <c r="V582" s="11" t="e">
        <f>'OddsRatio_working_3-way'!S582*'OddsRatio_working_3-way'!R582/3-2*'OddsRatio_working_3-way'!R582^3/27-'OddsRatio_working_3-way'!T582</f>
        <v>#VALUE!</v>
      </c>
      <c r="W582" s="11" t="e">
        <f>'OddsRatio_working_3-way'!V582^2+4*'OddsRatio_working_3-way'!U582^3/27</f>
        <v>#VALUE!</v>
      </c>
      <c r="X582" s="11" t="e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#VALUE!</v>
      </c>
      <c r="Y582" s="11" t="e">
        <f>IF('OddsRatio_working_3-way'!W582&gt;=0,IF('OddsRatio_working_3-way'!V582+SQRT('OddsRatio_working_3-way'!W582)&gt;0,0,PI()),ACOS('OddsRatio_working_3-way'!V582/(2*'OddsRatio_working_3-way'!X582)))</f>
        <v>#VALUE!</v>
      </c>
      <c r="Z582" s="11" t="e">
        <f>'OddsRatio_working_3-way'!X582^(1/3)*COS('OddsRatio_working_3-way'!Y582/3)</f>
        <v>#VALUE!</v>
      </c>
      <c r="AA582" s="11" t="e">
        <f>'OddsRatio_working_3-way'!X582^(1/3)*COS(('OddsRatio_working_3-way'!Y582+2*PI())/3)</f>
        <v>#VALUE!</v>
      </c>
      <c r="AB582" s="11" t="e">
        <f>'OddsRatio_working_3-way'!X582^(1/3)*COS(('OddsRatio_working_3-way'!Y582+4*PI())/3)</f>
        <v>#VALUE!</v>
      </c>
      <c r="AC582" s="11" t="e">
        <f>'OddsRatio_working_3-way'!X582^(1/3)*SIN('OddsRatio_working_3-way'!Y582/3)</f>
        <v>#VALUE!</v>
      </c>
      <c r="AD582" s="11" t="e">
        <f>'OddsRatio_working_3-way'!X582^(1/3)*SIN(('OddsRatio_working_3-way'!Y582+2*PI())/3)</f>
        <v>#VALUE!</v>
      </c>
      <c r="AE582" s="11" t="e">
        <f>'OddsRatio_working_3-way'!X582^(1/3)*SIN(('OddsRatio_working_3-way'!Y582+4*PI())/3)</f>
        <v>#VALUE!</v>
      </c>
      <c r="AF582" s="11" t="e">
        <f>-'OddsRatio_working_3-way'!U582/(3*'OddsRatio_working_3-way'!X582^(1/3))*COS(('OddsRatio_working_3-way'!Y582)/3)</f>
        <v>#VALUE!</v>
      </c>
      <c r="AG582" s="11" t="e">
        <f>-'OddsRatio_working_3-way'!U582/(3*'OddsRatio_working_3-way'!X582^(1/3))*COS(('OddsRatio_working_3-way'!Y582+2*PI())/3)</f>
        <v>#VALUE!</v>
      </c>
      <c r="AH582" s="11" t="e">
        <f>-'OddsRatio_working_3-way'!U582/(3*'OddsRatio_working_3-way'!X582^(1/3))*COS(('OddsRatio_working_3-way'!Y582+4*PI())/3)</f>
        <v>#VALUE!</v>
      </c>
      <c r="AI582" s="11" t="e">
        <f>'OddsRatio_working_3-way'!U582/(3*'OddsRatio_working_3-way'!X582^(1/3))*SIN(('OddsRatio_working_3-way'!Y582)/3)</f>
        <v>#VALUE!</v>
      </c>
      <c r="AJ582" s="11" t="e">
        <f>'OddsRatio_working_3-way'!U582/(3*'OddsRatio_working_3-way'!X582^(1/3))*SIN(('OddsRatio_working_3-way'!Y582+2*PI())/3)</f>
        <v>#VALUE!</v>
      </c>
      <c r="AK582" s="11" t="e">
        <f>'OddsRatio_working_3-way'!U582/(3*'OddsRatio_working_3-way'!X582^(1/3))*SIN(('OddsRatio_working_3-way'!Y582+4*PI())/3)</f>
        <v>#VALUE!</v>
      </c>
      <c r="AL582" s="11" t="e">
        <f>'OddsRatio_working_3-way'!Z582+'OddsRatio_working_3-way'!AF582</f>
        <v>#VALUE!</v>
      </c>
      <c r="AM582" s="11" t="e">
        <f>'OddsRatio_working_3-way'!AA582+'OddsRatio_working_3-way'!AG582</f>
        <v>#VALUE!</v>
      </c>
      <c r="AN582" s="11" t="e">
        <f>'OddsRatio_working_3-way'!AB582+'OddsRatio_working_3-way'!AH582</f>
        <v>#VALUE!</v>
      </c>
      <c r="AO582" s="11" t="e">
        <f>'OddsRatio_working_3-way'!AC582+'OddsRatio_working_3-way'!AI582</f>
        <v>#VALUE!</v>
      </c>
      <c r="AP582" s="11" t="e">
        <f>'OddsRatio_working_3-way'!AD582+'OddsRatio_working_3-way'!AJ582</f>
        <v>#VALUE!</v>
      </c>
      <c r="AQ582" s="11" t="e">
        <f>'OddsRatio_working_3-way'!AE582+'OddsRatio_working_3-way'!AK582</f>
        <v>#VALUE!</v>
      </c>
      <c r="AR582" s="10" t="str">
        <f>IF(A582="","",IF(('OddsRatio_working_3-way'!X582=0),IF(Q582&gt;0,-Q582^(1/3),(-Q582)^(1/3)),'OddsRatio_working_3-way'!AL582-'OddsRatio_working_3-way'!R582/3))</f>
        <v/>
      </c>
      <c r="AS582" s="11" t="e">
        <f>IF(('OddsRatio_working_3-way'!X582=0),IF(Q582&gt;0,-Q582^(1/3),(-Q582)^(1/3)),'OddsRatio_working_3-way'!AM582-'OddsRatio_working_3-way'!R582/3)</f>
        <v>#VALUE!</v>
      </c>
      <c r="AT582" s="11" t="e">
        <f>IF(('OddsRatio_working_3-way'!X582=0),IF(Q582&gt;0,-Q582^(1/3),(-Q582)^(1/3)),'OddsRatio_working_3-way'!AN582-'OddsRatio_working_3-way'!R582/3)</f>
        <v>#VALUE!</v>
      </c>
      <c r="AU582" s="11" t="e">
        <f>IF(('OddsRatio_working_3-way'!X582=0),0,'OddsRatio_working_3-way'!AO582)</f>
        <v>#VALUE!</v>
      </c>
      <c r="AV582" s="11" t="e">
        <f>IF(('OddsRatio_working_3-way'!X582=0),0,'OddsRatio_working_3-way'!AP582)</f>
        <v>#VALUE!</v>
      </c>
      <c r="AW582" s="11" t="e">
        <f>IF(('OddsRatio_working_3-way'!X582=0),0,'OddsRatio_working_3-way'!AQ582)</f>
        <v>#VALUE!</v>
      </c>
    </row>
    <row r="583" spans="1:4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9" t="e">
        <f t="shared" si="130"/>
        <v>#VALUE!</v>
      </c>
      <c r="E583" s="9" t="e">
        <f t="shared" si="131"/>
        <v>#VALUE!</v>
      </c>
      <c r="F583" s="9" t="e">
        <f t="shared" si="132"/>
        <v>#VALUE!</v>
      </c>
      <c r="G583" s="9" t="str">
        <f t="shared" si="133"/>
        <v/>
      </c>
      <c r="H583" s="9" t="str">
        <f t="shared" si="134"/>
        <v/>
      </c>
      <c r="I583" s="9" t="str">
        <f t="shared" si="135"/>
        <v/>
      </c>
      <c r="J583" s="9" t="str">
        <f t="shared" si="136"/>
        <v/>
      </c>
      <c r="K583" s="11" t="e">
        <f t="shared" si="137"/>
        <v>#VALUE!</v>
      </c>
      <c r="L583" s="11" t="e">
        <f t="shared" si="138"/>
        <v>#VALUE!</v>
      </c>
      <c r="M583" s="11" t="e">
        <f t="shared" si="139"/>
        <v>#VALUE!</v>
      </c>
      <c r="N583" s="11" t="e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#VALUE!</v>
      </c>
      <c r="O583" s="11">
        <f>0</f>
        <v>0</v>
      </c>
      <c r="P583" s="11" t="e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#VALUE!</v>
      </c>
      <c r="Q583" s="11" t="e">
        <f>2*'OddsRatio_working_3-way'!K583*'OddsRatio_working_3-way'!L583*'OddsRatio_working_3-way'!M583</f>
        <v>#VALUE!</v>
      </c>
      <c r="R583" s="11" t="e">
        <f t="shared" si="140"/>
        <v>#VALUE!</v>
      </c>
      <c r="S583" s="11" t="e">
        <f t="shared" si="141"/>
        <v>#VALUE!</v>
      </c>
      <c r="T583" s="11" t="e">
        <f t="shared" si="142"/>
        <v>#VALUE!</v>
      </c>
      <c r="U583" s="11" t="e">
        <f>'OddsRatio_working_3-way'!S583-'OddsRatio_working_3-way'!R583^2/3</f>
        <v>#VALUE!</v>
      </c>
      <c r="V583" s="11" t="e">
        <f>'OddsRatio_working_3-way'!S583*'OddsRatio_working_3-way'!R583/3-2*'OddsRatio_working_3-way'!R583^3/27-'OddsRatio_working_3-way'!T583</f>
        <v>#VALUE!</v>
      </c>
      <c r="W583" s="11" t="e">
        <f>'OddsRatio_working_3-way'!V583^2+4*'OddsRatio_working_3-way'!U583^3/27</f>
        <v>#VALUE!</v>
      </c>
      <c r="X583" s="11" t="e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#VALUE!</v>
      </c>
      <c r="Y583" s="11" t="e">
        <f>IF('OddsRatio_working_3-way'!W583&gt;=0,IF('OddsRatio_working_3-way'!V583+SQRT('OddsRatio_working_3-way'!W583)&gt;0,0,PI()),ACOS('OddsRatio_working_3-way'!V583/(2*'OddsRatio_working_3-way'!X583)))</f>
        <v>#VALUE!</v>
      </c>
      <c r="Z583" s="11" t="e">
        <f>'OddsRatio_working_3-way'!X583^(1/3)*COS('OddsRatio_working_3-way'!Y583/3)</f>
        <v>#VALUE!</v>
      </c>
      <c r="AA583" s="11" t="e">
        <f>'OddsRatio_working_3-way'!X583^(1/3)*COS(('OddsRatio_working_3-way'!Y583+2*PI())/3)</f>
        <v>#VALUE!</v>
      </c>
      <c r="AB583" s="11" t="e">
        <f>'OddsRatio_working_3-way'!X583^(1/3)*COS(('OddsRatio_working_3-way'!Y583+4*PI())/3)</f>
        <v>#VALUE!</v>
      </c>
      <c r="AC583" s="11" t="e">
        <f>'OddsRatio_working_3-way'!X583^(1/3)*SIN('OddsRatio_working_3-way'!Y583/3)</f>
        <v>#VALUE!</v>
      </c>
      <c r="AD583" s="11" t="e">
        <f>'OddsRatio_working_3-way'!X583^(1/3)*SIN(('OddsRatio_working_3-way'!Y583+2*PI())/3)</f>
        <v>#VALUE!</v>
      </c>
      <c r="AE583" s="11" t="e">
        <f>'OddsRatio_working_3-way'!X583^(1/3)*SIN(('OddsRatio_working_3-way'!Y583+4*PI())/3)</f>
        <v>#VALUE!</v>
      </c>
      <c r="AF583" s="11" t="e">
        <f>-'OddsRatio_working_3-way'!U583/(3*'OddsRatio_working_3-way'!X583^(1/3))*COS(('OddsRatio_working_3-way'!Y583)/3)</f>
        <v>#VALUE!</v>
      </c>
      <c r="AG583" s="11" t="e">
        <f>-'OddsRatio_working_3-way'!U583/(3*'OddsRatio_working_3-way'!X583^(1/3))*COS(('OddsRatio_working_3-way'!Y583+2*PI())/3)</f>
        <v>#VALUE!</v>
      </c>
      <c r="AH583" s="11" t="e">
        <f>-'OddsRatio_working_3-way'!U583/(3*'OddsRatio_working_3-way'!X583^(1/3))*COS(('OddsRatio_working_3-way'!Y583+4*PI())/3)</f>
        <v>#VALUE!</v>
      </c>
      <c r="AI583" s="11" t="e">
        <f>'OddsRatio_working_3-way'!U583/(3*'OddsRatio_working_3-way'!X583^(1/3))*SIN(('OddsRatio_working_3-way'!Y583)/3)</f>
        <v>#VALUE!</v>
      </c>
      <c r="AJ583" s="11" t="e">
        <f>'OddsRatio_working_3-way'!U583/(3*'OddsRatio_working_3-way'!X583^(1/3))*SIN(('OddsRatio_working_3-way'!Y583+2*PI())/3)</f>
        <v>#VALUE!</v>
      </c>
      <c r="AK583" s="11" t="e">
        <f>'OddsRatio_working_3-way'!U583/(3*'OddsRatio_working_3-way'!X583^(1/3))*SIN(('OddsRatio_working_3-way'!Y583+4*PI())/3)</f>
        <v>#VALUE!</v>
      </c>
      <c r="AL583" s="11" t="e">
        <f>'OddsRatio_working_3-way'!Z583+'OddsRatio_working_3-way'!AF583</f>
        <v>#VALUE!</v>
      </c>
      <c r="AM583" s="11" t="e">
        <f>'OddsRatio_working_3-way'!AA583+'OddsRatio_working_3-way'!AG583</f>
        <v>#VALUE!</v>
      </c>
      <c r="AN583" s="11" t="e">
        <f>'OddsRatio_working_3-way'!AB583+'OddsRatio_working_3-way'!AH583</f>
        <v>#VALUE!</v>
      </c>
      <c r="AO583" s="11" t="e">
        <f>'OddsRatio_working_3-way'!AC583+'OddsRatio_working_3-way'!AI583</f>
        <v>#VALUE!</v>
      </c>
      <c r="AP583" s="11" t="e">
        <f>'OddsRatio_working_3-way'!AD583+'OddsRatio_working_3-way'!AJ583</f>
        <v>#VALUE!</v>
      </c>
      <c r="AQ583" s="11" t="e">
        <f>'OddsRatio_working_3-way'!AE583+'OddsRatio_working_3-way'!AK583</f>
        <v>#VALUE!</v>
      </c>
      <c r="AR583" s="10" t="str">
        <f>IF(A583="","",IF(('OddsRatio_working_3-way'!X583=0),IF(Q583&gt;0,-Q583^(1/3),(-Q583)^(1/3)),'OddsRatio_working_3-way'!AL583-'OddsRatio_working_3-way'!R583/3))</f>
        <v/>
      </c>
      <c r="AS583" s="11" t="e">
        <f>IF(('OddsRatio_working_3-way'!X583=0),IF(Q583&gt;0,-Q583^(1/3),(-Q583)^(1/3)),'OddsRatio_working_3-way'!AM583-'OddsRatio_working_3-way'!R583/3)</f>
        <v>#VALUE!</v>
      </c>
      <c r="AT583" s="11" t="e">
        <f>IF(('OddsRatio_working_3-way'!X583=0),IF(Q583&gt;0,-Q583^(1/3),(-Q583)^(1/3)),'OddsRatio_working_3-way'!AN583-'OddsRatio_working_3-way'!R583/3)</f>
        <v>#VALUE!</v>
      </c>
      <c r="AU583" s="11" t="e">
        <f>IF(('OddsRatio_working_3-way'!X583=0),0,'OddsRatio_working_3-way'!AO583)</f>
        <v>#VALUE!</v>
      </c>
      <c r="AV583" s="11" t="e">
        <f>IF(('OddsRatio_working_3-way'!X583=0),0,'OddsRatio_working_3-way'!AP583)</f>
        <v>#VALUE!</v>
      </c>
      <c r="AW583" s="11" t="e">
        <f>IF(('OddsRatio_working_3-way'!X583=0),0,'OddsRatio_working_3-way'!AQ583)</f>
        <v>#VALUE!</v>
      </c>
    </row>
    <row r="584" spans="1:4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9" t="e">
        <f t="shared" si="130"/>
        <v>#VALUE!</v>
      </c>
      <c r="E584" s="9" t="e">
        <f t="shared" si="131"/>
        <v>#VALUE!</v>
      </c>
      <c r="F584" s="9" t="e">
        <f t="shared" si="132"/>
        <v>#VALUE!</v>
      </c>
      <c r="G584" s="9" t="str">
        <f t="shared" si="133"/>
        <v/>
      </c>
      <c r="H584" s="9" t="str">
        <f t="shared" si="134"/>
        <v/>
      </c>
      <c r="I584" s="9" t="str">
        <f t="shared" si="135"/>
        <v/>
      </c>
      <c r="J584" s="9" t="str">
        <f t="shared" si="136"/>
        <v/>
      </c>
      <c r="K584" s="11" t="e">
        <f t="shared" si="137"/>
        <v>#VALUE!</v>
      </c>
      <c r="L584" s="11" t="e">
        <f t="shared" si="138"/>
        <v>#VALUE!</v>
      </c>
      <c r="M584" s="11" t="e">
        <f t="shared" si="139"/>
        <v>#VALUE!</v>
      </c>
      <c r="N584" s="11" t="e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#VALUE!</v>
      </c>
      <c r="O584" s="11">
        <f>0</f>
        <v>0</v>
      </c>
      <c r="P584" s="11" t="e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#VALUE!</v>
      </c>
      <c r="Q584" s="11" t="e">
        <f>2*'OddsRatio_working_3-way'!K584*'OddsRatio_working_3-way'!L584*'OddsRatio_working_3-way'!M584</f>
        <v>#VALUE!</v>
      </c>
      <c r="R584" s="11" t="e">
        <f t="shared" si="140"/>
        <v>#VALUE!</v>
      </c>
      <c r="S584" s="11" t="e">
        <f t="shared" si="141"/>
        <v>#VALUE!</v>
      </c>
      <c r="T584" s="11" t="e">
        <f t="shared" si="142"/>
        <v>#VALUE!</v>
      </c>
      <c r="U584" s="11" t="e">
        <f>'OddsRatio_working_3-way'!S584-'OddsRatio_working_3-way'!R584^2/3</f>
        <v>#VALUE!</v>
      </c>
      <c r="V584" s="11" t="e">
        <f>'OddsRatio_working_3-way'!S584*'OddsRatio_working_3-way'!R584/3-2*'OddsRatio_working_3-way'!R584^3/27-'OddsRatio_working_3-way'!T584</f>
        <v>#VALUE!</v>
      </c>
      <c r="W584" s="11" t="e">
        <f>'OddsRatio_working_3-way'!V584^2+4*'OddsRatio_working_3-way'!U584^3/27</f>
        <v>#VALUE!</v>
      </c>
      <c r="X584" s="11" t="e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#VALUE!</v>
      </c>
      <c r="Y584" s="11" t="e">
        <f>IF('OddsRatio_working_3-way'!W584&gt;=0,IF('OddsRatio_working_3-way'!V584+SQRT('OddsRatio_working_3-way'!W584)&gt;0,0,PI()),ACOS('OddsRatio_working_3-way'!V584/(2*'OddsRatio_working_3-way'!X584)))</f>
        <v>#VALUE!</v>
      </c>
      <c r="Z584" s="11" t="e">
        <f>'OddsRatio_working_3-way'!X584^(1/3)*COS('OddsRatio_working_3-way'!Y584/3)</f>
        <v>#VALUE!</v>
      </c>
      <c r="AA584" s="11" t="e">
        <f>'OddsRatio_working_3-way'!X584^(1/3)*COS(('OddsRatio_working_3-way'!Y584+2*PI())/3)</f>
        <v>#VALUE!</v>
      </c>
      <c r="AB584" s="11" t="e">
        <f>'OddsRatio_working_3-way'!X584^(1/3)*COS(('OddsRatio_working_3-way'!Y584+4*PI())/3)</f>
        <v>#VALUE!</v>
      </c>
      <c r="AC584" s="11" t="e">
        <f>'OddsRatio_working_3-way'!X584^(1/3)*SIN('OddsRatio_working_3-way'!Y584/3)</f>
        <v>#VALUE!</v>
      </c>
      <c r="AD584" s="11" t="e">
        <f>'OddsRatio_working_3-way'!X584^(1/3)*SIN(('OddsRatio_working_3-way'!Y584+2*PI())/3)</f>
        <v>#VALUE!</v>
      </c>
      <c r="AE584" s="11" t="e">
        <f>'OddsRatio_working_3-way'!X584^(1/3)*SIN(('OddsRatio_working_3-way'!Y584+4*PI())/3)</f>
        <v>#VALUE!</v>
      </c>
      <c r="AF584" s="11" t="e">
        <f>-'OddsRatio_working_3-way'!U584/(3*'OddsRatio_working_3-way'!X584^(1/3))*COS(('OddsRatio_working_3-way'!Y584)/3)</f>
        <v>#VALUE!</v>
      </c>
      <c r="AG584" s="11" t="e">
        <f>-'OddsRatio_working_3-way'!U584/(3*'OddsRatio_working_3-way'!X584^(1/3))*COS(('OddsRatio_working_3-way'!Y584+2*PI())/3)</f>
        <v>#VALUE!</v>
      </c>
      <c r="AH584" s="11" t="e">
        <f>-'OddsRatio_working_3-way'!U584/(3*'OddsRatio_working_3-way'!X584^(1/3))*COS(('OddsRatio_working_3-way'!Y584+4*PI())/3)</f>
        <v>#VALUE!</v>
      </c>
      <c r="AI584" s="11" t="e">
        <f>'OddsRatio_working_3-way'!U584/(3*'OddsRatio_working_3-way'!X584^(1/3))*SIN(('OddsRatio_working_3-way'!Y584)/3)</f>
        <v>#VALUE!</v>
      </c>
      <c r="AJ584" s="11" t="e">
        <f>'OddsRatio_working_3-way'!U584/(3*'OddsRatio_working_3-way'!X584^(1/3))*SIN(('OddsRatio_working_3-way'!Y584+2*PI())/3)</f>
        <v>#VALUE!</v>
      </c>
      <c r="AK584" s="11" t="e">
        <f>'OddsRatio_working_3-way'!U584/(3*'OddsRatio_working_3-way'!X584^(1/3))*SIN(('OddsRatio_working_3-way'!Y584+4*PI())/3)</f>
        <v>#VALUE!</v>
      </c>
      <c r="AL584" s="11" t="e">
        <f>'OddsRatio_working_3-way'!Z584+'OddsRatio_working_3-way'!AF584</f>
        <v>#VALUE!</v>
      </c>
      <c r="AM584" s="11" t="e">
        <f>'OddsRatio_working_3-way'!AA584+'OddsRatio_working_3-way'!AG584</f>
        <v>#VALUE!</v>
      </c>
      <c r="AN584" s="11" t="e">
        <f>'OddsRatio_working_3-way'!AB584+'OddsRatio_working_3-way'!AH584</f>
        <v>#VALUE!</v>
      </c>
      <c r="AO584" s="11" t="e">
        <f>'OddsRatio_working_3-way'!AC584+'OddsRatio_working_3-way'!AI584</f>
        <v>#VALUE!</v>
      </c>
      <c r="AP584" s="11" t="e">
        <f>'OddsRatio_working_3-way'!AD584+'OddsRatio_working_3-way'!AJ584</f>
        <v>#VALUE!</v>
      </c>
      <c r="AQ584" s="11" t="e">
        <f>'OddsRatio_working_3-way'!AE584+'OddsRatio_working_3-way'!AK584</f>
        <v>#VALUE!</v>
      </c>
      <c r="AR584" s="10" t="str">
        <f>IF(A584="","",IF(('OddsRatio_working_3-way'!X584=0),IF(Q584&gt;0,-Q584^(1/3),(-Q584)^(1/3)),'OddsRatio_working_3-way'!AL584-'OddsRatio_working_3-way'!R584/3))</f>
        <v/>
      </c>
      <c r="AS584" s="11" t="e">
        <f>IF(('OddsRatio_working_3-way'!X584=0),IF(Q584&gt;0,-Q584^(1/3),(-Q584)^(1/3)),'OddsRatio_working_3-way'!AM584-'OddsRatio_working_3-way'!R584/3)</f>
        <v>#VALUE!</v>
      </c>
      <c r="AT584" s="11" t="e">
        <f>IF(('OddsRatio_working_3-way'!X584=0),IF(Q584&gt;0,-Q584^(1/3),(-Q584)^(1/3)),'OddsRatio_working_3-way'!AN584-'OddsRatio_working_3-way'!R584/3)</f>
        <v>#VALUE!</v>
      </c>
      <c r="AU584" s="11" t="e">
        <f>IF(('OddsRatio_working_3-way'!X584=0),0,'OddsRatio_working_3-way'!AO584)</f>
        <v>#VALUE!</v>
      </c>
      <c r="AV584" s="11" t="e">
        <f>IF(('OddsRatio_working_3-way'!X584=0),0,'OddsRatio_working_3-way'!AP584)</f>
        <v>#VALUE!</v>
      </c>
      <c r="AW584" s="11" t="e">
        <f>IF(('OddsRatio_working_3-way'!X584=0),0,'OddsRatio_working_3-way'!AQ584)</f>
        <v>#VALUE!</v>
      </c>
    </row>
    <row r="585" spans="1:4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9" t="e">
        <f t="shared" si="130"/>
        <v>#VALUE!</v>
      </c>
      <c r="E585" s="9" t="e">
        <f t="shared" si="131"/>
        <v>#VALUE!</v>
      </c>
      <c r="F585" s="9" t="e">
        <f t="shared" si="132"/>
        <v>#VALUE!</v>
      </c>
      <c r="G585" s="9" t="str">
        <f t="shared" si="133"/>
        <v/>
      </c>
      <c r="H585" s="9" t="str">
        <f t="shared" si="134"/>
        <v/>
      </c>
      <c r="I585" s="9" t="str">
        <f t="shared" si="135"/>
        <v/>
      </c>
      <c r="J585" s="9" t="str">
        <f t="shared" si="136"/>
        <v/>
      </c>
      <c r="K585" s="11" t="e">
        <f t="shared" si="137"/>
        <v>#VALUE!</v>
      </c>
      <c r="L585" s="11" t="e">
        <f t="shared" si="138"/>
        <v>#VALUE!</v>
      </c>
      <c r="M585" s="11" t="e">
        <f t="shared" si="139"/>
        <v>#VALUE!</v>
      </c>
      <c r="N585" s="11" t="e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#VALUE!</v>
      </c>
      <c r="O585" s="11">
        <f>0</f>
        <v>0</v>
      </c>
      <c r="P585" s="11" t="e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#VALUE!</v>
      </c>
      <c r="Q585" s="11" t="e">
        <f>2*'OddsRatio_working_3-way'!K585*'OddsRatio_working_3-way'!L585*'OddsRatio_working_3-way'!M585</f>
        <v>#VALUE!</v>
      </c>
      <c r="R585" s="11" t="e">
        <f t="shared" si="140"/>
        <v>#VALUE!</v>
      </c>
      <c r="S585" s="11" t="e">
        <f t="shared" si="141"/>
        <v>#VALUE!</v>
      </c>
      <c r="T585" s="11" t="e">
        <f t="shared" si="142"/>
        <v>#VALUE!</v>
      </c>
      <c r="U585" s="11" t="e">
        <f>'OddsRatio_working_3-way'!S585-'OddsRatio_working_3-way'!R585^2/3</f>
        <v>#VALUE!</v>
      </c>
      <c r="V585" s="11" t="e">
        <f>'OddsRatio_working_3-way'!S585*'OddsRatio_working_3-way'!R585/3-2*'OddsRatio_working_3-way'!R585^3/27-'OddsRatio_working_3-way'!T585</f>
        <v>#VALUE!</v>
      </c>
      <c r="W585" s="11" t="e">
        <f>'OddsRatio_working_3-way'!V585^2+4*'OddsRatio_working_3-way'!U585^3/27</f>
        <v>#VALUE!</v>
      </c>
      <c r="X585" s="11" t="e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#VALUE!</v>
      </c>
      <c r="Y585" s="11" t="e">
        <f>IF('OddsRatio_working_3-way'!W585&gt;=0,IF('OddsRatio_working_3-way'!V585+SQRT('OddsRatio_working_3-way'!W585)&gt;0,0,PI()),ACOS('OddsRatio_working_3-way'!V585/(2*'OddsRatio_working_3-way'!X585)))</f>
        <v>#VALUE!</v>
      </c>
      <c r="Z585" s="11" t="e">
        <f>'OddsRatio_working_3-way'!X585^(1/3)*COS('OddsRatio_working_3-way'!Y585/3)</f>
        <v>#VALUE!</v>
      </c>
      <c r="AA585" s="11" t="e">
        <f>'OddsRatio_working_3-way'!X585^(1/3)*COS(('OddsRatio_working_3-way'!Y585+2*PI())/3)</f>
        <v>#VALUE!</v>
      </c>
      <c r="AB585" s="11" t="e">
        <f>'OddsRatio_working_3-way'!X585^(1/3)*COS(('OddsRatio_working_3-way'!Y585+4*PI())/3)</f>
        <v>#VALUE!</v>
      </c>
      <c r="AC585" s="11" t="e">
        <f>'OddsRatio_working_3-way'!X585^(1/3)*SIN('OddsRatio_working_3-way'!Y585/3)</f>
        <v>#VALUE!</v>
      </c>
      <c r="AD585" s="11" t="e">
        <f>'OddsRatio_working_3-way'!X585^(1/3)*SIN(('OddsRatio_working_3-way'!Y585+2*PI())/3)</f>
        <v>#VALUE!</v>
      </c>
      <c r="AE585" s="11" t="e">
        <f>'OddsRatio_working_3-way'!X585^(1/3)*SIN(('OddsRatio_working_3-way'!Y585+4*PI())/3)</f>
        <v>#VALUE!</v>
      </c>
      <c r="AF585" s="11" t="e">
        <f>-'OddsRatio_working_3-way'!U585/(3*'OddsRatio_working_3-way'!X585^(1/3))*COS(('OddsRatio_working_3-way'!Y585)/3)</f>
        <v>#VALUE!</v>
      </c>
      <c r="AG585" s="11" t="e">
        <f>-'OddsRatio_working_3-way'!U585/(3*'OddsRatio_working_3-way'!X585^(1/3))*COS(('OddsRatio_working_3-way'!Y585+2*PI())/3)</f>
        <v>#VALUE!</v>
      </c>
      <c r="AH585" s="11" t="e">
        <f>-'OddsRatio_working_3-way'!U585/(3*'OddsRatio_working_3-way'!X585^(1/3))*COS(('OddsRatio_working_3-way'!Y585+4*PI())/3)</f>
        <v>#VALUE!</v>
      </c>
      <c r="AI585" s="11" t="e">
        <f>'OddsRatio_working_3-way'!U585/(3*'OddsRatio_working_3-way'!X585^(1/3))*SIN(('OddsRatio_working_3-way'!Y585)/3)</f>
        <v>#VALUE!</v>
      </c>
      <c r="AJ585" s="11" t="e">
        <f>'OddsRatio_working_3-way'!U585/(3*'OddsRatio_working_3-way'!X585^(1/3))*SIN(('OddsRatio_working_3-way'!Y585+2*PI())/3)</f>
        <v>#VALUE!</v>
      </c>
      <c r="AK585" s="11" t="e">
        <f>'OddsRatio_working_3-way'!U585/(3*'OddsRatio_working_3-way'!X585^(1/3))*SIN(('OddsRatio_working_3-way'!Y585+4*PI())/3)</f>
        <v>#VALUE!</v>
      </c>
      <c r="AL585" s="11" t="e">
        <f>'OddsRatio_working_3-way'!Z585+'OddsRatio_working_3-way'!AF585</f>
        <v>#VALUE!</v>
      </c>
      <c r="AM585" s="11" t="e">
        <f>'OddsRatio_working_3-way'!AA585+'OddsRatio_working_3-way'!AG585</f>
        <v>#VALUE!</v>
      </c>
      <c r="AN585" s="11" t="e">
        <f>'OddsRatio_working_3-way'!AB585+'OddsRatio_working_3-way'!AH585</f>
        <v>#VALUE!</v>
      </c>
      <c r="AO585" s="11" t="e">
        <f>'OddsRatio_working_3-way'!AC585+'OddsRatio_working_3-way'!AI585</f>
        <v>#VALUE!</v>
      </c>
      <c r="AP585" s="11" t="e">
        <f>'OddsRatio_working_3-way'!AD585+'OddsRatio_working_3-way'!AJ585</f>
        <v>#VALUE!</v>
      </c>
      <c r="AQ585" s="11" t="e">
        <f>'OddsRatio_working_3-way'!AE585+'OddsRatio_working_3-way'!AK585</f>
        <v>#VALUE!</v>
      </c>
      <c r="AR585" s="10" t="str">
        <f>IF(A585="","",IF(('OddsRatio_working_3-way'!X585=0),IF(Q585&gt;0,-Q585^(1/3),(-Q585)^(1/3)),'OddsRatio_working_3-way'!AL585-'OddsRatio_working_3-way'!R585/3))</f>
        <v/>
      </c>
      <c r="AS585" s="11" t="e">
        <f>IF(('OddsRatio_working_3-way'!X585=0),IF(Q585&gt;0,-Q585^(1/3),(-Q585)^(1/3)),'OddsRatio_working_3-way'!AM585-'OddsRatio_working_3-way'!R585/3)</f>
        <v>#VALUE!</v>
      </c>
      <c r="AT585" s="11" t="e">
        <f>IF(('OddsRatio_working_3-way'!X585=0),IF(Q585&gt;0,-Q585^(1/3),(-Q585)^(1/3)),'OddsRatio_working_3-way'!AN585-'OddsRatio_working_3-way'!R585/3)</f>
        <v>#VALUE!</v>
      </c>
      <c r="AU585" s="11" t="e">
        <f>IF(('OddsRatio_working_3-way'!X585=0),0,'OddsRatio_working_3-way'!AO585)</f>
        <v>#VALUE!</v>
      </c>
      <c r="AV585" s="11" t="e">
        <f>IF(('OddsRatio_working_3-way'!X585=0),0,'OddsRatio_working_3-way'!AP585)</f>
        <v>#VALUE!</v>
      </c>
      <c r="AW585" s="11" t="e">
        <f>IF(('OddsRatio_working_3-way'!X585=0),0,'OddsRatio_working_3-way'!AQ585)</f>
        <v>#VALUE!</v>
      </c>
    </row>
    <row r="586" spans="1:4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9" t="e">
        <f t="shared" si="130"/>
        <v>#VALUE!</v>
      </c>
      <c r="E586" s="9" t="e">
        <f t="shared" si="131"/>
        <v>#VALUE!</v>
      </c>
      <c r="F586" s="9" t="e">
        <f t="shared" si="132"/>
        <v>#VALUE!</v>
      </c>
      <c r="G586" s="9" t="str">
        <f t="shared" si="133"/>
        <v/>
      </c>
      <c r="H586" s="9" t="str">
        <f t="shared" si="134"/>
        <v/>
      </c>
      <c r="I586" s="9" t="str">
        <f t="shared" si="135"/>
        <v/>
      </c>
      <c r="J586" s="9" t="str">
        <f t="shared" si="136"/>
        <v/>
      </c>
      <c r="K586" s="11" t="e">
        <f t="shared" si="137"/>
        <v>#VALUE!</v>
      </c>
      <c r="L586" s="11" t="e">
        <f t="shared" si="138"/>
        <v>#VALUE!</v>
      </c>
      <c r="M586" s="11" t="e">
        <f t="shared" si="139"/>
        <v>#VALUE!</v>
      </c>
      <c r="N586" s="11" t="e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#VALUE!</v>
      </c>
      <c r="O586" s="11">
        <f>0</f>
        <v>0</v>
      </c>
      <c r="P586" s="11" t="e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#VALUE!</v>
      </c>
      <c r="Q586" s="11" t="e">
        <f>2*'OddsRatio_working_3-way'!K586*'OddsRatio_working_3-way'!L586*'OddsRatio_working_3-way'!M586</f>
        <v>#VALUE!</v>
      </c>
      <c r="R586" s="11" t="e">
        <f t="shared" si="140"/>
        <v>#VALUE!</v>
      </c>
      <c r="S586" s="11" t="e">
        <f t="shared" si="141"/>
        <v>#VALUE!</v>
      </c>
      <c r="T586" s="11" t="e">
        <f t="shared" si="142"/>
        <v>#VALUE!</v>
      </c>
      <c r="U586" s="11" t="e">
        <f>'OddsRatio_working_3-way'!S586-'OddsRatio_working_3-way'!R586^2/3</f>
        <v>#VALUE!</v>
      </c>
      <c r="V586" s="11" t="e">
        <f>'OddsRatio_working_3-way'!S586*'OddsRatio_working_3-way'!R586/3-2*'OddsRatio_working_3-way'!R586^3/27-'OddsRatio_working_3-way'!T586</f>
        <v>#VALUE!</v>
      </c>
      <c r="W586" s="11" t="e">
        <f>'OddsRatio_working_3-way'!V586^2+4*'OddsRatio_working_3-way'!U586^3/27</f>
        <v>#VALUE!</v>
      </c>
      <c r="X586" s="11" t="e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#VALUE!</v>
      </c>
      <c r="Y586" s="11" t="e">
        <f>IF('OddsRatio_working_3-way'!W586&gt;=0,IF('OddsRatio_working_3-way'!V586+SQRT('OddsRatio_working_3-way'!W586)&gt;0,0,PI()),ACOS('OddsRatio_working_3-way'!V586/(2*'OddsRatio_working_3-way'!X586)))</f>
        <v>#VALUE!</v>
      </c>
      <c r="Z586" s="11" t="e">
        <f>'OddsRatio_working_3-way'!X586^(1/3)*COS('OddsRatio_working_3-way'!Y586/3)</f>
        <v>#VALUE!</v>
      </c>
      <c r="AA586" s="11" t="e">
        <f>'OddsRatio_working_3-way'!X586^(1/3)*COS(('OddsRatio_working_3-way'!Y586+2*PI())/3)</f>
        <v>#VALUE!</v>
      </c>
      <c r="AB586" s="11" t="e">
        <f>'OddsRatio_working_3-way'!X586^(1/3)*COS(('OddsRatio_working_3-way'!Y586+4*PI())/3)</f>
        <v>#VALUE!</v>
      </c>
      <c r="AC586" s="11" t="e">
        <f>'OddsRatio_working_3-way'!X586^(1/3)*SIN('OddsRatio_working_3-way'!Y586/3)</f>
        <v>#VALUE!</v>
      </c>
      <c r="AD586" s="11" t="e">
        <f>'OddsRatio_working_3-way'!X586^(1/3)*SIN(('OddsRatio_working_3-way'!Y586+2*PI())/3)</f>
        <v>#VALUE!</v>
      </c>
      <c r="AE586" s="11" t="e">
        <f>'OddsRatio_working_3-way'!X586^(1/3)*SIN(('OddsRatio_working_3-way'!Y586+4*PI())/3)</f>
        <v>#VALUE!</v>
      </c>
      <c r="AF586" s="11" t="e">
        <f>-'OddsRatio_working_3-way'!U586/(3*'OddsRatio_working_3-way'!X586^(1/3))*COS(('OddsRatio_working_3-way'!Y586)/3)</f>
        <v>#VALUE!</v>
      </c>
      <c r="AG586" s="11" t="e">
        <f>-'OddsRatio_working_3-way'!U586/(3*'OddsRatio_working_3-way'!X586^(1/3))*COS(('OddsRatio_working_3-way'!Y586+2*PI())/3)</f>
        <v>#VALUE!</v>
      </c>
      <c r="AH586" s="11" t="e">
        <f>-'OddsRatio_working_3-way'!U586/(3*'OddsRatio_working_3-way'!X586^(1/3))*COS(('OddsRatio_working_3-way'!Y586+4*PI())/3)</f>
        <v>#VALUE!</v>
      </c>
      <c r="AI586" s="11" t="e">
        <f>'OddsRatio_working_3-way'!U586/(3*'OddsRatio_working_3-way'!X586^(1/3))*SIN(('OddsRatio_working_3-way'!Y586)/3)</f>
        <v>#VALUE!</v>
      </c>
      <c r="AJ586" s="11" t="e">
        <f>'OddsRatio_working_3-way'!U586/(3*'OddsRatio_working_3-way'!X586^(1/3))*SIN(('OddsRatio_working_3-way'!Y586+2*PI())/3)</f>
        <v>#VALUE!</v>
      </c>
      <c r="AK586" s="11" t="e">
        <f>'OddsRatio_working_3-way'!U586/(3*'OddsRatio_working_3-way'!X586^(1/3))*SIN(('OddsRatio_working_3-way'!Y586+4*PI())/3)</f>
        <v>#VALUE!</v>
      </c>
      <c r="AL586" s="11" t="e">
        <f>'OddsRatio_working_3-way'!Z586+'OddsRatio_working_3-way'!AF586</f>
        <v>#VALUE!</v>
      </c>
      <c r="AM586" s="11" t="e">
        <f>'OddsRatio_working_3-way'!AA586+'OddsRatio_working_3-way'!AG586</f>
        <v>#VALUE!</v>
      </c>
      <c r="AN586" s="11" t="e">
        <f>'OddsRatio_working_3-way'!AB586+'OddsRatio_working_3-way'!AH586</f>
        <v>#VALUE!</v>
      </c>
      <c r="AO586" s="11" t="e">
        <f>'OddsRatio_working_3-way'!AC586+'OddsRatio_working_3-way'!AI586</f>
        <v>#VALUE!</v>
      </c>
      <c r="AP586" s="11" t="e">
        <f>'OddsRatio_working_3-way'!AD586+'OddsRatio_working_3-way'!AJ586</f>
        <v>#VALUE!</v>
      </c>
      <c r="AQ586" s="11" t="e">
        <f>'OddsRatio_working_3-way'!AE586+'OddsRatio_working_3-way'!AK586</f>
        <v>#VALUE!</v>
      </c>
      <c r="AR586" s="10" t="str">
        <f>IF(A586="","",IF(('OddsRatio_working_3-way'!X586=0),IF(Q586&gt;0,-Q586^(1/3),(-Q586)^(1/3)),'OddsRatio_working_3-way'!AL586-'OddsRatio_working_3-way'!R586/3))</f>
        <v/>
      </c>
      <c r="AS586" s="11" t="e">
        <f>IF(('OddsRatio_working_3-way'!X586=0),IF(Q586&gt;0,-Q586^(1/3),(-Q586)^(1/3)),'OddsRatio_working_3-way'!AM586-'OddsRatio_working_3-way'!R586/3)</f>
        <v>#VALUE!</v>
      </c>
      <c r="AT586" s="11" t="e">
        <f>IF(('OddsRatio_working_3-way'!X586=0),IF(Q586&gt;0,-Q586^(1/3),(-Q586)^(1/3)),'OddsRatio_working_3-way'!AN586-'OddsRatio_working_3-way'!R586/3)</f>
        <v>#VALUE!</v>
      </c>
      <c r="AU586" s="11" t="e">
        <f>IF(('OddsRatio_working_3-way'!X586=0),0,'OddsRatio_working_3-way'!AO586)</f>
        <v>#VALUE!</v>
      </c>
      <c r="AV586" s="11" t="e">
        <f>IF(('OddsRatio_working_3-way'!X586=0),0,'OddsRatio_working_3-way'!AP586)</f>
        <v>#VALUE!</v>
      </c>
      <c r="AW586" s="11" t="e">
        <f>IF(('OddsRatio_working_3-way'!X586=0),0,'OddsRatio_working_3-way'!AQ586)</f>
        <v>#VALUE!</v>
      </c>
    </row>
    <row r="587" spans="1:4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9" t="e">
        <f t="shared" si="130"/>
        <v>#VALUE!</v>
      </c>
      <c r="E587" s="9" t="e">
        <f t="shared" si="131"/>
        <v>#VALUE!</v>
      </c>
      <c r="F587" s="9" t="e">
        <f t="shared" si="132"/>
        <v>#VALUE!</v>
      </c>
      <c r="G587" s="9" t="str">
        <f t="shared" si="133"/>
        <v/>
      </c>
      <c r="H587" s="9" t="str">
        <f t="shared" si="134"/>
        <v/>
      </c>
      <c r="I587" s="9" t="str">
        <f t="shared" si="135"/>
        <v/>
      </c>
      <c r="J587" s="9" t="str">
        <f t="shared" si="136"/>
        <v/>
      </c>
      <c r="K587" s="11" t="e">
        <f t="shared" si="137"/>
        <v>#VALUE!</v>
      </c>
      <c r="L587" s="11" t="e">
        <f t="shared" si="138"/>
        <v>#VALUE!</v>
      </c>
      <c r="M587" s="11" t="e">
        <f t="shared" si="139"/>
        <v>#VALUE!</v>
      </c>
      <c r="N587" s="11" t="e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#VALUE!</v>
      </c>
      <c r="O587" s="11">
        <f>0</f>
        <v>0</v>
      </c>
      <c r="P587" s="11" t="e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#VALUE!</v>
      </c>
      <c r="Q587" s="11" t="e">
        <f>2*'OddsRatio_working_3-way'!K587*'OddsRatio_working_3-way'!L587*'OddsRatio_working_3-way'!M587</f>
        <v>#VALUE!</v>
      </c>
      <c r="R587" s="11" t="e">
        <f t="shared" si="140"/>
        <v>#VALUE!</v>
      </c>
      <c r="S587" s="11" t="e">
        <f t="shared" si="141"/>
        <v>#VALUE!</v>
      </c>
      <c r="T587" s="11" t="e">
        <f t="shared" si="142"/>
        <v>#VALUE!</v>
      </c>
      <c r="U587" s="11" t="e">
        <f>'OddsRatio_working_3-way'!S587-'OddsRatio_working_3-way'!R587^2/3</f>
        <v>#VALUE!</v>
      </c>
      <c r="V587" s="11" t="e">
        <f>'OddsRatio_working_3-way'!S587*'OddsRatio_working_3-way'!R587/3-2*'OddsRatio_working_3-way'!R587^3/27-'OddsRatio_working_3-way'!T587</f>
        <v>#VALUE!</v>
      </c>
      <c r="W587" s="11" t="e">
        <f>'OddsRatio_working_3-way'!V587^2+4*'OddsRatio_working_3-way'!U587^3/27</f>
        <v>#VALUE!</v>
      </c>
      <c r="X587" s="11" t="e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#VALUE!</v>
      </c>
      <c r="Y587" s="11" t="e">
        <f>IF('OddsRatio_working_3-way'!W587&gt;=0,IF('OddsRatio_working_3-way'!V587+SQRT('OddsRatio_working_3-way'!W587)&gt;0,0,PI()),ACOS('OddsRatio_working_3-way'!V587/(2*'OddsRatio_working_3-way'!X587)))</f>
        <v>#VALUE!</v>
      </c>
      <c r="Z587" s="11" t="e">
        <f>'OddsRatio_working_3-way'!X587^(1/3)*COS('OddsRatio_working_3-way'!Y587/3)</f>
        <v>#VALUE!</v>
      </c>
      <c r="AA587" s="11" t="e">
        <f>'OddsRatio_working_3-way'!X587^(1/3)*COS(('OddsRatio_working_3-way'!Y587+2*PI())/3)</f>
        <v>#VALUE!</v>
      </c>
      <c r="AB587" s="11" t="e">
        <f>'OddsRatio_working_3-way'!X587^(1/3)*COS(('OddsRatio_working_3-way'!Y587+4*PI())/3)</f>
        <v>#VALUE!</v>
      </c>
      <c r="AC587" s="11" t="e">
        <f>'OddsRatio_working_3-way'!X587^(1/3)*SIN('OddsRatio_working_3-way'!Y587/3)</f>
        <v>#VALUE!</v>
      </c>
      <c r="AD587" s="11" t="e">
        <f>'OddsRatio_working_3-way'!X587^(1/3)*SIN(('OddsRatio_working_3-way'!Y587+2*PI())/3)</f>
        <v>#VALUE!</v>
      </c>
      <c r="AE587" s="11" t="e">
        <f>'OddsRatio_working_3-way'!X587^(1/3)*SIN(('OddsRatio_working_3-way'!Y587+4*PI())/3)</f>
        <v>#VALUE!</v>
      </c>
      <c r="AF587" s="11" t="e">
        <f>-'OddsRatio_working_3-way'!U587/(3*'OddsRatio_working_3-way'!X587^(1/3))*COS(('OddsRatio_working_3-way'!Y587)/3)</f>
        <v>#VALUE!</v>
      </c>
      <c r="AG587" s="11" t="e">
        <f>-'OddsRatio_working_3-way'!U587/(3*'OddsRatio_working_3-way'!X587^(1/3))*COS(('OddsRatio_working_3-way'!Y587+2*PI())/3)</f>
        <v>#VALUE!</v>
      </c>
      <c r="AH587" s="11" t="e">
        <f>-'OddsRatio_working_3-way'!U587/(3*'OddsRatio_working_3-way'!X587^(1/3))*COS(('OddsRatio_working_3-way'!Y587+4*PI())/3)</f>
        <v>#VALUE!</v>
      </c>
      <c r="AI587" s="11" t="e">
        <f>'OddsRatio_working_3-way'!U587/(3*'OddsRatio_working_3-way'!X587^(1/3))*SIN(('OddsRatio_working_3-way'!Y587)/3)</f>
        <v>#VALUE!</v>
      </c>
      <c r="AJ587" s="11" t="e">
        <f>'OddsRatio_working_3-way'!U587/(3*'OddsRatio_working_3-way'!X587^(1/3))*SIN(('OddsRatio_working_3-way'!Y587+2*PI())/3)</f>
        <v>#VALUE!</v>
      </c>
      <c r="AK587" s="11" t="e">
        <f>'OddsRatio_working_3-way'!U587/(3*'OddsRatio_working_3-way'!X587^(1/3))*SIN(('OddsRatio_working_3-way'!Y587+4*PI())/3)</f>
        <v>#VALUE!</v>
      </c>
      <c r="AL587" s="11" t="e">
        <f>'OddsRatio_working_3-way'!Z587+'OddsRatio_working_3-way'!AF587</f>
        <v>#VALUE!</v>
      </c>
      <c r="AM587" s="11" t="e">
        <f>'OddsRatio_working_3-way'!AA587+'OddsRatio_working_3-way'!AG587</f>
        <v>#VALUE!</v>
      </c>
      <c r="AN587" s="11" t="e">
        <f>'OddsRatio_working_3-way'!AB587+'OddsRatio_working_3-way'!AH587</f>
        <v>#VALUE!</v>
      </c>
      <c r="AO587" s="11" t="e">
        <f>'OddsRatio_working_3-way'!AC587+'OddsRatio_working_3-way'!AI587</f>
        <v>#VALUE!</v>
      </c>
      <c r="AP587" s="11" t="e">
        <f>'OddsRatio_working_3-way'!AD587+'OddsRatio_working_3-way'!AJ587</f>
        <v>#VALUE!</v>
      </c>
      <c r="AQ587" s="11" t="e">
        <f>'OddsRatio_working_3-way'!AE587+'OddsRatio_working_3-way'!AK587</f>
        <v>#VALUE!</v>
      </c>
      <c r="AR587" s="10" t="str">
        <f>IF(A587="","",IF(('OddsRatio_working_3-way'!X587=0),IF(Q587&gt;0,-Q587^(1/3),(-Q587)^(1/3)),'OddsRatio_working_3-way'!AL587-'OddsRatio_working_3-way'!R587/3))</f>
        <v/>
      </c>
      <c r="AS587" s="11" t="e">
        <f>IF(('OddsRatio_working_3-way'!X587=0),IF(Q587&gt;0,-Q587^(1/3),(-Q587)^(1/3)),'OddsRatio_working_3-way'!AM587-'OddsRatio_working_3-way'!R587/3)</f>
        <v>#VALUE!</v>
      </c>
      <c r="AT587" s="11" t="e">
        <f>IF(('OddsRatio_working_3-way'!X587=0),IF(Q587&gt;0,-Q587^(1/3),(-Q587)^(1/3)),'OddsRatio_working_3-way'!AN587-'OddsRatio_working_3-way'!R587/3)</f>
        <v>#VALUE!</v>
      </c>
      <c r="AU587" s="11" t="e">
        <f>IF(('OddsRatio_working_3-way'!X587=0),0,'OddsRatio_working_3-way'!AO587)</f>
        <v>#VALUE!</v>
      </c>
      <c r="AV587" s="11" t="e">
        <f>IF(('OddsRatio_working_3-way'!X587=0),0,'OddsRatio_working_3-way'!AP587)</f>
        <v>#VALUE!</v>
      </c>
      <c r="AW587" s="11" t="e">
        <f>IF(('OddsRatio_working_3-way'!X587=0),0,'OddsRatio_working_3-way'!AQ587)</f>
        <v>#VALUE!</v>
      </c>
    </row>
    <row r="588" spans="1:4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9" t="e">
        <f t="shared" si="130"/>
        <v>#VALUE!</v>
      </c>
      <c r="E588" s="9" t="e">
        <f t="shared" si="131"/>
        <v>#VALUE!</v>
      </c>
      <c r="F588" s="9" t="e">
        <f t="shared" si="132"/>
        <v>#VALUE!</v>
      </c>
      <c r="G588" s="9" t="str">
        <f t="shared" si="133"/>
        <v/>
      </c>
      <c r="H588" s="9" t="str">
        <f t="shared" si="134"/>
        <v/>
      </c>
      <c r="I588" s="9" t="str">
        <f t="shared" si="135"/>
        <v/>
      </c>
      <c r="J588" s="9" t="str">
        <f t="shared" si="136"/>
        <v/>
      </c>
      <c r="K588" s="11" t="e">
        <f t="shared" si="137"/>
        <v>#VALUE!</v>
      </c>
      <c r="L588" s="11" t="e">
        <f t="shared" si="138"/>
        <v>#VALUE!</v>
      </c>
      <c r="M588" s="11" t="e">
        <f t="shared" si="139"/>
        <v>#VALUE!</v>
      </c>
      <c r="N588" s="11" t="e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#VALUE!</v>
      </c>
      <c r="O588" s="11">
        <f>0</f>
        <v>0</v>
      </c>
      <c r="P588" s="11" t="e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#VALUE!</v>
      </c>
      <c r="Q588" s="11" t="e">
        <f>2*'OddsRatio_working_3-way'!K588*'OddsRatio_working_3-way'!L588*'OddsRatio_working_3-way'!M588</f>
        <v>#VALUE!</v>
      </c>
      <c r="R588" s="11" t="e">
        <f t="shared" si="140"/>
        <v>#VALUE!</v>
      </c>
      <c r="S588" s="11" t="e">
        <f t="shared" si="141"/>
        <v>#VALUE!</v>
      </c>
      <c r="T588" s="11" t="e">
        <f t="shared" si="142"/>
        <v>#VALUE!</v>
      </c>
      <c r="U588" s="11" t="e">
        <f>'OddsRatio_working_3-way'!S588-'OddsRatio_working_3-way'!R588^2/3</f>
        <v>#VALUE!</v>
      </c>
      <c r="V588" s="11" t="e">
        <f>'OddsRatio_working_3-way'!S588*'OddsRatio_working_3-way'!R588/3-2*'OddsRatio_working_3-way'!R588^3/27-'OddsRatio_working_3-way'!T588</f>
        <v>#VALUE!</v>
      </c>
      <c r="W588" s="11" t="e">
        <f>'OddsRatio_working_3-way'!V588^2+4*'OddsRatio_working_3-way'!U588^3/27</f>
        <v>#VALUE!</v>
      </c>
      <c r="X588" s="11" t="e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#VALUE!</v>
      </c>
      <c r="Y588" s="11" t="e">
        <f>IF('OddsRatio_working_3-way'!W588&gt;=0,IF('OddsRatio_working_3-way'!V588+SQRT('OddsRatio_working_3-way'!W588)&gt;0,0,PI()),ACOS('OddsRatio_working_3-way'!V588/(2*'OddsRatio_working_3-way'!X588)))</f>
        <v>#VALUE!</v>
      </c>
      <c r="Z588" s="11" t="e">
        <f>'OddsRatio_working_3-way'!X588^(1/3)*COS('OddsRatio_working_3-way'!Y588/3)</f>
        <v>#VALUE!</v>
      </c>
      <c r="AA588" s="11" t="e">
        <f>'OddsRatio_working_3-way'!X588^(1/3)*COS(('OddsRatio_working_3-way'!Y588+2*PI())/3)</f>
        <v>#VALUE!</v>
      </c>
      <c r="AB588" s="11" t="e">
        <f>'OddsRatio_working_3-way'!X588^(1/3)*COS(('OddsRatio_working_3-way'!Y588+4*PI())/3)</f>
        <v>#VALUE!</v>
      </c>
      <c r="AC588" s="11" t="e">
        <f>'OddsRatio_working_3-way'!X588^(1/3)*SIN('OddsRatio_working_3-way'!Y588/3)</f>
        <v>#VALUE!</v>
      </c>
      <c r="AD588" s="11" t="e">
        <f>'OddsRatio_working_3-way'!X588^(1/3)*SIN(('OddsRatio_working_3-way'!Y588+2*PI())/3)</f>
        <v>#VALUE!</v>
      </c>
      <c r="AE588" s="11" t="e">
        <f>'OddsRatio_working_3-way'!X588^(1/3)*SIN(('OddsRatio_working_3-way'!Y588+4*PI())/3)</f>
        <v>#VALUE!</v>
      </c>
      <c r="AF588" s="11" t="e">
        <f>-'OddsRatio_working_3-way'!U588/(3*'OddsRatio_working_3-way'!X588^(1/3))*COS(('OddsRatio_working_3-way'!Y588)/3)</f>
        <v>#VALUE!</v>
      </c>
      <c r="AG588" s="11" t="e">
        <f>-'OddsRatio_working_3-way'!U588/(3*'OddsRatio_working_3-way'!X588^(1/3))*COS(('OddsRatio_working_3-way'!Y588+2*PI())/3)</f>
        <v>#VALUE!</v>
      </c>
      <c r="AH588" s="11" t="e">
        <f>-'OddsRatio_working_3-way'!U588/(3*'OddsRatio_working_3-way'!X588^(1/3))*COS(('OddsRatio_working_3-way'!Y588+4*PI())/3)</f>
        <v>#VALUE!</v>
      </c>
      <c r="AI588" s="11" t="e">
        <f>'OddsRatio_working_3-way'!U588/(3*'OddsRatio_working_3-way'!X588^(1/3))*SIN(('OddsRatio_working_3-way'!Y588)/3)</f>
        <v>#VALUE!</v>
      </c>
      <c r="AJ588" s="11" t="e">
        <f>'OddsRatio_working_3-way'!U588/(3*'OddsRatio_working_3-way'!X588^(1/3))*SIN(('OddsRatio_working_3-way'!Y588+2*PI())/3)</f>
        <v>#VALUE!</v>
      </c>
      <c r="AK588" s="11" t="e">
        <f>'OddsRatio_working_3-way'!U588/(3*'OddsRatio_working_3-way'!X588^(1/3))*SIN(('OddsRatio_working_3-way'!Y588+4*PI())/3)</f>
        <v>#VALUE!</v>
      </c>
      <c r="AL588" s="11" t="e">
        <f>'OddsRatio_working_3-way'!Z588+'OddsRatio_working_3-way'!AF588</f>
        <v>#VALUE!</v>
      </c>
      <c r="AM588" s="11" t="e">
        <f>'OddsRatio_working_3-way'!AA588+'OddsRatio_working_3-way'!AG588</f>
        <v>#VALUE!</v>
      </c>
      <c r="AN588" s="11" t="e">
        <f>'OddsRatio_working_3-way'!AB588+'OddsRatio_working_3-way'!AH588</f>
        <v>#VALUE!</v>
      </c>
      <c r="AO588" s="11" t="e">
        <f>'OddsRatio_working_3-way'!AC588+'OddsRatio_working_3-way'!AI588</f>
        <v>#VALUE!</v>
      </c>
      <c r="AP588" s="11" t="e">
        <f>'OddsRatio_working_3-way'!AD588+'OddsRatio_working_3-way'!AJ588</f>
        <v>#VALUE!</v>
      </c>
      <c r="AQ588" s="11" t="e">
        <f>'OddsRatio_working_3-way'!AE588+'OddsRatio_working_3-way'!AK588</f>
        <v>#VALUE!</v>
      </c>
      <c r="AR588" s="10" t="str">
        <f>IF(A588="","",IF(('OddsRatio_working_3-way'!X588=0),IF(Q588&gt;0,-Q588^(1/3),(-Q588)^(1/3)),'OddsRatio_working_3-way'!AL588-'OddsRatio_working_3-way'!R588/3))</f>
        <v/>
      </c>
      <c r="AS588" s="11" t="e">
        <f>IF(('OddsRatio_working_3-way'!X588=0),IF(Q588&gt;0,-Q588^(1/3),(-Q588)^(1/3)),'OddsRatio_working_3-way'!AM588-'OddsRatio_working_3-way'!R588/3)</f>
        <v>#VALUE!</v>
      </c>
      <c r="AT588" s="11" t="e">
        <f>IF(('OddsRatio_working_3-way'!X588=0),IF(Q588&gt;0,-Q588^(1/3),(-Q588)^(1/3)),'OddsRatio_working_3-way'!AN588-'OddsRatio_working_3-way'!R588/3)</f>
        <v>#VALUE!</v>
      </c>
      <c r="AU588" s="11" t="e">
        <f>IF(('OddsRatio_working_3-way'!X588=0),0,'OddsRatio_working_3-way'!AO588)</f>
        <v>#VALUE!</v>
      </c>
      <c r="AV588" s="11" t="e">
        <f>IF(('OddsRatio_working_3-way'!X588=0),0,'OddsRatio_working_3-way'!AP588)</f>
        <v>#VALUE!</v>
      </c>
      <c r="AW588" s="11" t="e">
        <f>IF(('OddsRatio_working_3-way'!X588=0),0,'OddsRatio_working_3-way'!AQ588)</f>
        <v>#VALUE!</v>
      </c>
    </row>
    <row r="589" spans="1:4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9" t="e">
        <f t="shared" si="130"/>
        <v>#VALUE!</v>
      </c>
      <c r="E589" s="9" t="e">
        <f t="shared" si="131"/>
        <v>#VALUE!</v>
      </c>
      <c r="F589" s="9" t="e">
        <f t="shared" si="132"/>
        <v>#VALUE!</v>
      </c>
      <c r="G589" s="9" t="str">
        <f t="shared" si="133"/>
        <v/>
      </c>
      <c r="H589" s="9" t="str">
        <f t="shared" si="134"/>
        <v/>
      </c>
      <c r="I589" s="9" t="str">
        <f t="shared" si="135"/>
        <v/>
      </c>
      <c r="J589" s="9" t="str">
        <f t="shared" si="136"/>
        <v/>
      </c>
      <c r="K589" s="11" t="e">
        <f t="shared" si="137"/>
        <v>#VALUE!</v>
      </c>
      <c r="L589" s="11" t="e">
        <f t="shared" si="138"/>
        <v>#VALUE!</v>
      </c>
      <c r="M589" s="11" t="e">
        <f t="shared" si="139"/>
        <v>#VALUE!</v>
      </c>
      <c r="N589" s="11" t="e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#VALUE!</v>
      </c>
      <c r="O589" s="11">
        <f>0</f>
        <v>0</v>
      </c>
      <c r="P589" s="11" t="e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#VALUE!</v>
      </c>
      <c r="Q589" s="11" t="e">
        <f>2*'OddsRatio_working_3-way'!K589*'OddsRatio_working_3-way'!L589*'OddsRatio_working_3-way'!M589</f>
        <v>#VALUE!</v>
      </c>
      <c r="R589" s="11" t="e">
        <f t="shared" si="140"/>
        <v>#VALUE!</v>
      </c>
      <c r="S589" s="11" t="e">
        <f t="shared" si="141"/>
        <v>#VALUE!</v>
      </c>
      <c r="T589" s="11" t="e">
        <f t="shared" si="142"/>
        <v>#VALUE!</v>
      </c>
      <c r="U589" s="11" t="e">
        <f>'OddsRatio_working_3-way'!S589-'OddsRatio_working_3-way'!R589^2/3</f>
        <v>#VALUE!</v>
      </c>
      <c r="V589" s="11" t="e">
        <f>'OddsRatio_working_3-way'!S589*'OddsRatio_working_3-way'!R589/3-2*'OddsRatio_working_3-way'!R589^3/27-'OddsRatio_working_3-way'!T589</f>
        <v>#VALUE!</v>
      </c>
      <c r="W589" s="11" t="e">
        <f>'OddsRatio_working_3-way'!V589^2+4*'OddsRatio_working_3-way'!U589^3/27</f>
        <v>#VALUE!</v>
      </c>
      <c r="X589" s="11" t="e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#VALUE!</v>
      </c>
      <c r="Y589" s="11" t="e">
        <f>IF('OddsRatio_working_3-way'!W589&gt;=0,IF('OddsRatio_working_3-way'!V589+SQRT('OddsRatio_working_3-way'!W589)&gt;0,0,PI()),ACOS('OddsRatio_working_3-way'!V589/(2*'OddsRatio_working_3-way'!X589)))</f>
        <v>#VALUE!</v>
      </c>
      <c r="Z589" s="11" t="e">
        <f>'OddsRatio_working_3-way'!X589^(1/3)*COS('OddsRatio_working_3-way'!Y589/3)</f>
        <v>#VALUE!</v>
      </c>
      <c r="AA589" s="11" t="e">
        <f>'OddsRatio_working_3-way'!X589^(1/3)*COS(('OddsRatio_working_3-way'!Y589+2*PI())/3)</f>
        <v>#VALUE!</v>
      </c>
      <c r="AB589" s="11" t="e">
        <f>'OddsRatio_working_3-way'!X589^(1/3)*COS(('OddsRatio_working_3-way'!Y589+4*PI())/3)</f>
        <v>#VALUE!</v>
      </c>
      <c r="AC589" s="11" t="e">
        <f>'OddsRatio_working_3-way'!X589^(1/3)*SIN('OddsRatio_working_3-way'!Y589/3)</f>
        <v>#VALUE!</v>
      </c>
      <c r="AD589" s="11" t="e">
        <f>'OddsRatio_working_3-way'!X589^(1/3)*SIN(('OddsRatio_working_3-way'!Y589+2*PI())/3)</f>
        <v>#VALUE!</v>
      </c>
      <c r="AE589" s="11" t="e">
        <f>'OddsRatio_working_3-way'!X589^(1/3)*SIN(('OddsRatio_working_3-way'!Y589+4*PI())/3)</f>
        <v>#VALUE!</v>
      </c>
      <c r="AF589" s="11" t="e">
        <f>-'OddsRatio_working_3-way'!U589/(3*'OddsRatio_working_3-way'!X589^(1/3))*COS(('OddsRatio_working_3-way'!Y589)/3)</f>
        <v>#VALUE!</v>
      </c>
      <c r="AG589" s="11" t="e">
        <f>-'OddsRatio_working_3-way'!U589/(3*'OddsRatio_working_3-way'!X589^(1/3))*COS(('OddsRatio_working_3-way'!Y589+2*PI())/3)</f>
        <v>#VALUE!</v>
      </c>
      <c r="AH589" s="11" t="e">
        <f>-'OddsRatio_working_3-way'!U589/(3*'OddsRatio_working_3-way'!X589^(1/3))*COS(('OddsRatio_working_3-way'!Y589+4*PI())/3)</f>
        <v>#VALUE!</v>
      </c>
      <c r="AI589" s="11" t="e">
        <f>'OddsRatio_working_3-way'!U589/(3*'OddsRatio_working_3-way'!X589^(1/3))*SIN(('OddsRatio_working_3-way'!Y589)/3)</f>
        <v>#VALUE!</v>
      </c>
      <c r="AJ589" s="11" t="e">
        <f>'OddsRatio_working_3-way'!U589/(3*'OddsRatio_working_3-way'!X589^(1/3))*SIN(('OddsRatio_working_3-way'!Y589+2*PI())/3)</f>
        <v>#VALUE!</v>
      </c>
      <c r="AK589" s="11" t="e">
        <f>'OddsRatio_working_3-way'!U589/(3*'OddsRatio_working_3-way'!X589^(1/3))*SIN(('OddsRatio_working_3-way'!Y589+4*PI())/3)</f>
        <v>#VALUE!</v>
      </c>
      <c r="AL589" s="11" t="e">
        <f>'OddsRatio_working_3-way'!Z589+'OddsRatio_working_3-way'!AF589</f>
        <v>#VALUE!</v>
      </c>
      <c r="AM589" s="11" t="e">
        <f>'OddsRatio_working_3-way'!AA589+'OddsRatio_working_3-way'!AG589</f>
        <v>#VALUE!</v>
      </c>
      <c r="AN589" s="11" t="e">
        <f>'OddsRatio_working_3-way'!AB589+'OddsRatio_working_3-way'!AH589</f>
        <v>#VALUE!</v>
      </c>
      <c r="AO589" s="11" t="e">
        <f>'OddsRatio_working_3-way'!AC589+'OddsRatio_working_3-way'!AI589</f>
        <v>#VALUE!</v>
      </c>
      <c r="AP589" s="11" t="e">
        <f>'OddsRatio_working_3-way'!AD589+'OddsRatio_working_3-way'!AJ589</f>
        <v>#VALUE!</v>
      </c>
      <c r="AQ589" s="11" t="e">
        <f>'OddsRatio_working_3-way'!AE589+'OddsRatio_working_3-way'!AK589</f>
        <v>#VALUE!</v>
      </c>
      <c r="AR589" s="10" t="str">
        <f>IF(A589="","",IF(('OddsRatio_working_3-way'!X589=0),IF(Q589&gt;0,-Q589^(1/3),(-Q589)^(1/3)),'OddsRatio_working_3-way'!AL589-'OddsRatio_working_3-way'!R589/3))</f>
        <v/>
      </c>
      <c r="AS589" s="11" t="e">
        <f>IF(('OddsRatio_working_3-way'!X589=0),IF(Q589&gt;0,-Q589^(1/3),(-Q589)^(1/3)),'OddsRatio_working_3-way'!AM589-'OddsRatio_working_3-way'!R589/3)</f>
        <v>#VALUE!</v>
      </c>
      <c r="AT589" s="11" t="e">
        <f>IF(('OddsRatio_working_3-way'!X589=0),IF(Q589&gt;0,-Q589^(1/3),(-Q589)^(1/3)),'OddsRatio_working_3-way'!AN589-'OddsRatio_working_3-way'!R589/3)</f>
        <v>#VALUE!</v>
      </c>
      <c r="AU589" s="11" t="e">
        <f>IF(('OddsRatio_working_3-way'!X589=0),0,'OddsRatio_working_3-way'!AO589)</f>
        <v>#VALUE!</v>
      </c>
      <c r="AV589" s="11" t="e">
        <f>IF(('OddsRatio_working_3-way'!X589=0),0,'OddsRatio_working_3-way'!AP589)</f>
        <v>#VALUE!</v>
      </c>
      <c r="AW589" s="11" t="e">
        <f>IF(('OddsRatio_working_3-way'!X589=0),0,'OddsRatio_working_3-way'!AQ589)</f>
        <v>#VALUE!</v>
      </c>
    </row>
    <row r="590" spans="1:4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9" t="e">
        <f t="shared" si="130"/>
        <v>#VALUE!</v>
      </c>
      <c r="E590" s="9" t="e">
        <f t="shared" si="131"/>
        <v>#VALUE!</v>
      </c>
      <c r="F590" s="9" t="e">
        <f t="shared" si="132"/>
        <v>#VALUE!</v>
      </c>
      <c r="G590" s="9" t="str">
        <f t="shared" si="133"/>
        <v/>
      </c>
      <c r="H590" s="9" t="str">
        <f t="shared" si="134"/>
        <v/>
      </c>
      <c r="I590" s="9" t="str">
        <f t="shared" si="135"/>
        <v/>
      </c>
      <c r="J590" s="9" t="str">
        <f t="shared" si="136"/>
        <v/>
      </c>
      <c r="K590" s="11" t="e">
        <f t="shared" si="137"/>
        <v>#VALUE!</v>
      </c>
      <c r="L590" s="11" t="e">
        <f t="shared" si="138"/>
        <v>#VALUE!</v>
      </c>
      <c r="M590" s="11" t="e">
        <f t="shared" si="139"/>
        <v>#VALUE!</v>
      </c>
      <c r="N590" s="11" t="e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#VALUE!</v>
      </c>
      <c r="O590" s="11">
        <f>0</f>
        <v>0</v>
      </c>
      <c r="P590" s="11" t="e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#VALUE!</v>
      </c>
      <c r="Q590" s="11" t="e">
        <f>2*'OddsRatio_working_3-way'!K590*'OddsRatio_working_3-way'!L590*'OddsRatio_working_3-way'!M590</f>
        <v>#VALUE!</v>
      </c>
      <c r="R590" s="11" t="e">
        <f t="shared" si="140"/>
        <v>#VALUE!</v>
      </c>
      <c r="S590" s="11" t="e">
        <f t="shared" si="141"/>
        <v>#VALUE!</v>
      </c>
      <c r="T590" s="11" t="e">
        <f t="shared" si="142"/>
        <v>#VALUE!</v>
      </c>
      <c r="U590" s="11" t="e">
        <f>'OddsRatio_working_3-way'!S590-'OddsRatio_working_3-way'!R590^2/3</f>
        <v>#VALUE!</v>
      </c>
      <c r="V590" s="11" t="e">
        <f>'OddsRatio_working_3-way'!S590*'OddsRatio_working_3-way'!R590/3-2*'OddsRatio_working_3-way'!R590^3/27-'OddsRatio_working_3-way'!T590</f>
        <v>#VALUE!</v>
      </c>
      <c r="W590" s="11" t="e">
        <f>'OddsRatio_working_3-way'!V590^2+4*'OddsRatio_working_3-way'!U590^3/27</f>
        <v>#VALUE!</v>
      </c>
      <c r="X590" s="11" t="e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#VALUE!</v>
      </c>
      <c r="Y590" s="11" t="e">
        <f>IF('OddsRatio_working_3-way'!W590&gt;=0,IF('OddsRatio_working_3-way'!V590+SQRT('OddsRatio_working_3-way'!W590)&gt;0,0,PI()),ACOS('OddsRatio_working_3-way'!V590/(2*'OddsRatio_working_3-way'!X590)))</f>
        <v>#VALUE!</v>
      </c>
      <c r="Z590" s="11" t="e">
        <f>'OddsRatio_working_3-way'!X590^(1/3)*COS('OddsRatio_working_3-way'!Y590/3)</f>
        <v>#VALUE!</v>
      </c>
      <c r="AA590" s="11" t="e">
        <f>'OddsRatio_working_3-way'!X590^(1/3)*COS(('OddsRatio_working_3-way'!Y590+2*PI())/3)</f>
        <v>#VALUE!</v>
      </c>
      <c r="AB590" s="11" t="e">
        <f>'OddsRatio_working_3-way'!X590^(1/3)*COS(('OddsRatio_working_3-way'!Y590+4*PI())/3)</f>
        <v>#VALUE!</v>
      </c>
      <c r="AC590" s="11" t="e">
        <f>'OddsRatio_working_3-way'!X590^(1/3)*SIN('OddsRatio_working_3-way'!Y590/3)</f>
        <v>#VALUE!</v>
      </c>
      <c r="AD590" s="11" t="e">
        <f>'OddsRatio_working_3-way'!X590^(1/3)*SIN(('OddsRatio_working_3-way'!Y590+2*PI())/3)</f>
        <v>#VALUE!</v>
      </c>
      <c r="AE590" s="11" t="e">
        <f>'OddsRatio_working_3-way'!X590^(1/3)*SIN(('OddsRatio_working_3-way'!Y590+4*PI())/3)</f>
        <v>#VALUE!</v>
      </c>
      <c r="AF590" s="11" t="e">
        <f>-'OddsRatio_working_3-way'!U590/(3*'OddsRatio_working_3-way'!X590^(1/3))*COS(('OddsRatio_working_3-way'!Y590)/3)</f>
        <v>#VALUE!</v>
      </c>
      <c r="AG590" s="11" t="e">
        <f>-'OddsRatio_working_3-way'!U590/(3*'OddsRatio_working_3-way'!X590^(1/3))*COS(('OddsRatio_working_3-way'!Y590+2*PI())/3)</f>
        <v>#VALUE!</v>
      </c>
      <c r="AH590" s="11" t="e">
        <f>-'OddsRatio_working_3-way'!U590/(3*'OddsRatio_working_3-way'!X590^(1/3))*COS(('OddsRatio_working_3-way'!Y590+4*PI())/3)</f>
        <v>#VALUE!</v>
      </c>
      <c r="AI590" s="11" t="e">
        <f>'OddsRatio_working_3-way'!U590/(3*'OddsRatio_working_3-way'!X590^(1/3))*SIN(('OddsRatio_working_3-way'!Y590)/3)</f>
        <v>#VALUE!</v>
      </c>
      <c r="AJ590" s="11" t="e">
        <f>'OddsRatio_working_3-way'!U590/(3*'OddsRatio_working_3-way'!X590^(1/3))*SIN(('OddsRatio_working_3-way'!Y590+2*PI())/3)</f>
        <v>#VALUE!</v>
      </c>
      <c r="AK590" s="11" t="e">
        <f>'OddsRatio_working_3-way'!U590/(3*'OddsRatio_working_3-way'!X590^(1/3))*SIN(('OddsRatio_working_3-way'!Y590+4*PI())/3)</f>
        <v>#VALUE!</v>
      </c>
      <c r="AL590" s="11" t="e">
        <f>'OddsRatio_working_3-way'!Z590+'OddsRatio_working_3-way'!AF590</f>
        <v>#VALUE!</v>
      </c>
      <c r="AM590" s="11" t="e">
        <f>'OddsRatio_working_3-way'!AA590+'OddsRatio_working_3-way'!AG590</f>
        <v>#VALUE!</v>
      </c>
      <c r="AN590" s="11" t="e">
        <f>'OddsRatio_working_3-way'!AB590+'OddsRatio_working_3-way'!AH590</f>
        <v>#VALUE!</v>
      </c>
      <c r="AO590" s="11" t="e">
        <f>'OddsRatio_working_3-way'!AC590+'OddsRatio_working_3-way'!AI590</f>
        <v>#VALUE!</v>
      </c>
      <c r="AP590" s="11" t="e">
        <f>'OddsRatio_working_3-way'!AD590+'OddsRatio_working_3-way'!AJ590</f>
        <v>#VALUE!</v>
      </c>
      <c r="AQ590" s="11" t="e">
        <f>'OddsRatio_working_3-way'!AE590+'OddsRatio_working_3-way'!AK590</f>
        <v>#VALUE!</v>
      </c>
      <c r="AR590" s="10" t="str">
        <f>IF(A590="","",IF(('OddsRatio_working_3-way'!X590=0),IF(Q590&gt;0,-Q590^(1/3),(-Q590)^(1/3)),'OddsRatio_working_3-way'!AL590-'OddsRatio_working_3-way'!R590/3))</f>
        <v/>
      </c>
      <c r="AS590" s="11" t="e">
        <f>IF(('OddsRatio_working_3-way'!X590=0),IF(Q590&gt;0,-Q590^(1/3),(-Q590)^(1/3)),'OddsRatio_working_3-way'!AM590-'OddsRatio_working_3-way'!R590/3)</f>
        <v>#VALUE!</v>
      </c>
      <c r="AT590" s="11" t="e">
        <f>IF(('OddsRatio_working_3-way'!X590=0),IF(Q590&gt;0,-Q590^(1/3),(-Q590)^(1/3)),'OddsRatio_working_3-way'!AN590-'OddsRatio_working_3-way'!R590/3)</f>
        <v>#VALUE!</v>
      </c>
      <c r="AU590" s="11" t="e">
        <f>IF(('OddsRatio_working_3-way'!X590=0),0,'OddsRatio_working_3-way'!AO590)</f>
        <v>#VALUE!</v>
      </c>
      <c r="AV590" s="11" t="e">
        <f>IF(('OddsRatio_working_3-way'!X590=0),0,'OddsRatio_working_3-way'!AP590)</f>
        <v>#VALUE!</v>
      </c>
      <c r="AW590" s="11" t="e">
        <f>IF(('OddsRatio_working_3-way'!X590=0),0,'OddsRatio_working_3-way'!AQ590)</f>
        <v>#VALUE!</v>
      </c>
    </row>
    <row r="591" spans="1:4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9" t="e">
        <f t="shared" si="130"/>
        <v>#VALUE!</v>
      </c>
      <c r="E591" s="9" t="e">
        <f t="shared" si="131"/>
        <v>#VALUE!</v>
      </c>
      <c r="F591" s="9" t="e">
        <f t="shared" si="132"/>
        <v>#VALUE!</v>
      </c>
      <c r="G591" s="9" t="str">
        <f t="shared" si="133"/>
        <v/>
      </c>
      <c r="H591" s="9" t="str">
        <f t="shared" si="134"/>
        <v/>
      </c>
      <c r="I591" s="9" t="str">
        <f t="shared" si="135"/>
        <v/>
      </c>
      <c r="J591" s="9" t="str">
        <f t="shared" si="136"/>
        <v/>
      </c>
      <c r="K591" s="11" t="e">
        <f t="shared" si="137"/>
        <v>#VALUE!</v>
      </c>
      <c r="L591" s="11" t="e">
        <f t="shared" si="138"/>
        <v>#VALUE!</v>
      </c>
      <c r="M591" s="11" t="e">
        <f t="shared" si="139"/>
        <v>#VALUE!</v>
      </c>
      <c r="N591" s="11" t="e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#VALUE!</v>
      </c>
      <c r="O591" s="11">
        <f>0</f>
        <v>0</v>
      </c>
      <c r="P591" s="11" t="e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#VALUE!</v>
      </c>
      <c r="Q591" s="11" t="e">
        <f>2*'OddsRatio_working_3-way'!K591*'OddsRatio_working_3-way'!L591*'OddsRatio_working_3-way'!M591</f>
        <v>#VALUE!</v>
      </c>
      <c r="R591" s="11" t="e">
        <f t="shared" si="140"/>
        <v>#VALUE!</v>
      </c>
      <c r="S591" s="11" t="e">
        <f t="shared" si="141"/>
        <v>#VALUE!</v>
      </c>
      <c r="T591" s="11" t="e">
        <f t="shared" si="142"/>
        <v>#VALUE!</v>
      </c>
      <c r="U591" s="11" t="e">
        <f>'OddsRatio_working_3-way'!S591-'OddsRatio_working_3-way'!R591^2/3</f>
        <v>#VALUE!</v>
      </c>
      <c r="V591" s="11" t="e">
        <f>'OddsRatio_working_3-way'!S591*'OddsRatio_working_3-way'!R591/3-2*'OddsRatio_working_3-way'!R591^3/27-'OddsRatio_working_3-way'!T591</f>
        <v>#VALUE!</v>
      </c>
      <c r="W591" s="11" t="e">
        <f>'OddsRatio_working_3-way'!V591^2+4*'OddsRatio_working_3-way'!U591^3/27</f>
        <v>#VALUE!</v>
      </c>
      <c r="X591" s="11" t="e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#VALUE!</v>
      </c>
      <c r="Y591" s="11" t="e">
        <f>IF('OddsRatio_working_3-way'!W591&gt;=0,IF('OddsRatio_working_3-way'!V591+SQRT('OddsRatio_working_3-way'!W591)&gt;0,0,PI()),ACOS('OddsRatio_working_3-way'!V591/(2*'OddsRatio_working_3-way'!X591)))</f>
        <v>#VALUE!</v>
      </c>
      <c r="Z591" s="11" t="e">
        <f>'OddsRatio_working_3-way'!X591^(1/3)*COS('OddsRatio_working_3-way'!Y591/3)</f>
        <v>#VALUE!</v>
      </c>
      <c r="AA591" s="11" t="e">
        <f>'OddsRatio_working_3-way'!X591^(1/3)*COS(('OddsRatio_working_3-way'!Y591+2*PI())/3)</f>
        <v>#VALUE!</v>
      </c>
      <c r="AB591" s="11" t="e">
        <f>'OddsRatio_working_3-way'!X591^(1/3)*COS(('OddsRatio_working_3-way'!Y591+4*PI())/3)</f>
        <v>#VALUE!</v>
      </c>
      <c r="AC591" s="11" t="e">
        <f>'OddsRatio_working_3-way'!X591^(1/3)*SIN('OddsRatio_working_3-way'!Y591/3)</f>
        <v>#VALUE!</v>
      </c>
      <c r="AD591" s="11" t="e">
        <f>'OddsRatio_working_3-way'!X591^(1/3)*SIN(('OddsRatio_working_3-way'!Y591+2*PI())/3)</f>
        <v>#VALUE!</v>
      </c>
      <c r="AE591" s="11" t="e">
        <f>'OddsRatio_working_3-way'!X591^(1/3)*SIN(('OddsRatio_working_3-way'!Y591+4*PI())/3)</f>
        <v>#VALUE!</v>
      </c>
      <c r="AF591" s="11" t="e">
        <f>-'OddsRatio_working_3-way'!U591/(3*'OddsRatio_working_3-way'!X591^(1/3))*COS(('OddsRatio_working_3-way'!Y591)/3)</f>
        <v>#VALUE!</v>
      </c>
      <c r="AG591" s="11" t="e">
        <f>-'OddsRatio_working_3-way'!U591/(3*'OddsRatio_working_3-way'!X591^(1/3))*COS(('OddsRatio_working_3-way'!Y591+2*PI())/3)</f>
        <v>#VALUE!</v>
      </c>
      <c r="AH591" s="11" t="e">
        <f>-'OddsRatio_working_3-way'!U591/(3*'OddsRatio_working_3-way'!X591^(1/3))*COS(('OddsRatio_working_3-way'!Y591+4*PI())/3)</f>
        <v>#VALUE!</v>
      </c>
      <c r="AI591" s="11" t="e">
        <f>'OddsRatio_working_3-way'!U591/(3*'OddsRatio_working_3-way'!X591^(1/3))*SIN(('OddsRatio_working_3-way'!Y591)/3)</f>
        <v>#VALUE!</v>
      </c>
      <c r="AJ591" s="11" t="e">
        <f>'OddsRatio_working_3-way'!U591/(3*'OddsRatio_working_3-way'!X591^(1/3))*SIN(('OddsRatio_working_3-way'!Y591+2*PI())/3)</f>
        <v>#VALUE!</v>
      </c>
      <c r="AK591" s="11" t="e">
        <f>'OddsRatio_working_3-way'!U591/(3*'OddsRatio_working_3-way'!X591^(1/3))*SIN(('OddsRatio_working_3-way'!Y591+4*PI())/3)</f>
        <v>#VALUE!</v>
      </c>
      <c r="AL591" s="11" t="e">
        <f>'OddsRatio_working_3-way'!Z591+'OddsRatio_working_3-way'!AF591</f>
        <v>#VALUE!</v>
      </c>
      <c r="AM591" s="11" t="e">
        <f>'OddsRatio_working_3-way'!AA591+'OddsRatio_working_3-way'!AG591</f>
        <v>#VALUE!</v>
      </c>
      <c r="AN591" s="11" t="e">
        <f>'OddsRatio_working_3-way'!AB591+'OddsRatio_working_3-way'!AH591</f>
        <v>#VALUE!</v>
      </c>
      <c r="AO591" s="11" t="e">
        <f>'OddsRatio_working_3-way'!AC591+'OddsRatio_working_3-way'!AI591</f>
        <v>#VALUE!</v>
      </c>
      <c r="AP591" s="11" t="e">
        <f>'OddsRatio_working_3-way'!AD591+'OddsRatio_working_3-way'!AJ591</f>
        <v>#VALUE!</v>
      </c>
      <c r="AQ591" s="11" t="e">
        <f>'OddsRatio_working_3-way'!AE591+'OddsRatio_working_3-way'!AK591</f>
        <v>#VALUE!</v>
      </c>
      <c r="AR591" s="10" t="str">
        <f>IF(A591="","",IF(('OddsRatio_working_3-way'!X591=0),IF(Q591&gt;0,-Q591^(1/3),(-Q591)^(1/3)),'OddsRatio_working_3-way'!AL591-'OddsRatio_working_3-way'!R591/3))</f>
        <v/>
      </c>
      <c r="AS591" s="11" t="e">
        <f>IF(('OddsRatio_working_3-way'!X591=0),IF(Q591&gt;0,-Q591^(1/3),(-Q591)^(1/3)),'OddsRatio_working_3-way'!AM591-'OddsRatio_working_3-way'!R591/3)</f>
        <v>#VALUE!</v>
      </c>
      <c r="AT591" s="11" t="e">
        <f>IF(('OddsRatio_working_3-way'!X591=0),IF(Q591&gt;0,-Q591^(1/3),(-Q591)^(1/3)),'OddsRatio_working_3-way'!AN591-'OddsRatio_working_3-way'!R591/3)</f>
        <v>#VALUE!</v>
      </c>
      <c r="AU591" s="11" t="e">
        <f>IF(('OddsRatio_working_3-way'!X591=0),0,'OddsRatio_working_3-way'!AO591)</f>
        <v>#VALUE!</v>
      </c>
      <c r="AV591" s="11" t="e">
        <f>IF(('OddsRatio_working_3-way'!X591=0),0,'OddsRatio_working_3-way'!AP591)</f>
        <v>#VALUE!</v>
      </c>
      <c r="AW591" s="11" t="e">
        <f>IF(('OddsRatio_working_3-way'!X591=0),0,'OddsRatio_working_3-way'!AQ591)</f>
        <v>#VALUE!</v>
      </c>
    </row>
    <row r="592" spans="1:4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9" t="e">
        <f t="shared" si="130"/>
        <v>#VALUE!</v>
      </c>
      <c r="E592" s="9" t="e">
        <f t="shared" si="131"/>
        <v>#VALUE!</v>
      </c>
      <c r="F592" s="9" t="e">
        <f t="shared" si="132"/>
        <v>#VALUE!</v>
      </c>
      <c r="G592" s="9" t="str">
        <f t="shared" si="133"/>
        <v/>
      </c>
      <c r="H592" s="9" t="str">
        <f t="shared" si="134"/>
        <v/>
      </c>
      <c r="I592" s="9" t="str">
        <f t="shared" si="135"/>
        <v/>
      </c>
      <c r="J592" s="9" t="str">
        <f t="shared" si="136"/>
        <v/>
      </c>
      <c r="K592" s="11" t="e">
        <f t="shared" si="137"/>
        <v>#VALUE!</v>
      </c>
      <c r="L592" s="11" t="e">
        <f t="shared" si="138"/>
        <v>#VALUE!</v>
      </c>
      <c r="M592" s="11" t="e">
        <f t="shared" si="139"/>
        <v>#VALUE!</v>
      </c>
      <c r="N592" s="11" t="e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#VALUE!</v>
      </c>
      <c r="O592" s="11">
        <f>0</f>
        <v>0</v>
      </c>
      <c r="P592" s="11" t="e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#VALUE!</v>
      </c>
      <c r="Q592" s="11" t="e">
        <f>2*'OddsRatio_working_3-way'!K592*'OddsRatio_working_3-way'!L592*'OddsRatio_working_3-way'!M592</f>
        <v>#VALUE!</v>
      </c>
      <c r="R592" s="11" t="e">
        <f t="shared" si="140"/>
        <v>#VALUE!</v>
      </c>
      <c r="S592" s="11" t="e">
        <f t="shared" si="141"/>
        <v>#VALUE!</v>
      </c>
      <c r="T592" s="11" t="e">
        <f t="shared" si="142"/>
        <v>#VALUE!</v>
      </c>
      <c r="U592" s="11" t="e">
        <f>'OddsRatio_working_3-way'!S592-'OddsRatio_working_3-way'!R592^2/3</f>
        <v>#VALUE!</v>
      </c>
      <c r="V592" s="11" t="e">
        <f>'OddsRatio_working_3-way'!S592*'OddsRatio_working_3-way'!R592/3-2*'OddsRatio_working_3-way'!R592^3/27-'OddsRatio_working_3-way'!T592</f>
        <v>#VALUE!</v>
      </c>
      <c r="W592" s="11" t="e">
        <f>'OddsRatio_working_3-way'!V592^2+4*'OddsRatio_working_3-way'!U592^3/27</f>
        <v>#VALUE!</v>
      </c>
      <c r="X592" s="11" t="e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#VALUE!</v>
      </c>
      <c r="Y592" s="11" t="e">
        <f>IF('OddsRatio_working_3-way'!W592&gt;=0,IF('OddsRatio_working_3-way'!V592+SQRT('OddsRatio_working_3-way'!W592)&gt;0,0,PI()),ACOS('OddsRatio_working_3-way'!V592/(2*'OddsRatio_working_3-way'!X592)))</f>
        <v>#VALUE!</v>
      </c>
      <c r="Z592" s="11" t="e">
        <f>'OddsRatio_working_3-way'!X592^(1/3)*COS('OddsRatio_working_3-way'!Y592/3)</f>
        <v>#VALUE!</v>
      </c>
      <c r="AA592" s="11" t="e">
        <f>'OddsRatio_working_3-way'!X592^(1/3)*COS(('OddsRatio_working_3-way'!Y592+2*PI())/3)</f>
        <v>#VALUE!</v>
      </c>
      <c r="AB592" s="11" t="e">
        <f>'OddsRatio_working_3-way'!X592^(1/3)*COS(('OddsRatio_working_3-way'!Y592+4*PI())/3)</f>
        <v>#VALUE!</v>
      </c>
      <c r="AC592" s="11" t="e">
        <f>'OddsRatio_working_3-way'!X592^(1/3)*SIN('OddsRatio_working_3-way'!Y592/3)</f>
        <v>#VALUE!</v>
      </c>
      <c r="AD592" s="11" t="e">
        <f>'OddsRatio_working_3-way'!X592^(1/3)*SIN(('OddsRatio_working_3-way'!Y592+2*PI())/3)</f>
        <v>#VALUE!</v>
      </c>
      <c r="AE592" s="11" t="e">
        <f>'OddsRatio_working_3-way'!X592^(1/3)*SIN(('OddsRatio_working_3-way'!Y592+4*PI())/3)</f>
        <v>#VALUE!</v>
      </c>
      <c r="AF592" s="11" t="e">
        <f>-'OddsRatio_working_3-way'!U592/(3*'OddsRatio_working_3-way'!X592^(1/3))*COS(('OddsRatio_working_3-way'!Y592)/3)</f>
        <v>#VALUE!</v>
      </c>
      <c r="AG592" s="11" t="e">
        <f>-'OddsRatio_working_3-way'!U592/(3*'OddsRatio_working_3-way'!X592^(1/3))*COS(('OddsRatio_working_3-way'!Y592+2*PI())/3)</f>
        <v>#VALUE!</v>
      </c>
      <c r="AH592" s="11" t="e">
        <f>-'OddsRatio_working_3-way'!U592/(3*'OddsRatio_working_3-way'!X592^(1/3))*COS(('OddsRatio_working_3-way'!Y592+4*PI())/3)</f>
        <v>#VALUE!</v>
      </c>
      <c r="AI592" s="11" t="e">
        <f>'OddsRatio_working_3-way'!U592/(3*'OddsRatio_working_3-way'!X592^(1/3))*SIN(('OddsRatio_working_3-way'!Y592)/3)</f>
        <v>#VALUE!</v>
      </c>
      <c r="AJ592" s="11" t="e">
        <f>'OddsRatio_working_3-way'!U592/(3*'OddsRatio_working_3-way'!X592^(1/3))*SIN(('OddsRatio_working_3-way'!Y592+2*PI())/3)</f>
        <v>#VALUE!</v>
      </c>
      <c r="AK592" s="11" t="e">
        <f>'OddsRatio_working_3-way'!U592/(3*'OddsRatio_working_3-way'!X592^(1/3))*SIN(('OddsRatio_working_3-way'!Y592+4*PI())/3)</f>
        <v>#VALUE!</v>
      </c>
      <c r="AL592" s="11" t="e">
        <f>'OddsRatio_working_3-way'!Z592+'OddsRatio_working_3-way'!AF592</f>
        <v>#VALUE!</v>
      </c>
      <c r="AM592" s="11" t="e">
        <f>'OddsRatio_working_3-way'!AA592+'OddsRatio_working_3-way'!AG592</f>
        <v>#VALUE!</v>
      </c>
      <c r="AN592" s="11" t="e">
        <f>'OddsRatio_working_3-way'!AB592+'OddsRatio_working_3-way'!AH592</f>
        <v>#VALUE!</v>
      </c>
      <c r="AO592" s="11" t="e">
        <f>'OddsRatio_working_3-way'!AC592+'OddsRatio_working_3-way'!AI592</f>
        <v>#VALUE!</v>
      </c>
      <c r="AP592" s="11" t="e">
        <f>'OddsRatio_working_3-way'!AD592+'OddsRatio_working_3-way'!AJ592</f>
        <v>#VALUE!</v>
      </c>
      <c r="AQ592" s="11" t="e">
        <f>'OddsRatio_working_3-way'!AE592+'OddsRatio_working_3-way'!AK592</f>
        <v>#VALUE!</v>
      </c>
      <c r="AR592" s="10" t="str">
        <f>IF(A592="","",IF(('OddsRatio_working_3-way'!X592=0),IF(Q592&gt;0,-Q592^(1/3),(-Q592)^(1/3)),'OddsRatio_working_3-way'!AL592-'OddsRatio_working_3-way'!R592/3))</f>
        <v/>
      </c>
      <c r="AS592" s="11" t="e">
        <f>IF(('OddsRatio_working_3-way'!X592=0),IF(Q592&gt;0,-Q592^(1/3),(-Q592)^(1/3)),'OddsRatio_working_3-way'!AM592-'OddsRatio_working_3-way'!R592/3)</f>
        <v>#VALUE!</v>
      </c>
      <c r="AT592" s="11" t="e">
        <f>IF(('OddsRatio_working_3-way'!X592=0),IF(Q592&gt;0,-Q592^(1/3),(-Q592)^(1/3)),'OddsRatio_working_3-way'!AN592-'OddsRatio_working_3-way'!R592/3)</f>
        <v>#VALUE!</v>
      </c>
      <c r="AU592" s="11" t="e">
        <f>IF(('OddsRatio_working_3-way'!X592=0),0,'OddsRatio_working_3-way'!AO592)</f>
        <v>#VALUE!</v>
      </c>
      <c r="AV592" s="11" t="e">
        <f>IF(('OddsRatio_working_3-way'!X592=0),0,'OddsRatio_working_3-way'!AP592)</f>
        <v>#VALUE!</v>
      </c>
      <c r="AW592" s="11" t="e">
        <f>IF(('OddsRatio_working_3-way'!X592=0),0,'OddsRatio_working_3-way'!AQ592)</f>
        <v>#VALUE!</v>
      </c>
    </row>
    <row r="593" spans="1:4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9" t="e">
        <f t="shared" si="130"/>
        <v>#VALUE!</v>
      </c>
      <c r="E593" s="9" t="e">
        <f t="shared" si="131"/>
        <v>#VALUE!</v>
      </c>
      <c r="F593" s="9" t="e">
        <f t="shared" si="132"/>
        <v>#VALUE!</v>
      </c>
      <c r="G593" s="9" t="str">
        <f t="shared" si="133"/>
        <v/>
      </c>
      <c r="H593" s="9" t="str">
        <f t="shared" si="134"/>
        <v/>
      </c>
      <c r="I593" s="9" t="str">
        <f t="shared" si="135"/>
        <v/>
      </c>
      <c r="J593" s="9" t="str">
        <f t="shared" si="136"/>
        <v/>
      </c>
      <c r="K593" s="11" t="e">
        <f t="shared" si="137"/>
        <v>#VALUE!</v>
      </c>
      <c r="L593" s="11" t="e">
        <f t="shared" si="138"/>
        <v>#VALUE!</v>
      </c>
      <c r="M593" s="11" t="e">
        <f t="shared" si="139"/>
        <v>#VALUE!</v>
      </c>
      <c r="N593" s="11" t="e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#VALUE!</v>
      </c>
      <c r="O593" s="11">
        <f>0</f>
        <v>0</v>
      </c>
      <c r="P593" s="11" t="e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#VALUE!</v>
      </c>
      <c r="Q593" s="11" t="e">
        <f>2*'OddsRatio_working_3-way'!K593*'OddsRatio_working_3-way'!L593*'OddsRatio_working_3-way'!M593</f>
        <v>#VALUE!</v>
      </c>
      <c r="R593" s="11" t="e">
        <f t="shared" si="140"/>
        <v>#VALUE!</v>
      </c>
      <c r="S593" s="11" t="e">
        <f t="shared" si="141"/>
        <v>#VALUE!</v>
      </c>
      <c r="T593" s="11" t="e">
        <f t="shared" si="142"/>
        <v>#VALUE!</v>
      </c>
      <c r="U593" s="11" t="e">
        <f>'OddsRatio_working_3-way'!S593-'OddsRatio_working_3-way'!R593^2/3</f>
        <v>#VALUE!</v>
      </c>
      <c r="V593" s="11" t="e">
        <f>'OddsRatio_working_3-way'!S593*'OddsRatio_working_3-way'!R593/3-2*'OddsRatio_working_3-way'!R593^3/27-'OddsRatio_working_3-way'!T593</f>
        <v>#VALUE!</v>
      </c>
      <c r="W593" s="11" t="e">
        <f>'OddsRatio_working_3-way'!V593^2+4*'OddsRatio_working_3-way'!U593^3/27</f>
        <v>#VALUE!</v>
      </c>
      <c r="X593" s="11" t="e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#VALUE!</v>
      </c>
      <c r="Y593" s="11" t="e">
        <f>IF('OddsRatio_working_3-way'!W593&gt;=0,IF('OddsRatio_working_3-way'!V593+SQRT('OddsRatio_working_3-way'!W593)&gt;0,0,PI()),ACOS('OddsRatio_working_3-way'!V593/(2*'OddsRatio_working_3-way'!X593)))</f>
        <v>#VALUE!</v>
      </c>
      <c r="Z593" s="11" t="e">
        <f>'OddsRatio_working_3-way'!X593^(1/3)*COS('OddsRatio_working_3-way'!Y593/3)</f>
        <v>#VALUE!</v>
      </c>
      <c r="AA593" s="11" t="e">
        <f>'OddsRatio_working_3-way'!X593^(1/3)*COS(('OddsRatio_working_3-way'!Y593+2*PI())/3)</f>
        <v>#VALUE!</v>
      </c>
      <c r="AB593" s="11" t="e">
        <f>'OddsRatio_working_3-way'!X593^(1/3)*COS(('OddsRatio_working_3-way'!Y593+4*PI())/3)</f>
        <v>#VALUE!</v>
      </c>
      <c r="AC593" s="11" t="e">
        <f>'OddsRatio_working_3-way'!X593^(1/3)*SIN('OddsRatio_working_3-way'!Y593/3)</f>
        <v>#VALUE!</v>
      </c>
      <c r="AD593" s="11" t="e">
        <f>'OddsRatio_working_3-way'!X593^(1/3)*SIN(('OddsRatio_working_3-way'!Y593+2*PI())/3)</f>
        <v>#VALUE!</v>
      </c>
      <c r="AE593" s="11" t="e">
        <f>'OddsRatio_working_3-way'!X593^(1/3)*SIN(('OddsRatio_working_3-way'!Y593+4*PI())/3)</f>
        <v>#VALUE!</v>
      </c>
      <c r="AF593" s="11" t="e">
        <f>-'OddsRatio_working_3-way'!U593/(3*'OddsRatio_working_3-way'!X593^(1/3))*COS(('OddsRatio_working_3-way'!Y593)/3)</f>
        <v>#VALUE!</v>
      </c>
      <c r="AG593" s="11" t="e">
        <f>-'OddsRatio_working_3-way'!U593/(3*'OddsRatio_working_3-way'!X593^(1/3))*COS(('OddsRatio_working_3-way'!Y593+2*PI())/3)</f>
        <v>#VALUE!</v>
      </c>
      <c r="AH593" s="11" t="e">
        <f>-'OddsRatio_working_3-way'!U593/(3*'OddsRatio_working_3-way'!X593^(1/3))*COS(('OddsRatio_working_3-way'!Y593+4*PI())/3)</f>
        <v>#VALUE!</v>
      </c>
      <c r="AI593" s="11" t="e">
        <f>'OddsRatio_working_3-way'!U593/(3*'OddsRatio_working_3-way'!X593^(1/3))*SIN(('OddsRatio_working_3-way'!Y593)/3)</f>
        <v>#VALUE!</v>
      </c>
      <c r="AJ593" s="11" t="e">
        <f>'OddsRatio_working_3-way'!U593/(3*'OddsRatio_working_3-way'!X593^(1/3))*SIN(('OddsRatio_working_3-way'!Y593+2*PI())/3)</f>
        <v>#VALUE!</v>
      </c>
      <c r="AK593" s="11" t="e">
        <f>'OddsRatio_working_3-way'!U593/(3*'OddsRatio_working_3-way'!X593^(1/3))*SIN(('OddsRatio_working_3-way'!Y593+4*PI())/3)</f>
        <v>#VALUE!</v>
      </c>
      <c r="AL593" s="11" t="e">
        <f>'OddsRatio_working_3-way'!Z593+'OddsRatio_working_3-way'!AF593</f>
        <v>#VALUE!</v>
      </c>
      <c r="AM593" s="11" t="e">
        <f>'OddsRatio_working_3-way'!AA593+'OddsRatio_working_3-way'!AG593</f>
        <v>#VALUE!</v>
      </c>
      <c r="AN593" s="11" t="e">
        <f>'OddsRatio_working_3-way'!AB593+'OddsRatio_working_3-way'!AH593</f>
        <v>#VALUE!</v>
      </c>
      <c r="AO593" s="11" t="e">
        <f>'OddsRatio_working_3-way'!AC593+'OddsRatio_working_3-way'!AI593</f>
        <v>#VALUE!</v>
      </c>
      <c r="AP593" s="11" t="e">
        <f>'OddsRatio_working_3-way'!AD593+'OddsRatio_working_3-way'!AJ593</f>
        <v>#VALUE!</v>
      </c>
      <c r="AQ593" s="11" t="e">
        <f>'OddsRatio_working_3-way'!AE593+'OddsRatio_working_3-way'!AK593</f>
        <v>#VALUE!</v>
      </c>
      <c r="AR593" s="10" t="str">
        <f>IF(A593="","",IF(('OddsRatio_working_3-way'!X593=0),IF(Q593&gt;0,-Q593^(1/3),(-Q593)^(1/3)),'OddsRatio_working_3-way'!AL593-'OddsRatio_working_3-way'!R593/3))</f>
        <v/>
      </c>
      <c r="AS593" s="11" t="e">
        <f>IF(('OddsRatio_working_3-way'!X593=0),IF(Q593&gt;0,-Q593^(1/3),(-Q593)^(1/3)),'OddsRatio_working_3-way'!AM593-'OddsRatio_working_3-way'!R593/3)</f>
        <v>#VALUE!</v>
      </c>
      <c r="AT593" s="11" t="e">
        <f>IF(('OddsRatio_working_3-way'!X593=0),IF(Q593&gt;0,-Q593^(1/3),(-Q593)^(1/3)),'OddsRatio_working_3-way'!AN593-'OddsRatio_working_3-way'!R593/3)</f>
        <v>#VALUE!</v>
      </c>
      <c r="AU593" s="11" t="e">
        <f>IF(('OddsRatio_working_3-way'!X593=0),0,'OddsRatio_working_3-way'!AO593)</f>
        <v>#VALUE!</v>
      </c>
      <c r="AV593" s="11" t="e">
        <f>IF(('OddsRatio_working_3-way'!X593=0),0,'OddsRatio_working_3-way'!AP593)</f>
        <v>#VALUE!</v>
      </c>
      <c r="AW593" s="11" t="e">
        <f>IF(('OddsRatio_working_3-way'!X593=0),0,'OddsRatio_working_3-way'!AQ593)</f>
        <v>#VALUE!</v>
      </c>
    </row>
    <row r="594" spans="1:4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9" t="e">
        <f t="shared" si="130"/>
        <v>#VALUE!</v>
      </c>
      <c r="E594" s="9" t="e">
        <f t="shared" si="131"/>
        <v>#VALUE!</v>
      </c>
      <c r="F594" s="9" t="e">
        <f t="shared" si="132"/>
        <v>#VALUE!</v>
      </c>
      <c r="G594" s="9" t="str">
        <f t="shared" si="133"/>
        <v/>
      </c>
      <c r="H594" s="9" t="str">
        <f t="shared" si="134"/>
        <v/>
      </c>
      <c r="I594" s="9" t="str">
        <f t="shared" si="135"/>
        <v/>
      </c>
      <c r="J594" s="9" t="str">
        <f t="shared" si="136"/>
        <v/>
      </c>
      <c r="K594" s="11" t="e">
        <f t="shared" si="137"/>
        <v>#VALUE!</v>
      </c>
      <c r="L594" s="11" t="e">
        <f t="shared" si="138"/>
        <v>#VALUE!</v>
      </c>
      <c r="M594" s="11" t="e">
        <f t="shared" si="139"/>
        <v>#VALUE!</v>
      </c>
      <c r="N594" s="11" t="e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#VALUE!</v>
      </c>
      <c r="O594" s="11">
        <f>0</f>
        <v>0</v>
      </c>
      <c r="P594" s="11" t="e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#VALUE!</v>
      </c>
      <c r="Q594" s="11" t="e">
        <f>2*'OddsRatio_working_3-way'!K594*'OddsRatio_working_3-way'!L594*'OddsRatio_working_3-way'!M594</f>
        <v>#VALUE!</v>
      </c>
      <c r="R594" s="11" t="e">
        <f t="shared" si="140"/>
        <v>#VALUE!</v>
      </c>
      <c r="S594" s="11" t="e">
        <f t="shared" si="141"/>
        <v>#VALUE!</v>
      </c>
      <c r="T594" s="11" t="e">
        <f t="shared" si="142"/>
        <v>#VALUE!</v>
      </c>
      <c r="U594" s="11" t="e">
        <f>'OddsRatio_working_3-way'!S594-'OddsRatio_working_3-way'!R594^2/3</f>
        <v>#VALUE!</v>
      </c>
      <c r="V594" s="11" t="e">
        <f>'OddsRatio_working_3-way'!S594*'OddsRatio_working_3-way'!R594/3-2*'OddsRatio_working_3-way'!R594^3/27-'OddsRatio_working_3-way'!T594</f>
        <v>#VALUE!</v>
      </c>
      <c r="W594" s="11" t="e">
        <f>'OddsRatio_working_3-way'!V594^2+4*'OddsRatio_working_3-way'!U594^3/27</f>
        <v>#VALUE!</v>
      </c>
      <c r="X594" s="11" t="e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#VALUE!</v>
      </c>
      <c r="Y594" s="11" t="e">
        <f>IF('OddsRatio_working_3-way'!W594&gt;=0,IF('OddsRatio_working_3-way'!V594+SQRT('OddsRatio_working_3-way'!W594)&gt;0,0,PI()),ACOS('OddsRatio_working_3-way'!V594/(2*'OddsRatio_working_3-way'!X594)))</f>
        <v>#VALUE!</v>
      </c>
      <c r="Z594" s="11" t="e">
        <f>'OddsRatio_working_3-way'!X594^(1/3)*COS('OddsRatio_working_3-way'!Y594/3)</f>
        <v>#VALUE!</v>
      </c>
      <c r="AA594" s="11" t="e">
        <f>'OddsRatio_working_3-way'!X594^(1/3)*COS(('OddsRatio_working_3-way'!Y594+2*PI())/3)</f>
        <v>#VALUE!</v>
      </c>
      <c r="AB594" s="11" t="e">
        <f>'OddsRatio_working_3-way'!X594^(1/3)*COS(('OddsRatio_working_3-way'!Y594+4*PI())/3)</f>
        <v>#VALUE!</v>
      </c>
      <c r="AC594" s="11" t="e">
        <f>'OddsRatio_working_3-way'!X594^(1/3)*SIN('OddsRatio_working_3-way'!Y594/3)</f>
        <v>#VALUE!</v>
      </c>
      <c r="AD594" s="11" t="e">
        <f>'OddsRatio_working_3-way'!X594^(1/3)*SIN(('OddsRatio_working_3-way'!Y594+2*PI())/3)</f>
        <v>#VALUE!</v>
      </c>
      <c r="AE594" s="11" t="e">
        <f>'OddsRatio_working_3-way'!X594^(1/3)*SIN(('OddsRatio_working_3-way'!Y594+4*PI())/3)</f>
        <v>#VALUE!</v>
      </c>
      <c r="AF594" s="11" t="e">
        <f>-'OddsRatio_working_3-way'!U594/(3*'OddsRatio_working_3-way'!X594^(1/3))*COS(('OddsRatio_working_3-way'!Y594)/3)</f>
        <v>#VALUE!</v>
      </c>
      <c r="AG594" s="11" t="e">
        <f>-'OddsRatio_working_3-way'!U594/(3*'OddsRatio_working_3-way'!X594^(1/3))*COS(('OddsRatio_working_3-way'!Y594+2*PI())/3)</f>
        <v>#VALUE!</v>
      </c>
      <c r="AH594" s="11" t="e">
        <f>-'OddsRatio_working_3-way'!U594/(3*'OddsRatio_working_3-way'!X594^(1/3))*COS(('OddsRatio_working_3-way'!Y594+4*PI())/3)</f>
        <v>#VALUE!</v>
      </c>
      <c r="AI594" s="11" t="e">
        <f>'OddsRatio_working_3-way'!U594/(3*'OddsRatio_working_3-way'!X594^(1/3))*SIN(('OddsRatio_working_3-way'!Y594)/3)</f>
        <v>#VALUE!</v>
      </c>
      <c r="AJ594" s="11" t="e">
        <f>'OddsRatio_working_3-way'!U594/(3*'OddsRatio_working_3-way'!X594^(1/3))*SIN(('OddsRatio_working_3-way'!Y594+2*PI())/3)</f>
        <v>#VALUE!</v>
      </c>
      <c r="AK594" s="11" t="e">
        <f>'OddsRatio_working_3-way'!U594/(3*'OddsRatio_working_3-way'!X594^(1/3))*SIN(('OddsRatio_working_3-way'!Y594+4*PI())/3)</f>
        <v>#VALUE!</v>
      </c>
      <c r="AL594" s="11" t="e">
        <f>'OddsRatio_working_3-way'!Z594+'OddsRatio_working_3-way'!AF594</f>
        <v>#VALUE!</v>
      </c>
      <c r="AM594" s="11" t="e">
        <f>'OddsRatio_working_3-way'!AA594+'OddsRatio_working_3-way'!AG594</f>
        <v>#VALUE!</v>
      </c>
      <c r="AN594" s="11" t="e">
        <f>'OddsRatio_working_3-way'!AB594+'OddsRatio_working_3-way'!AH594</f>
        <v>#VALUE!</v>
      </c>
      <c r="AO594" s="11" t="e">
        <f>'OddsRatio_working_3-way'!AC594+'OddsRatio_working_3-way'!AI594</f>
        <v>#VALUE!</v>
      </c>
      <c r="AP594" s="11" t="e">
        <f>'OddsRatio_working_3-way'!AD594+'OddsRatio_working_3-way'!AJ594</f>
        <v>#VALUE!</v>
      </c>
      <c r="AQ594" s="11" t="e">
        <f>'OddsRatio_working_3-way'!AE594+'OddsRatio_working_3-way'!AK594</f>
        <v>#VALUE!</v>
      </c>
      <c r="AR594" s="10" t="str">
        <f>IF(A594="","",IF(('OddsRatio_working_3-way'!X594=0),IF(Q594&gt;0,-Q594^(1/3),(-Q594)^(1/3)),'OddsRatio_working_3-way'!AL594-'OddsRatio_working_3-way'!R594/3))</f>
        <v/>
      </c>
      <c r="AS594" s="11" t="e">
        <f>IF(('OddsRatio_working_3-way'!X594=0),IF(Q594&gt;0,-Q594^(1/3),(-Q594)^(1/3)),'OddsRatio_working_3-way'!AM594-'OddsRatio_working_3-way'!R594/3)</f>
        <v>#VALUE!</v>
      </c>
      <c r="AT594" s="11" t="e">
        <f>IF(('OddsRatio_working_3-way'!X594=0),IF(Q594&gt;0,-Q594^(1/3),(-Q594)^(1/3)),'OddsRatio_working_3-way'!AN594-'OddsRatio_working_3-way'!R594/3)</f>
        <v>#VALUE!</v>
      </c>
      <c r="AU594" s="11" t="e">
        <f>IF(('OddsRatio_working_3-way'!X594=0),0,'OddsRatio_working_3-way'!AO594)</f>
        <v>#VALUE!</v>
      </c>
      <c r="AV594" s="11" t="e">
        <f>IF(('OddsRatio_working_3-way'!X594=0),0,'OddsRatio_working_3-way'!AP594)</f>
        <v>#VALUE!</v>
      </c>
      <c r="AW594" s="11" t="e">
        <f>IF(('OddsRatio_working_3-way'!X594=0),0,'OddsRatio_working_3-way'!AQ594)</f>
        <v>#VALUE!</v>
      </c>
    </row>
    <row r="595" spans="1:4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9" t="e">
        <f t="shared" si="130"/>
        <v>#VALUE!</v>
      </c>
      <c r="E595" s="9" t="e">
        <f t="shared" si="131"/>
        <v>#VALUE!</v>
      </c>
      <c r="F595" s="9" t="e">
        <f t="shared" si="132"/>
        <v>#VALUE!</v>
      </c>
      <c r="G595" s="9" t="str">
        <f t="shared" si="133"/>
        <v/>
      </c>
      <c r="H595" s="9" t="str">
        <f t="shared" si="134"/>
        <v/>
      </c>
      <c r="I595" s="9" t="str">
        <f t="shared" si="135"/>
        <v/>
      </c>
      <c r="J595" s="9" t="str">
        <f t="shared" si="136"/>
        <v/>
      </c>
      <c r="K595" s="11" t="e">
        <f t="shared" si="137"/>
        <v>#VALUE!</v>
      </c>
      <c r="L595" s="11" t="e">
        <f t="shared" si="138"/>
        <v>#VALUE!</v>
      </c>
      <c r="M595" s="11" t="e">
        <f t="shared" si="139"/>
        <v>#VALUE!</v>
      </c>
      <c r="N595" s="11" t="e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#VALUE!</v>
      </c>
      <c r="O595" s="11">
        <f>0</f>
        <v>0</v>
      </c>
      <c r="P595" s="11" t="e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#VALUE!</v>
      </c>
      <c r="Q595" s="11" t="e">
        <f>2*'OddsRatio_working_3-way'!K595*'OddsRatio_working_3-way'!L595*'OddsRatio_working_3-way'!M595</f>
        <v>#VALUE!</v>
      </c>
      <c r="R595" s="11" t="e">
        <f t="shared" si="140"/>
        <v>#VALUE!</v>
      </c>
      <c r="S595" s="11" t="e">
        <f t="shared" si="141"/>
        <v>#VALUE!</v>
      </c>
      <c r="T595" s="11" t="e">
        <f t="shared" si="142"/>
        <v>#VALUE!</v>
      </c>
      <c r="U595" s="11" t="e">
        <f>'OddsRatio_working_3-way'!S595-'OddsRatio_working_3-way'!R595^2/3</f>
        <v>#VALUE!</v>
      </c>
      <c r="V595" s="11" t="e">
        <f>'OddsRatio_working_3-way'!S595*'OddsRatio_working_3-way'!R595/3-2*'OddsRatio_working_3-way'!R595^3/27-'OddsRatio_working_3-way'!T595</f>
        <v>#VALUE!</v>
      </c>
      <c r="W595" s="11" t="e">
        <f>'OddsRatio_working_3-way'!V595^2+4*'OddsRatio_working_3-way'!U595^3/27</f>
        <v>#VALUE!</v>
      </c>
      <c r="X595" s="11" t="e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#VALUE!</v>
      </c>
      <c r="Y595" s="11" t="e">
        <f>IF('OddsRatio_working_3-way'!W595&gt;=0,IF('OddsRatio_working_3-way'!V595+SQRT('OddsRatio_working_3-way'!W595)&gt;0,0,PI()),ACOS('OddsRatio_working_3-way'!V595/(2*'OddsRatio_working_3-way'!X595)))</f>
        <v>#VALUE!</v>
      </c>
      <c r="Z595" s="11" t="e">
        <f>'OddsRatio_working_3-way'!X595^(1/3)*COS('OddsRatio_working_3-way'!Y595/3)</f>
        <v>#VALUE!</v>
      </c>
      <c r="AA595" s="11" t="e">
        <f>'OddsRatio_working_3-way'!X595^(1/3)*COS(('OddsRatio_working_3-way'!Y595+2*PI())/3)</f>
        <v>#VALUE!</v>
      </c>
      <c r="AB595" s="11" t="e">
        <f>'OddsRatio_working_3-way'!X595^(1/3)*COS(('OddsRatio_working_3-way'!Y595+4*PI())/3)</f>
        <v>#VALUE!</v>
      </c>
      <c r="AC595" s="11" t="e">
        <f>'OddsRatio_working_3-way'!X595^(1/3)*SIN('OddsRatio_working_3-way'!Y595/3)</f>
        <v>#VALUE!</v>
      </c>
      <c r="AD595" s="11" t="e">
        <f>'OddsRatio_working_3-way'!X595^(1/3)*SIN(('OddsRatio_working_3-way'!Y595+2*PI())/3)</f>
        <v>#VALUE!</v>
      </c>
      <c r="AE595" s="11" t="e">
        <f>'OddsRatio_working_3-way'!X595^(1/3)*SIN(('OddsRatio_working_3-way'!Y595+4*PI())/3)</f>
        <v>#VALUE!</v>
      </c>
      <c r="AF595" s="11" t="e">
        <f>-'OddsRatio_working_3-way'!U595/(3*'OddsRatio_working_3-way'!X595^(1/3))*COS(('OddsRatio_working_3-way'!Y595)/3)</f>
        <v>#VALUE!</v>
      </c>
      <c r="AG595" s="11" t="e">
        <f>-'OddsRatio_working_3-way'!U595/(3*'OddsRatio_working_3-way'!X595^(1/3))*COS(('OddsRatio_working_3-way'!Y595+2*PI())/3)</f>
        <v>#VALUE!</v>
      </c>
      <c r="AH595" s="11" t="e">
        <f>-'OddsRatio_working_3-way'!U595/(3*'OddsRatio_working_3-way'!X595^(1/3))*COS(('OddsRatio_working_3-way'!Y595+4*PI())/3)</f>
        <v>#VALUE!</v>
      </c>
      <c r="AI595" s="11" t="e">
        <f>'OddsRatio_working_3-way'!U595/(3*'OddsRatio_working_3-way'!X595^(1/3))*SIN(('OddsRatio_working_3-way'!Y595)/3)</f>
        <v>#VALUE!</v>
      </c>
      <c r="AJ595" s="11" t="e">
        <f>'OddsRatio_working_3-way'!U595/(3*'OddsRatio_working_3-way'!X595^(1/3))*SIN(('OddsRatio_working_3-way'!Y595+2*PI())/3)</f>
        <v>#VALUE!</v>
      </c>
      <c r="AK595" s="11" t="e">
        <f>'OddsRatio_working_3-way'!U595/(3*'OddsRatio_working_3-way'!X595^(1/3))*SIN(('OddsRatio_working_3-way'!Y595+4*PI())/3)</f>
        <v>#VALUE!</v>
      </c>
      <c r="AL595" s="11" t="e">
        <f>'OddsRatio_working_3-way'!Z595+'OddsRatio_working_3-way'!AF595</f>
        <v>#VALUE!</v>
      </c>
      <c r="AM595" s="11" t="e">
        <f>'OddsRatio_working_3-way'!AA595+'OddsRatio_working_3-way'!AG595</f>
        <v>#VALUE!</v>
      </c>
      <c r="AN595" s="11" t="e">
        <f>'OddsRatio_working_3-way'!AB595+'OddsRatio_working_3-way'!AH595</f>
        <v>#VALUE!</v>
      </c>
      <c r="AO595" s="11" t="e">
        <f>'OddsRatio_working_3-way'!AC595+'OddsRatio_working_3-way'!AI595</f>
        <v>#VALUE!</v>
      </c>
      <c r="AP595" s="11" t="e">
        <f>'OddsRatio_working_3-way'!AD595+'OddsRatio_working_3-way'!AJ595</f>
        <v>#VALUE!</v>
      </c>
      <c r="AQ595" s="11" t="e">
        <f>'OddsRatio_working_3-way'!AE595+'OddsRatio_working_3-way'!AK595</f>
        <v>#VALUE!</v>
      </c>
      <c r="AR595" s="10" t="str">
        <f>IF(A595="","",IF(('OddsRatio_working_3-way'!X595=0),IF(Q595&gt;0,-Q595^(1/3),(-Q595)^(1/3)),'OddsRatio_working_3-way'!AL595-'OddsRatio_working_3-way'!R595/3))</f>
        <v/>
      </c>
      <c r="AS595" s="11" t="e">
        <f>IF(('OddsRatio_working_3-way'!X595=0),IF(Q595&gt;0,-Q595^(1/3),(-Q595)^(1/3)),'OddsRatio_working_3-way'!AM595-'OddsRatio_working_3-way'!R595/3)</f>
        <v>#VALUE!</v>
      </c>
      <c r="AT595" s="11" t="e">
        <f>IF(('OddsRatio_working_3-way'!X595=0),IF(Q595&gt;0,-Q595^(1/3),(-Q595)^(1/3)),'OddsRatio_working_3-way'!AN595-'OddsRatio_working_3-way'!R595/3)</f>
        <v>#VALUE!</v>
      </c>
      <c r="AU595" s="11" t="e">
        <f>IF(('OddsRatio_working_3-way'!X595=0),0,'OddsRatio_working_3-way'!AO595)</f>
        <v>#VALUE!</v>
      </c>
      <c r="AV595" s="11" t="e">
        <f>IF(('OddsRatio_working_3-way'!X595=0),0,'OddsRatio_working_3-way'!AP595)</f>
        <v>#VALUE!</v>
      </c>
      <c r="AW595" s="11" t="e">
        <f>IF(('OddsRatio_working_3-way'!X595=0),0,'OddsRatio_working_3-way'!AQ595)</f>
        <v>#VALUE!</v>
      </c>
    </row>
    <row r="596" spans="1:4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9" t="e">
        <f t="shared" si="130"/>
        <v>#VALUE!</v>
      </c>
      <c r="E596" s="9" t="e">
        <f t="shared" si="131"/>
        <v>#VALUE!</v>
      </c>
      <c r="F596" s="9" t="e">
        <f t="shared" si="132"/>
        <v>#VALUE!</v>
      </c>
      <c r="G596" s="9" t="str">
        <f t="shared" si="133"/>
        <v/>
      </c>
      <c r="H596" s="9" t="str">
        <f t="shared" si="134"/>
        <v/>
      </c>
      <c r="I596" s="9" t="str">
        <f t="shared" si="135"/>
        <v/>
      </c>
      <c r="J596" s="9" t="str">
        <f t="shared" si="136"/>
        <v/>
      </c>
      <c r="K596" s="11" t="e">
        <f t="shared" si="137"/>
        <v>#VALUE!</v>
      </c>
      <c r="L596" s="11" t="e">
        <f t="shared" si="138"/>
        <v>#VALUE!</v>
      </c>
      <c r="M596" s="11" t="e">
        <f t="shared" si="139"/>
        <v>#VALUE!</v>
      </c>
      <c r="N596" s="11" t="e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#VALUE!</v>
      </c>
      <c r="O596" s="11">
        <f>0</f>
        <v>0</v>
      </c>
      <c r="P596" s="11" t="e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#VALUE!</v>
      </c>
      <c r="Q596" s="11" t="e">
        <f>2*'OddsRatio_working_3-way'!K596*'OddsRatio_working_3-way'!L596*'OddsRatio_working_3-way'!M596</f>
        <v>#VALUE!</v>
      </c>
      <c r="R596" s="11" t="e">
        <f t="shared" si="140"/>
        <v>#VALUE!</v>
      </c>
      <c r="S596" s="11" t="e">
        <f t="shared" si="141"/>
        <v>#VALUE!</v>
      </c>
      <c r="T596" s="11" t="e">
        <f t="shared" si="142"/>
        <v>#VALUE!</v>
      </c>
      <c r="U596" s="11" t="e">
        <f>'OddsRatio_working_3-way'!S596-'OddsRatio_working_3-way'!R596^2/3</f>
        <v>#VALUE!</v>
      </c>
      <c r="V596" s="11" t="e">
        <f>'OddsRatio_working_3-way'!S596*'OddsRatio_working_3-way'!R596/3-2*'OddsRatio_working_3-way'!R596^3/27-'OddsRatio_working_3-way'!T596</f>
        <v>#VALUE!</v>
      </c>
      <c r="W596" s="11" t="e">
        <f>'OddsRatio_working_3-way'!V596^2+4*'OddsRatio_working_3-way'!U596^3/27</f>
        <v>#VALUE!</v>
      </c>
      <c r="X596" s="11" t="e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#VALUE!</v>
      </c>
      <c r="Y596" s="11" t="e">
        <f>IF('OddsRatio_working_3-way'!W596&gt;=0,IF('OddsRatio_working_3-way'!V596+SQRT('OddsRatio_working_3-way'!W596)&gt;0,0,PI()),ACOS('OddsRatio_working_3-way'!V596/(2*'OddsRatio_working_3-way'!X596)))</f>
        <v>#VALUE!</v>
      </c>
      <c r="Z596" s="11" t="e">
        <f>'OddsRatio_working_3-way'!X596^(1/3)*COS('OddsRatio_working_3-way'!Y596/3)</f>
        <v>#VALUE!</v>
      </c>
      <c r="AA596" s="11" t="e">
        <f>'OddsRatio_working_3-way'!X596^(1/3)*COS(('OddsRatio_working_3-way'!Y596+2*PI())/3)</f>
        <v>#VALUE!</v>
      </c>
      <c r="AB596" s="11" t="e">
        <f>'OddsRatio_working_3-way'!X596^(1/3)*COS(('OddsRatio_working_3-way'!Y596+4*PI())/3)</f>
        <v>#VALUE!</v>
      </c>
      <c r="AC596" s="11" t="e">
        <f>'OddsRatio_working_3-way'!X596^(1/3)*SIN('OddsRatio_working_3-way'!Y596/3)</f>
        <v>#VALUE!</v>
      </c>
      <c r="AD596" s="11" t="e">
        <f>'OddsRatio_working_3-way'!X596^(1/3)*SIN(('OddsRatio_working_3-way'!Y596+2*PI())/3)</f>
        <v>#VALUE!</v>
      </c>
      <c r="AE596" s="11" t="e">
        <f>'OddsRatio_working_3-way'!X596^(1/3)*SIN(('OddsRatio_working_3-way'!Y596+4*PI())/3)</f>
        <v>#VALUE!</v>
      </c>
      <c r="AF596" s="11" t="e">
        <f>-'OddsRatio_working_3-way'!U596/(3*'OddsRatio_working_3-way'!X596^(1/3))*COS(('OddsRatio_working_3-way'!Y596)/3)</f>
        <v>#VALUE!</v>
      </c>
      <c r="AG596" s="11" t="e">
        <f>-'OddsRatio_working_3-way'!U596/(3*'OddsRatio_working_3-way'!X596^(1/3))*COS(('OddsRatio_working_3-way'!Y596+2*PI())/3)</f>
        <v>#VALUE!</v>
      </c>
      <c r="AH596" s="11" t="e">
        <f>-'OddsRatio_working_3-way'!U596/(3*'OddsRatio_working_3-way'!X596^(1/3))*COS(('OddsRatio_working_3-way'!Y596+4*PI())/3)</f>
        <v>#VALUE!</v>
      </c>
      <c r="AI596" s="11" t="e">
        <f>'OddsRatio_working_3-way'!U596/(3*'OddsRatio_working_3-way'!X596^(1/3))*SIN(('OddsRatio_working_3-way'!Y596)/3)</f>
        <v>#VALUE!</v>
      </c>
      <c r="AJ596" s="11" t="e">
        <f>'OddsRatio_working_3-way'!U596/(3*'OddsRatio_working_3-way'!X596^(1/3))*SIN(('OddsRatio_working_3-way'!Y596+2*PI())/3)</f>
        <v>#VALUE!</v>
      </c>
      <c r="AK596" s="11" t="e">
        <f>'OddsRatio_working_3-way'!U596/(3*'OddsRatio_working_3-way'!X596^(1/3))*SIN(('OddsRatio_working_3-way'!Y596+4*PI())/3)</f>
        <v>#VALUE!</v>
      </c>
      <c r="AL596" s="11" t="e">
        <f>'OddsRatio_working_3-way'!Z596+'OddsRatio_working_3-way'!AF596</f>
        <v>#VALUE!</v>
      </c>
      <c r="AM596" s="11" t="e">
        <f>'OddsRatio_working_3-way'!AA596+'OddsRatio_working_3-way'!AG596</f>
        <v>#VALUE!</v>
      </c>
      <c r="AN596" s="11" t="e">
        <f>'OddsRatio_working_3-way'!AB596+'OddsRatio_working_3-way'!AH596</f>
        <v>#VALUE!</v>
      </c>
      <c r="AO596" s="11" t="e">
        <f>'OddsRatio_working_3-way'!AC596+'OddsRatio_working_3-way'!AI596</f>
        <v>#VALUE!</v>
      </c>
      <c r="AP596" s="11" t="e">
        <f>'OddsRatio_working_3-way'!AD596+'OddsRatio_working_3-way'!AJ596</f>
        <v>#VALUE!</v>
      </c>
      <c r="AQ596" s="11" t="e">
        <f>'OddsRatio_working_3-way'!AE596+'OddsRatio_working_3-way'!AK596</f>
        <v>#VALUE!</v>
      </c>
      <c r="AR596" s="10" t="str">
        <f>IF(A596="","",IF(('OddsRatio_working_3-way'!X596=0),IF(Q596&gt;0,-Q596^(1/3),(-Q596)^(1/3)),'OddsRatio_working_3-way'!AL596-'OddsRatio_working_3-way'!R596/3))</f>
        <v/>
      </c>
      <c r="AS596" s="11" t="e">
        <f>IF(('OddsRatio_working_3-way'!X596=0),IF(Q596&gt;0,-Q596^(1/3),(-Q596)^(1/3)),'OddsRatio_working_3-way'!AM596-'OddsRatio_working_3-way'!R596/3)</f>
        <v>#VALUE!</v>
      </c>
      <c r="AT596" s="11" t="e">
        <f>IF(('OddsRatio_working_3-way'!X596=0),IF(Q596&gt;0,-Q596^(1/3),(-Q596)^(1/3)),'OddsRatio_working_3-way'!AN596-'OddsRatio_working_3-way'!R596/3)</f>
        <v>#VALUE!</v>
      </c>
      <c r="AU596" s="11" t="e">
        <f>IF(('OddsRatio_working_3-way'!X596=0),0,'OddsRatio_working_3-way'!AO596)</f>
        <v>#VALUE!</v>
      </c>
      <c r="AV596" s="11" t="e">
        <f>IF(('OddsRatio_working_3-way'!X596=0),0,'OddsRatio_working_3-way'!AP596)</f>
        <v>#VALUE!</v>
      </c>
      <c r="AW596" s="11" t="e">
        <f>IF(('OddsRatio_working_3-way'!X596=0),0,'OddsRatio_working_3-way'!AQ596)</f>
        <v>#VALUE!</v>
      </c>
    </row>
    <row r="597" spans="1:4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9" t="e">
        <f t="shared" si="130"/>
        <v>#VALUE!</v>
      </c>
      <c r="E597" s="9" t="e">
        <f t="shared" si="131"/>
        <v>#VALUE!</v>
      </c>
      <c r="F597" s="9" t="e">
        <f t="shared" si="132"/>
        <v>#VALUE!</v>
      </c>
      <c r="G597" s="9" t="str">
        <f t="shared" si="133"/>
        <v/>
      </c>
      <c r="H597" s="9" t="str">
        <f t="shared" si="134"/>
        <v/>
      </c>
      <c r="I597" s="9" t="str">
        <f t="shared" si="135"/>
        <v/>
      </c>
      <c r="J597" s="9" t="str">
        <f t="shared" si="136"/>
        <v/>
      </c>
      <c r="K597" s="11" t="e">
        <f t="shared" si="137"/>
        <v>#VALUE!</v>
      </c>
      <c r="L597" s="11" t="e">
        <f t="shared" si="138"/>
        <v>#VALUE!</v>
      </c>
      <c r="M597" s="11" t="e">
        <f t="shared" si="139"/>
        <v>#VALUE!</v>
      </c>
      <c r="N597" s="11" t="e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#VALUE!</v>
      </c>
      <c r="O597" s="11">
        <f>0</f>
        <v>0</v>
      </c>
      <c r="P597" s="11" t="e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#VALUE!</v>
      </c>
      <c r="Q597" s="11" t="e">
        <f>2*'OddsRatio_working_3-way'!K597*'OddsRatio_working_3-way'!L597*'OddsRatio_working_3-way'!M597</f>
        <v>#VALUE!</v>
      </c>
      <c r="R597" s="11" t="e">
        <f t="shared" si="140"/>
        <v>#VALUE!</v>
      </c>
      <c r="S597" s="11" t="e">
        <f t="shared" si="141"/>
        <v>#VALUE!</v>
      </c>
      <c r="T597" s="11" t="e">
        <f t="shared" si="142"/>
        <v>#VALUE!</v>
      </c>
      <c r="U597" s="11" t="e">
        <f>'OddsRatio_working_3-way'!S597-'OddsRatio_working_3-way'!R597^2/3</f>
        <v>#VALUE!</v>
      </c>
      <c r="V597" s="11" t="e">
        <f>'OddsRatio_working_3-way'!S597*'OddsRatio_working_3-way'!R597/3-2*'OddsRatio_working_3-way'!R597^3/27-'OddsRatio_working_3-way'!T597</f>
        <v>#VALUE!</v>
      </c>
      <c r="W597" s="11" t="e">
        <f>'OddsRatio_working_3-way'!V597^2+4*'OddsRatio_working_3-way'!U597^3/27</f>
        <v>#VALUE!</v>
      </c>
      <c r="X597" s="11" t="e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#VALUE!</v>
      </c>
      <c r="Y597" s="11" t="e">
        <f>IF('OddsRatio_working_3-way'!W597&gt;=0,IF('OddsRatio_working_3-way'!V597+SQRT('OddsRatio_working_3-way'!W597)&gt;0,0,PI()),ACOS('OddsRatio_working_3-way'!V597/(2*'OddsRatio_working_3-way'!X597)))</f>
        <v>#VALUE!</v>
      </c>
      <c r="Z597" s="11" t="e">
        <f>'OddsRatio_working_3-way'!X597^(1/3)*COS('OddsRatio_working_3-way'!Y597/3)</f>
        <v>#VALUE!</v>
      </c>
      <c r="AA597" s="11" t="e">
        <f>'OddsRatio_working_3-way'!X597^(1/3)*COS(('OddsRatio_working_3-way'!Y597+2*PI())/3)</f>
        <v>#VALUE!</v>
      </c>
      <c r="AB597" s="11" t="e">
        <f>'OddsRatio_working_3-way'!X597^(1/3)*COS(('OddsRatio_working_3-way'!Y597+4*PI())/3)</f>
        <v>#VALUE!</v>
      </c>
      <c r="AC597" s="11" t="e">
        <f>'OddsRatio_working_3-way'!X597^(1/3)*SIN('OddsRatio_working_3-way'!Y597/3)</f>
        <v>#VALUE!</v>
      </c>
      <c r="AD597" s="11" t="e">
        <f>'OddsRatio_working_3-way'!X597^(1/3)*SIN(('OddsRatio_working_3-way'!Y597+2*PI())/3)</f>
        <v>#VALUE!</v>
      </c>
      <c r="AE597" s="11" t="e">
        <f>'OddsRatio_working_3-way'!X597^(1/3)*SIN(('OddsRatio_working_3-way'!Y597+4*PI())/3)</f>
        <v>#VALUE!</v>
      </c>
      <c r="AF597" s="11" t="e">
        <f>-'OddsRatio_working_3-way'!U597/(3*'OddsRatio_working_3-way'!X597^(1/3))*COS(('OddsRatio_working_3-way'!Y597)/3)</f>
        <v>#VALUE!</v>
      </c>
      <c r="AG597" s="11" t="e">
        <f>-'OddsRatio_working_3-way'!U597/(3*'OddsRatio_working_3-way'!X597^(1/3))*COS(('OddsRatio_working_3-way'!Y597+2*PI())/3)</f>
        <v>#VALUE!</v>
      </c>
      <c r="AH597" s="11" t="e">
        <f>-'OddsRatio_working_3-way'!U597/(3*'OddsRatio_working_3-way'!X597^(1/3))*COS(('OddsRatio_working_3-way'!Y597+4*PI())/3)</f>
        <v>#VALUE!</v>
      </c>
      <c r="AI597" s="11" t="e">
        <f>'OddsRatio_working_3-way'!U597/(3*'OddsRatio_working_3-way'!X597^(1/3))*SIN(('OddsRatio_working_3-way'!Y597)/3)</f>
        <v>#VALUE!</v>
      </c>
      <c r="AJ597" s="11" t="e">
        <f>'OddsRatio_working_3-way'!U597/(3*'OddsRatio_working_3-way'!X597^(1/3))*SIN(('OddsRatio_working_3-way'!Y597+2*PI())/3)</f>
        <v>#VALUE!</v>
      </c>
      <c r="AK597" s="11" t="e">
        <f>'OddsRatio_working_3-way'!U597/(3*'OddsRatio_working_3-way'!X597^(1/3))*SIN(('OddsRatio_working_3-way'!Y597+4*PI())/3)</f>
        <v>#VALUE!</v>
      </c>
      <c r="AL597" s="11" t="e">
        <f>'OddsRatio_working_3-way'!Z597+'OddsRatio_working_3-way'!AF597</f>
        <v>#VALUE!</v>
      </c>
      <c r="AM597" s="11" t="e">
        <f>'OddsRatio_working_3-way'!AA597+'OddsRatio_working_3-way'!AG597</f>
        <v>#VALUE!</v>
      </c>
      <c r="AN597" s="11" t="e">
        <f>'OddsRatio_working_3-way'!AB597+'OddsRatio_working_3-way'!AH597</f>
        <v>#VALUE!</v>
      </c>
      <c r="AO597" s="11" t="e">
        <f>'OddsRatio_working_3-way'!AC597+'OddsRatio_working_3-way'!AI597</f>
        <v>#VALUE!</v>
      </c>
      <c r="AP597" s="11" t="e">
        <f>'OddsRatio_working_3-way'!AD597+'OddsRatio_working_3-way'!AJ597</f>
        <v>#VALUE!</v>
      </c>
      <c r="AQ597" s="11" t="e">
        <f>'OddsRatio_working_3-way'!AE597+'OddsRatio_working_3-way'!AK597</f>
        <v>#VALUE!</v>
      </c>
      <c r="AR597" s="10" t="str">
        <f>IF(A597="","",IF(('OddsRatio_working_3-way'!X597=0),IF(Q597&gt;0,-Q597^(1/3),(-Q597)^(1/3)),'OddsRatio_working_3-way'!AL597-'OddsRatio_working_3-way'!R597/3))</f>
        <v/>
      </c>
      <c r="AS597" s="11" t="e">
        <f>IF(('OddsRatio_working_3-way'!X597=0),IF(Q597&gt;0,-Q597^(1/3),(-Q597)^(1/3)),'OddsRatio_working_3-way'!AM597-'OddsRatio_working_3-way'!R597/3)</f>
        <v>#VALUE!</v>
      </c>
      <c r="AT597" s="11" t="e">
        <f>IF(('OddsRatio_working_3-way'!X597=0),IF(Q597&gt;0,-Q597^(1/3),(-Q597)^(1/3)),'OddsRatio_working_3-way'!AN597-'OddsRatio_working_3-way'!R597/3)</f>
        <v>#VALUE!</v>
      </c>
      <c r="AU597" s="11" t="e">
        <f>IF(('OddsRatio_working_3-way'!X597=0),0,'OddsRatio_working_3-way'!AO597)</f>
        <v>#VALUE!</v>
      </c>
      <c r="AV597" s="11" t="e">
        <f>IF(('OddsRatio_working_3-way'!X597=0),0,'OddsRatio_working_3-way'!AP597)</f>
        <v>#VALUE!</v>
      </c>
      <c r="AW597" s="11" t="e">
        <f>IF(('OddsRatio_working_3-way'!X597=0),0,'OddsRatio_working_3-way'!AQ597)</f>
        <v>#VALUE!</v>
      </c>
    </row>
    <row r="598" spans="1:4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9" t="e">
        <f t="shared" si="130"/>
        <v>#VALUE!</v>
      </c>
      <c r="E598" s="9" t="e">
        <f t="shared" si="131"/>
        <v>#VALUE!</v>
      </c>
      <c r="F598" s="9" t="e">
        <f t="shared" si="132"/>
        <v>#VALUE!</v>
      </c>
      <c r="G598" s="9" t="str">
        <f t="shared" si="133"/>
        <v/>
      </c>
      <c r="H598" s="9" t="str">
        <f t="shared" si="134"/>
        <v/>
      </c>
      <c r="I598" s="9" t="str">
        <f t="shared" si="135"/>
        <v/>
      </c>
      <c r="J598" s="9" t="str">
        <f t="shared" si="136"/>
        <v/>
      </c>
      <c r="K598" s="11" t="e">
        <f t="shared" si="137"/>
        <v>#VALUE!</v>
      </c>
      <c r="L598" s="11" t="e">
        <f t="shared" si="138"/>
        <v>#VALUE!</v>
      </c>
      <c r="M598" s="11" t="e">
        <f t="shared" si="139"/>
        <v>#VALUE!</v>
      </c>
      <c r="N598" s="11" t="e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#VALUE!</v>
      </c>
      <c r="O598" s="11">
        <f>0</f>
        <v>0</v>
      </c>
      <c r="P598" s="11" t="e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#VALUE!</v>
      </c>
      <c r="Q598" s="11" t="e">
        <f>2*'OddsRatio_working_3-way'!K598*'OddsRatio_working_3-way'!L598*'OddsRatio_working_3-way'!M598</f>
        <v>#VALUE!</v>
      </c>
      <c r="R598" s="11" t="e">
        <f t="shared" si="140"/>
        <v>#VALUE!</v>
      </c>
      <c r="S598" s="11" t="e">
        <f t="shared" si="141"/>
        <v>#VALUE!</v>
      </c>
      <c r="T598" s="11" t="e">
        <f t="shared" si="142"/>
        <v>#VALUE!</v>
      </c>
      <c r="U598" s="11" t="e">
        <f>'OddsRatio_working_3-way'!S598-'OddsRatio_working_3-way'!R598^2/3</f>
        <v>#VALUE!</v>
      </c>
      <c r="V598" s="11" t="e">
        <f>'OddsRatio_working_3-way'!S598*'OddsRatio_working_3-way'!R598/3-2*'OddsRatio_working_3-way'!R598^3/27-'OddsRatio_working_3-way'!T598</f>
        <v>#VALUE!</v>
      </c>
      <c r="W598" s="11" t="e">
        <f>'OddsRatio_working_3-way'!V598^2+4*'OddsRatio_working_3-way'!U598^3/27</f>
        <v>#VALUE!</v>
      </c>
      <c r="X598" s="11" t="e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#VALUE!</v>
      </c>
      <c r="Y598" s="11" t="e">
        <f>IF('OddsRatio_working_3-way'!W598&gt;=0,IF('OddsRatio_working_3-way'!V598+SQRT('OddsRatio_working_3-way'!W598)&gt;0,0,PI()),ACOS('OddsRatio_working_3-way'!V598/(2*'OddsRatio_working_3-way'!X598)))</f>
        <v>#VALUE!</v>
      </c>
      <c r="Z598" s="11" t="e">
        <f>'OddsRatio_working_3-way'!X598^(1/3)*COS('OddsRatio_working_3-way'!Y598/3)</f>
        <v>#VALUE!</v>
      </c>
      <c r="AA598" s="11" t="e">
        <f>'OddsRatio_working_3-way'!X598^(1/3)*COS(('OddsRatio_working_3-way'!Y598+2*PI())/3)</f>
        <v>#VALUE!</v>
      </c>
      <c r="AB598" s="11" t="e">
        <f>'OddsRatio_working_3-way'!X598^(1/3)*COS(('OddsRatio_working_3-way'!Y598+4*PI())/3)</f>
        <v>#VALUE!</v>
      </c>
      <c r="AC598" s="11" t="e">
        <f>'OddsRatio_working_3-way'!X598^(1/3)*SIN('OddsRatio_working_3-way'!Y598/3)</f>
        <v>#VALUE!</v>
      </c>
      <c r="AD598" s="11" t="e">
        <f>'OddsRatio_working_3-way'!X598^(1/3)*SIN(('OddsRatio_working_3-way'!Y598+2*PI())/3)</f>
        <v>#VALUE!</v>
      </c>
      <c r="AE598" s="11" t="e">
        <f>'OddsRatio_working_3-way'!X598^(1/3)*SIN(('OddsRatio_working_3-way'!Y598+4*PI())/3)</f>
        <v>#VALUE!</v>
      </c>
      <c r="AF598" s="11" t="e">
        <f>-'OddsRatio_working_3-way'!U598/(3*'OddsRatio_working_3-way'!X598^(1/3))*COS(('OddsRatio_working_3-way'!Y598)/3)</f>
        <v>#VALUE!</v>
      </c>
      <c r="AG598" s="11" t="e">
        <f>-'OddsRatio_working_3-way'!U598/(3*'OddsRatio_working_3-way'!X598^(1/3))*COS(('OddsRatio_working_3-way'!Y598+2*PI())/3)</f>
        <v>#VALUE!</v>
      </c>
      <c r="AH598" s="11" t="e">
        <f>-'OddsRatio_working_3-way'!U598/(3*'OddsRatio_working_3-way'!X598^(1/3))*COS(('OddsRatio_working_3-way'!Y598+4*PI())/3)</f>
        <v>#VALUE!</v>
      </c>
      <c r="AI598" s="11" t="e">
        <f>'OddsRatio_working_3-way'!U598/(3*'OddsRatio_working_3-way'!X598^(1/3))*SIN(('OddsRatio_working_3-way'!Y598)/3)</f>
        <v>#VALUE!</v>
      </c>
      <c r="AJ598" s="11" t="e">
        <f>'OddsRatio_working_3-way'!U598/(3*'OddsRatio_working_3-way'!X598^(1/3))*SIN(('OddsRatio_working_3-way'!Y598+2*PI())/3)</f>
        <v>#VALUE!</v>
      </c>
      <c r="AK598" s="11" t="e">
        <f>'OddsRatio_working_3-way'!U598/(3*'OddsRatio_working_3-way'!X598^(1/3))*SIN(('OddsRatio_working_3-way'!Y598+4*PI())/3)</f>
        <v>#VALUE!</v>
      </c>
      <c r="AL598" s="11" t="e">
        <f>'OddsRatio_working_3-way'!Z598+'OddsRatio_working_3-way'!AF598</f>
        <v>#VALUE!</v>
      </c>
      <c r="AM598" s="11" t="e">
        <f>'OddsRatio_working_3-way'!AA598+'OddsRatio_working_3-way'!AG598</f>
        <v>#VALUE!</v>
      </c>
      <c r="AN598" s="11" t="e">
        <f>'OddsRatio_working_3-way'!AB598+'OddsRatio_working_3-way'!AH598</f>
        <v>#VALUE!</v>
      </c>
      <c r="AO598" s="11" t="e">
        <f>'OddsRatio_working_3-way'!AC598+'OddsRatio_working_3-way'!AI598</f>
        <v>#VALUE!</v>
      </c>
      <c r="AP598" s="11" t="e">
        <f>'OddsRatio_working_3-way'!AD598+'OddsRatio_working_3-way'!AJ598</f>
        <v>#VALUE!</v>
      </c>
      <c r="AQ598" s="11" t="e">
        <f>'OddsRatio_working_3-way'!AE598+'OddsRatio_working_3-way'!AK598</f>
        <v>#VALUE!</v>
      </c>
      <c r="AR598" s="10" t="str">
        <f>IF(A598="","",IF(('OddsRatio_working_3-way'!X598=0),IF(Q598&gt;0,-Q598^(1/3),(-Q598)^(1/3)),'OddsRatio_working_3-way'!AL598-'OddsRatio_working_3-way'!R598/3))</f>
        <v/>
      </c>
      <c r="AS598" s="11" t="e">
        <f>IF(('OddsRatio_working_3-way'!X598=0),IF(Q598&gt;0,-Q598^(1/3),(-Q598)^(1/3)),'OddsRatio_working_3-way'!AM598-'OddsRatio_working_3-way'!R598/3)</f>
        <v>#VALUE!</v>
      </c>
      <c r="AT598" s="11" t="e">
        <f>IF(('OddsRatio_working_3-way'!X598=0),IF(Q598&gt;0,-Q598^(1/3),(-Q598)^(1/3)),'OddsRatio_working_3-way'!AN598-'OddsRatio_working_3-way'!R598/3)</f>
        <v>#VALUE!</v>
      </c>
      <c r="AU598" s="11" t="e">
        <f>IF(('OddsRatio_working_3-way'!X598=0),0,'OddsRatio_working_3-way'!AO598)</f>
        <v>#VALUE!</v>
      </c>
      <c r="AV598" s="11" t="e">
        <f>IF(('OddsRatio_working_3-way'!X598=0),0,'OddsRatio_working_3-way'!AP598)</f>
        <v>#VALUE!</v>
      </c>
      <c r="AW598" s="11" t="e">
        <f>IF(('OddsRatio_working_3-way'!X598=0),0,'OddsRatio_working_3-way'!AQ598)</f>
        <v>#VALUE!</v>
      </c>
    </row>
    <row r="599" spans="1:4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9" t="e">
        <f t="shared" si="130"/>
        <v>#VALUE!</v>
      </c>
      <c r="E599" s="9" t="e">
        <f t="shared" si="131"/>
        <v>#VALUE!</v>
      </c>
      <c r="F599" s="9" t="e">
        <f t="shared" si="132"/>
        <v>#VALUE!</v>
      </c>
      <c r="G599" s="9" t="str">
        <f t="shared" si="133"/>
        <v/>
      </c>
      <c r="H599" s="9" t="str">
        <f t="shared" si="134"/>
        <v/>
      </c>
      <c r="I599" s="9" t="str">
        <f t="shared" si="135"/>
        <v/>
      </c>
      <c r="J599" s="9" t="str">
        <f t="shared" si="136"/>
        <v/>
      </c>
      <c r="K599" s="11" t="e">
        <f t="shared" si="137"/>
        <v>#VALUE!</v>
      </c>
      <c r="L599" s="11" t="e">
        <f t="shared" si="138"/>
        <v>#VALUE!</v>
      </c>
      <c r="M599" s="11" t="e">
        <f t="shared" si="139"/>
        <v>#VALUE!</v>
      </c>
      <c r="N599" s="11" t="e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#VALUE!</v>
      </c>
      <c r="O599" s="11">
        <f>0</f>
        <v>0</v>
      </c>
      <c r="P599" s="11" t="e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#VALUE!</v>
      </c>
      <c r="Q599" s="11" t="e">
        <f>2*'OddsRatio_working_3-way'!K599*'OddsRatio_working_3-way'!L599*'OddsRatio_working_3-way'!M599</f>
        <v>#VALUE!</v>
      </c>
      <c r="R599" s="11" t="e">
        <f t="shared" si="140"/>
        <v>#VALUE!</v>
      </c>
      <c r="S599" s="11" t="e">
        <f t="shared" si="141"/>
        <v>#VALUE!</v>
      </c>
      <c r="T599" s="11" t="e">
        <f t="shared" si="142"/>
        <v>#VALUE!</v>
      </c>
      <c r="U599" s="11" t="e">
        <f>'OddsRatio_working_3-way'!S599-'OddsRatio_working_3-way'!R599^2/3</f>
        <v>#VALUE!</v>
      </c>
      <c r="V599" s="11" t="e">
        <f>'OddsRatio_working_3-way'!S599*'OddsRatio_working_3-way'!R599/3-2*'OddsRatio_working_3-way'!R599^3/27-'OddsRatio_working_3-way'!T599</f>
        <v>#VALUE!</v>
      </c>
      <c r="W599" s="11" t="e">
        <f>'OddsRatio_working_3-way'!V599^2+4*'OddsRatio_working_3-way'!U599^3/27</f>
        <v>#VALUE!</v>
      </c>
      <c r="X599" s="11" t="e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#VALUE!</v>
      </c>
      <c r="Y599" s="11" t="e">
        <f>IF('OddsRatio_working_3-way'!W599&gt;=0,IF('OddsRatio_working_3-way'!V599+SQRT('OddsRatio_working_3-way'!W599)&gt;0,0,PI()),ACOS('OddsRatio_working_3-way'!V599/(2*'OddsRatio_working_3-way'!X599)))</f>
        <v>#VALUE!</v>
      </c>
      <c r="Z599" s="11" t="e">
        <f>'OddsRatio_working_3-way'!X599^(1/3)*COS('OddsRatio_working_3-way'!Y599/3)</f>
        <v>#VALUE!</v>
      </c>
      <c r="AA599" s="11" t="e">
        <f>'OddsRatio_working_3-way'!X599^(1/3)*COS(('OddsRatio_working_3-way'!Y599+2*PI())/3)</f>
        <v>#VALUE!</v>
      </c>
      <c r="AB599" s="11" t="e">
        <f>'OddsRatio_working_3-way'!X599^(1/3)*COS(('OddsRatio_working_3-way'!Y599+4*PI())/3)</f>
        <v>#VALUE!</v>
      </c>
      <c r="AC599" s="11" t="e">
        <f>'OddsRatio_working_3-way'!X599^(1/3)*SIN('OddsRatio_working_3-way'!Y599/3)</f>
        <v>#VALUE!</v>
      </c>
      <c r="AD599" s="11" t="e">
        <f>'OddsRatio_working_3-way'!X599^(1/3)*SIN(('OddsRatio_working_3-way'!Y599+2*PI())/3)</f>
        <v>#VALUE!</v>
      </c>
      <c r="AE599" s="11" t="e">
        <f>'OddsRatio_working_3-way'!X599^(1/3)*SIN(('OddsRatio_working_3-way'!Y599+4*PI())/3)</f>
        <v>#VALUE!</v>
      </c>
      <c r="AF599" s="11" t="e">
        <f>-'OddsRatio_working_3-way'!U599/(3*'OddsRatio_working_3-way'!X599^(1/3))*COS(('OddsRatio_working_3-way'!Y599)/3)</f>
        <v>#VALUE!</v>
      </c>
      <c r="AG599" s="11" t="e">
        <f>-'OddsRatio_working_3-way'!U599/(3*'OddsRatio_working_3-way'!X599^(1/3))*COS(('OddsRatio_working_3-way'!Y599+2*PI())/3)</f>
        <v>#VALUE!</v>
      </c>
      <c r="AH599" s="11" t="e">
        <f>-'OddsRatio_working_3-way'!U599/(3*'OddsRatio_working_3-way'!X599^(1/3))*COS(('OddsRatio_working_3-way'!Y599+4*PI())/3)</f>
        <v>#VALUE!</v>
      </c>
      <c r="AI599" s="11" t="e">
        <f>'OddsRatio_working_3-way'!U599/(3*'OddsRatio_working_3-way'!X599^(1/3))*SIN(('OddsRatio_working_3-way'!Y599)/3)</f>
        <v>#VALUE!</v>
      </c>
      <c r="AJ599" s="11" t="e">
        <f>'OddsRatio_working_3-way'!U599/(3*'OddsRatio_working_3-way'!X599^(1/3))*SIN(('OddsRatio_working_3-way'!Y599+2*PI())/3)</f>
        <v>#VALUE!</v>
      </c>
      <c r="AK599" s="11" t="e">
        <f>'OddsRatio_working_3-way'!U599/(3*'OddsRatio_working_3-way'!X599^(1/3))*SIN(('OddsRatio_working_3-way'!Y599+4*PI())/3)</f>
        <v>#VALUE!</v>
      </c>
      <c r="AL599" s="11" t="e">
        <f>'OddsRatio_working_3-way'!Z599+'OddsRatio_working_3-way'!AF599</f>
        <v>#VALUE!</v>
      </c>
      <c r="AM599" s="11" t="e">
        <f>'OddsRatio_working_3-way'!AA599+'OddsRatio_working_3-way'!AG599</f>
        <v>#VALUE!</v>
      </c>
      <c r="AN599" s="11" t="e">
        <f>'OddsRatio_working_3-way'!AB599+'OddsRatio_working_3-way'!AH599</f>
        <v>#VALUE!</v>
      </c>
      <c r="AO599" s="11" t="e">
        <f>'OddsRatio_working_3-way'!AC599+'OddsRatio_working_3-way'!AI599</f>
        <v>#VALUE!</v>
      </c>
      <c r="AP599" s="11" t="e">
        <f>'OddsRatio_working_3-way'!AD599+'OddsRatio_working_3-way'!AJ599</f>
        <v>#VALUE!</v>
      </c>
      <c r="AQ599" s="11" t="e">
        <f>'OddsRatio_working_3-way'!AE599+'OddsRatio_working_3-way'!AK599</f>
        <v>#VALUE!</v>
      </c>
      <c r="AR599" s="10" t="str">
        <f>IF(A599="","",IF(('OddsRatio_working_3-way'!X599=0),IF(Q599&gt;0,-Q599^(1/3),(-Q599)^(1/3)),'OddsRatio_working_3-way'!AL599-'OddsRatio_working_3-way'!R599/3))</f>
        <v/>
      </c>
      <c r="AS599" s="11" t="e">
        <f>IF(('OddsRatio_working_3-way'!X599=0),IF(Q599&gt;0,-Q599^(1/3),(-Q599)^(1/3)),'OddsRatio_working_3-way'!AM599-'OddsRatio_working_3-way'!R599/3)</f>
        <v>#VALUE!</v>
      </c>
      <c r="AT599" s="11" t="e">
        <f>IF(('OddsRatio_working_3-way'!X599=0),IF(Q599&gt;0,-Q599^(1/3),(-Q599)^(1/3)),'OddsRatio_working_3-way'!AN599-'OddsRatio_working_3-way'!R599/3)</f>
        <v>#VALUE!</v>
      </c>
      <c r="AU599" s="11" t="e">
        <f>IF(('OddsRatio_working_3-way'!X599=0),0,'OddsRatio_working_3-way'!AO599)</f>
        <v>#VALUE!</v>
      </c>
      <c r="AV599" s="11" t="e">
        <f>IF(('OddsRatio_working_3-way'!X599=0),0,'OddsRatio_working_3-way'!AP599)</f>
        <v>#VALUE!</v>
      </c>
      <c r="AW599" s="11" t="e">
        <f>IF(('OddsRatio_working_3-way'!X599=0),0,'OddsRatio_working_3-way'!AQ599)</f>
        <v>#VALUE!</v>
      </c>
    </row>
    <row r="600" spans="1:4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9" t="e">
        <f t="shared" si="130"/>
        <v>#VALUE!</v>
      </c>
      <c r="E600" s="9" t="e">
        <f t="shared" si="131"/>
        <v>#VALUE!</v>
      </c>
      <c r="F600" s="9" t="e">
        <f t="shared" si="132"/>
        <v>#VALUE!</v>
      </c>
      <c r="G600" s="9" t="str">
        <f t="shared" si="133"/>
        <v/>
      </c>
      <c r="H600" s="9" t="str">
        <f t="shared" si="134"/>
        <v/>
      </c>
      <c r="I600" s="9" t="str">
        <f t="shared" si="135"/>
        <v/>
      </c>
      <c r="J600" s="9" t="str">
        <f t="shared" si="136"/>
        <v/>
      </c>
      <c r="K600" s="11" t="e">
        <f t="shared" si="137"/>
        <v>#VALUE!</v>
      </c>
      <c r="L600" s="11" t="e">
        <f t="shared" si="138"/>
        <v>#VALUE!</v>
      </c>
      <c r="M600" s="11" t="e">
        <f t="shared" si="139"/>
        <v>#VALUE!</v>
      </c>
      <c r="N600" s="11" t="e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#VALUE!</v>
      </c>
      <c r="O600" s="11">
        <f>0</f>
        <v>0</v>
      </c>
      <c r="P600" s="11" t="e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#VALUE!</v>
      </c>
      <c r="Q600" s="11" t="e">
        <f>2*'OddsRatio_working_3-way'!K600*'OddsRatio_working_3-way'!L600*'OddsRatio_working_3-way'!M600</f>
        <v>#VALUE!</v>
      </c>
      <c r="R600" s="11" t="e">
        <f t="shared" si="140"/>
        <v>#VALUE!</v>
      </c>
      <c r="S600" s="11" t="e">
        <f t="shared" si="141"/>
        <v>#VALUE!</v>
      </c>
      <c r="T600" s="11" t="e">
        <f t="shared" si="142"/>
        <v>#VALUE!</v>
      </c>
      <c r="U600" s="11" t="e">
        <f>'OddsRatio_working_3-way'!S600-'OddsRatio_working_3-way'!R600^2/3</f>
        <v>#VALUE!</v>
      </c>
      <c r="V600" s="11" t="e">
        <f>'OddsRatio_working_3-way'!S600*'OddsRatio_working_3-way'!R600/3-2*'OddsRatio_working_3-way'!R600^3/27-'OddsRatio_working_3-way'!T600</f>
        <v>#VALUE!</v>
      </c>
      <c r="W600" s="11" t="e">
        <f>'OddsRatio_working_3-way'!V600^2+4*'OddsRatio_working_3-way'!U600^3/27</f>
        <v>#VALUE!</v>
      </c>
      <c r="X600" s="11" t="e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#VALUE!</v>
      </c>
      <c r="Y600" s="11" t="e">
        <f>IF('OddsRatio_working_3-way'!W600&gt;=0,IF('OddsRatio_working_3-way'!V600+SQRT('OddsRatio_working_3-way'!W600)&gt;0,0,PI()),ACOS('OddsRatio_working_3-way'!V600/(2*'OddsRatio_working_3-way'!X600)))</f>
        <v>#VALUE!</v>
      </c>
      <c r="Z600" s="11" t="e">
        <f>'OddsRatio_working_3-way'!X600^(1/3)*COS('OddsRatio_working_3-way'!Y600/3)</f>
        <v>#VALUE!</v>
      </c>
      <c r="AA600" s="11" t="e">
        <f>'OddsRatio_working_3-way'!X600^(1/3)*COS(('OddsRatio_working_3-way'!Y600+2*PI())/3)</f>
        <v>#VALUE!</v>
      </c>
      <c r="AB600" s="11" t="e">
        <f>'OddsRatio_working_3-way'!X600^(1/3)*COS(('OddsRatio_working_3-way'!Y600+4*PI())/3)</f>
        <v>#VALUE!</v>
      </c>
      <c r="AC600" s="11" t="e">
        <f>'OddsRatio_working_3-way'!X600^(1/3)*SIN('OddsRatio_working_3-way'!Y600/3)</f>
        <v>#VALUE!</v>
      </c>
      <c r="AD600" s="11" t="e">
        <f>'OddsRatio_working_3-way'!X600^(1/3)*SIN(('OddsRatio_working_3-way'!Y600+2*PI())/3)</f>
        <v>#VALUE!</v>
      </c>
      <c r="AE600" s="11" t="e">
        <f>'OddsRatio_working_3-way'!X600^(1/3)*SIN(('OddsRatio_working_3-way'!Y600+4*PI())/3)</f>
        <v>#VALUE!</v>
      </c>
      <c r="AF600" s="11" t="e">
        <f>-'OddsRatio_working_3-way'!U600/(3*'OddsRatio_working_3-way'!X600^(1/3))*COS(('OddsRatio_working_3-way'!Y600)/3)</f>
        <v>#VALUE!</v>
      </c>
      <c r="AG600" s="11" t="e">
        <f>-'OddsRatio_working_3-way'!U600/(3*'OddsRatio_working_3-way'!X600^(1/3))*COS(('OddsRatio_working_3-way'!Y600+2*PI())/3)</f>
        <v>#VALUE!</v>
      </c>
      <c r="AH600" s="11" t="e">
        <f>-'OddsRatio_working_3-way'!U600/(3*'OddsRatio_working_3-way'!X600^(1/3))*COS(('OddsRatio_working_3-way'!Y600+4*PI())/3)</f>
        <v>#VALUE!</v>
      </c>
      <c r="AI600" s="11" t="e">
        <f>'OddsRatio_working_3-way'!U600/(3*'OddsRatio_working_3-way'!X600^(1/3))*SIN(('OddsRatio_working_3-way'!Y600)/3)</f>
        <v>#VALUE!</v>
      </c>
      <c r="AJ600" s="11" t="e">
        <f>'OddsRatio_working_3-way'!U600/(3*'OddsRatio_working_3-way'!X600^(1/3))*SIN(('OddsRatio_working_3-way'!Y600+2*PI())/3)</f>
        <v>#VALUE!</v>
      </c>
      <c r="AK600" s="11" t="e">
        <f>'OddsRatio_working_3-way'!U600/(3*'OddsRatio_working_3-way'!X600^(1/3))*SIN(('OddsRatio_working_3-way'!Y600+4*PI())/3)</f>
        <v>#VALUE!</v>
      </c>
      <c r="AL600" s="11" t="e">
        <f>'OddsRatio_working_3-way'!Z600+'OddsRatio_working_3-way'!AF600</f>
        <v>#VALUE!</v>
      </c>
      <c r="AM600" s="11" t="e">
        <f>'OddsRatio_working_3-way'!AA600+'OddsRatio_working_3-way'!AG600</f>
        <v>#VALUE!</v>
      </c>
      <c r="AN600" s="11" t="e">
        <f>'OddsRatio_working_3-way'!AB600+'OddsRatio_working_3-way'!AH600</f>
        <v>#VALUE!</v>
      </c>
      <c r="AO600" s="11" t="e">
        <f>'OddsRatio_working_3-way'!AC600+'OddsRatio_working_3-way'!AI600</f>
        <v>#VALUE!</v>
      </c>
      <c r="AP600" s="11" t="e">
        <f>'OddsRatio_working_3-way'!AD600+'OddsRatio_working_3-way'!AJ600</f>
        <v>#VALUE!</v>
      </c>
      <c r="AQ600" s="11" t="e">
        <f>'OddsRatio_working_3-way'!AE600+'OddsRatio_working_3-way'!AK600</f>
        <v>#VALUE!</v>
      </c>
      <c r="AR600" s="10" t="str">
        <f>IF(A600="","",IF(('OddsRatio_working_3-way'!X600=0),IF(Q600&gt;0,-Q600^(1/3),(-Q600)^(1/3)),'OddsRatio_working_3-way'!AL600-'OddsRatio_working_3-way'!R600/3))</f>
        <v/>
      </c>
      <c r="AS600" s="11" t="e">
        <f>IF(('OddsRatio_working_3-way'!X600=0),IF(Q600&gt;0,-Q600^(1/3),(-Q600)^(1/3)),'OddsRatio_working_3-way'!AM600-'OddsRatio_working_3-way'!R600/3)</f>
        <v>#VALUE!</v>
      </c>
      <c r="AT600" s="11" t="e">
        <f>IF(('OddsRatio_working_3-way'!X600=0),IF(Q600&gt;0,-Q600^(1/3),(-Q600)^(1/3)),'OddsRatio_working_3-way'!AN600-'OddsRatio_working_3-way'!R600/3)</f>
        <v>#VALUE!</v>
      </c>
      <c r="AU600" s="11" t="e">
        <f>IF(('OddsRatio_working_3-way'!X600=0),0,'OddsRatio_working_3-way'!AO600)</f>
        <v>#VALUE!</v>
      </c>
      <c r="AV600" s="11" t="e">
        <f>IF(('OddsRatio_working_3-way'!X600=0),0,'OddsRatio_working_3-way'!AP600)</f>
        <v>#VALUE!</v>
      </c>
      <c r="AW600" s="11" t="e">
        <f>IF(('OddsRatio_working_3-way'!X600=0),0,'OddsRatio_working_3-way'!AQ600)</f>
        <v>#VALUE!</v>
      </c>
    </row>
    <row r="601" spans="1:4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9" t="e">
        <f t="shared" si="130"/>
        <v>#VALUE!</v>
      </c>
      <c r="E601" s="9" t="e">
        <f t="shared" si="131"/>
        <v>#VALUE!</v>
      </c>
      <c r="F601" s="9" t="e">
        <f t="shared" si="132"/>
        <v>#VALUE!</v>
      </c>
      <c r="G601" s="9" t="str">
        <f t="shared" si="133"/>
        <v/>
      </c>
      <c r="H601" s="9" t="str">
        <f t="shared" si="134"/>
        <v/>
      </c>
      <c r="I601" s="9" t="str">
        <f t="shared" si="135"/>
        <v/>
      </c>
      <c r="J601" s="9" t="str">
        <f t="shared" si="136"/>
        <v/>
      </c>
      <c r="K601" s="11" t="e">
        <f t="shared" si="137"/>
        <v>#VALUE!</v>
      </c>
      <c r="L601" s="11" t="e">
        <f t="shared" si="138"/>
        <v>#VALUE!</v>
      </c>
      <c r="M601" s="11" t="e">
        <f t="shared" si="139"/>
        <v>#VALUE!</v>
      </c>
      <c r="N601" s="11" t="e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#VALUE!</v>
      </c>
      <c r="O601" s="11">
        <f>0</f>
        <v>0</v>
      </c>
      <c r="P601" s="11" t="e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#VALUE!</v>
      </c>
      <c r="Q601" s="11" t="e">
        <f>2*'OddsRatio_working_3-way'!K601*'OddsRatio_working_3-way'!L601*'OddsRatio_working_3-way'!M601</f>
        <v>#VALUE!</v>
      </c>
      <c r="R601" s="11" t="e">
        <f t="shared" si="140"/>
        <v>#VALUE!</v>
      </c>
      <c r="S601" s="11" t="e">
        <f t="shared" si="141"/>
        <v>#VALUE!</v>
      </c>
      <c r="T601" s="11" t="e">
        <f t="shared" si="142"/>
        <v>#VALUE!</v>
      </c>
      <c r="U601" s="11" t="e">
        <f>'OddsRatio_working_3-way'!S601-'OddsRatio_working_3-way'!R601^2/3</f>
        <v>#VALUE!</v>
      </c>
      <c r="V601" s="11" t="e">
        <f>'OddsRatio_working_3-way'!S601*'OddsRatio_working_3-way'!R601/3-2*'OddsRatio_working_3-way'!R601^3/27-'OddsRatio_working_3-way'!T601</f>
        <v>#VALUE!</v>
      </c>
      <c r="W601" s="11" t="e">
        <f>'OddsRatio_working_3-way'!V601^2+4*'OddsRatio_working_3-way'!U601^3/27</f>
        <v>#VALUE!</v>
      </c>
      <c r="X601" s="11" t="e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#VALUE!</v>
      </c>
      <c r="Y601" s="11" t="e">
        <f>IF('OddsRatio_working_3-way'!W601&gt;=0,IF('OddsRatio_working_3-way'!V601+SQRT('OddsRatio_working_3-way'!W601)&gt;0,0,PI()),ACOS('OddsRatio_working_3-way'!V601/(2*'OddsRatio_working_3-way'!X601)))</f>
        <v>#VALUE!</v>
      </c>
      <c r="Z601" s="11" t="e">
        <f>'OddsRatio_working_3-way'!X601^(1/3)*COS('OddsRatio_working_3-way'!Y601/3)</f>
        <v>#VALUE!</v>
      </c>
      <c r="AA601" s="11" t="e">
        <f>'OddsRatio_working_3-way'!X601^(1/3)*COS(('OddsRatio_working_3-way'!Y601+2*PI())/3)</f>
        <v>#VALUE!</v>
      </c>
      <c r="AB601" s="11" t="e">
        <f>'OddsRatio_working_3-way'!X601^(1/3)*COS(('OddsRatio_working_3-way'!Y601+4*PI())/3)</f>
        <v>#VALUE!</v>
      </c>
      <c r="AC601" s="11" t="e">
        <f>'OddsRatio_working_3-way'!X601^(1/3)*SIN('OddsRatio_working_3-way'!Y601/3)</f>
        <v>#VALUE!</v>
      </c>
      <c r="AD601" s="11" t="e">
        <f>'OddsRatio_working_3-way'!X601^(1/3)*SIN(('OddsRatio_working_3-way'!Y601+2*PI())/3)</f>
        <v>#VALUE!</v>
      </c>
      <c r="AE601" s="11" t="e">
        <f>'OddsRatio_working_3-way'!X601^(1/3)*SIN(('OddsRatio_working_3-way'!Y601+4*PI())/3)</f>
        <v>#VALUE!</v>
      </c>
      <c r="AF601" s="11" t="e">
        <f>-'OddsRatio_working_3-way'!U601/(3*'OddsRatio_working_3-way'!X601^(1/3))*COS(('OddsRatio_working_3-way'!Y601)/3)</f>
        <v>#VALUE!</v>
      </c>
      <c r="AG601" s="11" t="e">
        <f>-'OddsRatio_working_3-way'!U601/(3*'OddsRatio_working_3-way'!X601^(1/3))*COS(('OddsRatio_working_3-way'!Y601+2*PI())/3)</f>
        <v>#VALUE!</v>
      </c>
      <c r="AH601" s="11" t="e">
        <f>-'OddsRatio_working_3-way'!U601/(3*'OddsRatio_working_3-way'!X601^(1/3))*COS(('OddsRatio_working_3-way'!Y601+4*PI())/3)</f>
        <v>#VALUE!</v>
      </c>
      <c r="AI601" s="11" t="e">
        <f>'OddsRatio_working_3-way'!U601/(3*'OddsRatio_working_3-way'!X601^(1/3))*SIN(('OddsRatio_working_3-way'!Y601)/3)</f>
        <v>#VALUE!</v>
      </c>
      <c r="AJ601" s="11" t="e">
        <f>'OddsRatio_working_3-way'!U601/(3*'OddsRatio_working_3-way'!X601^(1/3))*SIN(('OddsRatio_working_3-way'!Y601+2*PI())/3)</f>
        <v>#VALUE!</v>
      </c>
      <c r="AK601" s="11" t="e">
        <f>'OddsRatio_working_3-way'!U601/(3*'OddsRatio_working_3-way'!X601^(1/3))*SIN(('OddsRatio_working_3-way'!Y601+4*PI())/3)</f>
        <v>#VALUE!</v>
      </c>
      <c r="AL601" s="11" t="e">
        <f>'OddsRatio_working_3-way'!Z601+'OddsRatio_working_3-way'!AF601</f>
        <v>#VALUE!</v>
      </c>
      <c r="AM601" s="11" t="e">
        <f>'OddsRatio_working_3-way'!AA601+'OddsRatio_working_3-way'!AG601</f>
        <v>#VALUE!</v>
      </c>
      <c r="AN601" s="11" t="e">
        <f>'OddsRatio_working_3-way'!AB601+'OddsRatio_working_3-way'!AH601</f>
        <v>#VALUE!</v>
      </c>
      <c r="AO601" s="11" t="e">
        <f>'OddsRatio_working_3-way'!AC601+'OddsRatio_working_3-way'!AI601</f>
        <v>#VALUE!</v>
      </c>
      <c r="AP601" s="11" t="e">
        <f>'OddsRatio_working_3-way'!AD601+'OddsRatio_working_3-way'!AJ601</f>
        <v>#VALUE!</v>
      </c>
      <c r="AQ601" s="11" t="e">
        <f>'OddsRatio_working_3-way'!AE601+'OddsRatio_working_3-way'!AK601</f>
        <v>#VALUE!</v>
      </c>
      <c r="AR601" s="10" t="str">
        <f>IF(A601="","",IF(('OddsRatio_working_3-way'!X601=0),IF(Q601&gt;0,-Q601^(1/3),(-Q601)^(1/3)),'OddsRatio_working_3-way'!AL601-'OddsRatio_working_3-way'!R601/3))</f>
        <v/>
      </c>
      <c r="AS601" s="11" t="e">
        <f>IF(('OddsRatio_working_3-way'!X601=0),IF(Q601&gt;0,-Q601^(1/3),(-Q601)^(1/3)),'OddsRatio_working_3-way'!AM601-'OddsRatio_working_3-way'!R601/3)</f>
        <v>#VALUE!</v>
      </c>
      <c r="AT601" s="11" t="e">
        <f>IF(('OddsRatio_working_3-way'!X601=0),IF(Q601&gt;0,-Q601^(1/3),(-Q601)^(1/3)),'OddsRatio_working_3-way'!AN601-'OddsRatio_working_3-way'!R601/3)</f>
        <v>#VALUE!</v>
      </c>
      <c r="AU601" s="11" t="e">
        <f>IF(('OddsRatio_working_3-way'!X601=0),0,'OddsRatio_working_3-way'!AO601)</f>
        <v>#VALUE!</v>
      </c>
      <c r="AV601" s="11" t="e">
        <f>IF(('OddsRatio_working_3-way'!X601=0),0,'OddsRatio_working_3-way'!AP601)</f>
        <v>#VALUE!</v>
      </c>
      <c r="AW601" s="11" t="e">
        <f>IF(('OddsRatio_working_3-way'!X601=0),0,'OddsRatio_working_3-way'!AQ601)</f>
        <v>#VALUE!</v>
      </c>
    </row>
    <row r="602" spans="1:4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9" t="e">
        <f t="shared" si="130"/>
        <v>#VALUE!</v>
      </c>
      <c r="E602" s="9" t="e">
        <f t="shared" si="131"/>
        <v>#VALUE!</v>
      </c>
      <c r="F602" s="9" t="e">
        <f t="shared" si="132"/>
        <v>#VALUE!</v>
      </c>
      <c r="G602" s="9" t="str">
        <f t="shared" si="133"/>
        <v/>
      </c>
      <c r="H602" s="9" t="str">
        <f t="shared" si="134"/>
        <v/>
      </c>
      <c r="I602" s="9" t="str">
        <f t="shared" si="135"/>
        <v/>
      </c>
      <c r="J602" s="9" t="str">
        <f t="shared" si="136"/>
        <v/>
      </c>
      <c r="K602" s="11" t="e">
        <f t="shared" si="137"/>
        <v>#VALUE!</v>
      </c>
      <c r="L602" s="11" t="e">
        <f t="shared" si="138"/>
        <v>#VALUE!</v>
      </c>
      <c r="M602" s="11" t="e">
        <f t="shared" si="139"/>
        <v>#VALUE!</v>
      </c>
      <c r="N602" s="11" t="e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#VALUE!</v>
      </c>
      <c r="O602" s="11">
        <f>0</f>
        <v>0</v>
      </c>
      <c r="P602" s="11" t="e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#VALUE!</v>
      </c>
      <c r="Q602" s="11" t="e">
        <f>2*'OddsRatio_working_3-way'!K602*'OddsRatio_working_3-way'!L602*'OddsRatio_working_3-way'!M602</f>
        <v>#VALUE!</v>
      </c>
      <c r="R602" s="11" t="e">
        <f t="shared" si="140"/>
        <v>#VALUE!</v>
      </c>
      <c r="S602" s="11" t="e">
        <f t="shared" si="141"/>
        <v>#VALUE!</v>
      </c>
      <c r="T602" s="11" t="e">
        <f t="shared" si="142"/>
        <v>#VALUE!</v>
      </c>
      <c r="U602" s="11" t="e">
        <f>'OddsRatio_working_3-way'!S602-'OddsRatio_working_3-way'!R602^2/3</f>
        <v>#VALUE!</v>
      </c>
      <c r="V602" s="11" t="e">
        <f>'OddsRatio_working_3-way'!S602*'OddsRatio_working_3-way'!R602/3-2*'OddsRatio_working_3-way'!R602^3/27-'OddsRatio_working_3-way'!T602</f>
        <v>#VALUE!</v>
      </c>
      <c r="W602" s="11" t="e">
        <f>'OddsRatio_working_3-way'!V602^2+4*'OddsRatio_working_3-way'!U602^3/27</f>
        <v>#VALUE!</v>
      </c>
      <c r="X602" s="11" t="e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#VALUE!</v>
      </c>
      <c r="Y602" s="11" t="e">
        <f>IF('OddsRatio_working_3-way'!W602&gt;=0,IF('OddsRatio_working_3-way'!V602+SQRT('OddsRatio_working_3-way'!W602)&gt;0,0,PI()),ACOS('OddsRatio_working_3-way'!V602/(2*'OddsRatio_working_3-way'!X602)))</f>
        <v>#VALUE!</v>
      </c>
      <c r="Z602" s="11" t="e">
        <f>'OddsRatio_working_3-way'!X602^(1/3)*COS('OddsRatio_working_3-way'!Y602/3)</f>
        <v>#VALUE!</v>
      </c>
      <c r="AA602" s="11" t="e">
        <f>'OddsRatio_working_3-way'!X602^(1/3)*COS(('OddsRatio_working_3-way'!Y602+2*PI())/3)</f>
        <v>#VALUE!</v>
      </c>
      <c r="AB602" s="11" t="e">
        <f>'OddsRatio_working_3-way'!X602^(1/3)*COS(('OddsRatio_working_3-way'!Y602+4*PI())/3)</f>
        <v>#VALUE!</v>
      </c>
      <c r="AC602" s="11" t="e">
        <f>'OddsRatio_working_3-way'!X602^(1/3)*SIN('OddsRatio_working_3-way'!Y602/3)</f>
        <v>#VALUE!</v>
      </c>
      <c r="AD602" s="11" t="e">
        <f>'OddsRatio_working_3-way'!X602^(1/3)*SIN(('OddsRatio_working_3-way'!Y602+2*PI())/3)</f>
        <v>#VALUE!</v>
      </c>
      <c r="AE602" s="11" t="e">
        <f>'OddsRatio_working_3-way'!X602^(1/3)*SIN(('OddsRatio_working_3-way'!Y602+4*PI())/3)</f>
        <v>#VALUE!</v>
      </c>
      <c r="AF602" s="11" t="e">
        <f>-'OddsRatio_working_3-way'!U602/(3*'OddsRatio_working_3-way'!X602^(1/3))*COS(('OddsRatio_working_3-way'!Y602)/3)</f>
        <v>#VALUE!</v>
      </c>
      <c r="AG602" s="11" t="e">
        <f>-'OddsRatio_working_3-way'!U602/(3*'OddsRatio_working_3-way'!X602^(1/3))*COS(('OddsRatio_working_3-way'!Y602+2*PI())/3)</f>
        <v>#VALUE!</v>
      </c>
      <c r="AH602" s="11" t="e">
        <f>-'OddsRatio_working_3-way'!U602/(3*'OddsRatio_working_3-way'!X602^(1/3))*COS(('OddsRatio_working_3-way'!Y602+4*PI())/3)</f>
        <v>#VALUE!</v>
      </c>
      <c r="AI602" s="11" t="e">
        <f>'OddsRatio_working_3-way'!U602/(3*'OddsRatio_working_3-way'!X602^(1/3))*SIN(('OddsRatio_working_3-way'!Y602)/3)</f>
        <v>#VALUE!</v>
      </c>
      <c r="AJ602" s="11" t="e">
        <f>'OddsRatio_working_3-way'!U602/(3*'OddsRatio_working_3-way'!X602^(1/3))*SIN(('OddsRatio_working_3-way'!Y602+2*PI())/3)</f>
        <v>#VALUE!</v>
      </c>
      <c r="AK602" s="11" t="e">
        <f>'OddsRatio_working_3-way'!U602/(3*'OddsRatio_working_3-way'!X602^(1/3))*SIN(('OddsRatio_working_3-way'!Y602+4*PI())/3)</f>
        <v>#VALUE!</v>
      </c>
      <c r="AL602" s="11" t="e">
        <f>'OddsRatio_working_3-way'!Z602+'OddsRatio_working_3-way'!AF602</f>
        <v>#VALUE!</v>
      </c>
      <c r="AM602" s="11" t="e">
        <f>'OddsRatio_working_3-way'!AA602+'OddsRatio_working_3-way'!AG602</f>
        <v>#VALUE!</v>
      </c>
      <c r="AN602" s="11" t="e">
        <f>'OddsRatio_working_3-way'!AB602+'OddsRatio_working_3-way'!AH602</f>
        <v>#VALUE!</v>
      </c>
      <c r="AO602" s="11" t="e">
        <f>'OddsRatio_working_3-way'!AC602+'OddsRatio_working_3-way'!AI602</f>
        <v>#VALUE!</v>
      </c>
      <c r="AP602" s="11" t="e">
        <f>'OddsRatio_working_3-way'!AD602+'OddsRatio_working_3-way'!AJ602</f>
        <v>#VALUE!</v>
      </c>
      <c r="AQ602" s="11" t="e">
        <f>'OddsRatio_working_3-way'!AE602+'OddsRatio_working_3-way'!AK602</f>
        <v>#VALUE!</v>
      </c>
      <c r="AR602" s="10" t="str">
        <f>IF(A602="","",IF(('OddsRatio_working_3-way'!X602=0),IF(Q602&gt;0,-Q602^(1/3),(-Q602)^(1/3)),'OddsRatio_working_3-way'!AL602-'OddsRatio_working_3-way'!R602/3))</f>
        <v/>
      </c>
      <c r="AS602" s="11" t="e">
        <f>IF(('OddsRatio_working_3-way'!X602=0),IF(Q602&gt;0,-Q602^(1/3),(-Q602)^(1/3)),'OddsRatio_working_3-way'!AM602-'OddsRatio_working_3-way'!R602/3)</f>
        <v>#VALUE!</v>
      </c>
      <c r="AT602" s="11" t="e">
        <f>IF(('OddsRatio_working_3-way'!X602=0),IF(Q602&gt;0,-Q602^(1/3),(-Q602)^(1/3)),'OddsRatio_working_3-way'!AN602-'OddsRatio_working_3-way'!R602/3)</f>
        <v>#VALUE!</v>
      </c>
      <c r="AU602" s="11" t="e">
        <f>IF(('OddsRatio_working_3-way'!X602=0),0,'OddsRatio_working_3-way'!AO602)</f>
        <v>#VALUE!</v>
      </c>
      <c r="AV602" s="11" t="e">
        <f>IF(('OddsRatio_working_3-way'!X602=0),0,'OddsRatio_working_3-way'!AP602)</f>
        <v>#VALUE!</v>
      </c>
      <c r="AW602" s="11" t="e">
        <f>IF(('OddsRatio_working_3-way'!X602=0),0,'OddsRatio_working_3-way'!AQ602)</f>
        <v>#VALUE!</v>
      </c>
    </row>
    <row r="603" spans="1:4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9" t="e">
        <f t="shared" si="130"/>
        <v>#VALUE!</v>
      </c>
      <c r="E603" s="9" t="e">
        <f t="shared" si="131"/>
        <v>#VALUE!</v>
      </c>
      <c r="F603" s="9" t="e">
        <f t="shared" si="132"/>
        <v>#VALUE!</v>
      </c>
      <c r="G603" s="9" t="str">
        <f t="shared" si="133"/>
        <v/>
      </c>
      <c r="H603" s="9" t="str">
        <f t="shared" si="134"/>
        <v/>
      </c>
      <c r="I603" s="9" t="str">
        <f t="shared" si="135"/>
        <v/>
      </c>
      <c r="J603" s="9" t="str">
        <f t="shared" si="136"/>
        <v/>
      </c>
      <c r="K603" s="11" t="e">
        <f t="shared" si="137"/>
        <v>#VALUE!</v>
      </c>
      <c r="L603" s="11" t="e">
        <f t="shared" si="138"/>
        <v>#VALUE!</v>
      </c>
      <c r="M603" s="11" t="e">
        <f t="shared" si="139"/>
        <v>#VALUE!</v>
      </c>
      <c r="N603" s="11" t="e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#VALUE!</v>
      </c>
      <c r="O603" s="11">
        <f>0</f>
        <v>0</v>
      </c>
      <c r="P603" s="11" t="e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#VALUE!</v>
      </c>
      <c r="Q603" s="11" t="e">
        <f>2*'OddsRatio_working_3-way'!K603*'OddsRatio_working_3-way'!L603*'OddsRatio_working_3-way'!M603</f>
        <v>#VALUE!</v>
      </c>
      <c r="R603" s="11" t="e">
        <f t="shared" si="140"/>
        <v>#VALUE!</v>
      </c>
      <c r="S603" s="11" t="e">
        <f t="shared" si="141"/>
        <v>#VALUE!</v>
      </c>
      <c r="T603" s="11" t="e">
        <f t="shared" si="142"/>
        <v>#VALUE!</v>
      </c>
      <c r="U603" s="11" t="e">
        <f>'OddsRatio_working_3-way'!S603-'OddsRatio_working_3-way'!R603^2/3</f>
        <v>#VALUE!</v>
      </c>
      <c r="V603" s="11" t="e">
        <f>'OddsRatio_working_3-way'!S603*'OddsRatio_working_3-way'!R603/3-2*'OddsRatio_working_3-way'!R603^3/27-'OddsRatio_working_3-way'!T603</f>
        <v>#VALUE!</v>
      </c>
      <c r="W603" s="11" t="e">
        <f>'OddsRatio_working_3-way'!V603^2+4*'OddsRatio_working_3-way'!U603^3/27</f>
        <v>#VALUE!</v>
      </c>
      <c r="X603" s="11" t="e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#VALUE!</v>
      </c>
      <c r="Y603" s="11" t="e">
        <f>IF('OddsRatio_working_3-way'!W603&gt;=0,IF('OddsRatio_working_3-way'!V603+SQRT('OddsRatio_working_3-way'!W603)&gt;0,0,PI()),ACOS('OddsRatio_working_3-way'!V603/(2*'OddsRatio_working_3-way'!X603)))</f>
        <v>#VALUE!</v>
      </c>
      <c r="Z603" s="11" t="e">
        <f>'OddsRatio_working_3-way'!X603^(1/3)*COS('OddsRatio_working_3-way'!Y603/3)</f>
        <v>#VALUE!</v>
      </c>
      <c r="AA603" s="11" t="e">
        <f>'OddsRatio_working_3-way'!X603^(1/3)*COS(('OddsRatio_working_3-way'!Y603+2*PI())/3)</f>
        <v>#VALUE!</v>
      </c>
      <c r="AB603" s="11" t="e">
        <f>'OddsRatio_working_3-way'!X603^(1/3)*COS(('OddsRatio_working_3-way'!Y603+4*PI())/3)</f>
        <v>#VALUE!</v>
      </c>
      <c r="AC603" s="11" t="e">
        <f>'OddsRatio_working_3-way'!X603^(1/3)*SIN('OddsRatio_working_3-way'!Y603/3)</f>
        <v>#VALUE!</v>
      </c>
      <c r="AD603" s="11" t="e">
        <f>'OddsRatio_working_3-way'!X603^(1/3)*SIN(('OddsRatio_working_3-way'!Y603+2*PI())/3)</f>
        <v>#VALUE!</v>
      </c>
      <c r="AE603" s="11" t="e">
        <f>'OddsRatio_working_3-way'!X603^(1/3)*SIN(('OddsRatio_working_3-way'!Y603+4*PI())/3)</f>
        <v>#VALUE!</v>
      </c>
      <c r="AF603" s="11" t="e">
        <f>-'OddsRatio_working_3-way'!U603/(3*'OddsRatio_working_3-way'!X603^(1/3))*COS(('OddsRatio_working_3-way'!Y603)/3)</f>
        <v>#VALUE!</v>
      </c>
      <c r="AG603" s="11" t="e">
        <f>-'OddsRatio_working_3-way'!U603/(3*'OddsRatio_working_3-way'!X603^(1/3))*COS(('OddsRatio_working_3-way'!Y603+2*PI())/3)</f>
        <v>#VALUE!</v>
      </c>
      <c r="AH603" s="11" t="e">
        <f>-'OddsRatio_working_3-way'!U603/(3*'OddsRatio_working_3-way'!X603^(1/3))*COS(('OddsRatio_working_3-way'!Y603+4*PI())/3)</f>
        <v>#VALUE!</v>
      </c>
      <c r="AI603" s="11" t="e">
        <f>'OddsRatio_working_3-way'!U603/(3*'OddsRatio_working_3-way'!X603^(1/3))*SIN(('OddsRatio_working_3-way'!Y603)/3)</f>
        <v>#VALUE!</v>
      </c>
      <c r="AJ603" s="11" t="e">
        <f>'OddsRatio_working_3-way'!U603/(3*'OddsRatio_working_3-way'!X603^(1/3))*SIN(('OddsRatio_working_3-way'!Y603+2*PI())/3)</f>
        <v>#VALUE!</v>
      </c>
      <c r="AK603" s="11" t="e">
        <f>'OddsRatio_working_3-way'!U603/(3*'OddsRatio_working_3-way'!X603^(1/3))*SIN(('OddsRatio_working_3-way'!Y603+4*PI())/3)</f>
        <v>#VALUE!</v>
      </c>
      <c r="AL603" s="11" t="e">
        <f>'OddsRatio_working_3-way'!Z603+'OddsRatio_working_3-way'!AF603</f>
        <v>#VALUE!</v>
      </c>
      <c r="AM603" s="11" t="e">
        <f>'OddsRatio_working_3-way'!AA603+'OddsRatio_working_3-way'!AG603</f>
        <v>#VALUE!</v>
      </c>
      <c r="AN603" s="11" t="e">
        <f>'OddsRatio_working_3-way'!AB603+'OddsRatio_working_3-way'!AH603</f>
        <v>#VALUE!</v>
      </c>
      <c r="AO603" s="11" t="e">
        <f>'OddsRatio_working_3-way'!AC603+'OddsRatio_working_3-way'!AI603</f>
        <v>#VALUE!</v>
      </c>
      <c r="AP603" s="11" t="e">
        <f>'OddsRatio_working_3-way'!AD603+'OddsRatio_working_3-way'!AJ603</f>
        <v>#VALUE!</v>
      </c>
      <c r="AQ603" s="11" t="e">
        <f>'OddsRatio_working_3-way'!AE603+'OddsRatio_working_3-way'!AK603</f>
        <v>#VALUE!</v>
      </c>
      <c r="AR603" s="10" t="str">
        <f>IF(A603="","",IF(('OddsRatio_working_3-way'!X603=0),IF(Q603&gt;0,-Q603^(1/3),(-Q603)^(1/3)),'OddsRatio_working_3-way'!AL603-'OddsRatio_working_3-way'!R603/3))</f>
        <v/>
      </c>
      <c r="AS603" s="11" t="e">
        <f>IF(('OddsRatio_working_3-way'!X603=0),IF(Q603&gt;0,-Q603^(1/3),(-Q603)^(1/3)),'OddsRatio_working_3-way'!AM603-'OddsRatio_working_3-way'!R603/3)</f>
        <v>#VALUE!</v>
      </c>
      <c r="AT603" s="11" t="e">
        <f>IF(('OddsRatio_working_3-way'!X603=0),IF(Q603&gt;0,-Q603^(1/3),(-Q603)^(1/3)),'OddsRatio_working_3-way'!AN603-'OddsRatio_working_3-way'!R603/3)</f>
        <v>#VALUE!</v>
      </c>
      <c r="AU603" s="11" t="e">
        <f>IF(('OddsRatio_working_3-way'!X603=0),0,'OddsRatio_working_3-way'!AO603)</f>
        <v>#VALUE!</v>
      </c>
      <c r="AV603" s="11" t="e">
        <f>IF(('OddsRatio_working_3-way'!X603=0),0,'OddsRatio_working_3-way'!AP603)</f>
        <v>#VALUE!</v>
      </c>
      <c r="AW603" s="11" t="e">
        <f>IF(('OddsRatio_working_3-way'!X603=0),0,'OddsRatio_working_3-way'!AQ603)</f>
        <v>#VALUE!</v>
      </c>
    </row>
    <row r="604" spans="1:4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9" t="e">
        <f t="shared" si="130"/>
        <v>#VALUE!</v>
      </c>
      <c r="E604" s="9" t="e">
        <f t="shared" si="131"/>
        <v>#VALUE!</v>
      </c>
      <c r="F604" s="9" t="e">
        <f t="shared" si="132"/>
        <v>#VALUE!</v>
      </c>
      <c r="G604" s="9" t="str">
        <f t="shared" si="133"/>
        <v/>
      </c>
      <c r="H604" s="9" t="str">
        <f t="shared" si="134"/>
        <v/>
      </c>
      <c r="I604" s="9" t="str">
        <f t="shared" si="135"/>
        <v/>
      </c>
      <c r="J604" s="9" t="str">
        <f t="shared" si="136"/>
        <v/>
      </c>
      <c r="K604" s="11" t="e">
        <f t="shared" si="137"/>
        <v>#VALUE!</v>
      </c>
      <c r="L604" s="11" t="e">
        <f t="shared" si="138"/>
        <v>#VALUE!</v>
      </c>
      <c r="M604" s="11" t="e">
        <f t="shared" si="139"/>
        <v>#VALUE!</v>
      </c>
      <c r="N604" s="11" t="e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#VALUE!</v>
      </c>
      <c r="O604" s="11">
        <f>0</f>
        <v>0</v>
      </c>
      <c r="P604" s="11" t="e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#VALUE!</v>
      </c>
      <c r="Q604" s="11" t="e">
        <f>2*'OddsRatio_working_3-way'!K604*'OddsRatio_working_3-way'!L604*'OddsRatio_working_3-way'!M604</f>
        <v>#VALUE!</v>
      </c>
      <c r="R604" s="11" t="e">
        <f t="shared" si="140"/>
        <v>#VALUE!</v>
      </c>
      <c r="S604" s="11" t="e">
        <f t="shared" si="141"/>
        <v>#VALUE!</v>
      </c>
      <c r="T604" s="11" t="e">
        <f t="shared" si="142"/>
        <v>#VALUE!</v>
      </c>
      <c r="U604" s="11" t="e">
        <f>'OddsRatio_working_3-way'!S604-'OddsRatio_working_3-way'!R604^2/3</f>
        <v>#VALUE!</v>
      </c>
      <c r="V604" s="11" t="e">
        <f>'OddsRatio_working_3-way'!S604*'OddsRatio_working_3-way'!R604/3-2*'OddsRatio_working_3-way'!R604^3/27-'OddsRatio_working_3-way'!T604</f>
        <v>#VALUE!</v>
      </c>
      <c r="W604" s="11" t="e">
        <f>'OddsRatio_working_3-way'!V604^2+4*'OddsRatio_working_3-way'!U604^3/27</f>
        <v>#VALUE!</v>
      </c>
      <c r="X604" s="11" t="e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#VALUE!</v>
      </c>
      <c r="Y604" s="11" t="e">
        <f>IF('OddsRatio_working_3-way'!W604&gt;=0,IF('OddsRatio_working_3-way'!V604+SQRT('OddsRatio_working_3-way'!W604)&gt;0,0,PI()),ACOS('OddsRatio_working_3-way'!V604/(2*'OddsRatio_working_3-way'!X604)))</f>
        <v>#VALUE!</v>
      </c>
      <c r="Z604" s="11" t="e">
        <f>'OddsRatio_working_3-way'!X604^(1/3)*COS('OddsRatio_working_3-way'!Y604/3)</f>
        <v>#VALUE!</v>
      </c>
      <c r="AA604" s="11" t="e">
        <f>'OddsRatio_working_3-way'!X604^(1/3)*COS(('OddsRatio_working_3-way'!Y604+2*PI())/3)</f>
        <v>#VALUE!</v>
      </c>
      <c r="AB604" s="11" t="e">
        <f>'OddsRatio_working_3-way'!X604^(1/3)*COS(('OddsRatio_working_3-way'!Y604+4*PI())/3)</f>
        <v>#VALUE!</v>
      </c>
      <c r="AC604" s="11" t="e">
        <f>'OddsRatio_working_3-way'!X604^(1/3)*SIN('OddsRatio_working_3-way'!Y604/3)</f>
        <v>#VALUE!</v>
      </c>
      <c r="AD604" s="11" t="e">
        <f>'OddsRatio_working_3-way'!X604^(1/3)*SIN(('OddsRatio_working_3-way'!Y604+2*PI())/3)</f>
        <v>#VALUE!</v>
      </c>
      <c r="AE604" s="11" t="e">
        <f>'OddsRatio_working_3-way'!X604^(1/3)*SIN(('OddsRatio_working_3-way'!Y604+4*PI())/3)</f>
        <v>#VALUE!</v>
      </c>
      <c r="AF604" s="11" t="e">
        <f>-'OddsRatio_working_3-way'!U604/(3*'OddsRatio_working_3-way'!X604^(1/3))*COS(('OddsRatio_working_3-way'!Y604)/3)</f>
        <v>#VALUE!</v>
      </c>
      <c r="AG604" s="11" t="e">
        <f>-'OddsRatio_working_3-way'!U604/(3*'OddsRatio_working_3-way'!X604^(1/3))*COS(('OddsRatio_working_3-way'!Y604+2*PI())/3)</f>
        <v>#VALUE!</v>
      </c>
      <c r="AH604" s="11" t="e">
        <f>-'OddsRatio_working_3-way'!U604/(3*'OddsRatio_working_3-way'!X604^(1/3))*COS(('OddsRatio_working_3-way'!Y604+4*PI())/3)</f>
        <v>#VALUE!</v>
      </c>
      <c r="AI604" s="11" t="e">
        <f>'OddsRatio_working_3-way'!U604/(3*'OddsRatio_working_3-way'!X604^(1/3))*SIN(('OddsRatio_working_3-way'!Y604)/3)</f>
        <v>#VALUE!</v>
      </c>
      <c r="AJ604" s="11" t="e">
        <f>'OddsRatio_working_3-way'!U604/(3*'OddsRatio_working_3-way'!X604^(1/3))*SIN(('OddsRatio_working_3-way'!Y604+2*PI())/3)</f>
        <v>#VALUE!</v>
      </c>
      <c r="AK604" s="11" t="e">
        <f>'OddsRatio_working_3-way'!U604/(3*'OddsRatio_working_3-way'!X604^(1/3))*SIN(('OddsRatio_working_3-way'!Y604+4*PI())/3)</f>
        <v>#VALUE!</v>
      </c>
      <c r="AL604" s="11" t="e">
        <f>'OddsRatio_working_3-way'!Z604+'OddsRatio_working_3-way'!AF604</f>
        <v>#VALUE!</v>
      </c>
      <c r="AM604" s="11" t="e">
        <f>'OddsRatio_working_3-way'!AA604+'OddsRatio_working_3-way'!AG604</f>
        <v>#VALUE!</v>
      </c>
      <c r="AN604" s="11" t="e">
        <f>'OddsRatio_working_3-way'!AB604+'OddsRatio_working_3-way'!AH604</f>
        <v>#VALUE!</v>
      </c>
      <c r="AO604" s="11" t="e">
        <f>'OddsRatio_working_3-way'!AC604+'OddsRatio_working_3-way'!AI604</f>
        <v>#VALUE!</v>
      </c>
      <c r="AP604" s="11" t="e">
        <f>'OddsRatio_working_3-way'!AD604+'OddsRatio_working_3-way'!AJ604</f>
        <v>#VALUE!</v>
      </c>
      <c r="AQ604" s="11" t="e">
        <f>'OddsRatio_working_3-way'!AE604+'OddsRatio_working_3-way'!AK604</f>
        <v>#VALUE!</v>
      </c>
      <c r="AR604" s="10" t="str">
        <f>IF(A604="","",IF(('OddsRatio_working_3-way'!X604=0),IF(Q604&gt;0,-Q604^(1/3),(-Q604)^(1/3)),'OddsRatio_working_3-way'!AL604-'OddsRatio_working_3-way'!R604/3))</f>
        <v/>
      </c>
      <c r="AS604" s="11" t="e">
        <f>IF(('OddsRatio_working_3-way'!X604=0),IF(Q604&gt;0,-Q604^(1/3),(-Q604)^(1/3)),'OddsRatio_working_3-way'!AM604-'OddsRatio_working_3-way'!R604/3)</f>
        <v>#VALUE!</v>
      </c>
      <c r="AT604" s="11" t="e">
        <f>IF(('OddsRatio_working_3-way'!X604=0),IF(Q604&gt;0,-Q604^(1/3),(-Q604)^(1/3)),'OddsRatio_working_3-way'!AN604-'OddsRatio_working_3-way'!R604/3)</f>
        <v>#VALUE!</v>
      </c>
      <c r="AU604" s="11" t="e">
        <f>IF(('OddsRatio_working_3-way'!X604=0),0,'OddsRatio_working_3-way'!AO604)</f>
        <v>#VALUE!</v>
      </c>
      <c r="AV604" s="11" t="e">
        <f>IF(('OddsRatio_working_3-way'!X604=0),0,'OddsRatio_working_3-way'!AP604)</f>
        <v>#VALUE!</v>
      </c>
      <c r="AW604" s="11" t="e">
        <f>IF(('OddsRatio_working_3-way'!X604=0),0,'OddsRatio_working_3-way'!AQ604)</f>
        <v>#VALUE!</v>
      </c>
    </row>
    <row r="605" spans="1:4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9" t="e">
        <f t="shared" si="130"/>
        <v>#VALUE!</v>
      </c>
      <c r="E605" s="9" t="e">
        <f t="shared" si="131"/>
        <v>#VALUE!</v>
      </c>
      <c r="F605" s="9" t="e">
        <f t="shared" si="132"/>
        <v>#VALUE!</v>
      </c>
      <c r="G605" s="9" t="str">
        <f t="shared" si="133"/>
        <v/>
      </c>
      <c r="H605" s="9" t="str">
        <f t="shared" si="134"/>
        <v/>
      </c>
      <c r="I605" s="9" t="str">
        <f t="shared" si="135"/>
        <v/>
      </c>
      <c r="J605" s="9" t="str">
        <f t="shared" si="136"/>
        <v/>
      </c>
      <c r="K605" s="11" t="e">
        <f t="shared" si="137"/>
        <v>#VALUE!</v>
      </c>
      <c r="L605" s="11" t="e">
        <f t="shared" si="138"/>
        <v>#VALUE!</v>
      </c>
      <c r="M605" s="11" t="e">
        <f t="shared" si="139"/>
        <v>#VALUE!</v>
      </c>
      <c r="N605" s="11" t="e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#VALUE!</v>
      </c>
      <c r="O605" s="11">
        <f>0</f>
        <v>0</v>
      </c>
      <c r="P605" s="11" t="e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#VALUE!</v>
      </c>
      <c r="Q605" s="11" t="e">
        <f>2*'OddsRatio_working_3-way'!K605*'OddsRatio_working_3-way'!L605*'OddsRatio_working_3-way'!M605</f>
        <v>#VALUE!</v>
      </c>
      <c r="R605" s="11" t="e">
        <f t="shared" si="140"/>
        <v>#VALUE!</v>
      </c>
      <c r="S605" s="11" t="e">
        <f t="shared" si="141"/>
        <v>#VALUE!</v>
      </c>
      <c r="T605" s="11" t="e">
        <f t="shared" si="142"/>
        <v>#VALUE!</v>
      </c>
      <c r="U605" s="11" t="e">
        <f>'OddsRatio_working_3-way'!S605-'OddsRatio_working_3-way'!R605^2/3</f>
        <v>#VALUE!</v>
      </c>
      <c r="V605" s="11" t="e">
        <f>'OddsRatio_working_3-way'!S605*'OddsRatio_working_3-way'!R605/3-2*'OddsRatio_working_3-way'!R605^3/27-'OddsRatio_working_3-way'!T605</f>
        <v>#VALUE!</v>
      </c>
      <c r="W605" s="11" t="e">
        <f>'OddsRatio_working_3-way'!V605^2+4*'OddsRatio_working_3-way'!U605^3/27</f>
        <v>#VALUE!</v>
      </c>
      <c r="X605" s="11" t="e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#VALUE!</v>
      </c>
      <c r="Y605" s="11" t="e">
        <f>IF('OddsRatio_working_3-way'!W605&gt;=0,IF('OddsRatio_working_3-way'!V605+SQRT('OddsRatio_working_3-way'!W605)&gt;0,0,PI()),ACOS('OddsRatio_working_3-way'!V605/(2*'OddsRatio_working_3-way'!X605)))</f>
        <v>#VALUE!</v>
      </c>
      <c r="Z605" s="11" t="e">
        <f>'OddsRatio_working_3-way'!X605^(1/3)*COS('OddsRatio_working_3-way'!Y605/3)</f>
        <v>#VALUE!</v>
      </c>
      <c r="AA605" s="11" t="e">
        <f>'OddsRatio_working_3-way'!X605^(1/3)*COS(('OddsRatio_working_3-way'!Y605+2*PI())/3)</f>
        <v>#VALUE!</v>
      </c>
      <c r="AB605" s="11" t="e">
        <f>'OddsRatio_working_3-way'!X605^(1/3)*COS(('OddsRatio_working_3-way'!Y605+4*PI())/3)</f>
        <v>#VALUE!</v>
      </c>
      <c r="AC605" s="11" t="e">
        <f>'OddsRatio_working_3-way'!X605^(1/3)*SIN('OddsRatio_working_3-way'!Y605/3)</f>
        <v>#VALUE!</v>
      </c>
      <c r="AD605" s="11" t="e">
        <f>'OddsRatio_working_3-way'!X605^(1/3)*SIN(('OddsRatio_working_3-way'!Y605+2*PI())/3)</f>
        <v>#VALUE!</v>
      </c>
      <c r="AE605" s="11" t="e">
        <f>'OddsRatio_working_3-way'!X605^(1/3)*SIN(('OddsRatio_working_3-way'!Y605+4*PI())/3)</f>
        <v>#VALUE!</v>
      </c>
      <c r="AF605" s="11" t="e">
        <f>-'OddsRatio_working_3-way'!U605/(3*'OddsRatio_working_3-way'!X605^(1/3))*COS(('OddsRatio_working_3-way'!Y605)/3)</f>
        <v>#VALUE!</v>
      </c>
      <c r="AG605" s="11" t="e">
        <f>-'OddsRatio_working_3-way'!U605/(3*'OddsRatio_working_3-way'!X605^(1/3))*COS(('OddsRatio_working_3-way'!Y605+2*PI())/3)</f>
        <v>#VALUE!</v>
      </c>
      <c r="AH605" s="11" t="e">
        <f>-'OddsRatio_working_3-way'!U605/(3*'OddsRatio_working_3-way'!X605^(1/3))*COS(('OddsRatio_working_3-way'!Y605+4*PI())/3)</f>
        <v>#VALUE!</v>
      </c>
      <c r="AI605" s="11" t="e">
        <f>'OddsRatio_working_3-way'!U605/(3*'OddsRatio_working_3-way'!X605^(1/3))*SIN(('OddsRatio_working_3-way'!Y605)/3)</f>
        <v>#VALUE!</v>
      </c>
      <c r="AJ605" s="11" t="e">
        <f>'OddsRatio_working_3-way'!U605/(3*'OddsRatio_working_3-way'!X605^(1/3))*SIN(('OddsRatio_working_3-way'!Y605+2*PI())/3)</f>
        <v>#VALUE!</v>
      </c>
      <c r="AK605" s="11" t="e">
        <f>'OddsRatio_working_3-way'!U605/(3*'OddsRatio_working_3-way'!X605^(1/3))*SIN(('OddsRatio_working_3-way'!Y605+4*PI())/3)</f>
        <v>#VALUE!</v>
      </c>
      <c r="AL605" s="11" t="e">
        <f>'OddsRatio_working_3-way'!Z605+'OddsRatio_working_3-way'!AF605</f>
        <v>#VALUE!</v>
      </c>
      <c r="AM605" s="11" t="e">
        <f>'OddsRatio_working_3-way'!AA605+'OddsRatio_working_3-way'!AG605</f>
        <v>#VALUE!</v>
      </c>
      <c r="AN605" s="11" t="e">
        <f>'OddsRatio_working_3-way'!AB605+'OddsRatio_working_3-way'!AH605</f>
        <v>#VALUE!</v>
      </c>
      <c r="AO605" s="11" t="e">
        <f>'OddsRatio_working_3-way'!AC605+'OddsRatio_working_3-way'!AI605</f>
        <v>#VALUE!</v>
      </c>
      <c r="AP605" s="11" t="e">
        <f>'OddsRatio_working_3-way'!AD605+'OddsRatio_working_3-way'!AJ605</f>
        <v>#VALUE!</v>
      </c>
      <c r="AQ605" s="11" t="e">
        <f>'OddsRatio_working_3-way'!AE605+'OddsRatio_working_3-way'!AK605</f>
        <v>#VALUE!</v>
      </c>
      <c r="AR605" s="10" t="str">
        <f>IF(A605="","",IF(('OddsRatio_working_3-way'!X605=0),IF(Q605&gt;0,-Q605^(1/3),(-Q605)^(1/3)),'OddsRatio_working_3-way'!AL605-'OddsRatio_working_3-way'!R605/3))</f>
        <v/>
      </c>
      <c r="AS605" s="11" t="e">
        <f>IF(('OddsRatio_working_3-way'!X605=0),IF(Q605&gt;0,-Q605^(1/3),(-Q605)^(1/3)),'OddsRatio_working_3-way'!AM605-'OddsRatio_working_3-way'!R605/3)</f>
        <v>#VALUE!</v>
      </c>
      <c r="AT605" s="11" t="e">
        <f>IF(('OddsRatio_working_3-way'!X605=0),IF(Q605&gt;0,-Q605^(1/3),(-Q605)^(1/3)),'OddsRatio_working_3-way'!AN605-'OddsRatio_working_3-way'!R605/3)</f>
        <v>#VALUE!</v>
      </c>
      <c r="AU605" s="11" t="e">
        <f>IF(('OddsRatio_working_3-way'!X605=0),0,'OddsRatio_working_3-way'!AO605)</f>
        <v>#VALUE!</v>
      </c>
      <c r="AV605" s="11" t="e">
        <f>IF(('OddsRatio_working_3-way'!X605=0),0,'OddsRatio_working_3-way'!AP605)</f>
        <v>#VALUE!</v>
      </c>
      <c r="AW605" s="11" t="e">
        <f>IF(('OddsRatio_working_3-way'!X605=0),0,'OddsRatio_working_3-way'!AQ605)</f>
        <v>#VALUE!</v>
      </c>
    </row>
    <row r="606" spans="1:4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9" t="e">
        <f t="shared" si="130"/>
        <v>#VALUE!</v>
      </c>
      <c r="E606" s="9" t="e">
        <f t="shared" si="131"/>
        <v>#VALUE!</v>
      </c>
      <c r="F606" s="9" t="e">
        <f t="shared" si="132"/>
        <v>#VALUE!</v>
      </c>
      <c r="G606" s="9" t="str">
        <f t="shared" si="133"/>
        <v/>
      </c>
      <c r="H606" s="9" t="str">
        <f t="shared" si="134"/>
        <v/>
      </c>
      <c r="I606" s="9" t="str">
        <f t="shared" si="135"/>
        <v/>
      </c>
      <c r="J606" s="9" t="str">
        <f t="shared" si="136"/>
        <v/>
      </c>
      <c r="K606" s="11" t="e">
        <f t="shared" si="137"/>
        <v>#VALUE!</v>
      </c>
      <c r="L606" s="11" t="e">
        <f t="shared" si="138"/>
        <v>#VALUE!</v>
      </c>
      <c r="M606" s="11" t="e">
        <f t="shared" si="139"/>
        <v>#VALUE!</v>
      </c>
      <c r="N606" s="11" t="e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#VALUE!</v>
      </c>
      <c r="O606" s="11">
        <f>0</f>
        <v>0</v>
      </c>
      <c r="P606" s="11" t="e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#VALUE!</v>
      </c>
      <c r="Q606" s="11" t="e">
        <f>2*'OddsRatio_working_3-way'!K606*'OddsRatio_working_3-way'!L606*'OddsRatio_working_3-way'!M606</f>
        <v>#VALUE!</v>
      </c>
      <c r="R606" s="11" t="e">
        <f t="shared" si="140"/>
        <v>#VALUE!</v>
      </c>
      <c r="S606" s="11" t="e">
        <f t="shared" si="141"/>
        <v>#VALUE!</v>
      </c>
      <c r="T606" s="11" t="e">
        <f t="shared" si="142"/>
        <v>#VALUE!</v>
      </c>
      <c r="U606" s="11" t="e">
        <f>'OddsRatio_working_3-way'!S606-'OddsRatio_working_3-way'!R606^2/3</f>
        <v>#VALUE!</v>
      </c>
      <c r="V606" s="11" t="e">
        <f>'OddsRatio_working_3-way'!S606*'OddsRatio_working_3-way'!R606/3-2*'OddsRatio_working_3-way'!R606^3/27-'OddsRatio_working_3-way'!T606</f>
        <v>#VALUE!</v>
      </c>
      <c r="W606" s="11" t="e">
        <f>'OddsRatio_working_3-way'!V606^2+4*'OddsRatio_working_3-way'!U606^3/27</f>
        <v>#VALUE!</v>
      </c>
      <c r="X606" s="11" t="e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#VALUE!</v>
      </c>
      <c r="Y606" s="11" t="e">
        <f>IF('OddsRatio_working_3-way'!W606&gt;=0,IF('OddsRatio_working_3-way'!V606+SQRT('OddsRatio_working_3-way'!W606)&gt;0,0,PI()),ACOS('OddsRatio_working_3-way'!V606/(2*'OddsRatio_working_3-way'!X606)))</f>
        <v>#VALUE!</v>
      </c>
      <c r="Z606" s="11" t="e">
        <f>'OddsRatio_working_3-way'!X606^(1/3)*COS('OddsRatio_working_3-way'!Y606/3)</f>
        <v>#VALUE!</v>
      </c>
      <c r="AA606" s="11" t="e">
        <f>'OddsRatio_working_3-way'!X606^(1/3)*COS(('OddsRatio_working_3-way'!Y606+2*PI())/3)</f>
        <v>#VALUE!</v>
      </c>
      <c r="AB606" s="11" t="e">
        <f>'OddsRatio_working_3-way'!X606^(1/3)*COS(('OddsRatio_working_3-way'!Y606+4*PI())/3)</f>
        <v>#VALUE!</v>
      </c>
      <c r="AC606" s="11" t="e">
        <f>'OddsRatio_working_3-way'!X606^(1/3)*SIN('OddsRatio_working_3-way'!Y606/3)</f>
        <v>#VALUE!</v>
      </c>
      <c r="AD606" s="11" t="e">
        <f>'OddsRatio_working_3-way'!X606^(1/3)*SIN(('OddsRatio_working_3-way'!Y606+2*PI())/3)</f>
        <v>#VALUE!</v>
      </c>
      <c r="AE606" s="11" t="e">
        <f>'OddsRatio_working_3-way'!X606^(1/3)*SIN(('OddsRatio_working_3-way'!Y606+4*PI())/3)</f>
        <v>#VALUE!</v>
      </c>
      <c r="AF606" s="11" t="e">
        <f>-'OddsRatio_working_3-way'!U606/(3*'OddsRatio_working_3-way'!X606^(1/3))*COS(('OddsRatio_working_3-way'!Y606)/3)</f>
        <v>#VALUE!</v>
      </c>
      <c r="AG606" s="11" t="e">
        <f>-'OddsRatio_working_3-way'!U606/(3*'OddsRatio_working_3-way'!X606^(1/3))*COS(('OddsRatio_working_3-way'!Y606+2*PI())/3)</f>
        <v>#VALUE!</v>
      </c>
      <c r="AH606" s="11" t="e">
        <f>-'OddsRatio_working_3-way'!U606/(3*'OddsRatio_working_3-way'!X606^(1/3))*COS(('OddsRatio_working_3-way'!Y606+4*PI())/3)</f>
        <v>#VALUE!</v>
      </c>
      <c r="AI606" s="11" t="e">
        <f>'OddsRatio_working_3-way'!U606/(3*'OddsRatio_working_3-way'!X606^(1/3))*SIN(('OddsRatio_working_3-way'!Y606)/3)</f>
        <v>#VALUE!</v>
      </c>
      <c r="AJ606" s="11" t="e">
        <f>'OddsRatio_working_3-way'!U606/(3*'OddsRatio_working_3-way'!X606^(1/3))*SIN(('OddsRatio_working_3-way'!Y606+2*PI())/3)</f>
        <v>#VALUE!</v>
      </c>
      <c r="AK606" s="11" t="e">
        <f>'OddsRatio_working_3-way'!U606/(3*'OddsRatio_working_3-way'!X606^(1/3))*SIN(('OddsRatio_working_3-way'!Y606+4*PI())/3)</f>
        <v>#VALUE!</v>
      </c>
      <c r="AL606" s="11" t="e">
        <f>'OddsRatio_working_3-way'!Z606+'OddsRatio_working_3-way'!AF606</f>
        <v>#VALUE!</v>
      </c>
      <c r="AM606" s="11" t="e">
        <f>'OddsRatio_working_3-way'!AA606+'OddsRatio_working_3-way'!AG606</f>
        <v>#VALUE!</v>
      </c>
      <c r="AN606" s="11" t="e">
        <f>'OddsRatio_working_3-way'!AB606+'OddsRatio_working_3-way'!AH606</f>
        <v>#VALUE!</v>
      </c>
      <c r="AO606" s="11" t="e">
        <f>'OddsRatio_working_3-way'!AC606+'OddsRatio_working_3-way'!AI606</f>
        <v>#VALUE!</v>
      </c>
      <c r="AP606" s="11" t="e">
        <f>'OddsRatio_working_3-way'!AD606+'OddsRatio_working_3-way'!AJ606</f>
        <v>#VALUE!</v>
      </c>
      <c r="AQ606" s="11" t="e">
        <f>'OddsRatio_working_3-way'!AE606+'OddsRatio_working_3-way'!AK606</f>
        <v>#VALUE!</v>
      </c>
      <c r="AR606" s="10" t="str">
        <f>IF(A606="","",IF(('OddsRatio_working_3-way'!X606=0),IF(Q606&gt;0,-Q606^(1/3),(-Q606)^(1/3)),'OddsRatio_working_3-way'!AL606-'OddsRatio_working_3-way'!R606/3))</f>
        <v/>
      </c>
      <c r="AS606" s="11" t="e">
        <f>IF(('OddsRatio_working_3-way'!X606=0),IF(Q606&gt;0,-Q606^(1/3),(-Q606)^(1/3)),'OddsRatio_working_3-way'!AM606-'OddsRatio_working_3-way'!R606/3)</f>
        <v>#VALUE!</v>
      </c>
      <c r="AT606" s="11" t="e">
        <f>IF(('OddsRatio_working_3-way'!X606=0),IF(Q606&gt;0,-Q606^(1/3),(-Q606)^(1/3)),'OddsRatio_working_3-way'!AN606-'OddsRatio_working_3-way'!R606/3)</f>
        <v>#VALUE!</v>
      </c>
      <c r="AU606" s="11" t="e">
        <f>IF(('OddsRatio_working_3-way'!X606=0),0,'OddsRatio_working_3-way'!AO606)</f>
        <v>#VALUE!</v>
      </c>
      <c r="AV606" s="11" t="e">
        <f>IF(('OddsRatio_working_3-way'!X606=0),0,'OddsRatio_working_3-way'!AP606)</f>
        <v>#VALUE!</v>
      </c>
      <c r="AW606" s="11" t="e">
        <f>IF(('OddsRatio_working_3-way'!X606=0),0,'OddsRatio_working_3-way'!AQ606)</f>
        <v>#VALUE!</v>
      </c>
    </row>
    <row r="607" spans="1:4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9" t="e">
        <f t="shared" si="130"/>
        <v>#VALUE!</v>
      </c>
      <c r="E607" s="9" t="e">
        <f t="shared" si="131"/>
        <v>#VALUE!</v>
      </c>
      <c r="F607" s="9" t="e">
        <f t="shared" si="132"/>
        <v>#VALUE!</v>
      </c>
      <c r="G607" s="9" t="str">
        <f t="shared" si="133"/>
        <v/>
      </c>
      <c r="H607" s="9" t="str">
        <f t="shared" si="134"/>
        <v/>
      </c>
      <c r="I607" s="9" t="str">
        <f t="shared" si="135"/>
        <v/>
      </c>
      <c r="J607" s="9" t="str">
        <f t="shared" si="136"/>
        <v/>
      </c>
      <c r="K607" s="11" t="e">
        <f t="shared" si="137"/>
        <v>#VALUE!</v>
      </c>
      <c r="L607" s="11" t="e">
        <f t="shared" si="138"/>
        <v>#VALUE!</v>
      </c>
      <c r="M607" s="11" t="e">
        <f t="shared" si="139"/>
        <v>#VALUE!</v>
      </c>
      <c r="N607" s="11" t="e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#VALUE!</v>
      </c>
      <c r="O607" s="11">
        <f>0</f>
        <v>0</v>
      </c>
      <c r="P607" s="11" t="e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#VALUE!</v>
      </c>
      <c r="Q607" s="11" t="e">
        <f>2*'OddsRatio_working_3-way'!K607*'OddsRatio_working_3-way'!L607*'OddsRatio_working_3-way'!M607</f>
        <v>#VALUE!</v>
      </c>
      <c r="R607" s="11" t="e">
        <f t="shared" si="140"/>
        <v>#VALUE!</v>
      </c>
      <c r="S607" s="11" t="e">
        <f t="shared" si="141"/>
        <v>#VALUE!</v>
      </c>
      <c r="T607" s="11" t="e">
        <f t="shared" si="142"/>
        <v>#VALUE!</v>
      </c>
      <c r="U607" s="11" t="e">
        <f>'OddsRatio_working_3-way'!S607-'OddsRatio_working_3-way'!R607^2/3</f>
        <v>#VALUE!</v>
      </c>
      <c r="V607" s="11" t="e">
        <f>'OddsRatio_working_3-way'!S607*'OddsRatio_working_3-way'!R607/3-2*'OddsRatio_working_3-way'!R607^3/27-'OddsRatio_working_3-way'!T607</f>
        <v>#VALUE!</v>
      </c>
      <c r="W607" s="11" t="e">
        <f>'OddsRatio_working_3-way'!V607^2+4*'OddsRatio_working_3-way'!U607^3/27</f>
        <v>#VALUE!</v>
      </c>
      <c r="X607" s="11" t="e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#VALUE!</v>
      </c>
      <c r="Y607" s="11" t="e">
        <f>IF('OddsRatio_working_3-way'!W607&gt;=0,IF('OddsRatio_working_3-way'!V607+SQRT('OddsRatio_working_3-way'!W607)&gt;0,0,PI()),ACOS('OddsRatio_working_3-way'!V607/(2*'OddsRatio_working_3-way'!X607)))</f>
        <v>#VALUE!</v>
      </c>
      <c r="Z607" s="11" t="e">
        <f>'OddsRatio_working_3-way'!X607^(1/3)*COS('OddsRatio_working_3-way'!Y607/3)</f>
        <v>#VALUE!</v>
      </c>
      <c r="AA607" s="11" t="e">
        <f>'OddsRatio_working_3-way'!X607^(1/3)*COS(('OddsRatio_working_3-way'!Y607+2*PI())/3)</f>
        <v>#VALUE!</v>
      </c>
      <c r="AB607" s="11" t="e">
        <f>'OddsRatio_working_3-way'!X607^(1/3)*COS(('OddsRatio_working_3-way'!Y607+4*PI())/3)</f>
        <v>#VALUE!</v>
      </c>
      <c r="AC607" s="11" t="e">
        <f>'OddsRatio_working_3-way'!X607^(1/3)*SIN('OddsRatio_working_3-way'!Y607/3)</f>
        <v>#VALUE!</v>
      </c>
      <c r="AD607" s="11" t="e">
        <f>'OddsRatio_working_3-way'!X607^(1/3)*SIN(('OddsRatio_working_3-way'!Y607+2*PI())/3)</f>
        <v>#VALUE!</v>
      </c>
      <c r="AE607" s="11" t="e">
        <f>'OddsRatio_working_3-way'!X607^(1/3)*SIN(('OddsRatio_working_3-way'!Y607+4*PI())/3)</f>
        <v>#VALUE!</v>
      </c>
      <c r="AF607" s="11" t="e">
        <f>-'OddsRatio_working_3-way'!U607/(3*'OddsRatio_working_3-way'!X607^(1/3))*COS(('OddsRatio_working_3-way'!Y607)/3)</f>
        <v>#VALUE!</v>
      </c>
      <c r="AG607" s="11" t="e">
        <f>-'OddsRatio_working_3-way'!U607/(3*'OddsRatio_working_3-way'!X607^(1/3))*COS(('OddsRatio_working_3-way'!Y607+2*PI())/3)</f>
        <v>#VALUE!</v>
      </c>
      <c r="AH607" s="11" t="e">
        <f>-'OddsRatio_working_3-way'!U607/(3*'OddsRatio_working_3-way'!X607^(1/3))*COS(('OddsRatio_working_3-way'!Y607+4*PI())/3)</f>
        <v>#VALUE!</v>
      </c>
      <c r="AI607" s="11" t="e">
        <f>'OddsRatio_working_3-way'!U607/(3*'OddsRatio_working_3-way'!X607^(1/3))*SIN(('OddsRatio_working_3-way'!Y607)/3)</f>
        <v>#VALUE!</v>
      </c>
      <c r="AJ607" s="11" t="e">
        <f>'OddsRatio_working_3-way'!U607/(3*'OddsRatio_working_3-way'!X607^(1/3))*SIN(('OddsRatio_working_3-way'!Y607+2*PI())/3)</f>
        <v>#VALUE!</v>
      </c>
      <c r="AK607" s="11" t="e">
        <f>'OddsRatio_working_3-way'!U607/(3*'OddsRatio_working_3-way'!X607^(1/3))*SIN(('OddsRatio_working_3-way'!Y607+4*PI())/3)</f>
        <v>#VALUE!</v>
      </c>
      <c r="AL607" s="11" t="e">
        <f>'OddsRatio_working_3-way'!Z607+'OddsRatio_working_3-way'!AF607</f>
        <v>#VALUE!</v>
      </c>
      <c r="AM607" s="11" t="e">
        <f>'OddsRatio_working_3-way'!AA607+'OddsRatio_working_3-way'!AG607</f>
        <v>#VALUE!</v>
      </c>
      <c r="AN607" s="11" t="e">
        <f>'OddsRatio_working_3-way'!AB607+'OddsRatio_working_3-way'!AH607</f>
        <v>#VALUE!</v>
      </c>
      <c r="AO607" s="11" t="e">
        <f>'OddsRatio_working_3-way'!AC607+'OddsRatio_working_3-way'!AI607</f>
        <v>#VALUE!</v>
      </c>
      <c r="AP607" s="11" t="e">
        <f>'OddsRatio_working_3-way'!AD607+'OddsRatio_working_3-way'!AJ607</f>
        <v>#VALUE!</v>
      </c>
      <c r="AQ607" s="11" t="e">
        <f>'OddsRatio_working_3-way'!AE607+'OddsRatio_working_3-way'!AK607</f>
        <v>#VALUE!</v>
      </c>
      <c r="AR607" s="10" t="str">
        <f>IF(A607="","",IF(('OddsRatio_working_3-way'!X607=0),IF(Q607&gt;0,-Q607^(1/3),(-Q607)^(1/3)),'OddsRatio_working_3-way'!AL607-'OddsRatio_working_3-way'!R607/3))</f>
        <v/>
      </c>
      <c r="AS607" s="11" t="e">
        <f>IF(('OddsRatio_working_3-way'!X607=0),IF(Q607&gt;0,-Q607^(1/3),(-Q607)^(1/3)),'OddsRatio_working_3-way'!AM607-'OddsRatio_working_3-way'!R607/3)</f>
        <v>#VALUE!</v>
      </c>
      <c r="AT607" s="11" t="e">
        <f>IF(('OddsRatio_working_3-way'!X607=0),IF(Q607&gt;0,-Q607^(1/3),(-Q607)^(1/3)),'OddsRatio_working_3-way'!AN607-'OddsRatio_working_3-way'!R607/3)</f>
        <v>#VALUE!</v>
      </c>
      <c r="AU607" s="11" t="e">
        <f>IF(('OddsRatio_working_3-way'!X607=0),0,'OddsRatio_working_3-way'!AO607)</f>
        <v>#VALUE!</v>
      </c>
      <c r="AV607" s="11" t="e">
        <f>IF(('OddsRatio_working_3-way'!X607=0),0,'OddsRatio_working_3-way'!AP607)</f>
        <v>#VALUE!</v>
      </c>
      <c r="AW607" s="11" t="e">
        <f>IF(('OddsRatio_working_3-way'!X607=0),0,'OddsRatio_working_3-way'!AQ607)</f>
        <v>#VALUE!</v>
      </c>
    </row>
    <row r="608" spans="1:4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9" t="e">
        <f t="shared" si="130"/>
        <v>#VALUE!</v>
      </c>
      <c r="E608" s="9" t="e">
        <f t="shared" si="131"/>
        <v>#VALUE!</v>
      </c>
      <c r="F608" s="9" t="e">
        <f t="shared" si="132"/>
        <v>#VALUE!</v>
      </c>
      <c r="G608" s="9" t="str">
        <f t="shared" si="133"/>
        <v/>
      </c>
      <c r="H608" s="9" t="str">
        <f t="shared" si="134"/>
        <v/>
      </c>
      <c r="I608" s="9" t="str">
        <f t="shared" si="135"/>
        <v/>
      </c>
      <c r="J608" s="9" t="str">
        <f t="shared" si="136"/>
        <v/>
      </c>
      <c r="K608" s="11" t="e">
        <f t="shared" si="137"/>
        <v>#VALUE!</v>
      </c>
      <c r="L608" s="11" t="e">
        <f t="shared" si="138"/>
        <v>#VALUE!</v>
      </c>
      <c r="M608" s="11" t="e">
        <f t="shared" si="139"/>
        <v>#VALUE!</v>
      </c>
      <c r="N608" s="11" t="e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#VALUE!</v>
      </c>
      <c r="O608" s="11">
        <f>0</f>
        <v>0</v>
      </c>
      <c r="P608" s="11" t="e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#VALUE!</v>
      </c>
      <c r="Q608" s="11" t="e">
        <f>2*'OddsRatio_working_3-way'!K608*'OddsRatio_working_3-way'!L608*'OddsRatio_working_3-way'!M608</f>
        <v>#VALUE!</v>
      </c>
      <c r="R608" s="11" t="e">
        <f t="shared" si="140"/>
        <v>#VALUE!</v>
      </c>
      <c r="S608" s="11" t="e">
        <f t="shared" si="141"/>
        <v>#VALUE!</v>
      </c>
      <c r="T608" s="11" t="e">
        <f t="shared" si="142"/>
        <v>#VALUE!</v>
      </c>
      <c r="U608" s="11" t="e">
        <f>'OddsRatio_working_3-way'!S608-'OddsRatio_working_3-way'!R608^2/3</f>
        <v>#VALUE!</v>
      </c>
      <c r="V608" s="11" t="e">
        <f>'OddsRatio_working_3-way'!S608*'OddsRatio_working_3-way'!R608/3-2*'OddsRatio_working_3-way'!R608^3/27-'OddsRatio_working_3-way'!T608</f>
        <v>#VALUE!</v>
      </c>
      <c r="W608" s="11" t="e">
        <f>'OddsRatio_working_3-way'!V608^2+4*'OddsRatio_working_3-way'!U608^3/27</f>
        <v>#VALUE!</v>
      </c>
      <c r="X608" s="11" t="e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#VALUE!</v>
      </c>
      <c r="Y608" s="11" t="e">
        <f>IF('OddsRatio_working_3-way'!W608&gt;=0,IF('OddsRatio_working_3-way'!V608+SQRT('OddsRatio_working_3-way'!W608)&gt;0,0,PI()),ACOS('OddsRatio_working_3-way'!V608/(2*'OddsRatio_working_3-way'!X608)))</f>
        <v>#VALUE!</v>
      </c>
      <c r="Z608" s="11" t="e">
        <f>'OddsRatio_working_3-way'!X608^(1/3)*COS('OddsRatio_working_3-way'!Y608/3)</f>
        <v>#VALUE!</v>
      </c>
      <c r="AA608" s="11" t="e">
        <f>'OddsRatio_working_3-way'!X608^(1/3)*COS(('OddsRatio_working_3-way'!Y608+2*PI())/3)</f>
        <v>#VALUE!</v>
      </c>
      <c r="AB608" s="11" t="e">
        <f>'OddsRatio_working_3-way'!X608^(1/3)*COS(('OddsRatio_working_3-way'!Y608+4*PI())/3)</f>
        <v>#VALUE!</v>
      </c>
      <c r="AC608" s="11" t="e">
        <f>'OddsRatio_working_3-way'!X608^(1/3)*SIN('OddsRatio_working_3-way'!Y608/3)</f>
        <v>#VALUE!</v>
      </c>
      <c r="AD608" s="11" t="e">
        <f>'OddsRatio_working_3-way'!X608^(1/3)*SIN(('OddsRatio_working_3-way'!Y608+2*PI())/3)</f>
        <v>#VALUE!</v>
      </c>
      <c r="AE608" s="11" t="e">
        <f>'OddsRatio_working_3-way'!X608^(1/3)*SIN(('OddsRatio_working_3-way'!Y608+4*PI())/3)</f>
        <v>#VALUE!</v>
      </c>
      <c r="AF608" s="11" t="e">
        <f>-'OddsRatio_working_3-way'!U608/(3*'OddsRatio_working_3-way'!X608^(1/3))*COS(('OddsRatio_working_3-way'!Y608)/3)</f>
        <v>#VALUE!</v>
      </c>
      <c r="AG608" s="11" t="e">
        <f>-'OddsRatio_working_3-way'!U608/(3*'OddsRatio_working_3-way'!X608^(1/3))*COS(('OddsRatio_working_3-way'!Y608+2*PI())/3)</f>
        <v>#VALUE!</v>
      </c>
      <c r="AH608" s="11" t="e">
        <f>-'OddsRatio_working_3-way'!U608/(3*'OddsRatio_working_3-way'!X608^(1/3))*COS(('OddsRatio_working_3-way'!Y608+4*PI())/3)</f>
        <v>#VALUE!</v>
      </c>
      <c r="AI608" s="11" t="e">
        <f>'OddsRatio_working_3-way'!U608/(3*'OddsRatio_working_3-way'!X608^(1/3))*SIN(('OddsRatio_working_3-way'!Y608)/3)</f>
        <v>#VALUE!</v>
      </c>
      <c r="AJ608" s="11" t="e">
        <f>'OddsRatio_working_3-way'!U608/(3*'OddsRatio_working_3-way'!X608^(1/3))*SIN(('OddsRatio_working_3-way'!Y608+2*PI())/3)</f>
        <v>#VALUE!</v>
      </c>
      <c r="AK608" s="11" t="e">
        <f>'OddsRatio_working_3-way'!U608/(3*'OddsRatio_working_3-way'!X608^(1/3))*SIN(('OddsRatio_working_3-way'!Y608+4*PI())/3)</f>
        <v>#VALUE!</v>
      </c>
      <c r="AL608" s="11" t="e">
        <f>'OddsRatio_working_3-way'!Z608+'OddsRatio_working_3-way'!AF608</f>
        <v>#VALUE!</v>
      </c>
      <c r="AM608" s="11" t="e">
        <f>'OddsRatio_working_3-way'!AA608+'OddsRatio_working_3-way'!AG608</f>
        <v>#VALUE!</v>
      </c>
      <c r="AN608" s="11" t="e">
        <f>'OddsRatio_working_3-way'!AB608+'OddsRatio_working_3-way'!AH608</f>
        <v>#VALUE!</v>
      </c>
      <c r="AO608" s="11" t="e">
        <f>'OddsRatio_working_3-way'!AC608+'OddsRatio_working_3-way'!AI608</f>
        <v>#VALUE!</v>
      </c>
      <c r="AP608" s="11" t="e">
        <f>'OddsRatio_working_3-way'!AD608+'OddsRatio_working_3-way'!AJ608</f>
        <v>#VALUE!</v>
      </c>
      <c r="AQ608" s="11" t="e">
        <f>'OddsRatio_working_3-way'!AE608+'OddsRatio_working_3-way'!AK608</f>
        <v>#VALUE!</v>
      </c>
      <c r="AR608" s="10" t="str">
        <f>IF(A608="","",IF(('OddsRatio_working_3-way'!X608=0),IF(Q608&gt;0,-Q608^(1/3),(-Q608)^(1/3)),'OddsRatio_working_3-way'!AL608-'OddsRatio_working_3-way'!R608/3))</f>
        <v/>
      </c>
      <c r="AS608" s="11" t="e">
        <f>IF(('OddsRatio_working_3-way'!X608=0),IF(Q608&gt;0,-Q608^(1/3),(-Q608)^(1/3)),'OddsRatio_working_3-way'!AM608-'OddsRatio_working_3-way'!R608/3)</f>
        <v>#VALUE!</v>
      </c>
      <c r="AT608" s="11" t="e">
        <f>IF(('OddsRatio_working_3-way'!X608=0),IF(Q608&gt;0,-Q608^(1/3),(-Q608)^(1/3)),'OddsRatio_working_3-way'!AN608-'OddsRatio_working_3-way'!R608/3)</f>
        <v>#VALUE!</v>
      </c>
      <c r="AU608" s="11" t="e">
        <f>IF(('OddsRatio_working_3-way'!X608=0),0,'OddsRatio_working_3-way'!AO608)</f>
        <v>#VALUE!</v>
      </c>
      <c r="AV608" s="11" t="e">
        <f>IF(('OddsRatio_working_3-way'!X608=0),0,'OddsRatio_working_3-way'!AP608)</f>
        <v>#VALUE!</v>
      </c>
      <c r="AW608" s="11" t="e">
        <f>IF(('OddsRatio_working_3-way'!X608=0),0,'OddsRatio_working_3-way'!AQ608)</f>
        <v>#VALUE!</v>
      </c>
    </row>
    <row r="609" spans="1:4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9" t="e">
        <f t="shared" si="130"/>
        <v>#VALUE!</v>
      </c>
      <c r="E609" s="9" t="e">
        <f t="shared" si="131"/>
        <v>#VALUE!</v>
      </c>
      <c r="F609" s="9" t="e">
        <f t="shared" si="132"/>
        <v>#VALUE!</v>
      </c>
      <c r="G609" s="9" t="str">
        <f t="shared" si="133"/>
        <v/>
      </c>
      <c r="H609" s="9" t="str">
        <f t="shared" si="134"/>
        <v/>
      </c>
      <c r="I609" s="9" t="str">
        <f t="shared" si="135"/>
        <v/>
      </c>
      <c r="J609" s="9" t="str">
        <f t="shared" si="136"/>
        <v/>
      </c>
      <c r="K609" s="11" t="e">
        <f t="shared" si="137"/>
        <v>#VALUE!</v>
      </c>
      <c r="L609" s="11" t="e">
        <f t="shared" si="138"/>
        <v>#VALUE!</v>
      </c>
      <c r="M609" s="11" t="e">
        <f t="shared" si="139"/>
        <v>#VALUE!</v>
      </c>
      <c r="N609" s="11" t="e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#VALUE!</v>
      </c>
      <c r="O609" s="11">
        <f>0</f>
        <v>0</v>
      </c>
      <c r="P609" s="11" t="e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#VALUE!</v>
      </c>
      <c r="Q609" s="11" t="e">
        <f>2*'OddsRatio_working_3-way'!K609*'OddsRatio_working_3-way'!L609*'OddsRatio_working_3-way'!M609</f>
        <v>#VALUE!</v>
      </c>
      <c r="R609" s="11" t="e">
        <f t="shared" si="140"/>
        <v>#VALUE!</v>
      </c>
      <c r="S609" s="11" t="e">
        <f t="shared" si="141"/>
        <v>#VALUE!</v>
      </c>
      <c r="T609" s="11" t="e">
        <f t="shared" si="142"/>
        <v>#VALUE!</v>
      </c>
      <c r="U609" s="11" t="e">
        <f>'OddsRatio_working_3-way'!S609-'OddsRatio_working_3-way'!R609^2/3</f>
        <v>#VALUE!</v>
      </c>
      <c r="V609" s="11" t="e">
        <f>'OddsRatio_working_3-way'!S609*'OddsRatio_working_3-way'!R609/3-2*'OddsRatio_working_3-way'!R609^3/27-'OddsRatio_working_3-way'!T609</f>
        <v>#VALUE!</v>
      </c>
      <c r="W609" s="11" t="e">
        <f>'OddsRatio_working_3-way'!V609^2+4*'OddsRatio_working_3-way'!U609^3/27</f>
        <v>#VALUE!</v>
      </c>
      <c r="X609" s="11" t="e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#VALUE!</v>
      </c>
      <c r="Y609" s="11" t="e">
        <f>IF('OddsRatio_working_3-way'!W609&gt;=0,IF('OddsRatio_working_3-way'!V609+SQRT('OddsRatio_working_3-way'!W609)&gt;0,0,PI()),ACOS('OddsRatio_working_3-way'!V609/(2*'OddsRatio_working_3-way'!X609)))</f>
        <v>#VALUE!</v>
      </c>
      <c r="Z609" s="11" t="e">
        <f>'OddsRatio_working_3-way'!X609^(1/3)*COS('OddsRatio_working_3-way'!Y609/3)</f>
        <v>#VALUE!</v>
      </c>
      <c r="AA609" s="11" t="e">
        <f>'OddsRatio_working_3-way'!X609^(1/3)*COS(('OddsRatio_working_3-way'!Y609+2*PI())/3)</f>
        <v>#VALUE!</v>
      </c>
      <c r="AB609" s="11" t="e">
        <f>'OddsRatio_working_3-way'!X609^(1/3)*COS(('OddsRatio_working_3-way'!Y609+4*PI())/3)</f>
        <v>#VALUE!</v>
      </c>
      <c r="AC609" s="11" t="e">
        <f>'OddsRatio_working_3-way'!X609^(1/3)*SIN('OddsRatio_working_3-way'!Y609/3)</f>
        <v>#VALUE!</v>
      </c>
      <c r="AD609" s="11" t="e">
        <f>'OddsRatio_working_3-way'!X609^(1/3)*SIN(('OddsRatio_working_3-way'!Y609+2*PI())/3)</f>
        <v>#VALUE!</v>
      </c>
      <c r="AE609" s="11" t="e">
        <f>'OddsRatio_working_3-way'!X609^(1/3)*SIN(('OddsRatio_working_3-way'!Y609+4*PI())/3)</f>
        <v>#VALUE!</v>
      </c>
      <c r="AF609" s="11" t="e">
        <f>-'OddsRatio_working_3-way'!U609/(3*'OddsRatio_working_3-way'!X609^(1/3))*COS(('OddsRatio_working_3-way'!Y609)/3)</f>
        <v>#VALUE!</v>
      </c>
      <c r="AG609" s="11" t="e">
        <f>-'OddsRatio_working_3-way'!U609/(3*'OddsRatio_working_3-way'!X609^(1/3))*COS(('OddsRatio_working_3-way'!Y609+2*PI())/3)</f>
        <v>#VALUE!</v>
      </c>
      <c r="AH609" s="11" t="e">
        <f>-'OddsRatio_working_3-way'!U609/(3*'OddsRatio_working_3-way'!X609^(1/3))*COS(('OddsRatio_working_3-way'!Y609+4*PI())/3)</f>
        <v>#VALUE!</v>
      </c>
      <c r="AI609" s="11" t="e">
        <f>'OddsRatio_working_3-way'!U609/(3*'OddsRatio_working_3-way'!X609^(1/3))*SIN(('OddsRatio_working_3-way'!Y609)/3)</f>
        <v>#VALUE!</v>
      </c>
      <c r="AJ609" s="11" t="e">
        <f>'OddsRatio_working_3-way'!U609/(3*'OddsRatio_working_3-way'!X609^(1/3))*SIN(('OddsRatio_working_3-way'!Y609+2*PI())/3)</f>
        <v>#VALUE!</v>
      </c>
      <c r="AK609" s="11" t="e">
        <f>'OddsRatio_working_3-way'!U609/(3*'OddsRatio_working_3-way'!X609^(1/3))*SIN(('OddsRatio_working_3-way'!Y609+4*PI())/3)</f>
        <v>#VALUE!</v>
      </c>
      <c r="AL609" s="11" t="e">
        <f>'OddsRatio_working_3-way'!Z609+'OddsRatio_working_3-way'!AF609</f>
        <v>#VALUE!</v>
      </c>
      <c r="AM609" s="11" t="e">
        <f>'OddsRatio_working_3-way'!AA609+'OddsRatio_working_3-way'!AG609</f>
        <v>#VALUE!</v>
      </c>
      <c r="AN609" s="11" t="e">
        <f>'OddsRatio_working_3-way'!AB609+'OddsRatio_working_3-way'!AH609</f>
        <v>#VALUE!</v>
      </c>
      <c r="AO609" s="11" t="e">
        <f>'OddsRatio_working_3-way'!AC609+'OddsRatio_working_3-way'!AI609</f>
        <v>#VALUE!</v>
      </c>
      <c r="AP609" s="11" t="e">
        <f>'OddsRatio_working_3-way'!AD609+'OddsRatio_working_3-way'!AJ609</f>
        <v>#VALUE!</v>
      </c>
      <c r="AQ609" s="11" t="e">
        <f>'OddsRatio_working_3-way'!AE609+'OddsRatio_working_3-way'!AK609</f>
        <v>#VALUE!</v>
      </c>
      <c r="AR609" s="10" t="str">
        <f>IF(A609="","",IF(('OddsRatio_working_3-way'!X609=0),IF(Q609&gt;0,-Q609^(1/3),(-Q609)^(1/3)),'OddsRatio_working_3-way'!AL609-'OddsRatio_working_3-way'!R609/3))</f>
        <v/>
      </c>
      <c r="AS609" s="11" t="e">
        <f>IF(('OddsRatio_working_3-way'!X609=0),IF(Q609&gt;0,-Q609^(1/3),(-Q609)^(1/3)),'OddsRatio_working_3-way'!AM609-'OddsRatio_working_3-way'!R609/3)</f>
        <v>#VALUE!</v>
      </c>
      <c r="AT609" s="11" t="e">
        <f>IF(('OddsRatio_working_3-way'!X609=0),IF(Q609&gt;0,-Q609^(1/3),(-Q609)^(1/3)),'OddsRatio_working_3-way'!AN609-'OddsRatio_working_3-way'!R609/3)</f>
        <v>#VALUE!</v>
      </c>
      <c r="AU609" s="11" t="e">
        <f>IF(('OddsRatio_working_3-way'!X609=0),0,'OddsRatio_working_3-way'!AO609)</f>
        <v>#VALUE!</v>
      </c>
      <c r="AV609" s="11" t="e">
        <f>IF(('OddsRatio_working_3-way'!X609=0),0,'OddsRatio_working_3-way'!AP609)</f>
        <v>#VALUE!</v>
      </c>
      <c r="AW609" s="11" t="e">
        <f>IF(('OddsRatio_working_3-way'!X609=0),0,'OddsRatio_working_3-way'!AQ609)</f>
        <v>#VALUE!</v>
      </c>
    </row>
    <row r="610" spans="1:4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9" t="e">
        <f t="shared" si="130"/>
        <v>#VALUE!</v>
      </c>
      <c r="E610" s="9" t="e">
        <f t="shared" si="131"/>
        <v>#VALUE!</v>
      </c>
      <c r="F610" s="9" t="e">
        <f t="shared" si="132"/>
        <v>#VALUE!</v>
      </c>
      <c r="G610" s="9" t="str">
        <f t="shared" si="133"/>
        <v/>
      </c>
      <c r="H610" s="9" t="str">
        <f t="shared" si="134"/>
        <v/>
      </c>
      <c r="I610" s="9" t="str">
        <f t="shared" si="135"/>
        <v/>
      </c>
      <c r="J610" s="9" t="str">
        <f t="shared" si="136"/>
        <v/>
      </c>
      <c r="K610" s="11" t="e">
        <f t="shared" si="137"/>
        <v>#VALUE!</v>
      </c>
      <c r="L610" s="11" t="e">
        <f t="shared" si="138"/>
        <v>#VALUE!</v>
      </c>
      <c r="M610" s="11" t="e">
        <f t="shared" si="139"/>
        <v>#VALUE!</v>
      </c>
      <c r="N610" s="11" t="e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#VALUE!</v>
      </c>
      <c r="O610" s="11">
        <f>0</f>
        <v>0</v>
      </c>
      <c r="P610" s="11" t="e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#VALUE!</v>
      </c>
      <c r="Q610" s="11" t="e">
        <f>2*'OddsRatio_working_3-way'!K610*'OddsRatio_working_3-way'!L610*'OddsRatio_working_3-way'!M610</f>
        <v>#VALUE!</v>
      </c>
      <c r="R610" s="11" t="e">
        <f t="shared" si="140"/>
        <v>#VALUE!</v>
      </c>
      <c r="S610" s="11" t="e">
        <f t="shared" si="141"/>
        <v>#VALUE!</v>
      </c>
      <c r="T610" s="11" t="e">
        <f t="shared" si="142"/>
        <v>#VALUE!</v>
      </c>
      <c r="U610" s="11" t="e">
        <f>'OddsRatio_working_3-way'!S610-'OddsRatio_working_3-way'!R610^2/3</f>
        <v>#VALUE!</v>
      </c>
      <c r="V610" s="11" t="e">
        <f>'OddsRatio_working_3-way'!S610*'OddsRatio_working_3-way'!R610/3-2*'OddsRatio_working_3-way'!R610^3/27-'OddsRatio_working_3-way'!T610</f>
        <v>#VALUE!</v>
      </c>
      <c r="W610" s="11" t="e">
        <f>'OddsRatio_working_3-way'!V610^2+4*'OddsRatio_working_3-way'!U610^3/27</f>
        <v>#VALUE!</v>
      </c>
      <c r="X610" s="11" t="e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#VALUE!</v>
      </c>
      <c r="Y610" s="11" t="e">
        <f>IF('OddsRatio_working_3-way'!W610&gt;=0,IF('OddsRatio_working_3-way'!V610+SQRT('OddsRatio_working_3-way'!W610)&gt;0,0,PI()),ACOS('OddsRatio_working_3-way'!V610/(2*'OddsRatio_working_3-way'!X610)))</f>
        <v>#VALUE!</v>
      </c>
      <c r="Z610" s="11" t="e">
        <f>'OddsRatio_working_3-way'!X610^(1/3)*COS('OddsRatio_working_3-way'!Y610/3)</f>
        <v>#VALUE!</v>
      </c>
      <c r="AA610" s="11" t="e">
        <f>'OddsRatio_working_3-way'!X610^(1/3)*COS(('OddsRatio_working_3-way'!Y610+2*PI())/3)</f>
        <v>#VALUE!</v>
      </c>
      <c r="AB610" s="11" t="e">
        <f>'OddsRatio_working_3-way'!X610^(1/3)*COS(('OddsRatio_working_3-way'!Y610+4*PI())/3)</f>
        <v>#VALUE!</v>
      </c>
      <c r="AC610" s="11" t="e">
        <f>'OddsRatio_working_3-way'!X610^(1/3)*SIN('OddsRatio_working_3-way'!Y610/3)</f>
        <v>#VALUE!</v>
      </c>
      <c r="AD610" s="11" t="e">
        <f>'OddsRatio_working_3-way'!X610^(1/3)*SIN(('OddsRatio_working_3-way'!Y610+2*PI())/3)</f>
        <v>#VALUE!</v>
      </c>
      <c r="AE610" s="11" t="e">
        <f>'OddsRatio_working_3-way'!X610^(1/3)*SIN(('OddsRatio_working_3-way'!Y610+4*PI())/3)</f>
        <v>#VALUE!</v>
      </c>
      <c r="AF610" s="11" t="e">
        <f>-'OddsRatio_working_3-way'!U610/(3*'OddsRatio_working_3-way'!X610^(1/3))*COS(('OddsRatio_working_3-way'!Y610)/3)</f>
        <v>#VALUE!</v>
      </c>
      <c r="AG610" s="11" t="e">
        <f>-'OddsRatio_working_3-way'!U610/(3*'OddsRatio_working_3-way'!X610^(1/3))*COS(('OddsRatio_working_3-way'!Y610+2*PI())/3)</f>
        <v>#VALUE!</v>
      </c>
      <c r="AH610" s="11" t="e">
        <f>-'OddsRatio_working_3-way'!U610/(3*'OddsRatio_working_3-way'!X610^(1/3))*COS(('OddsRatio_working_3-way'!Y610+4*PI())/3)</f>
        <v>#VALUE!</v>
      </c>
      <c r="AI610" s="11" t="e">
        <f>'OddsRatio_working_3-way'!U610/(3*'OddsRatio_working_3-way'!X610^(1/3))*SIN(('OddsRatio_working_3-way'!Y610)/3)</f>
        <v>#VALUE!</v>
      </c>
      <c r="AJ610" s="11" t="e">
        <f>'OddsRatio_working_3-way'!U610/(3*'OddsRatio_working_3-way'!X610^(1/3))*SIN(('OddsRatio_working_3-way'!Y610+2*PI())/3)</f>
        <v>#VALUE!</v>
      </c>
      <c r="AK610" s="11" t="e">
        <f>'OddsRatio_working_3-way'!U610/(3*'OddsRatio_working_3-way'!X610^(1/3))*SIN(('OddsRatio_working_3-way'!Y610+4*PI())/3)</f>
        <v>#VALUE!</v>
      </c>
      <c r="AL610" s="11" t="e">
        <f>'OddsRatio_working_3-way'!Z610+'OddsRatio_working_3-way'!AF610</f>
        <v>#VALUE!</v>
      </c>
      <c r="AM610" s="11" t="e">
        <f>'OddsRatio_working_3-way'!AA610+'OddsRatio_working_3-way'!AG610</f>
        <v>#VALUE!</v>
      </c>
      <c r="AN610" s="11" t="e">
        <f>'OddsRatio_working_3-way'!AB610+'OddsRatio_working_3-way'!AH610</f>
        <v>#VALUE!</v>
      </c>
      <c r="AO610" s="11" t="e">
        <f>'OddsRatio_working_3-way'!AC610+'OddsRatio_working_3-way'!AI610</f>
        <v>#VALUE!</v>
      </c>
      <c r="AP610" s="11" t="e">
        <f>'OddsRatio_working_3-way'!AD610+'OddsRatio_working_3-way'!AJ610</f>
        <v>#VALUE!</v>
      </c>
      <c r="AQ610" s="11" t="e">
        <f>'OddsRatio_working_3-way'!AE610+'OddsRatio_working_3-way'!AK610</f>
        <v>#VALUE!</v>
      </c>
      <c r="AR610" s="10" t="str">
        <f>IF(A610="","",IF(('OddsRatio_working_3-way'!X610=0),IF(Q610&gt;0,-Q610^(1/3),(-Q610)^(1/3)),'OddsRatio_working_3-way'!AL610-'OddsRatio_working_3-way'!R610/3))</f>
        <v/>
      </c>
      <c r="AS610" s="11" t="e">
        <f>IF(('OddsRatio_working_3-way'!X610=0),IF(Q610&gt;0,-Q610^(1/3),(-Q610)^(1/3)),'OddsRatio_working_3-way'!AM610-'OddsRatio_working_3-way'!R610/3)</f>
        <v>#VALUE!</v>
      </c>
      <c r="AT610" s="11" t="e">
        <f>IF(('OddsRatio_working_3-way'!X610=0),IF(Q610&gt;0,-Q610^(1/3),(-Q610)^(1/3)),'OddsRatio_working_3-way'!AN610-'OddsRatio_working_3-way'!R610/3)</f>
        <v>#VALUE!</v>
      </c>
      <c r="AU610" s="11" t="e">
        <f>IF(('OddsRatio_working_3-way'!X610=0),0,'OddsRatio_working_3-way'!AO610)</f>
        <v>#VALUE!</v>
      </c>
      <c r="AV610" s="11" t="e">
        <f>IF(('OddsRatio_working_3-way'!X610=0),0,'OddsRatio_working_3-way'!AP610)</f>
        <v>#VALUE!</v>
      </c>
      <c r="AW610" s="11" t="e">
        <f>IF(('OddsRatio_working_3-way'!X610=0),0,'OddsRatio_working_3-way'!AQ610)</f>
        <v>#VALUE!</v>
      </c>
    </row>
    <row r="611" spans="1:4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9" t="e">
        <f t="shared" si="130"/>
        <v>#VALUE!</v>
      </c>
      <c r="E611" s="9" t="e">
        <f t="shared" si="131"/>
        <v>#VALUE!</v>
      </c>
      <c r="F611" s="9" t="e">
        <f t="shared" si="132"/>
        <v>#VALUE!</v>
      </c>
      <c r="G611" s="9" t="str">
        <f t="shared" si="133"/>
        <v/>
      </c>
      <c r="H611" s="9" t="str">
        <f t="shared" si="134"/>
        <v/>
      </c>
      <c r="I611" s="9" t="str">
        <f t="shared" si="135"/>
        <v/>
      </c>
      <c r="J611" s="9" t="str">
        <f t="shared" si="136"/>
        <v/>
      </c>
      <c r="K611" s="11" t="e">
        <f t="shared" si="137"/>
        <v>#VALUE!</v>
      </c>
      <c r="L611" s="11" t="e">
        <f t="shared" si="138"/>
        <v>#VALUE!</v>
      </c>
      <c r="M611" s="11" t="e">
        <f t="shared" si="139"/>
        <v>#VALUE!</v>
      </c>
      <c r="N611" s="11" t="e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#VALUE!</v>
      </c>
      <c r="O611" s="11">
        <f>0</f>
        <v>0</v>
      </c>
      <c r="P611" s="11" t="e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#VALUE!</v>
      </c>
      <c r="Q611" s="11" t="e">
        <f>2*'OddsRatio_working_3-way'!K611*'OddsRatio_working_3-way'!L611*'OddsRatio_working_3-way'!M611</f>
        <v>#VALUE!</v>
      </c>
      <c r="R611" s="11" t="e">
        <f t="shared" si="140"/>
        <v>#VALUE!</v>
      </c>
      <c r="S611" s="11" t="e">
        <f t="shared" si="141"/>
        <v>#VALUE!</v>
      </c>
      <c r="T611" s="11" t="e">
        <f t="shared" si="142"/>
        <v>#VALUE!</v>
      </c>
      <c r="U611" s="11" t="e">
        <f>'OddsRatio_working_3-way'!S611-'OddsRatio_working_3-way'!R611^2/3</f>
        <v>#VALUE!</v>
      </c>
      <c r="V611" s="11" t="e">
        <f>'OddsRatio_working_3-way'!S611*'OddsRatio_working_3-way'!R611/3-2*'OddsRatio_working_3-way'!R611^3/27-'OddsRatio_working_3-way'!T611</f>
        <v>#VALUE!</v>
      </c>
      <c r="W611" s="11" t="e">
        <f>'OddsRatio_working_3-way'!V611^2+4*'OddsRatio_working_3-way'!U611^3/27</f>
        <v>#VALUE!</v>
      </c>
      <c r="X611" s="11" t="e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#VALUE!</v>
      </c>
      <c r="Y611" s="11" t="e">
        <f>IF('OddsRatio_working_3-way'!W611&gt;=0,IF('OddsRatio_working_3-way'!V611+SQRT('OddsRatio_working_3-way'!W611)&gt;0,0,PI()),ACOS('OddsRatio_working_3-way'!V611/(2*'OddsRatio_working_3-way'!X611)))</f>
        <v>#VALUE!</v>
      </c>
      <c r="Z611" s="11" t="e">
        <f>'OddsRatio_working_3-way'!X611^(1/3)*COS('OddsRatio_working_3-way'!Y611/3)</f>
        <v>#VALUE!</v>
      </c>
      <c r="AA611" s="11" t="e">
        <f>'OddsRatio_working_3-way'!X611^(1/3)*COS(('OddsRatio_working_3-way'!Y611+2*PI())/3)</f>
        <v>#VALUE!</v>
      </c>
      <c r="AB611" s="11" t="e">
        <f>'OddsRatio_working_3-way'!X611^(1/3)*COS(('OddsRatio_working_3-way'!Y611+4*PI())/3)</f>
        <v>#VALUE!</v>
      </c>
      <c r="AC611" s="11" t="e">
        <f>'OddsRatio_working_3-way'!X611^(1/3)*SIN('OddsRatio_working_3-way'!Y611/3)</f>
        <v>#VALUE!</v>
      </c>
      <c r="AD611" s="11" t="e">
        <f>'OddsRatio_working_3-way'!X611^(1/3)*SIN(('OddsRatio_working_3-way'!Y611+2*PI())/3)</f>
        <v>#VALUE!</v>
      </c>
      <c r="AE611" s="11" t="e">
        <f>'OddsRatio_working_3-way'!X611^(1/3)*SIN(('OddsRatio_working_3-way'!Y611+4*PI())/3)</f>
        <v>#VALUE!</v>
      </c>
      <c r="AF611" s="11" t="e">
        <f>-'OddsRatio_working_3-way'!U611/(3*'OddsRatio_working_3-way'!X611^(1/3))*COS(('OddsRatio_working_3-way'!Y611)/3)</f>
        <v>#VALUE!</v>
      </c>
      <c r="AG611" s="11" t="e">
        <f>-'OddsRatio_working_3-way'!U611/(3*'OddsRatio_working_3-way'!X611^(1/3))*COS(('OddsRatio_working_3-way'!Y611+2*PI())/3)</f>
        <v>#VALUE!</v>
      </c>
      <c r="AH611" s="11" t="e">
        <f>-'OddsRatio_working_3-way'!U611/(3*'OddsRatio_working_3-way'!X611^(1/3))*COS(('OddsRatio_working_3-way'!Y611+4*PI())/3)</f>
        <v>#VALUE!</v>
      </c>
      <c r="AI611" s="11" t="e">
        <f>'OddsRatio_working_3-way'!U611/(3*'OddsRatio_working_3-way'!X611^(1/3))*SIN(('OddsRatio_working_3-way'!Y611)/3)</f>
        <v>#VALUE!</v>
      </c>
      <c r="AJ611" s="11" t="e">
        <f>'OddsRatio_working_3-way'!U611/(3*'OddsRatio_working_3-way'!X611^(1/3))*SIN(('OddsRatio_working_3-way'!Y611+2*PI())/3)</f>
        <v>#VALUE!</v>
      </c>
      <c r="AK611" s="11" t="e">
        <f>'OddsRatio_working_3-way'!U611/(3*'OddsRatio_working_3-way'!X611^(1/3))*SIN(('OddsRatio_working_3-way'!Y611+4*PI())/3)</f>
        <v>#VALUE!</v>
      </c>
      <c r="AL611" s="11" t="e">
        <f>'OddsRatio_working_3-way'!Z611+'OddsRatio_working_3-way'!AF611</f>
        <v>#VALUE!</v>
      </c>
      <c r="AM611" s="11" t="e">
        <f>'OddsRatio_working_3-way'!AA611+'OddsRatio_working_3-way'!AG611</f>
        <v>#VALUE!</v>
      </c>
      <c r="AN611" s="11" t="e">
        <f>'OddsRatio_working_3-way'!AB611+'OddsRatio_working_3-way'!AH611</f>
        <v>#VALUE!</v>
      </c>
      <c r="AO611" s="11" t="e">
        <f>'OddsRatio_working_3-way'!AC611+'OddsRatio_working_3-way'!AI611</f>
        <v>#VALUE!</v>
      </c>
      <c r="AP611" s="11" t="e">
        <f>'OddsRatio_working_3-way'!AD611+'OddsRatio_working_3-way'!AJ611</f>
        <v>#VALUE!</v>
      </c>
      <c r="AQ611" s="11" t="e">
        <f>'OddsRatio_working_3-way'!AE611+'OddsRatio_working_3-way'!AK611</f>
        <v>#VALUE!</v>
      </c>
      <c r="AR611" s="10" t="str">
        <f>IF(A611="","",IF(('OddsRatio_working_3-way'!X611=0),IF(Q611&gt;0,-Q611^(1/3),(-Q611)^(1/3)),'OddsRatio_working_3-way'!AL611-'OddsRatio_working_3-way'!R611/3))</f>
        <v/>
      </c>
      <c r="AS611" s="11" t="e">
        <f>IF(('OddsRatio_working_3-way'!X611=0),IF(Q611&gt;0,-Q611^(1/3),(-Q611)^(1/3)),'OddsRatio_working_3-way'!AM611-'OddsRatio_working_3-way'!R611/3)</f>
        <v>#VALUE!</v>
      </c>
      <c r="AT611" s="11" t="e">
        <f>IF(('OddsRatio_working_3-way'!X611=0),IF(Q611&gt;0,-Q611^(1/3),(-Q611)^(1/3)),'OddsRatio_working_3-way'!AN611-'OddsRatio_working_3-way'!R611/3)</f>
        <v>#VALUE!</v>
      </c>
      <c r="AU611" s="11" t="e">
        <f>IF(('OddsRatio_working_3-way'!X611=0),0,'OddsRatio_working_3-way'!AO611)</f>
        <v>#VALUE!</v>
      </c>
      <c r="AV611" s="11" t="e">
        <f>IF(('OddsRatio_working_3-way'!X611=0),0,'OddsRatio_working_3-way'!AP611)</f>
        <v>#VALUE!</v>
      </c>
      <c r="AW611" s="11" t="e">
        <f>IF(('OddsRatio_working_3-way'!X611=0),0,'OddsRatio_working_3-way'!AQ611)</f>
        <v>#VALUE!</v>
      </c>
    </row>
    <row r="612" spans="1:4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9" t="e">
        <f t="shared" si="130"/>
        <v>#VALUE!</v>
      </c>
      <c r="E612" s="9" t="e">
        <f t="shared" si="131"/>
        <v>#VALUE!</v>
      </c>
      <c r="F612" s="9" t="e">
        <f t="shared" si="132"/>
        <v>#VALUE!</v>
      </c>
      <c r="G612" s="9" t="str">
        <f t="shared" si="133"/>
        <v/>
      </c>
      <c r="H612" s="9" t="str">
        <f t="shared" si="134"/>
        <v/>
      </c>
      <c r="I612" s="9" t="str">
        <f t="shared" si="135"/>
        <v/>
      </c>
      <c r="J612" s="9" t="str">
        <f t="shared" si="136"/>
        <v/>
      </c>
      <c r="K612" s="11" t="e">
        <f t="shared" si="137"/>
        <v>#VALUE!</v>
      </c>
      <c r="L612" s="11" t="e">
        <f t="shared" si="138"/>
        <v>#VALUE!</v>
      </c>
      <c r="M612" s="11" t="e">
        <f t="shared" si="139"/>
        <v>#VALUE!</v>
      </c>
      <c r="N612" s="11" t="e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#VALUE!</v>
      </c>
      <c r="O612" s="11">
        <f>0</f>
        <v>0</v>
      </c>
      <c r="P612" s="11" t="e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#VALUE!</v>
      </c>
      <c r="Q612" s="11" t="e">
        <f>2*'OddsRatio_working_3-way'!K612*'OddsRatio_working_3-way'!L612*'OddsRatio_working_3-way'!M612</f>
        <v>#VALUE!</v>
      </c>
      <c r="R612" s="11" t="e">
        <f t="shared" si="140"/>
        <v>#VALUE!</v>
      </c>
      <c r="S612" s="11" t="e">
        <f t="shared" si="141"/>
        <v>#VALUE!</v>
      </c>
      <c r="T612" s="11" t="e">
        <f t="shared" si="142"/>
        <v>#VALUE!</v>
      </c>
      <c r="U612" s="11" t="e">
        <f>'OddsRatio_working_3-way'!S612-'OddsRatio_working_3-way'!R612^2/3</f>
        <v>#VALUE!</v>
      </c>
      <c r="V612" s="11" t="e">
        <f>'OddsRatio_working_3-way'!S612*'OddsRatio_working_3-way'!R612/3-2*'OddsRatio_working_3-way'!R612^3/27-'OddsRatio_working_3-way'!T612</f>
        <v>#VALUE!</v>
      </c>
      <c r="W612" s="11" t="e">
        <f>'OddsRatio_working_3-way'!V612^2+4*'OddsRatio_working_3-way'!U612^3/27</f>
        <v>#VALUE!</v>
      </c>
      <c r="X612" s="11" t="e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#VALUE!</v>
      </c>
      <c r="Y612" s="11" t="e">
        <f>IF('OddsRatio_working_3-way'!W612&gt;=0,IF('OddsRatio_working_3-way'!V612+SQRT('OddsRatio_working_3-way'!W612)&gt;0,0,PI()),ACOS('OddsRatio_working_3-way'!V612/(2*'OddsRatio_working_3-way'!X612)))</f>
        <v>#VALUE!</v>
      </c>
      <c r="Z612" s="11" t="e">
        <f>'OddsRatio_working_3-way'!X612^(1/3)*COS('OddsRatio_working_3-way'!Y612/3)</f>
        <v>#VALUE!</v>
      </c>
      <c r="AA612" s="11" t="e">
        <f>'OddsRatio_working_3-way'!X612^(1/3)*COS(('OddsRatio_working_3-way'!Y612+2*PI())/3)</f>
        <v>#VALUE!</v>
      </c>
      <c r="AB612" s="11" t="e">
        <f>'OddsRatio_working_3-way'!X612^(1/3)*COS(('OddsRatio_working_3-way'!Y612+4*PI())/3)</f>
        <v>#VALUE!</v>
      </c>
      <c r="AC612" s="11" t="e">
        <f>'OddsRatio_working_3-way'!X612^(1/3)*SIN('OddsRatio_working_3-way'!Y612/3)</f>
        <v>#VALUE!</v>
      </c>
      <c r="AD612" s="11" t="e">
        <f>'OddsRatio_working_3-way'!X612^(1/3)*SIN(('OddsRatio_working_3-way'!Y612+2*PI())/3)</f>
        <v>#VALUE!</v>
      </c>
      <c r="AE612" s="11" t="e">
        <f>'OddsRatio_working_3-way'!X612^(1/3)*SIN(('OddsRatio_working_3-way'!Y612+4*PI())/3)</f>
        <v>#VALUE!</v>
      </c>
      <c r="AF612" s="11" t="e">
        <f>-'OddsRatio_working_3-way'!U612/(3*'OddsRatio_working_3-way'!X612^(1/3))*COS(('OddsRatio_working_3-way'!Y612)/3)</f>
        <v>#VALUE!</v>
      </c>
      <c r="AG612" s="11" t="e">
        <f>-'OddsRatio_working_3-way'!U612/(3*'OddsRatio_working_3-way'!X612^(1/3))*COS(('OddsRatio_working_3-way'!Y612+2*PI())/3)</f>
        <v>#VALUE!</v>
      </c>
      <c r="AH612" s="11" t="e">
        <f>-'OddsRatio_working_3-way'!U612/(3*'OddsRatio_working_3-way'!X612^(1/3))*COS(('OddsRatio_working_3-way'!Y612+4*PI())/3)</f>
        <v>#VALUE!</v>
      </c>
      <c r="AI612" s="11" t="e">
        <f>'OddsRatio_working_3-way'!U612/(3*'OddsRatio_working_3-way'!X612^(1/3))*SIN(('OddsRatio_working_3-way'!Y612)/3)</f>
        <v>#VALUE!</v>
      </c>
      <c r="AJ612" s="11" t="e">
        <f>'OddsRatio_working_3-way'!U612/(3*'OddsRatio_working_3-way'!X612^(1/3))*SIN(('OddsRatio_working_3-way'!Y612+2*PI())/3)</f>
        <v>#VALUE!</v>
      </c>
      <c r="AK612" s="11" t="e">
        <f>'OddsRatio_working_3-way'!U612/(3*'OddsRatio_working_3-way'!X612^(1/3))*SIN(('OddsRatio_working_3-way'!Y612+4*PI())/3)</f>
        <v>#VALUE!</v>
      </c>
      <c r="AL612" s="11" t="e">
        <f>'OddsRatio_working_3-way'!Z612+'OddsRatio_working_3-way'!AF612</f>
        <v>#VALUE!</v>
      </c>
      <c r="AM612" s="11" t="e">
        <f>'OddsRatio_working_3-way'!AA612+'OddsRatio_working_3-way'!AG612</f>
        <v>#VALUE!</v>
      </c>
      <c r="AN612" s="11" t="e">
        <f>'OddsRatio_working_3-way'!AB612+'OddsRatio_working_3-way'!AH612</f>
        <v>#VALUE!</v>
      </c>
      <c r="AO612" s="11" t="e">
        <f>'OddsRatio_working_3-way'!AC612+'OddsRatio_working_3-way'!AI612</f>
        <v>#VALUE!</v>
      </c>
      <c r="AP612" s="11" t="e">
        <f>'OddsRatio_working_3-way'!AD612+'OddsRatio_working_3-way'!AJ612</f>
        <v>#VALUE!</v>
      </c>
      <c r="AQ612" s="11" t="e">
        <f>'OddsRatio_working_3-way'!AE612+'OddsRatio_working_3-way'!AK612</f>
        <v>#VALUE!</v>
      </c>
      <c r="AR612" s="10" t="str">
        <f>IF(A612="","",IF(('OddsRatio_working_3-way'!X612=0),IF(Q612&gt;0,-Q612^(1/3),(-Q612)^(1/3)),'OddsRatio_working_3-way'!AL612-'OddsRatio_working_3-way'!R612/3))</f>
        <v/>
      </c>
      <c r="AS612" s="11" t="e">
        <f>IF(('OddsRatio_working_3-way'!X612=0),IF(Q612&gt;0,-Q612^(1/3),(-Q612)^(1/3)),'OddsRatio_working_3-way'!AM612-'OddsRatio_working_3-way'!R612/3)</f>
        <v>#VALUE!</v>
      </c>
      <c r="AT612" s="11" t="e">
        <f>IF(('OddsRatio_working_3-way'!X612=0),IF(Q612&gt;0,-Q612^(1/3),(-Q612)^(1/3)),'OddsRatio_working_3-way'!AN612-'OddsRatio_working_3-way'!R612/3)</f>
        <v>#VALUE!</v>
      </c>
      <c r="AU612" s="11" t="e">
        <f>IF(('OddsRatio_working_3-way'!X612=0),0,'OddsRatio_working_3-way'!AO612)</f>
        <v>#VALUE!</v>
      </c>
      <c r="AV612" s="11" t="e">
        <f>IF(('OddsRatio_working_3-way'!X612=0),0,'OddsRatio_working_3-way'!AP612)</f>
        <v>#VALUE!</v>
      </c>
      <c r="AW612" s="11" t="e">
        <f>IF(('OddsRatio_working_3-way'!X612=0),0,'OddsRatio_working_3-way'!AQ612)</f>
        <v>#VALUE!</v>
      </c>
    </row>
    <row r="613" spans="1:4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9" t="e">
        <f t="shared" si="130"/>
        <v>#VALUE!</v>
      </c>
      <c r="E613" s="9" t="e">
        <f t="shared" si="131"/>
        <v>#VALUE!</v>
      </c>
      <c r="F613" s="9" t="e">
        <f t="shared" si="132"/>
        <v>#VALUE!</v>
      </c>
      <c r="G613" s="9" t="str">
        <f t="shared" si="133"/>
        <v/>
      </c>
      <c r="H613" s="9" t="str">
        <f t="shared" si="134"/>
        <v/>
      </c>
      <c r="I613" s="9" t="str">
        <f t="shared" si="135"/>
        <v/>
      </c>
      <c r="J613" s="9" t="str">
        <f t="shared" si="136"/>
        <v/>
      </c>
      <c r="K613" s="11" t="e">
        <f t="shared" si="137"/>
        <v>#VALUE!</v>
      </c>
      <c r="L613" s="11" t="e">
        <f t="shared" si="138"/>
        <v>#VALUE!</v>
      </c>
      <c r="M613" s="11" t="e">
        <f t="shared" si="139"/>
        <v>#VALUE!</v>
      </c>
      <c r="N613" s="11" t="e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#VALUE!</v>
      </c>
      <c r="O613" s="11">
        <f>0</f>
        <v>0</v>
      </c>
      <c r="P613" s="11" t="e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#VALUE!</v>
      </c>
      <c r="Q613" s="11" t="e">
        <f>2*'OddsRatio_working_3-way'!K613*'OddsRatio_working_3-way'!L613*'OddsRatio_working_3-way'!M613</f>
        <v>#VALUE!</v>
      </c>
      <c r="R613" s="11" t="e">
        <f t="shared" si="140"/>
        <v>#VALUE!</v>
      </c>
      <c r="S613" s="11" t="e">
        <f t="shared" si="141"/>
        <v>#VALUE!</v>
      </c>
      <c r="T613" s="11" t="e">
        <f t="shared" si="142"/>
        <v>#VALUE!</v>
      </c>
      <c r="U613" s="11" t="e">
        <f>'OddsRatio_working_3-way'!S613-'OddsRatio_working_3-way'!R613^2/3</f>
        <v>#VALUE!</v>
      </c>
      <c r="V613" s="11" t="e">
        <f>'OddsRatio_working_3-way'!S613*'OddsRatio_working_3-way'!R613/3-2*'OddsRatio_working_3-way'!R613^3/27-'OddsRatio_working_3-way'!T613</f>
        <v>#VALUE!</v>
      </c>
      <c r="W613" s="11" t="e">
        <f>'OddsRatio_working_3-way'!V613^2+4*'OddsRatio_working_3-way'!U613^3/27</f>
        <v>#VALUE!</v>
      </c>
      <c r="X613" s="11" t="e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#VALUE!</v>
      </c>
      <c r="Y613" s="11" t="e">
        <f>IF('OddsRatio_working_3-way'!W613&gt;=0,IF('OddsRatio_working_3-way'!V613+SQRT('OddsRatio_working_3-way'!W613)&gt;0,0,PI()),ACOS('OddsRatio_working_3-way'!V613/(2*'OddsRatio_working_3-way'!X613)))</f>
        <v>#VALUE!</v>
      </c>
      <c r="Z613" s="11" t="e">
        <f>'OddsRatio_working_3-way'!X613^(1/3)*COS('OddsRatio_working_3-way'!Y613/3)</f>
        <v>#VALUE!</v>
      </c>
      <c r="AA613" s="11" t="e">
        <f>'OddsRatio_working_3-way'!X613^(1/3)*COS(('OddsRatio_working_3-way'!Y613+2*PI())/3)</f>
        <v>#VALUE!</v>
      </c>
      <c r="AB613" s="11" t="e">
        <f>'OddsRatio_working_3-way'!X613^(1/3)*COS(('OddsRatio_working_3-way'!Y613+4*PI())/3)</f>
        <v>#VALUE!</v>
      </c>
      <c r="AC613" s="11" t="e">
        <f>'OddsRatio_working_3-way'!X613^(1/3)*SIN('OddsRatio_working_3-way'!Y613/3)</f>
        <v>#VALUE!</v>
      </c>
      <c r="AD613" s="11" t="e">
        <f>'OddsRatio_working_3-way'!X613^(1/3)*SIN(('OddsRatio_working_3-way'!Y613+2*PI())/3)</f>
        <v>#VALUE!</v>
      </c>
      <c r="AE613" s="11" t="e">
        <f>'OddsRatio_working_3-way'!X613^(1/3)*SIN(('OddsRatio_working_3-way'!Y613+4*PI())/3)</f>
        <v>#VALUE!</v>
      </c>
      <c r="AF613" s="11" t="e">
        <f>-'OddsRatio_working_3-way'!U613/(3*'OddsRatio_working_3-way'!X613^(1/3))*COS(('OddsRatio_working_3-way'!Y613)/3)</f>
        <v>#VALUE!</v>
      </c>
      <c r="AG613" s="11" t="e">
        <f>-'OddsRatio_working_3-way'!U613/(3*'OddsRatio_working_3-way'!X613^(1/3))*COS(('OddsRatio_working_3-way'!Y613+2*PI())/3)</f>
        <v>#VALUE!</v>
      </c>
      <c r="AH613" s="11" t="e">
        <f>-'OddsRatio_working_3-way'!U613/(3*'OddsRatio_working_3-way'!X613^(1/3))*COS(('OddsRatio_working_3-way'!Y613+4*PI())/3)</f>
        <v>#VALUE!</v>
      </c>
      <c r="AI613" s="11" t="e">
        <f>'OddsRatio_working_3-way'!U613/(3*'OddsRatio_working_3-way'!X613^(1/3))*SIN(('OddsRatio_working_3-way'!Y613)/3)</f>
        <v>#VALUE!</v>
      </c>
      <c r="AJ613" s="11" t="e">
        <f>'OddsRatio_working_3-way'!U613/(3*'OddsRatio_working_3-way'!X613^(1/3))*SIN(('OddsRatio_working_3-way'!Y613+2*PI())/3)</f>
        <v>#VALUE!</v>
      </c>
      <c r="AK613" s="11" t="e">
        <f>'OddsRatio_working_3-way'!U613/(3*'OddsRatio_working_3-way'!X613^(1/3))*SIN(('OddsRatio_working_3-way'!Y613+4*PI())/3)</f>
        <v>#VALUE!</v>
      </c>
      <c r="AL613" s="11" t="e">
        <f>'OddsRatio_working_3-way'!Z613+'OddsRatio_working_3-way'!AF613</f>
        <v>#VALUE!</v>
      </c>
      <c r="AM613" s="11" t="e">
        <f>'OddsRatio_working_3-way'!AA613+'OddsRatio_working_3-way'!AG613</f>
        <v>#VALUE!</v>
      </c>
      <c r="AN613" s="11" t="e">
        <f>'OddsRatio_working_3-way'!AB613+'OddsRatio_working_3-way'!AH613</f>
        <v>#VALUE!</v>
      </c>
      <c r="AO613" s="11" t="e">
        <f>'OddsRatio_working_3-way'!AC613+'OddsRatio_working_3-way'!AI613</f>
        <v>#VALUE!</v>
      </c>
      <c r="AP613" s="11" t="e">
        <f>'OddsRatio_working_3-way'!AD613+'OddsRatio_working_3-way'!AJ613</f>
        <v>#VALUE!</v>
      </c>
      <c r="AQ613" s="11" t="e">
        <f>'OddsRatio_working_3-way'!AE613+'OddsRatio_working_3-way'!AK613</f>
        <v>#VALUE!</v>
      </c>
      <c r="AR613" s="10" t="str">
        <f>IF(A613="","",IF(('OddsRatio_working_3-way'!X613=0),IF(Q613&gt;0,-Q613^(1/3),(-Q613)^(1/3)),'OddsRatio_working_3-way'!AL613-'OddsRatio_working_3-way'!R613/3))</f>
        <v/>
      </c>
      <c r="AS613" s="11" t="e">
        <f>IF(('OddsRatio_working_3-way'!X613=0),IF(Q613&gt;0,-Q613^(1/3),(-Q613)^(1/3)),'OddsRatio_working_3-way'!AM613-'OddsRatio_working_3-way'!R613/3)</f>
        <v>#VALUE!</v>
      </c>
      <c r="AT613" s="11" t="e">
        <f>IF(('OddsRatio_working_3-way'!X613=0),IF(Q613&gt;0,-Q613^(1/3),(-Q613)^(1/3)),'OddsRatio_working_3-way'!AN613-'OddsRatio_working_3-way'!R613/3)</f>
        <v>#VALUE!</v>
      </c>
      <c r="AU613" s="11" t="e">
        <f>IF(('OddsRatio_working_3-way'!X613=0),0,'OddsRatio_working_3-way'!AO613)</f>
        <v>#VALUE!</v>
      </c>
      <c r="AV613" s="11" t="e">
        <f>IF(('OddsRatio_working_3-way'!X613=0),0,'OddsRatio_working_3-way'!AP613)</f>
        <v>#VALUE!</v>
      </c>
      <c r="AW613" s="11" t="e">
        <f>IF(('OddsRatio_working_3-way'!X613=0),0,'OddsRatio_working_3-way'!AQ613)</f>
        <v>#VALUE!</v>
      </c>
    </row>
    <row r="614" spans="1:4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9" t="e">
        <f t="shared" si="130"/>
        <v>#VALUE!</v>
      </c>
      <c r="E614" s="9" t="e">
        <f t="shared" si="131"/>
        <v>#VALUE!</v>
      </c>
      <c r="F614" s="9" t="e">
        <f t="shared" si="132"/>
        <v>#VALUE!</v>
      </c>
      <c r="G614" s="9" t="str">
        <f t="shared" si="133"/>
        <v/>
      </c>
      <c r="H614" s="9" t="str">
        <f t="shared" si="134"/>
        <v/>
      </c>
      <c r="I614" s="9" t="str">
        <f t="shared" si="135"/>
        <v/>
      </c>
      <c r="J614" s="9" t="str">
        <f t="shared" si="136"/>
        <v/>
      </c>
      <c r="K614" s="11" t="e">
        <f t="shared" si="137"/>
        <v>#VALUE!</v>
      </c>
      <c r="L614" s="11" t="e">
        <f t="shared" si="138"/>
        <v>#VALUE!</v>
      </c>
      <c r="M614" s="11" t="e">
        <f t="shared" si="139"/>
        <v>#VALUE!</v>
      </c>
      <c r="N614" s="11" t="e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#VALUE!</v>
      </c>
      <c r="O614" s="11">
        <f>0</f>
        <v>0</v>
      </c>
      <c r="P614" s="11" t="e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#VALUE!</v>
      </c>
      <c r="Q614" s="11" t="e">
        <f>2*'OddsRatio_working_3-way'!K614*'OddsRatio_working_3-way'!L614*'OddsRatio_working_3-way'!M614</f>
        <v>#VALUE!</v>
      </c>
      <c r="R614" s="11" t="e">
        <f t="shared" si="140"/>
        <v>#VALUE!</v>
      </c>
      <c r="S614" s="11" t="e">
        <f t="shared" si="141"/>
        <v>#VALUE!</v>
      </c>
      <c r="T614" s="11" t="e">
        <f t="shared" si="142"/>
        <v>#VALUE!</v>
      </c>
      <c r="U614" s="11" t="e">
        <f>'OddsRatio_working_3-way'!S614-'OddsRatio_working_3-way'!R614^2/3</f>
        <v>#VALUE!</v>
      </c>
      <c r="V614" s="11" t="e">
        <f>'OddsRatio_working_3-way'!S614*'OddsRatio_working_3-way'!R614/3-2*'OddsRatio_working_3-way'!R614^3/27-'OddsRatio_working_3-way'!T614</f>
        <v>#VALUE!</v>
      </c>
      <c r="W614" s="11" t="e">
        <f>'OddsRatio_working_3-way'!V614^2+4*'OddsRatio_working_3-way'!U614^3/27</f>
        <v>#VALUE!</v>
      </c>
      <c r="X614" s="11" t="e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#VALUE!</v>
      </c>
      <c r="Y614" s="11" t="e">
        <f>IF('OddsRatio_working_3-way'!W614&gt;=0,IF('OddsRatio_working_3-way'!V614+SQRT('OddsRatio_working_3-way'!W614)&gt;0,0,PI()),ACOS('OddsRatio_working_3-way'!V614/(2*'OddsRatio_working_3-way'!X614)))</f>
        <v>#VALUE!</v>
      </c>
      <c r="Z614" s="11" t="e">
        <f>'OddsRatio_working_3-way'!X614^(1/3)*COS('OddsRatio_working_3-way'!Y614/3)</f>
        <v>#VALUE!</v>
      </c>
      <c r="AA614" s="11" t="e">
        <f>'OddsRatio_working_3-way'!X614^(1/3)*COS(('OddsRatio_working_3-way'!Y614+2*PI())/3)</f>
        <v>#VALUE!</v>
      </c>
      <c r="AB614" s="11" t="e">
        <f>'OddsRatio_working_3-way'!X614^(1/3)*COS(('OddsRatio_working_3-way'!Y614+4*PI())/3)</f>
        <v>#VALUE!</v>
      </c>
      <c r="AC614" s="11" t="e">
        <f>'OddsRatio_working_3-way'!X614^(1/3)*SIN('OddsRatio_working_3-way'!Y614/3)</f>
        <v>#VALUE!</v>
      </c>
      <c r="AD614" s="11" t="e">
        <f>'OddsRatio_working_3-way'!X614^(1/3)*SIN(('OddsRatio_working_3-way'!Y614+2*PI())/3)</f>
        <v>#VALUE!</v>
      </c>
      <c r="AE614" s="11" t="e">
        <f>'OddsRatio_working_3-way'!X614^(1/3)*SIN(('OddsRatio_working_3-way'!Y614+4*PI())/3)</f>
        <v>#VALUE!</v>
      </c>
      <c r="AF614" s="11" t="e">
        <f>-'OddsRatio_working_3-way'!U614/(3*'OddsRatio_working_3-way'!X614^(1/3))*COS(('OddsRatio_working_3-way'!Y614)/3)</f>
        <v>#VALUE!</v>
      </c>
      <c r="AG614" s="11" t="e">
        <f>-'OddsRatio_working_3-way'!U614/(3*'OddsRatio_working_3-way'!X614^(1/3))*COS(('OddsRatio_working_3-way'!Y614+2*PI())/3)</f>
        <v>#VALUE!</v>
      </c>
      <c r="AH614" s="11" t="e">
        <f>-'OddsRatio_working_3-way'!U614/(3*'OddsRatio_working_3-way'!X614^(1/3))*COS(('OddsRatio_working_3-way'!Y614+4*PI())/3)</f>
        <v>#VALUE!</v>
      </c>
      <c r="AI614" s="11" t="e">
        <f>'OddsRatio_working_3-way'!U614/(3*'OddsRatio_working_3-way'!X614^(1/3))*SIN(('OddsRatio_working_3-way'!Y614)/3)</f>
        <v>#VALUE!</v>
      </c>
      <c r="AJ614" s="11" t="e">
        <f>'OddsRatio_working_3-way'!U614/(3*'OddsRatio_working_3-way'!X614^(1/3))*SIN(('OddsRatio_working_3-way'!Y614+2*PI())/3)</f>
        <v>#VALUE!</v>
      </c>
      <c r="AK614" s="11" t="e">
        <f>'OddsRatio_working_3-way'!U614/(3*'OddsRatio_working_3-way'!X614^(1/3))*SIN(('OddsRatio_working_3-way'!Y614+4*PI())/3)</f>
        <v>#VALUE!</v>
      </c>
      <c r="AL614" s="11" t="e">
        <f>'OddsRatio_working_3-way'!Z614+'OddsRatio_working_3-way'!AF614</f>
        <v>#VALUE!</v>
      </c>
      <c r="AM614" s="11" t="e">
        <f>'OddsRatio_working_3-way'!AA614+'OddsRatio_working_3-way'!AG614</f>
        <v>#VALUE!</v>
      </c>
      <c r="AN614" s="11" t="e">
        <f>'OddsRatio_working_3-way'!AB614+'OddsRatio_working_3-way'!AH614</f>
        <v>#VALUE!</v>
      </c>
      <c r="AO614" s="11" t="e">
        <f>'OddsRatio_working_3-way'!AC614+'OddsRatio_working_3-way'!AI614</f>
        <v>#VALUE!</v>
      </c>
      <c r="AP614" s="11" t="e">
        <f>'OddsRatio_working_3-way'!AD614+'OddsRatio_working_3-way'!AJ614</f>
        <v>#VALUE!</v>
      </c>
      <c r="AQ614" s="11" t="e">
        <f>'OddsRatio_working_3-way'!AE614+'OddsRatio_working_3-way'!AK614</f>
        <v>#VALUE!</v>
      </c>
      <c r="AR614" s="10" t="str">
        <f>IF(A614="","",IF(('OddsRatio_working_3-way'!X614=0),IF(Q614&gt;0,-Q614^(1/3),(-Q614)^(1/3)),'OddsRatio_working_3-way'!AL614-'OddsRatio_working_3-way'!R614/3))</f>
        <v/>
      </c>
      <c r="AS614" s="11" t="e">
        <f>IF(('OddsRatio_working_3-way'!X614=0),IF(Q614&gt;0,-Q614^(1/3),(-Q614)^(1/3)),'OddsRatio_working_3-way'!AM614-'OddsRatio_working_3-way'!R614/3)</f>
        <v>#VALUE!</v>
      </c>
      <c r="AT614" s="11" t="e">
        <f>IF(('OddsRatio_working_3-way'!X614=0),IF(Q614&gt;0,-Q614^(1/3),(-Q614)^(1/3)),'OddsRatio_working_3-way'!AN614-'OddsRatio_working_3-way'!R614/3)</f>
        <v>#VALUE!</v>
      </c>
      <c r="AU614" s="11" t="e">
        <f>IF(('OddsRatio_working_3-way'!X614=0),0,'OddsRatio_working_3-way'!AO614)</f>
        <v>#VALUE!</v>
      </c>
      <c r="AV614" s="11" t="e">
        <f>IF(('OddsRatio_working_3-way'!X614=0),0,'OddsRatio_working_3-way'!AP614)</f>
        <v>#VALUE!</v>
      </c>
      <c r="AW614" s="11" t="e">
        <f>IF(('OddsRatio_working_3-way'!X614=0),0,'OddsRatio_working_3-way'!AQ614)</f>
        <v>#VALUE!</v>
      </c>
    </row>
    <row r="615" spans="1:4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9" t="e">
        <f t="shared" si="130"/>
        <v>#VALUE!</v>
      </c>
      <c r="E615" s="9" t="e">
        <f t="shared" si="131"/>
        <v>#VALUE!</v>
      </c>
      <c r="F615" s="9" t="e">
        <f t="shared" si="132"/>
        <v>#VALUE!</v>
      </c>
      <c r="G615" s="9" t="str">
        <f t="shared" si="133"/>
        <v/>
      </c>
      <c r="H615" s="9" t="str">
        <f t="shared" si="134"/>
        <v/>
      </c>
      <c r="I615" s="9" t="str">
        <f t="shared" si="135"/>
        <v/>
      </c>
      <c r="J615" s="9" t="str">
        <f t="shared" si="136"/>
        <v/>
      </c>
      <c r="K615" s="11" t="e">
        <f t="shared" si="137"/>
        <v>#VALUE!</v>
      </c>
      <c r="L615" s="11" t="e">
        <f t="shared" si="138"/>
        <v>#VALUE!</v>
      </c>
      <c r="M615" s="11" t="e">
        <f t="shared" si="139"/>
        <v>#VALUE!</v>
      </c>
      <c r="N615" s="11" t="e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#VALUE!</v>
      </c>
      <c r="O615" s="11">
        <f>0</f>
        <v>0</v>
      </c>
      <c r="P615" s="11" t="e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#VALUE!</v>
      </c>
      <c r="Q615" s="11" t="e">
        <f>2*'OddsRatio_working_3-way'!K615*'OddsRatio_working_3-way'!L615*'OddsRatio_working_3-way'!M615</f>
        <v>#VALUE!</v>
      </c>
      <c r="R615" s="11" t="e">
        <f t="shared" si="140"/>
        <v>#VALUE!</v>
      </c>
      <c r="S615" s="11" t="e">
        <f t="shared" si="141"/>
        <v>#VALUE!</v>
      </c>
      <c r="T615" s="11" t="e">
        <f t="shared" si="142"/>
        <v>#VALUE!</v>
      </c>
      <c r="U615" s="11" t="e">
        <f>'OddsRatio_working_3-way'!S615-'OddsRatio_working_3-way'!R615^2/3</f>
        <v>#VALUE!</v>
      </c>
      <c r="V615" s="11" t="e">
        <f>'OddsRatio_working_3-way'!S615*'OddsRatio_working_3-way'!R615/3-2*'OddsRatio_working_3-way'!R615^3/27-'OddsRatio_working_3-way'!T615</f>
        <v>#VALUE!</v>
      </c>
      <c r="W615" s="11" t="e">
        <f>'OddsRatio_working_3-way'!V615^2+4*'OddsRatio_working_3-way'!U615^3/27</f>
        <v>#VALUE!</v>
      </c>
      <c r="X615" s="11" t="e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#VALUE!</v>
      </c>
      <c r="Y615" s="11" t="e">
        <f>IF('OddsRatio_working_3-way'!W615&gt;=0,IF('OddsRatio_working_3-way'!V615+SQRT('OddsRatio_working_3-way'!W615)&gt;0,0,PI()),ACOS('OddsRatio_working_3-way'!V615/(2*'OddsRatio_working_3-way'!X615)))</f>
        <v>#VALUE!</v>
      </c>
      <c r="Z615" s="11" t="e">
        <f>'OddsRatio_working_3-way'!X615^(1/3)*COS('OddsRatio_working_3-way'!Y615/3)</f>
        <v>#VALUE!</v>
      </c>
      <c r="AA615" s="11" t="e">
        <f>'OddsRatio_working_3-way'!X615^(1/3)*COS(('OddsRatio_working_3-way'!Y615+2*PI())/3)</f>
        <v>#VALUE!</v>
      </c>
      <c r="AB615" s="11" t="e">
        <f>'OddsRatio_working_3-way'!X615^(1/3)*COS(('OddsRatio_working_3-way'!Y615+4*PI())/3)</f>
        <v>#VALUE!</v>
      </c>
      <c r="AC615" s="11" t="e">
        <f>'OddsRatio_working_3-way'!X615^(1/3)*SIN('OddsRatio_working_3-way'!Y615/3)</f>
        <v>#VALUE!</v>
      </c>
      <c r="AD615" s="11" t="e">
        <f>'OddsRatio_working_3-way'!X615^(1/3)*SIN(('OddsRatio_working_3-way'!Y615+2*PI())/3)</f>
        <v>#VALUE!</v>
      </c>
      <c r="AE615" s="11" t="e">
        <f>'OddsRatio_working_3-way'!X615^(1/3)*SIN(('OddsRatio_working_3-way'!Y615+4*PI())/3)</f>
        <v>#VALUE!</v>
      </c>
      <c r="AF615" s="11" t="e">
        <f>-'OddsRatio_working_3-way'!U615/(3*'OddsRatio_working_3-way'!X615^(1/3))*COS(('OddsRatio_working_3-way'!Y615)/3)</f>
        <v>#VALUE!</v>
      </c>
      <c r="AG615" s="11" t="e">
        <f>-'OddsRatio_working_3-way'!U615/(3*'OddsRatio_working_3-way'!X615^(1/3))*COS(('OddsRatio_working_3-way'!Y615+2*PI())/3)</f>
        <v>#VALUE!</v>
      </c>
      <c r="AH615" s="11" t="e">
        <f>-'OddsRatio_working_3-way'!U615/(3*'OddsRatio_working_3-way'!X615^(1/3))*COS(('OddsRatio_working_3-way'!Y615+4*PI())/3)</f>
        <v>#VALUE!</v>
      </c>
      <c r="AI615" s="11" t="e">
        <f>'OddsRatio_working_3-way'!U615/(3*'OddsRatio_working_3-way'!X615^(1/3))*SIN(('OddsRatio_working_3-way'!Y615)/3)</f>
        <v>#VALUE!</v>
      </c>
      <c r="AJ615" s="11" t="e">
        <f>'OddsRatio_working_3-way'!U615/(3*'OddsRatio_working_3-way'!X615^(1/3))*SIN(('OddsRatio_working_3-way'!Y615+2*PI())/3)</f>
        <v>#VALUE!</v>
      </c>
      <c r="AK615" s="11" t="e">
        <f>'OddsRatio_working_3-way'!U615/(3*'OddsRatio_working_3-way'!X615^(1/3))*SIN(('OddsRatio_working_3-way'!Y615+4*PI())/3)</f>
        <v>#VALUE!</v>
      </c>
      <c r="AL615" s="11" t="e">
        <f>'OddsRatio_working_3-way'!Z615+'OddsRatio_working_3-way'!AF615</f>
        <v>#VALUE!</v>
      </c>
      <c r="AM615" s="11" t="e">
        <f>'OddsRatio_working_3-way'!AA615+'OddsRatio_working_3-way'!AG615</f>
        <v>#VALUE!</v>
      </c>
      <c r="AN615" s="11" t="e">
        <f>'OddsRatio_working_3-way'!AB615+'OddsRatio_working_3-way'!AH615</f>
        <v>#VALUE!</v>
      </c>
      <c r="AO615" s="11" t="e">
        <f>'OddsRatio_working_3-way'!AC615+'OddsRatio_working_3-way'!AI615</f>
        <v>#VALUE!</v>
      </c>
      <c r="AP615" s="11" t="e">
        <f>'OddsRatio_working_3-way'!AD615+'OddsRatio_working_3-way'!AJ615</f>
        <v>#VALUE!</v>
      </c>
      <c r="AQ615" s="11" t="e">
        <f>'OddsRatio_working_3-way'!AE615+'OddsRatio_working_3-way'!AK615</f>
        <v>#VALUE!</v>
      </c>
      <c r="AR615" s="10" t="str">
        <f>IF(A615="","",IF(('OddsRatio_working_3-way'!X615=0),IF(Q615&gt;0,-Q615^(1/3),(-Q615)^(1/3)),'OddsRatio_working_3-way'!AL615-'OddsRatio_working_3-way'!R615/3))</f>
        <v/>
      </c>
      <c r="AS615" s="11" t="e">
        <f>IF(('OddsRatio_working_3-way'!X615=0),IF(Q615&gt;0,-Q615^(1/3),(-Q615)^(1/3)),'OddsRatio_working_3-way'!AM615-'OddsRatio_working_3-way'!R615/3)</f>
        <v>#VALUE!</v>
      </c>
      <c r="AT615" s="11" t="e">
        <f>IF(('OddsRatio_working_3-way'!X615=0),IF(Q615&gt;0,-Q615^(1/3),(-Q615)^(1/3)),'OddsRatio_working_3-way'!AN615-'OddsRatio_working_3-way'!R615/3)</f>
        <v>#VALUE!</v>
      </c>
      <c r="AU615" s="11" t="e">
        <f>IF(('OddsRatio_working_3-way'!X615=0),0,'OddsRatio_working_3-way'!AO615)</f>
        <v>#VALUE!</v>
      </c>
      <c r="AV615" s="11" t="e">
        <f>IF(('OddsRatio_working_3-way'!X615=0),0,'OddsRatio_working_3-way'!AP615)</f>
        <v>#VALUE!</v>
      </c>
      <c r="AW615" s="11" t="e">
        <f>IF(('OddsRatio_working_3-way'!X615=0),0,'OddsRatio_working_3-way'!AQ615)</f>
        <v>#VALUE!</v>
      </c>
    </row>
    <row r="616" spans="1:4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9" t="e">
        <f t="shared" si="130"/>
        <v>#VALUE!</v>
      </c>
      <c r="E616" s="9" t="e">
        <f t="shared" si="131"/>
        <v>#VALUE!</v>
      </c>
      <c r="F616" s="9" t="e">
        <f t="shared" si="132"/>
        <v>#VALUE!</v>
      </c>
      <c r="G616" s="9" t="str">
        <f t="shared" si="133"/>
        <v/>
      </c>
      <c r="H616" s="9" t="str">
        <f t="shared" si="134"/>
        <v/>
      </c>
      <c r="I616" s="9" t="str">
        <f t="shared" si="135"/>
        <v/>
      </c>
      <c r="J616" s="9" t="str">
        <f t="shared" si="136"/>
        <v/>
      </c>
      <c r="K616" s="11" t="e">
        <f t="shared" si="137"/>
        <v>#VALUE!</v>
      </c>
      <c r="L616" s="11" t="e">
        <f t="shared" si="138"/>
        <v>#VALUE!</v>
      </c>
      <c r="M616" s="11" t="e">
        <f t="shared" si="139"/>
        <v>#VALUE!</v>
      </c>
      <c r="N616" s="11" t="e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#VALUE!</v>
      </c>
      <c r="O616" s="11">
        <f>0</f>
        <v>0</v>
      </c>
      <c r="P616" s="11" t="e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#VALUE!</v>
      </c>
      <c r="Q616" s="11" t="e">
        <f>2*'OddsRatio_working_3-way'!K616*'OddsRatio_working_3-way'!L616*'OddsRatio_working_3-way'!M616</f>
        <v>#VALUE!</v>
      </c>
      <c r="R616" s="11" t="e">
        <f t="shared" si="140"/>
        <v>#VALUE!</v>
      </c>
      <c r="S616" s="11" t="e">
        <f t="shared" si="141"/>
        <v>#VALUE!</v>
      </c>
      <c r="T616" s="11" t="e">
        <f t="shared" si="142"/>
        <v>#VALUE!</v>
      </c>
      <c r="U616" s="11" t="e">
        <f>'OddsRatio_working_3-way'!S616-'OddsRatio_working_3-way'!R616^2/3</f>
        <v>#VALUE!</v>
      </c>
      <c r="V616" s="11" t="e">
        <f>'OddsRatio_working_3-way'!S616*'OddsRatio_working_3-way'!R616/3-2*'OddsRatio_working_3-way'!R616^3/27-'OddsRatio_working_3-way'!T616</f>
        <v>#VALUE!</v>
      </c>
      <c r="W616" s="11" t="e">
        <f>'OddsRatio_working_3-way'!V616^2+4*'OddsRatio_working_3-way'!U616^3/27</f>
        <v>#VALUE!</v>
      </c>
      <c r="X616" s="11" t="e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#VALUE!</v>
      </c>
      <c r="Y616" s="11" t="e">
        <f>IF('OddsRatio_working_3-way'!W616&gt;=0,IF('OddsRatio_working_3-way'!V616+SQRT('OddsRatio_working_3-way'!W616)&gt;0,0,PI()),ACOS('OddsRatio_working_3-way'!V616/(2*'OddsRatio_working_3-way'!X616)))</f>
        <v>#VALUE!</v>
      </c>
      <c r="Z616" s="11" t="e">
        <f>'OddsRatio_working_3-way'!X616^(1/3)*COS('OddsRatio_working_3-way'!Y616/3)</f>
        <v>#VALUE!</v>
      </c>
      <c r="AA616" s="11" t="e">
        <f>'OddsRatio_working_3-way'!X616^(1/3)*COS(('OddsRatio_working_3-way'!Y616+2*PI())/3)</f>
        <v>#VALUE!</v>
      </c>
      <c r="AB616" s="11" t="e">
        <f>'OddsRatio_working_3-way'!X616^(1/3)*COS(('OddsRatio_working_3-way'!Y616+4*PI())/3)</f>
        <v>#VALUE!</v>
      </c>
      <c r="AC616" s="11" t="e">
        <f>'OddsRatio_working_3-way'!X616^(1/3)*SIN('OddsRatio_working_3-way'!Y616/3)</f>
        <v>#VALUE!</v>
      </c>
      <c r="AD616" s="11" t="e">
        <f>'OddsRatio_working_3-way'!X616^(1/3)*SIN(('OddsRatio_working_3-way'!Y616+2*PI())/3)</f>
        <v>#VALUE!</v>
      </c>
      <c r="AE616" s="11" t="e">
        <f>'OddsRatio_working_3-way'!X616^(1/3)*SIN(('OddsRatio_working_3-way'!Y616+4*PI())/3)</f>
        <v>#VALUE!</v>
      </c>
      <c r="AF616" s="11" t="e">
        <f>-'OddsRatio_working_3-way'!U616/(3*'OddsRatio_working_3-way'!X616^(1/3))*COS(('OddsRatio_working_3-way'!Y616)/3)</f>
        <v>#VALUE!</v>
      </c>
      <c r="AG616" s="11" t="e">
        <f>-'OddsRatio_working_3-way'!U616/(3*'OddsRatio_working_3-way'!X616^(1/3))*COS(('OddsRatio_working_3-way'!Y616+2*PI())/3)</f>
        <v>#VALUE!</v>
      </c>
      <c r="AH616" s="11" t="e">
        <f>-'OddsRatio_working_3-way'!U616/(3*'OddsRatio_working_3-way'!X616^(1/3))*COS(('OddsRatio_working_3-way'!Y616+4*PI())/3)</f>
        <v>#VALUE!</v>
      </c>
      <c r="AI616" s="11" t="e">
        <f>'OddsRatio_working_3-way'!U616/(3*'OddsRatio_working_3-way'!X616^(1/3))*SIN(('OddsRatio_working_3-way'!Y616)/3)</f>
        <v>#VALUE!</v>
      </c>
      <c r="AJ616" s="11" t="e">
        <f>'OddsRatio_working_3-way'!U616/(3*'OddsRatio_working_3-way'!X616^(1/3))*SIN(('OddsRatio_working_3-way'!Y616+2*PI())/3)</f>
        <v>#VALUE!</v>
      </c>
      <c r="AK616" s="11" t="e">
        <f>'OddsRatio_working_3-way'!U616/(3*'OddsRatio_working_3-way'!X616^(1/3))*SIN(('OddsRatio_working_3-way'!Y616+4*PI())/3)</f>
        <v>#VALUE!</v>
      </c>
      <c r="AL616" s="11" t="e">
        <f>'OddsRatio_working_3-way'!Z616+'OddsRatio_working_3-way'!AF616</f>
        <v>#VALUE!</v>
      </c>
      <c r="AM616" s="11" t="e">
        <f>'OddsRatio_working_3-way'!AA616+'OddsRatio_working_3-way'!AG616</f>
        <v>#VALUE!</v>
      </c>
      <c r="AN616" s="11" t="e">
        <f>'OddsRatio_working_3-way'!AB616+'OddsRatio_working_3-way'!AH616</f>
        <v>#VALUE!</v>
      </c>
      <c r="AO616" s="11" t="e">
        <f>'OddsRatio_working_3-way'!AC616+'OddsRatio_working_3-way'!AI616</f>
        <v>#VALUE!</v>
      </c>
      <c r="AP616" s="11" t="e">
        <f>'OddsRatio_working_3-way'!AD616+'OddsRatio_working_3-way'!AJ616</f>
        <v>#VALUE!</v>
      </c>
      <c r="AQ616" s="11" t="e">
        <f>'OddsRatio_working_3-way'!AE616+'OddsRatio_working_3-way'!AK616</f>
        <v>#VALUE!</v>
      </c>
      <c r="AR616" s="10" t="str">
        <f>IF(A616="","",IF(('OddsRatio_working_3-way'!X616=0),IF(Q616&gt;0,-Q616^(1/3),(-Q616)^(1/3)),'OddsRatio_working_3-way'!AL616-'OddsRatio_working_3-way'!R616/3))</f>
        <v/>
      </c>
      <c r="AS616" s="11" t="e">
        <f>IF(('OddsRatio_working_3-way'!X616=0),IF(Q616&gt;0,-Q616^(1/3),(-Q616)^(1/3)),'OddsRatio_working_3-way'!AM616-'OddsRatio_working_3-way'!R616/3)</f>
        <v>#VALUE!</v>
      </c>
      <c r="AT616" s="11" t="e">
        <f>IF(('OddsRatio_working_3-way'!X616=0),IF(Q616&gt;0,-Q616^(1/3),(-Q616)^(1/3)),'OddsRatio_working_3-way'!AN616-'OddsRatio_working_3-way'!R616/3)</f>
        <v>#VALUE!</v>
      </c>
      <c r="AU616" s="11" t="e">
        <f>IF(('OddsRatio_working_3-way'!X616=0),0,'OddsRatio_working_3-way'!AO616)</f>
        <v>#VALUE!</v>
      </c>
      <c r="AV616" s="11" t="e">
        <f>IF(('OddsRatio_working_3-way'!X616=0),0,'OddsRatio_working_3-way'!AP616)</f>
        <v>#VALUE!</v>
      </c>
      <c r="AW616" s="11" t="e">
        <f>IF(('OddsRatio_working_3-way'!X616=0),0,'OddsRatio_working_3-way'!AQ616)</f>
        <v>#VALUE!</v>
      </c>
    </row>
    <row r="617" spans="1:4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9" t="e">
        <f t="shared" si="130"/>
        <v>#VALUE!</v>
      </c>
      <c r="E617" s="9" t="e">
        <f t="shared" si="131"/>
        <v>#VALUE!</v>
      </c>
      <c r="F617" s="9" t="e">
        <f t="shared" si="132"/>
        <v>#VALUE!</v>
      </c>
      <c r="G617" s="9" t="str">
        <f t="shared" si="133"/>
        <v/>
      </c>
      <c r="H617" s="9" t="str">
        <f t="shared" si="134"/>
        <v/>
      </c>
      <c r="I617" s="9" t="str">
        <f t="shared" si="135"/>
        <v/>
      </c>
      <c r="J617" s="9" t="str">
        <f t="shared" si="136"/>
        <v/>
      </c>
      <c r="K617" s="11" t="e">
        <f t="shared" si="137"/>
        <v>#VALUE!</v>
      </c>
      <c r="L617" s="11" t="e">
        <f t="shared" si="138"/>
        <v>#VALUE!</v>
      </c>
      <c r="M617" s="11" t="e">
        <f t="shared" si="139"/>
        <v>#VALUE!</v>
      </c>
      <c r="N617" s="11" t="e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#VALUE!</v>
      </c>
      <c r="O617" s="11">
        <f>0</f>
        <v>0</v>
      </c>
      <c r="P617" s="11" t="e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#VALUE!</v>
      </c>
      <c r="Q617" s="11" t="e">
        <f>2*'OddsRatio_working_3-way'!K617*'OddsRatio_working_3-way'!L617*'OddsRatio_working_3-way'!M617</f>
        <v>#VALUE!</v>
      </c>
      <c r="R617" s="11" t="e">
        <f t="shared" si="140"/>
        <v>#VALUE!</v>
      </c>
      <c r="S617" s="11" t="e">
        <f t="shared" si="141"/>
        <v>#VALUE!</v>
      </c>
      <c r="T617" s="11" t="e">
        <f t="shared" si="142"/>
        <v>#VALUE!</v>
      </c>
      <c r="U617" s="11" t="e">
        <f>'OddsRatio_working_3-way'!S617-'OddsRatio_working_3-way'!R617^2/3</f>
        <v>#VALUE!</v>
      </c>
      <c r="V617" s="11" t="e">
        <f>'OddsRatio_working_3-way'!S617*'OddsRatio_working_3-way'!R617/3-2*'OddsRatio_working_3-way'!R617^3/27-'OddsRatio_working_3-way'!T617</f>
        <v>#VALUE!</v>
      </c>
      <c r="W617" s="11" t="e">
        <f>'OddsRatio_working_3-way'!V617^2+4*'OddsRatio_working_3-way'!U617^3/27</f>
        <v>#VALUE!</v>
      </c>
      <c r="X617" s="11" t="e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#VALUE!</v>
      </c>
      <c r="Y617" s="11" t="e">
        <f>IF('OddsRatio_working_3-way'!W617&gt;=0,IF('OddsRatio_working_3-way'!V617+SQRT('OddsRatio_working_3-way'!W617)&gt;0,0,PI()),ACOS('OddsRatio_working_3-way'!V617/(2*'OddsRatio_working_3-way'!X617)))</f>
        <v>#VALUE!</v>
      </c>
      <c r="Z617" s="11" t="e">
        <f>'OddsRatio_working_3-way'!X617^(1/3)*COS('OddsRatio_working_3-way'!Y617/3)</f>
        <v>#VALUE!</v>
      </c>
      <c r="AA617" s="11" t="e">
        <f>'OddsRatio_working_3-way'!X617^(1/3)*COS(('OddsRatio_working_3-way'!Y617+2*PI())/3)</f>
        <v>#VALUE!</v>
      </c>
      <c r="AB617" s="11" t="e">
        <f>'OddsRatio_working_3-way'!X617^(1/3)*COS(('OddsRatio_working_3-way'!Y617+4*PI())/3)</f>
        <v>#VALUE!</v>
      </c>
      <c r="AC617" s="11" t="e">
        <f>'OddsRatio_working_3-way'!X617^(1/3)*SIN('OddsRatio_working_3-way'!Y617/3)</f>
        <v>#VALUE!</v>
      </c>
      <c r="AD617" s="11" t="e">
        <f>'OddsRatio_working_3-way'!X617^(1/3)*SIN(('OddsRatio_working_3-way'!Y617+2*PI())/3)</f>
        <v>#VALUE!</v>
      </c>
      <c r="AE617" s="11" t="e">
        <f>'OddsRatio_working_3-way'!X617^(1/3)*SIN(('OddsRatio_working_3-way'!Y617+4*PI())/3)</f>
        <v>#VALUE!</v>
      </c>
      <c r="AF617" s="11" t="e">
        <f>-'OddsRatio_working_3-way'!U617/(3*'OddsRatio_working_3-way'!X617^(1/3))*COS(('OddsRatio_working_3-way'!Y617)/3)</f>
        <v>#VALUE!</v>
      </c>
      <c r="AG617" s="11" t="e">
        <f>-'OddsRatio_working_3-way'!U617/(3*'OddsRatio_working_3-way'!X617^(1/3))*COS(('OddsRatio_working_3-way'!Y617+2*PI())/3)</f>
        <v>#VALUE!</v>
      </c>
      <c r="AH617" s="11" t="e">
        <f>-'OddsRatio_working_3-way'!U617/(3*'OddsRatio_working_3-way'!X617^(1/3))*COS(('OddsRatio_working_3-way'!Y617+4*PI())/3)</f>
        <v>#VALUE!</v>
      </c>
      <c r="AI617" s="11" t="e">
        <f>'OddsRatio_working_3-way'!U617/(3*'OddsRatio_working_3-way'!X617^(1/3))*SIN(('OddsRatio_working_3-way'!Y617)/3)</f>
        <v>#VALUE!</v>
      </c>
      <c r="AJ617" s="11" t="e">
        <f>'OddsRatio_working_3-way'!U617/(3*'OddsRatio_working_3-way'!X617^(1/3))*SIN(('OddsRatio_working_3-way'!Y617+2*PI())/3)</f>
        <v>#VALUE!</v>
      </c>
      <c r="AK617" s="11" t="e">
        <f>'OddsRatio_working_3-way'!U617/(3*'OddsRatio_working_3-way'!X617^(1/3))*SIN(('OddsRatio_working_3-way'!Y617+4*PI())/3)</f>
        <v>#VALUE!</v>
      </c>
      <c r="AL617" s="11" t="e">
        <f>'OddsRatio_working_3-way'!Z617+'OddsRatio_working_3-way'!AF617</f>
        <v>#VALUE!</v>
      </c>
      <c r="AM617" s="11" t="e">
        <f>'OddsRatio_working_3-way'!AA617+'OddsRatio_working_3-way'!AG617</f>
        <v>#VALUE!</v>
      </c>
      <c r="AN617" s="11" t="e">
        <f>'OddsRatio_working_3-way'!AB617+'OddsRatio_working_3-way'!AH617</f>
        <v>#VALUE!</v>
      </c>
      <c r="AO617" s="11" t="e">
        <f>'OddsRatio_working_3-way'!AC617+'OddsRatio_working_3-way'!AI617</f>
        <v>#VALUE!</v>
      </c>
      <c r="AP617" s="11" t="e">
        <f>'OddsRatio_working_3-way'!AD617+'OddsRatio_working_3-way'!AJ617</f>
        <v>#VALUE!</v>
      </c>
      <c r="AQ617" s="11" t="e">
        <f>'OddsRatio_working_3-way'!AE617+'OddsRatio_working_3-way'!AK617</f>
        <v>#VALUE!</v>
      </c>
      <c r="AR617" s="10" t="str">
        <f>IF(A617="","",IF(('OddsRatio_working_3-way'!X617=0),IF(Q617&gt;0,-Q617^(1/3),(-Q617)^(1/3)),'OddsRatio_working_3-way'!AL617-'OddsRatio_working_3-way'!R617/3))</f>
        <v/>
      </c>
      <c r="AS617" s="11" t="e">
        <f>IF(('OddsRatio_working_3-way'!X617=0),IF(Q617&gt;0,-Q617^(1/3),(-Q617)^(1/3)),'OddsRatio_working_3-way'!AM617-'OddsRatio_working_3-way'!R617/3)</f>
        <v>#VALUE!</v>
      </c>
      <c r="AT617" s="11" t="e">
        <f>IF(('OddsRatio_working_3-way'!X617=0),IF(Q617&gt;0,-Q617^(1/3),(-Q617)^(1/3)),'OddsRatio_working_3-way'!AN617-'OddsRatio_working_3-way'!R617/3)</f>
        <v>#VALUE!</v>
      </c>
      <c r="AU617" s="11" t="e">
        <f>IF(('OddsRatio_working_3-way'!X617=0),0,'OddsRatio_working_3-way'!AO617)</f>
        <v>#VALUE!</v>
      </c>
      <c r="AV617" s="11" t="e">
        <f>IF(('OddsRatio_working_3-way'!X617=0),0,'OddsRatio_working_3-way'!AP617)</f>
        <v>#VALUE!</v>
      </c>
      <c r="AW617" s="11" t="e">
        <f>IF(('OddsRatio_working_3-way'!X617=0),0,'OddsRatio_working_3-way'!AQ617)</f>
        <v>#VALUE!</v>
      </c>
    </row>
    <row r="618" spans="1:4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9" t="e">
        <f t="shared" si="130"/>
        <v>#VALUE!</v>
      </c>
      <c r="E618" s="9" t="e">
        <f t="shared" si="131"/>
        <v>#VALUE!</v>
      </c>
      <c r="F618" s="9" t="e">
        <f t="shared" si="132"/>
        <v>#VALUE!</v>
      </c>
      <c r="G618" s="9" t="str">
        <f t="shared" si="133"/>
        <v/>
      </c>
      <c r="H618" s="9" t="str">
        <f t="shared" si="134"/>
        <v/>
      </c>
      <c r="I618" s="9" t="str">
        <f t="shared" si="135"/>
        <v/>
      </c>
      <c r="J618" s="9" t="str">
        <f t="shared" si="136"/>
        <v/>
      </c>
      <c r="K618" s="11" t="e">
        <f t="shared" si="137"/>
        <v>#VALUE!</v>
      </c>
      <c r="L618" s="11" t="e">
        <f t="shared" si="138"/>
        <v>#VALUE!</v>
      </c>
      <c r="M618" s="11" t="e">
        <f t="shared" si="139"/>
        <v>#VALUE!</v>
      </c>
      <c r="N618" s="11" t="e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#VALUE!</v>
      </c>
      <c r="O618" s="11">
        <f>0</f>
        <v>0</v>
      </c>
      <c r="P618" s="11" t="e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#VALUE!</v>
      </c>
      <c r="Q618" s="11" t="e">
        <f>2*'OddsRatio_working_3-way'!K618*'OddsRatio_working_3-way'!L618*'OddsRatio_working_3-way'!M618</f>
        <v>#VALUE!</v>
      </c>
      <c r="R618" s="11" t="e">
        <f t="shared" si="140"/>
        <v>#VALUE!</v>
      </c>
      <c r="S618" s="11" t="e">
        <f t="shared" si="141"/>
        <v>#VALUE!</v>
      </c>
      <c r="T618" s="11" t="e">
        <f t="shared" si="142"/>
        <v>#VALUE!</v>
      </c>
      <c r="U618" s="11" t="e">
        <f>'OddsRatio_working_3-way'!S618-'OddsRatio_working_3-way'!R618^2/3</f>
        <v>#VALUE!</v>
      </c>
      <c r="V618" s="11" t="e">
        <f>'OddsRatio_working_3-way'!S618*'OddsRatio_working_3-way'!R618/3-2*'OddsRatio_working_3-way'!R618^3/27-'OddsRatio_working_3-way'!T618</f>
        <v>#VALUE!</v>
      </c>
      <c r="W618" s="11" t="e">
        <f>'OddsRatio_working_3-way'!V618^2+4*'OddsRatio_working_3-way'!U618^3/27</f>
        <v>#VALUE!</v>
      </c>
      <c r="X618" s="11" t="e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#VALUE!</v>
      </c>
      <c r="Y618" s="11" t="e">
        <f>IF('OddsRatio_working_3-way'!W618&gt;=0,IF('OddsRatio_working_3-way'!V618+SQRT('OddsRatio_working_3-way'!W618)&gt;0,0,PI()),ACOS('OddsRatio_working_3-way'!V618/(2*'OddsRatio_working_3-way'!X618)))</f>
        <v>#VALUE!</v>
      </c>
      <c r="Z618" s="11" t="e">
        <f>'OddsRatio_working_3-way'!X618^(1/3)*COS('OddsRatio_working_3-way'!Y618/3)</f>
        <v>#VALUE!</v>
      </c>
      <c r="AA618" s="11" t="e">
        <f>'OddsRatio_working_3-way'!X618^(1/3)*COS(('OddsRatio_working_3-way'!Y618+2*PI())/3)</f>
        <v>#VALUE!</v>
      </c>
      <c r="AB618" s="11" t="e">
        <f>'OddsRatio_working_3-way'!X618^(1/3)*COS(('OddsRatio_working_3-way'!Y618+4*PI())/3)</f>
        <v>#VALUE!</v>
      </c>
      <c r="AC618" s="11" t="e">
        <f>'OddsRatio_working_3-way'!X618^(1/3)*SIN('OddsRatio_working_3-way'!Y618/3)</f>
        <v>#VALUE!</v>
      </c>
      <c r="AD618" s="11" t="e">
        <f>'OddsRatio_working_3-way'!X618^(1/3)*SIN(('OddsRatio_working_3-way'!Y618+2*PI())/3)</f>
        <v>#VALUE!</v>
      </c>
      <c r="AE618" s="11" t="e">
        <f>'OddsRatio_working_3-way'!X618^(1/3)*SIN(('OddsRatio_working_3-way'!Y618+4*PI())/3)</f>
        <v>#VALUE!</v>
      </c>
      <c r="AF618" s="11" t="e">
        <f>-'OddsRatio_working_3-way'!U618/(3*'OddsRatio_working_3-way'!X618^(1/3))*COS(('OddsRatio_working_3-way'!Y618)/3)</f>
        <v>#VALUE!</v>
      </c>
      <c r="AG618" s="11" t="e">
        <f>-'OddsRatio_working_3-way'!U618/(3*'OddsRatio_working_3-way'!X618^(1/3))*COS(('OddsRatio_working_3-way'!Y618+2*PI())/3)</f>
        <v>#VALUE!</v>
      </c>
      <c r="AH618" s="11" t="e">
        <f>-'OddsRatio_working_3-way'!U618/(3*'OddsRatio_working_3-way'!X618^(1/3))*COS(('OddsRatio_working_3-way'!Y618+4*PI())/3)</f>
        <v>#VALUE!</v>
      </c>
      <c r="AI618" s="11" t="e">
        <f>'OddsRatio_working_3-way'!U618/(3*'OddsRatio_working_3-way'!X618^(1/3))*SIN(('OddsRatio_working_3-way'!Y618)/3)</f>
        <v>#VALUE!</v>
      </c>
      <c r="AJ618" s="11" t="e">
        <f>'OddsRatio_working_3-way'!U618/(3*'OddsRatio_working_3-way'!X618^(1/3))*SIN(('OddsRatio_working_3-way'!Y618+2*PI())/3)</f>
        <v>#VALUE!</v>
      </c>
      <c r="AK618" s="11" t="e">
        <f>'OddsRatio_working_3-way'!U618/(3*'OddsRatio_working_3-way'!X618^(1/3))*SIN(('OddsRatio_working_3-way'!Y618+4*PI())/3)</f>
        <v>#VALUE!</v>
      </c>
      <c r="AL618" s="11" t="e">
        <f>'OddsRatio_working_3-way'!Z618+'OddsRatio_working_3-way'!AF618</f>
        <v>#VALUE!</v>
      </c>
      <c r="AM618" s="11" t="e">
        <f>'OddsRatio_working_3-way'!AA618+'OddsRatio_working_3-way'!AG618</f>
        <v>#VALUE!</v>
      </c>
      <c r="AN618" s="11" t="e">
        <f>'OddsRatio_working_3-way'!AB618+'OddsRatio_working_3-way'!AH618</f>
        <v>#VALUE!</v>
      </c>
      <c r="AO618" s="11" t="e">
        <f>'OddsRatio_working_3-way'!AC618+'OddsRatio_working_3-way'!AI618</f>
        <v>#VALUE!</v>
      </c>
      <c r="AP618" s="11" t="e">
        <f>'OddsRatio_working_3-way'!AD618+'OddsRatio_working_3-way'!AJ618</f>
        <v>#VALUE!</v>
      </c>
      <c r="AQ618" s="11" t="e">
        <f>'OddsRatio_working_3-way'!AE618+'OddsRatio_working_3-way'!AK618</f>
        <v>#VALUE!</v>
      </c>
      <c r="AR618" s="10" t="str">
        <f>IF(A618="","",IF(('OddsRatio_working_3-way'!X618=0),IF(Q618&gt;0,-Q618^(1/3),(-Q618)^(1/3)),'OddsRatio_working_3-way'!AL618-'OddsRatio_working_3-way'!R618/3))</f>
        <v/>
      </c>
      <c r="AS618" s="11" t="e">
        <f>IF(('OddsRatio_working_3-way'!X618=0),IF(Q618&gt;0,-Q618^(1/3),(-Q618)^(1/3)),'OddsRatio_working_3-way'!AM618-'OddsRatio_working_3-way'!R618/3)</f>
        <v>#VALUE!</v>
      </c>
      <c r="AT618" s="11" t="e">
        <f>IF(('OddsRatio_working_3-way'!X618=0),IF(Q618&gt;0,-Q618^(1/3),(-Q618)^(1/3)),'OddsRatio_working_3-way'!AN618-'OddsRatio_working_3-way'!R618/3)</f>
        <v>#VALUE!</v>
      </c>
      <c r="AU618" s="11" t="e">
        <f>IF(('OddsRatio_working_3-way'!X618=0),0,'OddsRatio_working_3-way'!AO618)</f>
        <v>#VALUE!</v>
      </c>
      <c r="AV618" s="11" t="e">
        <f>IF(('OddsRatio_working_3-way'!X618=0),0,'OddsRatio_working_3-way'!AP618)</f>
        <v>#VALUE!</v>
      </c>
      <c r="AW618" s="11" t="e">
        <f>IF(('OddsRatio_working_3-way'!X618=0),0,'OddsRatio_working_3-way'!AQ618)</f>
        <v>#VALUE!</v>
      </c>
    </row>
    <row r="619" spans="1:4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9" t="e">
        <f t="shared" si="130"/>
        <v>#VALUE!</v>
      </c>
      <c r="E619" s="9" t="e">
        <f t="shared" si="131"/>
        <v>#VALUE!</v>
      </c>
      <c r="F619" s="9" t="e">
        <f t="shared" si="132"/>
        <v>#VALUE!</v>
      </c>
      <c r="G619" s="9" t="str">
        <f t="shared" si="133"/>
        <v/>
      </c>
      <c r="H619" s="9" t="str">
        <f t="shared" si="134"/>
        <v/>
      </c>
      <c r="I619" s="9" t="str">
        <f t="shared" si="135"/>
        <v/>
      </c>
      <c r="J619" s="9" t="str">
        <f t="shared" si="136"/>
        <v/>
      </c>
      <c r="K619" s="11" t="e">
        <f t="shared" si="137"/>
        <v>#VALUE!</v>
      </c>
      <c r="L619" s="11" t="e">
        <f t="shared" si="138"/>
        <v>#VALUE!</v>
      </c>
      <c r="M619" s="11" t="e">
        <f t="shared" si="139"/>
        <v>#VALUE!</v>
      </c>
      <c r="N619" s="11" t="e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#VALUE!</v>
      </c>
      <c r="O619" s="11">
        <f>0</f>
        <v>0</v>
      </c>
      <c r="P619" s="11" t="e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#VALUE!</v>
      </c>
      <c r="Q619" s="11" t="e">
        <f>2*'OddsRatio_working_3-way'!K619*'OddsRatio_working_3-way'!L619*'OddsRatio_working_3-way'!M619</f>
        <v>#VALUE!</v>
      </c>
      <c r="R619" s="11" t="e">
        <f t="shared" si="140"/>
        <v>#VALUE!</v>
      </c>
      <c r="S619" s="11" t="e">
        <f t="shared" si="141"/>
        <v>#VALUE!</v>
      </c>
      <c r="T619" s="11" t="e">
        <f t="shared" si="142"/>
        <v>#VALUE!</v>
      </c>
      <c r="U619" s="11" t="e">
        <f>'OddsRatio_working_3-way'!S619-'OddsRatio_working_3-way'!R619^2/3</f>
        <v>#VALUE!</v>
      </c>
      <c r="V619" s="11" t="e">
        <f>'OddsRatio_working_3-way'!S619*'OddsRatio_working_3-way'!R619/3-2*'OddsRatio_working_3-way'!R619^3/27-'OddsRatio_working_3-way'!T619</f>
        <v>#VALUE!</v>
      </c>
      <c r="W619" s="11" t="e">
        <f>'OddsRatio_working_3-way'!V619^2+4*'OddsRatio_working_3-way'!U619^3/27</f>
        <v>#VALUE!</v>
      </c>
      <c r="X619" s="11" t="e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#VALUE!</v>
      </c>
      <c r="Y619" s="11" t="e">
        <f>IF('OddsRatio_working_3-way'!W619&gt;=0,IF('OddsRatio_working_3-way'!V619+SQRT('OddsRatio_working_3-way'!W619)&gt;0,0,PI()),ACOS('OddsRatio_working_3-way'!V619/(2*'OddsRatio_working_3-way'!X619)))</f>
        <v>#VALUE!</v>
      </c>
      <c r="Z619" s="11" t="e">
        <f>'OddsRatio_working_3-way'!X619^(1/3)*COS('OddsRatio_working_3-way'!Y619/3)</f>
        <v>#VALUE!</v>
      </c>
      <c r="AA619" s="11" t="e">
        <f>'OddsRatio_working_3-way'!X619^(1/3)*COS(('OddsRatio_working_3-way'!Y619+2*PI())/3)</f>
        <v>#VALUE!</v>
      </c>
      <c r="AB619" s="11" t="e">
        <f>'OddsRatio_working_3-way'!X619^(1/3)*COS(('OddsRatio_working_3-way'!Y619+4*PI())/3)</f>
        <v>#VALUE!</v>
      </c>
      <c r="AC619" s="11" t="e">
        <f>'OddsRatio_working_3-way'!X619^(1/3)*SIN('OddsRatio_working_3-way'!Y619/3)</f>
        <v>#VALUE!</v>
      </c>
      <c r="AD619" s="11" t="e">
        <f>'OddsRatio_working_3-way'!X619^(1/3)*SIN(('OddsRatio_working_3-way'!Y619+2*PI())/3)</f>
        <v>#VALUE!</v>
      </c>
      <c r="AE619" s="11" t="e">
        <f>'OddsRatio_working_3-way'!X619^(1/3)*SIN(('OddsRatio_working_3-way'!Y619+4*PI())/3)</f>
        <v>#VALUE!</v>
      </c>
      <c r="AF619" s="11" t="e">
        <f>-'OddsRatio_working_3-way'!U619/(3*'OddsRatio_working_3-way'!X619^(1/3))*COS(('OddsRatio_working_3-way'!Y619)/3)</f>
        <v>#VALUE!</v>
      </c>
      <c r="AG619" s="11" t="e">
        <f>-'OddsRatio_working_3-way'!U619/(3*'OddsRatio_working_3-way'!X619^(1/3))*COS(('OddsRatio_working_3-way'!Y619+2*PI())/3)</f>
        <v>#VALUE!</v>
      </c>
      <c r="AH619" s="11" t="e">
        <f>-'OddsRatio_working_3-way'!U619/(3*'OddsRatio_working_3-way'!X619^(1/3))*COS(('OddsRatio_working_3-way'!Y619+4*PI())/3)</f>
        <v>#VALUE!</v>
      </c>
      <c r="AI619" s="11" t="e">
        <f>'OddsRatio_working_3-way'!U619/(3*'OddsRatio_working_3-way'!X619^(1/3))*SIN(('OddsRatio_working_3-way'!Y619)/3)</f>
        <v>#VALUE!</v>
      </c>
      <c r="AJ619" s="11" t="e">
        <f>'OddsRatio_working_3-way'!U619/(3*'OddsRatio_working_3-way'!X619^(1/3))*SIN(('OddsRatio_working_3-way'!Y619+2*PI())/3)</f>
        <v>#VALUE!</v>
      </c>
      <c r="AK619" s="11" t="e">
        <f>'OddsRatio_working_3-way'!U619/(3*'OddsRatio_working_3-way'!X619^(1/3))*SIN(('OddsRatio_working_3-way'!Y619+4*PI())/3)</f>
        <v>#VALUE!</v>
      </c>
      <c r="AL619" s="11" t="e">
        <f>'OddsRatio_working_3-way'!Z619+'OddsRatio_working_3-way'!AF619</f>
        <v>#VALUE!</v>
      </c>
      <c r="AM619" s="11" t="e">
        <f>'OddsRatio_working_3-way'!AA619+'OddsRatio_working_3-way'!AG619</f>
        <v>#VALUE!</v>
      </c>
      <c r="AN619" s="11" t="e">
        <f>'OddsRatio_working_3-way'!AB619+'OddsRatio_working_3-way'!AH619</f>
        <v>#VALUE!</v>
      </c>
      <c r="AO619" s="11" t="e">
        <f>'OddsRatio_working_3-way'!AC619+'OddsRatio_working_3-way'!AI619</f>
        <v>#VALUE!</v>
      </c>
      <c r="AP619" s="11" t="e">
        <f>'OddsRatio_working_3-way'!AD619+'OddsRatio_working_3-way'!AJ619</f>
        <v>#VALUE!</v>
      </c>
      <c r="AQ619" s="11" t="e">
        <f>'OddsRatio_working_3-way'!AE619+'OddsRatio_working_3-way'!AK619</f>
        <v>#VALUE!</v>
      </c>
      <c r="AR619" s="10" t="str">
        <f>IF(A619="","",IF(('OddsRatio_working_3-way'!X619=0),IF(Q619&gt;0,-Q619^(1/3),(-Q619)^(1/3)),'OddsRatio_working_3-way'!AL619-'OddsRatio_working_3-way'!R619/3))</f>
        <v/>
      </c>
      <c r="AS619" s="11" t="e">
        <f>IF(('OddsRatio_working_3-way'!X619=0),IF(Q619&gt;0,-Q619^(1/3),(-Q619)^(1/3)),'OddsRatio_working_3-way'!AM619-'OddsRatio_working_3-way'!R619/3)</f>
        <v>#VALUE!</v>
      </c>
      <c r="AT619" s="11" t="e">
        <f>IF(('OddsRatio_working_3-way'!X619=0),IF(Q619&gt;0,-Q619^(1/3),(-Q619)^(1/3)),'OddsRatio_working_3-way'!AN619-'OddsRatio_working_3-way'!R619/3)</f>
        <v>#VALUE!</v>
      </c>
      <c r="AU619" s="11" t="e">
        <f>IF(('OddsRatio_working_3-way'!X619=0),0,'OddsRatio_working_3-way'!AO619)</f>
        <v>#VALUE!</v>
      </c>
      <c r="AV619" s="11" t="e">
        <f>IF(('OddsRatio_working_3-way'!X619=0),0,'OddsRatio_working_3-way'!AP619)</f>
        <v>#VALUE!</v>
      </c>
      <c r="AW619" s="11" t="e">
        <f>IF(('OddsRatio_working_3-way'!X619=0),0,'OddsRatio_working_3-way'!AQ619)</f>
        <v>#VALUE!</v>
      </c>
    </row>
    <row r="620" spans="1:4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9" t="e">
        <f t="shared" si="130"/>
        <v>#VALUE!</v>
      </c>
      <c r="E620" s="9" t="e">
        <f t="shared" si="131"/>
        <v>#VALUE!</v>
      </c>
      <c r="F620" s="9" t="e">
        <f t="shared" si="132"/>
        <v>#VALUE!</v>
      </c>
      <c r="G620" s="9" t="str">
        <f t="shared" si="133"/>
        <v/>
      </c>
      <c r="H620" s="9" t="str">
        <f t="shared" si="134"/>
        <v/>
      </c>
      <c r="I620" s="9" t="str">
        <f t="shared" si="135"/>
        <v/>
      </c>
      <c r="J620" s="9" t="str">
        <f t="shared" si="136"/>
        <v/>
      </c>
      <c r="K620" s="11" t="e">
        <f t="shared" si="137"/>
        <v>#VALUE!</v>
      </c>
      <c r="L620" s="11" t="e">
        <f t="shared" si="138"/>
        <v>#VALUE!</v>
      </c>
      <c r="M620" s="11" t="e">
        <f t="shared" si="139"/>
        <v>#VALUE!</v>
      </c>
      <c r="N620" s="11" t="e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#VALUE!</v>
      </c>
      <c r="O620" s="11">
        <f>0</f>
        <v>0</v>
      </c>
      <c r="P620" s="11" t="e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#VALUE!</v>
      </c>
      <c r="Q620" s="11" t="e">
        <f>2*'OddsRatio_working_3-way'!K620*'OddsRatio_working_3-way'!L620*'OddsRatio_working_3-way'!M620</f>
        <v>#VALUE!</v>
      </c>
      <c r="R620" s="11" t="e">
        <f t="shared" si="140"/>
        <v>#VALUE!</v>
      </c>
      <c r="S620" s="11" t="e">
        <f t="shared" si="141"/>
        <v>#VALUE!</v>
      </c>
      <c r="T620" s="11" t="e">
        <f t="shared" si="142"/>
        <v>#VALUE!</v>
      </c>
      <c r="U620" s="11" t="e">
        <f>'OddsRatio_working_3-way'!S620-'OddsRatio_working_3-way'!R620^2/3</f>
        <v>#VALUE!</v>
      </c>
      <c r="V620" s="11" t="e">
        <f>'OddsRatio_working_3-way'!S620*'OddsRatio_working_3-way'!R620/3-2*'OddsRatio_working_3-way'!R620^3/27-'OddsRatio_working_3-way'!T620</f>
        <v>#VALUE!</v>
      </c>
      <c r="W620" s="11" t="e">
        <f>'OddsRatio_working_3-way'!V620^2+4*'OddsRatio_working_3-way'!U620^3/27</f>
        <v>#VALUE!</v>
      </c>
      <c r="X620" s="11" t="e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#VALUE!</v>
      </c>
      <c r="Y620" s="11" t="e">
        <f>IF('OddsRatio_working_3-way'!W620&gt;=0,IF('OddsRatio_working_3-way'!V620+SQRT('OddsRatio_working_3-way'!W620)&gt;0,0,PI()),ACOS('OddsRatio_working_3-way'!V620/(2*'OddsRatio_working_3-way'!X620)))</f>
        <v>#VALUE!</v>
      </c>
      <c r="Z620" s="11" t="e">
        <f>'OddsRatio_working_3-way'!X620^(1/3)*COS('OddsRatio_working_3-way'!Y620/3)</f>
        <v>#VALUE!</v>
      </c>
      <c r="AA620" s="11" t="e">
        <f>'OddsRatio_working_3-way'!X620^(1/3)*COS(('OddsRatio_working_3-way'!Y620+2*PI())/3)</f>
        <v>#VALUE!</v>
      </c>
      <c r="AB620" s="11" t="e">
        <f>'OddsRatio_working_3-way'!X620^(1/3)*COS(('OddsRatio_working_3-way'!Y620+4*PI())/3)</f>
        <v>#VALUE!</v>
      </c>
      <c r="AC620" s="11" t="e">
        <f>'OddsRatio_working_3-way'!X620^(1/3)*SIN('OddsRatio_working_3-way'!Y620/3)</f>
        <v>#VALUE!</v>
      </c>
      <c r="AD620" s="11" t="e">
        <f>'OddsRatio_working_3-way'!X620^(1/3)*SIN(('OddsRatio_working_3-way'!Y620+2*PI())/3)</f>
        <v>#VALUE!</v>
      </c>
      <c r="AE620" s="11" t="e">
        <f>'OddsRatio_working_3-way'!X620^(1/3)*SIN(('OddsRatio_working_3-way'!Y620+4*PI())/3)</f>
        <v>#VALUE!</v>
      </c>
      <c r="AF620" s="11" t="e">
        <f>-'OddsRatio_working_3-way'!U620/(3*'OddsRatio_working_3-way'!X620^(1/3))*COS(('OddsRatio_working_3-way'!Y620)/3)</f>
        <v>#VALUE!</v>
      </c>
      <c r="AG620" s="11" t="e">
        <f>-'OddsRatio_working_3-way'!U620/(3*'OddsRatio_working_3-way'!X620^(1/3))*COS(('OddsRatio_working_3-way'!Y620+2*PI())/3)</f>
        <v>#VALUE!</v>
      </c>
      <c r="AH620" s="11" t="e">
        <f>-'OddsRatio_working_3-way'!U620/(3*'OddsRatio_working_3-way'!X620^(1/3))*COS(('OddsRatio_working_3-way'!Y620+4*PI())/3)</f>
        <v>#VALUE!</v>
      </c>
      <c r="AI620" s="11" t="e">
        <f>'OddsRatio_working_3-way'!U620/(3*'OddsRatio_working_3-way'!X620^(1/3))*SIN(('OddsRatio_working_3-way'!Y620)/3)</f>
        <v>#VALUE!</v>
      </c>
      <c r="AJ620" s="11" t="e">
        <f>'OddsRatio_working_3-way'!U620/(3*'OddsRatio_working_3-way'!X620^(1/3))*SIN(('OddsRatio_working_3-way'!Y620+2*PI())/3)</f>
        <v>#VALUE!</v>
      </c>
      <c r="AK620" s="11" t="e">
        <f>'OddsRatio_working_3-way'!U620/(3*'OddsRatio_working_3-way'!X620^(1/3))*SIN(('OddsRatio_working_3-way'!Y620+4*PI())/3)</f>
        <v>#VALUE!</v>
      </c>
      <c r="AL620" s="11" t="e">
        <f>'OddsRatio_working_3-way'!Z620+'OddsRatio_working_3-way'!AF620</f>
        <v>#VALUE!</v>
      </c>
      <c r="AM620" s="11" t="e">
        <f>'OddsRatio_working_3-way'!AA620+'OddsRatio_working_3-way'!AG620</f>
        <v>#VALUE!</v>
      </c>
      <c r="AN620" s="11" t="e">
        <f>'OddsRatio_working_3-way'!AB620+'OddsRatio_working_3-way'!AH620</f>
        <v>#VALUE!</v>
      </c>
      <c r="AO620" s="11" t="e">
        <f>'OddsRatio_working_3-way'!AC620+'OddsRatio_working_3-way'!AI620</f>
        <v>#VALUE!</v>
      </c>
      <c r="AP620" s="11" t="e">
        <f>'OddsRatio_working_3-way'!AD620+'OddsRatio_working_3-way'!AJ620</f>
        <v>#VALUE!</v>
      </c>
      <c r="AQ620" s="11" t="e">
        <f>'OddsRatio_working_3-way'!AE620+'OddsRatio_working_3-way'!AK620</f>
        <v>#VALUE!</v>
      </c>
      <c r="AR620" s="10" t="str">
        <f>IF(A620="","",IF(('OddsRatio_working_3-way'!X620=0),IF(Q620&gt;0,-Q620^(1/3),(-Q620)^(1/3)),'OddsRatio_working_3-way'!AL620-'OddsRatio_working_3-way'!R620/3))</f>
        <v/>
      </c>
      <c r="AS620" s="11" t="e">
        <f>IF(('OddsRatio_working_3-way'!X620=0),IF(Q620&gt;0,-Q620^(1/3),(-Q620)^(1/3)),'OddsRatio_working_3-way'!AM620-'OddsRatio_working_3-way'!R620/3)</f>
        <v>#VALUE!</v>
      </c>
      <c r="AT620" s="11" t="e">
        <f>IF(('OddsRatio_working_3-way'!X620=0),IF(Q620&gt;0,-Q620^(1/3),(-Q620)^(1/3)),'OddsRatio_working_3-way'!AN620-'OddsRatio_working_3-way'!R620/3)</f>
        <v>#VALUE!</v>
      </c>
      <c r="AU620" s="11" t="e">
        <f>IF(('OddsRatio_working_3-way'!X620=0),0,'OddsRatio_working_3-way'!AO620)</f>
        <v>#VALUE!</v>
      </c>
      <c r="AV620" s="11" t="e">
        <f>IF(('OddsRatio_working_3-way'!X620=0),0,'OddsRatio_working_3-way'!AP620)</f>
        <v>#VALUE!</v>
      </c>
      <c r="AW620" s="11" t="e">
        <f>IF(('OddsRatio_working_3-way'!X620=0),0,'OddsRatio_working_3-way'!AQ620)</f>
        <v>#VALUE!</v>
      </c>
    </row>
    <row r="621" spans="1:4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9" t="e">
        <f t="shared" si="130"/>
        <v>#VALUE!</v>
      </c>
      <c r="E621" s="9" t="e">
        <f t="shared" si="131"/>
        <v>#VALUE!</v>
      </c>
      <c r="F621" s="9" t="e">
        <f t="shared" si="132"/>
        <v>#VALUE!</v>
      </c>
      <c r="G621" s="9" t="str">
        <f t="shared" si="133"/>
        <v/>
      </c>
      <c r="H621" s="9" t="str">
        <f t="shared" si="134"/>
        <v/>
      </c>
      <c r="I621" s="9" t="str">
        <f t="shared" si="135"/>
        <v/>
      </c>
      <c r="J621" s="9" t="str">
        <f t="shared" si="136"/>
        <v/>
      </c>
      <c r="K621" s="11" t="e">
        <f t="shared" si="137"/>
        <v>#VALUE!</v>
      </c>
      <c r="L621" s="11" t="e">
        <f t="shared" si="138"/>
        <v>#VALUE!</v>
      </c>
      <c r="M621" s="11" t="e">
        <f t="shared" si="139"/>
        <v>#VALUE!</v>
      </c>
      <c r="N621" s="11" t="e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#VALUE!</v>
      </c>
      <c r="O621" s="11">
        <f>0</f>
        <v>0</v>
      </c>
      <c r="P621" s="11" t="e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#VALUE!</v>
      </c>
      <c r="Q621" s="11" t="e">
        <f>2*'OddsRatio_working_3-way'!K621*'OddsRatio_working_3-way'!L621*'OddsRatio_working_3-way'!M621</f>
        <v>#VALUE!</v>
      </c>
      <c r="R621" s="11" t="e">
        <f t="shared" si="140"/>
        <v>#VALUE!</v>
      </c>
      <c r="S621" s="11" t="e">
        <f t="shared" si="141"/>
        <v>#VALUE!</v>
      </c>
      <c r="T621" s="11" t="e">
        <f t="shared" si="142"/>
        <v>#VALUE!</v>
      </c>
      <c r="U621" s="11" t="e">
        <f>'OddsRatio_working_3-way'!S621-'OddsRatio_working_3-way'!R621^2/3</f>
        <v>#VALUE!</v>
      </c>
      <c r="V621" s="11" t="e">
        <f>'OddsRatio_working_3-way'!S621*'OddsRatio_working_3-way'!R621/3-2*'OddsRatio_working_3-way'!R621^3/27-'OddsRatio_working_3-way'!T621</f>
        <v>#VALUE!</v>
      </c>
      <c r="W621" s="11" t="e">
        <f>'OddsRatio_working_3-way'!V621^2+4*'OddsRatio_working_3-way'!U621^3/27</f>
        <v>#VALUE!</v>
      </c>
      <c r="X621" s="11" t="e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#VALUE!</v>
      </c>
      <c r="Y621" s="11" t="e">
        <f>IF('OddsRatio_working_3-way'!W621&gt;=0,IF('OddsRatio_working_3-way'!V621+SQRT('OddsRatio_working_3-way'!W621)&gt;0,0,PI()),ACOS('OddsRatio_working_3-way'!V621/(2*'OddsRatio_working_3-way'!X621)))</f>
        <v>#VALUE!</v>
      </c>
      <c r="Z621" s="11" t="e">
        <f>'OddsRatio_working_3-way'!X621^(1/3)*COS('OddsRatio_working_3-way'!Y621/3)</f>
        <v>#VALUE!</v>
      </c>
      <c r="AA621" s="11" t="e">
        <f>'OddsRatio_working_3-way'!X621^(1/3)*COS(('OddsRatio_working_3-way'!Y621+2*PI())/3)</f>
        <v>#VALUE!</v>
      </c>
      <c r="AB621" s="11" t="e">
        <f>'OddsRatio_working_3-way'!X621^(1/3)*COS(('OddsRatio_working_3-way'!Y621+4*PI())/3)</f>
        <v>#VALUE!</v>
      </c>
      <c r="AC621" s="11" t="e">
        <f>'OddsRatio_working_3-way'!X621^(1/3)*SIN('OddsRatio_working_3-way'!Y621/3)</f>
        <v>#VALUE!</v>
      </c>
      <c r="AD621" s="11" t="e">
        <f>'OddsRatio_working_3-way'!X621^(1/3)*SIN(('OddsRatio_working_3-way'!Y621+2*PI())/3)</f>
        <v>#VALUE!</v>
      </c>
      <c r="AE621" s="11" t="e">
        <f>'OddsRatio_working_3-way'!X621^(1/3)*SIN(('OddsRatio_working_3-way'!Y621+4*PI())/3)</f>
        <v>#VALUE!</v>
      </c>
      <c r="AF621" s="11" t="e">
        <f>-'OddsRatio_working_3-way'!U621/(3*'OddsRatio_working_3-way'!X621^(1/3))*COS(('OddsRatio_working_3-way'!Y621)/3)</f>
        <v>#VALUE!</v>
      </c>
      <c r="AG621" s="11" t="e">
        <f>-'OddsRatio_working_3-way'!U621/(3*'OddsRatio_working_3-way'!X621^(1/3))*COS(('OddsRatio_working_3-way'!Y621+2*PI())/3)</f>
        <v>#VALUE!</v>
      </c>
      <c r="AH621" s="11" t="e">
        <f>-'OddsRatio_working_3-way'!U621/(3*'OddsRatio_working_3-way'!X621^(1/3))*COS(('OddsRatio_working_3-way'!Y621+4*PI())/3)</f>
        <v>#VALUE!</v>
      </c>
      <c r="AI621" s="11" t="e">
        <f>'OddsRatio_working_3-way'!U621/(3*'OddsRatio_working_3-way'!X621^(1/3))*SIN(('OddsRatio_working_3-way'!Y621)/3)</f>
        <v>#VALUE!</v>
      </c>
      <c r="AJ621" s="11" t="e">
        <f>'OddsRatio_working_3-way'!U621/(3*'OddsRatio_working_3-way'!X621^(1/3))*SIN(('OddsRatio_working_3-way'!Y621+2*PI())/3)</f>
        <v>#VALUE!</v>
      </c>
      <c r="AK621" s="11" t="e">
        <f>'OddsRatio_working_3-way'!U621/(3*'OddsRatio_working_3-way'!X621^(1/3))*SIN(('OddsRatio_working_3-way'!Y621+4*PI())/3)</f>
        <v>#VALUE!</v>
      </c>
      <c r="AL621" s="11" t="e">
        <f>'OddsRatio_working_3-way'!Z621+'OddsRatio_working_3-way'!AF621</f>
        <v>#VALUE!</v>
      </c>
      <c r="AM621" s="11" t="e">
        <f>'OddsRatio_working_3-way'!AA621+'OddsRatio_working_3-way'!AG621</f>
        <v>#VALUE!</v>
      </c>
      <c r="AN621" s="11" t="e">
        <f>'OddsRatio_working_3-way'!AB621+'OddsRatio_working_3-way'!AH621</f>
        <v>#VALUE!</v>
      </c>
      <c r="AO621" s="11" t="e">
        <f>'OddsRatio_working_3-way'!AC621+'OddsRatio_working_3-way'!AI621</f>
        <v>#VALUE!</v>
      </c>
      <c r="AP621" s="11" t="e">
        <f>'OddsRatio_working_3-way'!AD621+'OddsRatio_working_3-way'!AJ621</f>
        <v>#VALUE!</v>
      </c>
      <c r="AQ621" s="11" t="e">
        <f>'OddsRatio_working_3-way'!AE621+'OddsRatio_working_3-way'!AK621</f>
        <v>#VALUE!</v>
      </c>
      <c r="AR621" s="10" t="str">
        <f>IF(A621="","",IF(('OddsRatio_working_3-way'!X621=0),IF(Q621&gt;0,-Q621^(1/3),(-Q621)^(1/3)),'OddsRatio_working_3-way'!AL621-'OddsRatio_working_3-way'!R621/3))</f>
        <v/>
      </c>
      <c r="AS621" s="11" t="e">
        <f>IF(('OddsRatio_working_3-way'!X621=0),IF(Q621&gt;0,-Q621^(1/3),(-Q621)^(1/3)),'OddsRatio_working_3-way'!AM621-'OddsRatio_working_3-way'!R621/3)</f>
        <v>#VALUE!</v>
      </c>
      <c r="AT621" s="11" t="e">
        <f>IF(('OddsRatio_working_3-way'!X621=0),IF(Q621&gt;0,-Q621^(1/3),(-Q621)^(1/3)),'OddsRatio_working_3-way'!AN621-'OddsRatio_working_3-way'!R621/3)</f>
        <v>#VALUE!</v>
      </c>
      <c r="AU621" s="11" t="e">
        <f>IF(('OddsRatio_working_3-way'!X621=0),0,'OddsRatio_working_3-way'!AO621)</f>
        <v>#VALUE!</v>
      </c>
      <c r="AV621" s="11" t="e">
        <f>IF(('OddsRatio_working_3-way'!X621=0),0,'OddsRatio_working_3-way'!AP621)</f>
        <v>#VALUE!</v>
      </c>
      <c r="AW621" s="11" t="e">
        <f>IF(('OddsRatio_working_3-way'!X621=0),0,'OddsRatio_working_3-way'!AQ621)</f>
        <v>#VALUE!</v>
      </c>
    </row>
    <row r="622" spans="1:4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9" t="e">
        <f t="shared" si="130"/>
        <v>#VALUE!</v>
      </c>
      <c r="E622" s="9" t="e">
        <f t="shared" si="131"/>
        <v>#VALUE!</v>
      </c>
      <c r="F622" s="9" t="e">
        <f t="shared" si="132"/>
        <v>#VALUE!</v>
      </c>
      <c r="G622" s="9" t="str">
        <f t="shared" si="133"/>
        <v/>
      </c>
      <c r="H622" s="9" t="str">
        <f t="shared" si="134"/>
        <v/>
      </c>
      <c r="I622" s="9" t="str">
        <f t="shared" si="135"/>
        <v/>
      </c>
      <c r="J622" s="9" t="str">
        <f t="shared" si="136"/>
        <v/>
      </c>
      <c r="K622" s="11" t="e">
        <f t="shared" si="137"/>
        <v>#VALUE!</v>
      </c>
      <c r="L622" s="11" t="e">
        <f t="shared" si="138"/>
        <v>#VALUE!</v>
      </c>
      <c r="M622" s="11" t="e">
        <f t="shared" si="139"/>
        <v>#VALUE!</v>
      </c>
      <c r="N622" s="11" t="e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#VALUE!</v>
      </c>
      <c r="O622" s="11">
        <f>0</f>
        <v>0</v>
      </c>
      <c r="P622" s="11" t="e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#VALUE!</v>
      </c>
      <c r="Q622" s="11" t="e">
        <f>2*'OddsRatio_working_3-way'!K622*'OddsRatio_working_3-way'!L622*'OddsRatio_working_3-way'!M622</f>
        <v>#VALUE!</v>
      </c>
      <c r="R622" s="11" t="e">
        <f t="shared" si="140"/>
        <v>#VALUE!</v>
      </c>
      <c r="S622" s="11" t="e">
        <f t="shared" si="141"/>
        <v>#VALUE!</v>
      </c>
      <c r="T622" s="11" t="e">
        <f t="shared" si="142"/>
        <v>#VALUE!</v>
      </c>
      <c r="U622" s="11" t="e">
        <f>'OddsRatio_working_3-way'!S622-'OddsRatio_working_3-way'!R622^2/3</f>
        <v>#VALUE!</v>
      </c>
      <c r="V622" s="11" t="e">
        <f>'OddsRatio_working_3-way'!S622*'OddsRatio_working_3-way'!R622/3-2*'OddsRatio_working_3-way'!R622^3/27-'OddsRatio_working_3-way'!T622</f>
        <v>#VALUE!</v>
      </c>
      <c r="W622" s="11" t="e">
        <f>'OddsRatio_working_3-way'!V622^2+4*'OddsRatio_working_3-way'!U622^3/27</f>
        <v>#VALUE!</v>
      </c>
      <c r="X622" s="11" t="e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#VALUE!</v>
      </c>
      <c r="Y622" s="11" t="e">
        <f>IF('OddsRatio_working_3-way'!W622&gt;=0,IF('OddsRatio_working_3-way'!V622+SQRT('OddsRatio_working_3-way'!W622)&gt;0,0,PI()),ACOS('OddsRatio_working_3-way'!V622/(2*'OddsRatio_working_3-way'!X622)))</f>
        <v>#VALUE!</v>
      </c>
      <c r="Z622" s="11" t="e">
        <f>'OddsRatio_working_3-way'!X622^(1/3)*COS('OddsRatio_working_3-way'!Y622/3)</f>
        <v>#VALUE!</v>
      </c>
      <c r="AA622" s="11" t="e">
        <f>'OddsRatio_working_3-way'!X622^(1/3)*COS(('OddsRatio_working_3-way'!Y622+2*PI())/3)</f>
        <v>#VALUE!</v>
      </c>
      <c r="AB622" s="11" t="e">
        <f>'OddsRatio_working_3-way'!X622^(1/3)*COS(('OddsRatio_working_3-way'!Y622+4*PI())/3)</f>
        <v>#VALUE!</v>
      </c>
      <c r="AC622" s="11" t="e">
        <f>'OddsRatio_working_3-way'!X622^(1/3)*SIN('OddsRatio_working_3-way'!Y622/3)</f>
        <v>#VALUE!</v>
      </c>
      <c r="AD622" s="11" t="e">
        <f>'OddsRatio_working_3-way'!X622^(1/3)*SIN(('OddsRatio_working_3-way'!Y622+2*PI())/3)</f>
        <v>#VALUE!</v>
      </c>
      <c r="AE622" s="11" t="e">
        <f>'OddsRatio_working_3-way'!X622^(1/3)*SIN(('OddsRatio_working_3-way'!Y622+4*PI())/3)</f>
        <v>#VALUE!</v>
      </c>
      <c r="AF622" s="11" t="e">
        <f>-'OddsRatio_working_3-way'!U622/(3*'OddsRatio_working_3-way'!X622^(1/3))*COS(('OddsRatio_working_3-way'!Y622)/3)</f>
        <v>#VALUE!</v>
      </c>
      <c r="AG622" s="11" t="e">
        <f>-'OddsRatio_working_3-way'!U622/(3*'OddsRatio_working_3-way'!X622^(1/3))*COS(('OddsRatio_working_3-way'!Y622+2*PI())/3)</f>
        <v>#VALUE!</v>
      </c>
      <c r="AH622" s="11" t="e">
        <f>-'OddsRatio_working_3-way'!U622/(3*'OddsRatio_working_3-way'!X622^(1/3))*COS(('OddsRatio_working_3-way'!Y622+4*PI())/3)</f>
        <v>#VALUE!</v>
      </c>
      <c r="AI622" s="11" t="e">
        <f>'OddsRatio_working_3-way'!U622/(3*'OddsRatio_working_3-way'!X622^(1/3))*SIN(('OddsRatio_working_3-way'!Y622)/3)</f>
        <v>#VALUE!</v>
      </c>
      <c r="AJ622" s="11" t="e">
        <f>'OddsRatio_working_3-way'!U622/(3*'OddsRatio_working_3-way'!X622^(1/3))*SIN(('OddsRatio_working_3-way'!Y622+2*PI())/3)</f>
        <v>#VALUE!</v>
      </c>
      <c r="AK622" s="11" t="e">
        <f>'OddsRatio_working_3-way'!U622/(3*'OddsRatio_working_3-way'!X622^(1/3))*SIN(('OddsRatio_working_3-way'!Y622+4*PI())/3)</f>
        <v>#VALUE!</v>
      </c>
      <c r="AL622" s="11" t="e">
        <f>'OddsRatio_working_3-way'!Z622+'OddsRatio_working_3-way'!AF622</f>
        <v>#VALUE!</v>
      </c>
      <c r="AM622" s="11" t="e">
        <f>'OddsRatio_working_3-way'!AA622+'OddsRatio_working_3-way'!AG622</f>
        <v>#VALUE!</v>
      </c>
      <c r="AN622" s="11" t="e">
        <f>'OddsRatio_working_3-way'!AB622+'OddsRatio_working_3-way'!AH622</f>
        <v>#VALUE!</v>
      </c>
      <c r="AO622" s="11" t="e">
        <f>'OddsRatio_working_3-way'!AC622+'OddsRatio_working_3-way'!AI622</f>
        <v>#VALUE!</v>
      </c>
      <c r="AP622" s="11" t="e">
        <f>'OddsRatio_working_3-way'!AD622+'OddsRatio_working_3-way'!AJ622</f>
        <v>#VALUE!</v>
      </c>
      <c r="AQ622" s="11" t="e">
        <f>'OddsRatio_working_3-way'!AE622+'OddsRatio_working_3-way'!AK622</f>
        <v>#VALUE!</v>
      </c>
      <c r="AR622" s="10" t="str">
        <f>IF(A622="","",IF(('OddsRatio_working_3-way'!X622=0),IF(Q622&gt;0,-Q622^(1/3),(-Q622)^(1/3)),'OddsRatio_working_3-way'!AL622-'OddsRatio_working_3-way'!R622/3))</f>
        <v/>
      </c>
      <c r="AS622" s="11" t="e">
        <f>IF(('OddsRatio_working_3-way'!X622=0),IF(Q622&gt;0,-Q622^(1/3),(-Q622)^(1/3)),'OddsRatio_working_3-way'!AM622-'OddsRatio_working_3-way'!R622/3)</f>
        <v>#VALUE!</v>
      </c>
      <c r="AT622" s="11" t="e">
        <f>IF(('OddsRatio_working_3-way'!X622=0),IF(Q622&gt;0,-Q622^(1/3),(-Q622)^(1/3)),'OddsRatio_working_3-way'!AN622-'OddsRatio_working_3-way'!R622/3)</f>
        <v>#VALUE!</v>
      </c>
      <c r="AU622" s="11" t="e">
        <f>IF(('OddsRatio_working_3-way'!X622=0),0,'OddsRatio_working_3-way'!AO622)</f>
        <v>#VALUE!</v>
      </c>
      <c r="AV622" s="11" t="e">
        <f>IF(('OddsRatio_working_3-way'!X622=0),0,'OddsRatio_working_3-way'!AP622)</f>
        <v>#VALUE!</v>
      </c>
      <c r="AW622" s="11" t="e">
        <f>IF(('OddsRatio_working_3-way'!X622=0),0,'OddsRatio_working_3-way'!AQ622)</f>
        <v>#VALUE!</v>
      </c>
    </row>
    <row r="623" spans="1:4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9" t="e">
        <f t="shared" si="130"/>
        <v>#VALUE!</v>
      </c>
      <c r="E623" s="9" t="e">
        <f t="shared" si="131"/>
        <v>#VALUE!</v>
      </c>
      <c r="F623" s="9" t="e">
        <f t="shared" si="132"/>
        <v>#VALUE!</v>
      </c>
      <c r="G623" s="9" t="str">
        <f t="shared" si="133"/>
        <v/>
      </c>
      <c r="H623" s="9" t="str">
        <f t="shared" si="134"/>
        <v/>
      </c>
      <c r="I623" s="9" t="str">
        <f t="shared" si="135"/>
        <v/>
      </c>
      <c r="J623" s="9" t="str">
        <f t="shared" si="136"/>
        <v/>
      </c>
      <c r="K623" s="11" t="e">
        <f t="shared" si="137"/>
        <v>#VALUE!</v>
      </c>
      <c r="L623" s="11" t="e">
        <f t="shared" si="138"/>
        <v>#VALUE!</v>
      </c>
      <c r="M623" s="11" t="e">
        <f t="shared" si="139"/>
        <v>#VALUE!</v>
      </c>
      <c r="N623" s="11" t="e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#VALUE!</v>
      </c>
      <c r="O623" s="11">
        <f>0</f>
        <v>0</v>
      </c>
      <c r="P623" s="11" t="e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#VALUE!</v>
      </c>
      <c r="Q623" s="11" t="e">
        <f>2*'OddsRatio_working_3-way'!K623*'OddsRatio_working_3-way'!L623*'OddsRatio_working_3-way'!M623</f>
        <v>#VALUE!</v>
      </c>
      <c r="R623" s="11" t="e">
        <f t="shared" si="140"/>
        <v>#VALUE!</v>
      </c>
      <c r="S623" s="11" t="e">
        <f t="shared" si="141"/>
        <v>#VALUE!</v>
      </c>
      <c r="T623" s="11" t="e">
        <f t="shared" si="142"/>
        <v>#VALUE!</v>
      </c>
      <c r="U623" s="11" t="e">
        <f>'OddsRatio_working_3-way'!S623-'OddsRatio_working_3-way'!R623^2/3</f>
        <v>#VALUE!</v>
      </c>
      <c r="V623" s="11" t="e">
        <f>'OddsRatio_working_3-way'!S623*'OddsRatio_working_3-way'!R623/3-2*'OddsRatio_working_3-way'!R623^3/27-'OddsRatio_working_3-way'!T623</f>
        <v>#VALUE!</v>
      </c>
      <c r="W623" s="11" t="e">
        <f>'OddsRatio_working_3-way'!V623^2+4*'OddsRatio_working_3-way'!U623^3/27</f>
        <v>#VALUE!</v>
      </c>
      <c r="X623" s="11" t="e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#VALUE!</v>
      </c>
      <c r="Y623" s="11" t="e">
        <f>IF('OddsRatio_working_3-way'!W623&gt;=0,IF('OddsRatio_working_3-way'!V623+SQRT('OddsRatio_working_3-way'!W623)&gt;0,0,PI()),ACOS('OddsRatio_working_3-way'!V623/(2*'OddsRatio_working_3-way'!X623)))</f>
        <v>#VALUE!</v>
      </c>
      <c r="Z623" s="11" t="e">
        <f>'OddsRatio_working_3-way'!X623^(1/3)*COS('OddsRatio_working_3-way'!Y623/3)</f>
        <v>#VALUE!</v>
      </c>
      <c r="AA623" s="11" t="e">
        <f>'OddsRatio_working_3-way'!X623^(1/3)*COS(('OddsRatio_working_3-way'!Y623+2*PI())/3)</f>
        <v>#VALUE!</v>
      </c>
      <c r="AB623" s="11" t="e">
        <f>'OddsRatio_working_3-way'!X623^(1/3)*COS(('OddsRatio_working_3-way'!Y623+4*PI())/3)</f>
        <v>#VALUE!</v>
      </c>
      <c r="AC623" s="11" t="e">
        <f>'OddsRatio_working_3-way'!X623^(1/3)*SIN('OddsRatio_working_3-way'!Y623/3)</f>
        <v>#VALUE!</v>
      </c>
      <c r="AD623" s="11" t="e">
        <f>'OddsRatio_working_3-way'!X623^(1/3)*SIN(('OddsRatio_working_3-way'!Y623+2*PI())/3)</f>
        <v>#VALUE!</v>
      </c>
      <c r="AE623" s="11" t="e">
        <f>'OddsRatio_working_3-way'!X623^(1/3)*SIN(('OddsRatio_working_3-way'!Y623+4*PI())/3)</f>
        <v>#VALUE!</v>
      </c>
      <c r="AF623" s="11" t="e">
        <f>-'OddsRatio_working_3-way'!U623/(3*'OddsRatio_working_3-way'!X623^(1/3))*COS(('OddsRatio_working_3-way'!Y623)/3)</f>
        <v>#VALUE!</v>
      </c>
      <c r="AG623" s="11" t="e">
        <f>-'OddsRatio_working_3-way'!U623/(3*'OddsRatio_working_3-way'!X623^(1/3))*COS(('OddsRatio_working_3-way'!Y623+2*PI())/3)</f>
        <v>#VALUE!</v>
      </c>
      <c r="AH623" s="11" t="e">
        <f>-'OddsRatio_working_3-way'!U623/(3*'OddsRatio_working_3-way'!X623^(1/3))*COS(('OddsRatio_working_3-way'!Y623+4*PI())/3)</f>
        <v>#VALUE!</v>
      </c>
      <c r="AI623" s="11" t="e">
        <f>'OddsRatio_working_3-way'!U623/(3*'OddsRatio_working_3-way'!X623^(1/3))*SIN(('OddsRatio_working_3-way'!Y623)/3)</f>
        <v>#VALUE!</v>
      </c>
      <c r="AJ623" s="11" t="e">
        <f>'OddsRatio_working_3-way'!U623/(3*'OddsRatio_working_3-way'!X623^(1/3))*SIN(('OddsRatio_working_3-way'!Y623+2*PI())/3)</f>
        <v>#VALUE!</v>
      </c>
      <c r="AK623" s="11" t="e">
        <f>'OddsRatio_working_3-way'!U623/(3*'OddsRatio_working_3-way'!X623^(1/3))*SIN(('OddsRatio_working_3-way'!Y623+4*PI())/3)</f>
        <v>#VALUE!</v>
      </c>
      <c r="AL623" s="11" t="e">
        <f>'OddsRatio_working_3-way'!Z623+'OddsRatio_working_3-way'!AF623</f>
        <v>#VALUE!</v>
      </c>
      <c r="AM623" s="11" t="e">
        <f>'OddsRatio_working_3-way'!AA623+'OddsRatio_working_3-way'!AG623</f>
        <v>#VALUE!</v>
      </c>
      <c r="AN623" s="11" t="e">
        <f>'OddsRatio_working_3-way'!AB623+'OddsRatio_working_3-way'!AH623</f>
        <v>#VALUE!</v>
      </c>
      <c r="AO623" s="11" t="e">
        <f>'OddsRatio_working_3-way'!AC623+'OddsRatio_working_3-way'!AI623</f>
        <v>#VALUE!</v>
      </c>
      <c r="AP623" s="11" t="e">
        <f>'OddsRatio_working_3-way'!AD623+'OddsRatio_working_3-way'!AJ623</f>
        <v>#VALUE!</v>
      </c>
      <c r="AQ623" s="11" t="e">
        <f>'OddsRatio_working_3-way'!AE623+'OddsRatio_working_3-way'!AK623</f>
        <v>#VALUE!</v>
      </c>
      <c r="AR623" s="10" t="str">
        <f>IF(A623="","",IF(('OddsRatio_working_3-way'!X623=0),IF(Q623&gt;0,-Q623^(1/3),(-Q623)^(1/3)),'OddsRatio_working_3-way'!AL623-'OddsRatio_working_3-way'!R623/3))</f>
        <v/>
      </c>
      <c r="AS623" s="11" t="e">
        <f>IF(('OddsRatio_working_3-way'!X623=0),IF(Q623&gt;0,-Q623^(1/3),(-Q623)^(1/3)),'OddsRatio_working_3-way'!AM623-'OddsRatio_working_3-way'!R623/3)</f>
        <v>#VALUE!</v>
      </c>
      <c r="AT623" s="11" t="e">
        <f>IF(('OddsRatio_working_3-way'!X623=0),IF(Q623&gt;0,-Q623^(1/3),(-Q623)^(1/3)),'OddsRatio_working_3-way'!AN623-'OddsRatio_working_3-way'!R623/3)</f>
        <v>#VALUE!</v>
      </c>
      <c r="AU623" s="11" t="e">
        <f>IF(('OddsRatio_working_3-way'!X623=0),0,'OddsRatio_working_3-way'!AO623)</f>
        <v>#VALUE!</v>
      </c>
      <c r="AV623" s="11" t="e">
        <f>IF(('OddsRatio_working_3-way'!X623=0),0,'OddsRatio_working_3-way'!AP623)</f>
        <v>#VALUE!</v>
      </c>
      <c r="AW623" s="11" t="e">
        <f>IF(('OddsRatio_working_3-way'!X623=0),0,'OddsRatio_working_3-way'!AQ623)</f>
        <v>#VALUE!</v>
      </c>
    </row>
    <row r="624" spans="1:4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9" t="e">
        <f t="shared" si="130"/>
        <v>#VALUE!</v>
      </c>
      <c r="E624" s="9" t="e">
        <f t="shared" si="131"/>
        <v>#VALUE!</v>
      </c>
      <c r="F624" s="9" t="e">
        <f t="shared" si="132"/>
        <v>#VALUE!</v>
      </c>
      <c r="G624" s="9" t="str">
        <f t="shared" si="133"/>
        <v/>
      </c>
      <c r="H624" s="9" t="str">
        <f t="shared" si="134"/>
        <v/>
      </c>
      <c r="I624" s="9" t="str">
        <f t="shared" si="135"/>
        <v/>
      </c>
      <c r="J624" s="9" t="str">
        <f t="shared" si="136"/>
        <v/>
      </c>
      <c r="K624" s="11" t="e">
        <f t="shared" si="137"/>
        <v>#VALUE!</v>
      </c>
      <c r="L624" s="11" t="e">
        <f t="shared" si="138"/>
        <v>#VALUE!</v>
      </c>
      <c r="M624" s="11" t="e">
        <f t="shared" si="139"/>
        <v>#VALUE!</v>
      </c>
      <c r="N624" s="11" t="e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#VALUE!</v>
      </c>
      <c r="O624" s="11">
        <f>0</f>
        <v>0</v>
      </c>
      <c r="P624" s="11" t="e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#VALUE!</v>
      </c>
      <c r="Q624" s="11" t="e">
        <f>2*'OddsRatio_working_3-way'!K624*'OddsRatio_working_3-way'!L624*'OddsRatio_working_3-way'!M624</f>
        <v>#VALUE!</v>
      </c>
      <c r="R624" s="11" t="e">
        <f t="shared" si="140"/>
        <v>#VALUE!</v>
      </c>
      <c r="S624" s="11" t="e">
        <f t="shared" si="141"/>
        <v>#VALUE!</v>
      </c>
      <c r="T624" s="11" t="e">
        <f t="shared" si="142"/>
        <v>#VALUE!</v>
      </c>
      <c r="U624" s="11" t="e">
        <f>'OddsRatio_working_3-way'!S624-'OddsRatio_working_3-way'!R624^2/3</f>
        <v>#VALUE!</v>
      </c>
      <c r="V624" s="11" t="e">
        <f>'OddsRatio_working_3-way'!S624*'OddsRatio_working_3-way'!R624/3-2*'OddsRatio_working_3-way'!R624^3/27-'OddsRatio_working_3-way'!T624</f>
        <v>#VALUE!</v>
      </c>
      <c r="W624" s="11" t="e">
        <f>'OddsRatio_working_3-way'!V624^2+4*'OddsRatio_working_3-way'!U624^3/27</f>
        <v>#VALUE!</v>
      </c>
      <c r="X624" s="11" t="e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#VALUE!</v>
      </c>
      <c r="Y624" s="11" t="e">
        <f>IF('OddsRatio_working_3-way'!W624&gt;=0,IF('OddsRatio_working_3-way'!V624+SQRT('OddsRatio_working_3-way'!W624)&gt;0,0,PI()),ACOS('OddsRatio_working_3-way'!V624/(2*'OddsRatio_working_3-way'!X624)))</f>
        <v>#VALUE!</v>
      </c>
      <c r="Z624" s="11" t="e">
        <f>'OddsRatio_working_3-way'!X624^(1/3)*COS('OddsRatio_working_3-way'!Y624/3)</f>
        <v>#VALUE!</v>
      </c>
      <c r="AA624" s="11" t="e">
        <f>'OddsRatio_working_3-way'!X624^(1/3)*COS(('OddsRatio_working_3-way'!Y624+2*PI())/3)</f>
        <v>#VALUE!</v>
      </c>
      <c r="AB624" s="11" t="e">
        <f>'OddsRatio_working_3-way'!X624^(1/3)*COS(('OddsRatio_working_3-way'!Y624+4*PI())/3)</f>
        <v>#VALUE!</v>
      </c>
      <c r="AC624" s="11" t="e">
        <f>'OddsRatio_working_3-way'!X624^(1/3)*SIN('OddsRatio_working_3-way'!Y624/3)</f>
        <v>#VALUE!</v>
      </c>
      <c r="AD624" s="11" t="e">
        <f>'OddsRatio_working_3-way'!X624^(1/3)*SIN(('OddsRatio_working_3-way'!Y624+2*PI())/3)</f>
        <v>#VALUE!</v>
      </c>
      <c r="AE624" s="11" t="e">
        <f>'OddsRatio_working_3-way'!X624^(1/3)*SIN(('OddsRatio_working_3-way'!Y624+4*PI())/3)</f>
        <v>#VALUE!</v>
      </c>
      <c r="AF624" s="11" t="e">
        <f>-'OddsRatio_working_3-way'!U624/(3*'OddsRatio_working_3-way'!X624^(1/3))*COS(('OddsRatio_working_3-way'!Y624)/3)</f>
        <v>#VALUE!</v>
      </c>
      <c r="AG624" s="11" t="e">
        <f>-'OddsRatio_working_3-way'!U624/(3*'OddsRatio_working_3-way'!X624^(1/3))*COS(('OddsRatio_working_3-way'!Y624+2*PI())/3)</f>
        <v>#VALUE!</v>
      </c>
      <c r="AH624" s="11" t="e">
        <f>-'OddsRatio_working_3-way'!U624/(3*'OddsRatio_working_3-way'!X624^(1/3))*COS(('OddsRatio_working_3-way'!Y624+4*PI())/3)</f>
        <v>#VALUE!</v>
      </c>
      <c r="AI624" s="11" t="e">
        <f>'OddsRatio_working_3-way'!U624/(3*'OddsRatio_working_3-way'!X624^(1/3))*SIN(('OddsRatio_working_3-way'!Y624)/3)</f>
        <v>#VALUE!</v>
      </c>
      <c r="AJ624" s="11" t="e">
        <f>'OddsRatio_working_3-way'!U624/(3*'OddsRatio_working_3-way'!X624^(1/3))*SIN(('OddsRatio_working_3-way'!Y624+2*PI())/3)</f>
        <v>#VALUE!</v>
      </c>
      <c r="AK624" s="11" t="e">
        <f>'OddsRatio_working_3-way'!U624/(3*'OddsRatio_working_3-way'!X624^(1/3))*SIN(('OddsRatio_working_3-way'!Y624+4*PI())/3)</f>
        <v>#VALUE!</v>
      </c>
      <c r="AL624" s="11" t="e">
        <f>'OddsRatio_working_3-way'!Z624+'OddsRatio_working_3-way'!AF624</f>
        <v>#VALUE!</v>
      </c>
      <c r="AM624" s="11" t="e">
        <f>'OddsRatio_working_3-way'!AA624+'OddsRatio_working_3-way'!AG624</f>
        <v>#VALUE!</v>
      </c>
      <c r="AN624" s="11" t="e">
        <f>'OddsRatio_working_3-way'!AB624+'OddsRatio_working_3-way'!AH624</f>
        <v>#VALUE!</v>
      </c>
      <c r="AO624" s="11" t="e">
        <f>'OddsRatio_working_3-way'!AC624+'OddsRatio_working_3-way'!AI624</f>
        <v>#VALUE!</v>
      </c>
      <c r="AP624" s="11" t="e">
        <f>'OddsRatio_working_3-way'!AD624+'OddsRatio_working_3-way'!AJ624</f>
        <v>#VALUE!</v>
      </c>
      <c r="AQ624" s="11" t="e">
        <f>'OddsRatio_working_3-way'!AE624+'OddsRatio_working_3-way'!AK624</f>
        <v>#VALUE!</v>
      </c>
      <c r="AR624" s="10" t="str">
        <f>IF(A624="","",IF(('OddsRatio_working_3-way'!X624=0),IF(Q624&gt;0,-Q624^(1/3),(-Q624)^(1/3)),'OddsRatio_working_3-way'!AL624-'OddsRatio_working_3-way'!R624/3))</f>
        <v/>
      </c>
      <c r="AS624" s="11" t="e">
        <f>IF(('OddsRatio_working_3-way'!X624=0),IF(Q624&gt;0,-Q624^(1/3),(-Q624)^(1/3)),'OddsRatio_working_3-way'!AM624-'OddsRatio_working_3-way'!R624/3)</f>
        <v>#VALUE!</v>
      </c>
      <c r="AT624" s="11" t="e">
        <f>IF(('OddsRatio_working_3-way'!X624=0),IF(Q624&gt;0,-Q624^(1/3),(-Q624)^(1/3)),'OddsRatio_working_3-way'!AN624-'OddsRatio_working_3-way'!R624/3)</f>
        <v>#VALUE!</v>
      </c>
      <c r="AU624" s="11" t="e">
        <f>IF(('OddsRatio_working_3-way'!X624=0),0,'OddsRatio_working_3-way'!AO624)</f>
        <v>#VALUE!</v>
      </c>
      <c r="AV624" s="11" t="e">
        <f>IF(('OddsRatio_working_3-way'!X624=0),0,'OddsRatio_working_3-way'!AP624)</f>
        <v>#VALUE!</v>
      </c>
      <c r="AW624" s="11" t="e">
        <f>IF(('OddsRatio_working_3-way'!X624=0),0,'OddsRatio_working_3-way'!AQ624)</f>
        <v>#VALUE!</v>
      </c>
    </row>
    <row r="625" spans="1:4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9" t="e">
        <f t="shared" si="130"/>
        <v>#VALUE!</v>
      </c>
      <c r="E625" s="9" t="e">
        <f t="shared" si="131"/>
        <v>#VALUE!</v>
      </c>
      <c r="F625" s="9" t="e">
        <f t="shared" si="132"/>
        <v>#VALUE!</v>
      </c>
      <c r="G625" s="9" t="str">
        <f t="shared" si="133"/>
        <v/>
      </c>
      <c r="H625" s="9" t="str">
        <f t="shared" si="134"/>
        <v/>
      </c>
      <c r="I625" s="9" t="str">
        <f t="shared" si="135"/>
        <v/>
      </c>
      <c r="J625" s="9" t="str">
        <f t="shared" si="136"/>
        <v/>
      </c>
      <c r="K625" s="11" t="e">
        <f t="shared" si="137"/>
        <v>#VALUE!</v>
      </c>
      <c r="L625" s="11" t="e">
        <f t="shared" si="138"/>
        <v>#VALUE!</v>
      </c>
      <c r="M625" s="11" t="e">
        <f t="shared" si="139"/>
        <v>#VALUE!</v>
      </c>
      <c r="N625" s="11" t="e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#VALUE!</v>
      </c>
      <c r="O625" s="11">
        <f>0</f>
        <v>0</v>
      </c>
      <c r="P625" s="11" t="e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#VALUE!</v>
      </c>
      <c r="Q625" s="11" t="e">
        <f>2*'OddsRatio_working_3-way'!K625*'OddsRatio_working_3-way'!L625*'OddsRatio_working_3-way'!M625</f>
        <v>#VALUE!</v>
      </c>
      <c r="R625" s="11" t="e">
        <f t="shared" si="140"/>
        <v>#VALUE!</v>
      </c>
      <c r="S625" s="11" t="e">
        <f t="shared" si="141"/>
        <v>#VALUE!</v>
      </c>
      <c r="T625" s="11" t="e">
        <f t="shared" si="142"/>
        <v>#VALUE!</v>
      </c>
      <c r="U625" s="11" t="e">
        <f>'OddsRatio_working_3-way'!S625-'OddsRatio_working_3-way'!R625^2/3</f>
        <v>#VALUE!</v>
      </c>
      <c r="V625" s="11" t="e">
        <f>'OddsRatio_working_3-way'!S625*'OddsRatio_working_3-way'!R625/3-2*'OddsRatio_working_3-way'!R625^3/27-'OddsRatio_working_3-way'!T625</f>
        <v>#VALUE!</v>
      </c>
      <c r="W625" s="11" t="e">
        <f>'OddsRatio_working_3-way'!V625^2+4*'OddsRatio_working_3-way'!U625^3/27</f>
        <v>#VALUE!</v>
      </c>
      <c r="X625" s="11" t="e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#VALUE!</v>
      </c>
      <c r="Y625" s="11" t="e">
        <f>IF('OddsRatio_working_3-way'!W625&gt;=0,IF('OddsRatio_working_3-way'!V625+SQRT('OddsRatio_working_3-way'!W625)&gt;0,0,PI()),ACOS('OddsRatio_working_3-way'!V625/(2*'OddsRatio_working_3-way'!X625)))</f>
        <v>#VALUE!</v>
      </c>
      <c r="Z625" s="11" t="e">
        <f>'OddsRatio_working_3-way'!X625^(1/3)*COS('OddsRatio_working_3-way'!Y625/3)</f>
        <v>#VALUE!</v>
      </c>
      <c r="AA625" s="11" t="e">
        <f>'OddsRatio_working_3-way'!X625^(1/3)*COS(('OddsRatio_working_3-way'!Y625+2*PI())/3)</f>
        <v>#VALUE!</v>
      </c>
      <c r="AB625" s="11" t="e">
        <f>'OddsRatio_working_3-way'!X625^(1/3)*COS(('OddsRatio_working_3-way'!Y625+4*PI())/3)</f>
        <v>#VALUE!</v>
      </c>
      <c r="AC625" s="11" t="e">
        <f>'OddsRatio_working_3-way'!X625^(1/3)*SIN('OddsRatio_working_3-way'!Y625/3)</f>
        <v>#VALUE!</v>
      </c>
      <c r="AD625" s="11" t="e">
        <f>'OddsRatio_working_3-way'!X625^(1/3)*SIN(('OddsRatio_working_3-way'!Y625+2*PI())/3)</f>
        <v>#VALUE!</v>
      </c>
      <c r="AE625" s="11" t="e">
        <f>'OddsRatio_working_3-way'!X625^(1/3)*SIN(('OddsRatio_working_3-way'!Y625+4*PI())/3)</f>
        <v>#VALUE!</v>
      </c>
      <c r="AF625" s="11" t="e">
        <f>-'OddsRatio_working_3-way'!U625/(3*'OddsRatio_working_3-way'!X625^(1/3))*COS(('OddsRatio_working_3-way'!Y625)/3)</f>
        <v>#VALUE!</v>
      </c>
      <c r="AG625" s="11" t="e">
        <f>-'OddsRatio_working_3-way'!U625/(3*'OddsRatio_working_3-way'!X625^(1/3))*COS(('OddsRatio_working_3-way'!Y625+2*PI())/3)</f>
        <v>#VALUE!</v>
      </c>
      <c r="AH625" s="11" t="e">
        <f>-'OddsRatio_working_3-way'!U625/(3*'OddsRatio_working_3-way'!X625^(1/3))*COS(('OddsRatio_working_3-way'!Y625+4*PI())/3)</f>
        <v>#VALUE!</v>
      </c>
      <c r="AI625" s="11" t="e">
        <f>'OddsRatio_working_3-way'!U625/(3*'OddsRatio_working_3-way'!X625^(1/3))*SIN(('OddsRatio_working_3-way'!Y625)/3)</f>
        <v>#VALUE!</v>
      </c>
      <c r="AJ625" s="11" t="e">
        <f>'OddsRatio_working_3-way'!U625/(3*'OddsRatio_working_3-way'!X625^(1/3))*SIN(('OddsRatio_working_3-way'!Y625+2*PI())/3)</f>
        <v>#VALUE!</v>
      </c>
      <c r="AK625" s="11" t="e">
        <f>'OddsRatio_working_3-way'!U625/(3*'OddsRatio_working_3-way'!X625^(1/3))*SIN(('OddsRatio_working_3-way'!Y625+4*PI())/3)</f>
        <v>#VALUE!</v>
      </c>
      <c r="AL625" s="11" t="e">
        <f>'OddsRatio_working_3-way'!Z625+'OddsRatio_working_3-way'!AF625</f>
        <v>#VALUE!</v>
      </c>
      <c r="AM625" s="11" t="e">
        <f>'OddsRatio_working_3-way'!AA625+'OddsRatio_working_3-way'!AG625</f>
        <v>#VALUE!</v>
      </c>
      <c r="AN625" s="11" t="e">
        <f>'OddsRatio_working_3-way'!AB625+'OddsRatio_working_3-way'!AH625</f>
        <v>#VALUE!</v>
      </c>
      <c r="AO625" s="11" t="e">
        <f>'OddsRatio_working_3-way'!AC625+'OddsRatio_working_3-way'!AI625</f>
        <v>#VALUE!</v>
      </c>
      <c r="AP625" s="11" t="e">
        <f>'OddsRatio_working_3-way'!AD625+'OddsRatio_working_3-way'!AJ625</f>
        <v>#VALUE!</v>
      </c>
      <c r="AQ625" s="11" t="e">
        <f>'OddsRatio_working_3-way'!AE625+'OddsRatio_working_3-way'!AK625</f>
        <v>#VALUE!</v>
      </c>
      <c r="AR625" s="10" t="str">
        <f>IF(A625="","",IF(('OddsRatio_working_3-way'!X625=0),IF(Q625&gt;0,-Q625^(1/3),(-Q625)^(1/3)),'OddsRatio_working_3-way'!AL625-'OddsRatio_working_3-way'!R625/3))</f>
        <v/>
      </c>
      <c r="AS625" s="11" t="e">
        <f>IF(('OddsRatio_working_3-way'!X625=0),IF(Q625&gt;0,-Q625^(1/3),(-Q625)^(1/3)),'OddsRatio_working_3-way'!AM625-'OddsRatio_working_3-way'!R625/3)</f>
        <v>#VALUE!</v>
      </c>
      <c r="AT625" s="11" t="e">
        <f>IF(('OddsRatio_working_3-way'!X625=0),IF(Q625&gt;0,-Q625^(1/3),(-Q625)^(1/3)),'OddsRatio_working_3-way'!AN625-'OddsRatio_working_3-way'!R625/3)</f>
        <v>#VALUE!</v>
      </c>
      <c r="AU625" s="11" t="e">
        <f>IF(('OddsRatio_working_3-way'!X625=0),0,'OddsRatio_working_3-way'!AO625)</f>
        <v>#VALUE!</v>
      </c>
      <c r="AV625" s="11" t="e">
        <f>IF(('OddsRatio_working_3-way'!X625=0),0,'OddsRatio_working_3-way'!AP625)</f>
        <v>#VALUE!</v>
      </c>
      <c r="AW625" s="11" t="e">
        <f>IF(('OddsRatio_working_3-way'!X625=0),0,'OddsRatio_working_3-way'!AQ625)</f>
        <v>#VALUE!</v>
      </c>
    </row>
    <row r="626" spans="1:4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9" t="e">
        <f t="shared" si="130"/>
        <v>#VALUE!</v>
      </c>
      <c r="E626" s="9" t="e">
        <f t="shared" si="131"/>
        <v>#VALUE!</v>
      </c>
      <c r="F626" s="9" t="e">
        <f t="shared" si="132"/>
        <v>#VALUE!</v>
      </c>
      <c r="G626" s="9" t="str">
        <f t="shared" si="133"/>
        <v/>
      </c>
      <c r="H626" s="9" t="str">
        <f t="shared" si="134"/>
        <v/>
      </c>
      <c r="I626" s="9" t="str">
        <f t="shared" si="135"/>
        <v/>
      </c>
      <c r="J626" s="9" t="str">
        <f t="shared" si="136"/>
        <v/>
      </c>
      <c r="K626" s="11" t="e">
        <f t="shared" si="137"/>
        <v>#VALUE!</v>
      </c>
      <c r="L626" s="11" t="e">
        <f t="shared" si="138"/>
        <v>#VALUE!</v>
      </c>
      <c r="M626" s="11" t="e">
        <f t="shared" si="139"/>
        <v>#VALUE!</v>
      </c>
      <c r="N626" s="11" t="e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#VALUE!</v>
      </c>
      <c r="O626" s="11">
        <f>0</f>
        <v>0</v>
      </c>
      <c r="P626" s="11" t="e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#VALUE!</v>
      </c>
      <c r="Q626" s="11" t="e">
        <f>2*'OddsRatio_working_3-way'!K626*'OddsRatio_working_3-way'!L626*'OddsRatio_working_3-way'!M626</f>
        <v>#VALUE!</v>
      </c>
      <c r="R626" s="11" t="e">
        <f t="shared" si="140"/>
        <v>#VALUE!</v>
      </c>
      <c r="S626" s="11" t="e">
        <f t="shared" si="141"/>
        <v>#VALUE!</v>
      </c>
      <c r="T626" s="11" t="e">
        <f t="shared" si="142"/>
        <v>#VALUE!</v>
      </c>
      <c r="U626" s="11" t="e">
        <f>'OddsRatio_working_3-way'!S626-'OddsRatio_working_3-way'!R626^2/3</f>
        <v>#VALUE!</v>
      </c>
      <c r="V626" s="11" t="e">
        <f>'OddsRatio_working_3-way'!S626*'OddsRatio_working_3-way'!R626/3-2*'OddsRatio_working_3-way'!R626^3/27-'OddsRatio_working_3-way'!T626</f>
        <v>#VALUE!</v>
      </c>
      <c r="W626" s="11" t="e">
        <f>'OddsRatio_working_3-way'!V626^2+4*'OddsRatio_working_3-way'!U626^3/27</f>
        <v>#VALUE!</v>
      </c>
      <c r="X626" s="11" t="e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#VALUE!</v>
      </c>
      <c r="Y626" s="11" t="e">
        <f>IF('OddsRatio_working_3-way'!W626&gt;=0,IF('OddsRatio_working_3-way'!V626+SQRT('OddsRatio_working_3-way'!W626)&gt;0,0,PI()),ACOS('OddsRatio_working_3-way'!V626/(2*'OddsRatio_working_3-way'!X626)))</f>
        <v>#VALUE!</v>
      </c>
      <c r="Z626" s="11" t="e">
        <f>'OddsRatio_working_3-way'!X626^(1/3)*COS('OddsRatio_working_3-way'!Y626/3)</f>
        <v>#VALUE!</v>
      </c>
      <c r="AA626" s="11" t="e">
        <f>'OddsRatio_working_3-way'!X626^(1/3)*COS(('OddsRatio_working_3-way'!Y626+2*PI())/3)</f>
        <v>#VALUE!</v>
      </c>
      <c r="AB626" s="11" t="e">
        <f>'OddsRatio_working_3-way'!X626^(1/3)*COS(('OddsRatio_working_3-way'!Y626+4*PI())/3)</f>
        <v>#VALUE!</v>
      </c>
      <c r="AC626" s="11" t="e">
        <f>'OddsRatio_working_3-way'!X626^(1/3)*SIN('OddsRatio_working_3-way'!Y626/3)</f>
        <v>#VALUE!</v>
      </c>
      <c r="AD626" s="11" t="e">
        <f>'OddsRatio_working_3-way'!X626^(1/3)*SIN(('OddsRatio_working_3-way'!Y626+2*PI())/3)</f>
        <v>#VALUE!</v>
      </c>
      <c r="AE626" s="11" t="e">
        <f>'OddsRatio_working_3-way'!X626^(1/3)*SIN(('OddsRatio_working_3-way'!Y626+4*PI())/3)</f>
        <v>#VALUE!</v>
      </c>
      <c r="AF626" s="11" t="e">
        <f>-'OddsRatio_working_3-way'!U626/(3*'OddsRatio_working_3-way'!X626^(1/3))*COS(('OddsRatio_working_3-way'!Y626)/3)</f>
        <v>#VALUE!</v>
      </c>
      <c r="AG626" s="11" t="e">
        <f>-'OddsRatio_working_3-way'!U626/(3*'OddsRatio_working_3-way'!X626^(1/3))*COS(('OddsRatio_working_3-way'!Y626+2*PI())/3)</f>
        <v>#VALUE!</v>
      </c>
      <c r="AH626" s="11" t="e">
        <f>-'OddsRatio_working_3-way'!U626/(3*'OddsRatio_working_3-way'!X626^(1/3))*COS(('OddsRatio_working_3-way'!Y626+4*PI())/3)</f>
        <v>#VALUE!</v>
      </c>
      <c r="AI626" s="11" t="e">
        <f>'OddsRatio_working_3-way'!U626/(3*'OddsRatio_working_3-way'!X626^(1/3))*SIN(('OddsRatio_working_3-way'!Y626)/3)</f>
        <v>#VALUE!</v>
      </c>
      <c r="AJ626" s="11" t="e">
        <f>'OddsRatio_working_3-way'!U626/(3*'OddsRatio_working_3-way'!X626^(1/3))*SIN(('OddsRatio_working_3-way'!Y626+2*PI())/3)</f>
        <v>#VALUE!</v>
      </c>
      <c r="AK626" s="11" t="e">
        <f>'OddsRatio_working_3-way'!U626/(3*'OddsRatio_working_3-way'!X626^(1/3))*SIN(('OddsRatio_working_3-way'!Y626+4*PI())/3)</f>
        <v>#VALUE!</v>
      </c>
      <c r="AL626" s="11" t="e">
        <f>'OddsRatio_working_3-way'!Z626+'OddsRatio_working_3-way'!AF626</f>
        <v>#VALUE!</v>
      </c>
      <c r="AM626" s="11" t="e">
        <f>'OddsRatio_working_3-way'!AA626+'OddsRatio_working_3-way'!AG626</f>
        <v>#VALUE!</v>
      </c>
      <c r="AN626" s="11" t="e">
        <f>'OddsRatio_working_3-way'!AB626+'OddsRatio_working_3-way'!AH626</f>
        <v>#VALUE!</v>
      </c>
      <c r="AO626" s="11" t="e">
        <f>'OddsRatio_working_3-way'!AC626+'OddsRatio_working_3-way'!AI626</f>
        <v>#VALUE!</v>
      </c>
      <c r="AP626" s="11" t="e">
        <f>'OddsRatio_working_3-way'!AD626+'OddsRatio_working_3-way'!AJ626</f>
        <v>#VALUE!</v>
      </c>
      <c r="AQ626" s="11" t="e">
        <f>'OddsRatio_working_3-way'!AE626+'OddsRatio_working_3-way'!AK626</f>
        <v>#VALUE!</v>
      </c>
      <c r="AR626" s="10" t="str">
        <f>IF(A626="","",IF(('OddsRatio_working_3-way'!X626=0),IF(Q626&gt;0,-Q626^(1/3),(-Q626)^(1/3)),'OddsRatio_working_3-way'!AL626-'OddsRatio_working_3-way'!R626/3))</f>
        <v/>
      </c>
      <c r="AS626" s="11" t="e">
        <f>IF(('OddsRatio_working_3-way'!X626=0),IF(Q626&gt;0,-Q626^(1/3),(-Q626)^(1/3)),'OddsRatio_working_3-way'!AM626-'OddsRatio_working_3-way'!R626/3)</f>
        <v>#VALUE!</v>
      </c>
      <c r="AT626" s="11" t="e">
        <f>IF(('OddsRatio_working_3-way'!X626=0),IF(Q626&gt;0,-Q626^(1/3),(-Q626)^(1/3)),'OddsRatio_working_3-way'!AN626-'OddsRatio_working_3-way'!R626/3)</f>
        <v>#VALUE!</v>
      </c>
      <c r="AU626" s="11" t="e">
        <f>IF(('OddsRatio_working_3-way'!X626=0),0,'OddsRatio_working_3-way'!AO626)</f>
        <v>#VALUE!</v>
      </c>
      <c r="AV626" s="11" t="e">
        <f>IF(('OddsRatio_working_3-way'!X626=0),0,'OddsRatio_working_3-way'!AP626)</f>
        <v>#VALUE!</v>
      </c>
      <c r="AW626" s="11" t="e">
        <f>IF(('OddsRatio_working_3-way'!X626=0),0,'OddsRatio_working_3-way'!AQ626)</f>
        <v>#VALUE!</v>
      </c>
    </row>
    <row r="627" spans="1:4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9" t="e">
        <f t="shared" si="130"/>
        <v>#VALUE!</v>
      </c>
      <c r="E627" s="9" t="e">
        <f t="shared" si="131"/>
        <v>#VALUE!</v>
      </c>
      <c r="F627" s="9" t="e">
        <f t="shared" si="132"/>
        <v>#VALUE!</v>
      </c>
      <c r="G627" s="9" t="str">
        <f t="shared" si="133"/>
        <v/>
      </c>
      <c r="H627" s="9" t="str">
        <f t="shared" si="134"/>
        <v/>
      </c>
      <c r="I627" s="9" t="str">
        <f t="shared" si="135"/>
        <v/>
      </c>
      <c r="J627" s="9" t="str">
        <f t="shared" si="136"/>
        <v/>
      </c>
      <c r="K627" s="11" t="e">
        <f t="shared" si="137"/>
        <v>#VALUE!</v>
      </c>
      <c r="L627" s="11" t="e">
        <f t="shared" si="138"/>
        <v>#VALUE!</v>
      </c>
      <c r="M627" s="11" t="e">
        <f t="shared" si="139"/>
        <v>#VALUE!</v>
      </c>
      <c r="N627" s="11" t="e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#VALUE!</v>
      </c>
      <c r="O627" s="11">
        <f>0</f>
        <v>0</v>
      </c>
      <c r="P627" s="11" t="e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#VALUE!</v>
      </c>
      <c r="Q627" s="11" t="e">
        <f>2*'OddsRatio_working_3-way'!K627*'OddsRatio_working_3-way'!L627*'OddsRatio_working_3-way'!M627</f>
        <v>#VALUE!</v>
      </c>
      <c r="R627" s="11" t="e">
        <f t="shared" si="140"/>
        <v>#VALUE!</v>
      </c>
      <c r="S627" s="11" t="e">
        <f t="shared" si="141"/>
        <v>#VALUE!</v>
      </c>
      <c r="T627" s="11" t="e">
        <f t="shared" si="142"/>
        <v>#VALUE!</v>
      </c>
      <c r="U627" s="11" t="e">
        <f>'OddsRatio_working_3-way'!S627-'OddsRatio_working_3-way'!R627^2/3</f>
        <v>#VALUE!</v>
      </c>
      <c r="V627" s="11" t="e">
        <f>'OddsRatio_working_3-way'!S627*'OddsRatio_working_3-way'!R627/3-2*'OddsRatio_working_3-way'!R627^3/27-'OddsRatio_working_3-way'!T627</f>
        <v>#VALUE!</v>
      </c>
      <c r="W627" s="11" t="e">
        <f>'OddsRatio_working_3-way'!V627^2+4*'OddsRatio_working_3-way'!U627^3/27</f>
        <v>#VALUE!</v>
      </c>
      <c r="X627" s="11" t="e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#VALUE!</v>
      </c>
      <c r="Y627" s="11" t="e">
        <f>IF('OddsRatio_working_3-way'!W627&gt;=0,IF('OddsRatio_working_3-way'!V627+SQRT('OddsRatio_working_3-way'!W627)&gt;0,0,PI()),ACOS('OddsRatio_working_3-way'!V627/(2*'OddsRatio_working_3-way'!X627)))</f>
        <v>#VALUE!</v>
      </c>
      <c r="Z627" s="11" t="e">
        <f>'OddsRatio_working_3-way'!X627^(1/3)*COS('OddsRatio_working_3-way'!Y627/3)</f>
        <v>#VALUE!</v>
      </c>
      <c r="AA627" s="11" t="e">
        <f>'OddsRatio_working_3-way'!X627^(1/3)*COS(('OddsRatio_working_3-way'!Y627+2*PI())/3)</f>
        <v>#VALUE!</v>
      </c>
      <c r="AB627" s="11" t="e">
        <f>'OddsRatio_working_3-way'!X627^(1/3)*COS(('OddsRatio_working_3-way'!Y627+4*PI())/3)</f>
        <v>#VALUE!</v>
      </c>
      <c r="AC627" s="11" t="e">
        <f>'OddsRatio_working_3-way'!X627^(1/3)*SIN('OddsRatio_working_3-way'!Y627/3)</f>
        <v>#VALUE!</v>
      </c>
      <c r="AD627" s="11" t="e">
        <f>'OddsRatio_working_3-way'!X627^(1/3)*SIN(('OddsRatio_working_3-way'!Y627+2*PI())/3)</f>
        <v>#VALUE!</v>
      </c>
      <c r="AE627" s="11" t="e">
        <f>'OddsRatio_working_3-way'!X627^(1/3)*SIN(('OddsRatio_working_3-way'!Y627+4*PI())/3)</f>
        <v>#VALUE!</v>
      </c>
      <c r="AF627" s="11" t="e">
        <f>-'OddsRatio_working_3-way'!U627/(3*'OddsRatio_working_3-way'!X627^(1/3))*COS(('OddsRatio_working_3-way'!Y627)/3)</f>
        <v>#VALUE!</v>
      </c>
      <c r="AG627" s="11" t="e">
        <f>-'OddsRatio_working_3-way'!U627/(3*'OddsRatio_working_3-way'!X627^(1/3))*COS(('OddsRatio_working_3-way'!Y627+2*PI())/3)</f>
        <v>#VALUE!</v>
      </c>
      <c r="AH627" s="11" t="e">
        <f>-'OddsRatio_working_3-way'!U627/(3*'OddsRatio_working_3-way'!X627^(1/3))*COS(('OddsRatio_working_3-way'!Y627+4*PI())/3)</f>
        <v>#VALUE!</v>
      </c>
      <c r="AI627" s="11" t="e">
        <f>'OddsRatio_working_3-way'!U627/(3*'OddsRatio_working_3-way'!X627^(1/3))*SIN(('OddsRatio_working_3-way'!Y627)/3)</f>
        <v>#VALUE!</v>
      </c>
      <c r="AJ627" s="11" t="e">
        <f>'OddsRatio_working_3-way'!U627/(3*'OddsRatio_working_3-way'!X627^(1/3))*SIN(('OddsRatio_working_3-way'!Y627+2*PI())/3)</f>
        <v>#VALUE!</v>
      </c>
      <c r="AK627" s="11" t="e">
        <f>'OddsRatio_working_3-way'!U627/(3*'OddsRatio_working_3-way'!X627^(1/3))*SIN(('OddsRatio_working_3-way'!Y627+4*PI())/3)</f>
        <v>#VALUE!</v>
      </c>
      <c r="AL627" s="11" t="e">
        <f>'OddsRatio_working_3-way'!Z627+'OddsRatio_working_3-way'!AF627</f>
        <v>#VALUE!</v>
      </c>
      <c r="AM627" s="11" t="e">
        <f>'OddsRatio_working_3-way'!AA627+'OddsRatio_working_3-way'!AG627</f>
        <v>#VALUE!</v>
      </c>
      <c r="AN627" s="11" t="e">
        <f>'OddsRatio_working_3-way'!AB627+'OddsRatio_working_3-way'!AH627</f>
        <v>#VALUE!</v>
      </c>
      <c r="AO627" s="11" t="e">
        <f>'OddsRatio_working_3-way'!AC627+'OddsRatio_working_3-way'!AI627</f>
        <v>#VALUE!</v>
      </c>
      <c r="AP627" s="11" t="e">
        <f>'OddsRatio_working_3-way'!AD627+'OddsRatio_working_3-way'!AJ627</f>
        <v>#VALUE!</v>
      </c>
      <c r="AQ627" s="11" t="e">
        <f>'OddsRatio_working_3-way'!AE627+'OddsRatio_working_3-way'!AK627</f>
        <v>#VALUE!</v>
      </c>
      <c r="AR627" s="10" t="str">
        <f>IF(A627="","",IF(('OddsRatio_working_3-way'!X627=0),IF(Q627&gt;0,-Q627^(1/3),(-Q627)^(1/3)),'OddsRatio_working_3-way'!AL627-'OddsRatio_working_3-way'!R627/3))</f>
        <v/>
      </c>
      <c r="AS627" s="11" t="e">
        <f>IF(('OddsRatio_working_3-way'!X627=0),IF(Q627&gt;0,-Q627^(1/3),(-Q627)^(1/3)),'OddsRatio_working_3-way'!AM627-'OddsRatio_working_3-way'!R627/3)</f>
        <v>#VALUE!</v>
      </c>
      <c r="AT627" s="11" t="e">
        <f>IF(('OddsRatio_working_3-way'!X627=0),IF(Q627&gt;0,-Q627^(1/3),(-Q627)^(1/3)),'OddsRatio_working_3-way'!AN627-'OddsRatio_working_3-way'!R627/3)</f>
        <v>#VALUE!</v>
      </c>
      <c r="AU627" s="11" t="e">
        <f>IF(('OddsRatio_working_3-way'!X627=0),0,'OddsRatio_working_3-way'!AO627)</f>
        <v>#VALUE!</v>
      </c>
      <c r="AV627" s="11" t="e">
        <f>IF(('OddsRatio_working_3-way'!X627=0),0,'OddsRatio_working_3-way'!AP627)</f>
        <v>#VALUE!</v>
      </c>
      <c r="AW627" s="11" t="e">
        <f>IF(('OddsRatio_working_3-way'!X627=0),0,'OddsRatio_working_3-way'!AQ627)</f>
        <v>#VALUE!</v>
      </c>
    </row>
    <row r="628" spans="1:4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9" t="e">
        <f t="shared" si="130"/>
        <v>#VALUE!</v>
      </c>
      <c r="E628" s="9" t="e">
        <f t="shared" si="131"/>
        <v>#VALUE!</v>
      </c>
      <c r="F628" s="9" t="e">
        <f t="shared" si="132"/>
        <v>#VALUE!</v>
      </c>
      <c r="G628" s="9" t="str">
        <f t="shared" si="133"/>
        <v/>
      </c>
      <c r="H628" s="9" t="str">
        <f t="shared" si="134"/>
        <v/>
      </c>
      <c r="I628" s="9" t="str">
        <f t="shared" si="135"/>
        <v/>
      </c>
      <c r="J628" s="9" t="str">
        <f t="shared" si="136"/>
        <v/>
      </c>
      <c r="K628" s="11" t="e">
        <f t="shared" si="137"/>
        <v>#VALUE!</v>
      </c>
      <c r="L628" s="11" t="e">
        <f t="shared" si="138"/>
        <v>#VALUE!</v>
      </c>
      <c r="M628" s="11" t="e">
        <f t="shared" si="139"/>
        <v>#VALUE!</v>
      </c>
      <c r="N628" s="11" t="e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#VALUE!</v>
      </c>
      <c r="O628" s="11">
        <f>0</f>
        <v>0</v>
      </c>
      <c r="P628" s="11" t="e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#VALUE!</v>
      </c>
      <c r="Q628" s="11" t="e">
        <f>2*'OddsRatio_working_3-way'!K628*'OddsRatio_working_3-way'!L628*'OddsRatio_working_3-way'!M628</f>
        <v>#VALUE!</v>
      </c>
      <c r="R628" s="11" t="e">
        <f t="shared" si="140"/>
        <v>#VALUE!</v>
      </c>
      <c r="S628" s="11" t="e">
        <f t="shared" si="141"/>
        <v>#VALUE!</v>
      </c>
      <c r="T628" s="11" t="e">
        <f t="shared" si="142"/>
        <v>#VALUE!</v>
      </c>
      <c r="U628" s="11" t="e">
        <f>'OddsRatio_working_3-way'!S628-'OddsRatio_working_3-way'!R628^2/3</f>
        <v>#VALUE!</v>
      </c>
      <c r="V628" s="11" t="e">
        <f>'OddsRatio_working_3-way'!S628*'OddsRatio_working_3-way'!R628/3-2*'OddsRatio_working_3-way'!R628^3/27-'OddsRatio_working_3-way'!T628</f>
        <v>#VALUE!</v>
      </c>
      <c r="W628" s="11" t="e">
        <f>'OddsRatio_working_3-way'!V628^2+4*'OddsRatio_working_3-way'!U628^3/27</f>
        <v>#VALUE!</v>
      </c>
      <c r="X628" s="11" t="e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#VALUE!</v>
      </c>
      <c r="Y628" s="11" t="e">
        <f>IF('OddsRatio_working_3-way'!W628&gt;=0,IF('OddsRatio_working_3-way'!V628+SQRT('OddsRatio_working_3-way'!W628)&gt;0,0,PI()),ACOS('OddsRatio_working_3-way'!V628/(2*'OddsRatio_working_3-way'!X628)))</f>
        <v>#VALUE!</v>
      </c>
      <c r="Z628" s="11" t="e">
        <f>'OddsRatio_working_3-way'!X628^(1/3)*COS('OddsRatio_working_3-way'!Y628/3)</f>
        <v>#VALUE!</v>
      </c>
      <c r="AA628" s="11" t="e">
        <f>'OddsRatio_working_3-way'!X628^(1/3)*COS(('OddsRatio_working_3-way'!Y628+2*PI())/3)</f>
        <v>#VALUE!</v>
      </c>
      <c r="AB628" s="11" t="e">
        <f>'OddsRatio_working_3-way'!X628^(1/3)*COS(('OddsRatio_working_3-way'!Y628+4*PI())/3)</f>
        <v>#VALUE!</v>
      </c>
      <c r="AC628" s="11" t="e">
        <f>'OddsRatio_working_3-way'!X628^(1/3)*SIN('OddsRatio_working_3-way'!Y628/3)</f>
        <v>#VALUE!</v>
      </c>
      <c r="AD628" s="11" t="e">
        <f>'OddsRatio_working_3-way'!X628^(1/3)*SIN(('OddsRatio_working_3-way'!Y628+2*PI())/3)</f>
        <v>#VALUE!</v>
      </c>
      <c r="AE628" s="11" t="e">
        <f>'OddsRatio_working_3-way'!X628^(1/3)*SIN(('OddsRatio_working_3-way'!Y628+4*PI())/3)</f>
        <v>#VALUE!</v>
      </c>
      <c r="AF628" s="11" t="e">
        <f>-'OddsRatio_working_3-way'!U628/(3*'OddsRatio_working_3-way'!X628^(1/3))*COS(('OddsRatio_working_3-way'!Y628)/3)</f>
        <v>#VALUE!</v>
      </c>
      <c r="AG628" s="11" t="e">
        <f>-'OddsRatio_working_3-way'!U628/(3*'OddsRatio_working_3-way'!X628^(1/3))*COS(('OddsRatio_working_3-way'!Y628+2*PI())/3)</f>
        <v>#VALUE!</v>
      </c>
      <c r="AH628" s="11" t="e">
        <f>-'OddsRatio_working_3-way'!U628/(3*'OddsRatio_working_3-way'!X628^(1/3))*COS(('OddsRatio_working_3-way'!Y628+4*PI())/3)</f>
        <v>#VALUE!</v>
      </c>
      <c r="AI628" s="11" t="e">
        <f>'OddsRatio_working_3-way'!U628/(3*'OddsRatio_working_3-way'!X628^(1/3))*SIN(('OddsRatio_working_3-way'!Y628)/3)</f>
        <v>#VALUE!</v>
      </c>
      <c r="AJ628" s="11" t="e">
        <f>'OddsRatio_working_3-way'!U628/(3*'OddsRatio_working_3-way'!X628^(1/3))*SIN(('OddsRatio_working_3-way'!Y628+2*PI())/3)</f>
        <v>#VALUE!</v>
      </c>
      <c r="AK628" s="11" t="e">
        <f>'OddsRatio_working_3-way'!U628/(3*'OddsRatio_working_3-way'!X628^(1/3))*SIN(('OddsRatio_working_3-way'!Y628+4*PI())/3)</f>
        <v>#VALUE!</v>
      </c>
      <c r="AL628" s="11" t="e">
        <f>'OddsRatio_working_3-way'!Z628+'OddsRatio_working_3-way'!AF628</f>
        <v>#VALUE!</v>
      </c>
      <c r="AM628" s="11" t="e">
        <f>'OddsRatio_working_3-way'!AA628+'OddsRatio_working_3-way'!AG628</f>
        <v>#VALUE!</v>
      </c>
      <c r="AN628" s="11" t="e">
        <f>'OddsRatio_working_3-way'!AB628+'OddsRatio_working_3-way'!AH628</f>
        <v>#VALUE!</v>
      </c>
      <c r="AO628" s="11" t="e">
        <f>'OddsRatio_working_3-way'!AC628+'OddsRatio_working_3-way'!AI628</f>
        <v>#VALUE!</v>
      </c>
      <c r="AP628" s="11" t="e">
        <f>'OddsRatio_working_3-way'!AD628+'OddsRatio_working_3-way'!AJ628</f>
        <v>#VALUE!</v>
      </c>
      <c r="AQ628" s="11" t="e">
        <f>'OddsRatio_working_3-way'!AE628+'OddsRatio_working_3-way'!AK628</f>
        <v>#VALUE!</v>
      </c>
      <c r="AR628" s="10" t="str">
        <f>IF(A628="","",IF(('OddsRatio_working_3-way'!X628=0),IF(Q628&gt;0,-Q628^(1/3),(-Q628)^(1/3)),'OddsRatio_working_3-way'!AL628-'OddsRatio_working_3-way'!R628/3))</f>
        <v/>
      </c>
      <c r="AS628" s="11" t="e">
        <f>IF(('OddsRatio_working_3-way'!X628=0),IF(Q628&gt;0,-Q628^(1/3),(-Q628)^(1/3)),'OddsRatio_working_3-way'!AM628-'OddsRatio_working_3-way'!R628/3)</f>
        <v>#VALUE!</v>
      </c>
      <c r="AT628" s="11" t="e">
        <f>IF(('OddsRatio_working_3-way'!X628=0),IF(Q628&gt;0,-Q628^(1/3),(-Q628)^(1/3)),'OddsRatio_working_3-way'!AN628-'OddsRatio_working_3-way'!R628/3)</f>
        <v>#VALUE!</v>
      </c>
      <c r="AU628" s="11" t="e">
        <f>IF(('OddsRatio_working_3-way'!X628=0),0,'OddsRatio_working_3-way'!AO628)</f>
        <v>#VALUE!</v>
      </c>
      <c r="AV628" s="11" t="e">
        <f>IF(('OddsRatio_working_3-way'!X628=0),0,'OddsRatio_working_3-way'!AP628)</f>
        <v>#VALUE!</v>
      </c>
      <c r="AW628" s="11" t="e">
        <f>IF(('OddsRatio_working_3-way'!X628=0),0,'OddsRatio_working_3-way'!AQ628)</f>
        <v>#VALUE!</v>
      </c>
    </row>
    <row r="629" spans="1:4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9" t="e">
        <f t="shared" si="130"/>
        <v>#VALUE!</v>
      </c>
      <c r="E629" s="9" t="e">
        <f t="shared" si="131"/>
        <v>#VALUE!</v>
      </c>
      <c r="F629" s="9" t="e">
        <f t="shared" si="132"/>
        <v>#VALUE!</v>
      </c>
      <c r="G629" s="9" t="str">
        <f t="shared" si="133"/>
        <v/>
      </c>
      <c r="H629" s="9" t="str">
        <f t="shared" si="134"/>
        <v/>
      </c>
      <c r="I629" s="9" t="str">
        <f t="shared" si="135"/>
        <v/>
      </c>
      <c r="J629" s="9" t="str">
        <f t="shared" si="136"/>
        <v/>
      </c>
      <c r="K629" s="11" t="e">
        <f t="shared" si="137"/>
        <v>#VALUE!</v>
      </c>
      <c r="L629" s="11" t="e">
        <f t="shared" si="138"/>
        <v>#VALUE!</v>
      </c>
      <c r="M629" s="11" t="e">
        <f t="shared" si="139"/>
        <v>#VALUE!</v>
      </c>
      <c r="N629" s="11" t="e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#VALUE!</v>
      </c>
      <c r="O629" s="11">
        <f>0</f>
        <v>0</v>
      </c>
      <c r="P629" s="11" t="e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#VALUE!</v>
      </c>
      <c r="Q629" s="11" t="e">
        <f>2*'OddsRatio_working_3-way'!K629*'OddsRatio_working_3-way'!L629*'OddsRatio_working_3-way'!M629</f>
        <v>#VALUE!</v>
      </c>
      <c r="R629" s="11" t="e">
        <f t="shared" si="140"/>
        <v>#VALUE!</v>
      </c>
      <c r="S629" s="11" t="e">
        <f t="shared" si="141"/>
        <v>#VALUE!</v>
      </c>
      <c r="T629" s="11" t="e">
        <f t="shared" si="142"/>
        <v>#VALUE!</v>
      </c>
      <c r="U629" s="11" t="e">
        <f>'OddsRatio_working_3-way'!S629-'OddsRatio_working_3-way'!R629^2/3</f>
        <v>#VALUE!</v>
      </c>
      <c r="V629" s="11" t="e">
        <f>'OddsRatio_working_3-way'!S629*'OddsRatio_working_3-way'!R629/3-2*'OddsRatio_working_3-way'!R629^3/27-'OddsRatio_working_3-way'!T629</f>
        <v>#VALUE!</v>
      </c>
      <c r="W629" s="11" t="e">
        <f>'OddsRatio_working_3-way'!V629^2+4*'OddsRatio_working_3-way'!U629^3/27</f>
        <v>#VALUE!</v>
      </c>
      <c r="X629" s="11" t="e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#VALUE!</v>
      </c>
      <c r="Y629" s="11" t="e">
        <f>IF('OddsRatio_working_3-way'!W629&gt;=0,IF('OddsRatio_working_3-way'!V629+SQRT('OddsRatio_working_3-way'!W629)&gt;0,0,PI()),ACOS('OddsRatio_working_3-way'!V629/(2*'OddsRatio_working_3-way'!X629)))</f>
        <v>#VALUE!</v>
      </c>
      <c r="Z629" s="11" t="e">
        <f>'OddsRatio_working_3-way'!X629^(1/3)*COS('OddsRatio_working_3-way'!Y629/3)</f>
        <v>#VALUE!</v>
      </c>
      <c r="AA629" s="11" t="e">
        <f>'OddsRatio_working_3-way'!X629^(1/3)*COS(('OddsRatio_working_3-way'!Y629+2*PI())/3)</f>
        <v>#VALUE!</v>
      </c>
      <c r="AB629" s="11" t="e">
        <f>'OddsRatio_working_3-way'!X629^(1/3)*COS(('OddsRatio_working_3-way'!Y629+4*PI())/3)</f>
        <v>#VALUE!</v>
      </c>
      <c r="AC629" s="11" t="e">
        <f>'OddsRatio_working_3-way'!X629^(1/3)*SIN('OddsRatio_working_3-way'!Y629/3)</f>
        <v>#VALUE!</v>
      </c>
      <c r="AD629" s="11" t="e">
        <f>'OddsRatio_working_3-way'!X629^(1/3)*SIN(('OddsRatio_working_3-way'!Y629+2*PI())/3)</f>
        <v>#VALUE!</v>
      </c>
      <c r="AE629" s="11" t="e">
        <f>'OddsRatio_working_3-way'!X629^(1/3)*SIN(('OddsRatio_working_3-way'!Y629+4*PI())/3)</f>
        <v>#VALUE!</v>
      </c>
      <c r="AF629" s="11" t="e">
        <f>-'OddsRatio_working_3-way'!U629/(3*'OddsRatio_working_3-way'!X629^(1/3))*COS(('OddsRatio_working_3-way'!Y629)/3)</f>
        <v>#VALUE!</v>
      </c>
      <c r="AG629" s="11" t="e">
        <f>-'OddsRatio_working_3-way'!U629/(3*'OddsRatio_working_3-way'!X629^(1/3))*COS(('OddsRatio_working_3-way'!Y629+2*PI())/3)</f>
        <v>#VALUE!</v>
      </c>
      <c r="AH629" s="11" t="e">
        <f>-'OddsRatio_working_3-way'!U629/(3*'OddsRatio_working_3-way'!X629^(1/3))*COS(('OddsRatio_working_3-way'!Y629+4*PI())/3)</f>
        <v>#VALUE!</v>
      </c>
      <c r="AI629" s="11" t="e">
        <f>'OddsRatio_working_3-way'!U629/(3*'OddsRatio_working_3-way'!X629^(1/3))*SIN(('OddsRatio_working_3-way'!Y629)/3)</f>
        <v>#VALUE!</v>
      </c>
      <c r="AJ629" s="11" t="e">
        <f>'OddsRatio_working_3-way'!U629/(3*'OddsRatio_working_3-way'!X629^(1/3))*SIN(('OddsRatio_working_3-way'!Y629+2*PI())/3)</f>
        <v>#VALUE!</v>
      </c>
      <c r="AK629" s="11" t="e">
        <f>'OddsRatio_working_3-way'!U629/(3*'OddsRatio_working_3-way'!X629^(1/3))*SIN(('OddsRatio_working_3-way'!Y629+4*PI())/3)</f>
        <v>#VALUE!</v>
      </c>
      <c r="AL629" s="11" t="e">
        <f>'OddsRatio_working_3-way'!Z629+'OddsRatio_working_3-way'!AF629</f>
        <v>#VALUE!</v>
      </c>
      <c r="AM629" s="11" t="e">
        <f>'OddsRatio_working_3-way'!AA629+'OddsRatio_working_3-way'!AG629</f>
        <v>#VALUE!</v>
      </c>
      <c r="AN629" s="11" t="e">
        <f>'OddsRatio_working_3-way'!AB629+'OddsRatio_working_3-way'!AH629</f>
        <v>#VALUE!</v>
      </c>
      <c r="AO629" s="11" t="e">
        <f>'OddsRatio_working_3-way'!AC629+'OddsRatio_working_3-way'!AI629</f>
        <v>#VALUE!</v>
      </c>
      <c r="AP629" s="11" t="e">
        <f>'OddsRatio_working_3-way'!AD629+'OddsRatio_working_3-way'!AJ629</f>
        <v>#VALUE!</v>
      </c>
      <c r="AQ629" s="11" t="e">
        <f>'OddsRatio_working_3-way'!AE629+'OddsRatio_working_3-way'!AK629</f>
        <v>#VALUE!</v>
      </c>
      <c r="AR629" s="10" t="str">
        <f>IF(A629="","",IF(('OddsRatio_working_3-way'!X629=0),IF(Q629&gt;0,-Q629^(1/3),(-Q629)^(1/3)),'OddsRatio_working_3-way'!AL629-'OddsRatio_working_3-way'!R629/3))</f>
        <v/>
      </c>
      <c r="AS629" s="11" t="e">
        <f>IF(('OddsRatio_working_3-way'!X629=0),IF(Q629&gt;0,-Q629^(1/3),(-Q629)^(1/3)),'OddsRatio_working_3-way'!AM629-'OddsRatio_working_3-way'!R629/3)</f>
        <v>#VALUE!</v>
      </c>
      <c r="AT629" s="11" t="e">
        <f>IF(('OddsRatio_working_3-way'!X629=0),IF(Q629&gt;0,-Q629^(1/3),(-Q629)^(1/3)),'OddsRatio_working_3-way'!AN629-'OddsRatio_working_3-way'!R629/3)</f>
        <v>#VALUE!</v>
      </c>
      <c r="AU629" s="11" t="e">
        <f>IF(('OddsRatio_working_3-way'!X629=0),0,'OddsRatio_working_3-way'!AO629)</f>
        <v>#VALUE!</v>
      </c>
      <c r="AV629" s="11" t="e">
        <f>IF(('OddsRatio_working_3-way'!X629=0),0,'OddsRatio_working_3-way'!AP629)</f>
        <v>#VALUE!</v>
      </c>
      <c r="AW629" s="11" t="e">
        <f>IF(('OddsRatio_working_3-way'!X629=0),0,'OddsRatio_working_3-way'!AQ629)</f>
        <v>#VALUE!</v>
      </c>
    </row>
    <row r="630" spans="1:4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9" t="e">
        <f t="shared" si="130"/>
        <v>#VALUE!</v>
      </c>
      <c r="E630" s="9" t="e">
        <f t="shared" si="131"/>
        <v>#VALUE!</v>
      </c>
      <c r="F630" s="9" t="e">
        <f t="shared" si="132"/>
        <v>#VALUE!</v>
      </c>
      <c r="G630" s="9" t="str">
        <f t="shared" si="133"/>
        <v/>
      </c>
      <c r="H630" s="9" t="str">
        <f t="shared" si="134"/>
        <v/>
      </c>
      <c r="I630" s="9" t="str">
        <f t="shared" si="135"/>
        <v/>
      </c>
      <c r="J630" s="9" t="str">
        <f t="shared" si="136"/>
        <v/>
      </c>
      <c r="K630" s="11" t="e">
        <f t="shared" si="137"/>
        <v>#VALUE!</v>
      </c>
      <c r="L630" s="11" t="e">
        <f t="shared" si="138"/>
        <v>#VALUE!</v>
      </c>
      <c r="M630" s="11" t="e">
        <f t="shared" si="139"/>
        <v>#VALUE!</v>
      </c>
      <c r="N630" s="11" t="e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#VALUE!</v>
      </c>
      <c r="O630" s="11">
        <f>0</f>
        <v>0</v>
      </c>
      <c r="P630" s="11" t="e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#VALUE!</v>
      </c>
      <c r="Q630" s="11" t="e">
        <f>2*'OddsRatio_working_3-way'!K630*'OddsRatio_working_3-way'!L630*'OddsRatio_working_3-way'!M630</f>
        <v>#VALUE!</v>
      </c>
      <c r="R630" s="11" t="e">
        <f t="shared" si="140"/>
        <v>#VALUE!</v>
      </c>
      <c r="S630" s="11" t="e">
        <f t="shared" si="141"/>
        <v>#VALUE!</v>
      </c>
      <c r="T630" s="11" t="e">
        <f t="shared" si="142"/>
        <v>#VALUE!</v>
      </c>
      <c r="U630" s="11" t="e">
        <f>'OddsRatio_working_3-way'!S630-'OddsRatio_working_3-way'!R630^2/3</f>
        <v>#VALUE!</v>
      </c>
      <c r="V630" s="11" t="e">
        <f>'OddsRatio_working_3-way'!S630*'OddsRatio_working_3-way'!R630/3-2*'OddsRatio_working_3-way'!R630^3/27-'OddsRatio_working_3-way'!T630</f>
        <v>#VALUE!</v>
      </c>
      <c r="W630" s="11" t="e">
        <f>'OddsRatio_working_3-way'!V630^2+4*'OddsRatio_working_3-way'!U630^3/27</f>
        <v>#VALUE!</v>
      </c>
      <c r="X630" s="11" t="e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#VALUE!</v>
      </c>
      <c r="Y630" s="11" t="e">
        <f>IF('OddsRatio_working_3-way'!W630&gt;=0,IF('OddsRatio_working_3-way'!V630+SQRT('OddsRatio_working_3-way'!W630)&gt;0,0,PI()),ACOS('OddsRatio_working_3-way'!V630/(2*'OddsRatio_working_3-way'!X630)))</f>
        <v>#VALUE!</v>
      </c>
      <c r="Z630" s="11" t="e">
        <f>'OddsRatio_working_3-way'!X630^(1/3)*COS('OddsRatio_working_3-way'!Y630/3)</f>
        <v>#VALUE!</v>
      </c>
      <c r="AA630" s="11" t="e">
        <f>'OddsRatio_working_3-way'!X630^(1/3)*COS(('OddsRatio_working_3-way'!Y630+2*PI())/3)</f>
        <v>#VALUE!</v>
      </c>
      <c r="AB630" s="11" t="e">
        <f>'OddsRatio_working_3-way'!X630^(1/3)*COS(('OddsRatio_working_3-way'!Y630+4*PI())/3)</f>
        <v>#VALUE!</v>
      </c>
      <c r="AC630" s="11" t="e">
        <f>'OddsRatio_working_3-way'!X630^(1/3)*SIN('OddsRatio_working_3-way'!Y630/3)</f>
        <v>#VALUE!</v>
      </c>
      <c r="AD630" s="11" t="e">
        <f>'OddsRatio_working_3-way'!X630^(1/3)*SIN(('OddsRatio_working_3-way'!Y630+2*PI())/3)</f>
        <v>#VALUE!</v>
      </c>
      <c r="AE630" s="11" t="e">
        <f>'OddsRatio_working_3-way'!X630^(1/3)*SIN(('OddsRatio_working_3-way'!Y630+4*PI())/3)</f>
        <v>#VALUE!</v>
      </c>
      <c r="AF630" s="11" t="e">
        <f>-'OddsRatio_working_3-way'!U630/(3*'OddsRatio_working_3-way'!X630^(1/3))*COS(('OddsRatio_working_3-way'!Y630)/3)</f>
        <v>#VALUE!</v>
      </c>
      <c r="AG630" s="11" t="e">
        <f>-'OddsRatio_working_3-way'!U630/(3*'OddsRatio_working_3-way'!X630^(1/3))*COS(('OddsRatio_working_3-way'!Y630+2*PI())/3)</f>
        <v>#VALUE!</v>
      </c>
      <c r="AH630" s="11" t="e">
        <f>-'OddsRatio_working_3-way'!U630/(3*'OddsRatio_working_3-way'!X630^(1/3))*COS(('OddsRatio_working_3-way'!Y630+4*PI())/3)</f>
        <v>#VALUE!</v>
      </c>
      <c r="AI630" s="11" t="e">
        <f>'OddsRatio_working_3-way'!U630/(3*'OddsRatio_working_3-way'!X630^(1/3))*SIN(('OddsRatio_working_3-way'!Y630)/3)</f>
        <v>#VALUE!</v>
      </c>
      <c r="AJ630" s="11" t="e">
        <f>'OddsRatio_working_3-way'!U630/(3*'OddsRatio_working_3-way'!X630^(1/3))*SIN(('OddsRatio_working_3-way'!Y630+2*PI())/3)</f>
        <v>#VALUE!</v>
      </c>
      <c r="AK630" s="11" t="e">
        <f>'OddsRatio_working_3-way'!U630/(3*'OddsRatio_working_3-way'!X630^(1/3))*SIN(('OddsRatio_working_3-way'!Y630+4*PI())/3)</f>
        <v>#VALUE!</v>
      </c>
      <c r="AL630" s="11" t="e">
        <f>'OddsRatio_working_3-way'!Z630+'OddsRatio_working_3-way'!AF630</f>
        <v>#VALUE!</v>
      </c>
      <c r="AM630" s="11" t="e">
        <f>'OddsRatio_working_3-way'!AA630+'OddsRatio_working_3-way'!AG630</f>
        <v>#VALUE!</v>
      </c>
      <c r="AN630" s="11" t="e">
        <f>'OddsRatio_working_3-way'!AB630+'OddsRatio_working_3-way'!AH630</f>
        <v>#VALUE!</v>
      </c>
      <c r="AO630" s="11" t="e">
        <f>'OddsRatio_working_3-way'!AC630+'OddsRatio_working_3-way'!AI630</f>
        <v>#VALUE!</v>
      </c>
      <c r="AP630" s="11" t="e">
        <f>'OddsRatio_working_3-way'!AD630+'OddsRatio_working_3-way'!AJ630</f>
        <v>#VALUE!</v>
      </c>
      <c r="AQ630" s="11" t="e">
        <f>'OddsRatio_working_3-way'!AE630+'OddsRatio_working_3-way'!AK630</f>
        <v>#VALUE!</v>
      </c>
      <c r="AR630" s="10" t="str">
        <f>IF(A630="","",IF(('OddsRatio_working_3-way'!X630=0),IF(Q630&gt;0,-Q630^(1/3),(-Q630)^(1/3)),'OddsRatio_working_3-way'!AL630-'OddsRatio_working_3-way'!R630/3))</f>
        <v/>
      </c>
      <c r="AS630" s="11" t="e">
        <f>IF(('OddsRatio_working_3-way'!X630=0),IF(Q630&gt;0,-Q630^(1/3),(-Q630)^(1/3)),'OddsRatio_working_3-way'!AM630-'OddsRatio_working_3-way'!R630/3)</f>
        <v>#VALUE!</v>
      </c>
      <c r="AT630" s="11" t="e">
        <f>IF(('OddsRatio_working_3-way'!X630=0),IF(Q630&gt;0,-Q630^(1/3),(-Q630)^(1/3)),'OddsRatio_working_3-way'!AN630-'OddsRatio_working_3-way'!R630/3)</f>
        <v>#VALUE!</v>
      </c>
      <c r="AU630" s="11" t="e">
        <f>IF(('OddsRatio_working_3-way'!X630=0),0,'OddsRatio_working_3-way'!AO630)</f>
        <v>#VALUE!</v>
      </c>
      <c r="AV630" s="11" t="e">
        <f>IF(('OddsRatio_working_3-way'!X630=0),0,'OddsRatio_working_3-way'!AP630)</f>
        <v>#VALUE!</v>
      </c>
      <c r="AW630" s="11" t="e">
        <f>IF(('OddsRatio_working_3-way'!X630=0),0,'OddsRatio_working_3-way'!AQ630)</f>
        <v>#VALUE!</v>
      </c>
    </row>
    <row r="631" spans="1:4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9" t="e">
        <f t="shared" si="130"/>
        <v>#VALUE!</v>
      </c>
      <c r="E631" s="9" t="e">
        <f t="shared" si="131"/>
        <v>#VALUE!</v>
      </c>
      <c r="F631" s="9" t="e">
        <f t="shared" si="132"/>
        <v>#VALUE!</v>
      </c>
      <c r="G631" s="9" t="str">
        <f t="shared" si="133"/>
        <v/>
      </c>
      <c r="H631" s="9" t="str">
        <f t="shared" si="134"/>
        <v/>
      </c>
      <c r="I631" s="9" t="str">
        <f t="shared" si="135"/>
        <v/>
      </c>
      <c r="J631" s="9" t="str">
        <f t="shared" si="136"/>
        <v/>
      </c>
      <c r="K631" s="11" t="e">
        <f t="shared" si="137"/>
        <v>#VALUE!</v>
      </c>
      <c r="L631" s="11" t="e">
        <f t="shared" si="138"/>
        <v>#VALUE!</v>
      </c>
      <c r="M631" s="11" t="e">
        <f t="shared" si="139"/>
        <v>#VALUE!</v>
      </c>
      <c r="N631" s="11" t="e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#VALUE!</v>
      </c>
      <c r="O631" s="11">
        <f>0</f>
        <v>0</v>
      </c>
      <c r="P631" s="11" t="e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#VALUE!</v>
      </c>
      <c r="Q631" s="11" t="e">
        <f>2*'OddsRatio_working_3-way'!K631*'OddsRatio_working_3-way'!L631*'OddsRatio_working_3-way'!M631</f>
        <v>#VALUE!</v>
      </c>
      <c r="R631" s="11" t="e">
        <f t="shared" si="140"/>
        <v>#VALUE!</v>
      </c>
      <c r="S631" s="11" t="e">
        <f t="shared" si="141"/>
        <v>#VALUE!</v>
      </c>
      <c r="T631" s="11" t="e">
        <f t="shared" si="142"/>
        <v>#VALUE!</v>
      </c>
      <c r="U631" s="11" t="e">
        <f>'OddsRatio_working_3-way'!S631-'OddsRatio_working_3-way'!R631^2/3</f>
        <v>#VALUE!</v>
      </c>
      <c r="V631" s="11" t="e">
        <f>'OddsRatio_working_3-way'!S631*'OddsRatio_working_3-way'!R631/3-2*'OddsRatio_working_3-way'!R631^3/27-'OddsRatio_working_3-way'!T631</f>
        <v>#VALUE!</v>
      </c>
      <c r="W631" s="11" t="e">
        <f>'OddsRatio_working_3-way'!V631^2+4*'OddsRatio_working_3-way'!U631^3/27</f>
        <v>#VALUE!</v>
      </c>
      <c r="X631" s="11" t="e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#VALUE!</v>
      </c>
      <c r="Y631" s="11" t="e">
        <f>IF('OddsRatio_working_3-way'!W631&gt;=0,IF('OddsRatio_working_3-way'!V631+SQRT('OddsRatio_working_3-way'!W631)&gt;0,0,PI()),ACOS('OddsRatio_working_3-way'!V631/(2*'OddsRatio_working_3-way'!X631)))</f>
        <v>#VALUE!</v>
      </c>
      <c r="Z631" s="11" t="e">
        <f>'OddsRatio_working_3-way'!X631^(1/3)*COS('OddsRatio_working_3-way'!Y631/3)</f>
        <v>#VALUE!</v>
      </c>
      <c r="AA631" s="11" t="e">
        <f>'OddsRatio_working_3-way'!X631^(1/3)*COS(('OddsRatio_working_3-way'!Y631+2*PI())/3)</f>
        <v>#VALUE!</v>
      </c>
      <c r="AB631" s="11" t="e">
        <f>'OddsRatio_working_3-way'!X631^(1/3)*COS(('OddsRatio_working_3-way'!Y631+4*PI())/3)</f>
        <v>#VALUE!</v>
      </c>
      <c r="AC631" s="11" t="e">
        <f>'OddsRatio_working_3-way'!X631^(1/3)*SIN('OddsRatio_working_3-way'!Y631/3)</f>
        <v>#VALUE!</v>
      </c>
      <c r="AD631" s="11" t="e">
        <f>'OddsRatio_working_3-way'!X631^(1/3)*SIN(('OddsRatio_working_3-way'!Y631+2*PI())/3)</f>
        <v>#VALUE!</v>
      </c>
      <c r="AE631" s="11" t="e">
        <f>'OddsRatio_working_3-way'!X631^(1/3)*SIN(('OddsRatio_working_3-way'!Y631+4*PI())/3)</f>
        <v>#VALUE!</v>
      </c>
      <c r="AF631" s="11" t="e">
        <f>-'OddsRatio_working_3-way'!U631/(3*'OddsRatio_working_3-way'!X631^(1/3))*COS(('OddsRatio_working_3-way'!Y631)/3)</f>
        <v>#VALUE!</v>
      </c>
      <c r="AG631" s="11" t="e">
        <f>-'OddsRatio_working_3-way'!U631/(3*'OddsRatio_working_3-way'!X631^(1/3))*COS(('OddsRatio_working_3-way'!Y631+2*PI())/3)</f>
        <v>#VALUE!</v>
      </c>
      <c r="AH631" s="11" t="e">
        <f>-'OddsRatio_working_3-way'!U631/(3*'OddsRatio_working_3-way'!X631^(1/3))*COS(('OddsRatio_working_3-way'!Y631+4*PI())/3)</f>
        <v>#VALUE!</v>
      </c>
      <c r="AI631" s="11" t="e">
        <f>'OddsRatio_working_3-way'!U631/(3*'OddsRatio_working_3-way'!X631^(1/3))*SIN(('OddsRatio_working_3-way'!Y631)/3)</f>
        <v>#VALUE!</v>
      </c>
      <c r="AJ631" s="11" t="e">
        <f>'OddsRatio_working_3-way'!U631/(3*'OddsRatio_working_3-way'!X631^(1/3))*SIN(('OddsRatio_working_3-way'!Y631+2*PI())/3)</f>
        <v>#VALUE!</v>
      </c>
      <c r="AK631" s="11" t="e">
        <f>'OddsRatio_working_3-way'!U631/(3*'OddsRatio_working_3-way'!X631^(1/3))*SIN(('OddsRatio_working_3-way'!Y631+4*PI())/3)</f>
        <v>#VALUE!</v>
      </c>
      <c r="AL631" s="11" t="e">
        <f>'OddsRatio_working_3-way'!Z631+'OddsRatio_working_3-way'!AF631</f>
        <v>#VALUE!</v>
      </c>
      <c r="AM631" s="11" t="e">
        <f>'OddsRatio_working_3-way'!AA631+'OddsRatio_working_3-way'!AG631</f>
        <v>#VALUE!</v>
      </c>
      <c r="AN631" s="11" t="e">
        <f>'OddsRatio_working_3-way'!AB631+'OddsRatio_working_3-way'!AH631</f>
        <v>#VALUE!</v>
      </c>
      <c r="AO631" s="11" t="e">
        <f>'OddsRatio_working_3-way'!AC631+'OddsRatio_working_3-way'!AI631</f>
        <v>#VALUE!</v>
      </c>
      <c r="AP631" s="11" t="e">
        <f>'OddsRatio_working_3-way'!AD631+'OddsRatio_working_3-way'!AJ631</f>
        <v>#VALUE!</v>
      </c>
      <c r="AQ631" s="11" t="e">
        <f>'OddsRatio_working_3-way'!AE631+'OddsRatio_working_3-way'!AK631</f>
        <v>#VALUE!</v>
      </c>
      <c r="AR631" s="10" t="str">
        <f>IF(A631="","",IF(('OddsRatio_working_3-way'!X631=0),IF(Q631&gt;0,-Q631^(1/3),(-Q631)^(1/3)),'OddsRatio_working_3-way'!AL631-'OddsRatio_working_3-way'!R631/3))</f>
        <v/>
      </c>
      <c r="AS631" s="11" t="e">
        <f>IF(('OddsRatio_working_3-way'!X631=0),IF(Q631&gt;0,-Q631^(1/3),(-Q631)^(1/3)),'OddsRatio_working_3-way'!AM631-'OddsRatio_working_3-way'!R631/3)</f>
        <v>#VALUE!</v>
      </c>
      <c r="AT631" s="11" t="e">
        <f>IF(('OddsRatio_working_3-way'!X631=0),IF(Q631&gt;0,-Q631^(1/3),(-Q631)^(1/3)),'OddsRatio_working_3-way'!AN631-'OddsRatio_working_3-way'!R631/3)</f>
        <v>#VALUE!</v>
      </c>
      <c r="AU631" s="11" t="e">
        <f>IF(('OddsRatio_working_3-way'!X631=0),0,'OddsRatio_working_3-way'!AO631)</f>
        <v>#VALUE!</v>
      </c>
      <c r="AV631" s="11" t="e">
        <f>IF(('OddsRatio_working_3-way'!X631=0),0,'OddsRatio_working_3-way'!AP631)</f>
        <v>#VALUE!</v>
      </c>
      <c r="AW631" s="11" t="e">
        <f>IF(('OddsRatio_working_3-way'!X631=0),0,'OddsRatio_working_3-way'!AQ631)</f>
        <v>#VALUE!</v>
      </c>
    </row>
    <row r="632" spans="1:4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9" t="e">
        <f t="shared" si="130"/>
        <v>#VALUE!</v>
      </c>
      <c r="E632" s="9" t="e">
        <f t="shared" si="131"/>
        <v>#VALUE!</v>
      </c>
      <c r="F632" s="9" t="e">
        <f t="shared" si="132"/>
        <v>#VALUE!</v>
      </c>
      <c r="G632" s="9" t="str">
        <f t="shared" si="133"/>
        <v/>
      </c>
      <c r="H632" s="9" t="str">
        <f t="shared" si="134"/>
        <v/>
      </c>
      <c r="I632" s="9" t="str">
        <f t="shared" si="135"/>
        <v/>
      </c>
      <c r="J632" s="9" t="str">
        <f t="shared" si="136"/>
        <v/>
      </c>
      <c r="K632" s="11" t="e">
        <f t="shared" si="137"/>
        <v>#VALUE!</v>
      </c>
      <c r="L632" s="11" t="e">
        <f t="shared" si="138"/>
        <v>#VALUE!</v>
      </c>
      <c r="M632" s="11" t="e">
        <f t="shared" si="139"/>
        <v>#VALUE!</v>
      </c>
      <c r="N632" s="11" t="e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#VALUE!</v>
      </c>
      <c r="O632" s="11">
        <f>0</f>
        <v>0</v>
      </c>
      <c r="P632" s="11" t="e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#VALUE!</v>
      </c>
      <c r="Q632" s="11" t="e">
        <f>2*'OddsRatio_working_3-way'!K632*'OddsRatio_working_3-way'!L632*'OddsRatio_working_3-way'!M632</f>
        <v>#VALUE!</v>
      </c>
      <c r="R632" s="11" t="e">
        <f t="shared" si="140"/>
        <v>#VALUE!</v>
      </c>
      <c r="S632" s="11" t="e">
        <f t="shared" si="141"/>
        <v>#VALUE!</v>
      </c>
      <c r="T632" s="11" t="e">
        <f t="shared" si="142"/>
        <v>#VALUE!</v>
      </c>
      <c r="U632" s="11" t="e">
        <f>'OddsRatio_working_3-way'!S632-'OddsRatio_working_3-way'!R632^2/3</f>
        <v>#VALUE!</v>
      </c>
      <c r="V632" s="11" t="e">
        <f>'OddsRatio_working_3-way'!S632*'OddsRatio_working_3-way'!R632/3-2*'OddsRatio_working_3-way'!R632^3/27-'OddsRatio_working_3-way'!T632</f>
        <v>#VALUE!</v>
      </c>
      <c r="W632" s="11" t="e">
        <f>'OddsRatio_working_3-way'!V632^2+4*'OddsRatio_working_3-way'!U632^3/27</f>
        <v>#VALUE!</v>
      </c>
      <c r="X632" s="11" t="e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#VALUE!</v>
      </c>
      <c r="Y632" s="11" t="e">
        <f>IF('OddsRatio_working_3-way'!W632&gt;=0,IF('OddsRatio_working_3-way'!V632+SQRT('OddsRatio_working_3-way'!W632)&gt;0,0,PI()),ACOS('OddsRatio_working_3-way'!V632/(2*'OddsRatio_working_3-way'!X632)))</f>
        <v>#VALUE!</v>
      </c>
      <c r="Z632" s="11" t="e">
        <f>'OddsRatio_working_3-way'!X632^(1/3)*COS('OddsRatio_working_3-way'!Y632/3)</f>
        <v>#VALUE!</v>
      </c>
      <c r="AA632" s="11" t="e">
        <f>'OddsRatio_working_3-way'!X632^(1/3)*COS(('OddsRatio_working_3-way'!Y632+2*PI())/3)</f>
        <v>#VALUE!</v>
      </c>
      <c r="AB632" s="11" t="e">
        <f>'OddsRatio_working_3-way'!X632^(1/3)*COS(('OddsRatio_working_3-way'!Y632+4*PI())/3)</f>
        <v>#VALUE!</v>
      </c>
      <c r="AC632" s="11" t="e">
        <f>'OddsRatio_working_3-way'!X632^(1/3)*SIN('OddsRatio_working_3-way'!Y632/3)</f>
        <v>#VALUE!</v>
      </c>
      <c r="AD632" s="11" t="e">
        <f>'OddsRatio_working_3-way'!X632^(1/3)*SIN(('OddsRatio_working_3-way'!Y632+2*PI())/3)</f>
        <v>#VALUE!</v>
      </c>
      <c r="AE632" s="11" t="e">
        <f>'OddsRatio_working_3-way'!X632^(1/3)*SIN(('OddsRatio_working_3-way'!Y632+4*PI())/3)</f>
        <v>#VALUE!</v>
      </c>
      <c r="AF632" s="11" t="e">
        <f>-'OddsRatio_working_3-way'!U632/(3*'OddsRatio_working_3-way'!X632^(1/3))*COS(('OddsRatio_working_3-way'!Y632)/3)</f>
        <v>#VALUE!</v>
      </c>
      <c r="AG632" s="11" t="e">
        <f>-'OddsRatio_working_3-way'!U632/(3*'OddsRatio_working_3-way'!X632^(1/3))*COS(('OddsRatio_working_3-way'!Y632+2*PI())/3)</f>
        <v>#VALUE!</v>
      </c>
      <c r="AH632" s="11" t="e">
        <f>-'OddsRatio_working_3-way'!U632/(3*'OddsRatio_working_3-way'!X632^(1/3))*COS(('OddsRatio_working_3-way'!Y632+4*PI())/3)</f>
        <v>#VALUE!</v>
      </c>
      <c r="AI632" s="11" t="e">
        <f>'OddsRatio_working_3-way'!U632/(3*'OddsRatio_working_3-way'!X632^(1/3))*SIN(('OddsRatio_working_3-way'!Y632)/3)</f>
        <v>#VALUE!</v>
      </c>
      <c r="AJ632" s="11" t="e">
        <f>'OddsRatio_working_3-way'!U632/(3*'OddsRatio_working_3-way'!X632^(1/3))*SIN(('OddsRatio_working_3-way'!Y632+2*PI())/3)</f>
        <v>#VALUE!</v>
      </c>
      <c r="AK632" s="11" t="e">
        <f>'OddsRatio_working_3-way'!U632/(3*'OddsRatio_working_3-way'!X632^(1/3))*SIN(('OddsRatio_working_3-way'!Y632+4*PI())/3)</f>
        <v>#VALUE!</v>
      </c>
      <c r="AL632" s="11" t="e">
        <f>'OddsRatio_working_3-way'!Z632+'OddsRatio_working_3-way'!AF632</f>
        <v>#VALUE!</v>
      </c>
      <c r="AM632" s="11" t="e">
        <f>'OddsRatio_working_3-way'!AA632+'OddsRatio_working_3-way'!AG632</f>
        <v>#VALUE!</v>
      </c>
      <c r="AN632" s="11" t="e">
        <f>'OddsRatio_working_3-way'!AB632+'OddsRatio_working_3-way'!AH632</f>
        <v>#VALUE!</v>
      </c>
      <c r="AO632" s="11" t="e">
        <f>'OddsRatio_working_3-way'!AC632+'OddsRatio_working_3-way'!AI632</f>
        <v>#VALUE!</v>
      </c>
      <c r="AP632" s="11" t="e">
        <f>'OddsRatio_working_3-way'!AD632+'OddsRatio_working_3-way'!AJ632</f>
        <v>#VALUE!</v>
      </c>
      <c r="AQ632" s="11" t="e">
        <f>'OddsRatio_working_3-way'!AE632+'OddsRatio_working_3-way'!AK632</f>
        <v>#VALUE!</v>
      </c>
      <c r="AR632" s="10" t="str">
        <f>IF(A632="","",IF(('OddsRatio_working_3-way'!X632=0),IF(Q632&gt;0,-Q632^(1/3),(-Q632)^(1/3)),'OddsRatio_working_3-way'!AL632-'OddsRatio_working_3-way'!R632/3))</f>
        <v/>
      </c>
      <c r="AS632" s="11" t="e">
        <f>IF(('OddsRatio_working_3-way'!X632=0),IF(Q632&gt;0,-Q632^(1/3),(-Q632)^(1/3)),'OddsRatio_working_3-way'!AM632-'OddsRatio_working_3-way'!R632/3)</f>
        <v>#VALUE!</v>
      </c>
      <c r="AT632" s="11" t="e">
        <f>IF(('OddsRatio_working_3-way'!X632=0),IF(Q632&gt;0,-Q632^(1/3),(-Q632)^(1/3)),'OddsRatio_working_3-way'!AN632-'OddsRatio_working_3-way'!R632/3)</f>
        <v>#VALUE!</v>
      </c>
      <c r="AU632" s="11" t="e">
        <f>IF(('OddsRatio_working_3-way'!X632=0),0,'OddsRatio_working_3-way'!AO632)</f>
        <v>#VALUE!</v>
      </c>
      <c r="AV632" s="11" t="e">
        <f>IF(('OddsRatio_working_3-way'!X632=0),0,'OddsRatio_working_3-way'!AP632)</f>
        <v>#VALUE!</v>
      </c>
      <c r="AW632" s="11" t="e">
        <f>IF(('OddsRatio_working_3-way'!X632=0),0,'OddsRatio_working_3-way'!AQ632)</f>
        <v>#VALUE!</v>
      </c>
    </row>
    <row r="633" spans="1:4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9" t="e">
        <f t="shared" si="130"/>
        <v>#VALUE!</v>
      </c>
      <c r="E633" s="9" t="e">
        <f t="shared" si="131"/>
        <v>#VALUE!</v>
      </c>
      <c r="F633" s="9" t="e">
        <f t="shared" si="132"/>
        <v>#VALUE!</v>
      </c>
      <c r="G633" s="9" t="str">
        <f t="shared" si="133"/>
        <v/>
      </c>
      <c r="H633" s="9" t="str">
        <f t="shared" si="134"/>
        <v/>
      </c>
      <c r="I633" s="9" t="str">
        <f t="shared" si="135"/>
        <v/>
      </c>
      <c r="J633" s="9" t="str">
        <f t="shared" si="136"/>
        <v/>
      </c>
      <c r="K633" s="11" t="e">
        <f t="shared" si="137"/>
        <v>#VALUE!</v>
      </c>
      <c r="L633" s="11" t="e">
        <f t="shared" si="138"/>
        <v>#VALUE!</v>
      </c>
      <c r="M633" s="11" t="e">
        <f t="shared" si="139"/>
        <v>#VALUE!</v>
      </c>
      <c r="N633" s="11" t="e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#VALUE!</v>
      </c>
      <c r="O633" s="11">
        <f>0</f>
        <v>0</v>
      </c>
      <c r="P633" s="11" t="e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#VALUE!</v>
      </c>
      <c r="Q633" s="11" t="e">
        <f>2*'OddsRatio_working_3-way'!K633*'OddsRatio_working_3-way'!L633*'OddsRatio_working_3-way'!M633</f>
        <v>#VALUE!</v>
      </c>
      <c r="R633" s="11" t="e">
        <f t="shared" si="140"/>
        <v>#VALUE!</v>
      </c>
      <c r="S633" s="11" t="e">
        <f t="shared" si="141"/>
        <v>#VALUE!</v>
      </c>
      <c r="T633" s="11" t="e">
        <f t="shared" si="142"/>
        <v>#VALUE!</v>
      </c>
      <c r="U633" s="11" t="e">
        <f>'OddsRatio_working_3-way'!S633-'OddsRatio_working_3-way'!R633^2/3</f>
        <v>#VALUE!</v>
      </c>
      <c r="V633" s="11" t="e">
        <f>'OddsRatio_working_3-way'!S633*'OddsRatio_working_3-way'!R633/3-2*'OddsRatio_working_3-way'!R633^3/27-'OddsRatio_working_3-way'!T633</f>
        <v>#VALUE!</v>
      </c>
      <c r="W633" s="11" t="e">
        <f>'OddsRatio_working_3-way'!V633^2+4*'OddsRatio_working_3-way'!U633^3/27</f>
        <v>#VALUE!</v>
      </c>
      <c r="X633" s="11" t="e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#VALUE!</v>
      </c>
      <c r="Y633" s="11" t="e">
        <f>IF('OddsRatio_working_3-way'!W633&gt;=0,IF('OddsRatio_working_3-way'!V633+SQRT('OddsRatio_working_3-way'!W633)&gt;0,0,PI()),ACOS('OddsRatio_working_3-way'!V633/(2*'OddsRatio_working_3-way'!X633)))</f>
        <v>#VALUE!</v>
      </c>
      <c r="Z633" s="11" t="e">
        <f>'OddsRatio_working_3-way'!X633^(1/3)*COS('OddsRatio_working_3-way'!Y633/3)</f>
        <v>#VALUE!</v>
      </c>
      <c r="AA633" s="11" t="e">
        <f>'OddsRatio_working_3-way'!X633^(1/3)*COS(('OddsRatio_working_3-way'!Y633+2*PI())/3)</f>
        <v>#VALUE!</v>
      </c>
      <c r="AB633" s="11" t="e">
        <f>'OddsRatio_working_3-way'!X633^(1/3)*COS(('OddsRatio_working_3-way'!Y633+4*PI())/3)</f>
        <v>#VALUE!</v>
      </c>
      <c r="AC633" s="11" t="e">
        <f>'OddsRatio_working_3-way'!X633^(1/3)*SIN('OddsRatio_working_3-way'!Y633/3)</f>
        <v>#VALUE!</v>
      </c>
      <c r="AD633" s="11" t="e">
        <f>'OddsRatio_working_3-way'!X633^(1/3)*SIN(('OddsRatio_working_3-way'!Y633+2*PI())/3)</f>
        <v>#VALUE!</v>
      </c>
      <c r="AE633" s="11" t="e">
        <f>'OddsRatio_working_3-way'!X633^(1/3)*SIN(('OddsRatio_working_3-way'!Y633+4*PI())/3)</f>
        <v>#VALUE!</v>
      </c>
      <c r="AF633" s="11" t="e">
        <f>-'OddsRatio_working_3-way'!U633/(3*'OddsRatio_working_3-way'!X633^(1/3))*COS(('OddsRatio_working_3-way'!Y633)/3)</f>
        <v>#VALUE!</v>
      </c>
      <c r="AG633" s="11" t="e">
        <f>-'OddsRatio_working_3-way'!U633/(3*'OddsRatio_working_3-way'!X633^(1/3))*COS(('OddsRatio_working_3-way'!Y633+2*PI())/3)</f>
        <v>#VALUE!</v>
      </c>
      <c r="AH633" s="11" t="e">
        <f>-'OddsRatio_working_3-way'!U633/(3*'OddsRatio_working_3-way'!X633^(1/3))*COS(('OddsRatio_working_3-way'!Y633+4*PI())/3)</f>
        <v>#VALUE!</v>
      </c>
      <c r="AI633" s="11" t="e">
        <f>'OddsRatio_working_3-way'!U633/(3*'OddsRatio_working_3-way'!X633^(1/3))*SIN(('OddsRatio_working_3-way'!Y633)/3)</f>
        <v>#VALUE!</v>
      </c>
      <c r="AJ633" s="11" t="e">
        <f>'OddsRatio_working_3-way'!U633/(3*'OddsRatio_working_3-way'!X633^(1/3))*SIN(('OddsRatio_working_3-way'!Y633+2*PI())/3)</f>
        <v>#VALUE!</v>
      </c>
      <c r="AK633" s="11" t="e">
        <f>'OddsRatio_working_3-way'!U633/(3*'OddsRatio_working_3-way'!X633^(1/3))*SIN(('OddsRatio_working_3-way'!Y633+4*PI())/3)</f>
        <v>#VALUE!</v>
      </c>
      <c r="AL633" s="11" t="e">
        <f>'OddsRatio_working_3-way'!Z633+'OddsRatio_working_3-way'!AF633</f>
        <v>#VALUE!</v>
      </c>
      <c r="AM633" s="11" t="e">
        <f>'OddsRatio_working_3-way'!AA633+'OddsRatio_working_3-way'!AG633</f>
        <v>#VALUE!</v>
      </c>
      <c r="AN633" s="11" t="e">
        <f>'OddsRatio_working_3-way'!AB633+'OddsRatio_working_3-way'!AH633</f>
        <v>#VALUE!</v>
      </c>
      <c r="AO633" s="11" t="e">
        <f>'OddsRatio_working_3-way'!AC633+'OddsRatio_working_3-way'!AI633</f>
        <v>#VALUE!</v>
      </c>
      <c r="AP633" s="11" t="e">
        <f>'OddsRatio_working_3-way'!AD633+'OddsRatio_working_3-way'!AJ633</f>
        <v>#VALUE!</v>
      </c>
      <c r="AQ633" s="11" t="e">
        <f>'OddsRatio_working_3-way'!AE633+'OddsRatio_working_3-way'!AK633</f>
        <v>#VALUE!</v>
      </c>
      <c r="AR633" s="10" t="str">
        <f>IF(A633="","",IF(('OddsRatio_working_3-way'!X633=0),IF(Q633&gt;0,-Q633^(1/3),(-Q633)^(1/3)),'OddsRatio_working_3-way'!AL633-'OddsRatio_working_3-way'!R633/3))</f>
        <v/>
      </c>
      <c r="AS633" s="11" t="e">
        <f>IF(('OddsRatio_working_3-way'!X633=0),IF(Q633&gt;0,-Q633^(1/3),(-Q633)^(1/3)),'OddsRatio_working_3-way'!AM633-'OddsRatio_working_3-way'!R633/3)</f>
        <v>#VALUE!</v>
      </c>
      <c r="AT633" s="11" t="e">
        <f>IF(('OddsRatio_working_3-way'!X633=0),IF(Q633&gt;0,-Q633^(1/3),(-Q633)^(1/3)),'OddsRatio_working_3-way'!AN633-'OddsRatio_working_3-way'!R633/3)</f>
        <v>#VALUE!</v>
      </c>
      <c r="AU633" s="11" t="e">
        <f>IF(('OddsRatio_working_3-way'!X633=0),0,'OddsRatio_working_3-way'!AO633)</f>
        <v>#VALUE!</v>
      </c>
      <c r="AV633" s="11" t="e">
        <f>IF(('OddsRatio_working_3-way'!X633=0),0,'OddsRatio_working_3-way'!AP633)</f>
        <v>#VALUE!</v>
      </c>
      <c r="AW633" s="11" t="e">
        <f>IF(('OddsRatio_working_3-way'!X633=0),0,'OddsRatio_working_3-way'!AQ633)</f>
        <v>#VALUE!</v>
      </c>
    </row>
    <row r="634" spans="1:4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9" t="e">
        <f t="shared" si="130"/>
        <v>#VALUE!</v>
      </c>
      <c r="E634" s="9" t="e">
        <f t="shared" si="131"/>
        <v>#VALUE!</v>
      </c>
      <c r="F634" s="9" t="e">
        <f t="shared" si="132"/>
        <v>#VALUE!</v>
      </c>
      <c r="G634" s="9" t="str">
        <f t="shared" si="133"/>
        <v/>
      </c>
      <c r="H634" s="9" t="str">
        <f t="shared" si="134"/>
        <v/>
      </c>
      <c r="I634" s="9" t="str">
        <f t="shared" si="135"/>
        <v/>
      </c>
      <c r="J634" s="9" t="str">
        <f t="shared" si="136"/>
        <v/>
      </c>
      <c r="K634" s="11" t="e">
        <f t="shared" si="137"/>
        <v>#VALUE!</v>
      </c>
      <c r="L634" s="11" t="e">
        <f t="shared" si="138"/>
        <v>#VALUE!</v>
      </c>
      <c r="M634" s="11" t="e">
        <f t="shared" si="139"/>
        <v>#VALUE!</v>
      </c>
      <c r="N634" s="11" t="e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#VALUE!</v>
      </c>
      <c r="O634" s="11">
        <f>0</f>
        <v>0</v>
      </c>
      <c r="P634" s="11" t="e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#VALUE!</v>
      </c>
      <c r="Q634" s="11" t="e">
        <f>2*'OddsRatio_working_3-way'!K634*'OddsRatio_working_3-way'!L634*'OddsRatio_working_3-way'!M634</f>
        <v>#VALUE!</v>
      </c>
      <c r="R634" s="11" t="e">
        <f t="shared" si="140"/>
        <v>#VALUE!</v>
      </c>
      <c r="S634" s="11" t="e">
        <f t="shared" si="141"/>
        <v>#VALUE!</v>
      </c>
      <c r="T634" s="11" t="e">
        <f t="shared" si="142"/>
        <v>#VALUE!</v>
      </c>
      <c r="U634" s="11" t="e">
        <f>'OddsRatio_working_3-way'!S634-'OddsRatio_working_3-way'!R634^2/3</f>
        <v>#VALUE!</v>
      </c>
      <c r="V634" s="11" t="e">
        <f>'OddsRatio_working_3-way'!S634*'OddsRatio_working_3-way'!R634/3-2*'OddsRatio_working_3-way'!R634^3/27-'OddsRatio_working_3-way'!T634</f>
        <v>#VALUE!</v>
      </c>
      <c r="W634" s="11" t="e">
        <f>'OddsRatio_working_3-way'!V634^2+4*'OddsRatio_working_3-way'!U634^3/27</f>
        <v>#VALUE!</v>
      </c>
      <c r="X634" s="11" t="e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#VALUE!</v>
      </c>
      <c r="Y634" s="11" t="e">
        <f>IF('OddsRatio_working_3-way'!W634&gt;=0,IF('OddsRatio_working_3-way'!V634+SQRT('OddsRatio_working_3-way'!W634)&gt;0,0,PI()),ACOS('OddsRatio_working_3-way'!V634/(2*'OddsRatio_working_3-way'!X634)))</f>
        <v>#VALUE!</v>
      </c>
      <c r="Z634" s="11" t="e">
        <f>'OddsRatio_working_3-way'!X634^(1/3)*COS('OddsRatio_working_3-way'!Y634/3)</f>
        <v>#VALUE!</v>
      </c>
      <c r="AA634" s="11" t="e">
        <f>'OddsRatio_working_3-way'!X634^(1/3)*COS(('OddsRatio_working_3-way'!Y634+2*PI())/3)</f>
        <v>#VALUE!</v>
      </c>
      <c r="AB634" s="11" t="e">
        <f>'OddsRatio_working_3-way'!X634^(1/3)*COS(('OddsRatio_working_3-way'!Y634+4*PI())/3)</f>
        <v>#VALUE!</v>
      </c>
      <c r="AC634" s="11" t="e">
        <f>'OddsRatio_working_3-way'!X634^(1/3)*SIN('OddsRatio_working_3-way'!Y634/3)</f>
        <v>#VALUE!</v>
      </c>
      <c r="AD634" s="11" t="e">
        <f>'OddsRatio_working_3-way'!X634^(1/3)*SIN(('OddsRatio_working_3-way'!Y634+2*PI())/3)</f>
        <v>#VALUE!</v>
      </c>
      <c r="AE634" s="11" t="e">
        <f>'OddsRatio_working_3-way'!X634^(1/3)*SIN(('OddsRatio_working_3-way'!Y634+4*PI())/3)</f>
        <v>#VALUE!</v>
      </c>
      <c r="AF634" s="11" t="e">
        <f>-'OddsRatio_working_3-way'!U634/(3*'OddsRatio_working_3-way'!X634^(1/3))*COS(('OddsRatio_working_3-way'!Y634)/3)</f>
        <v>#VALUE!</v>
      </c>
      <c r="AG634" s="11" t="e">
        <f>-'OddsRatio_working_3-way'!U634/(3*'OddsRatio_working_3-way'!X634^(1/3))*COS(('OddsRatio_working_3-way'!Y634+2*PI())/3)</f>
        <v>#VALUE!</v>
      </c>
      <c r="AH634" s="11" t="e">
        <f>-'OddsRatio_working_3-way'!U634/(3*'OddsRatio_working_3-way'!X634^(1/3))*COS(('OddsRatio_working_3-way'!Y634+4*PI())/3)</f>
        <v>#VALUE!</v>
      </c>
      <c r="AI634" s="11" t="e">
        <f>'OddsRatio_working_3-way'!U634/(3*'OddsRatio_working_3-way'!X634^(1/3))*SIN(('OddsRatio_working_3-way'!Y634)/3)</f>
        <v>#VALUE!</v>
      </c>
      <c r="AJ634" s="11" t="e">
        <f>'OddsRatio_working_3-way'!U634/(3*'OddsRatio_working_3-way'!X634^(1/3))*SIN(('OddsRatio_working_3-way'!Y634+2*PI())/3)</f>
        <v>#VALUE!</v>
      </c>
      <c r="AK634" s="11" t="e">
        <f>'OddsRatio_working_3-way'!U634/(3*'OddsRatio_working_3-way'!X634^(1/3))*SIN(('OddsRatio_working_3-way'!Y634+4*PI())/3)</f>
        <v>#VALUE!</v>
      </c>
      <c r="AL634" s="11" t="e">
        <f>'OddsRatio_working_3-way'!Z634+'OddsRatio_working_3-way'!AF634</f>
        <v>#VALUE!</v>
      </c>
      <c r="AM634" s="11" t="e">
        <f>'OddsRatio_working_3-way'!AA634+'OddsRatio_working_3-way'!AG634</f>
        <v>#VALUE!</v>
      </c>
      <c r="AN634" s="11" t="e">
        <f>'OddsRatio_working_3-way'!AB634+'OddsRatio_working_3-way'!AH634</f>
        <v>#VALUE!</v>
      </c>
      <c r="AO634" s="11" t="e">
        <f>'OddsRatio_working_3-way'!AC634+'OddsRatio_working_3-way'!AI634</f>
        <v>#VALUE!</v>
      </c>
      <c r="AP634" s="11" t="e">
        <f>'OddsRatio_working_3-way'!AD634+'OddsRatio_working_3-way'!AJ634</f>
        <v>#VALUE!</v>
      </c>
      <c r="AQ634" s="11" t="e">
        <f>'OddsRatio_working_3-way'!AE634+'OddsRatio_working_3-way'!AK634</f>
        <v>#VALUE!</v>
      </c>
      <c r="AR634" s="10" t="str">
        <f>IF(A634="","",IF(('OddsRatio_working_3-way'!X634=0),IF(Q634&gt;0,-Q634^(1/3),(-Q634)^(1/3)),'OddsRatio_working_3-way'!AL634-'OddsRatio_working_3-way'!R634/3))</f>
        <v/>
      </c>
      <c r="AS634" s="11" t="e">
        <f>IF(('OddsRatio_working_3-way'!X634=0),IF(Q634&gt;0,-Q634^(1/3),(-Q634)^(1/3)),'OddsRatio_working_3-way'!AM634-'OddsRatio_working_3-way'!R634/3)</f>
        <v>#VALUE!</v>
      </c>
      <c r="AT634" s="11" t="e">
        <f>IF(('OddsRatio_working_3-way'!X634=0),IF(Q634&gt;0,-Q634^(1/3),(-Q634)^(1/3)),'OddsRatio_working_3-way'!AN634-'OddsRatio_working_3-way'!R634/3)</f>
        <v>#VALUE!</v>
      </c>
      <c r="AU634" s="11" t="e">
        <f>IF(('OddsRatio_working_3-way'!X634=0),0,'OddsRatio_working_3-way'!AO634)</f>
        <v>#VALUE!</v>
      </c>
      <c r="AV634" s="11" t="e">
        <f>IF(('OddsRatio_working_3-way'!X634=0),0,'OddsRatio_working_3-way'!AP634)</f>
        <v>#VALUE!</v>
      </c>
      <c r="AW634" s="11" t="e">
        <f>IF(('OddsRatio_working_3-way'!X634=0),0,'OddsRatio_working_3-way'!AQ634)</f>
        <v>#VALUE!</v>
      </c>
    </row>
    <row r="635" spans="1:4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9" t="e">
        <f t="shared" si="130"/>
        <v>#VALUE!</v>
      </c>
      <c r="E635" s="9" t="e">
        <f t="shared" si="131"/>
        <v>#VALUE!</v>
      </c>
      <c r="F635" s="9" t="e">
        <f t="shared" si="132"/>
        <v>#VALUE!</v>
      </c>
      <c r="G635" s="9" t="str">
        <f t="shared" si="133"/>
        <v/>
      </c>
      <c r="H635" s="9" t="str">
        <f t="shared" si="134"/>
        <v/>
      </c>
      <c r="I635" s="9" t="str">
        <f t="shared" si="135"/>
        <v/>
      </c>
      <c r="J635" s="9" t="str">
        <f t="shared" si="136"/>
        <v/>
      </c>
      <c r="K635" s="11" t="e">
        <f t="shared" si="137"/>
        <v>#VALUE!</v>
      </c>
      <c r="L635" s="11" t="e">
        <f t="shared" si="138"/>
        <v>#VALUE!</v>
      </c>
      <c r="M635" s="11" t="e">
        <f t="shared" si="139"/>
        <v>#VALUE!</v>
      </c>
      <c r="N635" s="11" t="e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#VALUE!</v>
      </c>
      <c r="O635" s="11">
        <f>0</f>
        <v>0</v>
      </c>
      <c r="P635" s="11" t="e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#VALUE!</v>
      </c>
      <c r="Q635" s="11" t="e">
        <f>2*'OddsRatio_working_3-way'!K635*'OddsRatio_working_3-way'!L635*'OddsRatio_working_3-way'!M635</f>
        <v>#VALUE!</v>
      </c>
      <c r="R635" s="11" t="e">
        <f t="shared" si="140"/>
        <v>#VALUE!</v>
      </c>
      <c r="S635" s="11" t="e">
        <f t="shared" si="141"/>
        <v>#VALUE!</v>
      </c>
      <c r="T635" s="11" t="e">
        <f t="shared" si="142"/>
        <v>#VALUE!</v>
      </c>
      <c r="U635" s="11" t="e">
        <f>'OddsRatio_working_3-way'!S635-'OddsRatio_working_3-way'!R635^2/3</f>
        <v>#VALUE!</v>
      </c>
      <c r="V635" s="11" t="e">
        <f>'OddsRatio_working_3-way'!S635*'OddsRatio_working_3-way'!R635/3-2*'OddsRatio_working_3-way'!R635^3/27-'OddsRatio_working_3-way'!T635</f>
        <v>#VALUE!</v>
      </c>
      <c r="W635" s="11" t="e">
        <f>'OddsRatio_working_3-way'!V635^2+4*'OddsRatio_working_3-way'!U635^3/27</f>
        <v>#VALUE!</v>
      </c>
      <c r="X635" s="11" t="e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#VALUE!</v>
      </c>
      <c r="Y635" s="11" t="e">
        <f>IF('OddsRatio_working_3-way'!W635&gt;=0,IF('OddsRatio_working_3-way'!V635+SQRT('OddsRatio_working_3-way'!W635)&gt;0,0,PI()),ACOS('OddsRatio_working_3-way'!V635/(2*'OddsRatio_working_3-way'!X635)))</f>
        <v>#VALUE!</v>
      </c>
      <c r="Z635" s="11" t="e">
        <f>'OddsRatio_working_3-way'!X635^(1/3)*COS('OddsRatio_working_3-way'!Y635/3)</f>
        <v>#VALUE!</v>
      </c>
      <c r="AA635" s="11" t="e">
        <f>'OddsRatio_working_3-way'!X635^(1/3)*COS(('OddsRatio_working_3-way'!Y635+2*PI())/3)</f>
        <v>#VALUE!</v>
      </c>
      <c r="AB635" s="11" t="e">
        <f>'OddsRatio_working_3-way'!X635^(1/3)*COS(('OddsRatio_working_3-way'!Y635+4*PI())/3)</f>
        <v>#VALUE!</v>
      </c>
      <c r="AC635" s="11" t="e">
        <f>'OddsRatio_working_3-way'!X635^(1/3)*SIN('OddsRatio_working_3-way'!Y635/3)</f>
        <v>#VALUE!</v>
      </c>
      <c r="AD635" s="11" t="e">
        <f>'OddsRatio_working_3-way'!X635^(1/3)*SIN(('OddsRatio_working_3-way'!Y635+2*PI())/3)</f>
        <v>#VALUE!</v>
      </c>
      <c r="AE635" s="11" t="e">
        <f>'OddsRatio_working_3-way'!X635^(1/3)*SIN(('OddsRatio_working_3-way'!Y635+4*PI())/3)</f>
        <v>#VALUE!</v>
      </c>
      <c r="AF635" s="11" t="e">
        <f>-'OddsRatio_working_3-way'!U635/(3*'OddsRatio_working_3-way'!X635^(1/3))*COS(('OddsRatio_working_3-way'!Y635)/3)</f>
        <v>#VALUE!</v>
      </c>
      <c r="AG635" s="11" t="e">
        <f>-'OddsRatio_working_3-way'!U635/(3*'OddsRatio_working_3-way'!X635^(1/3))*COS(('OddsRatio_working_3-way'!Y635+2*PI())/3)</f>
        <v>#VALUE!</v>
      </c>
      <c r="AH635" s="11" t="e">
        <f>-'OddsRatio_working_3-way'!U635/(3*'OddsRatio_working_3-way'!X635^(1/3))*COS(('OddsRatio_working_3-way'!Y635+4*PI())/3)</f>
        <v>#VALUE!</v>
      </c>
      <c r="AI635" s="11" t="e">
        <f>'OddsRatio_working_3-way'!U635/(3*'OddsRatio_working_3-way'!X635^(1/3))*SIN(('OddsRatio_working_3-way'!Y635)/3)</f>
        <v>#VALUE!</v>
      </c>
      <c r="AJ635" s="11" t="e">
        <f>'OddsRatio_working_3-way'!U635/(3*'OddsRatio_working_3-way'!X635^(1/3))*SIN(('OddsRatio_working_3-way'!Y635+2*PI())/3)</f>
        <v>#VALUE!</v>
      </c>
      <c r="AK635" s="11" t="e">
        <f>'OddsRatio_working_3-way'!U635/(3*'OddsRatio_working_3-way'!X635^(1/3))*SIN(('OddsRatio_working_3-way'!Y635+4*PI())/3)</f>
        <v>#VALUE!</v>
      </c>
      <c r="AL635" s="11" t="e">
        <f>'OddsRatio_working_3-way'!Z635+'OddsRatio_working_3-way'!AF635</f>
        <v>#VALUE!</v>
      </c>
      <c r="AM635" s="11" t="e">
        <f>'OddsRatio_working_3-way'!AA635+'OddsRatio_working_3-way'!AG635</f>
        <v>#VALUE!</v>
      </c>
      <c r="AN635" s="11" t="e">
        <f>'OddsRatio_working_3-way'!AB635+'OddsRatio_working_3-way'!AH635</f>
        <v>#VALUE!</v>
      </c>
      <c r="AO635" s="11" t="e">
        <f>'OddsRatio_working_3-way'!AC635+'OddsRatio_working_3-way'!AI635</f>
        <v>#VALUE!</v>
      </c>
      <c r="AP635" s="11" t="e">
        <f>'OddsRatio_working_3-way'!AD635+'OddsRatio_working_3-way'!AJ635</f>
        <v>#VALUE!</v>
      </c>
      <c r="AQ635" s="11" t="e">
        <f>'OddsRatio_working_3-way'!AE635+'OddsRatio_working_3-way'!AK635</f>
        <v>#VALUE!</v>
      </c>
      <c r="AR635" s="10" t="str">
        <f>IF(A635="","",IF(('OddsRatio_working_3-way'!X635=0),IF(Q635&gt;0,-Q635^(1/3),(-Q635)^(1/3)),'OddsRatio_working_3-way'!AL635-'OddsRatio_working_3-way'!R635/3))</f>
        <v/>
      </c>
      <c r="AS635" s="11" t="e">
        <f>IF(('OddsRatio_working_3-way'!X635=0),IF(Q635&gt;0,-Q635^(1/3),(-Q635)^(1/3)),'OddsRatio_working_3-way'!AM635-'OddsRatio_working_3-way'!R635/3)</f>
        <v>#VALUE!</v>
      </c>
      <c r="AT635" s="11" t="e">
        <f>IF(('OddsRatio_working_3-way'!X635=0),IF(Q635&gt;0,-Q635^(1/3),(-Q635)^(1/3)),'OddsRatio_working_3-way'!AN635-'OddsRatio_working_3-way'!R635/3)</f>
        <v>#VALUE!</v>
      </c>
      <c r="AU635" s="11" t="e">
        <f>IF(('OddsRatio_working_3-way'!X635=0),0,'OddsRatio_working_3-way'!AO635)</f>
        <v>#VALUE!</v>
      </c>
      <c r="AV635" s="11" t="e">
        <f>IF(('OddsRatio_working_3-way'!X635=0),0,'OddsRatio_working_3-way'!AP635)</f>
        <v>#VALUE!</v>
      </c>
      <c r="AW635" s="11" t="e">
        <f>IF(('OddsRatio_working_3-way'!X635=0),0,'OddsRatio_working_3-way'!AQ635)</f>
        <v>#VALUE!</v>
      </c>
    </row>
    <row r="636" spans="1:4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9" t="e">
        <f t="shared" si="130"/>
        <v>#VALUE!</v>
      </c>
      <c r="E636" s="9" t="e">
        <f t="shared" si="131"/>
        <v>#VALUE!</v>
      </c>
      <c r="F636" s="9" t="e">
        <f t="shared" si="132"/>
        <v>#VALUE!</v>
      </c>
      <c r="G636" s="9" t="str">
        <f t="shared" si="133"/>
        <v/>
      </c>
      <c r="H636" s="9" t="str">
        <f t="shared" si="134"/>
        <v/>
      </c>
      <c r="I636" s="9" t="str">
        <f t="shared" si="135"/>
        <v/>
      </c>
      <c r="J636" s="9" t="str">
        <f t="shared" si="136"/>
        <v/>
      </c>
      <c r="K636" s="11" t="e">
        <f t="shared" si="137"/>
        <v>#VALUE!</v>
      </c>
      <c r="L636" s="11" t="e">
        <f t="shared" si="138"/>
        <v>#VALUE!</v>
      </c>
      <c r="M636" s="11" t="e">
        <f t="shared" si="139"/>
        <v>#VALUE!</v>
      </c>
      <c r="N636" s="11" t="e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#VALUE!</v>
      </c>
      <c r="O636" s="11">
        <f>0</f>
        <v>0</v>
      </c>
      <c r="P636" s="11" t="e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#VALUE!</v>
      </c>
      <c r="Q636" s="11" t="e">
        <f>2*'OddsRatio_working_3-way'!K636*'OddsRatio_working_3-way'!L636*'OddsRatio_working_3-way'!M636</f>
        <v>#VALUE!</v>
      </c>
      <c r="R636" s="11" t="e">
        <f t="shared" si="140"/>
        <v>#VALUE!</v>
      </c>
      <c r="S636" s="11" t="e">
        <f t="shared" si="141"/>
        <v>#VALUE!</v>
      </c>
      <c r="T636" s="11" t="e">
        <f t="shared" si="142"/>
        <v>#VALUE!</v>
      </c>
      <c r="U636" s="11" t="e">
        <f>'OddsRatio_working_3-way'!S636-'OddsRatio_working_3-way'!R636^2/3</f>
        <v>#VALUE!</v>
      </c>
      <c r="V636" s="11" t="e">
        <f>'OddsRatio_working_3-way'!S636*'OddsRatio_working_3-way'!R636/3-2*'OddsRatio_working_3-way'!R636^3/27-'OddsRatio_working_3-way'!T636</f>
        <v>#VALUE!</v>
      </c>
      <c r="W636" s="11" t="e">
        <f>'OddsRatio_working_3-way'!V636^2+4*'OddsRatio_working_3-way'!U636^3/27</f>
        <v>#VALUE!</v>
      </c>
      <c r="X636" s="11" t="e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#VALUE!</v>
      </c>
      <c r="Y636" s="11" t="e">
        <f>IF('OddsRatio_working_3-way'!W636&gt;=0,IF('OddsRatio_working_3-way'!V636+SQRT('OddsRatio_working_3-way'!W636)&gt;0,0,PI()),ACOS('OddsRatio_working_3-way'!V636/(2*'OddsRatio_working_3-way'!X636)))</f>
        <v>#VALUE!</v>
      </c>
      <c r="Z636" s="11" t="e">
        <f>'OddsRatio_working_3-way'!X636^(1/3)*COS('OddsRatio_working_3-way'!Y636/3)</f>
        <v>#VALUE!</v>
      </c>
      <c r="AA636" s="11" t="e">
        <f>'OddsRatio_working_3-way'!X636^(1/3)*COS(('OddsRatio_working_3-way'!Y636+2*PI())/3)</f>
        <v>#VALUE!</v>
      </c>
      <c r="AB636" s="11" t="e">
        <f>'OddsRatio_working_3-way'!X636^(1/3)*COS(('OddsRatio_working_3-way'!Y636+4*PI())/3)</f>
        <v>#VALUE!</v>
      </c>
      <c r="AC636" s="11" t="e">
        <f>'OddsRatio_working_3-way'!X636^(1/3)*SIN('OddsRatio_working_3-way'!Y636/3)</f>
        <v>#VALUE!</v>
      </c>
      <c r="AD636" s="11" t="e">
        <f>'OddsRatio_working_3-way'!X636^(1/3)*SIN(('OddsRatio_working_3-way'!Y636+2*PI())/3)</f>
        <v>#VALUE!</v>
      </c>
      <c r="AE636" s="11" t="e">
        <f>'OddsRatio_working_3-way'!X636^(1/3)*SIN(('OddsRatio_working_3-way'!Y636+4*PI())/3)</f>
        <v>#VALUE!</v>
      </c>
      <c r="AF636" s="11" t="e">
        <f>-'OddsRatio_working_3-way'!U636/(3*'OddsRatio_working_3-way'!X636^(1/3))*COS(('OddsRatio_working_3-way'!Y636)/3)</f>
        <v>#VALUE!</v>
      </c>
      <c r="AG636" s="11" t="e">
        <f>-'OddsRatio_working_3-way'!U636/(3*'OddsRatio_working_3-way'!X636^(1/3))*COS(('OddsRatio_working_3-way'!Y636+2*PI())/3)</f>
        <v>#VALUE!</v>
      </c>
      <c r="AH636" s="11" t="e">
        <f>-'OddsRatio_working_3-way'!U636/(3*'OddsRatio_working_3-way'!X636^(1/3))*COS(('OddsRatio_working_3-way'!Y636+4*PI())/3)</f>
        <v>#VALUE!</v>
      </c>
      <c r="AI636" s="11" t="e">
        <f>'OddsRatio_working_3-way'!U636/(3*'OddsRatio_working_3-way'!X636^(1/3))*SIN(('OddsRatio_working_3-way'!Y636)/3)</f>
        <v>#VALUE!</v>
      </c>
      <c r="AJ636" s="11" t="e">
        <f>'OddsRatio_working_3-way'!U636/(3*'OddsRatio_working_3-way'!X636^(1/3))*SIN(('OddsRatio_working_3-way'!Y636+2*PI())/3)</f>
        <v>#VALUE!</v>
      </c>
      <c r="AK636" s="11" t="e">
        <f>'OddsRatio_working_3-way'!U636/(3*'OddsRatio_working_3-way'!X636^(1/3))*SIN(('OddsRatio_working_3-way'!Y636+4*PI())/3)</f>
        <v>#VALUE!</v>
      </c>
      <c r="AL636" s="11" t="e">
        <f>'OddsRatio_working_3-way'!Z636+'OddsRatio_working_3-way'!AF636</f>
        <v>#VALUE!</v>
      </c>
      <c r="AM636" s="11" t="e">
        <f>'OddsRatio_working_3-way'!AA636+'OddsRatio_working_3-way'!AG636</f>
        <v>#VALUE!</v>
      </c>
      <c r="AN636" s="11" t="e">
        <f>'OddsRatio_working_3-way'!AB636+'OddsRatio_working_3-way'!AH636</f>
        <v>#VALUE!</v>
      </c>
      <c r="AO636" s="11" t="e">
        <f>'OddsRatio_working_3-way'!AC636+'OddsRatio_working_3-way'!AI636</f>
        <v>#VALUE!</v>
      </c>
      <c r="AP636" s="11" t="e">
        <f>'OddsRatio_working_3-way'!AD636+'OddsRatio_working_3-way'!AJ636</f>
        <v>#VALUE!</v>
      </c>
      <c r="AQ636" s="11" t="e">
        <f>'OddsRatio_working_3-way'!AE636+'OddsRatio_working_3-way'!AK636</f>
        <v>#VALUE!</v>
      </c>
      <c r="AR636" s="10" t="str">
        <f>IF(A636="","",IF(('OddsRatio_working_3-way'!X636=0),IF(Q636&gt;0,-Q636^(1/3),(-Q636)^(1/3)),'OddsRatio_working_3-way'!AL636-'OddsRatio_working_3-way'!R636/3))</f>
        <v/>
      </c>
      <c r="AS636" s="11" t="e">
        <f>IF(('OddsRatio_working_3-way'!X636=0),IF(Q636&gt;0,-Q636^(1/3),(-Q636)^(1/3)),'OddsRatio_working_3-way'!AM636-'OddsRatio_working_3-way'!R636/3)</f>
        <v>#VALUE!</v>
      </c>
      <c r="AT636" s="11" t="e">
        <f>IF(('OddsRatio_working_3-way'!X636=0),IF(Q636&gt;0,-Q636^(1/3),(-Q636)^(1/3)),'OddsRatio_working_3-way'!AN636-'OddsRatio_working_3-way'!R636/3)</f>
        <v>#VALUE!</v>
      </c>
      <c r="AU636" s="11" t="e">
        <f>IF(('OddsRatio_working_3-way'!X636=0),0,'OddsRatio_working_3-way'!AO636)</f>
        <v>#VALUE!</v>
      </c>
      <c r="AV636" s="11" t="e">
        <f>IF(('OddsRatio_working_3-way'!X636=0),0,'OddsRatio_working_3-way'!AP636)</f>
        <v>#VALUE!</v>
      </c>
      <c r="AW636" s="11" t="e">
        <f>IF(('OddsRatio_working_3-way'!X636=0),0,'OddsRatio_working_3-way'!AQ636)</f>
        <v>#VALUE!</v>
      </c>
    </row>
    <row r="637" spans="1:4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9" t="e">
        <f t="shared" si="130"/>
        <v>#VALUE!</v>
      </c>
      <c r="E637" s="9" t="e">
        <f t="shared" si="131"/>
        <v>#VALUE!</v>
      </c>
      <c r="F637" s="9" t="e">
        <f t="shared" si="132"/>
        <v>#VALUE!</v>
      </c>
      <c r="G637" s="9" t="str">
        <f t="shared" si="133"/>
        <v/>
      </c>
      <c r="H637" s="9" t="str">
        <f t="shared" si="134"/>
        <v/>
      </c>
      <c r="I637" s="9" t="str">
        <f t="shared" si="135"/>
        <v/>
      </c>
      <c r="J637" s="9" t="str">
        <f t="shared" si="136"/>
        <v/>
      </c>
      <c r="K637" s="11" t="e">
        <f t="shared" si="137"/>
        <v>#VALUE!</v>
      </c>
      <c r="L637" s="11" t="e">
        <f t="shared" si="138"/>
        <v>#VALUE!</v>
      </c>
      <c r="M637" s="11" t="e">
        <f t="shared" si="139"/>
        <v>#VALUE!</v>
      </c>
      <c r="N637" s="11" t="e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#VALUE!</v>
      </c>
      <c r="O637" s="11">
        <f>0</f>
        <v>0</v>
      </c>
      <c r="P637" s="11" t="e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#VALUE!</v>
      </c>
      <c r="Q637" s="11" t="e">
        <f>2*'OddsRatio_working_3-way'!K637*'OddsRatio_working_3-way'!L637*'OddsRatio_working_3-way'!M637</f>
        <v>#VALUE!</v>
      </c>
      <c r="R637" s="11" t="e">
        <f t="shared" si="140"/>
        <v>#VALUE!</v>
      </c>
      <c r="S637" s="11" t="e">
        <f t="shared" si="141"/>
        <v>#VALUE!</v>
      </c>
      <c r="T637" s="11" t="e">
        <f t="shared" si="142"/>
        <v>#VALUE!</v>
      </c>
      <c r="U637" s="11" t="e">
        <f>'OddsRatio_working_3-way'!S637-'OddsRatio_working_3-way'!R637^2/3</f>
        <v>#VALUE!</v>
      </c>
      <c r="V637" s="11" t="e">
        <f>'OddsRatio_working_3-way'!S637*'OddsRatio_working_3-way'!R637/3-2*'OddsRatio_working_3-way'!R637^3/27-'OddsRatio_working_3-way'!T637</f>
        <v>#VALUE!</v>
      </c>
      <c r="W637" s="11" t="e">
        <f>'OddsRatio_working_3-way'!V637^2+4*'OddsRatio_working_3-way'!U637^3/27</f>
        <v>#VALUE!</v>
      </c>
      <c r="X637" s="11" t="e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#VALUE!</v>
      </c>
      <c r="Y637" s="11" t="e">
        <f>IF('OddsRatio_working_3-way'!W637&gt;=0,IF('OddsRatio_working_3-way'!V637+SQRT('OddsRatio_working_3-way'!W637)&gt;0,0,PI()),ACOS('OddsRatio_working_3-way'!V637/(2*'OddsRatio_working_3-way'!X637)))</f>
        <v>#VALUE!</v>
      </c>
      <c r="Z637" s="11" t="e">
        <f>'OddsRatio_working_3-way'!X637^(1/3)*COS('OddsRatio_working_3-way'!Y637/3)</f>
        <v>#VALUE!</v>
      </c>
      <c r="AA637" s="11" t="e">
        <f>'OddsRatio_working_3-way'!X637^(1/3)*COS(('OddsRatio_working_3-way'!Y637+2*PI())/3)</f>
        <v>#VALUE!</v>
      </c>
      <c r="AB637" s="11" t="e">
        <f>'OddsRatio_working_3-way'!X637^(1/3)*COS(('OddsRatio_working_3-way'!Y637+4*PI())/3)</f>
        <v>#VALUE!</v>
      </c>
      <c r="AC637" s="11" t="e">
        <f>'OddsRatio_working_3-way'!X637^(1/3)*SIN('OddsRatio_working_3-way'!Y637/3)</f>
        <v>#VALUE!</v>
      </c>
      <c r="AD637" s="11" t="e">
        <f>'OddsRatio_working_3-way'!X637^(1/3)*SIN(('OddsRatio_working_3-way'!Y637+2*PI())/3)</f>
        <v>#VALUE!</v>
      </c>
      <c r="AE637" s="11" t="e">
        <f>'OddsRatio_working_3-way'!X637^(1/3)*SIN(('OddsRatio_working_3-way'!Y637+4*PI())/3)</f>
        <v>#VALUE!</v>
      </c>
      <c r="AF637" s="11" t="e">
        <f>-'OddsRatio_working_3-way'!U637/(3*'OddsRatio_working_3-way'!X637^(1/3))*COS(('OddsRatio_working_3-way'!Y637)/3)</f>
        <v>#VALUE!</v>
      </c>
      <c r="AG637" s="11" t="e">
        <f>-'OddsRatio_working_3-way'!U637/(3*'OddsRatio_working_3-way'!X637^(1/3))*COS(('OddsRatio_working_3-way'!Y637+2*PI())/3)</f>
        <v>#VALUE!</v>
      </c>
      <c r="AH637" s="11" t="e">
        <f>-'OddsRatio_working_3-way'!U637/(3*'OddsRatio_working_3-way'!X637^(1/3))*COS(('OddsRatio_working_3-way'!Y637+4*PI())/3)</f>
        <v>#VALUE!</v>
      </c>
      <c r="AI637" s="11" t="e">
        <f>'OddsRatio_working_3-way'!U637/(3*'OddsRatio_working_3-way'!X637^(1/3))*SIN(('OddsRatio_working_3-way'!Y637)/3)</f>
        <v>#VALUE!</v>
      </c>
      <c r="AJ637" s="11" t="e">
        <f>'OddsRatio_working_3-way'!U637/(3*'OddsRatio_working_3-way'!X637^(1/3))*SIN(('OddsRatio_working_3-way'!Y637+2*PI())/3)</f>
        <v>#VALUE!</v>
      </c>
      <c r="AK637" s="11" t="e">
        <f>'OddsRatio_working_3-way'!U637/(3*'OddsRatio_working_3-way'!X637^(1/3))*SIN(('OddsRatio_working_3-way'!Y637+4*PI())/3)</f>
        <v>#VALUE!</v>
      </c>
      <c r="AL637" s="11" t="e">
        <f>'OddsRatio_working_3-way'!Z637+'OddsRatio_working_3-way'!AF637</f>
        <v>#VALUE!</v>
      </c>
      <c r="AM637" s="11" t="e">
        <f>'OddsRatio_working_3-way'!AA637+'OddsRatio_working_3-way'!AG637</f>
        <v>#VALUE!</v>
      </c>
      <c r="AN637" s="11" t="e">
        <f>'OddsRatio_working_3-way'!AB637+'OddsRatio_working_3-way'!AH637</f>
        <v>#VALUE!</v>
      </c>
      <c r="AO637" s="11" t="e">
        <f>'OddsRatio_working_3-way'!AC637+'OddsRatio_working_3-way'!AI637</f>
        <v>#VALUE!</v>
      </c>
      <c r="AP637" s="11" t="e">
        <f>'OddsRatio_working_3-way'!AD637+'OddsRatio_working_3-way'!AJ637</f>
        <v>#VALUE!</v>
      </c>
      <c r="AQ637" s="11" t="e">
        <f>'OddsRatio_working_3-way'!AE637+'OddsRatio_working_3-way'!AK637</f>
        <v>#VALUE!</v>
      </c>
      <c r="AR637" s="10" t="str">
        <f>IF(A637="","",IF(('OddsRatio_working_3-way'!X637=0),IF(Q637&gt;0,-Q637^(1/3),(-Q637)^(1/3)),'OddsRatio_working_3-way'!AL637-'OddsRatio_working_3-way'!R637/3))</f>
        <v/>
      </c>
      <c r="AS637" s="11" t="e">
        <f>IF(('OddsRatio_working_3-way'!X637=0),IF(Q637&gt;0,-Q637^(1/3),(-Q637)^(1/3)),'OddsRatio_working_3-way'!AM637-'OddsRatio_working_3-way'!R637/3)</f>
        <v>#VALUE!</v>
      </c>
      <c r="AT637" s="11" t="e">
        <f>IF(('OddsRatio_working_3-way'!X637=0),IF(Q637&gt;0,-Q637^(1/3),(-Q637)^(1/3)),'OddsRatio_working_3-way'!AN637-'OddsRatio_working_3-way'!R637/3)</f>
        <v>#VALUE!</v>
      </c>
      <c r="AU637" s="11" t="e">
        <f>IF(('OddsRatio_working_3-way'!X637=0),0,'OddsRatio_working_3-way'!AO637)</f>
        <v>#VALUE!</v>
      </c>
      <c r="AV637" s="11" t="e">
        <f>IF(('OddsRatio_working_3-way'!X637=0),0,'OddsRatio_working_3-way'!AP637)</f>
        <v>#VALUE!</v>
      </c>
      <c r="AW637" s="11" t="e">
        <f>IF(('OddsRatio_working_3-way'!X637=0),0,'OddsRatio_working_3-way'!AQ637)</f>
        <v>#VALUE!</v>
      </c>
    </row>
    <row r="638" spans="1:4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9" t="e">
        <f t="shared" si="130"/>
        <v>#VALUE!</v>
      </c>
      <c r="E638" s="9" t="e">
        <f t="shared" si="131"/>
        <v>#VALUE!</v>
      </c>
      <c r="F638" s="9" t="e">
        <f t="shared" si="132"/>
        <v>#VALUE!</v>
      </c>
      <c r="G638" s="9" t="str">
        <f t="shared" si="133"/>
        <v/>
      </c>
      <c r="H638" s="9" t="str">
        <f t="shared" si="134"/>
        <v/>
      </c>
      <c r="I638" s="9" t="str">
        <f t="shared" si="135"/>
        <v/>
      </c>
      <c r="J638" s="9" t="str">
        <f t="shared" si="136"/>
        <v/>
      </c>
      <c r="K638" s="11" t="e">
        <f t="shared" si="137"/>
        <v>#VALUE!</v>
      </c>
      <c r="L638" s="11" t="e">
        <f t="shared" si="138"/>
        <v>#VALUE!</v>
      </c>
      <c r="M638" s="11" t="e">
        <f t="shared" si="139"/>
        <v>#VALUE!</v>
      </c>
      <c r="N638" s="11" t="e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#VALUE!</v>
      </c>
      <c r="O638" s="11">
        <f>0</f>
        <v>0</v>
      </c>
      <c r="P638" s="11" t="e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#VALUE!</v>
      </c>
      <c r="Q638" s="11" t="e">
        <f>2*'OddsRatio_working_3-way'!K638*'OddsRatio_working_3-way'!L638*'OddsRatio_working_3-way'!M638</f>
        <v>#VALUE!</v>
      </c>
      <c r="R638" s="11" t="e">
        <f t="shared" si="140"/>
        <v>#VALUE!</v>
      </c>
      <c r="S638" s="11" t="e">
        <f t="shared" si="141"/>
        <v>#VALUE!</v>
      </c>
      <c r="T638" s="11" t="e">
        <f t="shared" si="142"/>
        <v>#VALUE!</v>
      </c>
      <c r="U638" s="11" t="e">
        <f>'OddsRatio_working_3-way'!S638-'OddsRatio_working_3-way'!R638^2/3</f>
        <v>#VALUE!</v>
      </c>
      <c r="V638" s="11" t="e">
        <f>'OddsRatio_working_3-way'!S638*'OddsRatio_working_3-way'!R638/3-2*'OddsRatio_working_3-way'!R638^3/27-'OddsRatio_working_3-way'!T638</f>
        <v>#VALUE!</v>
      </c>
      <c r="W638" s="11" t="e">
        <f>'OddsRatio_working_3-way'!V638^2+4*'OddsRatio_working_3-way'!U638^3/27</f>
        <v>#VALUE!</v>
      </c>
      <c r="X638" s="11" t="e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#VALUE!</v>
      </c>
      <c r="Y638" s="11" t="e">
        <f>IF('OddsRatio_working_3-way'!W638&gt;=0,IF('OddsRatio_working_3-way'!V638+SQRT('OddsRatio_working_3-way'!W638)&gt;0,0,PI()),ACOS('OddsRatio_working_3-way'!V638/(2*'OddsRatio_working_3-way'!X638)))</f>
        <v>#VALUE!</v>
      </c>
      <c r="Z638" s="11" t="e">
        <f>'OddsRatio_working_3-way'!X638^(1/3)*COS('OddsRatio_working_3-way'!Y638/3)</f>
        <v>#VALUE!</v>
      </c>
      <c r="AA638" s="11" t="e">
        <f>'OddsRatio_working_3-way'!X638^(1/3)*COS(('OddsRatio_working_3-way'!Y638+2*PI())/3)</f>
        <v>#VALUE!</v>
      </c>
      <c r="AB638" s="11" t="e">
        <f>'OddsRatio_working_3-way'!X638^(1/3)*COS(('OddsRatio_working_3-way'!Y638+4*PI())/3)</f>
        <v>#VALUE!</v>
      </c>
      <c r="AC638" s="11" t="e">
        <f>'OddsRatio_working_3-way'!X638^(1/3)*SIN('OddsRatio_working_3-way'!Y638/3)</f>
        <v>#VALUE!</v>
      </c>
      <c r="AD638" s="11" t="e">
        <f>'OddsRatio_working_3-way'!X638^(1/3)*SIN(('OddsRatio_working_3-way'!Y638+2*PI())/3)</f>
        <v>#VALUE!</v>
      </c>
      <c r="AE638" s="11" t="e">
        <f>'OddsRatio_working_3-way'!X638^(1/3)*SIN(('OddsRatio_working_3-way'!Y638+4*PI())/3)</f>
        <v>#VALUE!</v>
      </c>
      <c r="AF638" s="11" t="e">
        <f>-'OddsRatio_working_3-way'!U638/(3*'OddsRatio_working_3-way'!X638^(1/3))*COS(('OddsRatio_working_3-way'!Y638)/3)</f>
        <v>#VALUE!</v>
      </c>
      <c r="AG638" s="11" t="e">
        <f>-'OddsRatio_working_3-way'!U638/(3*'OddsRatio_working_3-way'!X638^(1/3))*COS(('OddsRatio_working_3-way'!Y638+2*PI())/3)</f>
        <v>#VALUE!</v>
      </c>
      <c r="AH638" s="11" t="e">
        <f>-'OddsRatio_working_3-way'!U638/(3*'OddsRatio_working_3-way'!X638^(1/3))*COS(('OddsRatio_working_3-way'!Y638+4*PI())/3)</f>
        <v>#VALUE!</v>
      </c>
      <c r="AI638" s="11" t="e">
        <f>'OddsRatio_working_3-way'!U638/(3*'OddsRatio_working_3-way'!X638^(1/3))*SIN(('OddsRatio_working_3-way'!Y638)/3)</f>
        <v>#VALUE!</v>
      </c>
      <c r="AJ638" s="11" t="e">
        <f>'OddsRatio_working_3-way'!U638/(3*'OddsRatio_working_3-way'!X638^(1/3))*SIN(('OddsRatio_working_3-way'!Y638+2*PI())/3)</f>
        <v>#VALUE!</v>
      </c>
      <c r="AK638" s="11" t="e">
        <f>'OddsRatio_working_3-way'!U638/(3*'OddsRatio_working_3-way'!X638^(1/3))*SIN(('OddsRatio_working_3-way'!Y638+4*PI())/3)</f>
        <v>#VALUE!</v>
      </c>
      <c r="AL638" s="11" t="e">
        <f>'OddsRatio_working_3-way'!Z638+'OddsRatio_working_3-way'!AF638</f>
        <v>#VALUE!</v>
      </c>
      <c r="AM638" s="11" t="e">
        <f>'OddsRatio_working_3-way'!AA638+'OddsRatio_working_3-way'!AG638</f>
        <v>#VALUE!</v>
      </c>
      <c r="AN638" s="11" t="e">
        <f>'OddsRatio_working_3-way'!AB638+'OddsRatio_working_3-way'!AH638</f>
        <v>#VALUE!</v>
      </c>
      <c r="AO638" s="11" t="e">
        <f>'OddsRatio_working_3-way'!AC638+'OddsRatio_working_3-way'!AI638</f>
        <v>#VALUE!</v>
      </c>
      <c r="AP638" s="11" t="e">
        <f>'OddsRatio_working_3-way'!AD638+'OddsRatio_working_3-way'!AJ638</f>
        <v>#VALUE!</v>
      </c>
      <c r="AQ638" s="11" t="e">
        <f>'OddsRatio_working_3-way'!AE638+'OddsRatio_working_3-way'!AK638</f>
        <v>#VALUE!</v>
      </c>
      <c r="AR638" s="10" t="str">
        <f>IF(A638="","",IF(('OddsRatio_working_3-way'!X638=0),IF(Q638&gt;0,-Q638^(1/3),(-Q638)^(1/3)),'OddsRatio_working_3-way'!AL638-'OddsRatio_working_3-way'!R638/3))</f>
        <v/>
      </c>
      <c r="AS638" s="11" t="e">
        <f>IF(('OddsRatio_working_3-way'!X638=0),IF(Q638&gt;0,-Q638^(1/3),(-Q638)^(1/3)),'OddsRatio_working_3-way'!AM638-'OddsRatio_working_3-way'!R638/3)</f>
        <v>#VALUE!</v>
      </c>
      <c r="AT638" s="11" t="e">
        <f>IF(('OddsRatio_working_3-way'!X638=0),IF(Q638&gt;0,-Q638^(1/3),(-Q638)^(1/3)),'OddsRatio_working_3-way'!AN638-'OddsRatio_working_3-way'!R638/3)</f>
        <v>#VALUE!</v>
      </c>
      <c r="AU638" s="11" t="e">
        <f>IF(('OddsRatio_working_3-way'!X638=0),0,'OddsRatio_working_3-way'!AO638)</f>
        <v>#VALUE!</v>
      </c>
      <c r="AV638" s="11" t="e">
        <f>IF(('OddsRatio_working_3-way'!X638=0),0,'OddsRatio_working_3-way'!AP638)</f>
        <v>#VALUE!</v>
      </c>
      <c r="AW638" s="11" t="e">
        <f>IF(('OddsRatio_working_3-way'!X638=0),0,'OddsRatio_working_3-way'!AQ638)</f>
        <v>#VALUE!</v>
      </c>
    </row>
    <row r="639" spans="1:4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9" t="e">
        <f t="shared" si="130"/>
        <v>#VALUE!</v>
      </c>
      <c r="E639" s="9" t="e">
        <f t="shared" si="131"/>
        <v>#VALUE!</v>
      </c>
      <c r="F639" s="9" t="e">
        <f t="shared" si="132"/>
        <v>#VALUE!</v>
      </c>
      <c r="G639" s="9" t="str">
        <f t="shared" si="133"/>
        <v/>
      </c>
      <c r="H639" s="9" t="str">
        <f t="shared" si="134"/>
        <v/>
      </c>
      <c r="I639" s="9" t="str">
        <f t="shared" si="135"/>
        <v/>
      </c>
      <c r="J639" s="9" t="str">
        <f t="shared" si="136"/>
        <v/>
      </c>
      <c r="K639" s="11" t="e">
        <f t="shared" si="137"/>
        <v>#VALUE!</v>
      </c>
      <c r="L639" s="11" t="e">
        <f t="shared" si="138"/>
        <v>#VALUE!</v>
      </c>
      <c r="M639" s="11" t="e">
        <f t="shared" si="139"/>
        <v>#VALUE!</v>
      </c>
      <c r="N639" s="11" t="e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#VALUE!</v>
      </c>
      <c r="O639" s="11">
        <f>0</f>
        <v>0</v>
      </c>
      <c r="P639" s="11" t="e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#VALUE!</v>
      </c>
      <c r="Q639" s="11" t="e">
        <f>2*'OddsRatio_working_3-way'!K639*'OddsRatio_working_3-way'!L639*'OddsRatio_working_3-way'!M639</f>
        <v>#VALUE!</v>
      </c>
      <c r="R639" s="11" t="e">
        <f t="shared" si="140"/>
        <v>#VALUE!</v>
      </c>
      <c r="S639" s="11" t="e">
        <f t="shared" si="141"/>
        <v>#VALUE!</v>
      </c>
      <c r="T639" s="11" t="e">
        <f t="shared" si="142"/>
        <v>#VALUE!</v>
      </c>
      <c r="U639" s="11" t="e">
        <f>'OddsRatio_working_3-way'!S639-'OddsRatio_working_3-way'!R639^2/3</f>
        <v>#VALUE!</v>
      </c>
      <c r="V639" s="11" t="e">
        <f>'OddsRatio_working_3-way'!S639*'OddsRatio_working_3-way'!R639/3-2*'OddsRatio_working_3-way'!R639^3/27-'OddsRatio_working_3-way'!T639</f>
        <v>#VALUE!</v>
      </c>
      <c r="W639" s="11" t="e">
        <f>'OddsRatio_working_3-way'!V639^2+4*'OddsRatio_working_3-way'!U639^3/27</f>
        <v>#VALUE!</v>
      </c>
      <c r="X639" s="11" t="e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#VALUE!</v>
      </c>
      <c r="Y639" s="11" t="e">
        <f>IF('OddsRatio_working_3-way'!W639&gt;=0,IF('OddsRatio_working_3-way'!V639+SQRT('OddsRatio_working_3-way'!W639)&gt;0,0,PI()),ACOS('OddsRatio_working_3-way'!V639/(2*'OddsRatio_working_3-way'!X639)))</f>
        <v>#VALUE!</v>
      </c>
      <c r="Z639" s="11" t="e">
        <f>'OddsRatio_working_3-way'!X639^(1/3)*COS('OddsRatio_working_3-way'!Y639/3)</f>
        <v>#VALUE!</v>
      </c>
      <c r="AA639" s="11" t="e">
        <f>'OddsRatio_working_3-way'!X639^(1/3)*COS(('OddsRatio_working_3-way'!Y639+2*PI())/3)</f>
        <v>#VALUE!</v>
      </c>
      <c r="AB639" s="11" t="e">
        <f>'OddsRatio_working_3-way'!X639^(1/3)*COS(('OddsRatio_working_3-way'!Y639+4*PI())/3)</f>
        <v>#VALUE!</v>
      </c>
      <c r="AC639" s="11" t="e">
        <f>'OddsRatio_working_3-way'!X639^(1/3)*SIN('OddsRatio_working_3-way'!Y639/3)</f>
        <v>#VALUE!</v>
      </c>
      <c r="AD639" s="11" t="e">
        <f>'OddsRatio_working_3-way'!X639^(1/3)*SIN(('OddsRatio_working_3-way'!Y639+2*PI())/3)</f>
        <v>#VALUE!</v>
      </c>
      <c r="AE639" s="11" t="e">
        <f>'OddsRatio_working_3-way'!X639^(1/3)*SIN(('OddsRatio_working_3-way'!Y639+4*PI())/3)</f>
        <v>#VALUE!</v>
      </c>
      <c r="AF639" s="11" t="e">
        <f>-'OddsRatio_working_3-way'!U639/(3*'OddsRatio_working_3-way'!X639^(1/3))*COS(('OddsRatio_working_3-way'!Y639)/3)</f>
        <v>#VALUE!</v>
      </c>
      <c r="AG639" s="11" t="e">
        <f>-'OddsRatio_working_3-way'!U639/(3*'OddsRatio_working_3-way'!X639^(1/3))*COS(('OddsRatio_working_3-way'!Y639+2*PI())/3)</f>
        <v>#VALUE!</v>
      </c>
      <c r="AH639" s="11" t="e">
        <f>-'OddsRatio_working_3-way'!U639/(3*'OddsRatio_working_3-way'!X639^(1/3))*COS(('OddsRatio_working_3-way'!Y639+4*PI())/3)</f>
        <v>#VALUE!</v>
      </c>
      <c r="AI639" s="11" t="e">
        <f>'OddsRatio_working_3-way'!U639/(3*'OddsRatio_working_3-way'!X639^(1/3))*SIN(('OddsRatio_working_3-way'!Y639)/3)</f>
        <v>#VALUE!</v>
      </c>
      <c r="AJ639" s="11" t="e">
        <f>'OddsRatio_working_3-way'!U639/(3*'OddsRatio_working_3-way'!X639^(1/3))*SIN(('OddsRatio_working_3-way'!Y639+2*PI())/3)</f>
        <v>#VALUE!</v>
      </c>
      <c r="AK639" s="11" t="e">
        <f>'OddsRatio_working_3-way'!U639/(3*'OddsRatio_working_3-way'!X639^(1/3))*SIN(('OddsRatio_working_3-way'!Y639+4*PI())/3)</f>
        <v>#VALUE!</v>
      </c>
      <c r="AL639" s="11" t="e">
        <f>'OddsRatio_working_3-way'!Z639+'OddsRatio_working_3-way'!AF639</f>
        <v>#VALUE!</v>
      </c>
      <c r="AM639" s="11" t="e">
        <f>'OddsRatio_working_3-way'!AA639+'OddsRatio_working_3-way'!AG639</f>
        <v>#VALUE!</v>
      </c>
      <c r="AN639" s="11" t="e">
        <f>'OddsRatio_working_3-way'!AB639+'OddsRatio_working_3-way'!AH639</f>
        <v>#VALUE!</v>
      </c>
      <c r="AO639" s="11" t="e">
        <f>'OddsRatio_working_3-way'!AC639+'OddsRatio_working_3-way'!AI639</f>
        <v>#VALUE!</v>
      </c>
      <c r="AP639" s="11" t="e">
        <f>'OddsRatio_working_3-way'!AD639+'OddsRatio_working_3-way'!AJ639</f>
        <v>#VALUE!</v>
      </c>
      <c r="AQ639" s="11" t="e">
        <f>'OddsRatio_working_3-way'!AE639+'OddsRatio_working_3-way'!AK639</f>
        <v>#VALUE!</v>
      </c>
      <c r="AR639" s="10" t="str">
        <f>IF(A639="","",IF(('OddsRatio_working_3-way'!X639=0),IF(Q639&gt;0,-Q639^(1/3),(-Q639)^(1/3)),'OddsRatio_working_3-way'!AL639-'OddsRatio_working_3-way'!R639/3))</f>
        <v/>
      </c>
      <c r="AS639" s="11" t="e">
        <f>IF(('OddsRatio_working_3-way'!X639=0),IF(Q639&gt;0,-Q639^(1/3),(-Q639)^(1/3)),'OddsRatio_working_3-way'!AM639-'OddsRatio_working_3-way'!R639/3)</f>
        <v>#VALUE!</v>
      </c>
      <c r="AT639" s="11" t="e">
        <f>IF(('OddsRatio_working_3-way'!X639=0),IF(Q639&gt;0,-Q639^(1/3),(-Q639)^(1/3)),'OddsRatio_working_3-way'!AN639-'OddsRatio_working_3-way'!R639/3)</f>
        <v>#VALUE!</v>
      </c>
      <c r="AU639" s="11" t="e">
        <f>IF(('OddsRatio_working_3-way'!X639=0),0,'OddsRatio_working_3-way'!AO639)</f>
        <v>#VALUE!</v>
      </c>
      <c r="AV639" s="11" t="e">
        <f>IF(('OddsRatio_working_3-way'!X639=0),0,'OddsRatio_working_3-way'!AP639)</f>
        <v>#VALUE!</v>
      </c>
      <c r="AW639" s="11" t="e">
        <f>IF(('OddsRatio_working_3-way'!X639=0),0,'OddsRatio_working_3-way'!AQ639)</f>
        <v>#VALUE!</v>
      </c>
    </row>
    <row r="640" spans="1:4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9" t="e">
        <f t="shared" si="130"/>
        <v>#VALUE!</v>
      </c>
      <c r="E640" s="9" t="e">
        <f t="shared" si="131"/>
        <v>#VALUE!</v>
      </c>
      <c r="F640" s="9" t="e">
        <f t="shared" si="132"/>
        <v>#VALUE!</v>
      </c>
      <c r="G640" s="9" t="str">
        <f t="shared" si="133"/>
        <v/>
      </c>
      <c r="H640" s="9" t="str">
        <f t="shared" si="134"/>
        <v/>
      </c>
      <c r="I640" s="9" t="str">
        <f t="shared" si="135"/>
        <v/>
      </c>
      <c r="J640" s="9" t="str">
        <f t="shared" si="136"/>
        <v/>
      </c>
      <c r="K640" s="11" t="e">
        <f t="shared" si="137"/>
        <v>#VALUE!</v>
      </c>
      <c r="L640" s="11" t="e">
        <f t="shared" si="138"/>
        <v>#VALUE!</v>
      </c>
      <c r="M640" s="11" t="e">
        <f t="shared" si="139"/>
        <v>#VALUE!</v>
      </c>
      <c r="N640" s="11" t="e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#VALUE!</v>
      </c>
      <c r="O640" s="11">
        <f>0</f>
        <v>0</v>
      </c>
      <c r="P640" s="11" t="e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#VALUE!</v>
      </c>
      <c r="Q640" s="11" t="e">
        <f>2*'OddsRatio_working_3-way'!K640*'OddsRatio_working_3-way'!L640*'OddsRatio_working_3-way'!M640</f>
        <v>#VALUE!</v>
      </c>
      <c r="R640" s="11" t="e">
        <f t="shared" si="140"/>
        <v>#VALUE!</v>
      </c>
      <c r="S640" s="11" t="e">
        <f t="shared" si="141"/>
        <v>#VALUE!</v>
      </c>
      <c r="T640" s="11" t="e">
        <f t="shared" si="142"/>
        <v>#VALUE!</v>
      </c>
      <c r="U640" s="11" t="e">
        <f>'OddsRatio_working_3-way'!S640-'OddsRatio_working_3-way'!R640^2/3</f>
        <v>#VALUE!</v>
      </c>
      <c r="V640" s="11" t="e">
        <f>'OddsRatio_working_3-way'!S640*'OddsRatio_working_3-way'!R640/3-2*'OddsRatio_working_3-way'!R640^3/27-'OddsRatio_working_3-way'!T640</f>
        <v>#VALUE!</v>
      </c>
      <c r="W640" s="11" t="e">
        <f>'OddsRatio_working_3-way'!V640^2+4*'OddsRatio_working_3-way'!U640^3/27</f>
        <v>#VALUE!</v>
      </c>
      <c r="X640" s="11" t="e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#VALUE!</v>
      </c>
      <c r="Y640" s="11" t="e">
        <f>IF('OddsRatio_working_3-way'!W640&gt;=0,IF('OddsRatio_working_3-way'!V640+SQRT('OddsRatio_working_3-way'!W640)&gt;0,0,PI()),ACOS('OddsRatio_working_3-way'!V640/(2*'OddsRatio_working_3-way'!X640)))</f>
        <v>#VALUE!</v>
      </c>
      <c r="Z640" s="11" t="e">
        <f>'OddsRatio_working_3-way'!X640^(1/3)*COS('OddsRatio_working_3-way'!Y640/3)</f>
        <v>#VALUE!</v>
      </c>
      <c r="AA640" s="11" t="e">
        <f>'OddsRatio_working_3-way'!X640^(1/3)*COS(('OddsRatio_working_3-way'!Y640+2*PI())/3)</f>
        <v>#VALUE!</v>
      </c>
      <c r="AB640" s="11" t="e">
        <f>'OddsRatio_working_3-way'!X640^(1/3)*COS(('OddsRatio_working_3-way'!Y640+4*PI())/3)</f>
        <v>#VALUE!</v>
      </c>
      <c r="AC640" s="11" t="e">
        <f>'OddsRatio_working_3-way'!X640^(1/3)*SIN('OddsRatio_working_3-way'!Y640/3)</f>
        <v>#VALUE!</v>
      </c>
      <c r="AD640" s="11" t="e">
        <f>'OddsRatio_working_3-way'!X640^(1/3)*SIN(('OddsRatio_working_3-way'!Y640+2*PI())/3)</f>
        <v>#VALUE!</v>
      </c>
      <c r="AE640" s="11" t="e">
        <f>'OddsRatio_working_3-way'!X640^(1/3)*SIN(('OddsRatio_working_3-way'!Y640+4*PI())/3)</f>
        <v>#VALUE!</v>
      </c>
      <c r="AF640" s="11" t="e">
        <f>-'OddsRatio_working_3-way'!U640/(3*'OddsRatio_working_3-way'!X640^(1/3))*COS(('OddsRatio_working_3-way'!Y640)/3)</f>
        <v>#VALUE!</v>
      </c>
      <c r="AG640" s="11" t="e">
        <f>-'OddsRatio_working_3-way'!U640/(3*'OddsRatio_working_3-way'!X640^(1/3))*COS(('OddsRatio_working_3-way'!Y640+2*PI())/3)</f>
        <v>#VALUE!</v>
      </c>
      <c r="AH640" s="11" t="e">
        <f>-'OddsRatio_working_3-way'!U640/(3*'OddsRatio_working_3-way'!X640^(1/3))*COS(('OddsRatio_working_3-way'!Y640+4*PI())/3)</f>
        <v>#VALUE!</v>
      </c>
      <c r="AI640" s="11" t="e">
        <f>'OddsRatio_working_3-way'!U640/(3*'OddsRatio_working_3-way'!X640^(1/3))*SIN(('OddsRatio_working_3-way'!Y640)/3)</f>
        <v>#VALUE!</v>
      </c>
      <c r="AJ640" s="11" t="e">
        <f>'OddsRatio_working_3-way'!U640/(3*'OddsRatio_working_3-way'!X640^(1/3))*SIN(('OddsRatio_working_3-way'!Y640+2*PI())/3)</f>
        <v>#VALUE!</v>
      </c>
      <c r="AK640" s="11" t="e">
        <f>'OddsRatio_working_3-way'!U640/(3*'OddsRatio_working_3-way'!X640^(1/3))*SIN(('OddsRatio_working_3-way'!Y640+4*PI())/3)</f>
        <v>#VALUE!</v>
      </c>
      <c r="AL640" s="11" t="e">
        <f>'OddsRatio_working_3-way'!Z640+'OddsRatio_working_3-way'!AF640</f>
        <v>#VALUE!</v>
      </c>
      <c r="AM640" s="11" t="e">
        <f>'OddsRatio_working_3-way'!AA640+'OddsRatio_working_3-way'!AG640</f>
        <v>#VALUE!</v>
      </c>
      <c r="AN640" s="11" t="e">
        <f>'OddsRatio_working_3-way'!AB640+'OddsRatio_working_3-way'!AH640</f>
        <v>#VALUE!</v>
      </c>
      <c r="AO640" s="11" t="e">
        <f>'OddsRatio_working_3-way'!AC640+'OddsRatio_working_3-way'!AI640</f>
        <v>#VALUE!</v>
      </c>
      <c r="AP640" s="11" t="e">
        <f>'OddsRatio_working_3-way'!AD640+'OddsRatio_working_3-way'!AJ640</f>
        <v>#VALUE!</v>
      </c>
      <c r="AQ640" s="11" t="e">
        <f>'OddsRatio_working_3-way'!AE640+'OddsRatio_working_3-way'!AK640</f>
        <v>#VALUE!</v>
      </c>
      <c r="AR640" s="10" t="str">
        <f>IF(A640="","",IF(('OddsRatio_working_3-way'!X640=0),IF(Q640&gt;0,-Q640^(1/3),(-Q640)^(1/3)),'OddsRatio_working_3-way'!AL640-'OddsRatio_working_3-way'!R640/3))</f>
        <v/>
      </c>
      <c r="AS640" s="11" t="e">
        <f>IF(('OddsRatio_working_3-way'!X640=0),IF(Q640&gt;0,-Q640^(1/3),(-Q640)^(1/3)),'OddsRatio_working_3-way'!AM640-'OddsRatio_working_3-way'!R640/3)</f>
        <v>#VALUE!</v>
      </c>
      <c r="AT640" s="11" t="e">
        <f>IF(('OddsRatio_working_3-way'!X640=0),IF(Q640&gt;0,-Q640^(1/3),(-Q640)^(1/3)),'OddsRatio_working_3-way'!AN640-'OddsRatio_working_3-way'!R640/3)</f>
        <v>#VALUE!</v>
      </c>
      <c r="AU640" s="11" t="e">
        <f>IF(('OddsRatio_working_3-way'!X640=0),0,'OddsRatio_working_3-way'!AO640)</f>
        <v>#VALUE!</v>
      </c>
      <c r="AV640" s="11" t="e">
        <f>IF(('OddsRatio_working_3-way'!X640=0),0,'OddsRatio_working_3-way'!AP640)</f>
        <v>#VALUE!</v>
      </c>
      <c r="AW640" s="11" t="e">
        <f>IF(('OddsRatio_working_3-way'!X640=0),0,'OddsRatio_working_3-way'!AQ640)</f>
        <v>#VALUE!</v>
      </c>
    </row>
    <row r="641" spans="1:4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9" t="e">
        <f t="shared" si="130"/>
        <v>#VALUE!</v>
      </c>
      <c r="E641" s="9" t="e">
        <f t="shared" si="131"/>
        <v>#VALUE!</v>
      </c>
      <c r="F641" s="9" t="e">
        <f t="shared" si="132"/>
        <v>#VALUE!</v>
      </c>
      <c r="G641" s="9" t="str">
        <f t="shared" si="133"/>
        <v/>
      </c>
      <c r="H641" s="9" t="str">
        <f t="shared" si="134"/>
        <v/>
      </c>
      <c r="I641" s="9" t="str">
        <f t="shared" si="135"/>
        <v/>
      </c>
      <c r="J641" s="9" t="str">
        <f t="shared" si="136"/>
        <v/>
      </c>
      <c r="K641" s="11" t="e">
        <f t="shared" si="137"/>
        <v>#VALUE!</v>
      </c>
      <c r="L641" s="11" t="e">
        <f t="shared" si="138"/>
        <v>#VALUE!</v>
      </c>
      <c r="M641" s="11" t="e">
        <f t="shared" si="139"/>
        <v>#VALUE!</v>
      </c>
      <c r="N641" s="11" t="e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#VALUE!</v>
      </c>
      <c r="O641" s="11">
        <f>0</f>
        <v>0</v>
      </c>
      <c r="P641" s="11" t="e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#VALUE!</v>
      </c>
      <c r="Q641" s="11" t="e">
        <f>2*'OddsRatio_working_3-way'!K641*'OddsRatio_working_3-way'!L641*'OddsRatio_working_3-way'!M641</f>
        <v>#VALUE!</v>
      </c>
      <c r="R641" s="11" t="e">
        <f t="shared" si="140"/>
        <v>#VALUE!</v>
      </c>
      <c r="S641" s="11" t="e">
        <f t="shared" si="141"/>
        <v>#VALUE!</v>
      </c>
      <c r="T641" s="11" t="e">
        <f t="shared" si="142"/>
        <v>#VALUE!</v>
      </c>
      <c r="U641" s="11" t="e">
        <f>'OddsRatio_working_3-way'!S641-'OddsRatio_working_3-way'!R641^2/3</f>
        <v>#VALUE!</v>
      </c>
      <c r="V641" s="11" t="e">
        <f>'OddsRatio_working_3-way'!S641*'OddsRatio_working_3-way'!R641/3-2*'OddsRatio_working_3-way'!R641^3/27-'OddsRatio_working_3-way'!T641</f>
        <v>#VALUE!</v>
      </c>
      <c r="W641" s="11" t="e">
        <f>'OddsRatio_working_3-way'!V641^2+4*'OddsRatio_working_3-way'!U641^3/27</f>
        <v>#VALUE!</v>
      </c>
      <c r="X641" s="11" t="e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#VALUE!</v>
      </c>
      <c r="Y641" s="11" t="e">
        <f>IF('OddsRatio_working_3-way'!W641&gt;=0,IF('OddsRatio_working_3-way'!V641+SQRT('OddsRatio_working_3-way'!W641)&gt;0,0,PI()),ACOS('OddsRatio_working_3-way'!V641/(2*'OddsRatio_working_3-way'!X641)))</f>
        <v>#VALUE!</v>
      </c>
      <c r="Z641" s="11" t="e">
        <f>'OddsRatio_working_3-way'!X641^(1/3)*COS('OddsRatio_working_3-way'!Y641/3)</f>
        <v>#VALUE!</v>
      </c>
      <c r="AA641" s="11" t="e">
        <f>'OddsRatio_working_3-way'!X641^(1/3)*COS(('OddsRatio_working_3-way'!Y641+2*PI())/3)</f>
        <v>#VALUE!</v>
      </c>
      <c r="AB641" s="11" t="e">
        <f>'OddsRatio_working_3-way'!X641^(1/3)*COS(('OddsRatio_working_3-way'!Y641+4*PI())/3)</f>
        <v>#VALUE!</v>
      </c>
      <c r="AC641" s="11" t="e">
        <f>'OddsRatio_working_3-way'!X641^(1/3)*SIN('OddsRatio_working_3-way'!Y641/3)</f>
        <v>#VALUE!</v>
      </c>
      <c r="AD641" s="11" t="e">
        <f>'OddsRatio_working_3-way'!X641^(1/3)*SIN(('OddsRatio_working_3-way'!Y641+2*PI())/3)</f>
        <v>#VALUE!</v>
      </c>
      <c r="AE641" s="11" t="e">
        <f>'OddsRatio_working_3-way'!X641^(1/3)*SIN(('OddsRatio_working_3-way'!Y641+4*PI())/3)</f>
        <v>#VALUE!</v>
      </c>
      <c r="AF641" s="11" t="e">
        <f>-'OddsRatio_working_3-way'!U641/(3*'OddsRatio_working_3-way'!X641^(1/3))*COS(('OddsRatio_working_3-way'!Y641)/3)</f>
        <v>#VALUE!</v>
      </c>
      <c r="AG641" s="11" t="e">
        <f>-'OddsRatio_working_3-way'!U641/(3*'OddsRatio_working_3-way'!X641^(1/3))*COS(('OddsRatio_working_3-way'!Y641+2*PI())/3)</f>
        <v>#VALUE!</v>
      </c>
      <c r="AH641" s="11" t="e">
        <f>-'OddsRatio_working_3-way'!U641/(3*'OddsRatio_working_3-way'!X641^(1/3))*COS(('OddsRatio_working_3-way'!Y641+4*PI())/3)</f>
        <v>#VALUE!</v>
      </c>
      <c r="AI641" s="11" t="e">
        <f>'OddsRatio_working_3-way'!U641/(3*'OddsRatio_working_3-way'!X641^(1/3))*SIN(('OddsRatio_working_3-way'!Y641)/3)</f>
        <v>#VALUE!</v>
      </c>
      <c r="AJ641" s="11" t="e">
        <f>'OddsRatio_working_3-way'!U641/(3*'OddsRatio_working_3-way'!X641^(1/3))*SIN(('OddsRatio_working_3-way'!Y641+2*PI())/3)</f>
        <v>#VALUE!</v>
      </c>
      <c r="AK641" s="11" t="e">
        <f>'OddsRatio_working_3-way'!U641/(3*'OddsRatio_working_3-way'!X641^(1/3))*SIN(('OddsRatio_working_3-way'!Y641+4*PI())/3)</f>
        <v>#VALUE!</v>
      </c>
      <c r="AL641" s="11" t="e">
        <f>'OddsRatio_working_3-way'!Z641+'OddsRatio_working_3-way'!AF641</f>
        <v>#VALUE!</v>
      </c>
      <c r="AM641" s="11" t="e">
        <f>'OddsRatio_working_3-way'!AA641+'OddsRatio_working_3-way'!AG641</f>
        <v>#VALUE!</v>
      </c>
      <c r="AN641" s="11" t="e">
        <f>'OddsRatio_working_3-way'!AB641+'OddsRatio_working_3-way'!AH641</f>
        <v>#VALUE!</v>
      </c>
      <c r="AO641" s="11" t="e">
        <f>'OddsRatio_working_3-way'!AC641+'OddsRatio_working_3-way'!AI641</f>
        <v>#VALUE!</v>
      </c>
      <c r="AP641" s="11" t="e">
        <f>'OddsRatio_working_3-way'!AD641+'OddsRatio_working_3-way'!AJ641</f>
        <v>#VALUE!</v>
      </c>
      <c r="AQ641" s="11" t="e">
        <f>'OddsRatio_working_3-way'!AE641+'OddsRatio_working_3-way'!AK641</f>
        <v>#VALUE!</v>
      </c>
      <c r="AR641" s="10" t="str">
        <f>IF(A641="","",IF(('OddsRatio_working_3-way'!X641=0),IF(Q641&gt;0,-Q641^(1/3),(-Q641)^(1/3)),'OddsRatio_working_3-way'!AL641-'OddsRatio_working_3-way'!R641/3))</f>
        <v/>
      </c>
      <c r="AS641" s="11" t="e">
        <f>IF(('OddsRatio_working_3-way'!X641=0),IF(Q641&gt;0,-Q641^(1/3),(-Q641)^(1/3)),'OddsRatio_working_3-way'!AM641-'OddsRatio_working_3-way'!R641/3)</f>
        <v>#VALUE!</v>
      </c>
      <c r="AT641" s="11" t="e">
        <f>IF(('OddsRatio_working_3-way'!X641=0),IF(Q641&gt;0,-Q641^(1/3),(-Q641)^(1/3)),'OddsRatio_working_3-way'!AN641-'OddsRatio_working_3-way'!R641/3)</f>
        <v>#VALUE!</v>
      </c>
      <c r="AU641" s="11" t="e">
        <f>IF(('OddsRatio_working_3-way'!X641=0),0,'OddsRatio_working_3-way'!AO641)</f>
        <v>#VALUE!</v>
      </c>
      <c r="AV641" s="11" t="e">
        <f>IF(('OddsRatio_working_3-way'!X641=0),0,'OddsRatio_working_3-way'!AP641)</f>
        <v>#VALUE!</v>
      </c>
      <c r="AW641" s="11" t="e">
        <f>IF(('OddsRatio_working_3-way'!X641=0),0,'OddsRatio_working_3-way'!AQ641)</f>
        <v>#VALUE!</v>
      </c>
    </row>
    <row r="642" spans="1:4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9" t="e">
        <f t="shared" si="130"/>
        <v>#VALUE!</v>
      </c>
      <c r="E642" s="9" t="e">
        <f t="shared" si="131"/>
        <v>#VALUE!</v>
      </c>
      <c r="F642" s="9" t="e">
        <f t="shared" si="132"/>
        <v>#VALUE!</v>
      </c>
      <c r="G642" s="9" t="str">
        <f t="shared" si="133"/>
        <v/>
      </c>
      <c r="H642" s="9" t="str">
        <f t="shared" si="134"/>
        <v/>
      </c>
      <c r="I642" s="9" t="str">
        <f t="shared" si="135"/>
        <v/>
      </c>
      <c r="J642" s="9" t="str">
        <f t="shared" si="136"/>
        <v/>
      </c>
      <c r="K642" s="11" t="e">
        <f t="shared" si="137"/>
        <v>#VALUE!</v>
      </c>
      <c r="L642" s="11" t="e">
        <f t="shared" si="138"/>
        <v>#VALUE!</v>
      </c>
      <c r="M642" s="11" t="e">
        <f t="shared" si="139"/>
        <v>#VALUE!</v>
      </c>
      <c r="N642" s="11" t="e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#VALUE!</v>
      </c>
      <c r="O642" s="11">
        <f>0</f>
        <v>0</v>
      </c>
      <c r="P642" s="11" t="e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#VALUE!</v>
      </c>
      <c r="Q642" s="11" t="e">
        <f>2*'OddsRatio_working_3-way'!K642*'OddsRatio_working_3-way'!L642*'OddsRatio_working_3-way'!M642</f>
        <v>#VALUE!</v>
      </c>
      <c r="R642" s="11" t="e">
        <f t="shared" si="140"/>
        <v>#VALUE!</v>
      </c>
      <c r="S642" s="11" t="e">
        <f t="shared" si="141"/>
        <v>#VALUE!</v>
      </c>
      <c r="T642" s="11" t="e">
        <f t="shared" si="142"/>
        <v>#VALUE!</v>
      </c>
      <c r="U642" s="11" t="e">
        <f>'OddsRatio_working_3-way'!S642-'OddsRatio_working_3-way'!R642^2/3</f>
        <v>#VALUE!</v>
      </c>
      <c r="V642" s="11" t="e">
        <f>'OddsRatio_working_3-way'!S642*'OddsRatio_working_3-way'!R642/3-2*'OddsRatio_working_3-way'!R642^3/27-'OddsRatio_working_3-way'!T642</f>
        <v>#VALUE!</v>
      </c>
      <c r="W642" s="11" t="e">
        <f>'OddsRatio_working_3-way'!V642^2+4*'OddsRatio_working_3-way'!U642^3/27</f>
        <v>#VALUE!</v>
      </c>
      <c r="X642" s="11" t="e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#VALUE!</v>
      </c>
      <c r="Y642" s="11" t="e">
        <f>IF('OddsRatio_working_3-way'!W642&gt;=0,IF('OddsRatio_working_3-way'!V642+SQRT('OddsRatio_working_3-way'!W642)&gt;0,0,PI()),ACOS('OddsRatio_working_3-way'!V642/(2*'OddsRatio_working_3-way'!X642)))</f>
        <v>#VALUE!</v>
      </c>
      <c r="Z642" s="11" t="e">
        <f>'OddsRatio_working_3-way'!X642^(1/3)*COS('OddsRatio_working_3-way'!Y642/3)</f>
        <v>#VALUE!</v>
      </c>
      <c r="AA642" s="11" t="e">
        <f>'OddsRatio_working_3-way'!X642^(1/3)*COS(('OddsRatio_working_3-way'!Y642+2*PI())/3)</f>
        <v>#VALUE!</v>
      </c>
      <c r="AB642" s="11" t="e">
        <f>'OddsRatio_working_3-way'!X642^(1/3)*COS(('OddsRatio_working_3-way'!Y642+4*PI())/3)</f>
        <v>#VALUE!</v>
      </c>
      <c r="AC642" s="11" t="e">
        <f>'OddsRatio_working_3-way'!X642^(1/3)*SIN('OddsRatio_working_3-way'!Y642/3)</f>
        <v>#VALUE!</v>
      </c>
      <c r="AD642" s="11" t="e">
        <f>'OddsRatio_working_3-way'!X642^(1/3)*SIN(('OddsRatio_working_3-way'!Y642+2*PI())/3)</f>
        <v>#VALUE!</v>
      </c>
      <c r="AE642" s="11" t="e">
        <f>'OddsRatio_working_3-way'!X642^(1/3)*SIN(('OddsRatio_working_3-way'!Y642+4*PI())/3)</f>
        <v>#VALUE!</v>
      </c>
      <c r="AF642" s="11" t="e">
        <f>-'OddsRatio_working_3-way'!U642/(3*'OddsRatio_working_3-way'!X642^(1/3))*COS(('OddsRatio_working_3-way'!Y642)/3)</f>
        <v>#VALUE!</v>
      </c>
      <c r="AG642" s="11" t="e">
        <f>-'OddsRatio_working_3-way'!U642/(3*'OddsRatio_working_3-way'!X642^(1/3))*COS(('OddsRatio_working_3-way'!Y642+2*PI())/3)</f>
        <v>#VALUE!</v>
      </c>
      <c r="AH642" s="11" t="e">
        <f>-'OddsRatio_working_3-way'!U642/(3*'OddsRatio_working_3-way'!X642^(1/3))*COS(('OddsRatio_working_3-way'!Y642+4*PI())/3)</f>
        <v>#VALUE!</v>
      </c>
      <c r="AI642" s="11" t="e">
        <f>'OddsRatio_working_3-way'!U642/(3*'OddsRatio_working_3-way'!X642^(1/3))*SIN(('OddsRatio_working_3-way'!Y642)/3)</f>
        <v>#VALUE!</v>
      </c>
      <c r="AJ642" s="11" t="e">
        <f>'OddsRatio_working_3-way'!U642/(3*'OddsRatio_working_3-way'!X642^(1/3))*SIN(('OddsRatio_working_3-way'!Y642+2*PI())/3)</f>
        <v>#VALUE!</v>
      </c>
      <c r="AK642" s="11" t="e">
        <f>'OddsRatio_working_3-way'!U642/(3*'OddsRatio_working_3-way'!X642^(1/3))*SIN(('OddsRatio_working_3-way'!Y642+4*PI())/3)</f>
        <v>#VALUE!</v>
      </c>
      <c r="AL642" s="11" t="e">
        <f>'OddsRatio_working_3-way'!Z642+'OddsRatio_working_3-way'!AF642</f>
        <v>#VALUE!</v>
      </c>
      <c r="AM642" s="11" t="e">
        <f>'OddsRatio_working_3-way'!AA642+'OddsRatio_working_3-way'!AG642</f>
        <v>#VALUE!</v>
      </c>
      <c r="AN642" s="11" t="e">
        <f>'OddsRatio_working_3-way'!AB642+'OddsRatio_working_3-way'!AH642</f>
        <v>#VALUE!</v>
      </c>
      <c r="AO642" s="11" t="e">
        <f>'OddsRatio_working_3-way'!AC642+'OddsRatio_working_3-way'!AI642</f>
        <v>#VALUE!</v>
      </c>
      <c r="AP642" s="11" t="e">
        <f>'OddsRatio_working_3-way'!AD642+'OddsRatio_working_3-way'!AJ642</f>
        <v>#VALUE!</v>
      </c>
      <c r="AQ642" s="11" t="e">
        <f>'OddsRatio_working_3-way'!AE642+'OddsRatio_working_3-way'!AK642</f>
        <v>#VALUE!</v>
      </c>
      <c r="AR642" s="10" t="str">
        <f>IF(A642="","",IF(('OddsRatio_working_3-way'!X642=0),IF(Q642&gt;0,-Q642^(1/3),(-Q642)^(1/3)),'OddsRatio_working_3-way'!AL642-'OddsRatio_working_3-way'!R642/3))</f>
        <v/>
      </c>
      <c r="AS642" s="11" t="e">
        <f>IF(('OddsRatio_working_3-way'!X642=0),IF(Q642&gt;0,-Q642^(1/3),(-Q642)^(1/3)),'OddsRatio_working_3-way'!AM642-'OddsRatio_working_3-way'!R642/3)</f>
        <v>#VALUE!</v>
      </c>
      <c r="AT642" s="11" t="e">
        <f>IF(('OddsRatio_working_3-way'!X642=0),IF(Q642&gt;0,-Q642^(1/3),(-Q642)^(1/3)),'OddsRatio_working_3-way'!AN642-'OddsRatio_working_3-way'!R642/3)</f>
        <v>#VALUE!</v>
      </c>
      <c r="AU642" s="11" t="e">
        <f>IF(('OddsRatio_working_3-way'!X642=0),0,'OddsRatio_working_3-way'!AO642)</f>
        <v>#VALUE!</v>
      </c>
      <c r="AV642" s="11" t="e">
        <f>IF(('OddsRatio_working_3-way'!X642=0),0,'OddsRatio_working_3-way'!AP642)</f>
        <v>#VALUE!</v>
      </c>
      <c r="AW642" s="11" t="e">
        <f>IF(('OddsRatio_working_3-way'!X642=0),0,'OddsRatio_working_3-way'!AQ642)</f>
        <v>#VALUE!</v>
      </c>
    </row>
    <row r="643" spans="1:4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9" t="e">
        <f t="shared" si="130"/>
        <v>#VALUE!</v>
      </c>
      <c r="E643" s="9" t="e">
        <f t="shared" si="131"/>
        <v>#VALUE!</v>
      </c>
      <c r="F643" s="9" t="e">
        <f t="shared" si="132"/>
        <v>#VALUE!</v>
      </c>
      <c r="G643" s="9" t="str">
        <f t="shared" si="133"/>
        <v/>
      </c>
      <c r="H643" s="9" t="str">
        <f t="shared" si="134"/>
        <v/>
      </c>
      <c r="I643" s="9" t="str">
        <f t="shared" si="135"/>
        <v/>
      </c>
      <c r="J643" s="9" t="str">
        <f t="shared" si="136"/>
        <v/>
      </c>
      <c r="K643" s="11" t="e">
        <f t="shared" si="137"/>
        <v>#VALUE!</v>
      </c>
      <c r="L643" s="11" t="e">
        <f t="shared" si="138"/>
        <v>#VALUE!</v>
      </c>
      <c r="M643" s="11" t="e">
        <f t="shared" si="139"/>
        <v>#VALUE!</v>
      </c>
      <c r="N643" s="11" t="e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#VALUE!</v>
      </c>
      <c r="O643" s="11">
        <f>0</f>
        <v>0</v>
      </c>
      <c r="P643" s="11" t="e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#VALUE!</v>
      </c>
      <c r="Q643" s="11" t="e">
        <f>2*'OddsRatio_working_3-way'!K643*'OddsRatio_working_3-way'!L643*'OddsRatio_working_3-way'!M643</f>
        <v>#VALUE!</v>
      </c>
      <c r="R643" s="11" t="e">
        <f t="shared" si="140"/>
        <v>#VALUE!</v>
      </c>
      <c r="S643" s="11" t="e">
        <f t="shared" si="141"/>
        <v>#VALUE!</v>
      </c>
      <c r="T643" s="11" t="e">
        <f t="shared" si="142"/>
        <v>#VALUE!</v>
      </c>
      <c r="U643" s="11" t="e">
        <f>'OddsRatio_working_3-way'!S643-'OddsRatio_working_3-way'!R643^2/3</f>
        <v>#VALUE!</v>
      </c>
      <c r="V643" s="11" t="e">
        <f>'OddsRatio_working_3-way'!S643*'OddsRatio_working_3-way'!R643/3-2*'OddsRatio_working_3-way'!R643^3/27-'OddsRatio_working_3-way'!T643</f>
        <v>#VALUE!</v>
      </c>
      <c r="W643" s="11" t="e">
        <f>'OddsRatio_working_3-way'!V643^2+4*'OddsRatio_working_3-way'!U643^3/27</f>
        <v>#VALUE!</v>
      </c>
      <c r="X643" s="11" t="e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#VALUE!</v>
      </c>
      <c r="Y643" s="11" t="e">
        <f>IF('OddsRatio_working_3-way'!W643&gt;=0,IF('OddsRatio_working_3-way'!V643+SQRT('OddsRatio_working_3-way'!W643)&gt;0,0,PI()),ACOS('OddsRatio_working_3-way'!V643/(2*'OddsRatio_working_3-way'!X643)))</f>
        <v>#VALUE!</v>
      </c>
      <c r="Z643" s="11" t="e">
        <f>'OddsRatio_working_3-way'!X643^(1/3)*COS('OddsRatio_working_3-way'!Y643/3)</f>
        <v>#VALUE!</v>
      </c>
      <c r="AA643" s="11" t="e">
        <f>'OddsRatio_working_3-way'!X643^(1/3)*COS(('OddsRatio_working_3-way'!Y643+2*PI())/3)</f>
        <v>#VALUE!</v>
      </c>
      <c r="AB643" s="11" t="e">
        <f>'OddsRatio_working_3-way'!X643^(1/3)*COS(('OddsRatio_working_3-way'!Y643+4*PI())/3)</f>
        <v>#VALUE!</v>
      </c>
      <c r="AC643" s="11" t="e">
        <f>'OddsRatio_working_3-way'!X643^(1/3)*SIN('OddsRatio_working_3-way'!Y643/3)</f>
        <v>#VALUE!</v>
      </c>
      <c r="AD643" s="11" t="e">
        <f>'OddsRatio_working_3-way'!X643^(1/3)*SIN(('OddsRatio_working_3-way'!Y643+2*PI())/3)</f>
        <v>#VALUE!</v>
      </c>
      <c r="AE643" s="11" t="e">
        <f>'OddsRatio_working_3-way'!X643^(1/3)*SIN(('OddsRatio_working_3-way'!Y643+4*PI())/3)</f>
        <v>#VALUE!</v>
      </c>
      <c r="AF643" s="11" t="e">
        <f>-'OddsRatio_working_3-way'!U643/(3*'OddsRatio_working_3-way'!X643^(1/3))*COS(('OddsRatio_working_3-way'!Y643)/3)</f>
        <v>#VALUE!</v>
      </c>
      <c r="AG643" s="11" t="e">
        <f>-'OddsRatio_working_3-way'!U643/(3*'OddsRatio_working_3-way'!X643^(1/3))*COS(('OddsRatio_working_3-way'!Y643+2*PI())/3)</f>
        <v>#VALUE!</v>
      </c>
      <c r="AH643" s="11" t="e">
        <f>-'OddsRatio_working_3-way'!U643/(3*'OddsRatio_working_3-way'!X643^(1/3))*COS(('OddsRatio_working_3-way'!Y643+4*PI())/3)</f>
        <v>#VALUE!</v>
      </c>
      <c r="AI643" s="11" t="e">
        <f>'OddsRatio_working_3-way'!U643/(3*'OddsRatio_working_3-way'!X643^(1/3))*SIN(('OddsRatio_working_3-way'!Y643)/3)</f>
        <v>#VALUE!</v>
      </c>
      <c r="AJ643" s="11" t="e">
        <f>'OddsRatio_working_3-way'!U643/(3*'OddsRatio_working_3-way'!X643^(1/3))*SIN(('OddsRatio_working_3-way'!Y643+2*PI())/3)</f>
        <v>#VALUE!</v>
      </c>
      <c r="AK643" s="11" t="e">
        <f>'OddsRatio_working_3-way'!U643/(3*'OddsRatio_working_3-way'!X643^(1/3))*SIN(('OddsRatio_working_3-way'!Y643+4*PI())/3)</f>
        <v>#VALUE!</v>
      </c>
      <c r="AL643" s="11" t="e">
        <f>'OddsRatio_working_3-way'!Z643+'OddsRatio_working_3-way'!AF643</f>
        <v>#VALUE!</v>
      </c>
      <c r="AM643" s="11" t="e">
        <f>'OddsRatio_working_3-way'!AA643+'OddsRatio_working_3-way'!AG643</f>
        <v>#VALUE!</v>
      </c>
      <c r="AN643" s="11" t="e">
        <f>'OddsRatio_working_3-way'!AB643+'OddsRatio_working_3-way'!AH643</f>
        <v>#VALUE!</v>
      </c>
      <c r="AO643" s="11" t="e">
        <f>'OddsRatio_working_3-way'!AC643+'OddsRatio_working_3-way'!AI643</f>
        <v>#VALUE!</v>
      </c>
      <c r="AP643" s="11" t="e">
        <f>'OddsRatio_working_3-way'!AD643+'OddsRatio_working_3-way'!AJ643</f>
        <v>#VALUE!</v>
      </c>
      <c r="AQ643" s="11" t="e">
        <f>'OddsRatio_working_3-way'!AE643+'OddsRatio_working_3-way'!AK643</f>
        <v>#VALUE!</v>
      </c>
      <c r="AR643" s="10" t="str">
        <f>IF(A643="","",IF(('OddsRatio_working_3-way'!X643=0),IF(Q643&gt;0,-Q643^(1/3),(-Q643)^(1/3)),'OddsRatio_working_3-way'!AL643-'OddsRatio_working_3-way'!R643/3))</f>
        <v/>
      </c>
      <c r="AS643" s="11" t="e">
        <f>IF(('OddsRatio_working_3-way'!X643=0),IF(Q643&gt;0,-Q643^(1/3),(-Q643)^(1/3)),'OddsRatio_working_3-way'!AM643-'OddsRatio_working_3-way'!R643/3)</f>
        <v>#VALUE!</v>
      </c>
      <c r="AT643" s="11" t="e">
        <f>IF(('OddsRatio_working_3-way'!X643=0),IF(Q643&gt;0,-Q643^(1/3),(-Q643)^(1/3)),'OddsRatio_working_3-way'!AN643-'OddsRatio_working_3-way'!R643/3)</f>
        <v>#VALUE!</v>
      </c>
      <c r="AU643" s="11" t="e">
        <f>IF(('OddsRatio_working_3-way'!X643=0),0,'OddsRatio_working_3-way'!AO643)</f>
        <v>#VALUE!</v>
      </c>
      <c r="AV643" s="11" t="e">
        <f>IF(('OddsRatio_working_3-way'!X643=0),0,'OddsRatio_working_3-way'!AP643)</f>
        <v>#VALUE!</v>
      </c>
      <c r="AW643" s="11" t="e">
        <f>IF(('OddsRatio_working_3-way'!X643=0),0,'OddsRatio_working_3-way'!AQ643)</f>
        <v>#VALUE!</v>
      </c>
    </row>
    <row r="644" spans="1:4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9" t="e">
        <f t="shared" ref="D644:D707" si="143">(K644/(AR644+K644-(AR644*K644)))</f>
        <v>#VALUE!</v>
      </c>
      <c r="E644" s="9" t="e">
        <f t="shared" ref="E644:E707" si="144">(L644/(AR644+L644-(AR644*L644)))</f>
        <v>#VALUE!</v>
      </c>
      <c r="F644" s="9" t="e">
        <f t="shared" ref="F644:F707" si="145">(M644/(AR644+M644-(AR644*M644)))</f>
        <v>#VALUE!</v>
      </c>
      <c r="G644" s="9" t="str">
        <f t="shared" ref="G644:G707" si="146">AR644</f>
        <v/>
      </c>
      <c r="H644" s="9" t="str">
        <f t="shared" ref="H644:H707" si="147">IF(A644="","",1/D644)</f>
        <v/>
      </c>
      <c r="I644" s="9" t="str">
        <f t="shared" ref="I644:I707" si="148">IF(B644="","",1/E644)</f>
        <v/>
      </c>
      <c r="J644" s="9" t="str">
        <f t="shared" ref="J644:J707" si="149">IF(C644="","",1/F644)</f>
        <v/>
      </c>
      <c r="K644" s="11" t="e">
        <f t="shared" ref="K644:K707" si="150">1/A644</f>
        <v>#VALUE!</v>
      </c>
      <c r="L644" s="11" t="e">
        <f t="shared" ref="L644:L707" si="151">1/B644</f>
        <v>#VALUE!</v>
      </c>
      <c r="M644" s="11" t="e">
        <f t="shared" ref="M644:M707" si="152">1/C644</f>
        <v>#VALUE!</v>
      </c>
      <c r="N644" s="11" t="e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#VALUE!</v>
      </c>
      <c r="O644" s="11">
        <f>0</f>
        <v>0</v>
      </c>
      <c r="P644" s="11" t="e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#VALUE!</v>
      </c>
      <c r="Q644" s="11" t="e">
        <f>2*'OddsRatio_working_3-way'!K644*'OddsRatio_working_3-way'!L644*'OddsRatio_working_3-way'!M644</f>
        <v>#VALUE!</v>
      </c>
      <c r="R644" s="11" t="e">
        <f t="shared" ref="R644:R707" si="153">O644/N644</f>
        <v>#VALUE!</v>
      </c>
      <c r="S644" s="11" t="e">
        <f t="shared" ref="S644:S707" si="154">P644/N644</f>
        <v>#VALUE!</v>
      </c>
      <c r="T644" s="11" t="e">
        <f t="shared" ref="T644:T707" si="155">Q644/N644</f>
        <v>#VALUE!</v>
      </c>
      <c r="U644" s="11" t="e">
        <f>'OddsRatio_working_3-way'!S644-'OddsRatio_working_3-way'!R644^2/3</f>
        <v>#VALUE!</v>
      </c>
      <c r="V644" s="11" t="e">
        <f>'OddsRatio_working_3-way'!S644*'OddsRatio_working_3-way'!R644/3-2*'OddsRatio_working_3-way'!R644^3/27-'OddsRatio_working_3-way'!T644</f>
        <v>#VALUE!</v>
      </c>
      <c r="W644" s="11" t="e">
        <f>'OddsRatio_working_3-way'!V644^2+4*'OddsRatio_working_3-way'!U644^3/27</f>
        <v>#VALUE!</v>
      </c>
      <c r="X644" s="11" t="e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#VALUE!</v>
      </c>
      <c r="Y644" s="11" t="e">
        <f>IF('OddsRatio_working_3-way'!W644&gt;=0,IF('OddsRatio_working_3-way'!V644+SQRT('OddsRatio_working_3-way'!W644)&gt;0,0,PI()),ACOS('OddsRatio_working_3-way'!V644/(2*'OddsRatio_working_3-way'!X644)))</f>
        <v>#VALUE!</v>
      </c>
      <c r="Z644" s="11" t="e">
        <f>'OddsRatio_working_3-way'!X644^(1/3)*COS('OddsRatio_working_3-way'!Y644/3)</f>
        <v>#VALUE!</v>
      </c>
      <c r="AA644" s="11" t="e">
        <f>'OddsRatio_working_3-way'!X644^(1/3)*COS(('OddsRatio_working_3-way'!Y644+2*PI())/3)</f>
        <v>#VALUE!</v>
      </c>
      <c r="AB644" s="11" t="e">
        <f>'OddsRatio_working_3-way'!X644^(1/3)*COS(('OddsRatio_working_3-way'!Y644+4*PI())/3)</f>
        <v>#VALUE!</v>
      </c>
      <c r="AC644" s="11" t="e">
        <f>'OddsRatio_working_3-way'!X644^(1/3)*SIN('OddsRatio_working_3-way'!Y644/3)</f>
        <v>#VALUE!</v>
      </c>
      <c r="AD644" s="11" t="e">
        <f>'OddsRatio_working_3-way'!X644^(1/3)*SIN(('OddsRatio_working_3-way'!Y644+2*PI())/3)</f>
        <v>#VALUE!</v>
      </c>
      <c r="AE644" s="11" t="e">
        <f>'OddsRatio_working_3-way'!X644^(1/3)*SIN(('OddsRatio_working_3-way'!Y644+4*PI())/3)</f>
        <v>#VALUE!</v>
      </c>
      <c r="AF644" s="11" t="e">
        <f>-'OddsRatio_working_3-way'!U644/(3*'OddsRatio_working_3-way'!X644^(1/3))*COS(('OddsRatio_working_3-way'!Y644)/3)</f>
        <v>#VALUE!</v>
      </c>
      <c r="AG644" s="11" t="e">
        <f>-'OddsRatio_working_3-way'!U644/(3*'OddsRatio_working_3-way'!X644^(1/3))*COS(('OddsRatio_working_3-way'!Y644+2*PI())/3)</f>
        <v>#VALUE!</v>
      </c>
      <c r="AH644" s="11" t="e">
        <f>-'OddsRatio_working_3-way'!U644/(3*'OddsRatio_working_3-way'!X644^(1/3))*COS(('OddsRatio_working_3-way'!Y644+4*PI())/3)</f>
        <v>#VALUE!</v>
      </c>
      <c r="AI644" s="11" t="e">
        <f>'OddsRatio_working_3-way'!U644/(3*'OddsRatio_working_3-way'!X644^(1/3))*SIN(('OddsRatio_working_3-way'!Y644)/3)</f>
        <v>#VALUE!</v>
      </c>
      <c r="AJ644" s="11" t="e">
        <f>'OddsRatio_working_3-way'!U644/(3*'OddsRatio_working_3-way'!X644^(1/3))*SIN(('OddsRatio_working_3-way'!Y644+2*PI())/3)</f>
        <v>#VALUE!</v>
      </c>
      <c r="AK644" s="11" t="e">
        <f>'OddsRatio_working_3-way'!U644/(3*'OddsRatio_working_3-way'!X644^(1/3))*SIN(('OddsRatio_working_3-way'!Y644+4*PI())/3)</f>
        <v>#VALUE!</v>
      </c>
      <c r="AL644" s="11" t="e">
        <f>'OddsRatio_working_3-way'!Z644+'OddsRatio_working_3-way'!AF644</f>
        <v>#VALUE!</v>
      </c>
      <c r="AM644" s="11" t="e">
        <f>'OddsRatio_working_3-way'!AA644+'OddsRatio_working_3-way'!AG644</f>
        <v>#VALUE!</v>
      </c>
      <c r="AN644" s="11" t="e">
        <f>'OddsRatio_working_3-way'!AB644+'OddsRatio_working_3-way'!AH644</f>
        <v>#VALUE!</v>
      </c>
      <c r="AO644" s="11" t="e">
        <f>'OddsRatio_working_3-way'!AC644+'OddsRatio_working_3-way'!AI644</f>
        <v>#VALUE!</v>
      </c>
      <c r="AP644" s="11" t="e">
        <f>'OddsRatio_working_3-way'!AD644+'OddsRatio_working_3-way'!AJ644</f>
        <v>#VALUE!</v>
      </c>
      <c r="AQ644" s="11" t="e">
        <f>'OddsRatio_working_3-way'!AE644+'OddsRatio_working_3-way'!AK644</f>
        <v>#VALUE!</v>
      </c>
      <c r="AR644" s="10" t="str">
        <f>IF(A644="","",IF(('OddsRatio_working_3-way'!X644=0),IF(Q644&gt;0,-Q644^(1/3),(-Q644)^(1/3)),'OddsRatio_working_3-way'!AL644-'OddsRatio_working_3-way'!R644/3))</f>
        <v/>
      </c>
      <c r="AS644" s="11" t="e">
        <f>IF(('OddsRatio_working_3-way'!X644=0),IF(Q644&gt;0,-Q644^(1/3),(-Q644)^(1/3)),'OddsRatio_working_3-way'!AM644-'OddsRatio_working_3-way'!R644/3)</f>
        <v>#VALUE!</v>
      </c>
      <c r="AT644" s="11" t="e">
        <f>IF(('OddsRatio_working_3-way'!X644=0),IF(Q644&gt;0,-Q644^(1/3),(-Q644)^(1/3)),'OddsRatio_working_3-way'!AN644-'OddsRatio_working_3-way'!R644/3)</f>
        <v>#VALUE!</v>
      </c>
      <c r="AU644" s="11" t="e">
        <f>IF(('OddsRatio_working_3-way'!X644=0),0,'OddsRatio_working_3-way'!AO644)</f>
        <v>#VALUE!</v>
      </c>
      <c r="AV644" s="11" t="e">
        <f>IF(('OddsRatio_working_3-way'!X644=0),0,'OddsRatio_working_3-way'!AP644)</f>
        <v>#VALUE!</v>
      </c>
      <c r="AW644" s="11" t="e">
        <f>IF(('OddsRatio_working_3-way'!X644=0),0,'OddsRatio_working_3-way'!AQ644)</f>
        <v>#VALUE!</v>
      </c>
    </row>
    <row r="645" spans="1:4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9" t="e">
        <f t="shared" si="143"/>
        <v>#VALUE!</v>
      </c>
      <c r="E645" s="9" t="e">
        <f t="shared" si="144"/>
        <v>#VALUE!</v>
      </c>
      <c r="F645" s="9" t="e">
        <f t="shared" si="145"/>
        <v>#VALUE!</v>
      </c>
      <c r="G645" s="9" t="str">
        <f t="shared" si="146"/>
        <v/>
      </c>
      <c r="H645" s="9" t="str">
        <f t="shared" si="147"/>
        <v/>
      </c>
      <c r="I645" s="9" t="str">
        <f t="shared" si="148"/>
        <v/>
      </c>
      <c r="J645" s="9" t="str">
        <f t="shared" si="149"/>
        <v/>
      </c>
      <c r="K645" s="11" t="e">
        <f t="shared" si="150"/>
        <v>#VALUE!</v>
      </c>
      <c r="L645" s="11" t="e">
        <f t="shared" si="151"/>
        <v>#VALUE!</v>
      </c>
      <c r="M645" s="11" t="e">
        <f t="shared" si="152"/>
        <v>#VALUE!</v>
      </c>
      <c r="N645" s="11" t="e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#VALUE!</v>
      </c>
      <c r="O645" s="11">
        <f>0</f>
        <v>0</v>
      </c>
      <c r="P645" s="11" t="e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#VALUE!</v>
      </c>
      <c r="Q645" s="11" t="e">
        <f>2*'OddsRatio_working_3-way'!K645*'OddsRatio_working_3-way'!L645*'OddsRatio_working_3-way'!M645</f>
        <v>#VALUE!</v>
      </c>
      <c r="R645" s="11" t="e">
        <f t="shared" si="153"/>
        <v>#VALUE!</v>
      </c>
      <c r="S645" s="11" t="e">
        <f t="shared" si="154"/>
        <v>#VALUE!</v>
      </c>
      <c r="T645" s="11" t="e">
        <f t="shared" si="155"/>
        <v>#VALUE!</v>
      </c>
      <c r="U645" s="11" t="e">
        <f>'OddsRatio_working_3-way'!S645-'OddsRatio_working_3-way'!R645^2/3</f>
        <v>#VALUE!</v>
      </c>
      <c r="V645" s="11" t="e">
        <f>'OddsRatio_working_3-way'!S645*'OddsRatio_working_3-way'!R645/3-2*'OddsRatio_working_3-way'!R645^3/27-'OddsRatio_working_3-way'!T645</f>
        <v>#VALUE!</v>
      </c>
      <c r="W645" s="11" t="e">
        <f>'OddsRatio_working_3-way'!V645^2+4*'OddsRatio_working_3-way'!U645^3/27</f>
        <v>#VALUE!</v>
      </c>
      <c r="X645" s="11" t="e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#VALUE!</v>
      </c>
      <c r="Y645" s="11" t="e">
        <f>IF('OddsRatio_working_3-way'!W645&gt;=0,IF('OddsRatio_working_3-way'!V645+SQRT('OddsRatio_working_3-way'!W645)&gt;0,0,PI()),ACOS('OddsRatio_working_3-way'!V645/(2*'OddsRatio_working_3-way'!X645)))</f>
        <v>#VALUE!</v>
      </c>
      <c r="Z645" s="11" t="e">
        <f>'OddsRatio_working_3-way'!X645^(1/3)*COS('OddsRatio_working_3-way'!Y645/3)</f>
        <v>#VALUE!</v>
      </c>
      <c r="AA645" s="11" t="e">
        <f>'OddsRatio_working_3-way'!X645^(1/3)*COS(('OddsRatio_working_3-way'!Y645+2*PI())/3)</f>
        <v>#VALUE!</v>
      </c>
      <c r="AB645" s="11" t="e">
        <f>'OddsRatio_working_3-way'!X645^(1/3)*COS(('OddsRatio_working_3-way'!Y645+4*PI())/3)</f>
        <v>#VALUE!</v>
      </c>
      <c r="AC645" s="11" t="e">
        <f>'OddsRatio_working_3-way'!X645^(1/3)*SIN('OddsRatio_working_3-way'!Y645/3)</f>
        <v>#VALUE!</v>
      </c>
      <c r="AD645" s="11" t="e">
        <f>'OddsRatio_working_3-way'!X645^(1/3)*SIN(('OddsRatio_working_3-way'!Y645+2*PI())/3)</f>
        <v>#VALUE!</v>
      </c>
      <c r="AE645" s="11" t="e">
        <f>'OddsRatio_working_3-way'!X645^(1/3)*SIN(('OddsRatio_working_3-way'!Y645+4*PI())/3)</f>
        <v>#VALUE!</v>
      </c>
      <c r="AF645" s="11" t="e">
        <f>-'OddsRatio_working_3-way'!U645/(3*'OddsRatio_working_3-way'!X645^(1/3))*COS(('OddsRatio_working_3-way'!Y645)/3)</f>
        <v>#VALUE!</v>
      </c>
      <c r="AG645" s="11" t="e">
        <f>-'OddsRatio_working_3-way'!U645/(3*'OddsRatio_working_3-way'!X645^(1/3))*COS(('OddsRatio_working_3-way'!Y645+2*PI())/3)</f>
        <v>#VALUE!</v>
      </c>
      <c r="AH645" s="11" t="e">
        <f>-'OddsRatio_working_3-way'!U645/(3*'OddsRatio_working_3-way'!X645^(1/3))*COS(('OddsRatio_working_3-way'!Y645+4*PI())/3)</f>
        <v>#VALUE!</v>
      </c>
      <c r="AI645" s="11" t="e">
        <f>'OddsRatio_working_3-way'!U645/(3*'OddsRatio_working_3-way'!X645^(1/3))*SIN(('OddsRatio_working_3-way'!Y645)/3)</f>
        <v>#VALUE!</v>
      </c>
      <c r="AJ645" s="11" t="e">
        <f>'OddsRatio_working_3-way'!U645/(3*'OddsRatio_working_3-way'!X645^(1/3))*SIN(('OddsRatio_working_3-way'!Y645+2*PI())/3)</f>
        <v>#VALUE!</v>
      </c>
      <c r="AK645" s="11" t="e">
        <f>'OddsRatio_working_3-way'!U645/(3*'OddsRatio_working_3-way'!X645^(1/3))*SIN(('OddsRatio_working_3-way'!Y645+4*PI())/3)</f>
        <v>#VALUE!</v>
      </c>
      <c r="AL645" s="11" t="e">
        <f>'OddsRatio_working_3-way'!Z645+'OddsRatio_working_3-way'!AF645</f>
        <v>#VALUE!</v>
      </c>
      <c r="AM645" s="11" t="e">
        <f>'OddsRatio_working_3-way'!AA645+'OddsRatio_working_3-way'!AG645</f>
        <v>#VALUE!</v>
      </c>
      <c r="AN645" s="11" t="e">
        <f>'OddsRatio_working_3-way'!AB645+'OddsRatio_working_3-way'!AH645</f>
        <v>#VALUE!</v>
      </c>
      <c r="AO645" s="11" t="e">
        <f>'OddsRatio_working_3-way'!AC645+'OddsRatio_working_3-way'!AI645</f>
        <v>#VALUE!</v>
      </c>
      <c r="AP645" s="11" t="e">
        <f>'OddsRatio_working_3-way'!AD645+'OddsRatio_working_3-way'!AJ645</f>
        <v>#VALUE!</v>
      </c>
      <c r="AQ645" s="11" t="e">
        <f>'OddsRatio_working_3-way'!AE645+'OddsRatio_working_3-way'!AK645</f>
        <v>#VALUE!</v>
      </c>
      <c r="AR645" s="10" t="str">
        <f>IF(A645="","",IF(('OddsRatio_working_3-way'!X645=0),IF(Q645&gt;0,-Q645^(1/3),(-Q645)^(1/3)),'OddsRatio_working_3-way'!AL645-'OddsRatio_working_3-way'!R645/3))</f>
        <v/>
      </c>
      <c r="AS645" s="11" t="e">
        <f>IF(('OddsRatio_working_3-way'!X645=0),IF(Q645&gt;0,-Q645^(1/3),(-Q645)^(1/3)),'OddsRatio_working_3-way'!AM645-'OddsRatio_working_3-way'!R645/3)</f>
        <v>#VALUE!</v>
      </c>
      <c r="AT645" s="11" t="e">
        <f>IF(('OddsRatio_working_3-way'!X645=0),IF(Q645&gt;0,-Q645^(1/3),(-Q645)^(1/3)),'OddsRatio_working_3-way'!AN645-'OddsRatio_working_3-way'!R645/3)</f>
        <v>#VALUE!</v>
      </c>
      <c r="AU645" s="11" t="e">
        <f>IF(('OddsRatio_working_3-way'!X645=0),0,'OddsRatio_working_3-way'!AO645)</f>
        <v>#VALUE!</v>
      </c>
      <c r="AV645" s="11" t="e">
        <f>IF(('OddsRatio_working_3-way'!X645=0),0,'OddsRatio_working_3-way'!AP645)</f>
        <v>#VALUE!</v>
      </c>
      <c r="AW645" s="11" t="e">
        <f>IF(('OddsRatio_working_3-way'!X645=0),0,'OddsRatio_working_3-way'!AQ645)</f>
        <v>#VALUE!</v>
      </c>
    </row>
    <row r="646" spans="1:4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9" t="e">
        <f t="shared" si="143"/>
        <v>#VALUE!</v>
      </c>
      <c r="E646" s="9" t="e">
        <f t="shared" si="144"/>
        <v>#VALUE!</v>
      </c>
      <c r="F646" s="9" t="e">
        <f t="shared" si="145"/>
        <v>#VALUE!</v>
      </c>
      <c r="G646" s="9" t="str">
        <f t="shared" si="146"/>
        <v/>
      </c>
      <c r="H646" s="9" t="str">
        <f t="shared" si="147"/>
        <v/>
      </c>
      <c r="I646" s="9" t="str">
        <f t="shared" si="148"/>
        <v/>
      </c>
      <c r="J646" s="9" t="str">
        <f t="shared" si="149"/>
        <v/>
      </c>
      <c r="K646" s="11" t="e">
        <f t="shared" si="150"/>
        <v>#VALUE!</v>
      </c>
      <c r="L646" s="11" t="e">
        <f t="shared" si="151"/>
        <v>#VALUE!</v>
      </c>
      <c r="M646" s="11" t="e">
        <f t="shared" si="152"/>
        <v>#VALUE!</v>
      </c>
      <c r="N646" s="11" t="e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#VALUE!</v>
      </c>
      <c r="O646" s="11">
        <f>0</f>
        <v>0</v>
      </c>
      <c r="P646" s="11" t="e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#VALUE!</v>
      </c>
      <c r="Q646" s="11" t="e">
        <f>2*'OddsRatio_working_3-way'!K646*'OddsRatio_working_3-way'!L646*'OddsRatio_working_3-way'!M646</f>
        <v>#VALUE!</v>
      </c>
      <c r="R646" s="11" t="e">
        <f t="shared" si="153"/>
        <v>#VALUE!</v>
      </c>
      <c r="S646" s="11" t="e">
        <f t="shared" si="154"/>
        <v>#VALUE!</v>
      </c>
      <c r="T646" s="11" t="e">
        <f t="shared" si="155"/>
        <v>#VALUE!</v>
      </c>
      <c r="U646" s="11" t="e">
        <f>'OddsRatio_working_3-way'!S646-'OddsRatio_working_3-way'!R646^2/3</f>
        <v>#VALUE!</v>
      </c>
      <c r="V646" s="11" t="e">
        <f>'OddsRatio_working_3-way'!S646*'OddsRatio_working_3-way'!R646/3-2*'OddsRatio_working_3-way'!R646^3/27-'OddsRatio_working_3-way'!T646</f>
        <v>#VALUE!</v>
      </c>
      <c r="W646" s="11" t="e">
        <f>'OddsRatio_working_3-way'!V646^2+4*'OddsRatio_working_3-way'!U646^3/27</f>
        <v>#VALUE!</v>
      </c>
      <c r="X646" s="11" t="e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#VALUE!</v>
      </c>
      <c r="Y646" s="11" t="e">
        <f>IF('OddsRatio_working_3-way'!W646&gt;=0,IF('OddsRatio_working_3-way'!V646+SQRT('OddsRatio_working_3-way'!W646)&gt;0,0,PI()),ACOS('OddsRatio_working_3-way'!V646/(2*'OddsRatio_working_3-way'!X646)))</f>
        <v>#VALUE!</v>
      </c>
      <c r="Z646" s="11" t="e">
        <f>'OddsRatio_working_3-way'!X646^(1/3)*COS('OddsRatio_working_3-way'!Y646/3)</f>
        <v>#VALUE!</v>
      </c>
      <c r="AA646" s="11" t="e">
        <f>'OddsRatio_working_3-way'!X646^(1/3)*COS(('OddsRatio_working_3-way'!Y646+2*PI())/3)</f>
        <v>#VALUE!</v>
      </c>
      <c r="AB646" s="11" t="e">
        <f>'OddsRatio_working_3-way'!X646^(1/3)*COS(('OddsRatio_working_3-way'!Y646+4*PI())/3)</f>
        <v>#VALUE!</v>
      </c>
      <c r="AC646" s="11" t="e">
        <f>'OddsRatio_working_3-way'!X646^(1/3)*SIN('OddsRatio_working_3-way'!Y646/3)</f>
        <v>#VALUE!</v>
      </c>
      <c r="AD646" s="11" t="e">
        <f>'OddsRatio_working_3-way'!X646^(1/3)*SIN(('OddsRatio_working_3-way'!Y646+2*PI())/3)</f>
        <v>#VALUE!</v>
      </c>
      <c r="AE646" s="11" t="e">
        <f>'OddsRatio_working_3-way'!X646^(1/3)*SIN(('OddsRatio_working_3-way'!Y646+4*PI())/3)</f>
        <v>#VALUE!</v>
      </c>
      <c r="AF646" s="11" t="e">
        <f>-'OddsRatio_working_3-way'!U646/(3*'OddsRatio_working_3-way'!X646^(1/3))*COS(('OddsRatio_working_3-way'!Y646)/3)</f>
        <v>#VALUE!</v>
      </c>
      <c r="AG646" s="11" t="e">
        <f>-'OddsRatio_working_3-way'!U646/(3*'OddsRatio_working_3-way'!X646^(1/3))*COS(('OddsRatio_working_3-way'!Y646+2*PI())/3)</f>
        <v>#VALUE!</v>
      </c>
      <c r="AH646" s="11" t="e">
        <f>-'OddsRatio_working_3-way'!U646/(3*'OddsRatio_working_3-way'!X646^(1/3))*COS(('OddsRatio_working_3-way'!Y646+4*PI())/3)</f>
        <v>#VALUE!</v>
      </c>
      <c r="AI646" s="11" t="e">
        <f>'OddsRatio_working_3-way'!U646/(3*'OddsRatio_working_3-way'!X646^(1/3))*SIN(('OddsRatio_working_3-way'!Y646)/3)</f>
        <v>#VALUE!</v>
      </c>
      <c r="AJ646" s="11" t="e">
        <f>'OddsRatio_working_3-way'!U646/(3*'OddsRatio_working_3-way'!X646^(1/3))*SIN(('OddsRatio_working_3-way'!Y646+2*PI())/3)</f>
        <v>#VALUE!</v>
      </c>
      <c r="AK646" s="11" t="e">
        <f>'OddsRatio_working_3-way'!U646/(3*'OddsRatio_working_3-way'!X646^(1/3))*SIN(('OddsRatio_working_3-way'!Y646+4*PI())/3)</f>
        <v>#VALUE!</v>
      </c>
      <c r="AL646" s="11" t="e">
        <f>'OddsRatio_working_3-way'!Z646+'OddsRatio_working_3-way'!AF646</f>
        <v>#VALUE!</v>
      </c>
      <c r="AM646" s="11" t="e">
        <f>'OddsRatio_working_3-way'!AA646+'OddsRatio_working_3-way'!AG646</f>
        <v>#VALUE!</v>
      </c>
      <c r="AN646" s="11" t="e">
        <f>'OddsRatio_working_3-way'!AB646+'OddsRatio_working_3-way'!AH646</f>
        <v>#VALUE!</v>
      </c>
      <c r="AO646" s="11" t="e">
        <f>'OddsRatio_working_3-way'!AC646+'OddsRatio_working_3-way'!AI646</f>
        <v>#VALUE!</v>
      </c>
      <c r="AP646" s="11" t="e">
        <f>'OddsRatio_working_3-way'!AD646+'OddsRatio_working_3-way'!AJ646</f>
        <v>#VALUE!</v>
      </c>
      <c r="AQ646" s="11" t="e">
        <f>'OddsRatio_working_3-way'!AE646+'OddsRatio_working_3-way'!AK646</f>
        <v>#VALUE!</v>
      </c>
      <c r="AR646" s="10" t="str">
        <f>IF(A646="","",IF(('OddsRatio_working_3-way'!X646=0),IF(Q646&gt;0,-Q646^(1/3),(-Q646)^(1/3)),'OddsRatio_working_3-way'!AL646-'OddsRatio_working_3-way'!R646/3))</f>
        <v/>
      </c>
      <c r="AS646" s="11" t="e">
        <f>IF(('OddsRatio_working_3-way'!X646=0),IF(Q646&gt;0,-Q646^(1/3),(-Q646)^(1/3)),'OddsRatio_working_3-way'!AM646-'OddsRatio_working_3-way'!R646/3)</f>
        <v>#VALUE!</v>
      </c>
      <c r="AT646" s="11" t="e">
        <f>IF(('OddsRatio_working_3-way'!X646=0),IF(Q646&gt;0,-Q646^(1/3),(-Q646)^(1/3)),'OddsRatio_working_3-way'!AN646-'OddsRatio_working_3-way'!R646/3)</f>
        <v>#VALUE!</v>
      </c>
      <c r="AU646" s="11" t="e">
        <f>IF(('OddsRatio_working_3-way'!X646=0),0,'OddsRatio_working_3-way'!AO646)</f>
        <v>#VALUE!</v>
      </c>
      <c r="AV646" s="11" t="e">
        <f>IF(('OddsRatio_working_3-way'!X646=0),0,'OddsRatio_working_3-way'!AP646)</f>
        <v>#VALUE!</v>
      </c>
      <c r="AW646" s="11" t="e">
        <f>IF(('OddsRatio_working_3-way'!X646=0),0,'OddsRatio_working_3-way'!AQ646)</f>
        <v>#VALUE!</v>
      </c>
    </row>
    <row r="647" spans="1:4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9" t="e">
        <f t="shared" si="143"/>
        <v>#VALUE!</v>
      </c>
      <c r="E647" s="9" t="e">
        <f t="shared" si="144"/>
        <v>#VALUE!</v>
      </c>
      <c r="F647" s="9" t="e">
        <f t="shared" si="145"/>
        <v>#VALUE!</v>
      </c>
      <c r="G647" s="9" t="str">
        <f t="shared" si="146"/>
        <v/>
      </c>
      <c r="H647" s="9" t="str">
        <f t="shared" si="147"/>
        <v/>
      </c>
      <c r="I647" s="9" t="str">
        <f t="shared" si="148"/>
        <v/>
      </c>
      <c r="J647" s="9" t="str">
        <f t="shared" si="149"/>
        <v/>
      </c>
      <c r="K647" s="11" t="e">
        <f t="shared" si="150"/>
        <v>#VALUE!</v>
      </c>
      <c r="L647" s="11" t="e">
        <f t="shared" si="151"/>
        <v>#VALUE!</v>
      </c>
      <c r="M647" s="11" t="e">
        <f t="shared" si="152"/>
        <v>#VALUE!</v>
      </c>
      <c r="N647" s="11" t="e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#VALUE!</v>
      </c>
      <c r="O647" s="11">
        <f>0</f>
        <v>0</v>
      </c>
      <c r="P647" s="11" t="e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#VALUE!</v>
      </c>
      <c r="Q647" s="11" t="e">
        <f>2*'OddsRatio_working_3-way'!K647*'OddsRatio_working_3-way'!L647*'OddsRatio_working_3-way'!M647</f>
        <v>#VALUE!</v>
      </c>
      <c r="R647" s="11" t="e">
        <f t="shared" si="153"/>
        <v>#VALUE!</v>
      </c>
      <c r="S647" s="11" t="e">
        <f t="shared" si="154"/>
        <v>#VALUE!</v>
      </c>
      <c r="T647" s="11" t="e">
        <f t="shared" si="155"/>
        <v>#VALUE!</v>
      </c>
      <c r="U647" s="11" t="e">
        <f>'OddsRatio_working_3-way'!S647-'OddsRatio_working_3-way'!R647^2/3</f>
        <v>#VALUE!</v>
      </c>
      <c r="V647" s="11" t="e">
        <f>'OddsRatio_working_3-way'!S647*'OddsRatio_working_3-way'!R647/3-2*'OddsRatio_working_3-way'!R647^3/27-'OddsRatio_working_3-way'!T647</f>
        <v>#VALUE!</v>
      </c>
      <c r="W647" s="11" t="e">
        <f>'OddsRatio_working_3-way'!V647^2+4*'OddsRatio_working_3-way'!U647^3/27</f>
        <v>#VALUE!</v>
      </c>
      <c r="X647" s="11" t="e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#VALUE!</v>
      </c>
      <c r="Y647" s="11" t="e">
        <f>IF('OddsRatio_working_3-way'!W647&gt;=0,IF('OddsRatio_working_3-way'!V647+SQRT('OddsRatio_working_3-way'!W647)&gt;0,0,PI()),ACOS('OddsRatio_working_3-way'!V647/(2*'OddsRatio_working_3-way'!X647)))</f>
        <v>#VALUE!</v>
      </c>
      <c r="Z647" s="11" t="e">
        <f>'OddsRatio_working_3-way'!X647^(1/3)*COS('OddsRatio_working_3-way'!Y647/3)</f>
        <v>#VALUE!</v>
      </c>
      <c r="AA647" s="11" t="e">
        <f>'OddsRatio_working_3-way'!X647^(1/3)*COS(('OddsRatio_working_3-way'!Y647+2*PI())/3)</f>
        <v>#VALUE!</v>
      </c>
      <c r="AB647" s="11" t="e">
        <f>'OddsRatio_working_3-way'!X647^(1/3)*COS(('OddsRatio_working_3-way'!Y647+4*PI())/3)</f>
        <v>#VALUE!</v>
      </c>
      <c r="AC647" s="11" t="e">
        <f>'OddsRatio_working_3-way'!X647^(1/3)*SIN('OddsRatio_working_3-way'!Y647/3)</f>
        <v>#VALUE!</v>
      </c>
      <c r="AD647" s="11" t="e">
        <f>'OddsRatio_working_3-way'!X647^(1/3)*SIN(('OddsRatio_working_3-way'!Y647+2*PI())/3)</f>
        <v>#VALUE!</v>
      </c>
      <c r="AE647" s="11" t="e">
        <f>'OddsRatio_working_3-way'!X647^(1/3)*SIN(('OddsRatio_working_3-way'!Y647+4*PI())/3)</f>
        <v>#VALUE!</v>
      </c>
      <c r="AF647" s="11" t="e">
        <f>-'OddsRatio_working_3-way'!U647/(3*'OddsRatio_working_3-way'!X647^(1/3))*COS(('OddsRatio_working_3-way'!Y647)/3)</f>
        <v>#VALUE!</v>
      </c>
      <c r="AG647" s="11" t="e">
        <f>-'OddsRatio_working_3-way'!U647/(3*'OddsRatio_working_3-way'!X647^(1/3))*COS(('OddsRatio_working_3-way'!Y647+2*PI())/3)</f>
        <v>#VALUE!</v>
      </c>
      <c r="AH647" s="11" t="e">
        <f>-'OddsRatio_working_3-way'!U647/(3*'OddsRatio_working_3-way'!X647^(1/3))*COS(('OddsRatio_working_3-way'!Y647+4*PI())/3)</f>
        <v>#VALUE!</v>
      </c>
      <c r="AI647" s="11" t="e">
        <f>'OddsRatio_working_3-way'!U647/(3*'OddsRatio_working_3-way'!X647^(1/3))*SIN(('OddsRatio_working_3-way'!Y647)/3)</f>
        <v>#VALUE!</v>
      </c>
      <c r="AJ647" s="11" t="e">
        <f>'OddsRatio_working_3-way'!U647/(3*'OddsRatio_working_3-way'!X647^(1/3))*SIN(('OddsRatio_working_3-way'!Y647+2*PI())/3)</f>
        <v>#VALUE!</v>
      </c>
      <c r="AK647" s="11" t="e">
        <f>'OddsRatio_working_3-way'!U647/(3*'OddsRatio_working_3-way'!X647^(1/3))*SIN(('OddsRatio_working_3-way'!Y647+4*PI())/3)</f>
        <v>#VALUE!</v>
      </c>
      <c r="AL647" s="11" t="e">
        <f>'OddsRatio_working_3-way'!Z647+'OddsRatio_working_3-way'!AF647</f>
        <v>#VALUE!</v>
      </c>
      <c r="AM647" s="11" t="e">
        <f>'OddsRatio_working_3-way'!AA647+'OddsRatio_working_3-way'!AG647</f>
        <v>#VALUE!</v>
      </c>
      <c r="AN647" s="11" t="e">
        <f>'OddsRatio_working_3-way'!AB647+'OddsRatio_working_3-way'!AH647</f>
        <v>#VALUE!</v>
      </c>
      <c r="AO647" s="11" t="e">
        <f>'OddsRatio_working_3-way'!AC647+'OddsRatio_working_3-way'!AI647</f>
        <v>#VALUE!</v>
      </c>
      <c r="AP647" s="11" t="e">
        <f>'OddsRatio_working_3-way'!AD647+'OddsRatio_working_3-way'!AJ647</f>
        <v>#VALUE!</v>
      </c>
      <c r="AQ647" s="11" t="e">
        <f>'OddsRatio_working_3-way'!AE647+'OddsRatio_working_3-way'!AK647</f>
        <v>#VALUE!</v>
      </c>
      <c r="AR647" s="10" t="str">
        <f>IF(A647="","",IF(('OddsRatio_working_3-way'!X647=0),IF(Q647&gt;0,-Q647^(1/3),(-Q647)^(1/3)),'OddsRatio_working_3-way'!AL647-'OddsRatio_working_3-way'!R647/3))</f>
        <v/>
      </c>
      <c r="AS647" s="11" t="e">
        <f>IF(('OddsRatio_working_3-way'!X647=0),IF(Q647&gt;0,-Q647^(1/3),(-Q647)^(1/3)),'OddsRatio_working_3-way'!AM647-'OddsRatio_working_3-way'!R647/3)</f>
        <v>#VALUE!</v>
      </c>
      <c r="AT647" s="11" t="e">
        <f>IF(('OddsRatio_working_3-way'!X647=0),IF(Q647&gt;0,-Q647^(1/3),(-Q647)^(1/3)),'OddsRatio_working_3-way'!AN647-'OddsRatio_working_3-way'!R647/3)</f>
        <v>#VALUE!</v>
      </c>
      <c r="AU647" s="11" t="e">
        <f>IF(('OddsRatio_working_3-way'!X647=0),0,'OddsRatio_working_3-way'!AO647)</f>
        <v>#VALUE!</v>
      </c>
      <c r="AV647" s="11" t="e">
        <f>IF(('OddsRatio_working_3-way'!X647=0),0,'OddsRatio_working_3-way'!AP647)</f>
        <v>#VALUE!</v>
      </c>
      <c r="AW647" s="11" t="e">
        <f>IF(('OddsRatio_working_3-way'!X647=0),0,'OddsRatio_working_3-way'!AQ647)</f>
        <v>#VALUE!</v>
      </c>
    </row>
    <row r="648" spans="1:4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9" t="e">
        <f t="shared" si="143"/>
        <v>#VALUE!</v>
      </c>
      <c r="E648" s="9" t="e">
        <f t="shared" si="144"/>
        <v>#VALUE!</v>
      </c>
      <c r="F648" s="9" t="e">
        <f t="shared" si="145"/>
        <v>#VALUE!</v>
      </c>
      <c r="G648" s="9" t="str">
        <f t="shared" si="146"/>
        <v/>
      </c>
      <c r="H648" s="9" t="str">
        <f t="shared" si="147"/>
        <v/>
      </c>
      <c r="I648" s="9" t="str">
        <f t="shared" si="148"/>
        <v/>
      </c>
      <c r="J648" s="9" t="str">
        <f t="shared" si="149"/>
        <v/>
      </c>
      <c r="K648" s="11" t="e">
        <f t="shared" si="150"/>
        <v>#VALUE!</v>
      </c>
      <c r="L648" s="11" t="e">
        <f t="shared" si="151"/>
        <v>#VALUE!</v>
      </c>
      <c r="M648" s="11" t="e">
        <f t="shared" si="152"/>
        <v>#VALUE!</v>
      </c>
      <c r="N648" s="11" t="e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#VALUE!</v>
      </c>
      <c r="O648" s="11">
        <f>0</f>
        <v>0</v>
      </c>
      <c r="P648" s="11" t="e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#VALUE!</v>
      </c>
      <c r="Q648" s="11" t="e">
        <f>2*'OddsRatio_working_3-way'!K648*'OddsRatio_working_3-way'!L648*'OddsRatio_working_3-way'!M648</f>
        <v>#VALUE!</v>
      </c>
      <c r="R648" s="11" t="e">
        <f t="shared" si="153"/>
        <v>#VALUE!</v>
      </c>
      <c r="S648" s="11" t="e">
        <f t="shared" si="154"/>
        <v>#VALUE!</v>
      </c>
      <c r="T648" s="11" t="e">
        <f t="shared" si="155"/>
        <v>#VALUE!</v>
      </c>
      <c r="U648" s="11" t="e">
        <f>'OddsRatio_working_3-way'!S648-'OddsRatio_working_3-way'!R648^2/3</f>
        <v>#VALUE!</v>
      </c>
      <c r="V648" s="11" t="e">
        <f>'OddsRatio_working_3-way'!S648*'OddsRatio_working_3-way'!R648/3-2*'OddsRatio_working_3-way'!R648^3/27-'OddsRatio_working_3-way'!T648</f>
        <v>#VALUE!</v>
      </c>
      <c r="W648" s="11" t="e">
        <f>'OddsRatio_working_3-way'!V648^2+4*'OddsRatio_working_3-way'!U648^3/27</f>
        <v>#VALUE!</v>
      </c>
      <c r="X648" s="11" t="e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#VALUE!</v>
      </c>
      <c r="Y648" s="11" t="e">
        <f>IF('OddsRatio_working_3-way'!W648&gt;=0,IF('OddsRatio_working_3-way'!V648+SQRT('OddsRatio_working_3-way'!W648)&gt;0,0,PI()),ACOS('OddsRatio_working_3-way'!V648/(2*'OddsRatio_working_3-way'!X648)))</f>
        <v>#VALUE!</v>
      </c>
      <c r="Z648" s="11" t="e">
        <f>'OddsRatio_working_3-way'!X648^(1/3)*COS('OddsRatio_working_3-way'!Y648/3)</f>
        <v>#VALUE!</v>
      </c>
      <c r="AA648" s="11" t="e">
        <f>'OddsRatio_working_3-way'!X648^(1/3)*COS(('OddsRatio_working_3-way'!Y648+2*PI())/3)</f>
        <v>#VALUE!</v>
      </c>
      <c r="AB648" s="11" t="e">
        <f>'OddsRatio_working_3-way'!X648^(1/3)*COS(('OddsRatio_working_3-way'!Y648+4*PI())/3)</f>
        <v>#VALUE!</v>
      </c>
      <c r="AC648" s="11" t="e">
        <f>'OddsRatio_working_3-way'!X648^(1/3)*SIN('OddsRatio_working_3-way'!Y648/3)</f>
        <v>#VALUE!</v>
      </c>
      <c r="AD648" s="11" t="e">
        <f>'OddsRatio_working_3-way'!X648^(1/3)*SIN(('OddsRatio_working_3-way'!Y648+2*PI())/3)</f>
        <v>#VALUE!</v>
      </c>
      <c r="AE648" s="11" t="e">
        <f>'OddsRatio_working_3-way'!X648^(1/3)*SIN(('OddsRatio_working_3-way'!Y648+4*PI())/3)</f>
        <v>#VALUE!</v>
      </c>
      <c r="AF648" s="11" t="e">
        <f>-'OddsRatio_working_3-way'!U648/(3*'OddsRatio_working_3-way'!X648^(1/3))*COS(('OddsRatio_working_3-way'!Y648)/3)</f>
        <v>#VALUE!</v>
      </c>
      <c r="AG648" s="11" t="e">
        <f>-'OddsRatio_working_3-way'!U648/(3*'OddsRatio_working_3-way'!X648^(1/3))*COS(('OddsRatio_working_3-way'!Y648+2*PI())/3)</f>
        <v>#VALUE!</v>
      </c>
      <c r="AH648" s="11" t="e">
        <f>-'OddsRatio_working_3-way'!U648/(3*'OddsRatio_working_3-way'!X648^(1/3))*COS(('OddsRatio_working_3-way'!Y648+4*PI())/3)</f>
        <v>#VALUE!</v>
      </c>
      <c r="AI648" s="11" t="e">
        <f>'OddsRatio_working_3-way'!U648/(3*'OddsRatio_working_3-way'!X648^(1/3))*SIN(('OddsRatio_working_3-way'!Y648)/3)</f>
        <v>#VALUE!</v>
      </c>
      <c r="AJ648" s="11" t="e">
        <f>'OddsRatio_working_3-way'!U648/(3*'OddsRatio_working_3-way'!X648^(1/3))*SIN(('OddsRatio_working_3-way'!Y648+2*PI())/3)</f>
        <v>#VALUE!</v>
      </c>
      <c r="AK648" s="11" t="e">
        <f>'OddsRatio_working_3-way'!U648/(3*'OddsRatio_working_3-way'!X648^(1/3))*SIN(('OddsRatio_working_3-way'!Y648+4*PI())/3)</f>
        <v>#VALUE!</v>
      </c>
      <c r="AL648" s="11" t="e">
        <f>'OddsRatio_working_3-way'!Z648+'OddsRatio_working_3-way'!AF648</f>
        <v>#VALUE!</v>
      </c>
      <c r="AM648" s="11" t="e">
        <f>'OddsRatio_working_3-way'!AA648+'OddsRatio_working_3-way'!AG648</f>
        <v>#VALUE!</v>
      </c>
      <c r="AN648" s="11" t="e">
        <f>'OddsRatio_working_3-way'!AB648+'OddsRatio_working_3-way'!AH648</f>
        <v>#VALUE!</v>
      </c>
      <c r="AO648" s="11" t="e">
        <f>'OddsRatio_working_3-way'!AC648+'OddsRatio_working_3-way'!AI648</f>
        <v>#VALUE!</v>
      </c>
      <c r="AP648" s="11" t="e">
        <f>'OddsRatio_working_3-way'!AD648+'OddsRatio_working_3-way'!AJ648</f>
        <v>#VALUE!</v>
      </c>
      <c r="AQ648" s="11" t="e">
        <f>'OddsRatio_working_3-way'!AE648+'OddsRatio_working_3-way'!AK648</f>
        <v>#VALUE!</v>
      </c>
      <c r="AR648" s="10" t="str">
        <f>IF(A648="","",IF(('OddsRatio_working_3-way'!X648=0),IF(Q648&gt;0,-Q648^(1/3),(-Q648)^(1/3)),'OddsRatio_working_3-way'!AL648-'OddsRatio_working_3-way'!R648/3))</f>
        <v/>
      </c>
      <c r="AS648" s="11" t="e">
        <f>IF(('OddsRatio_working_3-way'!X648=0),IF(Q648&gt;0,-Q648^(1/3),(-Q648)^(1/3)),'OddsRatio_working_3-way'!AM648-'OddsRatio_working_3-way'!R648/3)</f>
        <v>#VALUE!</v>
      </c>
      <c r="AT648" s="11" t="e">
        <f>IF(('OddsRatio_working_3-way'!X648=0),IF(Q648&gt;0,-Q648^(1/3),(-Q648)^(1/3)),'OddsRatio_working_3-way'!AN648-'OddsRatio_working_3-way'!R648/3)</f>
        <v>#VALUE!</v>
      </c>
      <c r="AU648" s="11" t="e">
        <f>IF(('OddsRatio_working_3-way'!X648=0),0,'OddsRatio_working_3-way'!AO648)</f>
        <v>#VALUE!</v>
      </c>
      <c r="AV648" s="11" t="e">
        <f>IF(('OddsRatio_working_3-way'!X648=0),0,'OddsRatio_working_3-way'!AP648)</f>
        <v>#VALUE!</v>
      </c>
      <c r="AW648" s="11" t="e">
        <f>IF(('OddsRatio_working_3-way'!X648=0),0,'OddsRatio_working_3-way'!AQ648)</f>
        <v>#VALUE!</v>
      </c>
    </row>
    <row r="649" spans="1:4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9" t="e">
        <f t="shared" si="143"/>
        <v>#VALUE!</v>
      </c>
      <c r="E649" s="9" t="e">
        <f t="shared" si="144"/>
        <v>#VALUE!</v>
      </c>
      <c r="F649" s="9" t="e">
        <f t="shared" si="145"/>
        <v>#VALUE!</v>
      </c>
      <c r="G649" s="9" t="str">
        <f t="shared" si="146"/>
        <v/>
      </c>
      <c r="H649" s="9" t="str">
        <f t="shared" si="147"/>
        <v/>
      </c>
      <c r="I649" s="9" t="str">
        <f t="shared" si="148"/>
        <v/>
      </c>
      <c r="J649" s="9" t="str">
        <f t="shared" si="149"/>
        <v/>
      </c>
      <c r="K649" s="11" t="e">
        <f t="shared" si="150"/>
        <v>#VALUE!</v>
      </c>
      <c r="L649" s="11" t="e">
        <f t="shared" si="151"/>
        <v>#VALUE!</v>
      </c>
      <c r="M649" s="11" t="e">
        <f t="shared" si="152"/>
        <v>#VALUE!</v>
      </c>
      <c r="N649" s="11" t="e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#VALUE!</v>
      </c>
      <c r="O649" s="11">
        <f>0</f>
        <v>0</v>
      </c>
      <c r="P649" s="11" t="e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#VALUE!</v>
      </c>
      <c r="Q649" s="11" t="e">
        <f>2*'OddsRatio_working_3-way'!K649*'OddsRatio_working_3-way'!L649*'OddsRatio_working_3-way'!M649</f>
        <v>#VALUE!</v>
      </c>
      <c r="R649" s="11" t="e">
        <f t="shared" si="153"/>
        <v>#VALUE!</v>
      </c>
      <c r="S649" s="11" t="e">
        <f t="shared" si="154"/>
        <v>#VALUE!</v>
      </c>
      <c r="T649" s="11" t="e">
        <f t="shared" si="155"/>
        <v>#VALUE!</v>
      </c>
      <c r="U649" s="11" t="e">
        <f>'OddsRatio_working_3-way'!S649-'OddsRatio_working_3-way'!R649^2/3</f>
        <v>#VALUE!</v>
      </c>
      <c r="V649" s="11" t="e">
        <f>'OddsRatio_working_3-way'!S649*'OddsRatio_working_3-way'!R649/3-2*'OddsRatio_working_3-way'!R649^3/27-'OddsRatio_working_3-way'!T649</f>
        <v>#VALUE!</v>
      </c>
      <c r="W649" s="11" t="e">
        <f>'OddsRatio_working_3-way'!V649^2+4*'OddsRatio_working_3-way'!U649^3/27</f>
        <v>#VALUE!</v>
      </c>
      <c r="X649" s="11" t="e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#VALUE!</v>
      </c>
      <c r="Y649" s="11" t="e">
        <f>IF('OddsRatio_working_3-way'!W649&gt;=0,IF('OddsRatio_working_3-way'!V649+SQRT('OddsRatio_working_3-way'!W649)&gt;0,0,PI()),ACOS('OddsRatio_working_3-way'!V649/(2*'OddsRatio_working_3-way'!X649)))</f>
        <v>#VALUE!</v>
      </c>
      <c r="Z649" s="11" t="e">
        <f>'OddsRatio_working_3-way'!X649^(1/3)*COS('OddsRatio_working_3-way'!Y649/3)</f>
        <v>#VALUE!</v>
      </c>
      <c r="AA649" s="11" t="e">
        <f>'OddsRatio_working_3-way'!X649^(1/3)*COS(('OddsRatio_working_3-way'!Y649+2*PI())/3)</f>
        <v>#VALUE!</v>
      </c>
      <c r="AB649" s="11" t="e">
        <f>'OddsRatio_working_3-way'!X649^(1/3)*COS(('OddsRatio_working_3-way'!Y649+4*PI())/3)</f>
        <v>#VALUE!</v>
      </c>
      <c r="AC649" s="11" t="e">
        <f>'OddsRatio_working_3-way'!X649^(1/3)*SIN('OddsRatio_working_3-way'!Y649/3)</f>
        <v>#VALUE!</v>
      </c>
      <c r="AD649" s="11" t="e">
        <f>'OddsRatio_working_3-way'!X649^(1/3)*SIN(('OddsRatio_working_3-way'!Y649+2*PI())/3)</f>
        <v>#VALUE!</v>
      </c>
      <c r="AE649" s="11" t="e">
        <f>'OddsRatio_working_3-way'!X649^(1/3)*SIN(('OddsRatio_working_3-way'!Y649+4*PI())/3)</f>
        <v>#VALUE!</v>
      </c>
      <c r="AF649" s="11" t="e">
        <f>-'OddsRatio_working_3-way'!U649/(3*'OddsRatio_working_3-way'!X649^(1/3))*COS(('OddsRatio_working_3-way'!Y649)/3)</f>
        <v>#VALUE!</v>
      </c>
      <c r="AG649" s="11" t="e">
        <f>-'OddsRatio_working_3-way'!U649/(3*'OddsRatio_working_3-way'!X649^(1/3))*COS(('OddsRatio_working_3-way'!Y649+2*PI())/3)</f>
        <v>#VALUE!</v>
      </c>
      <c r="AH649" s="11" t="e">
        <f>-'OddsRatio_working_3-way'!U649/(3*'OddsRatio_working_3-way'!X649^(1/3))*COS(('OddsRatio_working_3-way'!Y649+4*PI())/3)</f>
        <v>#VALUE!</v>
      </c>
      <c r="AI649" s="11" t="e">
        <f>'OddsRatio_working_3-way'!U649/(3*'OddsRatio_working_3-way'!X649^(1/3))*SIN(('OddsRatio_working_3-way'!Y649)/3)</f>
        <v>#VALUE!</v>
      </c>
      <c r="AJ649" s="11" t="e">
        <f>'OddsRatio_working_3-way'!U649/(3*'OddsRatio_working_3-way'!X649^(1/3))*SIN(('OddsRatio_working_3-way'!Y649+2*PI())/3)</f>
        <v>#VALUE!</v>
      </c>
      <c r="AK649" s="11" t="e">
        <f>'OddsRatio_working_3-way'!U649/(3*'OddsRatio_working_3-way'!X649^(1/3))*SIN(('OddsRatio_working_3-way'!Y649+4*PI())/3)</f>
        <v>#VALUE!</v>
      </c>
      <c r="AL649" s="11" t="e">
        <f>'OddsRatio_working_3-way'!Z649+'OddsRatio_working_3-way'!AF649</f>
        <v>#VALUE!</v>
      </c>
      <c r="AM649" s="11" t="e">
        <f>'OddsRatio_working_3-way'!AA649+'OddsRatio_working_3-way'!AG649</f>
        <v>#VALUE!</v>
      </c>
      <c r="AN649" s="11" t="e">
        <f>'OddsRatio_working_3-way'!AB649+'OddsRatio_working_3-way'!AH649</f>
        <v>#VALUE!</v>
      </c>
      <c r="AO649" s="11" t="e">
        <f>'OddsRatio_working_3-way'!AC649+'OddsRatio_working_3-way'!AI649</f>
        <v>#VALUE!</v>
      </c>
      <c r="AP649" s="11" t="e">
        <f>'OddsRatio_working_3-way'!AD649+'OddsRatio_working_3-way'!AJ649</f>
        <v>#VALUE!</v>
      </c>
      <c r="AQ649" s="11" t="e">
        <f>'OddsRatio_working_3-way'!AE649+'OddsRatio_working_3-way'!AK649</f>
        <v>#VALUE!</v>
      </c>
      <c r="AR649" s="10" t="str">
        <f>IF(A649="","",IF(('OddsRatio_working_3-way'!X649=0),IF(Q649&gt;0,-Q649^(1/3),(-Q649)^(1/3)),'OddsRatio_working_3-way'!AL649-'OddsRatio_working_3-way'!R649/3))</f>
        <v/>
      </c>
      <c r="AS649" s="11" t="e">
        <f>IF(('OddsRatio_working_3-way'!X649=0),IF(Q649&gt;0,-Q649^(1/3),(-Q649)^(1/3)),'OddsRatio_working_3-way'!AM649-'OddsRatio_working_3-way'!R649/3)</f>
        <v>#VALUE!</v>
      </c>
      <c r="AT649" s="11" t="e">
        <f>IF(('OddsRatio_working_3-way'!X649=0),IF(Q649&gt;0,-Q649^(1/3),(-Q649)^(1/3)),'OddsRatio_working_3-way'!AN649-'OddsRatio_working_3-way'!R649/3)</f>
        <v>#VALUE!</v>
      </c>
      <c r="AU649" s="11" t="e">
        <f>IF(('OddsRatio_working_3-way'!X649=0),0,'OddsRatio_working_3-way'!AO649)</f>
        <v>#VALUE!</v>
      </c>
      <c r="AV649" s="11" t="e">
        <f>IF(('OddsRatio_working_3-way'!X649=0),0,'OddsRatio_working_3-way'!AP649)</f>
        <v>#VALUE!</v>
      </c>
      <c r="AW649" s="11" t="e">
        <f>IF(('OddsRatio_working_3-way'!X649=0),0,'OddsRatio_working_3-way'!AQ649)</f>
        <v>#VALUE!</v>
      </c>
    </row>
    <row r="650" spans="1:4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9" t="e">
        <f t="shared" si="143"/>
        <v>#VALUE!</v>
      </c>
      <c r="E650" s="9" t="e">
        <f t="shared" si="144"/>
        <v>#VALUE!</v>
      </c>
      <c r="F650" s="9" t="e">
        <f t="shared" si="145"/>
        <v>#VALUE!</v>
      </c>
      <c r="G650" s="9" t="str">
        <f t="shared" si="146"/>
        <v/>
      </c>
      <c r="H650" s="9" t="str">
        <f t="shared" si="147"/>
        <v/>
      </c>
      <c r="I650" s="9" t="str">
        <f t="shared" si="148"/>
        <v/>
      </c>
      <c r="J650" s="9" t="str">
        <f t="shared" si="149"/>
        <v/>
      </c>
      <c r="K650" s="11" t="e">
        <f t="shared" si="150"/>
        <v>#VALUE!</v>
      </c>
      <c r="L650" s="11" t="e">
        <f t="shared" si="151"/>
        <v>#VALUE!</v>
      </c>
      <c r="M650" s="11" t="e">
        <f t="shared" si="152"/>
        <v>#VALUE!</v>
      </c>
      <c r="N650" s="11" t="e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#VALUE!</v>
      </c>
      <c r="O650" s="11">
        <f>0</f>
        <v>0</v>
      </c>
      <c r="P650" s="11" t="e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#VALUE!</v>
      </c>
      <c r="Q650" s="11" t="e">
        <f>2*'OddsRatio_working_3-way'!K650*'OddsRatio_working_3-way'!L650*'OddsRatio_working_3-way'!M650</f>
        <v>#VALUE!</v>
      </c>
      <c r="R650" s="11" t="e">
        <f t="shared" si="153"/>
        <v>#VALUE!</v>
      </c>
      <c r="S650" s="11" t="e">
        <f t="shared" si="154"/>
        <v>#VALUE!</v>
      </c>
      <c r="T650" s="11" t="e">
        <f t="shared" si="155"/>
        <v>#VALUE!</v>
      </c>
      <c r="U650" s="11" t="e">
        <f>'OddsRatio_working_3-way'!S650-'OddsRatio_working_3-way'!R650^2/3</f>
        <v>#VALUE!</v>
      </c>
      <c r="V650" s="11" t="e">
        <f>'OddsRatio_working_3-way'!S650*'OddsRatio_working_3-way'!R650/3-2*'OddsRatio_working_3-way'!R650^3/27-'OddsRatio_working_3-way'!T650</f>
        <v>#VALUE!</v>
      </c>
      <c r="W650" s="11" t="e">
        <f>'OddsRatio_working_3-way'!V650^2+4*'OddsRatio_working_3-way'!U650^3/27</f>
        <v>#VALUE!</v>
      </c>
      <c r="X650" s="11" t="e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#VALUE!</v>
      </c>
      <c r="Y650" s="11" t="e">
        <f>IF('OddsRatio_working_3-way'!W650&gt;=0,IF('OddsRatio_working_3-way'!V650+SQRT('OddsRatio_working_3-way'!W650)&gt;0,0,PI()),ACOS('OddsRatio_working_3-way'!V650/(2*'OddsRatio_working_3-way'!X650)))</f>
        <v>#VALUE!</v>
      </c>
      <c r="Z650" s="11" t="e">
        <f>'OddsRatio_working_3-way'!X650^(1/3)*COS('OddsRatio_working_3-way'!Y650/3)</f>
        <v>#VALUE!</v>
      </c>
      <c r="AA650" s="11" t="e">
        <f>'OddsRatio_working_3-way'!X650^(1/3)*COS(('OddsRatio_working_3-way'!Y650+2*PI())/3)</f>
        <v>#VALUE!</v>
      </c>
      <c r="AB650" s="11" t="e">
        <f>'OddsRatio_working_3-way'!X650^(1/3)*COS(('OddsRatio_working_3-way'!Y650+4*PI())/3)</f>
        <v>#VALUE!</v>
      </c>
      <c r="AC650" s="11" t="e">
        <f>'OddsRatio_working_3-way'!X650^(1/3)*SIN('OddsRatio_working_3-way'!Y650/3)</f>
        <v>#VALUE!</v>
      </c>
      <c r="AD650" s="11" t="e">
        <f>'OddsRatio_working_3-way'!X650^(1/3)*SIN(('OddsRatio_working_3-way'!Y650+2*PI())/3)</f>
        <v>#VALUE!</v>
      </c>
      <c r="AE650" s="11" t="e">
        <f>'OddsRatio_working_3-way'!X650^(1/3)*SIN(('OddsRatio_working_3-way'!Y650+4*PI())/3)</f>
        <v>#VALUE!</v>
      </c>
      <c r="AF650" s="11" t="e">
        <f>-'OddsRatio_working_3-way'!U650/(3*'OddsRatio_working_3-way'!X650^(1/3))*COS(('OddsRatio_working_3-way'!Y650)/3)</f>
        <v>#VALUE!</v>
      </c>
      <c r="AG650" s="11" t="e">
        <f>-'OddsRatio_working_3-way'!U650/(3*'OddsRatio_working_3-way'!X650^(1/3))*COS(('OddsRatio_working_3-way'!Y650+2*PI())/3)</f>
        <v>#VALUE!</v>
      </c>
      <c r="AH650" s="11" t="e">
        <f>-'OddsRatio_working_3-way'!U650/(3*'OddsRatio_working_3-way'!X650^(1/3))*COS(('OddsRatio_working_3-way'!Y650+4*PI())/3)</f>
        <v>#VALUE!</v>
      </c>
      <c r="AI650" s="11" t="e">
        <f>'OddsRatio_working_3-way'!U650/(3*'OddsRatio_working_3-way'!X650^(1/3))*SIN(('OddsRatio_working_3-way'!Y650)/3)</f>
        <v>#VALUE!</v>
      </c>
      <c r="AJ650" s="11" t="e">
        <f>'OddsRatio_working_3-way'!U650/(3*'OddsRatio_working_3-way'!X650^(1/3))*SIN(('OddsRatio_working_3-way'!Y650+2*PI())/3)</f>
        <v>#VALUE!</v>
      </c>
      <c r="AK650" s="11" t="e">
        <f>'OddsRatio_working_3-way'!U650/(3*'OddsRatio_working_3-way'!X650^(1/3))*SIN(('OddsRatio_working_3-way'!Y650+4*PI())/3)</f>
        <v>#VALUE!</v>
      </c>
      <c r="AL650" s="11" t="e">
        <f>'OddsRatio_working_3-way'!Z650+'OddsRatio_working_3-way'!AF650</f>
        <v>#VALUE!</v>
      </c>
      <c r="AM650" s="11" t="e">
        <f>'OddsRatio_working_3-way'!AA650+'OddsRatio_working_3-way'!AG650</f>
        <v>#VALUE!</v>
      </c>
      <c r="AN650" s="11" t="e">
        <f>'OddsRatio_working_3-way'!AB650+'OddsRatio_working_3-way'!AH650</f>
        <v>#VALUE!</v>
      </c>
      <c r="AO650" s="11" t="e">
        <f>'OddsRatio_working_3-way'!AC650+'OddsRatio_working_3-way'!AI650</f>
        <v>#VALUE!</v>
      </c>
      <c r="AP650" s="11" t="e">
        <f>'OddsRatio_working_3-way'!AD650+'OddsRatio_working_3-way'!AJ650</f>
        <v>#VALUE!</v>
      </c>
      <c r="AQ650" s="11" t="e">
        <f>'OddsRatio_working_3-way'!AE650+'OddsRatio_working_3-way'!AK650</f>
        <v>#VALUE!</v>
      </c>
      <c r="AR650" s="10" t="str">
        <f>IF(A650="","",IF(('OddsRatio_working_3-way'!X650=0),IF(Q650&gt;0,-Q650^(1/3),(-Q650)^(1/3)),'OddsRatio_working_3-way'!AL650-'OddsRatio_working_3-way'!R650/3))</f>
        <v/>
      </c>
      <c r="AS650" s="11" t="e">
        <f>IF(('OddsRatio_working_3-way'!X650=0),IF(Q650&gt;0,-Q650^(1/3),(-Q650)^(1/3)),'OddsRatio_working_3-way'!AM650-'OddsRatio_working_3-way'!R650/3)</f>
        <v>#VALUE!</v>
      </c>
      <c r="AT650" s="11" t="e">
        <f>IF(('OddsRatio_working_3-way'!X650=0),IF(Q650&gt;0,-Q650^(1/3),(-Q650)^(1/3)),'OddsRatio_working_3-way'!AN650-'OddsRatio_working_3-way'!R650/3)</f>
        <v>#VALUE!</v>
      </c>
      <c r="AU650" s="11" t="e">
        <f>IF(('OddsRatio_working_3-way'!X650=0),0,'OddsRatio_working_3-way'!AO650)</f>
        <v>#VALUE!</v>
      </c>
      <c r="AV650" s="11" t="e">
        <f>IF(('OddsRatio_working_3-way'!X650=0),0,'OddsRatio_working_3-way'!AP650)</f>
        <v>#VALUE!</v>
      </c>
      <c r="AW650" s="11" t="e">
        <f>IF(('OddsRatio_working_3-way'!X650=0),0,'OddsRatio_working_3-way'!AQ650)</f>
        <v>#VALUE!</v>
      </c>
    </row>
    <row r="651" spans="1:4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9" t="e">
        <f t="shared" si="143"/>
        <v>#VALUE!</v>
      </c>
      <c r="E651" s="9" t="e">
        <f t="shared" si="144"/>
        <v>#VALUE!</v>
      </c>
      <c r="F651" s="9" t="e">
        <f t="shared" si="145"/>
        <v>#VALUE!</v>
      </c>
      <c r="G651" s="9" t="str">
        <f t="shared" si="146"/>
        <v/>
      </c>
      <c r="H651" s="9" t="str">
        <f t="shared" si="147"/>
        <v/>
      </c>
      <c r="I651" s="9" t="str">
        <f t="shared" si="148"/>
        <v/>
      </c>
      <c r="J651" s="9" t="str">
        <f t="shared" si="149"/>
        <v/>
      </c>
      <c r="K651" s="11" t="e">
        <f t="shared" si="150"/>
        <v>#VALUE!</v>
      </c>
      <c r="L651" s="11" t="e">
        <f t="shared" si="151"/>
        <v>#VALUE!</v>
      </c>
      <c r="M651" s="11" t="e">
        <f t="shared" si="152"/>
        <v>#VALUE!</v>
      </c>
      <c r="N651" s="11" t="e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#VALUE!</v>
      </c>
      <c r="O651" s="11">
        <f>0</f>
        <v>0</v>
      </c>
      <c r="P651" s="11" t="e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#VALUE!</v>
      </c>
      <c r="Q651" s="11" t="e">
        <f>2*'OddsRatio_working_3-way'!K651*'OddsRatio_working_3-way'!L651*'OddsRatio_working_3-way'!M651</f>
        <v>#VALUE!</v>
      </c>
      <c r="R651" s="11" t="e">
        <f t="shared" si="153"/>
        <v>#VALUE!</v>
      </c>
      <c r="S651" s="11" t="e">
        <f t="shared" si="154"/>
        <v>#VALUE!</v>
      </c>
      <c r="T651" s="11" t="e">
        <f t="shared" si="155"/>
        <v>#VALUE!</v>
      </c>
      <c r="U651" s="11" t="e">
        <f>'OddsRatio_working_3-way'!S651-'OddsRatio_working_3-way'!R651^2/3</f>
        <v>#VALUE!</v>
      </c>
      <c r="V651" s="11" t="e">
        <f>'OddsRatio_working_3-way'!S651*'OddsRatio_working_3-way'!R651/3-2*'OddsRatio_working_3-way'!R651^3/27-'OddsRatio_working_3-way'!T651</f>
        <v>#VALUE!</v>
      </c>
      <c r="W651" s="11" t="e">
        <f>'OddsRatio_working_3-way'!V651^2+4*'OddsRatio_working_3-way'!U651^3/27</f>
        <v>#VALUE!</v>
      </c>
      <c r="X651" s="11" t="e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#VALUE!</v>
      </c>
      <c r="Y651" s="11" t="e">
        <f>IF('OddsRatio_working_3-way'!W651&gt;=0,IF('OddsRatio_working_3-way'!V651+SQRT('OddsRatio_working_3-way'!W651)&gt;0,0,PI()),ACOS('OddsRatio_working_3-way'!V651/(2*'OddsRatio_working_3-way'!X651)))</f>
        <v>#VALUE!</v>
      </c>
      <c r="Z651" s="11" t="e">
        <f>'OddsRatio_working_3-way'!X651^(1/3)*COS('OddsRatio_working_3-way'!Y651/3)</f>
        <v>#VALUE!</v>
      </c>
      <c r="AA651" s="11" t="e">
        <f>'OddsRatio_working_3-way'!X651^(1/3)*COS(('OddsRatio_working_3-way'!Y651+2*PI())/3)</f>
        <v>#VALUE!</v>
      </c>
      <c r="AB651" s="11" t="e">
        <f>'OddsRatio_working_3-way'!X651^(1/3)*COS(('OddsRatio_working_3-way'!Y651+4*PI())/3)</f>
        <v>#VALUE!</v>
      </c>
      <c r="AC651" s="11" t="e">
        <f>'OddsRatio_working_3-way'!X651^(1/3)*SIN('OddsRatio_working_3-way'!Y651/3)</f>
        <v>#VALUE!</v>
      </c>
      <c r="AD651" s="11" t="e">
        <f>'OddsRatio_working_3-way'!X651^(1/3)*SIN(('OddsRatio_working_3-way'!Y651+2*PI())/3)</f>
        <v>#VALUE!</v>
      </c>
      <c r="AE651" s="11" t="e">
        <f>'OddsRatio_working_3-way'!X651^(1/3)*SIN(('OddsRatio_working_3-way'!Y651+4*PI())/3)</f>
        <v>#VALUE!</v>
      </c>
      <c r="AF651" s="11" t="e">
        <f>-'OddsRatio_working_3-way'!U651/(3*'OddsRatio_working_3-way'!X651^(1/3))*COS(('OddsRatio_working_3-way'!Y651)/3)</f>
        <v>#VALUE!</v>
      </c>
      <c r="AG651" s="11" t="e">
        <f>-'OddsRatio_working_3-way'!U651/(3*'OddsRatio_working_3-way'!X651^(1/3))*COS(('OddsRatio_working_3-way'!Y651+2*PI())/3)</f>
        <v>#VALUE!</v>
      </c>
      <c r="AH651" s="11" t="e">
        <f>-'OddsRatio_working_3-way'!U651/(3*'OddsRatio_working_3-way'!X651^(1/3))*COS(('OddsRatio_working_3-way'!Y651+4*PI())/3)</f>
        <v>#VALUE!</v>
      </c>
      <c r="AI651" s="11" t="e">
        <f>'OddsRatio_working_3-way'!U651/(3*'OddsRatio_working_3-way'!X651^(1/3))*SIN(('OddsRatio_working_3-way'!Y651)/3)</f>
        <v>#VALUE!</v>
      </c>
      <c r="AJ651" s="11" t="e">
        <f>'OddsRatio_working_3-way'!U651/(3*'OddsRatio_working_3-way'!X651^(1/3))*SIN(('OddsRatio_working_3-way'!Y651+2*PI())/3)</f>
        <v>#VALUE!</v>
      </c>
      <c r="AK651" s="11" t="e">
        <f>'OddsRatio_working_3-way'!U651/(3*'OddsRatio_working_3-way'!X651^(1/3))*SIN(('OddsRatio_working_3-way'!Y651+4*PI())/3)</f>
        <v>#VALUE!</v>
      </c>
      <c r="AL651" s="11" t="e">
        <f>'OddsRatio_working_3-way'!Z651+'OddsRatio_working_3-way'!AF651</f>
        <v>#VALUE!</v>
      </c>
      <c r="AM651" s="11" t="e">
        <f>'OddsRatio_working_3-way'!AA651+'OddsRatio_working_3-way'!AG651</f>
        <v>#VALUE!</v>
      </c>
      <c r="AN651" s="11" t="e">
        <f>'OddsRatio_working_3-way'!AB651+'OddsRatio_working_3-way'!AH651</f>
        <v>#VALUE!</v>
      </c>
      <c r="AO651" s="11" t="e">
        <f>'OddsRatio_working_3-way'!AC651+'OddsRatio_working_3-way'!AI651</f>
        <v>#VALUE!</v>
      </c>
      <c r="AP651" s="11" t="e">
        <f>'OddsRatio_working_3-way'!AD651+'OddsRatio_working_3-way'!AJ651</f>
        <v>#VALUE!</v>
      </c>
      <c r="AQ651" s="11" t="e">
        <f>'OddsRatio_working_3-way'!AE651+'OddsRatio_working_3-way'!AK651</f>
        <v>#VALUE!</v>
      </c>
      <c r="AR651" s="10" t="str">
        <f>IF(A651="","",IF(('OddsRatio_working_3-way'!X651=0),IF(Q651&gt;0,-Q651^(1/3),(-Q651)^(1/3)),'OddsRatio_working_3-way'!AL651-'OddsRatio_working_3-way'!R651/3))</f>
        <v/>
      </c>
      <c r="AS651" s="11" t="e">
        <f>IF(('OddsRatio_working_3-way'!X651=0),IF(Q651&gt;0,-Q651^(1/3),(-Q651)^(1/3)),'OddsRatio_working_3-way'!AM651-'OddsRatio_working_3-way'!R651/3)</f>
        <v>#VALUE!</v>
      </c>
      <c r="AT651" s="11" t="e">
        <f>IF(('OddsRatio_working_3-way'!X651=0),IF(Q651&gt;0,-Q651^(1/3),(-Q651)^(1/3)),'OddsRatio_working_3-way'!AN651-'OddsRatio_working_3-way'!R651/3)</f>
        <v>#VALUE!</v>
      </c>
      <c r="AU651" s="11" t="e">
        <f>IF(('OddsRatio_working_3-way'!X651=0),0,'OddsRatio_working_3-way'!AO651)</f>
        <v>#VALUE!</v>
      </c>
      <c r="AV651" s="11" t="e">
        <f>IF(('OddsRatio_working_3-way'!X651=0),0,'OddsRatio_working_3-way'!AP651)</f>
        <v>#VALUE!</v>
      </c>
      <c r="AW651" s="11" t="e">
        <f>IF(('OddsRatio_working_3-way'!X651=0),0,'OddsRatio_working_3-way'!AQ651)</f>
        <v>#VALUE!</v>
      </c>
    </row>
    <row r="652" spans="1:4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9" t="e">
        <f t="shared" si="143"/>
        <v>#VALUE!</v>
      </c>
      <c r="E652" s="9" t="e">
        <f t="shared" si="144"/>
        <v>#VALUE!</v>
      </c>
      <c r="F652" s="9" t="e">
        <f t="shared" si="145"/>
        <v>#VALUE!</v>
      </c>
      <c r="G652" s="9" t="str">
        <f t="shared" si="146"/>
        <v/>
      </c>
      <c r="H652" s="9" t="str">
        <f t="shared" si="147"/>
        <v/>
      </c>
      <c r="I652" s="9" t="str">
        <f t="shared" si="148"/>
        <v/>
      </c>
      <c r="J652" s="9" t="str">
        <f t="shared" si="149"/>
        <v/>
      </c>
      <c r="K652" s="11" t="e">
        <f t="shared" si="150"/>
        <v>#VALUE!</v>
      </c>
      <c r="L652" s="11" t="e">
        <f t="shared" si="151"/>
        <v>#VALUE!</v>
      </c>
      <c r="M652" s="11" t="e">
        <f t="shared" si="152"/>
        <v>#VALUE!</v>
      </c>
      <c r="N652" s="11" t="e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#VALUE!</v>
      </c>
      <c r="O652" s="11">
        <f>0</f>
        <v>0</v>
      </c>
      <c r="P652" s="11" t="e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#VALUE!</v>
      </c>
      <c r="Q652" s="11" t="e">
        <f>2*'OddsRatio_working_3-way'!K652*'OddsRatio_working_3-way'!L652*'OddsRatio_working_3-way'!M652</f>
        <v>#VALUE!</v>
      </c>
      <c r="R652" s="11" t="e">
        <f t="shared" si="153"/>
        <v>#VALUE!</v>
      </c>
      <c r="S652" s="11" t="e">
        <f t="shared" si="154"/>
        <v>#VALUE!</v>
      </c>
      <c r="T652" s="11" t="e">
        <f t="shared" si="155"/>
        <v>#VALUE!</v>
      </c>
      <c r="U652" s="11" t="e">
        <f>'OddsRatio_working_3-way'!S652-'OddsRatio_working_3-way'!R652^2/3</f>
        <v>#VALUE!</v>
      </c>
      <c r="V652" s="11" t="e">
        <f>'OddsRatio_working_3-way'!S652*'OddsRatio_working_3-way'!R652/3-2*'OddsRatio_working_3-way'!R652^3/27-'OddsRatio_working_3-way'!T652</f>
        <v>#VALUE!</v>
      </c>
      <c r="W652" s="11" t="e">
        <f>'OddsRatio_working_3-way'!V652^2+4*'OddsRatio_working_3-way'!U652^3/27</f>
        <v>#VALUE!</v>
      </c>
      <c r="X652" s="11" t="e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#VALUE!</v>
      </c>
      <c r="Y652" s="11" t="e">
        <f>IF('OddsRatio_working_3-way'!W652&gt;=0,IF('OddsRatio_working_3-way'!V652+SQRT('OddsRatio_working_3-way'!W652)&gt;0,0,PI()),ACOS('OddsRatio_working_3-way'!V652/(2*'OddsRatio_working_3-way'!X652)))</f>
        <v>#VALUE!</v>
      </c>
      <c r="Z652" s="11" t="e">
        <f>'OddsRatio_working_3-way'!X652^(1/3)*COS('OddsRatio_working_3-way'!Y652/3)</f>
        <v>#VALUE!</v>
      </c>
      <c r="AA652" s="11" t="e">
        <f>'OddsRatio_working_3-way'!X652^(1/3)*COS(('OddsRatio_working_3-way'!Y652+2*PI())/3)</f>
        <v>#VALUE!</v>
      </c>
      <c r="AB652" s="11" t="e">
        <f>'OddsRatio_working_3-way'!X652^(1/3)*COS(('OddsRatio_working_3-way'!Y652+4*PI())/3)</f>
        <v>#VALUE!</v>
      </c>
      <c r="AC652" s="11" t="e">
        <f>'OddsRatio_working_3-way'!X652^(1/3)*SIN('OddsRatio_working_3-way'!Y652/3)</f>
        <v>#VALUE!</v>
      </c>
      <c r="AD652" s="11" t="e">
        <f>'OddsRatio_working_3-way'!X652^(1/3)*SIN(('OddsRatio_working_3-way'!Y652+2*PI())/3)</f>
        <v>#VALUE!</v>
      </c>
      <c r="AE652" s="11" t="e">
        <f>'OddsRatio_working_3-way'!X652^(1/3)*SIN(('OddsRatio_working_3-way'!Y652+4*PI())/3)</f>
        <v>#VALUE!</v>
      </c>
      <c r="AF652" s="11" t="e">
        <f>-'OddsRatio_working_3-way'!U652/(3*'OddsRatio_working_3-way'!X652^(1/3))*COS(('OddsRatio_working_3-way'!Y652)/3)</f>
        <v>#VALUE!</v>
      </c>
      <c r="AG652" s="11" t="e">
        <f>-'OddsRatio_working_3-way'!U652/(3*'OddsRatio_working_3-way'!X652^(1/3))*COS(('OddsRatio_working_3-way'!Y652+2*PI())/3)</f>
        <v>#VALUE!</v>
      </c>
      <c r="AH652" s="11" t="e">
        <f>-'OddsRatio_working_3-way'!U652/(3*'OddsRatio_working_3-way'!X652^(1/3))*COS(('OddsRatio_working_3-way'!Y652+4*PI())/3)</f>
        <v>#VALUE!</v>
      </c>
      <c r="AI652" s="11" t="e">
        <f>'OddsRatio_working_3-way'!U652/(3*'OddsRatio_working_3-way'!X652^(1/3))*SIN(('OddsRatio_working_3-way'!Y652)/3)</f>
        <v>#VALUE!</v>
      </c>
      <c r="AJ652" s="11" t="e">
        <f>'OddsRatio_working_3-way'!U652/(3*'OddsRatio_working_3-way'!X652^(1/3))*SIN(('OddsRatio_working_3-way'!Y652+2*PI())/3)</f>
        <v>#VALUE!</v>
      </c>
      <c r="AK652" s="11" t="e">
        <f>'OddsRatio_working_3-way'!U652/(3*'OddsRatio_working_3-way'!X652^(1/3))*SIN(('OddsRatio_working_3-way'!Y652+4*PI())/3)</f>
        <v>#VALUE!</v>
      </c>
      <c r="AL652" s="11" t="e">
        <f>'OddsRatio_working_3-way'!Z652+'OddsRatio_working_3-way'!AF652</f>
        <v>#VALUE!</v>
      </c>
      <c r="AM652" s="11" t="e">
        <f>'OddsRatio_working_3-way'!AA652+'OddsRatio_working_3-way'!AG652</f>
        <v>#VALUE!</v>
      </c>
      <c r="AN652" s="11" t="e">
        <f>'OddsRatio_working_3-way'!AB652+'OddsRatio_working_3-way'!AH652</f>
        <v>#VALUE!</v>
      </c>
      <c r="AO652" s="11" t="e">
        <f>'OddsRatio_working_3-way'!AC652+'OddsRatio_working_3-way'!AI652</f>
        <v>#VALUE!</v>
      </c>
      <c r="AP652" s="11" t="e">
        <f>'OddsRatio_working_3-way'!AD652+'OddsRatio_working_3-way'!AJ652</f>
        <v>#VALUE!</v>
      </c>
      <c r="AQ652" s="11" t="e">
        <f>'OddsRatio_working_3-way'!AE652+'OddsRatio_working_3-way'!AK652</f>
        <v>#VALUE!</v>
      </c>
      <c r="AR652" s="10" t="str">
        <f>IF(A652="","",IF(('OddsRatio_working_3-way'!X652=0),IF(Q652&gt;0,-Q652^(1/3),(-Q652)^(1/3)),'OddsRatio_working_3-way'!AL652-'OddsRatio_working_3-way'!R652/3))</f>
        <v/>
      </c>
      <c r="AS652" s="11" t="e">
        <f>IF(('OddsRatio_working_3-way'!X652=0),IF(Q652&gt;0,-Q652^(1/3),(-Q652)^(1/3)),'OddsRatio_working_3-way'!AM652-'OddsRatio_working_3-way'!R652/3)</f>
        <v>#VALUE!</v>
      </c>
      <c r="AT652" s="11" t="e">
        <f>IF(('OddsRatio_working_3-way'!X652=0),IF(Q652&gt;0,-Q652^(1/3),(-Q652)^(1/3)),'OddsRatio_working_3-way'!AN652-'OddsRatio_working_3-way'!R652/3)</f>
        <v>#VALUE!</v>
      </c>
      <c r="AU652" s="11" t="e">
        <f>IF(('OddsRatio_working_3-way'!X652=0),0,'OddsRatio_working_3-way'!AO652)</f>
        <v>#VALUE!</v>
      </c>
      <c r="AV652" s="11" t="e">
        <f>IF(('OddsRatio_working_3-way'!X652=0),0,'OddsRatio_working_3-way'!AP652)</f>
        <v>#VALUE!</v>
      </c>
      <c r="AW652" s="11" t="e">
        <f>IF(('OddsRatio_working_3-way'!X652=0),0,'OddsRatio_working_3-way'!AQ652)</f>
        <v>#VALUE!</v>
      </c>
    </row>
    <row r="653" spans="1:4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9" t="e">
        <f t="shared" si="143"/>
        <v>#VALUE!</v>
      </c>
      <c r="E653" s="9" t="e">
        <f t="shared" si="144"/>
        <v>#VALUE!</v>
      </c>
      <c r="F653" s="9" t="e">
        <f t="shared" si="145"/>
        <v>#VALUE!</v>
      </c>
      <c r="G653" s="9" t="str">
        <f t="shared" si="146"/>
        <v/>
      </c>
      <c r="H653" s="9" t="str">
        <f t="shared" si="147"/>
        <v/>
      </c>
      <c r="I653" s="9" t="str">
        <f t="shared" si="148"/>
        <v/>
      </c>
      <c r="J653" s="9" t="str">
        <f t="shared" si="149"/>
        <v/>
      </c>
      <c r="K653" s="11" t="e">
        <f t="shared" si="150"/>
        <v>#VALUE!</v>
      </c>
      <c r="L653" s="11" t="e">
        <f t="shared" si="151"/>
        <v>#VALUE!</v>
      </c>
      <c r="M653" s="11" t="e">
        <f t="shared" si="152"/>
        <v>#VALUE!</v>
      </c>
      <c r="N653" s="11" t="e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#VALUE!</v>
      </c>
      <c r="O653" s="11">
        <f>0</f>
        <v>0</v>
      </c>
      <c r="P653" s="11" t="e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#VALUE!</v>
      </c>
      <c r="Q653" s="11" t="e">
        <f>2*'OddsRatio_working_3-way'!K653*'OddsRatio_working_3-way'!L653*'OddsRatio_working_3-way'!M653</f>
        <v>#VALUE!</v>
      </c>
      <c r="R653" s="11" t="e">
        <f t="shared" si="153"/>
        <v>#VALUE!</v>
      </c>
      <c r="S653" s="11" t="e">
        <f t="shared" si="154"/>
        <v>#VALUE!</v>
      </c>
      <c r="T653" s="11" t="e">
        <f t="shared" si="155"/>
        <v>#VALUE!</v>
      </c>
      <c r="U653" s="11" t="e">
        <f>'OddsRatio_working_3-way'!S653-'OddsRatio_working_3-way'!R653^2/3</f>
        <v>#VALUE!</v>
      </c>
      <c r="V653" s="11" t="e">
        <f>'OddsRatio_working_3-way'!S653*'OddsRatio_working_3-way'!R653/3-2*'OddsRatio_working_3-way'!R653^3/27-'OddsRatio_working_3-way'!T653</f>
        <v>#VALUE!</v>
      </c>
      <c r="W653" s="11" t="e">
        <f>'OddsRatio_working_3-way'!V653^2+4*'OddsRatio_working_3-way'!U653^3/27</f>
        <v>#VALUE!</v>
      </c>
      <c r="X653" s="11" t="e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#VALUE!</v>
      </c>
      <c r="Y653" s="11" t="e">
        <f>IF('OddsRatio_working_3-way'!W653&gt;=0,IF('OddsRatio_working_3-way'!V653+SQRT('OddsRatio_working_3-way'!W653)&gt;0,0,PI()),ACOS('OddsRatio_working_3-way'!V653/(2*'OddsRatio_working_3-way'!X653)))</f>
        <v>#VALUE!</v>
      </c>
      <c r="Z653" s="11" t="e">
        <f>'OddsRatio_working_3-way'!X653^(1/3)*COS('OddsRatio_working_3-way'!Y653/3)</f>
        <v>#VALUE!</v>
      </c>
      <c r="AA653" s="11" t="e">
        <f>'OddsRatio_working_3-way'!X653^(1/3)*COS(('OddsRatio_working_3-way'!Y653+2*PI())/3)</f>
        <v>#VALUE!</v>
      </c>
      <c r="AB653" s="11" t="e">
        <f>'OddsRatio_working_3-way'!X653^(1/3)*COS(('OddsRatio_working_3-way'!Y653+4*PI())/3)</f>
        <v>#VALUE!</v>
      </c>
      <c r="AC653" s="11" t="e">
        <f>'OddsRatio_working_3-way'!X653^(1/3)*SIN('OddsRatio_working_3-way'!Y653/3)</f>
        <v>#VALUE!</v>
      </c>
      <c r="AD653" s="11" t="e">
        <f>'OddsRatio_working_3-way'!X653^(1/3)*SIN(('OddsRatio_working_3-way'!Y653+2*PI())/3)</f>
        <v>#VALUE!</v>
      </c>
      <c r="AE653" s="11" t="e">
        <f>'OddsRatio_working_3-way'!X653^(1/3)*SIN(('OddsRatio_working_3-way'!Y653+4*PI())/3)</f>
        <v>#VALUE!</v>
      </c>
      <c r="AF653" s="11" t="e">
        <f>-'OddsRatio_working_3-way'!U653/(3*'OddsRatio_working_3-way'!X653^(1/3))*COS(('OddsRatio_working_3-way'!Y653)/3)</f>
        <v>#VALUE!</v>
      </c>
      <c r="AG653" s="11" t="e">
        <f>-'OddsRatio_working_3-way'!U653/(3*'OddsRatio_working_3-way'!X653^(1/3))*COS(('OddsRatio_working_3-way'!Y653+2*PI())/3)</f>
        <v>#VALUE!</v>
      </c>
      <c r="AH653" s="11" t="e">
        <f>-'OddsRatio_working_3-way'!U653/(3*'OddsRatio_working_3-way'!X653^(1/3))*COS(('OddsRatio_working_3-way'!Y653+4*PI())/3)</f>
        <v>#VALUE!</v>
      </c>
      <c r="AI653" s="11" t="e">
        <f>'OddsRatio_working_3-way'!U653/(3*'OddsRatio_working_3-way'!X653^(1/3))*SIN(('OddsRatio_working_3-way'!Y653)/3)</f>
        <v>#VALUE!</v>
      </c>
      <c r="AJ653" s="11" t="e">
        <f>'OddsRatio_working_3-way'!U653/(3*'OddsRatio_working_3-way'!X653^(1/3))*SIN(('OddsRatio_working_3-way'!Y653+2*PI())/3)</f>
        <v>#VALUE!</v>
      </c>
      <c r="AK653" s="11" t="e">
        <f>'OddsRatio_working_3-way'!U653/(3*'OddsRatio_working_3-way'!X653^(1/3))*SIN(('OddsRatio_working_3-way'!Y653+4*PI())/3)</f>
        <v>#VALUE!</v>
      </c>
      <c r="AL653" s="11" t="e">
        <f>'OddsRatio_working_3-way'!Z653+'OddsRatio_working_3-way'!AF653</f>
        <v>#VALUE!</v>
      </c>
      <c r="AM653" s="11" t="e">
        <f>'OddsRatio_working_3-way'!AA653+'OddsRatio_working_3-way'!AG653</f>
        <v>#VALUE!</v>
      </c>
      <c r="AN653" s="11" t="e">
        <f>'OddsRatio_working_3-way'!AB653+'OddsRatio_working_3-way'!AH653</f>
        <v>#VALUE!</v>
      </c>
      <c r="AO653" s="11" t="e">
        <f>'OddsRatio_working_3-way'!AC653+'OddsRatio_working_3-way'!AI653</f>
        <v>#VALUE!</v>
      </c>
      <c r="AP653" s="11" t="e">
        <f>'OddsRatio_working_3-way'!AD653+'OddsRatio_working_3-way'!AJ653</f>
        <v>#VALUE!</v>
      </c>
      <c r="AQ653" s="11" t="e">
        <f>'OddsRatio_working_3-way'!AE653+'OddsRatio_working_3-way'!AK653</f>
        <v>#VALUE!</v>
      </c>
      <c r="AR653" s="10" t="str">
        <f>IF(A653="","",IF(('OddsRatio_working_3-way'!X653=0),IF(Q653&gt;0,-Q653^(1/3),(-Q653)^(1/3)),'OddsRatio_working_3-way'!AL653-'OddsRatio_working_3-way'!R653/3))</f>
        <v/>
      </c>
      <c r="AS653" s="11" t="e">
        <f>IF(('OddsRatio_working_3-way'!X653=0),IF(Q653&gt;0,-Q653^(1/3),(-Q653)^(1/3)),'OddsRatio_working_3-way'!AM653-'OddsRatio_working_3-way'!R653/3)</f>
        <v>#VALUE!</v>
      </c>
      <c r="AT653" s="11" t="e">
        <f>IF(('OddsRatio_working_3-way'!X653=0),IF(Q653&gt;0,-Q653^(1/3),(-Q653)^(1/3)),'OddsRatio_working_3-way'!AN653-'OddsRatio_working_3-way'!R653/3)</f>
        <v>#VALUE!</v>
      </c>
      <c r="AU653" s="11" t="e">
        <f>IF(('OddsRatio_working_3-way'!X653=0),0,'OddsRatio_working_3-way'!AO653)</f>
        <v>#VALUE!</v>
      </c>
      <c r="AV653" s="11" t="e">
        <f>IF(('OddsRatio_working_3-way'!X653=0),0,'OddsRatio_working_3-way'!AP653)</f>
        <v>#VALUE!</v>
      </c>
      <c r="AW653" s="11" t="e">
        <f>IF(('OddsRatio_working_3-way'!X653=0),0,'OddsRatio_working_3-way'!AQ653)</f>
        <v>#VALUE!</v>
      </c>
    </row>
    <row r="654" spans="1:4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9" t="e">
        <f t="shared" si="143"/>
        <v>#VALUE!</v>
      </c>
      <c r="E654" s="9" t="e">
        <f t="shared" si="144"/>
        <v>#VALUE!</v>
      </c>
      <c r="F654" s="9" t="e">
        <f t="shared" si="145"/>
        <v>#VALUE!</v>
      </c>
      <c r="G654" s="9" t="str">
        <f t="shared" si="146"/>
        <v/>
      </c>
      <c r="H654" s="9" t="str">
        <f t="shared" si="147"/>
        <v/>
      </c>
      <c r="I654" s="9" t="str">
        <f t="shared" si="148"/>
        <v/>
      </c>
      <c r="J654" s="9" t="str">
        <f t="shared" si="149"/>
        <v/>
      </c>
      <c r="K654" s="11" t="e">
        <f t="shared" si="150"/>
        <v>#VALUE!</v>
      </c>
      <c r="L654" s="11" t="e">
        <f t="shared" si="151"/>
        <v>#VALUE!</v>
      </c>
      <c r="M654" s="11" t="e">
        <f t="shared" si="152"/>
        <v>#VALUE!</v>
      </c>
      <c r="N654" s="11" t="e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#VALUE!</v>
      </c>
      <c r="O654" s="11">
        <f>0</f>
        <v>0</v>
      </c>
      <c r="P654" s="11" t="e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#VALUE!</v>
      </c>
      <c r="Q654" s="11" t="e">
        <f>2*'OddsRatio_working_3-way'!K654*'OddsRatio_working_3-way'!L654*'OddsRatio_working_3-way'!M654</f>
        <v>#VALUE!</v>
      </c>
      <c r="R654" s="11" t="e">
        <f t="shared" si="153"/>
        <v>#VALUE!</v>
      </c>
      <c r="S654" s="11" t="e">
        <f t="shared" si="154"/>
        <v>#VALUE!</v>
      </c>
      <c r="T654" s="11" t="e">
        <f t="shared" si="155"/>
        <v>#VALUE!</v>
      </c>
      <c r="U654" s="11" t="e">
        <f>'OddsRatio_working_3-way'!S654-'OddsRatio_working_3-way'!R654^2/3</f>
        <v>#VALUE!</v>
      </c>
      <c r="V654" s="11" t="e">
        <f>'OddsRatio_working_3-way'!S654*'OddsRatio_working_3-way'!R654/3-2*'OddsRatio_working_3-way'!R654^3/27-'OddsRatio_working_3-way'!T654</f>
        <v>#VALUE!</v>
      </c>
      <c r="W654" s="11" t="e">
        <f>'OddsRatio_working_3-way'!V654^2+4*'OddsRatio_working_3-way'!U654^3/27</f>
        <v>#VALUE!</v>
      </c>
      <c r="X654" s="11" t="e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#VALUE!</v>
      </c>
      <c r="Y654" s="11" t="e">
        <f>IF('OddsRatio_working_3-way'!W654&gt;=0,IF('OddsRatio_working_3-way'!V654+SQRT('OddsRatio_working_3-way'!W654)&gt;0,0,PI()),ACOS('OddsRatio_working_3-way'!V654/(2*'OddsRatio_working_3-way'!X654)))</f>
        <v>#VALUE!</v>
      </c>
      <c r="Z654" s="11" t="e">
        <f>'OddsRatio_working_3-way'!X654^(1/3)*COS('OddsRatio_working_3-way'!Y654/3)</f>
        <v>#VALUE!</v>
      </c>
      <c r="AA654" s="11" t="e">
        <f>'OddsRatio_working_3-way'!X654^(1/3)*COS(('OddsRatio_working_3-way'!Y654+2*PI())/3)</f>
        <v>#VALUE!</v>
      </c>
      <c r="AB654" s="11" t="e">
        <f>'OddsRatio_working_3-way'!X654^(1/3)*COS(('OddsRatio_working_3-way'!Y654+4*PI())/3)</f>
        <v>#VALUE!</v>
      </c>
      <c r="AC654" s="11" t="e">
        <f>'OddsRatio_working_3-way'!X654^(1/3)*SIN('OddsRatio_working_3-way'!Y654/3)</f>
        <v>#VALUE!</v>
      </c>
      <c r="AD654" s="11" t="e">
        <f>'OddsRatio_working_3-way'!X654^(1/3)*SIN(('OddsRatio_working_3-way'!Y654+2*PI())/3)</f>
        <v>#VALUE!</v>
      </c>
      <c r="AE654" s="11" t="e">
        <f>'OddsRatio_working_3-way'!X654^(1/3)*SIN(('OddsRatio_working_3-way'!Y654+4*PI())/3)</f>
        <v>#VALUE!</v>
      </c>
      <c r="AF654" s="11" t="e">
        <f>-'OddsRatio_working_3-way'!U654/(3*'OddsRatio_working_3-way'!X654^(1/3))*COS(('OddsRatio_working_3-way'!Y654)/3)</f>
        <v>#VALUE!</v>
      </c>
      <c r="AG654" s="11" t="e">
        <f>-'OddsRatio_working_3-way'!U654/(3*'OddsRatio_working_3-way'!X654^(1/3))*COS(('OddsRatio_working_3-way'!Y654+2*PI())/3)</f>
        <v>#VALUE!</v>
      </c>
      <c r="AH654" s="11" t="e">
        <f>-'OddsRatio_working_3-way'!U654/(3*'OddsRatio_working_3-way'!X654^(1/3))*COS(('OddsRatio_working_3-way'!Y654+4*PI())/3)</f>
        <v>#VALUE!</v>
      </c>
      <c r="AI654" s="11" t="e">
        <f>'OddsRatio_working_3-way'!U654/(3*'OddsRatio_working_3-way'!X654^(1/3))*SIN(('OddsRatio_working_3-way'!Y654)/3)</f>
        <v>#VALUE!</v>
      </c>
      <c r="AJ654" s="11" t="e">
        <f>'OddsRatio_working_3-way'!U654/(3*'OddsRatio_working_3-way'!X654^(1/3))*SIN(('OddsRatio_working_3-way'!Y654+2*PI())/3)</f>
        <v>#VALUE!</v>
      </c>
      <c r="AK654" s="11" t="e">
        <f>'OddsRatio_working_3-way'!U654/(3*'OddsRatio_working_3-way'!X654^(1/3))*SIN(('OddsRatio_working_3-way'!Y654+4*PI())/3)</f>
        <v>#VALUE!</v>
      </c>
      <c r="AL654" s="11" t="e">
        <f>'OddsRatio_working_3-way'!Z654+'OddsRatio_working_3-way'!AF654</f>
        <v>#VALUE!</v>
      </c>
      <c r="AM654" s="11" t="e">
        <f>'OddsRatio_working_3-way'!AA654+'OddsRatio_working_3-way'!AG654</f>
        <v>#VALUE!</v>
      </c>
      <c r="AN654" s="11" t="e">
        <f>'OddsRatio_working_3-way'!AB654+'OddsRatio_working_3-way'!AH654</f>
        <v>#VALUE!</v>
      </c>
      <c r="AO654" s="11" t="e">
        <f>'OddsRatio_working_3-way'!AC654+'OddsRatio_working_3-way'!AI654</f>
        <v>#VALUE!</v>
      </c>
      <c r="AP654" s="11" t="e">
        <f>'OddsRatio_working_3-way'!AD654+'OddsRatio_working_3-way'!AJ654</f>
        <v>#VALUE!</v>
      </c>
      <c r="AQ654" s="11" t="e">
        <f>'OddsRatio_working_3-way'!AE654+'OddsRatio_working_3-way'!AK654</f>
        <v>#VALUE!</v>
      </c>
      <c r="AR654" s="10" t="str">
        <f>IF(A654="","",IF(('OddsRatio_working_3-way'!X654=0),IF(Q654&gt;0,-Q654^(1/3),(-Q654)^(1/3)),'OddsRatio_working_3-way'!AL654-'OddsRatio_working_3-way'!R654/3))</f>
        <v/>
      </c>
      <c r="AS654" s="11" t="e">
        <f>IF(('OddsRatio_working_3-way'!X654=0),IF(Q654&gt;0,-Q654^(1/3),(-Q654)^(1/3)),'OddsRatio_working_3-way'!AM654-'OddsRatio_working_3-way'!R654/3)</f>
        <v>#VALUE!</v>
      </c>
      <c r="AT654" s="11" t="e">
        <f>IF(('OddsRatio_working_3-way'!X654=0),IF(Q654&gt;0,-Q654^(1/3),(-Q654)^(1/3)),'OddsRatio_working_3-way'!AN654-'OddsRatio_working_3-way'!R654/3)</f>
        <v>#VALUE!</v>
      </c>
      <c r="AU654" s="11" t="e">
        <f>IF(('OddsRatio_working_3-way'!X654=0),0,'OddsRatio_working_3-way'!AO654)</f>
        <v>#VALUE!</v>
      </c>
      <c r="AV654" s="11" t="e">
        <f>IF(('OddsRatio_working_3-way'!X654=0),0,'OddsRatio_working_3-way'!AP654)</f>
        <v>#VALUE!</v>
      </c>
      <c r="AW654" s="11" t="e">
        <f>IF(('OddsRatio_working_3-way'!X654=0),0,'OddsRatio_working_3-way'!AQ654)</f>
        <v>#VALUE!</v>
      </c>
    </row>
    <row r="655" spans="1:4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9" t="e">
        <f t="shared" si="143"/>
        <v>#VALUE!</v>
      </c>
      <c r="E655" s="9" t="e">
        <f t="shared" si="144"/>
        <v>#VALUE!</v>
      </c>
      <c r="F655" s="9" t="e">
        <f t="shared" si="145"/>
        <v>#VALUE!</v>
      </c>
      <c r="G655" s="9" t="str">
        <f t="shared" si="146"/>
        <v/>
      </c>
      <c r="H655" s="9" t="str">
        <f t="shared" si="147"/>
        <v/>
      </c>
      <c r="I655" s="9" t="str">
        <f t="shared" si="148"/>
        <v/>
      </c>
      <c r="J655" s="9" t="str">
        <f t="shared" si="149"/>
        <v/>
      </c>
      <c r="K655" s="11" t="e">
        <f t="shared" si="150"/>
        <v>#VALUE!</v>
      </c>
      <c r="L655" s="11" t="e">
        <f t="shared" si="151"/>
        <v>#VALUE!</v>
      </c>
      <c r="M655" s="11" t="e">
        <f t="shared" si="152"/>
        <v>#VALUE!</v>
      </c>
      <c r="N655" s="11" t="e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#VALUE!</v>
      </c>
      <c r="O655" s="11">
        <f>0</f>
        <v>0</v>
      </c>
      <c r="P655" s="11" t="e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#VALUE!</v>
      </c>
      <c r="Q655" s="11" t="e">
        <f>2*'OddsRatio_working_3-way'!K655*'OddsRatio_working_3-way'!L655*'OddsRatio_working_3-way'!M655</f>
        <v>#VALUE!</v>
      </c>
      <c r="R655" s="11" t="e">
        <f t="shared" si="153"/>
        <v>#VALUE!</v>
      </c>
      <c r="S655" s="11" t="e">
        <f t="shared" si="154"/>
        <v>#VALUE!</v>
      </c>
      <c r="T655" s="11" t="e">
        <f t="shared" si="155"/>
        <v>#VALUE!</v>
      </c>
      <c r="U655" s="11" t="e">
        <f>'OddsRatio_working_3-way'!S655-'OddsRatio_working_3-way'!R655^2/3</f>
        <v>#VALUE!</v>
      </c>
      <c r="V655" s="11" t="e">
        <f>'OddsRatio_working_3-way'!S655*'OddsRatio_working_3-way'!R655/3-2*'OddsRatio_working_3-way'!R655^3/27-'OddsRatio_working_3-way'!T655</f>
        <v>#VALUE!</v>
      </c>
      <c r="W655" s="11" t="e">
        <f>'OddsRatio_working_3-way'!V655^2+4*'OddsRatio_working_3-way'!U655^3/27</f>
        <v>#VALUE!</v>
      </c>
      <c r="X655" s="11" t="e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#VALUE!</v>
      </c>
      <c r="Y655" s="11" t="e">
        <f>IF('OddsRatio_working_3-way'!W655&gt;=0,IF('OddsRatio_working_3-way'!V655+SQRT('OddsRatio_working_3-way'!W655)&gt;0,0,PI()),ACOS('OddsRatio_working_3-way'!V655/(2*'OddsRatio_working_3-way'!X655)))</f>
        <v>#VALUE!</v>
      </c>
      <c r="Z655" s="11" t="e">
        <f>'OddsRatio_working_3-way'!X655^(1/3)*COS('OddsRatio_working_3-way'!Y655/3)</f>
        <v>#VALUE!</v>
      </c>
      <c r="AA655" s="11" t="e">
        <f>'OddsRatio_working_3-way'!X655^(1/3)*COS(('OddsRatio_working_3-way'!Y655+2*PI())/3)</f>
        <v>#VALUE!</v>
      </c>
      <c r="AB655" s="11" t="e">
        <f>'OddsRatio_working_3-way'!X655^(1/3)*COS(('OddsRatio_working_3-way'!Y655+4*PI())/3)</f>
        <v>#VALUE!</v>
      </c>
      <c r="AC655" s="11" t="e">
        <f>'OddsRatio_working_3-way'!X655^(1/3)*SIN('OddsRatio_working_3-way'!Y655/3)</f>
        <v>#VALUE!</v>
      </c>
      <c r="AD655" s="11" t="e">
        <f>'OddsRatio_working_3-way'!X655^(1/3)*SIN(('OddsRatio_working_3-way'!Y655+2*PI())/3)</f>
        <v>#VALUE!</v>
      </c>
      <c r="AE655" s="11" t="e">
        <f>'OddsRatio_working_3-way'!X655^(1/3)*SIN(('OddsRatio_working_3-way'!Y655+4*PI())/3)</f>
        <v>#VALUE!</v>
      </c>
      <c r="AF655" s="11" t="e">
        <f>-'OddsRatio_working_3-way'!U655/(3*'OddsRatio_working_3-way'!X655^(1/3))*COS(('OddsRatio_working_3-way'!Y655)/3)</f>
        <v>#VALUE!</v>
      </c>
      <c r="AG655" s="11" t="e">
        <f>-'OddsRatio_working_3-way'!U655/(3*'OddsRatio_working_3-way'!X655^(1/3))*COS(('OddsRatio_working_3-way'!Y655+2*PI())/3)</f>
        <v>#VALUE!</v>
      </c>
      <c r="AH655" s="11" t="e">
        <f>-'OddsRatio_working_3-way'!U655/(3*'OddsRatio_working_3-way'!X655^(1/3))*COS(('OddsRatio_working_3-way'!Y655+4*PI())/3)</f>
        <v>#VALUE!</v>
      </c>
      <c r="AI655" s="11" t="e">
        <f>'OddsRatio_working_3-way'!U655/(3*'OddsRatio_working_3-way'!X655^(1/3))*SIN(('OddsRatio_working_3-way'!Y655)/3)</f>
        <v>#VALUE!</v>
      </c>
      <c r="AJ655" s="11" t="e">
        <f>'OddsRatio_working_3-way'!U655/(3*'OddsRatio_working_3-way'!X655^(1/3))*SIN(('OddsRatio_working_3-way'!Y655+2*PI())/3)</f>
        <v>#VALUE!</v>
      </c>
      <c r="AK655" s="11" t="e">
        <f>'OddsRatio_working_3-way'!U655/(3*'OddsRatio_working_3-way'!X655^(1/3))*SIN(('OddsRatio_working_3-way'!Y655+4*PI())/3)</f>
        <v>#VALUE!</v>
      </c>
      <c r="AL655" s="11" t="e">
        <f>'OddsRatio_working_3-way'!Z655+'OddsRatio_working_3-way'!AF655</f>
        <v>#VALUE!</v>
      </c>
      <c r="AM655" s="11" t="e">
        <f>'OddsRatio_working_3-way'!AA655+'OddsRatio_working_3-way'!AG655</f>
        <v>#VALUE!</v>
      </c>
      <c r="AN655" s="11" t="e">
        <f>'OddsRatio_working_3-way'!AB655+'OddsRatio_working_3-way'!AH655</f>
        <v>#VALUE!</v>
      </c>
      <c r="AO655" s="11" t="e">
        <f>'OddsRatio_working_3-way'!AC655+'OddsRatio_working_3-way'!AI655</f>
        <v>#VALUE!</v>
      </c>
      <c r="AP655" s="11" t="e">
        <f>'OddsRatio_working_3-way'!AD655+'OddsRatio_working_3-way'!AJ655</f>
        <v>#VALUE!</v>
      </c>
      <c r="AQ655" s="11" t="e">
        <f>'OddsRatio_working_3-way'!AE655+'OddsRatio_working_3-way'!AK655</f>
        <v>#VALUE!</v>
      </c>
      <c r="AR655" s="10" t="str">
        <f>IF(A655="","",IF(('OddsRatio_working_3-way'!X655=0),IF(Q655&gt;0,-Q655^(1/3),(-Q655)^(1/3)),'OddsRatio_working_3-way'!AL655-'OddsRatio_working_3-way'!R655/3))</f>
        <v/>
      </c>
      <c r="AS655" s="11" t="e">
        <f>IF(('OddsRatio_working_3-way'!X655=0),IF(Q655&gt;0,-Q655^(1/3),(-Q655)^(1/3)),'OddsRatio_working_3-way'!AM655-'OddsRatio_working_3-way'!R655/3)</f>
        <v>#VALUE!</v>
      </c>
      <c r="AT655" s="11" t="e">
        <f>IF(('OddsRatio_working_3-way'!X655=0),IF(Q655&gt;0,-Q655^(1/3),(-Q655)^(1/3)),'OddsRatio_working_3-way'!AN655-'OddsRatio_working_3-way'!R655/3)</f>
        <v>#VALUE!</v>
      </c>
      <c r="AU655" s="11" t="e">
        <f>IF(('OddsRatio_working_3-way'!X655=0),0,'OddsRatio_working_3-way'!AO655)</f>
        <v>#VALUE!</v>
      </c>
      <c r="AV655" s="11" t="e">
        <f>IF(('OddsRatio_working_3-way'!X655=0),0,'OddsRatio_working_3-way'!AP655)</f>
        <v>#VALUE!</v>
      </c>
      <c r="AW655" s="11" t="e">
        <f>IF(('OddsRatio_working_3-way'!X655=0),0,'OddsRatio_working_3-way'!AQ655)</f>
        <v>#VALUE!</v>
      </c>
    </row>
    <row r="656" spans="1:4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9" t="e">
        <f t="shared" si="143"/>
        <v>#VALUE!</v>
      </c>
      <c r="E656" s="9" t="e">
        <f t="shared" si="144"/>
        <v>#VALUE!</v>
      </c>
      <c r="F656" s="9" t="e">
        <f t="shared" si="145"/>
        <v>#VALUE!</v>
      </c>
      <c r="G656" s="9" t="str">
        <f t="shared" si="146"/>
        <v/>
      </c>
      <c r="H656" s="9" t="str">
        <f t="shared" si="147"/>
        <v/>
      </c>
      <c r="I656" s="9" t="str">
        <f t="shared" si="148"/>
        <v/>
      </c>
      <c r="J656" s="9" t="str">
        <f t="shared" si="149"/>
        <v/>
      </c>
      <c r="K656" s="11" t="e">
        <f t="shared" si="150"/>
        <v>#VALUE!</v>
      </c>
      <c r="L656" s="11" t="e">
        <f t="shared" si="151"/>
        <v>#VALUE!</v>
      </c>
      <c r="M656" s="11" t="e">
        <f t="shared" si="152"/>
        <v>#VALUE!</v>
      </c>
      <c r="N656" s="11" t="e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#VALUE!</v>
      </c>
      <c r="O656" s="11">
        <f>0</f>
        <v>0</v>
      </c>
      <c r="P656" s="11" t="e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#VALUE!</v>
      </c>
      <c r="Q656" s="11" t="e">
        <f>2*'OddsRatio_working_3-way'!K656*'OddsRatio_working_3-way'!L656*'OddsRatio_working_3-way'!M656</f>
        <v>#VALUE!</v>
      </c>
      <c r="R656" s="11" t="e">
        <f t="shared" si="153"/>
        <v>#VALUE!</v>
      </c>
      <c r="S656" s="11" t="e">
        <f t="shared" si="154"/>
        <v>#VALUE!</v>
      </c>
      <c r="T656" s="11" t="e">
        <f t="shared" si="155"/>
        <v>#VALUE!</v>
      </c>
      <c r="U656" s="11" t="e">
        <f>'OddsRatio_working_3-way'!S656-'OddsRatio_working_3-way'!R656^2/3</f>
        <v>#VALUE!</v>
      </c>
      <c r="V656" s="11" t="e">
        <f>'OddsRatio_working_3-way'!S656*'OddsRatio_working_3-way'!R656/3-2*'OddsRatio_working_3-way'!R656^3/27-'OddsRatio_working_3-way'!T656</f>
        <v>#VALUE!</v>
      </c>
      <c r="W656" s="11" t="e">
        <f>'OddsRatio_working_3-way'!V656^2+4*'OddsRatio_working_3-way'!U656^3/27</f>
        <v>#VALUE!</v>
      </c>
      <c r="X656" s="11" t="e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#VALUE!</v>
      </c>
      <c r="Y656" s="11" t="e">
        <f>IF('OddsRatio_working_3-way'!W656&gt;=0,IF('OddsRatio_working_3-way'!V656+SQRT('OddsRatio_working_3-way'!W656)&gt;0,0,PI()),ACOS('OddsRatio_working_3-way'!V656/(2*'OddsRatio_working_3-way'!X656)))</f>
        <v>#VALUE!</v>
      </c>
      <c r="Z656" s="11" t="e">
        <f>'OddsRatio_working_3-way'!X656^(1/3)*COS('OddsRatio_working_3-way'!Y656/3)</f>
        <v>#VALUE!</v>
      </c>
      <c r="AA656" s="11" t="e">
        <f>'OddsRatio_working_3-way'!X656^(1/3)*COS(('OddsRatio_working_3-way'!Y656+2*PI())/3)</f>
        <v>#VALUE!</v>
      </c>
      <c r="AB656" s="11" t="e">
        <f>'OddsRatio_working_3-way'!X656^(1/3)*COS(('OddsRatio_working_3-way'!Y656+4*PI())/3)</f>
        <v>#VALUE!</v>
      </c>
      <c r="AC656" s="11" t="e">
        <f>'OddsRatio_working_3-way'!X656^(1/3)*SIN('OddsRatio_working_3-way'!Y656/3)</f>
        <v>#VALUE!</v>
      </c>
      <c r="AD656" s="11" t="e">
        <f>'OddsRatio_working_3-way'!X656^(1/3)*SIN(('OddsRatio_working_3-way'!Y656+2*PI())/3)</f>
        <v>#VALUE!</v>
      </c>
      <c r="AE656" s="11" t="e">
        <f>'OddsRatio_working_3-way'!X656^(1/3)*SIN(('OddsRatio_working_3-way'!Y656+4*PI())/3)</f>
        <v>#VALUE!</v>
      </c>
      <c r="AF656" s="11" t="e">
        <f>-'OddsRatio_working_3-way'!U656/(3*'OddsRatio_working_3-way'!X656^(1/3))*COS(('OddsRatio_working_3-way'!Y656)/3)</f>
        <v>#VALUE!</v>
      </c>
      <c r="AG656" s="11" t="e">
        <f>-'OddsRatio_working_3-way'!U656/(3*'OddsRatio_working_3-way'!X656^(1/3))*COS(('OddsRatio_working_3-way'!Y656+2*PI())/3)</f>
        <v>#VALUE!</v>
      </c>
      <c r="AH656" s="11" t="e">
        <f>-'OddsRatio_working_3-way'!U656/(3*'OddsRatio_working_3-way'!X656^(1/3))*COS(('OddsRatio_working_3-way'!Y656+4*PI())/3)</f>
        <v>#VALUE!</v>
      </c>
      <c r="AI656" s="11" t="e">
        <f>'OddsRatio_working_3-way'!U656/(3*'OddsRatio_working_3-way'!X656^(1/3))*SIN(('OddsRatio_working_3-way'!Y656)/3)</f>
        <v>#VALUE!</v>
      </c>
      <c r="AJ656" s="11" t="e">
        <f>'OddsRatio_working_3-way'!U656/(3*'OddsRatio_working_3-way'!X656^(1/3))*SIN(('OddsRatio_working_3-way'!Y656+2*PI())/3)</f>
        <v>#VALUE!</v>
      </c>
      <c r="AK656" s="11" t="e">
        <f>'OddsRatio_working_3-way'!U656/(3*'OddsRatio_working_3-way'!X656^(1/3))*SIN(('OddsRatio_working_3-way'!Y656+4*PI())/3)</f>
        <v>#VALUE!</v>
      </c>
      <c r="AL656" s="11" t="e">
        <f>'OddsRatio_working_3-way'!Z656+'OddsRatio_working_3-way'!AF656</f>
        <v>#VALUE!</v>
      </c>
      <c r="AM656" s="11" t="e">
        <f>'OddsRatio_working_3-way'!AA656+'OddsRatio_working_3-way'!AG656</f>
        <v>#VALUE!</v>
      </c>
      <c r="AN656" s="11" t="e">
        <f>'OddsRatio_working_3-way'!AB656+'OddsRatio_working_3-way'!AH656</f>
        <v>#VALUE!</v>
      </c>
      <c r="AO656" s="11" t="e">
        <f>'OddsRatio_working_3-way'!AC656+'OddsRatio_working_3-way'!AI656</f>
        <v>#VALUE!</v>
      </c>
      <c r="AP656" s="11" t="e">
        <f>'OddsRatio_working_3-way'!AD656+'OddsRatio_working_3-way'!AJ656</f>
        <v>#VALUE!</v>
      </c>
      <c r="AQ656" s="11" t="e">
        <f>'OddsRatio_working_3-way'!AE656+'OddsRatio_working_3-way'!AK656</f>
        <v>#VALUE!</v>
      </c>
      <c r="AR656" s="10" t="str">
        <f>IF(A656="","",IF(('OddsRatio_working_3-way'!X656=0),IF(Q656&gt;0,-Q656^(1/3),(-Q656)^(1/3)),'OddsRatio_working_3-way'!AL656-'OddsRatio_working_3-way'!R656/3))</f>
        <v/>
      </c>
      <c r="AS656" s="11" t="e">
        <f>IF(('OddsRatio_working_3-way'!X656=0),IF(Q656&gt;0,-Q656^(1/3),(-Q656)^(1/3)),'OddsRatio_working_3-way'!AM656-'OddsRatio_working_3-way'!R656/3)</f>
        <v>#VALUE!</v>
      </c>
      <c r="AT656" s="11" t="e">
        <f>IF(('OddsRatio_working_3-way'!X656=0),IF(Q656&gt;0,-Q656^(1/3),(-Q656)^(1/3)),'OddsRatio_working_3-way'!AN656-'OddsRatio_working_3-way'!R656/3)</f>
        <v>#VALUE!</v>
      </c>
      <c r="AU656" s="11" t="e">
        <f>IF(('OddsRatio_working_3-way'!X656=0),0,'OddsRatio_working_3-way'!AO656)</f>
        <v>#VALUE!</v>
      </c>
      <c r="AV656" s="11" t="e">
        <f>IF(('OddsRatio_working_3-way'!X656=0),0,'OddsRatio_working_3-way'!AP656)</f>
        <v>#VALUE!</v>
      </c>
      <c r="AW656" s="11" t="e">
        <f>IF(('OddsRatio_working_3-way'!X656=0),0,'OddsRatio_working_3-way'!AQ656)</f>
        <v>#VALUE!</v>
      </c>
    </row>
    <row r="657" spans="1:4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9" t="e">
        <f t="shared" si="143"/>
        <v>#VALUE!</v>
      </c>
      <c r="E657" s="9" t="e">
        <f t="shared" si="144"/>
        <v>#VALUE!</v>
      </c>
      <c r="F657" s="9" t="e">
        <f t="shared" si="145"/>
        <v>#VALUE!</v>
      </c>
      <c r="G657" s="9" t="str">
        <f t="shared" si="146"/>
        <v/>
      </c>
      <c r="H657" s="9" t="str">
        <f t="shared" si="147"/>
        <v/>
      </c>
      <c r="I657" s="9" t="str">
        <f t="shared" si="148"/>
        <v/>
      </c>
      <c r="J657" s="9" t="str">
        <f t="shared" si="149"/>
        <v/>
      </c>
      <c r="K657" s="11" t="e">
        <f t="shared" si="150"/>
        <v>#VALUE!</v>
      </c>
      <c r="L657" s="11" t="e">
        <f t="shared" si="151"/>
        <v>#VALUE!</v>
      </c>
      <c r="M657" s="11" t="e">
        <f t="shared" si="152"/>
        <v>#VALUE!</v>
      </c>
      <c r="N657" s="11" t="e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#VALUE!</v>
      </c>
      <c r="O657" s="11">
        <f>0</f>
        <v>0</v>
      </c>
      <c r="P657" s="11" t="e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#VALUE!</v>
      </c>
      <c r="Q657" s="11" t="e">
        <f>2*'OddsRatio_working_3-way'!K657*'OddsRatio_working_3-way'!L657*'OddsRatio_working_3-way'!M657</f>
        <v>#VALUE!</v>
      </c>
      <c r="R657" s="11" t="e">
        <f t="shared" si="153"/>
        <v>#VALUE!</v>
      </c>
      <c r="S657" s="11" t="e">
        <f t="shared" si="154"/>
        <v>#VALUE!</v>
      </c>
      <c r="T657" s="11" t="e">
        <f t="shared" si="155"/>
        <v>#VALUE!</v>
      </c>
      <c r="U657" s="11" t="e">
        <f>'OddsRatio_working_3-way'!S657-'OddsRatio_working_3-way'!R657^2/3</f>
        <v>#VALUE!</v>
      </c>
      <c r="V657" s="11" t="e">
        <f>'OddsRatio_working_3-way'!S657*'OddsRatio_working_3-way'!R657/3-2*'OddsRatio_working_3-way'!R657^3/27-'OddsRatio_working_3-way'!T657</f>
        <v>#VALUE!</v>
      </c>
      <c r="W657" s="11" t="e">
        <f>'OddsRatio_working_3-way'!V657^2+4*'OddsRatio_working_3-way'!U657^3/27</f>
        <v>#VALUE!</v>
      </c>
      <c r="X657" s="11" t="e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#VALUE!</v>
      </c>
      <c r="Y657" s="11" t="e">
        <f>IF('OddsRatio_working_3-way'!W657&gt;=0,IF('OddsRatio_working_3-way'!V657+SQRT('OddsRatio_working_3-way'!W657)&gt;0,0,PI()),ACOS('OddsRatio_working_3-way'!V657/(2*'OddsRatio_working_3-way'!X657)))</f>
        <v>#VALUE!</v>
      </c>
      <c r="Z657" s="11" t="e">
        <f>'OddsRatio_working_3-way'!X657^(1/3)*COS('OddsRatio_working_3-way'!Y657/3)</f>
        <v>#VALUE!</v>
      </c>
      <c r="AA657" s="11" t="e">
        <f>'OddsRatio_working_3-way'!X657^(1/3)*COS(('OddsRatio_working_3-way'!Y657+2*PI())/3)</f>
        <v>#VALUE!</v>
      </c>
      <c r="AB657" s="11" t="e">
        <f>'OddsRatio_working_3-way'!X657^(1/3)*COS(('OddsRatio_working_3-way'!Y657+4*PI())/3)</f>
        <v>#VALUE!</v>
      </c>
      <c r="AC657" s="11" t="e">
        <f>'OddsRatio_working_3-way'!X657^(1/3)*SIN('OddsRatio_working_3-way'!Y657/3)</f>
        <v>#VALUE!</v>
      </c>
      <c r="AD657" s="11" t="e">
        <f>'OddsRatio_working_3-way'!X657^(1/3)*SIN(('OddsRatio_working_3-way'!Y657+2*PI())/3)</f>
        <v>#VALUE!</v>
      </c>
      <c r="AE657" s="11" t="e">
        <f>'OddsRatio_working_3-way'!X657^(1/3)*SIN(('OddsRatio_working_3-way'!Y657+4*PI())/3)</f>
        <v>#VALUE!</v>
      </c>
      <c r="AF657" s="11" t="e">
        <f>-'OddsRatio_working_3-way'!U657/(3*'OddsRatio_working_3-way'!X657^(1/3))*COS(('OddsRatio_working_3-way'!Y657)/3)</f>
        <v>#VALUE!</v>
      </c>
      <c r="AG657" s="11" t="e">
        <f>-'OddsRatio_working_3-way'!U657/(3*'OddsRatio_working_3-way'!X657^(1/3))*COS(('OddsRatio_working_3-way'!Y657+2*PI())/3)</f>
        <v>#VALUE!</v>
      </c>
      <c r="AH657" s="11" t="e">
        <f>-'OddsRatio_working_3-way'!U657/(3*'OddsRatio_working_3-way'!X657^(1/3))*COS(('OddsRatio_working_3-way'!Y657+4*PI())/3)</f>
        <v>#VALUE!</v>
      </c>
      <c r="AI657" s="11" t="e">
        <f>'OddsRatio_working_3-way'!U657/(3*'OddsRatio_working_3-way'!X657^(1/3))*SIN(('OddsRatio_working_3-way'!Y657)/3)</f>
        <v>#VALUE!</v>
      </c>
      <c r="AJ657" s="11" t="e">
        <f>'OddsRatio_working_3-way'!U657/(3*'OddsRatio_working_3-way'!X657^(1/3))*SIN(('OddsRatio_working_3-way'!Y657+2*PI())/3)</f>
        <v>#VALUE!</v>
      </c>
      <c r="AK657" s="11" t="e">
        <f>'OddsRatio_working_3-way'!U657/(3*'OddsRatio_working_3-way'!X657^(1/3))*SIN(('OddsRatio_working_3-way'!Y657+4*PI())/3)</f>
        <v>#VALUE!</v>
      </c>
      <c r="AL657" s="11" t="e">
        <f>'OddsRatio_working_3-way'!Z657+'OddsRatio_working_3-way'!AF657</f>
        <v>#VALUE!</v>
      </c>
      <c r="AM657" s="11" t="e">
        <f>'OddsRatio_working_3-way'!AA657+'OddsRatio_working_3-way'!AG657</f>
        <v>#VALUE!</v>
      </c>
      <c r="AN657" s="11" t="e">
        <f>'OddsRatio_working_3-way'!AB657+'OddsRatio_working_3-way'!AH657</f>
        <v>#VALUE!</v>
      </c>
      <c r="AO657" s="11" t="e">
        <f>'OddsRatio_working_3-way'!AC657+'OddsRatio_working_3-way'!AI657</f>
        <v>#VALUE!</v>
      </c>
      <c r="AP657" s="11" t="e">
        <f>'OddsRatio_working_3-way'!AD657+'OddsRatio_working_3-way'!AJ657</f>
        <v>#VALUE!</v>
      </c>
      <c r="AQ657" s="11" t="e">
        <f>'OddsRatio_working_3-way'!AE657+'OddsRatio_working_3-way'!AK657</f>
        <v>#VALUE!</v>
      </c>
      <c r="AR657" s="10" t="str">
        <f>IF(A657="","",IF(('OddsRatio_working_3-way'!X657=0),IF(Q657&gt;0,-Q657^(1/3),(-Q657)^(1/3)),'OddsRatio_working_3-way'!AL657-'OddsRatio_working_3-way'!R657/3))</f>
        <v/>
      </c>
      <c r="AS657" s="11" t="e">
        <f>IF(('OddsRatio_working_3-way'!X657=0),IF(Q657&gt;0,-Q657^(1/3),(-Q657)^(1/3)),'OddsRatio_working_3-way'!AM657-'OddsRatio_working_3-way'!R657/3)</f>
        <v>#VALUE!</v>
      </c>
      <c r="AT657" s="11" t="e">
        <f>IF(('OddsRatio_working_3-way'!X657=0),IF(Q657&gt;0,-Q657^(1/3),(-Q657)^(1/3)),'OddsRatio_working_3-way'!AN657-'OddsRatio_working_3-way'!R657/3)</f>
        <v>#VALUE!</v>
      </c>
      <c r="AU657" s="11" t="e">
        <f>IF(('OddsRatio_working_3-way'!X657=0),0,'OddsRatio_working_3-way'!AO657)</f>
        <v>#VALUE!</v>
      </c>
      <c r="AV657" s="11" t="e">
        <f>IF(('OddsRatio_working_3-way'!X657=0),0,'OddsRatio_working_3-way'!AP657)</f>
        <v>#VALUE!</v>
      </c>
      <c r="AW657" s="11" t="e">
        <f>IF(('OddsRatio_working_3-way'!X657=0),0,'OddsRatio_working_3-way'!AQ657)</f>
        <v>#VALUE!</v>
      </c>
    </row>
    <row r="658" spans="1:4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9" t="e">
        <f t="shared" si="143"/>
        <v>#VALUE!</v>
      </c>
      <c r="E658" s="9" t="e">
        <f t="shared" si="144"/>
        <v>#VALUE!</v>
      </c>
      <c r="F658" s="9" t="e">
        <f t="shared" si="145"/>
        <v>#VALUE!</v>
      </c>
      <c r="G658" s="9" t="str">
        <f t="shared" si="146"/>
        <v/>
      </c>
      <c r="H658" s="9" t="str">
        <f t="shared" si="147"/>
        <v/>
      </c>
      <c r="I658" s="9" t="str">
        <f t="shared" si="148"/>
        <v/>
      </c>
      <c r="J658" s="9" t="str">
        <f t="shared" si="149"/>
        <v/>
      </c>
      <c r="K658" s="11" t="e">
        <f t="shared" si="150"/>
        <v>#VALUE!</v>
      </c>
      <c r="L658" s="11" t="e">
        <f t="shared" si="151"/>
        <v>#VALUE!</v>
      </c>
      <c r="M658" s="11" t="e">
        <f t="shared" si="152"/>
        <v>#VALUE!</v>
      </c>
      <c r="N658" s="11" t="e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#VALUE!</v>
      </c>
      <c r="O658" s="11">
        <f>0</f>
        <v>0</v>
      </c>
      <c r="P658" s="11" t="e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#VALUE!</v>
      </c>
      <c r="Q658" s="11" t="e">
        <f>2*'OddsRatio_working_3-way'!K658*'OddsRatio_working_3-way'!L658*'OddsRatio_working_3-way'!M658</f>
        <v>#VALUE!</v>
      </c>
      <c r="R658" s="11" t="e">
        <f t="shared" si="153"/>
        <v>#VALUE!</v>
      </c>
      <c r="S658" s="11" t="e">
        <f t="shared" si="154"/>
        <v>#VALUE!</v>
      </c>
      <c r="T658" s="11" t="e">
        <f t="shared" si="155"/>
        <v>#VALUE!</v>
      </c>
      <c r="U658" s="11" t="e">
        <f>'OddsRatio_working_3-way'!S658-'OddsRatio_working_3-way'!R658^2/3</f>
        <v>#VALUE!</v>
      </c>
      <c r="V658" s="11" t="e">
        <f>'OddsRatio_working_3-way'!S658*'OddsRatio_working_3-way'!R658/3-2*'OddsRatio_working_3-way'!R658^3/27-'OddsRatio_working_3-way'!T658</f>
        <v>#VALUE!</v>
      </c>
      <c r="W658" s="11" t="e">
        <f>'OddsRatio_working_3-way'!V658^2+4*'OddsRatio_working_3-way'!U658^3/27</f>
        <v>#VALUE!</v>
      </c>
      <c r="X658" s="11" t="e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#VALUE!</v>
      </c>
      <c r="Y658" s="11" t="e">
        <f>IF('OddsRatio_working_3-way'!W658&gt;=0,IF('OddsRatio_working_3-way'!V658+SQRT('OddsRatio_working_3-way'!W658)&gt;0,0,PI()),ACOS('OddsRatio_working_3-way'!V658/(2*'OddsRatio_working_3-way'!X658)))</f>
        <v>#VALUE!</v>
      </c>
      <c r="Z658" s="11" t="e">
        <f>'OddsRatio_working_3-way'!X658^(1/3)*COS('OddsRatio_working_3-way'!Y658/3)</f>
        <v>#VALUE!</v>
      </c>
      <c r="AA658" s="11" t="e">
        <f>'OddsRatio_working_3-way'!X658^(1/3)*COS(('OddsRatio_working_3-way'!Y658+2*PI())/3)</f>
        <v>#VALUE!</v>
      </c>
      <c r="AB658" s="11" t="e">
        <f>'OddsRatio_working_3-way'!X658^(1/3)*COS(('OddsRatio_working_3-way'!Y658+4*PI())/3)</f>
        <v>#VALUE!</v>
      </c>
      <c r="AC658" s="11" t="e">
        <f>'OddsRatio_working_3-way'!X658^(1/3)*SIN('OddsRatio_working_3-way'!Y658/3)</f>
        <v>#VALUE!</v>
      </c>
      <c r="AD658" s="11" t="e">
        <f>'OddsRatio_working_3-way'!X658^(1/3)*SIN(('OddsRatio_working_3-way'!Y658+2*PI())/3)</f>
        <v>#VALUE!</v>
      </c>
      <c r="AE658" s="11" t="e">
        <f>'OddsRatio_working_3-way'!X658^(1/3)*SIN(('OddsRatio_working_3-way'!Y658+4*PI())/3)</f>
        <v>#VALUE!</v>
      </c>
      <c r="AF658" s="11" t="e">
        <f>-'OddsRatio_working_3-way'!U658/(3*'OddsRatio_working_3-way'!X658^(1/3))*COS(('OddsRatio_working_3-way'!Y658)/3)</f>
        <v>#VALUE!</v>
      </c>
      <c r="AG658" s="11" t="e">
        <f>-'OddsRatio_working_3-way'!U658/(3*'OddsRatio_working_3-way'!X658^(1/3))*COS(('OddsRatio_working_3-way'!Y658+2*PI())/3)</f>
        <v>#VALUE!</v>
      </c>
      <c r="AH658" s="11" t="e">
        <f>-'OddsRatio_working_3-way'!U658/(3*'OddsRatio_working_3-way'!X658^(1/3))*COS(('OddsRatio_working_3-way'!Y658+4*PI())/3)</f>
        <v>#VALUE!</v>
      </c>
      <c r="AI658" s="11" t="e">
        <f>'OddsRatio_working_3-way'!U658/(3*'OddsRatio_working_3-way'!X658^(1/3))*SIN(('OddsRatio_working_3-way'!Y658)/3)</f>
        <v>#VALUE!</v>
      </c>
      <c r="AJ658" s="11" t="e">
        <f>'OddsRatio_working_3-way'!U658/(3*'OddsRatio_working_3-way'!X658^(1/3))*SIN(('OddsRatio_working_3-way'!Y658+2*PI())/3)</f>
        <v>#VALUE!</v>
      </c>
      <c r="AK658" s="11" t="e">
        <f>'OddsRatio_working_3-way'!U658/(3*'OddsRatio_working_3-way'!X658^(1/3))*SIN(('OddsRatio_working_3-way'!Y658+4*PI())/3)</f>
        <v>#VALUE!</v>
      </c>
      <c r="AL658" s="11" t="e">
        <f>'OddsRatio_working_3-way'!Z658+'OddsRatio_working_3-way'!AF658</f>
        <v>#VALUE!</v>
      </c>
      <c r="AM658" s="11" t="e">
        <f>'OddsRatio_working_3-way'!AA658+'OddsRatio_working_3-way'!AG658</f>
        <v>#VALUE!</v>
      </c>
      <c r="AN658" s="11" t="e">
        <f>'OddsRatio_working_3-way'!AB658+'OddsRatio_working_3-way'!AH658</f>
        <v>#VALUE!</v>
      </c>
      <c r="AO658" s="11" t="e">
        <f>'OddsRatio_working_3-way'!AC658+'OddsRatio_working_3-way'!AI658</f>
        <v>#VALUE!</v>
      </c>
      <c r="AP658" s="11" t="e">
        <f>'OddsRatio_working_3-way'!AD658+'OddsRatio_working_3-way'!AJ658</f>
        <v>#VALUE!</v>
      </c>
      <c r="AQ658" s="11" t="e">
        <f>'OddsRatio_working_3-way'!AE658+'OddsRatio_working_3-way'!AK658</f>
        <v>#VALUE!</v>
      </c>
      <c r="AR658" s="10" t="str">
        <f>IF(A658="","",IF(('OddsRatio_working_3-way'!X658=0),IF(Q658&gt;0,-Q658^(1/3),(-Q658)^(1/3)),'OddsRatio_working_3-way'!AL658-'OddsRatio_working_3-way'!R658/3))</f>
        <v/>
      </c>
      <c r="AS658" s="11" t="e">
        <f>IF(('OddsRatio_working_3-way'!X658=0),IF(Q658&gt;0,-Q658^(1/3),(-Q658)^(1/3)),'OddsRatio_working_3-way'!AM658-'OddsRatio_working_3-way'!R658/3)</f>
        <v>#VALUE!</v>
      </c>
      <c r="AT658" s="11" t="e">
        <f>IF(('OddsRatio_working_3-way'!X658=0),IF(Q658&gt;0,-Q658^(1/3),(-Q658)^(1/3)),'OddsRatio_working_3-way'!AN658-'OddsRatio_working_3-way'!R658/3)</f>
        <v>#VALUE!</v>
      </c>
      <c r="AU658" s="11" t="e">
        <f>IF(('OddsRatio_working_3-way'!X658=0),0,'OddsRatio_working_3-way'!AO658)</f>
        <v>#VALUE!</v>
      </c>
      <c r="AV658" s="11" t="e">
        <f>IF(('OddsRatio_working_3-way'!X658=0),0,'OddsRatio_working_3-way'!AP658)</f>
        <v>#VALUE!</v>
      </c>
      <c r="AW658" s="11" t="e">
        <f>IF(('OddsRatio_working_3-way'!X658=0),0,'OddsRatio_working_3-way'!AQ658)</f>
        <v>#VALUE!</v>
      </c>
    </row>
    <row r="659" spans="1:4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9" t="e">
        <f t="shared" si="143"/>
        <v>#VALUE!</v>
      </c>
      <c r="E659" s="9" t="e">
        <f t="shared" si="144"/>
        <v>#VALUE!</v>
      </c>
      <c r="F659" s="9" t="e">
        <f t="shared" si="145"/>
        <v>#VALUE!</v>
      </c>
      <c r="G659" s="9" t="str">
        <f t="shared" si="146"/>
        <v/>
      </c>
      <c r="H659" s="9" t="str">
        <f t="shared" si="147"/>
        <v/>
      </c>
      <c r="I659" s="9" t="str">
        <f t="shared" si="148"/>
        <v/>
      </c>
      <c r="J659" s="9" t="str">
        <f t="shared" si="149"/>
        <v/>
      </c>
      <c r="K659" s="11" t="e">
        <f t="shared" si="150"/>
        <v>#VALUE!</v>
      </c>
      <c r="L659" s="11" t="e">
        <f t="shared" si="151"/>
        <v>#VALUE!</v>
      </c>
      <c r="M659" s="11" t="e">
        <f t="shared" si="152"/>
        <v>#VALUE!</v>
      </c>
      <c r="N659" s="11" t="e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#VALUE!</v>
      </c>
      <c r="O659" s="11">
        <f>0</f>
        <v>0</v>
      </c>
      <c r="P659" s="11" t="e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#VALUE!</v>
      </c>
      <c r="Q659" s="11" t="e">
        <f>2*'OddsRatio_working_3-way'!K659*'OddsRatio_working_3-way'!L659*'OddsRatio_working_3-way'!M659</f>
        <v>#VALUE!</v>
      </c>
      <c r="R659" s="11" t="e">
        <f t="shared" si="153"/>
        <v>#VALUE!</v>
      </c>
      <c r="S659" s="11" t="e">
        <f t="shared" si="154"/>
        <v>#VALUE!</v>
      </c>
      <c r="T659" s="11" t="e">
        <f t="shared" si="155"/>
        <v>#VALUE!</v>
      </c>
      <c r="U659" s="11" t="e">
        <f>'OddsRatio_working_3-way'!S659-'OddsRatio_working_3-way'!R659^2/3</f>
        <v>#VALUE!</v>
      </c>
      <c r="V659" s="11" t="e">
        <f>'OddsRatio_working_3-way'!S659*'OddsRatio_working_3-way'!R659/3-2*'OddsRatio_working_3-way'!R659^3/27-'OddsRatio_working_3-way'!T659</f>
        <v>#VALUE!</v>
      </c>
      <c r="W659" s="11" t="e">
        <f>'OddsRatio_working_3-way'!V659^2+4*'OddsRatio_working_3-way'!U659^3/27</f>
        <v>#VALUE!</v>
      </c>
      <c r="X659" s="11" t="e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#VALUE!</v>
      </c>
      <c r="Y659" s="11" t="e">
        <f>IF('OddsRatio_working_3-way'!W659&gt;=0,IF('OddsRatio_working_3-way'!V659+SQRT('OddsRatio_working_3-way'!W659)&gt;0,0,PI()),ACOS('OddsRatio_working_3-way'!V659/(2*'OddsRatio_working_3-way'!X659)))</f>
        <v>#VALUE!</v>
      </c>
      <c r="Z659" s="11" t="e">
        <f>'OddsRatio_working_3-way'!X659^(1/3)*COS('OddsRatio_working_3-way'!Y659/3)</f>
        <v>#VALUE!</v>
      </c>
      <c r="AA659" s="11" t="e">
        <f>'OddsRatio_working_3-way'!X659^(1/3)*COS(('OddsRatio_working_3-way'!Y659+2*PI())/3)</f>
        <v>#VALUE!</v>
      </c>
      <c r="AB659" s="11" t="e">
        <f>'OddsRatio_working_3-way'!X659^(1/3)*COS(('OddsRatio_working_3-way'!Y659+4*PI())/3)</f>
        <v>#VALUE!</v>
      </c>
      <c r="AC659" s="11" t="e">
        <f>'OddsRatio_working_3-way'!X659^(1/3)*SIN('OddsRatio_working_3-way'!Y659/3)</f>
        <v>#VALUE!</v>
      </c>
      <c r="AD659" s="11" t="e">
        <f>'OddsRatio_working_3-way'!X659^(1/3)*SIN(('OddsRatio_working_3-way'!Y659+2*PI())/3)</f>
        <v>#VALUE!</v>
      </c>
      <c r="AE659" s="11" t="e">
        <f>'OddsRatio_working_3-way'!X659^(1/3)*SIN(('OddsRatio_working_3-way'!Y659+4*PI())/3)</f>
        <v>#VALUE!</v>
      </c>
      <c r="AF659" s="11" t="e">
        <f>-'OddsRatio_working_3-way'!U659/(3*'OddsRatio_working_3-way'!X659^(1/3))*COS(('OddsRatio_working_3-way'!Y659)/3)</f>
        <v>#VALUE!</v>
      </c>
      <c r="AG659" s="11" t="e">
        <f>-'OddsRatio_working_3-way'!U659/(3*'OddsRatio_working_3-way'!X659^(1/3))*COS(('OddsRatio_working_3-way'!Y659+2*PI())/3)</f>
        <v>#VALUE!</v>
      </c>
      <c r="AH659" s="11" t="e">
        <f>-'OddsRatio_working_3-way'!U659/(3*'OddsRatio_working_3-way'!X659^(1/3))*COS(('OddsRatio_working_3-way'!Y659+4*PI())/3)</f>
        <v>#VALUE!</v>
      </c>
      <c r="AI659" s="11" t="e">
        <f>'OddsRatio_working_3-way'!U659/(3*'OddsRatio_working_3-way'!X659^(1/3))*SIN(('OddsRatio_working_3-way'!Y659)/3)</f>
        <v>#VALUE!</v>
      </c>
      <c r="AJ659" s="11" t="e">
        <f>'OddsRatio_working_3-way'!U659/(3*'OddsRatio_working_3-way'!X659^(1/3))*SIN(('OddsRatio_working_3-way'!Y659+2*PI())/3)</f>
        <v>#VALUE!</v>
      </c>
      <c r="AK659" s="11" t="e">
        <f>'OddsRatio_working_3-way'!U659/(3*'OddsRatio_working_3-way'!X659^(1/3))*SIN(('OddsRatio_working_3-way'!Y659+4*PI())/3)</f>
        <v>#VALUE!</v>
      </c>
      <c r="AL659" s="11" t="e">
        <f>'OddsRatio_working_3-way'!Z659+'OddsRatio_working_3-way'!AF659</f>
        <v>#VALUE!</v>
      </c>
      <c r="AM659" s="11" t="e">
        <f>'OddsRatio_working_3-way'!AA659+'OddsRatio_working_3-way'!AG659</f>
        <v>#VALUE!</v>
      </c>
      <c r="AN659" s="11" t="e">
        <f>'OddsRatio_working_3-way'!AB659+'OddsRatio_working_3-way'!AH659</f>
        <v>#VALUE!</v>
      </c>
      <c r="AO659" s="11" t="e">
        <f>'OddsRatio_working_3-way'!AC659+'OddsRatio_working_3-way'!AI659</f>
        <v>#VALUE!</v>
      </c>
      <c r="AP659" s="11" t="e">
        <f>'OddsRatio_working_3-way'!AD659+'OddsRatio_working_3-way'!AJ659</f>
        <v>#VALUE!</v>
      </c>
      <c r="AQ659" s="11" t="e">
        <f>'OddsRatio_working_3-way'!AE659+'OddsRatio_working_3-way'!AK659</f>
        <v>#VALUE!</v>
      </c>
      <c r="AR659" s="10" t="str">
        <f>IF(A659="","",IF(('OddsRatio_working_3-way'!X659=0),IF(Q659&gt;0,-Q659^(1/3),(-Q659)^(1/3)),'OddsRatio_working_3-way'!AL659-'OddsRatio_working_3-way'!R659/3))</f>
        <v/>
      </c>
      <c r="AS659" s="11" t="e">
        <f>IF(('OddsRatio_working_3-way'!X659=0),IF(Q659&gt;0,-Q659^(1/3),(-Q659)^(1/3)),'OddsRatio_working_3-way'!AM659-'OddsRatio_working_3-way'!R659/3)</f>
        <v>#VALUE!</v>
      </c>
      <c r="AT659" s="11" t="e">
        <f>IF(('OddsRatio_working_3-way'!X659=0),IF(Q659&gt;0,-Q659^(1/3),(-Q659)^(1/3)),'OddsRatio_working_3-way'!AN659-'OddsRatio_working_3-way'!R659/3)</f>
        <v>#VALUE!</v>
      </c>
      <c r="AU659" s="11" t="e">
        <f>IF(('OddsRatio_working_3-way'!X659=0),0,'OddsRatio_working_3-way'!AO659)</f>
        <v>#VALUE!</v>
      </c>
      <c r="AV659" s="11" t="e">
        <f>IF(('OddsRatio_working_3-way'!X659=0),0,'OddsRatio_working_3-way'!AP659)</f>
        <v>#VALUE!</v>
      </c>
      <c r="AW659" s="11" t="e">
        <f>IF(('OddsRatio_working_3-way'!X659=0),0,'OddsRatio_working_3-way'!AQ659)</f>
        <v>#VALUE!</v>
      </c>
    </row>
    <row r="660" spans="1:4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9" t="e">
        <f t="shared" si="143"/>
        <v>#VALUE!</v>
      </c>
      <c r="E660" s="9" t="e">
        <f t="shared" si="144"/>
        <v>#VALUE!</v>
      </c>
      <c r="F660" s="9" t="e">
        <f t="shared" si="145"/>
        <v>#VALUE!</v>
      </c>
      <c r="G660" s="9" t="str">
        <f t="shared" si="146"/>
        <v/>
      </c>
      <c r="H660" s="9" t="str">
        <f t="shared" si="147"/>
        <v/>
      </c>
      <c r="I660" s="9" t="str">
        <f t="shared" si="148"/>
        <v/>
      </c>
      <c r="J660" s="9" t="str">
        <f t="shared" si="149"/>
        <v/>
      </c>
      <c r="K660" s="11" t="e">
        <f t="shared" si="150"/>
        <v>#VALUE!</v>
      </c>
      <c r="L660" s="11" t="e">
        <f t="shared" si="151"/>
        <v>#VALUE!</v>
      </c>
      <c r="M660" s="11" t="e">
        <f t="shared" si="152"/>
        <v>#VALUE!</v>
      </c>
      <c r="N660" s="11" t="e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#VALUE!</v>
      </c>
      <c r="O660" s="11">
        <f>0</f>
        <v>0</v>
      </c>
      <c r="P660" s="11" t="e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#VALUE!</v>
      </c>
      <c r="Q660" s="11" t="e">
        <f>2*'OddsRatio_working_3-way'!K660*'OddsRatio_working_3-way'!L660*'OddsRatio_working_3-way'!M660</f>
        <v>#VALUE!</v>
      </c>
      <c r="R660" s="11" t="e">
        <f t="shared" si="153"/>
        <v>#VALUE!</v>
      </c>
      <c r="S660" s="11" t="e">
        <f t="shared" si="154"/>
        <v>#VALUE!</v>
      </c>
      <c r="T660" s="11" t="e">
        <f t="shared" si="155"/>
        <v>#VALUE!</v>
      </c>
      <c r="U660" s="11" t="e">
        <f>'OddsRatio_working_3-way'!S660-'OddsRatio_working_3-way'!R660^2/3</f>
        <v>#VALUE!</v>
      </c>
      <c r="V660" s="11" t="e">
        <f>'OddsRatio_working_3-way'!S660*'OddsRatio_working_3-way'!R660/3-2*'OddsRatio_working_3-way'!R660^3/27-'OddsRatio_working_3-way'!T660</f>
        <v>#VALUE!</v>
      </c>
      <c r="W660" s="11" t="e">
        <f>'OddsRatio_working_3-way'!V660^2+4*'OddsRatio_working_3-way'!U660^3/27</f>
        <v>#VALUE!</v>
      </c>
      <c r="X660" s="11" t="e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#VALUE!</v>
      </c>
      <c r="Y660" s="11" t="e">
        <f>IF('OddsRatio_working_3-way'!W660&gt;=0,IF('OddsRatio_working_3-way'!V660+SQRT('OddsRatio_working_3-way'!W660)&gt;0,0,PI()),ACOS('OddsRatio_working_3-way'!V660/(2*'OddsRatio_working_3-way'!X660)))</f>
        <v>#VALUE!</v>
      </c>
      <c r="Z660" s="11" t="e">
        <f>'OddsRatio_working_3-way'!X660^(1/3)*COS('OddsRatio_working_3-way'!Y660/3)</f>
        <v>#VALUE!</v>
      </c>
      <c r="AA660" s="11" t="e">
        <f>'OddsRatio_working_3-way'!X660^(1/3)*COS(('OddsRatio_working_3-way'!Y660+2*PI())/3)</f>
        <v>#VALUE!</v>
      </c>
      <c r="AB660" s="11" t="e">
        <f>'OddsRatio_working_3-way'!X660^(1/3)*COS(('OddsRatio_working_3-way'!Y660+4*PI())/3)</f>
        <v>#VALUE!</v>
      </c>
      <c r="AC660" s="11" t="e">
        <f>'OddsRatio_working_3-way'!X660^(1/3)*SIN('OddsRatio_working_3-way'!Y660/3)</f>
        <v>#VALUE!</v>
      </c>
      <c r="AD660" s="11" t="e">
        <f>'OddsRatio_working_3-way'!X660^(1/3)*SIN(('OddsRatio_working_3-way'!Y660+2*PI())/3)</f>
        <v>#VALUE!</v>
      </c>
      <c r="AE660" s="11" t="e">
        <f>'OddsRatio_working_3-way'!X660^(1/3)*SIN(('OddsRatio_working_3-way'!Y660+4*PI())/3)</f>
        <v>#VALUE!</v>
      </c>
      <c r="AF660" s="11" t="e">
        <f>-'OddsRatio_working_3-way'!U660/(3*'OddsRatio_working_3-way'!X660^(1/3))*COS(('OddsRatio_working_3-way'!Y660)/3)</f>
        <v>#VALUE!</v>
      </c>
      <c r="AG660" s="11" t="e">
        <f>-'OddsRatio_working_3-way'!U660/(3*'OddsRatio_working_3-way'!X660^(1/3))*COS(('OddsRatio_working_3-way'!Y660+2*PI())/3)</f>
        <v>#VALUE!</v>
      </c>
      <c r="AH660" s="11" t="e">
        <f>-'OddsRatio_working_3-way'!U660/(3*'OddsRatio_working_3-way'!X660^(1/3))*COS(('OddsRatio_working_3-way'!Y660+4*PI())/3)</f>
        <v>#VALUE!</v>
      </c>
      <c r="AI660" s="11" t="e">
        <f>'OddsRatio_working_3-way'!U660/(3*'OddsRatio_working_3-way'!X660^(1/3))*SIN(('OddsRatio_working_3-way'!Y660)/3)</f>
        <v>#VALUE!</v>
      </c>
      <c r="AJ660" s="11" t="e">
        <f>'OddsRatio_working_3-way'!U660/(3*'OddsRatio_working_3-way'!X660^(1/3))*SIN(('OddsRatio_working_3-way'!Y660+2*PI())/3)</f>
        <v>#VALUE!</v>
      </c>
      <c r="AK660" s="11" t="e">
        <f>'OddsRatio_working_3-way'!U660/(3*'OddsRatio_working_3-way'!X660^(1/3))*SIN(('OddsRatio_working_3-way'!Y660+4*PI())/3)</f>
        <v>#VALUE!</v>
      </c>
      <c r="AL660" s="11" t="e">
        <f>'OddsRatio_working_3-way'!Z660+'OddsRatio_working_3-way'!AF660</f>
        <v>#VALUE!</v>
      </c>
      <c r="AM660" s="11" t="e">
        <f>'OddsRatio_working_3-way'!AA660+'OddsRatio_working_3-way'!AG660</f>
        <v>#VALUE!</v>
      </c>
      <c r="AN660" s="11" t="e">
        <f>'OddsRatio_working_3-way'!AB660+'OddsRatio_working_3-way'!AH660</f>
        <v>#VALUE!</v>
      </c>
      <c r="AO660" s="11" t="e">
        <f>'OddsRatio_working_3-way'!AC660+'OddsRatio_working_3-way'!AI660</f>
        <v>#VALUE!</v>
      </c>
      <c r="AP660" s="11" t="e">
        <f>'OddsRatio_working_3-way'!AD660+'OddsRatio_working_3-way'!AJ660</f>
        <v>#VALUE!</v>
      </c>
      <c r="AQ660" s="11" t="e">
        <f>'OddsRatio_working_3-way'!AE660+'OddsRatio_working_3-way'!AK660</f>
        <v>#VALUE!</v>
      </c>
      <c r="AR660" s="10" t="str">
        <f>IF(A660="","",IF(('OddsRatio_working_3-way'!X660=0),IF(Q660&gt;0,-Q660^(1/3),(-Q660)^(1/3)),'OddsRatio_working_3-way'!AL660-'OddsRatio_working_3-way'!R660/3))</f>
        <v/>
      </c>
      <c r="AS660" s="11" t="e">
        <f>IF(('OddsRatio_working_3-way'!X660=0),IF(Q660&gt;0,-Q660^(1/3),(-Q660)^(1/3)),'OddsRatio_working_3-way'!AM660-'OddsRatio_working_3-way'!R660/3)</f>
        <v>#VALUE!</v>
      </c>
      <c r="AT660" s="11" t="e">
        <f>IF(('OddsRatio_working_3-way'!X660=0),IF(Q660&gt;0,-Q660^(1/3),(-Q660)^(1/3)),'OddsRatio_working_3-way'!AN660-'OddsRatio_working_3-way'!R660/3)</f>
        <v>#VALUE!</v>
      </c>
      <c r="AU660" s="11" t="e">
        <f>IF(('OddsRatio_working_3-way'!X660=0),0,'OddsRatio_working_3-way'!AO660)</f>
        <v>#VALUE!</v>
      </c>
      <c r="AV660" s="11" t="e">
        <f>IF(('OddsRatio_working_3-way'!X660=0),0,'OddsRatio_working_3-way'!AP660)</f>
        <v>#VALUE!</v>
      </c>
      <c r="AW660" s="11" t="e">
        <f>IF(('OddsRatio_working_3-way'!X660=0),0,'OddsRatio_working_3-way'!AQ660)</f>
        <v>#VALUE!</v>
      </c>
    </row>
    <row r="661" spans="1:4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9" t="e">
        <f t="shared" si="143"/>
        <v>#VALUE!</v>
      </c>
      <c r="E661" s="9" t="e">
        <f t="shared" si="144"/>
        <v>#VALUE!</v>
      </c>
      <c r="F661" s="9" t="e">
        <f t="shared" si="145"/>
        <v>#VALUE!</v>
      </c>
      <c r="G661" s="9" t="str">
        <f t="shared" si="146"/>
        <v/>
      </c>
      <c r="H661" s="9" t="str">
        <f t="shared" si="147"/>
        <v/>
      </c>
      <c r="I661" s="9" t="str">
        <f t="shared" si="148"/>
        <v/>
      </c>
      <c r="J661" s="9" t="str">
        <f t="shared" si="149"/>
        <v/>
      </c>
      <c r="K661" s="11" t="e">
        <f t="shared" si="150"/>
        <v>#VALUE!</v>
      </c>
      <c r="L661" s="11" t="e">
        <f t="shared" si="151"/>
        <v>#VALUE!</v>
      </c>
      <c r="M661" s="11" t="e">
        <f t="shared" si="152"/>
        <v>#VALUE!</v>
      </c>
      <c r="N661" s="11" t="e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#VALUE!</v>
      </c>
      <c r="O661" s="11">
        <f>0</f>
        <v>0</v>
      </c>
      <c r="P661" s="11" t="e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#VALUE!</v>
      </c>
      <c r="Q661" s="11" t="e">
        <f>2*'OddsRatio_working_3-way'!K661*'OddsRatio_working_3-way'!L661*'OddsRatio_working_3-way'!M661</f>
        <v>#VALUE!</v>
      </c>
      <c r="R661" s="11" t="e">
        <f t="shared" si="153"/>
        <v>#VALUE!</v>
      </c>
      <c r="S661" s="11" t="e">
        <f t="shared" si="154"/>
        <v>#VALUE!</v>
      </c>
      <c r="T661" s="11" t="e">
        <f t="shared" si="155"/>
        <v>#VALUE!</v>
      </c>
      <c r="U661" s="11" t="e">
        <f>'OddsRatio_working_3-way'!S661-'OddsRatio_working_3-way'!R661^2/3</f>
        <v>#VALUE!</v>
      </c>
      <c r="V661" s="11" t="e">
        <f>'OddsRatio_working_3-way'!S661*'OddsRatio_working_3-way'!R661/3-2*'OddsRatio_working_3-way'!R661^3/27-'OddsRatio_working_3-way'!T661</f>
        <v>#VALUE!</v>
      </c>
      <c r="W661" s="11" t="e">
        <f>'OddsRatio_working_3-way'!V661^2+4*'OddsRatio_working_3-way'!U661^3/27</f>
        <v>#VALUE!</v>
      </c>
      <c r="X661" s="11" t="e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#VALUE!</v>
      </c>
      <c r="Y661" s="11" t="e">
        <f>IF('OddsRatio_working_3-way'!W661&gt;=0,IF('OddsRatio_working_3-way'!V661+SQRT('OddsRatio_working_3-way'!W661)&gt;0,0,PI()),ACOS('OddsRatio_working_3-way'!V661/(2*'OddsRatio_working_3-way'!X661)))</f>
        <v>#VALUE!</v>
      </c>
      <c r="Z661" s="11" t="e">
        <f>'OddsRatio_working_3-way'!X661^(1/3)*COS('OddsRatio_working_3-way'!Y661/3)</f>
        <v>#VALUE!</v>
      </c>
      <c r="AA661" s="11" t="e">
        <f>'OddsRatio_working_3-way'!X661^(1/3)*COS(('OddsRatio_working_3-way'!Y661+2*PI())/3)</f>
        <v>#VALUE!</v>
      </c>
      <c r="AB661" s="11" t="e">
        <f>'OddsRatio_working_3-way'!X661^(1/3)*COS(('OddsRatio_working_3-way'!Y661+4*PI())/3)</f>
        <v>#VALUE!</v>
      </c>
      <c r="AC661" s="11" t="e">
        <f>'OddsRatio_working_3-way'!X661^(1/3)*SIN('OddsRatio_working_3-way'!Y661/3)</f>
        <v>#VALUE!</v>
      </c>
      <c r="AD661" s="11" t="e">
        <f>'OddsRatio_working_3-way'!X661^(1/3)*SIN(('OddsRatio_working_3-way'!Y661+2*PI())/3)</f>
        <v>#VALUE!</v>
      </c>
      <c r="AE661" s="11" t="e">
        <f>'OddsRatio_working_3-way'!X661^(1/3)*SIN(('OddsRatio_working_3-way'!Y661+4*PI())/3)</f>
        <v>#VALUE!</v>
      </c>
      <c r="AF661" s="11" t="e">
        <f>-'OddsRatio_working_3-way'!U661/(3*'OddsRatio_working_3-way'!X661^(1/3))*COS(('OddsRatio_working_3-way'!Y661)/3)</f>
        <v>#VALUE!</v>
      </c>
      <c r="AG661" s="11" t="e">
        <f>-'OddsRatio_working_3-way'!U661/(3*'OddsRatio_working_3-way'!X661^(1/3))*COS(('OddsRatio_working_3-way'!Y661+2*PI())/3)</f>
        <v>#VALUE!</v>
      </c>
      <c r="AH661" s="11" t="e">
        <f>-'OddsRatio_working_3-way'!U661/(3*'OddsRatio_working_3-way'!X661^(1/3))*COS(('OddsRatio_working_3-way'!Y661+4*PI())/3)</f>
        <v>#VALUE!</v>
      </c>
      <c r="AI661" s="11" t="e">
        <f>'OddsRatio_working_3-way'!U661/(3*'OddsRatio_working_3-way'!X661^(1/3))*SIN(('OddsRatio_working_3-way'!Y661)/3)</f>
        <v>#VALUE!</v>
      </c>
      <c r="AJ661" s="11" t="e">
        <f>'OddsRatio_working_3-way'!U661/(3*'OddsRatio_working_3-way'!X661^(1/3))*SIN(('OddsRatio_working_3-way'!Y661+2*PI())/3)</f>
        <v>#VALUE!</v>
      </c>
      <c r="AK661" s="11" t="e">
        <f>'OddsRatio_working_3-way'!U661/(3*'OddsRatio_working_3-way'!X661^(1/3))*SIN(('OddsRatio_working_3-way'!Y661+4*PI())/3)</f>
        <v>#VALUE!</v>
      </c>
      <c r="AL661" s="11" t="e">
        <f>'OddsRatio_working_3-way'!Z661+'OddsRatio_working_3-way'!AF661</f>
        <v>#VALUE!</v>
      </c>
      <c r="AM661" s="11" t="e">
        <f>'OddsRatio_working_3-way'!AA661+'OddsRatio_working_3-way'!AG661</f>
        <v>#VALUE!</v>
      </c>
      <c r="AN661" s="11" t="e">
        <f>'OddsRatio_working_3-way'!AB661+'OddsRatio_working_3-way'!AH661</f>
        <v>#VALUE!</v>
      </c>
      <c r="AO661" s="11" t="e">
        <f>'OddsRatio_working_3-way'!AC661+'OddsRatio_working_3-way'!AI661</f>
        <v>#VALUE!</v>
      </c>
      <c r="AP661" s="11" t="e">
        <f>'OddsRatio_working_3-way'!AD661+'OddsRatio_working_3-way'!AJ661</f>
        <v>#VALUE!</v>
      </c>
      <c r="AQ661" s="11" t="e">
        <f>'OddsRatio_working_3-way'!AE661+'OddsRatio_working_3-way'!AK661</f>
        <v>#VALUE!</v>
      </c>
      <c r="AR661" s="10" t="str">
        <f>IF(A661="","",IF(('OddsRatio_working_3-way'!X661=0),IF(Q661&gt;0,-Q661^(1/3),(-Q661)^(1/3)),'OddsRatio_working_3-way'!AL661-'OddsRatio_working_3-way'!R661/3))</f>
        <v/>
      </c>
      <c r="AS661" s="11" t="e">
        <f>IF(('OddsRatio_working_3-way'!X661=0),IF(Q661&gt;0,-Q661^(1/3),(-Q661)^(1/3)),'OddsRatio_working_3-way'!AM661-'OddsRatio_working_3-way'!R661/3)</f>
        <v>#VALUE!</v>
      </c>
      <c r="AT661" s="11" t="e">
        <f>IF(('OddsRatio_working_3-way'!X661=0),IF(Q661&gt;0,-Q661^(1/3),(-Q661)^(1/3)),'OddsRatio_working_3-way'!AN661-'OddsRatio_working_3-way'!R661/3)</f>
        <v>#VALUE!</v>
      </c>
      <c r="AU661" s="11" t="e">
        <f>IF(('OddsRatio_working_3-way'!X661=0),0,'OddsRatio_working_3-way'!AO661)</f>
        <v>#VALUE!</v>
      </c>
      <c r="AV661" s="11" t="e">
        <f>IF(('OddsRatio_working_3-way'!X661=0),0,'OddsRatio_working_3-way'!AP661)</f>
        <v>#VALUE!</v>
      </c>
      <c r="AW661" s="11" t="e">
        <f>IF(('OddsRatio_working_3-way'!X661=0),0,'OddsRatio_working_3-way'!AQ661)</f>
        <v>#VALUE!</v>
      </c>
    </row>
    <row r="662" spans="1:4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9" t="e">
        <f t="shared" si="143"/>
        <v>#VALUE!</v>
      </c>
      <c r="E662" s="9" t="e">
        <f t="shared" si="144"/>
        <v>#VALUE!</v>
      </c>
      <c r="F662" s="9" t="e">
        <f t="shared" si="145"/>
        <v>#VALUE!</v>
      </c>
      <c r="G662" s="9" t="str">
        <f t="shared" si="146"/>
        <v/>
      </c>
      <c r="H662" s="9" t="str">
        <f t="shared" si="147"/>
        <v/>
      </c>
      <c r="I662" s="9" t="str">
        <f t="shared" si="148"/>
        <v/>
      </c>
      <c r="J662" s="9" t="str">
        <f t="shared" si="149"/>
        <v/>
      </c>
      <c r="K662" s="11" t="e">
        <f t="shared" si="150"/>
        <v>#VALUE!</v>
      </c>
      <c r="L662" s="11" t="e">
        <f t="shared" si="151"/>
        <v>#VALUE!</v>
      </c>
      <c r="M662" s="11" t="e">
        <f t="shared" si="152"/>
        <v>#VALUE!</v>
      </c>
      <c r="N662" s="11" t="e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#VALUE!</v>
      </c>
      <c r="O662" s="11">
        <f>0</f>
        <v>0</v>
      </c>
      <c r="P662" s="11" t="e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#VALUE!</v>
      </c>
      <c r="Q662" s="11" t="e">
        <f>2*'OddsRatio_working_3-way'!K662*'OddsRatio_working_3-way'!L662*'OddsRatio_working_3-way'!M662</f>
        <v>#VALUE!</v>
      </c>
      <c r="R662" s="11" t="e">
        <f t="shared" si="153"/>
        <v>#VALUE!</v>
      </c>
      <c r="S662" s="11" t="e">
        <f t="shared" si="154"/>
        <v>#VALUE!</v>
      </c>
      <c r="T662" s="11" t="e">
        <f t="shared" si="155"/>
        <v>#VALUE!</v>
      </c>
      <c r="U662" s="11" t="e">
        <f>'OddsRatio_working_3-way'!S662-'OddsRatio_working_3-way'!R662^2/3</f>
        <v>#VALUE!</v>
      </c>
      <c r="V662" s="11" t="e">
        <f>'OddsRatio_working_3-way'!S662*'OddsRatio_working_3-way'!R662/3-2*'OddsRatio_working_3-way'!R662^3/27-'OddsRatio_working_3-way'!T662</f>
        <v>#VALUE!</v>
      </c>
      <c r="W662" s="11" t="e">
        <f>'OddsRatio_working_3-way'!V662^2+4*'OddsRatio_working_3-way'!U662^3/27</f>
        <v>#VALUE!</v>
      </c>
      <c r="X662" s="11" t="e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#VALUE!</v>
      </c>
      <c r="Y662" s="11" t="e">
        <f>IF('OddsRatio_working_3-way'!W662&gt;=0,IF('OddsRatio_working_3-way'!V662+SQRT('OddsRatio_working_3-way'!W662)&gt;0,0,PI()),ACOS('OddsRatio_working_3-way'!V662/(2*'OddsRatio_working_3-way'!X662)))</f>
        <v>#VALUE!</v>
      </c>
      <c r="Z662" s="11" t="e">
        <f>'OddsRatio_working_3-way'!X662^(1/3)*COS('OddsRatio_working_3-way'!Y662/3)</f>
        <v>#VALUE!</v>
      </c>
      <c r="AA662" s="11" t="e">
        <f>'OddsRatio_working_3-way'!X662^(1/3)*COS(('OddsRatio_working_3-way'!Y662+2*PI())/3)</f>
        <v>#VALUE!</v>
      </c>
      <c r="AB662" s="11" t="e">
        <f>'OddsRatio_working_3-way'!X662^(1/3)*COS(('OddsRatio_working_3-way'!Y662+4*PI())/3)</f>
        <v>#VALUE!</v>
      </c>
      <c r="AC662" s="11" t="e">
        <f>'OddsRatio_working_3-way'!X662^(1/3)*SIN('OddsRatio_working_3-way'!Y662/3)</f>
        <v>#VALUE!</v>
      </c>
      <c r="AD662" s="11" t="e">
        <f>'OddsRatio_working_3-way'!X662^(1/3)*SIN(('OddsRatio_working_3-way'!Y662+2*PI())/3)</f>
        <v>#VALUE!</v>
      </c>
      <c r="AE662" s="11" t="e">
        <f>'OddsRatio_working_3-way'!X662^(1/3)*SIN(('OddsRatio_working_3-way'!Y662+4*PI())/3)</f>
        <v>#VALUE!</v>
      </c>
      <c r="AF662" s="11" t="e">
        <f>-'OddsRatio_working_3-way'!U662/(3*'OddsRatio_working_3-way'!X662^(1/3))*COS(('OddsRatio_working_3-way'!Y662)/3)</f>
        <v>#VALUE!</v>
      </c>
      <c r="AG662" s="11" t="e">
        <f>-'OddsRatio_working_3-way'!U662/(3*'OddsRatio_working_3-way'!X662^(1/3))*COS(('OddsRatio_working_3-way'!Y662+2*PI())/3)</f>
        <v>#VALUE!</v>
      </c>
      <c r="AH662" s="11" t="e">
        <f>-'OddsRatio_working_3-way'!U662/(3*'OddsRatio_working_3-way'!X662^(1/3))*COS(('OddsRatio_working_3-way'!Y662+4*PI())/3)</f>
        <v>#VALUE!</v>
      </c>
      <c r="AI662" s="11" t="e">
        <f>'OddsRatio_working_3-way'!U662/(3*'OddsRatio_working_3-way'!X662^(1/3))*SIN(('OddsRatio_working_3-way'!Y662)/3)</f>
        <v>#VALUE!</v>
      </c>
      <c r="AJ662" s="11" t="e">
        <f>'OddsRatio_working_3-way'!U662/(3*'OddsRatio_working_3-way'!X662^(1/3))*SIN(('OddsRatio_working_3-way'!Y662+2*PI())/3)</f>
        <v>#VALUE!</v>
      </c>
      <c r="AK662" s="11" t="e">
        <f>'OddsRatio_working_3-way'!U662/(3*'OddsRatio_working_3-way'!X662^(1/3))*SIN(('OddsRatio_working_3-way'!Y662+4*PI())/3)</f>
        <v>#VALUE!</v>
      </c>
      <c r="AL662" s="11" t="e">
        <f>'OddsRatio_working_3-way'!Z662+'OddsRatio_working_3-way'!AF662</f>
        <v>#VALUE!</v>
      </c>
      <c r="AM662" s="11" t="e">
        <f>'OddsRatio_working_3-way'!AA662+'OddsRatio_working_3-way'!AG662</f>
        <v>#VALUE!</v>
      </c>
      <c r="AN662" s="11" t="e">
        <f>'OddsRatio_working_3-way'!AB662+'OddsRatio_working_3-way'!AH662</f>
        <v>#VALUE!</v>
      </c>
      <c r="AO662" s="11" t="e">
        <f>'OddsRatio_working_3-way'!AC662+'OddsRatio_working_3-way'!AI662</f>
        <v>#VALUE!</v>
      </c>
      <c r="AP662" s="11" t="e">
        <f>'OddsRatio_working_3-way'!AD662+'OddsRatio_working_3-way'!AJ662</f>
        <v>#VALUE!</v>
      </c>
      <c r="AQ662" s="11" t="e">
        <f>'OddsRatio_working_3-way'!AE662+'OddsRatio_working_3-way'!AK662</f>
        <v>#VALUE!</v>
      </c>
      <c r="AR662" s="10" t="str">
        <f>IF(A662="","",IF(('OddsRatio_working_3-way'!X662=0),IF(Q662&gt;0,-Q662^(1/3),(-Q662)^(1/3)),'OddsRatio_working_3-way'!AL662-'OddsRatio_working_3-way'!R662/3))</f>
        <v/>
      </c>
      <c r="AS662" s="11" t="e">
        <f>IF(('OddsRatio_working_3-way'!X662=0),IF(Q662&gt;0,-Q662^(1/3),(-Q662)^(1/3)),'OddsRatio_working_3-way'!AM662-'OddsRatio_working_3-way'!R662/3)</f>
        <v>#VALUE!</v>
      </c>
      <c r="AT662" s="11" t="e">
        <f>IF(('OddsRatio_working_3-way'!X662=0),IF(Q662&gt;0,-Q662^(1/3),(-Q662)^(1/3)),'OddsRatio_working_3-way'!AN662-'OddsRatio_working_3-way'!R662/3)</f>
        <v>#VALUE!</v>
      </c>
      <c r="AU662" s="11" t="e">
        <f>IF(('OddsRatio_working_3-way'!X662=0),0,'OddsRatio_working_3-way'!AO662)</f>
        <v>#VALUE!</v>
      </c>
      <c r="AV662" s="11" t="e">
        <f>IF(('OddsRatio_working_3-way'!X662=0),0,'OddsRatio_working_3-way'!AP662)</f>
        <v>#VALUE!</v>
      </c>
      <c r="AW662" s="11" t="e">
        <f>IF(('OddsRatio_working_3-way'!X662=0),0,'OddsRatio_working_3-way'!AQ662)</f>
        <v>#VALUE!</v>
      </c>
    </row>
    <row r="663" spans="1:4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9" t="e">
        <f t="shared" si="143"/>
        <v>#VALUE!</v>
      </c>
      <c r="E663" s="9" t="e">
        <f t="shared" si="144"/>
        <v>#VALUE!</v>
      </c>
      <c r="F663" s="9" t="e">
        <f t="shared" si="145"/>
        <v>#VALUE!</v>
      </c>
      <c r="G663" s="9" t="str">
        <f t="shared" si="146"/>
        <v/>
      </c>
      <c r="H663" s="9" t="str">
        <f t="shared" si="147"/>
        <v/>
      </c>
      <c r="I663" s="9" t="str">
        <f t="shared" si="148"/>
        <v/>
      </c>
      <c r="J663" s="9" t="str">
        <f t="shared" si="149"/>
        <v/>
      </c>
      <c r="K663" s="11" t="e">
        <f t="shared" si="150"/>
        <v>#VALUE!</v>
      </c>
      <c r="L663" s="11" t="e">
        <f t="shared" si="151"/>
        <v>#VALUE!</v>
      </c>
      <c r="M663" s="11" t="e">
        <f t="shared" si="152"/>
        <v>#VALUE!</v>
      </c>
      <c r="N663" s="11" t="e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#VALUE!</v>
      </c>
      <c r="O663" s="11">
        <f>0</f>
        <v>0</v>
      </c>
      <c r="P663" s="11" t="e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#VALUE!</v>
      </c>
      <c r="Q663" s="11" t="e">
        <f>2*'OddsRatio_working_3-way'!K663*'OddsRatio_working_3-way'!L663*'OddsRatio_working_3-way'!M663</f>
        <v>#VALUE!</v>
      </c>
      <c r="R663" s="11" t="e">
        <f t="shared" si="153"/>
        <v>#VALUE!</v>
      </c>
      <c r="S663" s="11" t="e">
        <f t="shared" si="154"/>
        <v>#VALUE!</v>
      </c>
      <c r="T663" s="11" t="e">
        <f t="shared" si="155"/>
        <v>#VALUE!</v>
      </c>
      <c r="U663" s="11" t="e">
        <f>'OddsRatio_working_3-way'!S663-'OddsRatio_working_3-way'!R663^2/3</f>
        <v>#VALUE!</v>
      </c>
      <c r="V663" s="11" t="e">
        <f>'OddsRatio_working_3-way'!S663*'OddsRatio_working_3-way'!R663/3-2*'OddsRatio_working_3-way'!R663^3/27-'OddsRatio_working_3-way'!T663</f>
        <v>#VALUE!</v>
      </c>
      <c r="W663" s="11" t="e">
        <f>'OddsRatio_working_3-way'!V663^2+4*'OddsRatio_working_3-way'!U663^3/27</f>
        <v>#VALUE!</v>
      </c>
      <c r="X663" s="11" t="e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#VALUE!</v>
      </c>
      <c r="Y663" s="11" t="e">
        <f>IF('OddsRatio_working_3-way'!W663&gt;=0,IF('OddsRatio_working_3-way'!V663+SQRT('OddsRatio_working_3-way'!W663)&gt;0,0,PI()),ACOS('OddsRatio_working_3-way'!V663/(2*'OddsRatio_working_3-way'!X663)))</f>
        <v>#VALUE!</v>
      </c>
      <c r="Z663" s="11" t="e">
        <f>'OddsRatio_working_3-way'!X663^(1/3)*COS('OddsRatio_working_3-way'!Y663/3)</f>
        <v>#VALUE!</v>
      </c>
      <c r="AA663" s="11" t="e">
        <f>'OddsRatio_working_3-way'!X663^(1/3)*COS(('OddsRatio_working_3-way'!Y663+2*PI())/3)</f>
        <v>#VALUE!</v>
      </c>
      <c r="AB663" s="11" t="e">
        <f>'OddsRatio_working_3-way'!X663^(1/3)*COS(('OddsRatio_working_3-way'!Y663+4*PI())/3)</f>
        <v>#VALUE!</v>
      </c>
      <c r="AC663" s="11" t="e">
        <f>'OddsRatio_working_3-way'!X663^(1/3)*SIN('OddsRatio_working_3-way'!Y663/3)</f>
        <v>#VALUE!</v>
      </c>
      <c r="AD663" s="11" t="e">
        <f>'OddsRatio_working_3-way'!X663^(1/3)*SIN(('OddsRatio_working_3-way'!Y663+2*PI())/3)</f>
        <v>#VALUE!</v>
      </c>
      <c r="AE663" s="11" t="e">
        <f>'OddsRatio_working_3-way'!X663^(1/3)*SIN(('OddsRatio_working_3-way'!Y663+4*PI())/3)</f>
        <v>#VALUE!</v>
      </c>
      <c r="AF663" s="11" t="e">
        <f>-'OddsRatio_working_3-way'!U663/(3*'OddsRatio_working_3-way'!X663^(1/3))*COS(('OddsRatio_working_3-way'!Y663)/3)</f>
        <v>#VALUE!</v>
      </c>
      <c r="AG663" s="11" t="e">
        <f>-'OddsRatio_working_3-way'!U663/(3*'OddsRatio_working_3-way'!X663^(1/3))*COS(('OddsRatio_working_3-way'!Y663+2*PI())/3)</f>
        <v>#VALUE!</v>
      </c>
      <c r="AH663" s="11" t="e">
        <f>-'OddsRatio_working_3-way'!U663/(3*'OddsRatio_working_3-way'!X663^(1/3))*COS(('OddsRatio_working_3-way'!Y663+4*PI())/3)</f>
        <v>#VALUE!</v>
      </c>
      <c r="AI663" s="11" t="e">
        <f>'OddsRatio_working_3-way'!U663/(3*'OddsRatio_working_3-way'!X663^(1/3))*SIN(('OddsRatio_working_3-way'!Y663)/3)</f>
        <v>#VALUE!</v>
      </c>
      <c r="AJ663" s="11" t="e">
        <f>'OddsRatio_working_3-way'!U663/(3*'OddsRatio_working_3-way'!X663^(1/3))*SIN(('OddsRatio_working_3-way'!Y663+2*PI())/3)</f>
        <v>#VALUE!</v>
      </c>
      <c r="AK663" s="11" t="e">
        <f>'OddsRatio_working_3-way'!U663/(3*'OddsRatio_working_3-way'!X663^(1/3))*SIN(('OddsRatio_working_3-way'!Y663+4*PI())/3)</f>
        <v>#VALUE!</v>
      </c>
      <c r="AL663" s="11" t="e">
        <f>'OddsRatio_working_3-way'!Z663+'OddsRatio_working_3-way'!AF663</f>
        <v>#VALUE!</v>
      </c>
      <c r="AM663" s="11" t="e">
        <f>'OddsRatio_working_3-way'!AA663+'OddsRatio_working_3-way'!AG663</f>
        <v>#VALUE!</v>
      </c>
      <c r="AN663" s="11" t="e">
        <f>'OddsRatio_working_3-way'!AB663+'OddsRatio_working_3-way'!AH663</f>
        <v>#VALUE!</v>
      </c>
      <c r="AO663" s="11" t="e">
        <f>'OddsRatio_working_3-way'!AC663+'OddsRatio_working_3-way'!AI663</f>
        <v>#VALUE!</v>
      </c>
      <c r="AP663" s="11" t="e">
        <f>'OddsRatio_working_3-way'!AD663+'OddsRatio_working_3-way'!AJ663</f>
        <v>#VALUE!</v>
      </c>
      <c r="AQ663" s="11" t="e">
        <f>'OddsRatio_working_3-way'!AE663+'OddsRatio_working_3-way'!AK663</f>
        <v>#VALUE!</v>
      </c>
      <c r="AR663" s="10" t="str">
        <f>IF(A663="","",IF(('OddsRatio_working_3-way'!X663=0),IF(Q663&gt;0,-Q663^(1/3),(-Q663)^(1/3)),'OddsRatio_working_3-way'!AL663-'OddsRatio_working_3-way'!R663/3))</f>
        <v/>
      </c>
      <c r="AS663" s="11" t="e">
        <f>IF(('OddsRatio_working_3-way'!X663=0),IF(Q663&gt;0,-Q663^(1/3),(-Q663)^(1/3)),'OddsRatio_working_3-way'!AM663-'OddsRatio_working_3-way'!R663/3)</f>
        <v>#VALUE!</v>
      </c>
      <c r="AT663" s="11" t="e">
        <f>IF(('OddsRatio_working_3-way'!X663=0),IF(Q663&gt;0,-Q663^(1/3),(-Q663)^(1/3)),'OddsRatio_working_3-way'!AN663-'OddsRatio_working_3-way'!R663/3)</f>
        <v>#VALUE!</v>
      </c>
      <c r="AU663" s="11" t="e">
        <f>IF(('OddsRatio_working_3-way'!X663=0),0,'OddsRatio_working_3-way'!AO663)</f>
        <v>#VALUE!</v>
      </c>
      <c r="AV663" s="11" t="e">
        <f>IF(('OddsRatio_working_3-way'!X663=0),0,'OddsRatio_working_3-way'!AP663)</f>
        <v>#VALUE!</v>
      </c>
      <c r="AW663" s="11" t="e">
        <f>IF(('OddsRatio_working_3-way'!X663=0),0,'OddsRatio_working_3-way'!AQ663)</f>
        <v>#VALUE!</v>
      </c>
    </row>
    <row r="664" spans="1:4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9" t="e">
        <f t="shared" si="143"/>
        <v>#VALUE!</v>
      </c>
      <c r="E664" s="9" t="e">
        <f t="shared" si="144"/>
        <v>#VALUE!</v>
      </c>
      <c r="F664" s="9" t="e">
        <f t="shared" si="145"/>
        <v>#VALUE!</v>
      </c>
      <c r="G664" s="9" t="str">
        <f t="shared" si="146"/>
        <v/>
      </c>
      <c r="H664" s="9" t="str">
        <f t="shared" si="147"/>
        <v/>
      </c>
      <c r="I664" s="9" t="str">
        <f t="shared" si="148"/>
        <v/>
      </c>
      <c r="J664" s="9" t="str">
        <f t="shared" si="149"/>
        <v/>
      </c>
      <c r="K664" s="11" t="e">
        <f t="shared" si="150"/>
        <v>#VALUE!</v>
      </c>
      <c r="L664" s="11" t="e">
        <f t="shared" si="151"/>
        <v>#VALUE!</v>
      </c>
      <c r="M664" s="11" t="e">
        <f t="shared" si="152"/>
        <v>#VALUE!</v>
      </c>
      <c r="N664" s="11" t="e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#VALUE!</v>
      </c>
      <c r="O664" s="11">
        <f>0</f>
        <v>0</v>
      </c>
      <c r="P664" s="11" t="e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#VALUE!</v>
      </c>
      <c r="Q664" s="11" t="e">
        <f>2*'OddsRatio_working_3-way'!K664*'OddsRatio_working_3-way'!L664*'OddsRatio_working_3-way'!M664</f>
        <v>#VALUE!</v>
      </c>
      <c r="R664" s="11" t="e">
        <f t="shared" si="153"/>
        <v>#VALUE!</v>
      </c>
      <c r="S664" s="11" t="e">
        <f t="shared" si="154"/>
        <v>#VALUE!</v>
      </c>
      <c r="T664" s="11" t="e">
        <f t="shared" si="155"/>
        <v>#VALUE!</v>
      </c>
      <c r="U664" s="11" t="e">
        <f>'OddsRatio_working_3-way'!S664-'OddsRatio_working_3-way'!R664^2/3</f>
        <v>#VALUE!</v>
      </c>
      <c r="V664" s="11" t="e">
        <f>'OddsRatio_working_3-way'!S664*'OddsRatio_working_3-way'!R664/3-2*'OddsRatio_working_3-way'!R664^3/27-'OddsRatio_working_3-way'!T664</f>
        <v>#VALUE!</v>
      </c>
      <c r="W664" s="11" t="e">
        <f>'OddsRatio_working_3-way'!V664^2+4*'OddsRatio_working_3-way'!U664^3/27</f>
        <v>#VALUE!</v>
      </c>
      <c r="X664" s="11" t="e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#VALUE!</v>
      </c>
      <c r="Y664" s="11" t="e">
        <f>IF('OddsRatio_working_3-way'!W664&gt;=0,IF('OddsRatio_working_3-way'!V664+SQRT('OddsRatio_working_3-way'!W664)&gt;0,0,PI()),ACOS('OddsRatio_working_3-way'!V664/(2*'OddsRatio_working_3-way'!X664)))</f>
        <v>#VALUE!</v>
      </c>
      <c r="Z664" s="11" t="e">
        <f>'OddsRatio_working_3-way'!X664^(1/3)*COS('OddsRatio_working_3-way'!Y664/3)</f>
        <v>#VALUE!</v>
      </c>
      <c r="AA664" s="11" t="e">
        <f>'OddsRatio_working_3-way'!X664^(1/3)*COS(('OddsRatio_working_3-way'!Y664+2*PI())/3)</f>
        <v>#VALUE!</v>
      </c>
      <c r="AB664" s="11" t="e">
        <f>'OddsRatio_working_3-way'!X664^(1/3)*COS(('OddsRatio_working_3-way'!Y664+4*PI())/3)</f>
        <v>#VALUE!</v>
      </c>
      <c r="AC664" s="11" t="e">
        <f>'OddsRatio_working_3-way'!X664^(1/3)*SIN('OddsRatio_working_3-way'!Y664/3)</f>
        <v>#VALUE!</v>
      </c>
      <c r="AD664" s="11" t="e">
        <f>'OddsRatio_working_3-way'!X664^(1/3)*SIN(('OddsRatio_working_3-way'!Y664+2*PI())/3)</f>
        <v>#VALUE!</v>
      </c>
      <c r="AE664" s="11" t="e">
        <f>'OddsRatio_working_3-way'!X664^(1/3)*SIN(('OddsRatio_working_3-way'!Y664+4*PI())/3)</f>
        <v>#VALUE!</v>
      </c>
      <c r="AF664" s="11" t="e">
        <f>-'OddsRatio_working_3-way'!U664/(3*'OddsRatio_working_3-way'!X664^(1/3))*COS(('OddsRatio_working_3-way'!Y664)/3)</f>
        <v>#VALUE!</v>
      </c>
      <c r="AG664" s="11" t="e">
        <f>-'OddsRatio_working_3-way'!U664/(3*'OddsRatio_working_3-way'!X664^(1/3))*COS(('OddsRatio_working_3-way'!Y664+2*PI())/3)</f>
        <v>#VALUE!</v>
      </c>
      <c r="AH664" s="11" t="e">
        <f>-'OddsRatio_working_3-way'!U664/(3*'OddsRatio_working_3-way'!X664^(1/3))*COS(('OddsRatio_working_3-way'!Y664+4*PI())/3)</f>
        <v>#VALUE!</v>
      </c>
      <c r="AI664" s="11" t="e">
        <f>'OddsRatio_working_3-way'!U664/(3*'OddsRatio_working_3-way'!X664^(1/3))*SIN(('OddsRatio_working_3-way'!Y664)/3)</f>
        <v>#VALUE!</v>
      </c>
      <c r="AJ664" s="11" t="e">
        <f>'OddsRatio_working_3-way'!U664/(3*'OddsRatio_working_3-way'!X664^(1/3))*SIN(('OddsRatio_working_3-way'!Y664+2*PI())/3)</f>
        <v>#VALUE!</v>
      </c>
      <c r="AK664" s="11" t="e">
        <f>'OddsRatio_working_3-way'!U664/(3*'OddsRatio_working_3-way'!X664^(1/3))*SIN(('OddsRatio_working_3-way'!Y664+4*PI())/3)</f>
        <v>#VALUE!</v>
      </c>
      <c r="AL664" s="11" t="e">
        <f>'OddsRatio_working_3-way'!Z664+'OddsRatio_working_3-way'!AF664</f>
        <v>#VALUE!</v>
      </c>
      <c r="AM664" s="11" t="e">
        <f>'OddsRatio_working_3-way'!AA664+'OddsRatio_working_3-way'!AG664</f>
        <v>#VALUE!</v>
      </c>
      <c r="AN664" s="11" t="e">
        <f>'OddsRatio_working_3-way'!AB664+'OddsRatio_working_3-way'!AH664</f>
        <v>#VALUE!</v>
      </c>
      <c r="AO664" s="11" t="e">
        <f>'OddsRatio_working_3-way'!AC664+'OddsRatio_working_3-way'!AI664</f>
        <v>#VALUE!</v>
      </c>
      <c r="AP664" s="11" t="e">
        <f>'OddsRatio_working_3-way'!AD664+'OddsRatio_working_3-way'!AJ664</f>
        <v>#VALUE!</v>
      </c>
      <c r="AQ664" s="11" t="e">
        <f>'OddsRatio_working_3-way'!AE664+'OddsRatio_working_3-way'!AK664</f>
        <v>#VALUE!</v>
      </c>
      <c r="AR664" s="10" t="str">
        <f>IF(A664="","",IF(('OddsRatio_working_3-way'!X664=0),IF(Q664&gt;0,-Q664^(1/3),(-Q664)^(1/3)),'OddsRatio_working_3-way'!AL664-'OddsRatio_working_3-way'!R664/3))</f>
        <v/>
      </c>
      <c r="AS664" s="11" t="e">
        <f>IF(('OddsRatio_working_3-way'!X664=0),IF(Q664&gt;0,-Q664^(1/3),(-Q664)^(1/3)),'OddsRatio_working_3-way'!AM664-'OddsRatio_working_3-way'!R664/3)</f>
        <v>#VALUE!</v>
      </c>
      <c r="AT664" s="11" t="e">
        <f>IF(('OddsRatio_working_3-way'!X664=0),IF(Q664&gt;0,-Q664^(1/3),(-Q664)^(1/3)),'OddsRatio_working_3-way'!AN664-'OddsRatio_working_3-way'!R664/3)</f>
        <v>#VALUE!</v>
      </c>
      <c r="AU664" s="11" t="e">
        <f>IF(('OddsRatio_working_3-way'!X664=0),0,'OddsRatio_working_3-way'!AO664)</f>
        <v>#VALUE!</v>
      </c>
      <c r="AV664" s="11" t="e">
        <f>IF(('OddsRatio_working_3-way'!X664=0),0,'OddsRatio_working_3-way'!AP664)</f>
        <v>#VALUE!</v>
      </c>
      <c r="AW664" s="11" t="e">
        <f>IF(('OddsRatio_working_3-way'!X664=0),0,'OddsRatio_working_3-way'!AQ664)</f>
        <v>#VALUE!</v>
      </c>
    </row>
    <row r="665" spans="1:4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9" t="e">
        <f t="shared" si="143"/>
        <v>#VALUE!</v>
      </c>
      <c r="E665" s="9" t="e">
        <f t="shared" si="144"/>
        <v>#VALUE!</v>
      </c>
      <c r="F665" s="9" t="e">
        <f t="shared" si="145"/>
        <v>#VALUE!</v>
      </c>
      <c r="G665" s="9" t="str">
        <f t="shared" si="146"/>
        <v/>
      </c>
      <c r="H665" s="9" t="str">
        <f t="shared" si="147"/>
        <v/>
      </c>
      <c r="I665" s="9" t="str">
        <f t="shared" si="148"/>
        <v/>
      </c>
      <c r="J665" s="9" t="str">
        <f t="shared" si="149"/>
        <v/>
      </c>
      <c r="K665" s="11" t="e">
        <f t="shared" si="150"/>
        <v>#VALUE!</v>
      </c>
      <c r="L665" s="11" t="e">
        <f t="shared" si="151"/>
        <v>#VALUE!</v>
      </c>
      <c r="M665" s="11" t="e">
        <f t="shared" si="152"/>
        <v>#VALUE!</v>
      </c>
      <c r="N665" s="11" t="e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#VALUE!</v>
      </c>
      <c r="O665" s="11">
        <f>0</f>
        <v>0</v>
      </c>
      <c r="P665" s="11" t="e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#VALUE!</v>
      </c>
      <c r="Q665" s="11" t="e">
        <f>2*'OddsRatio_working_3-way'!K665*'OddsRatio_working_3-way'!L665*'OddsRatio_working_3-way'!M665</f>
        <v>#VALUE!</v>
      </c>
      <c r="R665" s="11" t="e">
        <f t="shared" si="153"/>
        <v>#VALUE!</v>
      </c>
      <c r="S665" s="11" t="e">
        <f t="shared" si="154"/>
        <v>#VALUE!</v>
      </c>
      <c r="T665" s="11" t="e">
        <f t="shared" si="155"/>
        <v>#VALUE!</v>
      </c>
      <c r="U665" s="11" t="e">
        <f>'OddsRatio_working_3-way'!S665-'OddsRatio_working_3-way'!R665^2/3</f>
        <v>#VALUE!</v>
      </c>
      <c r="V665" s="11" t="e">
        <f>'OddsRatio_working_3-way'!S665*'OddsRatio_working_3-way'!R665/3-2*'OddsRatio_working_3-way'!R665^3/27-'OddsRatio_working_3-way'!T665</f>
        <v>#VALUE!</v>
      </c>
      <c r="W665" s="11" t="e">
        <f>'OddsRatio_working_3-way'!V665^2+4*'OddsRatio_working_3-way'!U665^3/27</f>
        <v>#VALUE!</v>
      </c>
      <c r="X665" s="11" t="e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#VALUE!</v>
      </c>
      <c r="Y665" s="11" t="e">
        <f>IF('OddsRatio_working_3-way'!W665&gt;=0,IF('OddsRatio_working_3-way'!V665+SQRT('OddsRatio_working_3-way'!W665)&gt;0,0,PI()),ACOS('OddsRatio_working_3-way'!V665/(2*'OddsRatio_working_3-way'!X665)))</f>
        <v>#VALUE!</v>
      </c>
      <c r="Z665" s="11" t="e">
        <f>'OddsRatio_working_3-way'!X665^(1/3)*COS('OddsRatio_working_3-way'!Y665/3)</f>
        <v>#VALUE!</v>
      </c>
      <c r="AA665" s="11" t="e">
        <f>'OddsRatio_working_3-way'!X665^(1/3)*COS(('OddsRatio_working_3-way'!Y665+2*PI())/3)</f>
        <v>#VALUE!</v>
      </c>
      <c r="AB665" s="11" t="e">
        <f>'OddsRatio_working_3-way'!X665^(1/3)*COS(('OddsRatio_working_3-way'!Y665+4*PI())/3)</f>
        <v>#VALUE!</v>
      </c>
      <c r="AC665" s="11" t="e">
        <f>'OddsRatio_working_3-way'!X665^(1/3)*SIN('OddsRatio_working_3-way'!Y665/3)</f>
        <v>#VALUE!</v>
      </c>
      <c r="AD665" s="11" t="e">
        <f>'OddsRatio_working_3-way'!X665^(1/3)*SIN(('OddsRatio_working_3-way'!Y665+2*PI())/3)</f>
        <v>#VALUE!</v>
      </c>
      <c r="AE665" s="11" t="e">
        <f>'OddsRatio_working_3-way'!X665^(1/3)*SIN(('OddsRatio_working_3-way'!Y665+4*PI())/3)</f>
        <v>#VALUE!</v>
      </c>
      <c r="AF665" s="11" t="e">
        <f>-'OddsRatio_working_3-way'!U665/(3*'OddsRatio_working_3-way'!X665^(1/3))*COS(('OddsRatio_working_3-way'!Y665)/3)</f>
        <v>#VALUE!</v>
      </c>
      <c r="AG665" s="11" t="e">
        <f>-'OddsRatio_working_3-way'!U665/(3*'OddsRatio_working_3-way'!X665^(1/3))*COS(('OddsRatio_working_3-way'!Y665+2*PI())/3)</f>
        <v>#VALUE!</v>
      </c>
      <c r="AH665" s="11" t="e">
        <f>-'OddsRatio_working_3-way'!U665/(3*'OddsRatio_working_3-way'!X665^(1/3))*COS(('OddsRatio_working_3-way'!Y665+4*PI())/3)</f>
        <v>#VALUE!</v>
      </c>
      <c r="AI665" s="11" t="e">
        <f>'OddsRatio_working_3-way'!U665/(3*'OddsRatio_working_3-way'!X665^(1/3))*SIN(('OddsRatio_working_3-way'!Y665)/3)</f>
        <v>#VALUE!</v>
      </c>
      <c r="AJ665" s="11" t="e">
        <f>'OddsRatio_working_3-way'!U665/(3*'OddsRatio_working_3-way'!X665^(1/3))*SIN(('OddsRatio_working_3-way'!Y665+2*PI())/3)</f>
        <v>#VALUE!</v>
      </c>
      <c r="AK665" s="11" t="e">
        <f>'OddsRatio_working_3-way'!U665/(3*'OddsRatio_working_3-way'!X665^(1/3))*SIN(('OddsRatio_working_3-way'!Y665+4*PI())/3)</f>
        <v>#VALUE!</v>
      </c>
      <c r="AL665" s="11" t="e">
        <f>'OddsRatio_working_3-way'!Z665+'OddsRatio_working_3-way'!AF665</f>
        <v>#VALUE!</v>
      </c>
      <c r="AM665" s="11" t="e">
        <f>'OddsRatio_working_3-way'!AA665+'OddsRatio_working_3-way'!AG665</f>
        <v>#VALUE!</v>
      </c>
      <c r="AN665" s="11" t="e">
        <f>'OddsRatio_working_3-way'!AB665+'OddsRatio_working_3-way'!AH665</f>
        <v>#VALUE!</v>
      </c>
      <c r="AO665" s="11" t="e">
        <f>'OddsRatio_working_3-way'!AC665+'OddsRatio_working_3-way'!AI665</f>
        <v>#VALUE!</v>
      </c>
      <c r="AP665" s="11" t="e">
        <f>'OddsRatio_working_3-way'!AD665+'OddsRatio_working_3-way'!AJ665</f>
        <v>#VALUE!</v>
      </c>
      <c r="AQ665" s="11" t="e">
        <f>'OddsRatio_working_3-way'!AE665+'OddsRatio_working_3-way'!AK665</f>
        <v>#VALUE!</v>
      </c>
      <c r="AR665" s="10" t="str">
        <f>IF(A665="","",IF(('OddsRatio_working_3-way'!X665=0),IF(Q665&gt;0,-Q665^(1/3),(-Q665)^(1/3)),'OddsRatio_working_3-way'!AL665-'OddsRatio_working_3-way'!R665/3))</f>
        <v/>
      </c>
      <c r="AS665" s="11" t="e">
        <f>IF(('OddsRatio_working_3-way'!X665=0),IF(Q665&gt;0,-Q665^(1/3),(-Q665)^(1/3)),'OddsRatio_working_3-way'!AM665-'OddsRatio_working_3-way'!R665/3)</f>
        <v>#VALUE!</v>
      </c>
      <c r="AT665" s="11" t="e">
        <f>IF(('OddsRatio_working_3-way'!X665=0),IF(Q665&gt;0,-Q665^(1/3),(-Q665)^(1/3)),'OddsRatio_working_3-way'!AN665-'OddsRatio_working_3-way'!R665/3)</f>
        <v>#VALUE!</v>
      </c>
      <c r="AU665" s="11" t="e">
        <f>IF(('OddsRatio_working_3-way'!X665=0),0,'OddsRatio_working_3-way'!AO665)</f>
        <v>#VALUE!</v>
      </c>
      <c r="AV665" s="11" t="e">
        <f>IF(('OddsRatio_working_3-way'!X665=0),0,'OddsRatio_working_3-way'!AP665)</f>
        <v>#VALUE!</v>
      </c>
      <c r="AW665" s="11" t="e">
        <f>IF(('OddsRatio_working_3-way'!X665=0),0,'OddsRatio_working_3-way'!AQ665)</f>
        <v>#VALUE!</v>
      </c>
    </row>
    <row r="666" spans="1:4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9" t="e">
        <f t="shared" si="143"/>
        <v>#VALUE!</v>
      </c>
      <c r="E666" s="9" t="e">
        <f t="shared" si="144"/>
        <v>#VALUE!</v>
      </c>
      <c r="F666" s="9" t="e">
        <f t="shared" si="145"/>
        <v>#VALUE!</v>
      </c>
      <c r="G666" s="9" t="str">
        <f t="shared" si="146"/>
        <v/>
      </c>
      <c r="H666" s="9" t="str">
        <f t="shared" si="147"/>
        <v/>
      </c>
      <c r="I666" s="9" t="str">
        <f t="shared" si="148"/>
        <v/>
      </c>
      <c r="J666" s="9" t="str">
        <f t="shared" si="149"/>
        <v/>
      </c>
      <c r="K666" s="11" t="e">
        <f t="shared" si="150"/>
        <v>#VALUE!</v>
      </c>
      <c r="L666" s="11" t="e">
        <f t="shared" si="151"/>
        <v>#VALUE!</v>
      </c>
      <c r="M666" s="11" t="e">
        <f t="shared" si="152"/>
        <v>#VALUE!</v>
      </c>
      <c r="N666" s="11" t="e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#VALUE!</v>
      </c>
      <c r="O666" s="11">
        <f>0</f>
        <v>0</v>
      </c>
      <c r="P666" s="11" t="e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#VALUE!</v>
      </c>
      <c r="Q666" s="11" t="e">
        <f>2*'OddsRatio_working_3-way'!K666*'OddsRatio_working_3-way'!L666*'OddsRatio_working_3-way'!M666</f>
        <v>#VALUE!</v>
      </c>
      <c r="R666" s="11" t="e">
        <f t="shared" si="153"/>
        <v>#VALUE!</v>
      </c>
      <c r="S666" s="11" t="e">
        <f t="shared" si="154"/>
        <v>#VALUE!</v>
      </c>
      <c r="T666" s="11" t="e">
        <f t="shared" si="155"/>
        <v>#VALUE!</v>
      </c>
      <c r="U666" s="11" t="e">
        <f>'OddsRatio_working_3-way'!S666-'OddsRatio_working_3-way'!R666^2/3</f>
        <v>#VALUE!</v>
      </c>
      <c r="V666" s="11" t="e">
        <f>'OddsRatio_working_3-way'!S666*'OddsRatio_working_3-way'!R666/3-2*'OddsRatio_working_3-way'!R666^3/27-'OddsRatio_working_3-way'!T666</f>
        <v>#VALUE!</v>
      </c>
      <c r="W666" s="11" t="e">
        <f>'OddsRatio_working_3-way'!V666^2+4*'OddsRatio_working_3-way'!U666^3/27</f>
        <v>#VALUE!</v>
      </c>
      <c r="X666" s="11" t="e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#VALUE!</v>
      </c>
      <c r="Y666" s="11" t="e">
        <f>IF('OddsRatio_working_3-way'!W666&gt;=0,IF('OddsRatio_working_3-way'!V666+SQRT('OddsRatio_working_3-way'!W666)&gt;0,0,PI()),ACOS('OddsRatio_working_3-way'!V666/(2*'OddsRatio_working_3-way'!X666)))</f>
        <v>#VALUE!</v>
      </c>
      <c r="Z666" s="11" t="e">
        <f>'OddsRatio_working_3-way'!X666^(1/3)*COS('OddsRatio_working_3-way'!Y666/3)</f>
        <v>#VALUE!</v>
      </c>
      <c r="AA666" s="11" t="e">
        <f>'OddsRatio_working_3-way'!X666^(1/3)*COS(('OddsRatio_working_3-way'!Y666+2*PI())/3)</f>
        <v>#VALUE!</v>
      </c>
      <c r="AB666" s="11" t="e">
        <f>'OddsRatio_working_3-way'!X666^(1/3)*COS(('OddsRatio_working_3-way'!Y666+4*PI())/3)</f>
        <v>#VALUE!</v>
      </c>
      <c r="AC666" s="11" t="e">
        <f>'OddsRatio_working_3-way'!X666^(1/3)*SIN('OddsRatio_working_3-way'!Y666/3)</f>
        <v>#VALUE!</v>
      </c>
      <c r="AD666" s="11" t="e">
        <f>'OddsRatio_working_3-way'!X666^(1/3)*SIN(('OddsRatio_working_3-way'!Y666+2*PI())/3)</f>
        <v>#VALUE!</v>
      </c>
      <c r="AE666" s="11" t="e">
        <f>'OddsRatio_working_3-way'!X666^(1/3)*SIN(('OddsRatio_working_3-way'!Y666+4*PI())/3)</f>
        <v>#VALUE!</v>
      </c>
      <c r="AF666" s="11" t="e">
        <f>-'OddsRatio_working_3-way'!U666/(3*'OddsRatio_working_3-way'!X666^(1/3))*COS(('OddsRatio_working_3-way'!Y666)/3)</f>
        <v>#VALUE!</v>
      </c>
      <c r="AG666" s="11" t="e">
        <f>-'OddsRatio_working_3-way'!U666/(3*'OddsRatio_working_3-way'!X666^(1/3))*COS(('OddsRatio_working_3-way'!Y666+2*PI())/3)</f>
        <v>#VALUE!</v>
      </c>
      <c r="AH666" s="11" t="e">
        <f>-'OddsRatio_working_3-way'!U666/(3*'OddsRatio_working_3-way'!X666^(1/3))*COS(('OddsRatio_working_3-way'!Y666+4*PI())/3)</f>
        <v>#VALUE!</v>
      </c>
      <c r="AI666" s="11" t="e">
        <f>'OddsRatio_working_3-way'!U666/(3*'OddsRatio_working_3-way'!X666^(1/3))*SIN(('OddsRatio_working_3-way'!Y666)/3)</f>
        <v>#VALUE!</v>
      </c>
      <c r="AJ666" s="11" t="e">
        <f>'OddsRatio_working_3-way'!U666/(3*'OddsRatio_working_3-way'!X666^(1/3))*SIN(('OddsRatio_working_3-way'!Y666+2*PI())/3)</f>
        <v>#VALUE!</v>
      </c>
      <c r="AK666" s="11" t="e">
        <f>'OddsRatio_working_3-way'!U666/(3*'OddsRatio_working_3-way'!X666^(1/3))*SIN(('OddsRatio_working_3-way'!Y666+4*PI())/3)</f>
        <v>#VALUE!</v>
      </c>
      <c r="AL666" s="11" t="e">
        <f>'OddsRatio_working_3-way'!Z666+'OddsRatio_working_3-way'!AF666</f>
        <v>#VALUE!</v>
      </c>
      <c r="AM666" s="11" t="e">
        <f>'OddsRatio_working_3-way'!AA666+'OddsRatio_working_3-way'!AG666</f>
        <v>#VALUE!</v>
      </c>
      <c r="AN666" s="11" t="e">
        <f>'OddsRatio_working_3-way'!AB666+'OddsRatio_working_3-way'!AH666</f>
        <v>#VALUE!</v>
      </c>
      <c r="AO666" s="11" t="e">
        <f>'OddsRatio_working_3-way'!AC666+'OddsRatio_working_3-way'!AI666</f>
        <v>#VALUE!</v>
      </c>
      <c r="AP666" s="11" t="e">
        <f>'OddsRatio_working_3-way'!AD666+'OddsRatio_working_3-way'!AJ666</f>
        <v>#VALUE!</v>
      </c>
      <c r="AQ666" s="11" t="e">
        <f>'OddsRatio_working_3-way'!AE666+'OddsRatio_working_3-way'!AK666</f>
        <v>#VALUE!</v>
      </c>
      <c r="AR666" s="10" t="str">
        <f>IF(A666="","",IF(('OddsRatio_working_3-way'!X666=0),IF(Q666&gt;0,-Q666^(1/3),(-Q666)^(1/3)),'OddsRatio_working_3-way'!AL666-'OddsRatio_working_3-way'!R666/3))</f>
        <v/>
      </c>
      <c r="AS666" s="11" t="e">
        <f>IF(('OddsRatio_working_3-way'!X666=0),IF(Q666&gt;0,-Q666^(1/3),(-Q666)^(1/3)),'OddsRatio_working_3-way'!AM666-'OddsRatio_working_3-way'!R666/3)</f>
        <v>#VALUE!</v>
      </c>
      <c r="AT666" s="11" t="e">
        <f>IF(('OddsRatio_working_3-way'!X666=0),IF(Q666&gt;0,-Q666^(1/3),(-Q666)^(1/3)),'OddsRatio_working_3-way'!AN666-'OddsRatio_working_3-way'!R666/3)</f>
        <v>#VALUE!</v>
      </c>
      <c r="AU666" s="11" t="e">
        <f>IF(('OddsRatio_working_3-way'!X666=0),0,'OddsRatio_working_3-way'!AO666)</f>
        <v>#VALUE!</v>
      </c>
      <c r="AV666" s="11" t="e">
        <f>IF(('OddsRatio_working_3-way'!X666=0),0,'OddsRatio_working_3-way'!AP666)</f>
        <v>#VALUE!</v>
      </c>
      <c r="AW666" s="11" t="e">
        <f>IF(('OddsRatio_working_3-way'!X666=0),0,'OddsRatio_working_3-way'!AQ666)</f>
        <v>#VALUE!</v>
      </c>
    </row>
    <row r="667" spans="1:4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9" t="e">
        <f t="shared" si="143"/>
        <v>#VALUE!</v>
      </c>
      <c r="E667" s="9" t="e">
        <f t="shared" si="144"/>
        <v>#VALUE!</v>
      </c>
      <c r="F667" s="9" t="e">
        <f t="shared" si="145"/>
        <v>#VALUE!</v>
      </c>
      <c r="G667" s="9" t="str">
        <f t="shared" si="146"/>
        <v/>
      </c>
      <c r="H667" s="9" t="str">
        <f t="shared" si="147"/>
        <v/>
      </c>
      <c r="I667" s="9" t="str">
        <f t="shared" si="148"/>
        <v/>
      </c>
      <c r="J667" s="9" t="str">
        <f t="shared" si="149"/>
        <v/>
      </c>
      <c r="K667" s="11" t="e">
        <f t="shared" si="150"/>
        <v>#VALUE!</v>
      </c>
      <c r="L667" s="11" t="e">
        <f t="shared" si="151"/>
        <v>#VALUE!</v>
      </c>
      <c r="M667" s="11" t="e">
        <f t="shared" si="152"/>
        <v>#VALUE!</v>
      </c>
      <c r="N667" s="11" t="e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#VALUE!</v>
      </c>
      <c r="O667" s="11">
        <f>0</f>
        <v>0</v>
      </c>
      <c r="P667" s="11" t="e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#VALUE!</v>
      </c>
      <c r="Q667" s="11" t="e">
        <f>2*'OddsRatio_working_3-way'!K667*'OddsRatio_working_3-way'!L667*'OddsRatio_working_3-way'!M667</f>
        <v>#VALUE!</v>
      </c>
      <c r="R667" s="11" t="e">
        <f t="shared" si="153"/>
        <v>#VALUE!</v>
      </c>
      <c r="S667" s="11" t="e">
        <f t="shared" si="154"/>
        <v>#VALUE!</v>
      </c>
      <c r="T667" s="11" t="e">
        <f t="shared" si="155"/>
        <v>#VALUE!</v>
      </c>
      <c r="U667" s="11" t="e">
        <f>'OddsRatio_working_3-way'!S667-'OddsRatio_working_3-way'!R667^2/3</f>
        <v>#VALUE!</v>
      </c>
      <c r="V667" s="11" t="e">
        <f>'OddsRatio_working_3-way'!S667*'OddsRatio_working_3-way'!R667/3-2*'OddsRatio_working_3-way'!R667^3/27-'OddsRatio_working_3-way'!T667</f>
        <v>#VALUE!</v>
      </c>
      <c r="W667" s="11" t="e">
        <f>'OddsRatio_working_3-way'!V667^2+4*'OddsRatio_working_3-way'!U667^3/27</f>
        <v>#VALUE!</v>
      </c>
      <c r="X667" s="11" t="e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#VALUE!</v>
      </c>
      <c r="Y667" s="11" t="e">
        <f>IF('OddsRatio_working_3-way'!W667&gt;=0,IF('OddsRatio_working_3-way'!V667+SQRT('OddsRatio_working_3-way'!W667)&gt;0,0,PI()),ACOS('OddsRatio_working_3-way'!V667/(2*'OddsRatio_working_3-way'!X667)))</f>
        <v>#VALUE!</v>
      </c>
      <c r="Z667" s="11" t="e">
        <f>'OddsRatio_working_3-way'!X667^(1/3)*COS('OddsRatio_working_3-way'!Y667/3)</f>
        <v>#VALUE!</v>
      </c>
      <c r="AA667" s="11" t="e">
        <f>'OddsRatio_working_3-way'!X667^(1/3)*COS(('OddsRatio_working_3-way'!Y667+2*PI())/3)</f>
        <v>#VALUE!</v>
      </c>
      <c r="AB667" s="11" t="e">
        <f>'OddsRatio_working_3-way'!X667^(1/3)*COS(('OddsRatio_working_3-way'!Y667+4*PI())/3)</f>
        <v>#VALUE!</v>
      </c>
      <c r="AC667" s="11" t="e">
        <f>'OddsRatio_working_3-way'!X667^(1/3)*SIN('OddsRatio_working_3-way'!Y667/3)</f>
        <v>#VALUE!</v>
      </c>
      <c r="AD667" s="11" t="e">
        <f>'OddsRatio_working_3-way'!X667^(1/3)*SIN(('OddsRatio_working_3-way'!Y667+2*PI())/3)</f>
        <v>#VALUE!</v>
      </c>
      <c r="AE667" s="11" t="e">
        <f>'OddsRatio_working_3-way'!X667^(1/3)*SIN(('OddsRatio_working_3-way'!Y667+4*PI())/3)</f>
        <v>#VALUE!</v>
      </c>
      <c r="AF667" s="11" t="e">
        <f>-'OddsRatio_working_3-way'!U667/(3*'OddsRatio_working_3-way'!X667^(1/3))*COS(('OddsRatio_working_3-way'!Y667)/3)</f>
        <v>#VALUE!</v>
      </c>
      <c r="AG667" s="11" t="e">
        <f>-'OddsRatio_working_3-way'!U667/(3*'OddsRatio_working_3-way'!X667^(1/3))*COS(('OddsRatio_working_3-way'!Y667+2*PI())/3)</f>
        <v>#VALUE!</v>
      </c>
      <c r="AH667" s="11" t="e">
        <f>-'OddsRatio_working_3-way'!U667/(3*'OddsRatio_working_3-way'!X667^(1/3))*COS(('OddsRatio_working_3-way'!Y667+4*PI())/3)</f>
        <v>#VALUE!</v>
      </c>
      <c r="AI667" s="11" t="e">
        <f>'OddsRatio_working_3-way'!U667/(3*'OddsRatio_working_3-way'!X667^(1/3))*SIN(('OddsRatio_working_3-way'!Y667)/3)</f>
        <v>#VALUE!</v>
      </c>
      <c r="AJ667" s="11" t="e">
        <f>'OddsRatio_working_3-way'!U667/(3*'OddsRatio_working_3-way'!X667^(1/3))*SIN(('OddsRatio_working_3-way'!Y667+2*PI())/3)</f>
        <v>#VALUE!</v>
      </c>
      <c r="AK667" s="11" t="e">
        <f>'OddsRatio_working_3-way'!U667/(3*'OddsRatio_working_3-way'!X667^(1/3))*SIN(('OddsRatio_working_3-way'!Y667+4*PI())/3)</f>
        <v>#VALUE!</v>
      </c>
      <c r="AL667" s="11" t="e">
        <f>'OddsRatio_working_3-way'!Z667+'OddsRatio_working_3-way'!AF667</f>
        <v>#VALUE!</v>
      </c>
      <c r="AM667" s="11" t="e">
        <f>'OddsRatio_working_3-way'!AA667+'OddsRatio_working_3-way'!AG667</f>
        <v>#VALUE!</v>
      </c>
      <c r="AN667" s="11" t="e">
        <f>'OddsRatio_working_3-way'!AB667+'OddsRatio_working_3-way'!AH667</f>
        <v>#VALUE!</v>
      </c>
      <c r="AO667" s="11" t="e">
        <f>'OddsRatio_working_3-way'!AC667+'OddsRatio_working_3-way'!AI667</f>
        <v>#VALUE!</v>
      </c>
      <c r="AP667" s="11" t="e">
        <f>'OddsRatio_working_3-way'!AD667+'OddsRatio_working_3-way'!AJ667</f>
        <v>#VALUE!</v>
      </c>
      <c r="AQ667" s="11" t="e">
        <f>'OddsRatio_working_3-way'!AE667+'OddsRatio_working_3-way'!AK667</f>
        <v>#VALUE!</v>
      </c>
      <c r="AR667" s="10" t="str">
        <f>IF(A667="","",IF(('OddsRatio_working_3-way'!X667=0),IF(Q667&gt;0,-Q667^(1/3),(-Q667)^(1/3)),'OddsRatio_working_3-way'!AL667-'OddsRatio_working_3-way'!R667/3))</f>
        <v/>
      </c>
      <c r="AS667" s="11" t="e">
        <f>IF(('OddsRatio_working_3-way'!X667=0),IF(Q667&gt;0,-Q667^(1/3),(-Q667)^(1/3)),'OddsRatio_working_3-way'!AM667-'OddsRatio_working_3-way'!R667/3)</f>
        <v>#VALUE!</v>
      </c>
      <c r="AT667" s="11" t="e">
        <f>IF(('OddsRatio_working_3-way'!X667=0),IF(Q667&gt;0,-Q667^(1/3),(-Q667)^(1/3)),'OddsRatio_working_3-way'!AN667-'OddsRatio_working_3-way'!R667/3)</f>
        <v>#VALUE!</v>
      </c>
      <c r="AU667" s="11" t="e">
        <f>IF(('OddsRatio_working_3-way'!X667=0),0,'OddsRatio_working_3-way'!AO667)</f>
        <v>#VALUE!</v>
      </c>
      <c r="AV667" s="11" t="e">
        <f>IF(('OddsRatio_working_3-way'!X667=0),0,'OddsRatio_working_3-way'!AP667)</f>
        <v>#VALUE!</v>
      </c>
      <c r="AW667" s="11" t="e">
        <f>IF(('OddsRatio_working_3-way'!X667=0),0,'OddsRatio_working_3-way'!AQ667)</f>
        <v>#VALUE!</v>
      </c>
    </row>
    <row r="668" spans="1:4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9" t="e">
        <f t="shared" si="143"/>
        <v>#VALUE!</v>
      </c>
      <c r="E668" s="9" t="e">
        <f t="shared" si="144"/>
        <v>#VALUE!</v>
      </c>
      <c r="F668" s="9" t="e">
        <f t="shared" si="145"/>
        <v>#VALUE!</v>
      </c>
      <c r="G668" s="9" t="str">
        <f t="shared" si="146"/>
        <v/>
      </c>
      <c r="H668" s="9" t="str">
        <f t="shared" si="147"/>
        <v/>
      </c>
      <c r="I668" s="9" t="str">
        <f t="shared" si="148"/>
        <v/>
      </c>
      <c r="J668" s="9" t="str">
        <f t="shared" si="149"/>
        <v/>
      </c>
      <c r="K668" s="11" t="e">
        <f t="shared" si="150"/>
        <v>#VALUE!</v>
      </c>
      <c r="L668" s="11" t="e">
        <f t="shared" si="151"/>
        <v>#VALUE!</v>
      </c>
      <c r="M668" s="11" t="e">
        <f t="shared" si="152"/>
        <v>#VALUE!</v>
      </c>
      <c r="N668" s="11" t="e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#VALUE!</v>
      </c>
      <c r="O668" s="11">
        <f>0</f>
        <v>0</v>
      </c>
      <c r="P668" s="11" t="e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#VALUE!</v>
      </c>
      <c r="Q668" s="11" t="e">
        <f>2*'OddsRatio_working_3-way'!K668*'OddsRatio_working_3-way'!L668*'OddsRatio_working_3-way'!M668</f>
        <v>#VALUE!</v>
      </c>
      <c r="R668" s="11" t="e">
        <f t="shared" si="153"/>
        <v>#VALUE!</v>
      </c>
      <c r="S668" s="11" t="e">
        <f t="shared" si="154"/>
        <v>#VALUE!</v>
      </c>
      <c r="T668" s="11" t="e">
        <f t="shared" si="155"/>
        <v>#VALUE!</v>
      </c>
      <c r="U668" s="11" t="e">
        <f>'OddsRatio_working_3-way'!S668-'OddsRatio_working_3-way'!R668^2/3</f>
        <v>#VALUE!</v>
      </c>
      <c r="V668" s="11" t="e">
        <f>'OddsRatio_working_3-way'!S668*'OddsRatio_working_3-way'!R668/3-2*'OddsRatio_working_3-way'!R668^3/27-'OddsRatio_working_3-way'!T668</f>
        <v>#VALUE!</v>
      </c>
      <c r="W668" s="11" t="e">
        <f>'OddsRatio_working_3-way'!V668^2+4*'OddsRatio_working_3-way'!U668^3/27</f>
        <v>#VALUE!</v>
      </c>
      <c r="X668" s="11" t="e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#VALUE!</v>
      </c>
      <c r="Y668" s="11" t="e">
        <f>IF('OddsRatio_working_3-way'!W668&gt;=0,IF('OddsRatio_working_3-way'!V668+SQRT('OddsRatio_working_3-way'!W668)&gt;0,0,PI()),ACOS('OddsRatio_working_3-way'!V668/(2*'OddsRatio_working_3-way'!X668)))</f>
        <v>#VALUE!</v>
      </c>
      <c r="Z668" s="11" t="e">
        <f>'OddsRatio_working_3-way'!X668^(1/3)*COS('OddsRatio_working_3-way'!Y668/3)</f>
        <v>#VALUE!</v>
      </c>
      <c r="AA668" s="11" t="e">
        <f>'OddsRatio_working_3-way'!X668^(1/3)*COS(('OddsRatio_working_3-way'!Y668+2*PI())/3)</f>
        <v>#VALUE!</v>
      </c>
      <c r="AB668" s="11" t="e">
        <f>'OddsRatio_working_3-way'!X668^(1/3)*COS(('OddsRatio_working_3-way'!Y668+4*PI())/3)</f>
        <v>#VALUE!</v>
      </c>
      <c r="AC668" s="11" t="e">
        <f>'OddsRatio_working_3-way'!X668^(1/3)*SIN('OddsRatio_working_3-way'!Y668/3)</f>
        <v>#VALUE!</v>
      </c>
      <c r="AD668" s="11" t="e">
        <f>'OddsRatio_working_3-way'!X668^(1/3)*SIN(('OddsRatio_working_3-way'!Y668+2*PI())/3)</f>
        <v>#VALUE!</v>
      </c>
      <c r="AE668" s="11" t="e">
        <f>'OddsRatio_working_3-way'!X668^(1/3)*SIN(('OddsRatio_working_3-way'!Y668+4*PI())/3)</f>
        <v>#VALUE!</v>
      </c>
      <c r="AF668" s="11" t="e">
        <f>-'OddsRatio_working_3-way'!U668/(3*'OddsRatio_working_3-way'!X668^(1/3))*COS(('OddsRatio_working_3-way'!Y668)/3)</f>
        <v>#VALUE!</v>
      </c>
      <c r="AG668" s="11" t="e">
        <f>-'OddsRatio_working_3-way'!U668/(3*'OddsRatio_working_3-way'!X668^(1/3))*COS(('OddsRatio_working_3-way'!Y668+2*PI())/3)</f>
        <v>#VALUE!</v>
      </c>
      <c r="AH668" s="11" t="e">
        <f>-'OddsRatio_working_3-way'!U668/(3*'OddsRatio_working_3-way'!X668^(1/3))*COS(('OddsRatio_working_3-way'!Y668+4*PI())/3)</f>
        <v>#VALUE!</v>
      </c>
      <c r="AI668" s="11" t="e">
        <f>'OddsRatio_working_3-way'!U668/(3*'OddsRatio_working_3-way'!X668^(1/3))*SIN(('OddsRatio_working_3-way'!Y668)/3)</f>
        <v>#VALUE!</v>
      </c>
      <c r="AJ668" s="11" t="e">
        <f>'OddsRatio_working_3-way'!U668/(3*'OddsRatio_working_3-way'!X668^(1/3))*SIN(('OddsRatio_working_3-way'!Y668+2*PI())/3)</f>
        <v>#VALUE!</v>
      </c>
      <c r="AK668" s="11" t="e">
        <f>'OddsRatio_working_3-way'!U668/(3*'OddsRatio_working_3-way'!X668^(1/3))*SIN(('OddsRatio_working_3-way'!Y668+4*PI())/3)</f>
        <v>#VALUE!</v>
      </c>
      <c r="AL668" s="11" t="e">
        <f>'OddsRatio_working_3-way'!Z668+'OddsRatio_working_3-way'!AF668</f>
        <v>#VALUE!</v>
      </c>
      <c r="AM668" s="11" t="e">
        <f>'OddsRatio_working_3-way'!AA668+'OddsRatio_working_3-way'!AG668</f>
        <v>#VALUE!</v>
      </c>
      <c r="AN668" s="11" t="e">
        <f>'OddsRatio_working_3-way'!AB668+'OddsRatio_working_3-way'!AH668</f>
        <v>#VALUE!</v>
      </c>
      <c r="AO668" s="11" t="e">
        <f>'OddsRatio_working_3-way'!AC668+'OddsRatio_working_3-way'!AI668</f>
        <v>#VALUE!</v>
      </c>
      <c r="AP668" s="11" t="e">
        <f>'OddsRatio_working_3-way'!AD668+'OddsRatio_working_3-way'!AJ668</f>
        <v>#VALUE!</v>
      </c>
      <c r="AQ668" s="11" t="e">
        <f>'OddsRatio_working_3-way'!AE668+'OddsRatio_working_3-way'!AK668</f>
        <v>#VALUE!</v>
      </c>
      <c r="AR668" s="10" t="str">
        <f>IF(A668="","",IF(('OddsRatio_working_3-way'!X668=0),IF(Q668&gt;0,-Q668^(1/3),(-Q668)^(1/3)),'OddsRatio_working_3-way'!AL668-'OddsRatio_working_3-way'!R668/3))</f>
        <v/>
      </c>
      <c r="AS668" s="11" t="e">
        <f>IF(('OddsRatio_working_3-way'!X668=0),IF(Q668&gt;0,-Q668^(1/3),(-Q668)^(1/3)),'OddsRatio_working_3-way'!AM668-'OddsRatio_working_3-way'!R668/3)</f>
        <v>#VALUE!</v>
      </c>
      <c r="AT668" s="11" t="e">
        <f>IF(('OddsRatio_working_3-way'!X668=0),IF(Q668&gt;0,-Q668^(1/3),(-Q668)^(1/3)),'OddsRatio_working_3-way'!AN668-'OddsRatio_working_3-way'!R668/3)</f>
        <v>#VALUE!</v>
      </c>
      <c r="AU668" s="11" t="e">
        <f>IF(('OddsRatio_working_3-way'!X668=0),0,'OddsRatio_working_3-way'!AO668)</f>
        <v>#VALUE!</v>
      </c>
      <c r="AV668" s="11" t="e">
        <f>IF(('OddsRatio_working_3-way'!X668=0),0,'OddsRatio_working_3-way'!AP668)</f>
        <v>#VALUE!</v>
      </c>
      <c r="AW668" s="11" t="e">
        <f>IF(('OddsRatio_working_3-way'!X668=0),0,'OddsRatio_working_3-way'!AQ668)</f>
        <v>#VALUE!</v>
      </c>
    </row>
    <row r="669" spans="1:4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9" t="e">
        <f t="shared" si="143"/>
        <v>#VALUE!</v>
      </c>
      <c r="E669" s="9" t="e">
        <f t="shared" si="144"/>
        <v>#VALUE!</v>
      </c>
      <c r="F669" s="9" t="e">
        <f t="shared" si="145"/>
        <v>#VALUE!</v>
      </c>
      <c r="G669" s="9" t="str">
        <f t="shared" si="146"/>
        <v/>
      </c>
      <c r="H669" s="9" t="str">
        <f t="shared" si="147"/>
        <v/>
      </c>
      <c r="I669" s="9" t="str">
        <f t="shared" si="148"/>
        <v/>
      </c>
      <c r="J669" s="9" t="str">
        <f t="shared" si="149"/>
        <v/>
      </c>
      <c r="K669" s="11" t="e">
        <f t="shared" si="150"/>
        <v>#VALUE!</v>
      </c>
      <c r="L669" s="11" t="e">
        <f t="shared" si="151"/>
        <v>#VALUE!</v>
      </c>
      <c r="M669" s="11" t="e">
        <f t="shared" si="152"/>
        <v>#VALUE!</v>
      </c>
      <c r="N669" s="11" t="e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#VALUE!</v>
      </c>
      <c r="O669" s="11">
        <f>0</f>
        <v>0</v>
      </c>
      <c r="P669" s="11" t="e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#VALUE!</v>
      </c>
      <c r="Q669" s="11" t="e">
        <f>2*'OddsRatio_working_3-way'!K669*'OddsRatio_working_3-way'!L669*'OddsRatio_working_3-way'!M669</f>
        <v>#VALUE!</v>
      </c>
      <c r="R669" s="11" t="e">
        <f t="shared" si="153"/>
        <v>#VALUE!</v>
      </c>
      <c r="S669" s="11" t="e">
        <f t="shared" si="154"/>
        <v>#VALUE!</v>
      </c>
      <c r="T669" s="11" t="e">
        <f t="shared" si="155"/>
        <v>#VALUE!</v>
      </c>
      <c r="U669" s="11" t="e">
        <f>'OddsRatio_working_3-way'!S669-'OddsRatio_working_3-way'!R669^2/3</f>
        <v>#VALUE!</v>
      </c>
      <c r="V669" s="11" t="e">
        <f>'OddsRatio_working_3-way'!S669*'OddsRatio_working_3-way'!R669/3-2*'OddsRatio_working_3-way'!R669^3/27-'OddsRatio_working_3-way'!T669</f>
        <v>#VALUE!</v>
      </c>
      <c r="W669" s="11" t="e">
        <f>'OddsRatio_working_3-way'!V669^2+4*'OddsRatio_working_3-way'!U669^3/27</f>
        <v>#VALUE!</v>
      </c>
      <c r="X669" s="11" t="e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#VALUE!</v>
      </c>
      <c r="Y669" s="11" t="e">
        <f>IF('OddsRatio_working_3-way'!W669&gt;=0,IF('OddsRatio_working_3-way'!V669+SQRT('OddsRatio_working_3-way'!W669)&gt;0,0,PI()),ACOS('OddsRatio_working_3-way'!V669/(2*'OddsRatio_working_3-way'!X669)))</f>
        <v>#VALUE!</v>
      </c>
      <c r="Z669" s="11" t="e">
        <f>'OddsRatio_working_3-way'!X669^(1/3)*COS('OddsRatio_working_3-way'!Y669/3)</f>
        <v>#VALUE!</v>
      </c>
      <c r="AA669" s="11" t="e">
        <f>'OddsRatio_working_3-way'!X669^(1/3)*COS(('OddsRatio_working_3-way'!Y669+2*PI())/3)</f>
        <v>#VALUE!</v>
      </c>
      <c r="AB669" s="11" t="e">
        <f>'OddsRatio_working_3-way'!X669^(1/3)*COS(('OddsRatio_working_3-way'!Y669+4*PI())/3)</f>
        <v>#VALUE!</v>
      </c>
      <c r="AC669" s="11" t="e">
        <f>'OddsRatio_working_3-way'!X669^(1/3)*SIN('OddsRatio_working_3-way'!Y669/3)</f>
        <v>#VALUE!</v>
      </c>
      <c r="AD669" s="11" t="e">
        <f>'OddsRatio_working_3-way'!X669^(1/3)*SIN(('OddsRatio_working_3-way'!Y669+2*PI())/3)</f>
        <v>#VALUE!</v>
      </c>
      <c r="AE669" s="11" t="e">
        <f>'OddsRatio_working_3-way'!X669^(1/3)*SIN(('OddsRatio_working_3-way'!Y669+4*PI())/3)</f>
        <v>#VALUE!</v>
      </c>
      <c r="AF669" s="11" t="e">
        <f>-'OddsRatio_working_3-way'!U669/(3*'OddsRatio_working_3-way'!X669^(1/3))*COS(('OddsRatio_working_3-way'!Y669)/3)</f>
        <v>#VALUE!</v>
      </c>
      <c r="AG669" s="11" t="e">
        <f>-'OddsRatio_working_3-way'!U669/(3*'OddsRatio_working_3-way'!X669^(1/3))*COS(('OddsRatio_working_3-way'!Y669+2*PI())/3)</f>
        <v>#VALUE!</v>
      </c>
      <c r="AH669" s="11" t="e">
        <f>-'OddsRatio_working_3-way'!U669/(3*'OddsRatio_working_3-way'!X669^(1/3))*COS(('OddsRatio_working_3-way'!Y669+4*PI())/3)</f>
        <v>#VALUE!</v>
      </c>
      <c r="AI669" s="11" t="e">
        <f>'OddsRatio_working_3-way'!U669/(3*'OddsRatio_working_3-way'!X669^(1/3))*SIN(('OddsRatio_working_3-way'!Y669)/3)</f>
        <v>#VALUE!</v>
      </c>
      <c r="AJ669" s="11" t="e">
        <f>'OddsRatio_working_3-way'!U669/(3*'OddsRatio_working_3-way'!X669^(1/3))*SIN(('OddsRatio_working_3-way'!Y669+2*PI())/3)</f>
        <v>#VALUE!</v>
      </c>
      <c r="AK669" s="11" t="e">
        <f>'OddsRatio_working_3-way'!U669/(3*'OddsRatio_working_3-way'!X669^(1/3))*SIN(('OddsRatio_working_3-way'!Y669+4*PI())/3)</f>
        <v>#VALUE!</v>
      </c>
      <c r="AL669" s="11" t="e">
        <f>'OddsRatio_working_3-way'!Z669+'OddsRatio_working_3-way'!AF669</f>
        <v>#VALUE!</v>
      </c>
      <c r="AM669" s="11" t="e">
        <f>'OddsRatio_working_3-way'!AA669+'OddsRatio_working_3-way'!AG669</f>
        <v>#VALUE!</v>
      </c>
      <c r="AN669" s="11" t="e">
        <f>'OddsRatio_working_3-way'!AB669+'OddsRatio_working_3-way'!AH669</f>
        <v>#VALUE!</v>
      </c>
      <c r="AO669" s="11" t="e">
        <f>'OddsRatio_working_3-way'!AC669+'OddsRatio_working_3-way'!AI669</f>
        <v>#VALUE!</v>
      </c>
      <c r="AP669" s="11" t="e">
        <f>'OddsRatio_working_3-way'!AD669+'OddsRatio_working_3-way'!AJ669</f>
        <v>#VALUE!</v>
      </c>
      <c r="AQ669" s="11" t="e">
        <f>'OddsRatio_working_3-way'!AE669+'OddsRatio_working_3-way'!AK669</f>
        <v>#VALUE!</v>
      </c>
      <c r="AR669" s="10" t="str">
        <f>IF(A669="","",IF(('OddsRatio_working_3-way'!X669=0),IF(Q669&gt;0,-Q669^(1/3),(-Q669)^(1/3)),'OddsRatio_working_3-way'!AL669-'OddsRatio_working_3-way'!R669/3))</f>
        <v/>
      </c>
      <c r="AS669" s="11" t="e">
        <f>IF(('OddsRatio_working_3-way'!X669=0),IF(Q669&gt;0,-Q669^(1/3),(-Q669)^(1/3)),'OddsRatio_working_3-way'!AM669-'OddsRatio_working_3-way'!R669/3)</f>
        <v>#VALUE!</v>
      </c>
      <c r="AT669" s="11" t="e">
        <f>IF(('OddsRatio_working_3-way'!X669=0),IF(Q669&gt;0,-Q669^(1/3),(-Q669)^(1/3)),'OddsRatio_working_3-way'!AN669-'OddsRatio_working_3-way'!R669/3)</f>
        <v>#VALUE!</v>
      </c>
      <c r="AU669" s="11" t="e">
        <f>IF(('OddsRatio_working_3-way'!X669=0),0,'OddsRatio_working_3-way'!AO669)</f>
        <v>#VALUE!</v>
      </c>
      <c r="AV669" s="11" t="e">
        <f>IF(('OddsRatio_working_3-way'!X669=0),0,'OddsRatio_working_3-way'!AP669)</f>
        <v>#VALUE!</v>
      </c>
      <c r="AW669" s="11" t="e">
        <f>IF(('OddsRatio_working_3-way'!X669=0),0,'OddsRatio_working_3-way'!AQ669)</f>
        <v>#VALUE!</v>
      </c>
    </row>
    <row r="670" spans="1:4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9" t="e">
        <f t="shared" si="143"/>
        <v>#VALUE!</v>
      </c>
      <c r="E670" s="9" t="e">
        <f t="shared" si="144"/>
        <v>#VALUE!</v>
      </c>
      <c r="F670" s="9" t="e">
        <f t="shared" si="145"/>
        <v>#VALUE!</v>
      </c>
      <c r="G670" s="9" t="str">
        <f t="shared" si="146"/>
        <v/>
      </c>
      <c r="H670" s="9" t="str">
        <f t="shared" si="147"/>
        <v/>
      </c>
      <c r="I670" s="9" t="str">
        <f t="shared" si="148"/>
        <v/>
      </c>
      <c r="J670" s="9" t="str">
        <f t="shared" si="149"/>
        <v/>
      </c>
      <c r="K670" s="11" t="e">
        <f t="shared" si="150"/>
        <v>#VALUE!</v>
      </c>
      <c r="L670" s="11" t="e">
        <f t="shared" si="151"/>
        <v>#VALUE!</v>
      </c>
      <c r="M670" s="11" t="e">
        <f t="shared" si="152"/>
        <v>#VALUE!</v>
      </c>
      <c r="N670" s="11" t="e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#VALUE!</v>
      </c>
      <c r="O670" s="11">
        <f>0</f>
        <v>0</v>
      </c>
      <c r="P670" s="11" t="e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#VALUE!</v>
      </c>
      <c r="Q670" s="11" t="e">
        <f>2*'OddsRatio_working_3-way'!K670*'OddsRatio_working_3-way'!L670*'OddsRatio_working_3-way'!M670</f>
        <v>#VALUE!</v>
      </c>
      <c r="R670" s="11" t="e">
        <f t="shared" si="153"/>
        <v>#VALUE!</v>
      </c>
      <c r="S670" s="11" t="e">
        <f t="shared" si="154"/>
        <v>#VALUE!</v>
      </c>
      <c r="T670" s="11" t="e">
        <f t="shared" si="155"/>
        <v>#VALUE!</v>
      </c>
      <c r="U670" s="11" t="e">
        <f>'OddsRatio_working_3-way'!S670-'OddsRatio_working_3-way'!R670^2/3</f>
        <v>#VALUE!</v>
      </c>
      <c r="V670" s="11" t="e">
        <f>'OddsRatio_working_3-way'!S670*'OddsRatio_working_3-way'!R670/3-2*'OddsRatio_working_3-way'!R670^3/27-'OddsRatio_working_3-way'!T670</f>
        <v>#VALUE!</v>
      </c>
      <c r="W670" s="11" t="e">
        <f>'OddsRatio_working_3-way'!V670^2+4*'OddsRatio_working_3-way'!U670^3/27</f>
        <v>#VALUE!</v>
      </c>
      <c r="X670" s="11" t="e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#VALUE!</v>
      </c>
      <c r="Y670" s="11" t="e">
        <f>IF('OddsRatio_working_3-way'!W670&gt;=0,IF('OddsRatio_working_3-way'!V670+SQRT('OddsRatio_working_3-way'!W670)&gt;0,0,PI()),ACOS('OddsRatio_working_3-way'!V670/(2*'OddsRatio_working_3-way'!X670)))</f>
        <v>#VALUE!</v>
      </c>
      <c r="Z670" s="11" t="e">
        <f>'OddsRatio_working_3-way'!X670^(1/3)*COS('OddsRatio_working_3-way'!Y670/3)</f>
        <v>#VALUE!</v>
      </c>
      <c r="AA670" s="11" t="e">
        <f>'OddsRatio_working_3-way'!X670^(1/3)*COS(('OddsRatio_working_3-way'!Y670+2*PI())/3)</f>
        <v>#VALUE!</v>
      </c>
      <c r="AB670" s="11" t="e">
        <f>'OddsRatio_working_3-way'!X670^(1/3)*COS(('OddsRatio_working_3-way'!Y670+4*PI())/3)</f>
        <v>#VALUE!</v>
      </c>
      <c r="AC670" s="11" t="e">
        <f>'OddsRatio_working_3-way'!X670^(1/3)*SIN('OddsRatio_working_3-way'!Y670/3)</f>
        <v>#VALUE!</v>
      </c>
      <c r="AD670" s="11" t="e">
        <f>'OddsRatio_working_3-way'!X670^(1/3)*SIN(('OddsRatio_working_3-way'!Y670+2*PI())/3)</f>
        <v>#VALUE!</v>
      </c>
      <c r="AE670" s="11" t="e">
        <f>'OddsRatio_working_3-way'!X670^(1/3)*SIN(('OddsRatio_working_3-way'!Y670+4*PI())/3)</f>
        <v>#VALUE!</v>
      </c>
      <c r="AF670" s="11" t="e">
        <f>-'OddsRatio_working_3-way'!U670/(3*'OddsRatio_working_3-way'!X670^(1/3))*COS(('OddsRatio_working_3-way'!Y670)/3)</f>
        <v>#VALUE!</v>
      </c>
      <c r="AG670" s="11" t="e">
        <f>-'OddsRatio_working_3-way'!U670/(3*'OddsRatio_working_3-way'!X670^(1/3))*COS(('OddsRatio_working_3-way'!Y670+2*PI())/3)</f>
        <v>#VALUE!</v>
      </c>
      <c r="AH670" s="11" t="e">
        <f>-'OddsRatio_working_3-way'!U670/(3*'OddsRatio_working_3-way'!X670^(1/3))*COS(('OddsRatio_working_3-way'!Y670+4*PI())/3)</f>
        <v>#VALUE!</v>
      </c>
      <c r="AI670" s="11" t="e">
        <f>'OddsRatio_working_3-way'!U670/(3*'OddsRatio_working_3-way'!X670^(1/3))*SIN(('OddsRatio_working_3-way'!Y670)/3)</f>
        <v>#VALUE!</v>
      </c>
      <c r="AJ670" s="11" t="e">
        <f>'OddsRatio_working_3-way'!U670/(3*'OddsRatio_working_3-way'!X670^(1/3))*SIN(('OddsRatio_working_3-way'!Y670+2*PI())/3)</f>
        <v>#VALUE!</v>
      </c>
      <c r="AK670" s="11" t="e">
        <f>'OddsRatio_working_3-way'!U670/(3*'OddsRatio_working_3-way'!X670^(1/3))*SIN(('OddsRatio_working_3-way'!Y670+4*PI())/3)</f>
        <v>#VALUE!</v>
      </c>
      <c r="AL670" s="11" t="e">
        <f>'OddsRatio_working_3-way'!Z670+'OddsRatio_working_3-way'!AF670</f>
        <v>#VALUE!</v>
      </c>
      <c r="AM670" s="11" t="e">
        <f>'OddsRatio_working_3-way'!AA670+'OddsRatio_working_3-way'!AG670</f>
        <v>#VALUE!</v>
      </c>
      <c r="AN670" s="11" t="e">
        <f>'OddsRatio_working_3-way'!AB670+'OddsRatio_working_3-way'!AH670</f>
        <v>#VALUE!</v>
      </c>
      <c r="AO670" s="11" t="e">
        <f>'OddsRatio_working_3-way'!AC670+'OddsRatio_working_3-way'!AI670</f>
        <v>#VALUE!</v>
      </c>
      <c r="AP670" s="11" t="e">
        <f>'OddsRatio_working_3-way'!AD670+'OddsRatio_working_3-way'!AJ670</f>
        <v>#VALUE!</v>
      </c>
      <c r="AQ670" s="11" t="e">
        <f>'OddsRatio_working_3-way'!AE670+'OddsRatio_working_3-way'!AK670</f>
        <v>#VALUE!</v>
      </c>
      <c r="AR670" s="10" t="str">
        <f>IF(A670="","",IF(('OddsRatio_working_3-way'!X670=0),IF(Q670&gt;0,-Q670^(1/3),(-Q670)^(1/3)),'OddsRatio_working_3-way'!AL670-'OddsRatio_working_3-way'!R670/3))</f>
        <v/>
      </c>
      <c r="AS670" s="11" t="e">
        <f>IF(('OddsRatio_working_3-way'!X670=0),IF(Q670&gt;0,-Q670^(1/3),(-Q670)^(1/3)),'OddsRatio_working_3-way'!AM670-'OddsRatio_working_3-way'!R670/3)</f>
        <v>#VALUE!</v>
      </c>
      <c r="AT670" s="11" t="e">
        <f>IF(('OddsRatio_working_3-way'!X670=0),IF(Q670&gt;0,-Q670^(1/3),(-Q670)^(1/3)),'OddsRatio_working_3-way'!AN670-'OddsRatio_working_3-way'!R670/3)</f>
        <v>#VALUE!</v>
      </c>
      <c r="AU670" s="11" t="e">
        <f>IF(('OddsRatio_working_3-way'!X670=0),0,'OddsRatio_working_3-way'!AO670)</f>
        <v>#VALUE!</v>
      </c>
      <c r="AV670" s="11" t="e">
        <f>IF(('OddsRatio_working_3-way'!X670=0),0,'OddsRatio_working_3-way'!AP670)</f>
        <v>#VALUE!</v>
      </c>
      <c r="AW670" s="11" t="e">
        <f>IF(('OddsRatio_working_3-way'!X670=0),0,'OddsRatio_working_3-way'!AQ670)</f>
        <v>#VALUE!</v>
      </c>
    </row>
    <row r="671" spans="1:4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9" t="e">
        <f t="shared" si="143"/>
        <v>#VALUE!</v>
      </c>
      <c r="E671" s="9" t="e">
        <f t="shared" si="144"/>
        <v>#VALUE!</v>
      </c>
      <c r="F671" s="9" t="e">
        <f t="shared" si="145"/>
        <v>#VALUE!</v>
      </c>
      <c r="G671" s="9" t="str">
        <f t="shared" si="146"/>
        <v/>
      </c>
      <c r="H671" s="9" t="str">
        <f t="shared" si="147"/>
        <v/>
      </c>
      <c r="I671" s="9" t="str">
        <f t="shared" si="148"/>
        <v/>
      </c>
      <c r="J671" s="9" t="str">
        <f t="shared" si="149"/>
        <v/>
      </c>
      <c r="K671" s="11" t="e">
        <f t="shared" si="150"/>
        <v>#VALUE!</v>
      </c>
      <c r="L671" s="11" t="e">
        <f t="shared" si="151"/>
        <v>#VALUE!</v>
      </c>
      <c r="M671" s="11" t="e">
        <f t="shared" si="152"/>
        <v>#VALUE!</v>
      </c>
      <c r="N671" s="11" t="e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#VALUE!</v>
      </c>
      <c r="O671" s="11">
        <f>0</f>
        <v>0</v>
      </c>
      <c r="P671" s="11" t="e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#VALUE!</v>
      </c>
      <c r="Q671" s="11" t="e">
        <f>2*'OddsRatio_working_3-way'!K671*'OddsRatio_working_3-way'!L671*'OddsRatio_working_3-way'!M671</f>
        <v>#VALUE!</v>
      </c>
      <c r="R671" s="11" t="e">
        <f t="shared" si="153"/>
        <v>#VALUE!</v>
      </c>
      <c r="S671" s="11" t="e">
        <f t="shared" si="154"/>
        <v>#VALUE!</v>
      </c>
      <c r="T671" s="11" t="e">
        <f t="shared" si="155"/>
        <v>#VALUE!</v>
      </c>
      <c r="U671" s="11" t="e">
        <f>'OddsRatio_working_3-way'!S671-'OddsRatio_working_3-way'!R671^2/3</f>
        <v>#VALUE!</v>
      </c>
      <c r="V671" s="11" t="e">
        <f>'OddsRatio_working_3-way'!S671*'OddsRatio_working_3-way'!R671/3-2*'OddsRatio_working_3-way'!R671^3/27-'OddsRatio_working_3-way'!T671</f>
        <v>#VALUE!</v>
      </c>
      <c r="W671" s="11" t="e">
        <f>'OddsRatio_working_3-way'!V671^2+4*'OddsRatio_working_3-way'!U671^3/27</f>
        <v>#VALUE!</v>
      </c>
      <c r="X671" s="11" t="e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#VALUE!</v>
      </c>
      <c r="Y671" s="11" t="e">
        <f>IF('OddsRatio_working_3-way'!W671&gt;=0,IF('OddsRatio_working_3-way'!V671+SQRT('OddsRatio_working_3-way'!W671)&gt;0,0,PI()),ACOS('OddsRatio_working_3-way'!V671/(2*'OddsRatio_working_3-way'!X671)))</f>
        <v>#VALUE!</v>
      </c>
      <c r="Z671" s="11" t="e">
        <f>'OddsRatio_working_3-way'!X671^(1/3)*COS('OddsRatio_working_3-way'!Y671/3)</f>
        <v>#VALUE!</v>
      </c>
      <c r="AA671" s="11" t="e">
        <f>'OddsRatio_working_3-way'!X671^(1/3)*COS(('OddsRatio_working_3-way'!Y671+2*PI())/3)</f>
        <v>#VALUE!</v>
      </c>
      <c r="AB671" s="11" t="e">
        <f>'OddsRatio_working_3-way'!X671^(1/3)*COS(('OddsRatio_working_3-way'!Y671+4*PI())/3)</f>
        <v>#VALUE!</v>
      </c>
      <c r="AC671" s="11" t="e">
        <f>'OddsRatio_working_3-way'!X671^(1/3)*SIN('OddsRatio_working_3-way'!Y671/3)</f>
        <v>#VALUE!</v>
      </c>
      <c r="AD671" s="11" t="e">
        <f>'OddsRatio_working_3-way'!X671^(1/3)*SIN(('OddsRatio_working_3-way'!Y671+2*PI())/3)</f>
        <v>#VALUE!</v>
      </c>
      <c r="AE671" s="11" t="e">
        <f>'OddsRatio_working_3-way'!X671^(1/3)*SIN(('OddsRatio_working_3-way'!Y671+4*PI())/3)</f>
        <v>#VALUE!</v>
      </c>
      <c r="AF671" s="11" t="e">
        <f>-'OddsRatio_working_3-way'!U671/(3*'OddsRatio_working_3-way'!X671^(1/3))*COS(('OddsRatio_working_3-way'!Y671)/3)</f>
        <v>#VALUE!</v>
      </c>
      <c r="AG671" s="11" t="e">
        <f>-'OddsRatio_working_3-way'!U671/(3*'OddsRatio_working_3-way'!X671^(1/3))*COS(('OddsRatio_working_3-way'!Y671+2*PI())/3)</f>
        <v>#VALUE!</v>
      </c>
      <c r="AH671" s="11" t="e">
        <f>-'OddsRatio_working_3-way'!U671/(3*'OddsRatio_working_3-way'!X671^(1/3))*COS(('OddsRatio_working_3-way'!Y671+4*PI())/3)</f>
        <v>#VALUE!</v>
      </c>
      <c r="AI671" s="11" t="e">
        <f>'OddsRatio_working_3-way'!U671/(3*'OddsRatio_working_3-way'!X671^(1/3))*SIN(('OddsRatio_working_3-way'!Y671)/3)</f>
        <v>#VALUE!</v>
      </c>
      <c r="AJ671" s="11" t="e">
        <f>'OddsRatio_working_3-way'!U671/(3*'OddsRatio_working_3-way'!X671^(1/3))*SIN(('OddsRatio_working_3-way'!Y671+2*PI())/3)</f>
        <v>#VALUE!</v>
      </c>
      <c r="AK671" s="11" t="e">
        <f>'OddsRatio_working_3-way'!U671/(3*'OddsRatio_working_3-way'!X671^(1/3))*SIN(('OddsRatio_working_3-way'!Y671+4*PI())/3)</f>
        <v>#VALUE!</v>
      </c>
      <c r="AL671" s="11" t="e">
        <f>'OddsRatio_working_3-way'!Z671+'OddsRatio_working_3-way'!AF671</f>
        <v>#VALUE!</v>
      </c>
      <c r="AM671" s="11" t="e">
        <f>'OddsRatio_working_3-way'!AA671+'OddsRatio_working_3-way'!AG671</f>
        <v>#VALUE!</v>
      </c>
      <c r="AN671" s="11" t="e">
        <f>'OddsRatio_working_3-way'!AB671+'OddsRatio_working_3-way'!AH671</f>
        <v>#VALUE!</v>
      </c>
      <c r="AO671" s="11" t="e">
        <f>'OddsRatio_working_3-way'!AC671+'OddsRatio_working_3-way'!AI671</f>
        <v>#VALUE!</v>
      </c>
      <c r="AP671" s="11" t="e">
        <f>'OddsRatio_working_3-way'!AD671+'OddsRatio_working_3-way'!AJ671</f>
        <v>#VALUE!</v>
      </c>
      <c r="AQ671" s="11" t="e">
        <f>'OddsRatio_working_3-way'!AE671+'OddsRatio_working_3-way'!AK671</f>
        <v>#VALUE!</v>
      </c>
      <c r="AR671" s="10" t="str">
        <f>IF(A671="","",IF(('OddsRatio_working_3-way'!X671=0),IF(Q671&gt;0,-Q671^(1/3),(-Q671)^(1/3)),'OddsRatio_working_3-way'!AL671-'OddsRatio_working_3-way'!R671/3))</f>
        <v/>
      </c>
      <c r="AS671" s="11" t="e">
        <f>IF(('OddsRatio_working_3-way'!X671=0),IF(Q671&gt;0,-Q671^(1/3),(-Q671)^(1/3)),'OddsRatio_working_3-way'!AM671-'OddsRatio_working_3-way'!R671/3)</f>
        <v>#VALUE!</v>
      </c>
      <c r="AT671" s="11" t="e">
        <f>IF(('OddsRatio_working_3-way'!X671=0),IF(Q671&gt;0,-Q671^(1/3),(-Q671)^(1/3)),'OddsRatio_working_3-way'!AN671-'OddsRatio_working_3-way'!R671/3)</f>
        <v>#VALUE!</v>
      </c>
      <c r="AU671" s="11" t="e">
        <f>IF(('OddsRatio_working_3-way'!X671=0),0,'OddsRatio_working_3-way'!AO671)</f>
        <v>#VALUE!</v>
      </c>
      <c r="AV671" s="11" t="e">
        <f>IF(('OddsRatio_working_3-way'!X671=0),0,'OddsRatio_working_3-way'!AP671)</f>
        <v>#VALUE!</v>
      </c>
      <c r="AW671" s="11" t="e">
        <f>IF(('OddsRatio_working_3-way'!X671=0),0,'OddsRatio_working_3-way'!AQ671)</f>
        <v>#VALUE!</v>
      </c>
    </row>
    <row r="672" spans="1:4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9" t="e">
        <f t="shared" si="143"/>
        <v>#VALUE!</v>
      </c>
      <c r="E672" s="9" t="e">
        <f t="shared" si="144"/>
        <v>#VALUE!</v>
      </c>
      <c r="F672" s="9" t="e">
        <f t="shared" si="145"/>
        <v>#VALUE!</v>
      </c>
      <c r="G672" s="9" t="str">
        <f t="shared" si="146"/>
        <v/>
      </c>
      <c r="H672" s="9" t="str">
        <f t="shared" si="147"/>
        <v/>
      </c>
      <c r="I672" s="9" t="str">
        <f t="shared" si="148"/>
        <v/>
      </c>
      <c r="J672" s="9" t="str">
        <f t="shared" si="149"/>
        <v/>
      </c>
      <c r="K672" s="11" t="e">
        <f t="shared" si="150"/>
        <v>#VALUE!</v>
      </c>
      <c r="L672" s="11" t="e">
        <f t="shared" si="151"/>
        <v>#VALUE!</v>
      </c>
      <c r="M672" s="11" t="e">
        <f t="shared" si="152"/>
        <v>#VALUE!</v>
      </c>
      <c r="N672" s="11" t="e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#VALUE!</v>
      </c>
      <c r="O672" s="11">
        <f>0</f>
        <v>0</v>
      </c>
      <c r="P672" s="11" t="e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#VALUE!</v>
      </c>
      <c r="Q672" s="11" t="e">
        <f>2*'OddsRatio_working_3-way'!K672*'OddsRatio_working_3-way'!L672*'OddsRatio_working_3-way'!M672</f>
        <v>#VALUE!</v>
      </c>
      <c r="R672" s="11" t="e">
        <f t="shared" si="153"/>
        <v>#VALUE!</v>
      </c>
      <c r="S672" s="11" t="e">
        <f t="shared" si="154"/>
        <v>#VALUE!</v>
      </c>
      <c r="T672" s="11" t="e">
        <f t="shared" si="155"/>
        <v>#VALUE!</v>
      </c>
      <c r="U672" s="11" t="e">
        <f>'OddsRatio_working_3-way'!S672-'OddsRatio_working_3-way'!R672^2/3</f>
        <v>#VALUE!</v>
      </c>
      <c r="V672" s="11" t="e">
        <f>'OddsRatio_working_3-way'!S672*'OddsRatio_working_3-way'!R672/3-2*'OddsRatio_working_3-way'!R672^3/27-'OddsRatio_working_3-way'!T672</f>
        <v>#VALUE!</v>
      </c>
      <c r="W672" s="11" t="e">
        <f>'OddsRatio_working_3-way'!V672^2+4*'OddsRatio_working_3-way'!U672^3/27</f>
        <v>#VALUE!</v>
      </c>
      <c r="X672" s="11" t="e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#VALUE!</v>
      </c>
      <c r="Y672" s="11" t="e">
        <f>IF('OddsRatio_working_3-way'!W672&gt;=0,IF('OddsRatio_working_3-way'!V672+SQRT('OddsRatio_working_3-way'!W672)&gt;0,0,PI()),ACOS('OddsRatio_working_3-way'!V672/(2*'OddsRatio_working_3-way'!X672)))</f>
        <v>#VALUE!</v>
      </c>
      <c r="Z672" s="11" t="e">
        <f>'OddsRatio_working_3-way'!X672^(1/3)*COS('OddsRatio_working_3-way'!Y672/3)</f>
        <v>#VALUE!</v>
      </c>
      <c r="AA672" s="11" t="e">
        <f>'OddsRatio_working_3-way'!X672^(1/3)*COS(('OddsRatio_working_3-way'!Y672+2*PI())/3)</f>
        <v>#VALUE!</v>
      </c>
      <c r="AB672" s="11" t="e">
        <f>'OddsRatio_working_3-way'!X672^(1/3)*COS(('OddsRatio_working_3-way'!Y672+4*PI())/3)</f>
        <v>#VALUE!</v>
      </c>
      <c r="AC672" s="11" t="e">
        <f>'OddsRatio_working_3-way'!X672^(1/3)*SIN('OddsRatio_working_3-way'!Y672/3)</f>
        <v>#VALUE!</v>
      </c>
      <c r="AD672" s="11" t="e">
        <f>'OddsRatio_working_3-way'!X672^(1/3)*SIN(('OddsRatio_working_3-way'!Y672+2*PI())/3)</f>
        <v>#VALUE!</v>
      </c>
      <c r="AE672" s="11" t="e">
        <f>'OddsRatio_working_3-way'!X672^(1/3)*SIN(('OddsRatio_working_3-way'!Y672+4*PI())/3)</f>
        <v>#VALUE!</v>
      </c>
      <c r="AF672" s="11" t="e">
        <f>-'OddsRatio_working_3-way'!U672/(3*'OddsRatio_working_3-way'!X672^(1/3))*COS(('OddsRatio_working_3-way'!Y672)/3)</f>
        <v>#VALUE!</v>
      </c>
      <c r="AG672" s="11" t="e">
        <f>-'OddsRatio_working_3-way'!U672/(3*'OddsRatio_working_3-way'!X672^(1/3))*COS(('OddsRatio_working_3-way'!Y672+2*PI())/3)</f>
        <v>#VALUE!</v>
      </c>
      <c r="AH672" s="11" t="e">
        <f>-'OddsRatio_working_3-way'!U672/(3*'OddsRatio_working_3-way'!X672^(1/3))*COS(('OddsRatio_working_3-way'!Y672+4*PI())/3)</f>
        <v>#VALUE!</v>
      </c>
      <c r="AI672" s="11" t="e">
        <f>'OddsRatio_working_3-way'!U672/(3*'OddsRatio_working_3-way'!X672^(1/3))*SIN(('OddsRatio_working_3-way'!Y672)/3)</f>
        <v>#VALUE!</v>
      </c>
      <c r="AJ672" s="11" t="e">
        <f>'OddsRatio_working_3-way'!U672/(3*'OddsRatio_working_3-way'!X672^(1/3))*SIN(('OddsRatio_working_3-way'!Y672+2*PI())/3)</f>
        <v>#VALUE!</v>
      </c>
      <c r="AK672" s="11" t="e">
        <f>'OddsRatio_working_3-way'!U672/(3*'OddsRatio_working_3-way'!X672^(1/3))*SIN(('OddsRatio_working_3-way'!Y672+4*PI())/3)</f>
        <v>#VALUE!</v>
      </c>
      <c r="AL672" s="11" t="e">
        <f>'OddsRatio_working_3-way'!Z672+'OddsRatio_working_3-way'!AF672</f>
        <v>#VALUE!</v>
      </c>
      <c r="AM672" s="11" t="e">
        <f>'OddsRatio_working_3-way'!AA672+'OddsRatio_working_3-way'!AG672</f>
        <v>#VALUE!</v>
      </c>
      <c r="AN672" s="11" t="e">
        <f>'OddsRatio_working_3-way'!AB672+'OddsRatio_working_3-way'!AH672</f>
        <v>#VALUE!</v>
      </c>
      <c r="AO672" s="11" t="e">
        <f>'OddsRatio_working_3-way'!AC672+'OddsRatio_working_3-way'!AI672</f>
        <v>#VALUE!</v>
      </c>
      <c r="AP672" s="11" t="e">
        <f>'OddsRatio_working_3-way'!AD672+'OddsRatio_working_3-way'!AJ672</f>
        <v>#VALUE!</v>
      </c>
      <c r="AQ672" s="11" t="e">
        <f>'OddsRatio_working_3-way'!AE672+'OddsRatio_working_3-way'!AK672</f>
        <v>#VALUE!</v>
      </c>
      <c r="AR672" s="10" t="str">
        <f>IF(A672="","",IF(('OddsRatio_working_3-way'!X672=0),IF(Q672&gt;0,-Q672^(1/3),(-Q672)^(1/3)),'OddsRatio_working_3-way'!AL672-'OddsRatio_working_3-way'!R672/3))</f>
        <v/>
      </c>
      <c r="AS672" s="11" t="e">
        <f>IF(('OddsRatio_working_3-way'!X672=0),IF(Q672&gt;0,-Q672^(1/3),(-Q672)^(1/3)),'OddsRatio_working_3-way'!AM672-'OddsRatio_working_3-way'!R672/3)</f>
        <v>#VALUE!</v>
      </c>
      <c r="AT672" s="11" t="e">
        <f>IF(('OddsRatio_working_3-way'!X672=0),IF(Q672&gt;0,-Q672^(1/3),(-Q672)^(1/3)),'OddsRatio_working_3-way'!AN672-'OddsRatio_working_3-way'!R672/3)</f>
        <v>#VALUE!</v>
      </c>
      <c r="AU672" s="11" t="e">
        <f>IF(('OddsRatio_working_3-way'!X672=0),0,'OddsRatio_working_3-way'!AO672)</f>
        <v>#VALUE!</v>
      </c>
      <c r="AV672" s="11" t="e">
        <f>IF(('OddsRatio_working_3-way'!X672=0),0,'OddsRatio_working_3-way'!AP672)</f>
        <v>#VALUE!</v>
      </c>
      <c r="AW672" s="11" t="e">
        <f>IF(('OddsRatio_working_3-way'!X672=0),0,'OddsRatio_working_3-way'!AQ672)</f>
        <v>#VALUE!</v>
      </c>
    </row>
    <row r="673" spans="1:4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9" t="e">
        <f t="shared" si="143"/>
        <v>#VALUE!</v>
      </c>
      <c r="E673" s="9" t="e">
        <f t="shared" si="144"/>
        <v>#VALUE!</v>
      </c>
      <c r="F673" s="9" t="e">
        <f t="shared" si="145"/>
        <v>#VALUE!</v>
      </c>
      <c r="G673" s="9" t="str">
        <f t="shared" si="146"/>
        <v/>
      </c>
      <c r="H673" s="9" t="str">
        <f t="shared" si="147"/>
        <v/>
      </c>
      <c r="I673" s="9" t="str">
        <f t="shared" si="148"/>
        <v/>
      </c>
      <c r="J673" s="9" t="str">
        <f t="shared" si="149"/>
        <v/>
      </c>
      <c r="K673" s="11" t="e">
        <f t="shared" si="150"/>
        <v>#VALUE!</v>
      </c>
      <c r="L673" s="11" t="e">
        <f t="shared" si="151"/>
        <v>#VALUE!</v>
      </c>
      <c r="M673" s="11" t="e">
        <f t="shared" si="152"/>
        <v>#VALUE!</v>
      </c>
      <c r="N673" s="11" t="e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#VALUE!</v>
      </c>
      <c r="O673" s="11">
        <f>0</f>
        <v>0</v>
      </c>
      <c r="P673" s="11" t="e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#VALUE!</v>
      </c>
      <c r="Q673" s="11" t="e">
        <f>2*'OddsRatio_working_3-way'!K673*'OddsRatio_working_3-way'!L673*'OddsRatio_working_3-way'!M673</f>
        <v>#VALUE!</v>
      </c>
      <c r="R673" s="11" t="e">
        <f t="shared" si="153"/>
        <v>#VALUE!</v>
      </c>
      <c r="S673" s="11" t="e">
        <f t="shared" si="154"/>
        <v>#VALUE!</v>
      </c>
      <c r="T673" s="11" t="e">
        <f t="shared" si="155"/>
        <v>#VALUE!</v>
      </c>
      <c r="U673" s="11" t="e">
        <f>'OddsRatio_working_3-way'!S673-'OddsRatio_working_3-way'!R673^2/3</f>
        <v>#VALUE!</v>
      </c>
      <c r="V673" s="11" t="e">
        <f>'OddsRatio_working_3-way'!S673*'OddsRatio_working_3-way'!R673/3-2*'OddsRatio_working_3-way'!R673^3/27-'OddsRatio_working_3-way'!T673</f>
        <v>#VALUE!</v>
      </c>
      <c r="W673" s="11" t="e">
        <f>'OddsRatio_working_3-way'!V673^2+4*'OddsRatio_working_3-way'!U673^3/27</f>
        <v>#VALUE!</v>
      </c>
      <c r="X673" s="11" t="e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#VALUE!</v>
      </c>
      <c r="Y673" s="11" t="e">
        <f>IF('OddsRatio_working_3-way'!W673&gt;=0,IF('OddsRatio_working_3-way'!V673+SQRT('OddsRatio_working_3-way'!W673)&gt;0,0,PI()),ACOS('OddsRatio_working_3-way'!V673/(2*'OddsRatio_working_3-way'!X673)))</f>
        <v>#VALUE!</v>
      </c>
      <c r="Z673" s="11" t="e">
        <f>'OddsRatio_working_3-way'!X673^(1/3)*COS('OddsRatio_working_3-way'!Y673/3)</f>
        <v>#VALUE!</v>
      </c>
      <c r="AA673" s="11" t="e">
        <f>'OddsRatio_working_3-way'!X673^(1/3)*COS(('OddsRatio_working_3-way'!Y673+2*PI())/3)</f>
        <v>#VALUE!</v>
      </c>
      <c r="AB673" s="11" t="e">
        <f>'OddsRatio_working_3-way'!X673^(1/3)*COS(('OddsRatio_working_3-way'!Y673+4*PI())/3)</f>
        <v>#VALUE!</v>
      </c>
      <c r="AC673" s="11" t="e">
        <f>'OddsRatio_working_3-way'!X673^(1/3)*SIN('OddsRatio_working_3-way'!Y673/3)</f>
        <v>#VALUE!</v>
      </c>
      <c r="AD673" s="11" t="e">
        <f>'OddsRatio_working_3-way'!X673^(1/3)*SIN(('OddsRatio_working_3-way'!Y673+2*PI())/3)</f>
        <v>#VALUE!</v>
      </c>
      <c r="AE673" s="11" t="e">
        <f>'OddsRatio_working_3-way'!X673^(1/3)*SIN(('OddsRatio_working_3-way'!Y673+4*PI())/3)</f>
        <v>#VALUE!</v>
      </c>
      <c r="AF673" s="11" t="e">
        <f>-'OddsRatio_working_3-way'!U673/(3*'OddsRatio_working_3-way'!X673^(1/3))*COS(('OddsRatio_working_3-way'!Y673)/3)</f>
        <v>#VALUE!</v>
      </c>
      <c r="AG673" s="11" t="e">
        <f>-'OddsRatio_working_3-way'!U673/(3*'OddsRatio_working_3-way'!X673^(1/3))*COS(('OddsRatio_working_3-way'!Y673+2*PI())/3)</f>
        <v>#VALUE!</v>
      </c>
      <c r="AH673" s="11" t="e">
        <f>-'OddsRatio_working_3-way'!U673/(3*'OddsRatio_working_3-way'!X673^(1/3))*COS(('OddsRatio_working_3-way'!Y673+4*PI())/3)</f>
        <v>#VALUE!</v>
      </c>
      <c r="AI673" s="11" t="e">
        <f>'OddsRatio_working_3-way'!U673/(3*'OddsRatio_working_3-way'!X673^(1/3))*SIN(('OddsRatio_working_3-way'!Y673)/3)</f>
        <v>#VALUE!</v>
      </c>
      <c r="AJ673" s="11" t="e">
        <f>'OddsRatio_working_3-way'!U673/(3*'OddsRatio_working_3-way'!X673^(1/3))*SIN(('OddsRatio_working_3-way'!Y673+2*PI())/3)</f>
        <v>#VALUE!</v>
      </c>
      <c r="AK673" s="11" t="e">
        <f>'OddsRatio_working_3-way'!U673/(3*'OddsRatio_working_3-way'!X673^(1/3))*SIN(('OddsRatio_working_3-way'!Y673+4*PI())/3)</f>
        <v>#VALUE!</v>
      </c>
      <c r="AL673" s="11" t="e">
        <f>'OddsRatio_working_3-way'!Z673+'OddsRatio_working_3-way'!AF673</f>
        <v>#VALUE!</v>
      </c>
      <c r="AM673" s="11" t="e">
        <f>'OddsRatio_working_3-way'!AA673+'OddsRatio_working_3-way'!AG673</f>
        <v>#VALUE!</v>
      </c>
      <c r="AN673" s="11" t="e">
        <f>'OddsRatio_working_3-way'!AB673+'OddsRatio_working_3-way'!AH673</f>
        <v>#VALUE!</v>
      </c>
      <c r="AO673" s="11" t="e">
        <f>'OddsRatio_working_3-way'!AC673+'OddsRatio_working_3-way'!AI673</f>
        <v>#VALUE!</v>
      </c>
      <c r="AP673" s="11" t="e">
        <f>'OddsRatio_working_3-way'!AD673+'OddsRatio_working_3-way'!AJ673</f>
        <v>#VALUE!</v>
      </c>
      <c r="AQ673" s="11" t="e">
        <f>'OddsRatio_working_3-way'!AE673+'OddsRatio_working_3-way'!AK673</f>
        <v>#VALUE!</v>
      </c>
      <c r="AR673" s="10" t="str">
        <f>IF(A673="","",IF(('OddsRatio_working_3-way'!X673=0),IF(Q673&gt;0,-Q673^(1/3),(-Q673)^(1/3)),'OddsRatio_working_3-way'!AL673-'OddsRatio_working_3-way'!R673/3))</f>
        <v/>
      </c>
      <c r="AS673" s="11" t="e">
        <f>IF(('OddsRatio_working_3-way'!X673=0),IF(Q673&gt;0,-Q673^(1/3),(-Q673)^(1/3)),'OddsRatio_working_3-way'!AM673-'OddsRatio_working_3-way'!R673/3)</f>
        <v>#VALUE!</v>
      </c>
      <c r="AT673" s="11" t="e">
        <f>IF(('OddsRatio_working_3-way'!X673=0),IF(Q673&gt;0,-Q673^(1/3),(-Q673)^(1/3)),'OddsRatio_working_3-way'!AN673-'OddsRatio_working_3-way'!R673/3)</f>
        <v>#VALUE!</v>
      </c>
      <c r="AU673" s="11" t="e">
        <f>IF(('OddsRatio_working_3-way'!X673=0),0,'OddsRatio_working_3-way'!AO673)</f>
        <v>#VALUE!</v>
      </c>
      <c r="AV673" s="11" t="e">
        <f>IF(('OddsRatio_working_3-way'!X673=0),0,'OddsRatio_working_3-way'!AP673)</f>
        <v>#VALUE!</v>
      </c>
      <c r="AW673" s="11" t="e">
        <f>IF(('OddsRatio_working_3-way'!X673=0),0,'OddsRatio_working_3-way'!AQ673)</f>
        <v>#VALUE!</v>
      </c>
    </row>
    <row r="674" spans="1:4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9" t="e">
        <f t="shared" si="143"/>
        <v>#VALUE!</v>
      </c>
      <c r="E674" s="9" t="e">
        <f t="shared" si="144"/>
        <v>#VALUE!</v>
      </c>
      <c r="F674" s="9" t="e">
        <f t="shared" si="145"/>
        <v>#VALUE!</v>
      </c>
      <c r="G674" s="9" t="str">
        <f t="shared" si="146"/>
        <v/>
      </c>
      <c r="H674" s="9" t="str">
        <f t="shared" si="147"/>
        <v/>
      </c>
      <c r="I674" s="9" t="str">
        <f t="shared" si="148"/>
        <v/>
      </c>
      <c r="J674" s="9" t="str">
        <f t="shared" si="149"/>
        <v/>
      </c>
      <c r="K674" s="11" t="e">
        <f t="shared" si="150"/>
        <v>#VALUE!</v>
      </c>
      <c r="L674" s="11" t="e">
        <f t="shared" si="151"/>
        <v>#VALUE!</v>
      </c>
      <c r="M674" s="11" t="e">
        <f t="shared" si="152"/>
        <v>#VALUE!</v>
      </c>
      <c r="N674" s="11" t="e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#VALUE!</v>
      </c>
      <c r="O674" s="11">
        <f>0</f>
        <v>0</v>
      </c>
      <c r="P674" s="11" t="e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#VALUE!</v>
      </c>
      <c r="Q674" s="11" t="e">
        <f>2*'OddsRatio_working_3-way'!K674*'OddsRatio_working_3-way'!L674*'OddsRatio_working_3-way'!M674</f>
        <v>#VALUE!</v>
      </c>
      <c r="R674" s="11" t="e">
        <f t="shared" si="153"/>
        <v>#VALUE!</v>
      </c>
      <c r="S674" s="11" t="e">
        <f t="shared" si="154"/>
        <v>#VALUE!</v>
      </c>
      <c r="T674" s="11" t="e">
        <f t="shared" si="155"/>
        <v>#VALUE!</v>
      </c>
      <c r="U674" s="11" t="e">
        <f>'OddsRatio_working_3-way'!S674-'OddsRatio_working_3-way'!R674^2/3</f>
        <v>#VALUE!</v>
      </c>
      <c r="V674" s="11" t="e">
        <f>'OddsRatio_working_3-way'!S674*'OddsRatio_working_3-way'!R674/3-2*'OddsRatio_working_3-way'!R674^3/27-'OddsRatio_working_3-way'!T674</f>
        <v>#VALUE!</v>
      </c>
      <c r="W674" s="11" t="e">
        <f>'OddsRatio_working_3-way'!V674^2+4*'OddsRatio_working_3-way'!U674^3/27</f>
        <v>#VALUE!</v>
      </c>
      <c r="X674" s="11" t="e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#VALUE!</v>
      </c>
      <c r="Y674" s="11" t="e">
        <f>IF('OddsRatio_working_3-way'!W674&gt;=0,IF('OddsRatio_working_3-way'!V674+SQRT('OddsRatio_working_3-way'!W674)&gt;0,0,PI()),ACOS('OddsRatio_working_3-way'!V674/(2*'OddsRatio_working_3-way'!X674)))</f>
        <v>#VALUE!</v>
      </c>
      <c r="Z674" s="11" t="e">
        <f>'OddsRatio_working_3-way'!X674^(1/3)*COS('OddsRatio_working_3-way'!Y674/3)</f>
        <v>#VALUE!</v>
      </c>
      <c r="AA674" s="11" t="e">
        <f>'OddsRatio_working_3-way'!X674^(1/3)*COS(('OddsRatio_working_3-way'!Y674+2*PI())/3)</f>
        <v>#VALUE!</v>
      </c>
      <c r="AB674" s="11" t="e">
        <f>'OddsRatio_working_3-way'!X674^(1/3)*COS(('OddsRatio_working_3-way'!Y674+4*PI())/3)</f>
        <v>#VALUE!</v>
      </c>
      <c r="AC674" s="11" t="e">
        <f>'OddsRatio_working_3-way'!X674^(1/3)*SIN('OddsRatio_working_3-way'!Y674/3)</f>
        <v>#VALUE!</v>
      </c>
      <c r="AD674" s="11" t="e">
        <f>'OddsRatio_working_3-way'!X674^(1/3)*SIN(('OddsRatio_working_3-way'!Y674+2*PI())/3)</f>
        <v>#VALUE!</v>
      </c>
      <c r="AE674" s="11" t="e">
        <f>'OddsRatio_working_3-way'!X674^(1/3)*SIN(('OddsRatio_working_3-way'!Y674+4*PI())/3)</f>
        <v>#VALUE!</v>
      </c>
      <c r="AF674" s="11" t="e">
        <f>-'OddsRatio_working_3-way'!U674/(3*'OddsRatio_working_3-way'!X674^(1/3))*COS(('OddsRatio_working_3-way'!Y674)/3)</f>
        <v>#VALUE!</v>
      </c>
      <c r="AG674" s="11" t="e">
        <f>-'OddsRatio_working_3-way'!U674/(3*'OddsRatio_working_3-way'!X674^(1/3))*COS(('OddsRatio_working_3-way'!Y674+2*PI())/3)</f>
        <v>#VALUE!</v>
      </c>
      <c r="AH674" s="11" t="e">
        <f>-'OddsRatio_working_3-way'!U674/(3*'OddsRatio_working_3-way'!X674^(1/3))*COS(('OddsRatio_working_3-way'!Y674+4*PI())/3)</f>
        <v>#VALUE!</v>
      </c>
      <c r="AI674" s="11" t="e">
        <f>'OddsRatio_working_3-way'!U674/(3*'OddsRatio_working_3-way'!X674^(1/3))*SIN(('OddsRatio_working_3-way'!Y674)/3)</f>
        <v>#VALUE!</v>
      </c>
      <c r="AJ674" s="11" t="e">
        <f>'OddsRatio_working_3-way'!U674/(3*'OddsRatio_working_3-way'!X674^(1/3))*SIN(('OddsRatio_working_3-way'!Y674+2*PI())/3)</f>
        <v>#VALUE!</v>
      </c>
      <c r="AK674" s="11" t="e">
        <f>'OddsRatio_working_3-way'!U674/(3*'OddsRatio_working_3-way'!X674^(1/3))*SIN(('OddsRatio_working_3-way'!Y674+4*PI())/3)</f>
        <v>#VALUE!</v>
      </c>
      <c r="AL674" s="11" t="e">
        <f>'OddsRatio_working_3-way'!Z674+'OddsRatio_working_3-way'!AF674</f>
        <v>#VALUE!</v>
      </c>
      <c r="AM674" s="11" t="e">
        <f>'OddsRatio_working_3-way'!AA674+'OddsRatio_working_3-way'!AG674</f>
        <v>#VALUE!</v>
      </c>
      <c r="AN674" s="11" t="e">
        <f>'OddsRatio_working_3-way'!AB674+'OddsRatio_working_3-way'!AH674</f>
        <v>#VALUE!</v>
      </c>
      <c r="AO674" s="11" t="e">
        <f>'OddsRatio_working_3-way'!AC674+'OddsRatio_working_3-way'!AI674</f>
        <v>#VALUE!</v>
      </c>
      <c r="AP674" s="11" t="e">
        <f>'OddsRatio_working_3-way'!AD674+'OddsRatio_working_3-way'!AJ674</f>
        <v>#VALUE!</v>
      </c>
      <c r="AQ674" s="11" t="e">
        <f>'OddsRatio_working_3-way'!AE674+'OddsRatio_working_3-way'!AK674</f>
        <v>#VALUE!</v>
      </c>
      <c r="AR674" s="10" t="str">
        <f>IF(A674="","",IF(('OddsRatio_working_3-way'!X674=0),IF(Q674&gt;0,-Q674^(1/3),(-Q674)^(1/3)),'OddsRatio_working_3-way'!AL674-'OddsRatio_working_3-way'!R674/3))</f>
        <v/>
      </c>
      <c r="AS674" s="11" t="e">
        <f>IF(('OddsRatio_working_3-way'!X674=0),IF(Q674&gt;0,-Q674^(1/3),(-Q674)^(1/3)),'OddsRatio_working_3-way'!AM674-'OddsRatio_working_3-way'!R674/3)</f>
        <v>#VALUE!</v>
      </c>
      <c r="AT674" s="11" t="e">
        <f>IF(('OddsRatio_working_3-way'!X674=0),IF(Q674&gt;0,-Q674^(1/3),(-Q674)^(1/3)),'OddsRatio_working_3-way'!AN674-'OddsRatio_working_3-way'!R674/3)</f>
        <v>#VALUE!</v>
      </c>
      <c r="AU674" s="11" t="e">
        <f>IF(('OddsRatio_working_3-way'!X674=0),0,'OddsRatio_working_3-way'!AO674)</f>
        <v>#VALUE!</v>
      </c>
      <c r="AV674" s="11" t="e">
        <f>IF(('OddsRatio_working_3-way'!X674=0),0,'OddsRatio_working_3-way'!AP674)</f>
        <v>#VALUE!</v>
      </c>
      <c r="AW674" s="11" t="e">
        <f>IF(('OddsRatio_working_3-way'!X674=0),0,'OddsRatio_working_3-way'!AQ674)</f>
        <v>#VALUE!</v>
      </c>
    </row>
    <row r="675" spans="1:4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9" t="e">
        <f t="shared" si="143"/>
        <v>#VALUE!</v>
      </c>
      <c r="E675" s="9" t="e">
        <f t="shared" si="144"/>
        <v>#VALUE!</v>
      </c>
      <c r="F675" s="9" t="e">
        <f t="shared" si="145"/>
        <v>#VALUE!</v>
      </c>
      <c r="G675" s="9" t="str">
        <f t="shared" si="146"/>
        <v/>
      </c>
      <c r="H675" s="9" t="str">
        <f t="shared" si="147"/>
        <v/>
      </c>
      <c r="I675" s="9" t="str">
        <f t="shared" si="148"/>
        <v/>
      </c>
      <c r="J675" s="9" t="str">
        <f t="shared" si="149"/>
        <v/>
      </c>
      <c r="K675" s="11" t="e">
        <f t="shared" si="150"/>
        <v>#VALUE!</v>
      </c>
      <c r="L675" s="11" t="e">
        <f t="shared" si="151"/>
        <v>#VALUE!</v>
      </c>
      <c r="M675" s="11" t="e">
        <f t="shared" si="152"/>
        <v>#VALUE!</v>
      </c>
      <c r="N675" s="11" t="e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#VALUE!</v>
      </c>
      <c r="O675" s="11">
        <f>0</f>
        <v>0</v>
      </c>
      <c r="P675" s="11" t="e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#VALUE!</v>
      </c>
      <c r="Q675" s="11" t="e">
        <f>2*'OddsRatio_working_3-way'!K675*'OddsRatio_working_3-way'!L675*'OddsRatio_working_3-way'!M675</f>
        <v>#VALUE!</v>
      </c>
      <c r="R675" s="11" t="e">
        <f t="shared" si="153"/>
        <v>#VALUE!</v>
      </c>
      <c r="S675" s="11" t="e">
        <f t="shared" si="154"/>
        <v>#VALUE!</v>
      </c>
      <c r="T675" s="11" t="e">
        <f t="shared" si="155"/>
        <v>#VALUE!</v>
      </c>
      <c r="U675" s="11" t="e">
        <f>'OddsRatio_working_3-way'!S675-'OddsRatio_working_3-way'!R675^2/3</f>
        <v>#VALUE!</v>
      </c>
      <c r="V675" s="11" t="e">
        <f>'OddsRatio_working_3-way'!S675*'OddsRatio_working_3-way'!R675/3-2*'OddsRatio_working_3-way'!R675^3/27-'OddsRatio_working_3-way'!T675</f>
        <v>#VALUE!</v>
      </c>
      <c r="W675" s="11" t="e">
        <f>'OddsRatio_working_3-way'!V675^2+4*'OddsRatio_working_3-way'!U675^3/27</f>
        <v>#VALUE!</v>
      </c>
      <c r="X675" s="11" t="e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#VALUE!</v>
      </c>
      <c r="Y675" s="11" t="e">
        <f>IF('OddsRatio_working_3-way'!W675&gt;=0,IF('OddsRatio_working_3-way'!V675+SQRT('OddsRatio_working_3-way'!W675)&gt;0,0,PI()),ACOS('OddsRatio_working_3-way'!V675/(2*'OddsRatio_working_3-way'!X675)))</f>
        <v>#VALUE!</v>
      </c>
      <c r="Z675" s="11" t="e">
        <f>'OddsRatio_working_3-way'!X675^(1/3)*COS('OddsRatio_working_3-way'!Y675/3)</f>
        <v>#VALUE!</v>
      </c>
      <c r="AA675" s="11" t="e">
        <f>'OddsRatio_working_3-way'!X675^(1/3)*COS(('OddsRatio_working_3-way'!Y675+2*PI())/3)</f>
        <v>#VALUE!</v>
      </c>
      <c r="AB675" s="11" t="e">
        <f>'OddsRatio_working_3-way'!X675^(1/3)*COS(('OddsRatio_working_3-way'!Y675+4*PI())/3)</f>
        <v>#VALUE!</v>
      </c>
      <c r="AC675" s="11" t="e">
        <f>'OddsRatio_working_3-way'!X675^(1/3)*SIN('OddsRatio_working_3-way'!Y675/3)</f>
        <v>#VALUE!</v>
      </c>
      <c r="AD675" s="11" t="e">
        <f>'OddsRatio_working_3-way'!X675^(1/3)*SIN(('OddsRatio_working_3-way'!Y675+2*PI())/3)</f>
        <v>#VALUE!</v>
      </c>
      <c r="AE675" s="11" t="e">
        <f>'OddsRatio_working_3-way'!X675^(1/3)*SIN(('OddsRatio_working_3-way'!Y675+4*PI())/3)</f>
        <v>#VALUE!</v>
      </c>
      <c r="AF675" s="11" t="e">
        <f>-'OddsRatio_working_3-way'!U675/(3*'OddsRatio_working_3-way'!X675^(1/3))*COS(('OddsRatio_working_3-way'!Y675)/3)</f>
        <v>#VALUE!</v>
      </c>
      <c r="AG675" s="11" t="e">
        <f>-'OddsRatio_working_3-way'!U675/(3*'OddsRatio_working_3-way'!X675^(1/3))*COS(('OddsRatio_working_3-way'!Y675+2*PI())/3)</f>
        <v>#VALUE!</v>
      </c>
      <c r="AH675" s="11" t="e">
        <f>-'OddsRatio_working_3-way'!U675/(3*'OddsRatio_working_3-way'!X675^(1/3))*COS(('OddsRatio_working_3-way'!Y675+4*PI())/3)</f>
        <v>#VALUE!</v>
      </c>
      <c r="AI675" s="11" t="e">
        <f>'OddsRatio_working_3-way'!U675/(3*'OddsRatio_working_3-way'!X675^(1/3))*SIN(('OddsRatio_working_3-way'!Y675)/3)</f>
        <v>#VALUE!</v>
      </c>
      <c r="AJ675" s="11" t="e">
        <f>'OddsRatio_working_3-way'!U675/(3*'OddsRatio_working_3-way'!X675^(1/3))*SIN(('OddsRatio_working_3-way'!Y675+2*PI())/3)</f>
        <v>#VALUE!</v>
      </c>
      <c r="AK675" s="11" t="e">
        <f>'OddsRatio_working_3-way'!U675/(3*'OddsRatio_working_3-way'!X675^(1/3))*SIN(('OddsRatio_working_3-way'!Y675+4*PI())/3)</f>
        <v>#VALUE!</v>
      </c>
      <c r="AL675" s="11" t="e">
        <f>'OddsRatio_working_3-way'!Z675+'OddsRatio_working_3-way'!AF675</f>
        <v>#VALUE!</v>
      </c>
      <c r="AM675" s="11" t="e">
        <f>'OddsRatio_working_3-way'!AA675+'OddsRatio_working_3-way'!AG675</f>
        <v>#VALUE!</v>
      </c>
      <c r="AN675" s="11" t="e">
        <f>'OddsRatio_working_3-way'!AB675+'OddsRatio_working_3-way'!AH675</f>
        <v>#VALUE!</v>
      </c>
      <c r="AO675" s="11" t="e">
        <f>'OddsRatio_working_3-way'!AC675+'OddsRatio_working_3-way'!AI675</f>
        <v>#VALUE!</v>
      </c>
      <c r="AP675" s="11" t="e">
        <f>'OddsRatio_working_3-way'!AD675+'OddsRatio_working_3-way'!AJ675</f>
        <v>#VALUE!</v>
      </c>
      <c r="AQ675" s="11" t="e">
        <f>'OddsRatio_working_3-way'!AE675+'OddsRatio_working_3-way'!AK675</f>
        <v>#VALUE!</v>
      </c>
      <c r="AR675" s="10" t="str">
        <f>IF(A675="","",IF(('OddsRatio_working_3-way'!X675=0),IF(Q675&gt;0,-Q675^(1/3),(-Q675)^(1/3)),'OddsRatio_working_3-way'!AL675-'OddsRatio_working_3-way'!R675/3))</f>
        <v/>
      </c>
      <c r="AS675" s="11" t="e">
        <f>IF(('OddsRatio_working_3-way'!X675=0),IF(Q675&gt;0,-Q675^(1/3),(-Q675)^(1/3)),'OddsRatio_working_3-way'!AM675-'OddsRatio_working_3-way'!R675/3)</f>
        <v>#VALUE!</v>
      </c>
      <c r="AT675" s="11" t="e">
        <f>IF(('OddsRatio_working_3-way'!X675=0),IF(Q675&gt;0,-Q675^(1/3),(-Q675)^(1/3)),'OddsRatio_working_3-way'!AN675-'OddsRatio_working_3-way'!R675/3)</f>
        <v>#VALUE!</v>
      </c>
      <c r="AU675" s="11" t="e">
        <f>IF(('OddsRatio_working_3-way'!X675=0),0,'OddsRatio_working_3-way'!AO675)</f>
        <v>#VALUE!</v>
      </c>
      <c r="AV675" s="11" t="e">
        <f>IF(('OddsRatio_working_3-way'!X675=0),0,'OddsRatio_working_3-way'!AP675)</f>
        <v>#VALUE!</v>
      </c>
      <c r="AW675" s="11" t="e">
        <f>IF(('OddsRatio_working_3-way'!X675=0),0,'OddsRatio_working_3-way'!AQ675)</f>
        <v>#VALUE!</v>
      </c>
    </row>
    <row r="676" spans="1:4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9" t="e">
        <f t="shared" si="143"/>
        <v>#VALUE!</v>
      </c>
      <c r="E676" s="9" t="e">
        <f t="shared" si="144"/>
        <v>#VALUE!</v>
      </c>
      <c r="F676" s="9" t="e">
        <f t="shared" si="145"/>
        <v>#VALUE!</v>
      </c>
      <c r="G676" s="9" t="str">
        <f t="shared" si="146"/>
        <v/>
      </c>
      <c r="H676" s="9" t="str">
        <f t="shared" si="147"/>
        <v/>
      </c>
      <c r="I676" s="9" t="str">
        <f t="shared" si="148"/>
        <v/>
      </c>
      <c r="J676" s="9" t="str">
        <f t="shared" si="149"/>
        <v/>
      </c>
      <c r="K676" s="11" t="e">
        <f t="shared" si="150"/>
        <v>#VALUE!</v>
      </c>
      <c r="L676" s="11" t="e">
        <f t="shared" si="151"/>
        <v>#VALUE!</v>
      </c>
      <c r="M676" s="11" t="e">
        <f t="shared" si="152"/>
        <v>#VALUE!</v>
      </c>
      <c r="N676" s="11" t="e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#VALUE!</v>
      </c>
      <c r="O676" s="11">
        <f>0</f>
        <v>0</v>
      </c>
      <c r="P676" s="11" t="e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#VALUE!</v>
      </c>
      <c r="Q676" s="11" t="e">
        <f>2*'OddsRatio_working_3-way'!K676*'OddsRatio_working_3-way'!L676*'OddsRatio_working_3-way'!M676</f>
        <v>#VALUE!</v>
      </c>
      <c r="R676" s="11" t="e">
        <f t="shared" si="153"/>
        <v>#VALUE!</v>
      </c>
      <c r="S676" s="11" t="e">
        <f t="shared" si="154"/>
        <v>#VALUE!</v>
      </c>
      <c r="T676" s="11" t="e">
        <f t="shared" si="155"/>
        <v>#VALUE!</v>
      </c>
      <c r="U676" s="11" t="e">
        <f>'OddsRatio_working_3-way'!S676-'OddsRatio_working_3-way'!R676^2/3</f>
        <v>#VALUE!</v>
      </c>
      <c r="V676" s="11" t="e">
        <f>'OddsRatio_working_3-way'!S676*'OddsRatio_working_3-way'!R676/3-2*'OddsRatio_working_3-way'!R676^3/27-'OddsRatio_working_3-way'!T676</f>
        <v>#VALUE!</v>
      </c>
      <c r="W676" s="11" t="e">
        <f>'OddsRatio_working_3-way'!V676^2+4*'OddsRatio_working_3-way'!U676^3/27</f>
        <v>#VALUE!</v>
      </c>
      <c r="X676" s="11" t="e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#VALUE!</v>
      </c>
      <c r="Y676" s="11" t="e">
        <f>IF('OddsRatio_working_3-way'!W676&gt;=0,IF('OddsRatio_working_3-way'!V676+SQRT('OddsRatio_working_3-way'!W676)&gt;0,0,PI()),ACOS('OddsRatio_working_3-way'!V676/(2*'OddsRatio_working_3-way'!X676)))</f>
        <v>#VALUE!</v>
      </c>
      <c r="Z676" s="11" t="e">
        <f>'OddsRatio_working_3-way'!X676^(1/3)*COS('OddsRatio_working_3-way'!Y676/3)</f>
        <v>#VALUE!</v>
      </c>
      <c r="AA676" s="11" t="e">
        <f>'OddsRatio_working_3-way'!X676^(1/3)*COS(('OddsRatio_working_3-way'!Y676+2*PI())/3)</f>
        <v>#VALUE!</v>
      </c>
      <c r="AB676" s="11" t="e">
        <f>'OddsRatio_working_3-way'!X676^(1/3)*COS(('OddsRatio_working_3-way'!Y676+4*PI())/3)</f>
        <v>#VALUE!</v>
      </c>
      <c r="AC676" s="11" t="e">
        <f>'OddsRatio_working_3-way'!X676^(1/3)*SIN('OddsRatio_working_3-way'!Y676/3)</f>
        <v>#VALUE!</v>
      </c>
      <c r="AD676" s="11" t="e">
        <f>'OddsRatio_working_3-way'!X676^(1/3)*SIN(('OddsRatio_working_3-way'!Y676+2*PI())/3)</f>
        <v>#VALUE!</v>
      </c>
      <c r="AE676" s="11" t="e">
        <f>'OddsRatio_working_3-way'!X676^(1/3)*SIN(('OddsRatio_working_3-way'!Y676+4*PI())/3)</f>
        <v>#VALUE!</v>
      </c>
      <c r="AF676" s="11" t="e">
        <f>-'OddsRatio_working_3-way'!U676/(3*'OddsRatio_working_3-way'!X676^(1/3))*COS(('OddsRatio_working_3-way'!Y676)/3)</f>
        <v>#VALUE!</v>
      </c>
      <c r="AG676" s="11" t="e">
        <f>-'OddsRatio_working_3-way'!U676/(3*'OddsRatio_working_3-way'!X676^(1/3))*COS(('OddsRatio_working_3-way'!Y676+2*PI())/3)</f>
        <v>#VALUE!</v>
      </c>
      <c r="AH676" s="11" t="e">
        <f>-'OddsRatio_working_3-way'!U676/(3*'OddsRatio_working_3-way'!X676^(1/3))*COS(('OddsRatio_working_3-way'!Y676+4*PI())/3)</f>
        <v>#VALUE!</v>
      </c>
      <c r="AI676" s="11" t="e">
        <f>'OddsRatio_working_3-way'!U676/(3*'OddsRatio_working_3-way'!X676^(1/3))*SIN(('OddsRatio_working_3-way'!Y676)/3)</f>
        <v>#VALUE!</v>
      </c>
      <c r="AJ676" s="11" t="e">
        <f>'OddsRatio_working_3-way'!U676/(3*'OddsRatio_working_3-way'!X676^(1/3))*SIN(('OddsRatio_working_3-way'!Y676+2*PI())/3)</f>
        <v>#VALUE!</v>
      </c>
      <c r="AK676" s="11" t="e">
        <f>'OddsRatio_working_3-way'!U676/(3*'OddsRatio_working_3-way'!X676^(1/3))*SIN(('OddsRatio_working_3-way'!Y676+4*PI())/3)</f>
        <v>#VALUE!</v>
      </c>
      <c r="AL676" s="11" t="e">
        <f>'OddsRatio_working_3-way'!Z676+'OddsRatio_working_3-way'!AF676</f>
        <v>#VALUE!</v>
      </c>
      <c r="AM676" s="11" t="e">
        <f>'OddsRatio_working_3-way'!AA676+'OddsRatio_working_3-way'!AG676</f>
        <v>#VALUE!</v>
      </c>
      <c r="AN676" s="11" t="e">
        <f>'OddsRatio_working_3-way'!AB676+'OddsRatio_working_3-way'!AH676</f>
        <v>#VALUE!</v>
      </c>
      <c r="AO676" s="11" t="e">
        <f>'OddsRatio_working_3-way'!AC676+'OddsRatio_working_3-way'!AI676</f>
        <v>#VALUE!</v>
      </c>
      <c r="AP676" s="11" t="e">
        <f>'OddsRatio_working_3-way'!AD676+'OddsRatio_working_3-way'!AJ676</f>
        <v>#VALUE!</v>
      </c>
      <c r="AQ676" s="11" t="e">
        <f>'OddsRatio_working_3-way'!AE676+'OddsRatio_working_3-way'!AK676</f>
        <v>#VALUE!</v>
      </c>
      <c r="AR676" s="10" t="str">
        <f>IF(A676="","",IF(('OddsRatio_working_3-way'!X676=0),IF(Q676&gt;0,-Q676^(1/3),(-Q676)^(1/3)),'OddsRatio_working_3-way'!AL676-'OddsRatio_working_3-way'!R676/3))</f>
        <v/>
      </c>
      <c r="AS676" s="11" t="e">
        <f>IF(('OddsRatio_working_3-way'!X676=0),IF(Q676&gt;0,-Q676^(1/3),(-Q676)^(1/3)),'OddsRatio_working_3-way'!AM676-'OddsRatio_working_3-way'!R676/3)</f>
        <v>#VALUE!</v>
      </c>
      <c r="AT676" s="11" t="e">
        <f>IF(('OddsRatio_working_3-way'!X676=0),IF(Q676&gt;0,-Q676^(1/3),(-Q676)^(1/3)),'OddsRatio_working_3-way'!AN676-'OddsRatio_working_3-way'!R676/3)</f>
        <v>#VALUE!</v>
      </c>
      <c r="AU676" s="11" t="e">
        <f>IF(('OddsRatio_working_3-way'!X676=0),0,'OddsRatio_working_3-way'!AO676)</f>
        <v>#VALUE!</v>
      </c>
      <c r="AV676" s="11" t="e">
        <f>IF(('OddsRatio_working_3-way'!X676=0),0,'OddsRatio_working_3-way'!AP676)</f>
        <v>#VALUE!</v>
      </c>
      <c r="AW676" s="11" t="e">
        <f>IF(('OddsRatio_working_3-way'!X676=0),0,'OddsRatio_working_3-way'!AQ676)</f>
        <v>#VALUE!</v>
      </c>
    </row>
    <row r="677" spans="1:4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9" t="e">
        <f t="shared" si="143"/>
        <v>#VALUE!</v>
      </c>
      <c r="E677" s="9" t="e">
        <f t="shared" si="144"/>
        <v>#VALUE!</v>
      </c>
      <c r="F677" s="9" t="e">
        <f t="shared" si="145"/>
        <v>#VALUE!</v>
      </c>
      <c r="G677" s="9" t="str">
        <f t="shared" si="146"/>
        <v/>
      </c>
      <c r="H677" s="9" t="str">
        <f t="shared" si="147"/>
        <v/>
      </c>
      <c r="I677" s="9" t="str">
        <f t="shared" si="148"/>
        <v/>
      </c>
      <c r="J677" s="9" t="str">
        <f t="shared" si="149"/>
        <v/>
      </c>
      <c r="K677" s="11" t="e">
        <f t="shared" si="150"/>
        <v>#VALUE!</v>
      </c>
      <c r="L677" s="11" t="e">
        <f t="shared" si="151"/>
        <v>#VALUE!</v>
      </c>
      <c r="M677" s="11" t="e">
        <f t="shared" si="152"/>
        <v>#VALUE!</v>
      </c>
      <c r="N677" s="11" t="e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#VALUE!</v>
      </c>
      <c r="O677" s="11">
        <f>0</f>
        <v>0</v>
      </c>
      <c r="P677" s="11" t="e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#VALUE!</v>
      </c>
      <c r="Q677" s="11" t="e">
        <f>2*'OddsRatio_working_3-way'!K677*'OddsRatio_working_3-way'!L677*'OddsRatio_working_3-way'!M677</f>
        <v>#VALUE!</v>
      </c>
      <c r="R677" s="11" t="e">
        <f t="shared" si="153"/>
        <v>#VALUE!</v>
      </c>
      <c r="S677" s="11" t="e">
        <f t="shared" si="154"/>
        <v>#VALUE!</v>
      </c>
      <c r="T677" s="11" t="e">
        <f t="shared" si="155"/>
        <v>#VALUE!</v>
      </c>
      <c r="U677" s="11" t="e">
        <f>'OddsRatio_working_3-way'!S677-'OddsRatio_working_3-way'!R677^2/3</f>
        <v>#VALUE!</v>
      </c>
      <c r="V677" s="11" t="e">
        <f>'OddsRatio_working_3-way'!S677*'OddsRatio_working_3-way'!R677/3-2*'OddsRatio_working_3-way'!R677^3/27-'OddsRatio_working_3-way'!T677</f>
        <v>#VALUE!</v>
      </c>
      <c r="W677" s="11" t="e">
        <f>'OddsRatio_working_3-way'!V677^2+4*'OddsRatio_working_3-way'!U677^3/27</f>
        <v>#VALUE!</v>
      </c>
      <c r="X677" s="11" t="e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#VALUE!</v>
      </c>
      <c r="Y677" s="11" t="e">
        <f>IF('OddsRatio_working_3-way'!W677&gt;=0,IF('OddsRatio_working_3-way'!V677+SQRT('OddsRatio_working_3-way'!W677)&gt;0,0,PI()),ACOS('OddsRatio_working_3-way'!V677/(2*'OddsRatio_working_3-way'!X677)))</f>
        <v>#VALUE!</v>
      </c>
      <c r="Z677" s="11" t="e">
        <f>'OddsRatio_working_3-way'!X677^(1/3)*COS('OddsRatio_working_3-way'!Y677/3)</f>
        <v>#VALUE!</v>
      </c>
      <c r="AA677" s="11" t="e">
        <f>'OddsRatio_working_3-way'!X677^(1/3)*COS(('OddsRatio_working_3-way'!Y677+2*PI())/3)</f>
        <v>#VALUE!</v>
      </c>
      <c r="AB677" s="11" t="e">
        <f>'OddsRatio_working_3-way'!X677^(1/3)*COS(('OddsRatio_working_3-way'!Y677+4*PI())/3)</f>
        <v>#VALUE!</v>
      </c>
      <c r="AC677" s="11" t="e">
        <f>'OddsRatio_working_3-way'!X677^(1/3)*SIN('OddsRatio_working_3-way'!Y677/3)</f>
        <v>#VALUE!</v>
      </c>
      <c r="AD677" s="11" t="e">
        <f>'OddsRatio_working_3-way'!X677^(1/3)*SIN(('OddsRatio_working_3-way'!Y677+2*PI())/3)</f>
        <v>#VALUE!</v>
      </c>
      <c r="AE677" s="11" t="e">
        <f>'OddsRatio_working_3-way'!X677^(1/3)*SIN(('OddsRatio_working_3-way'!Y677+4*PI())/3)</f>
        <v>#VALUE!</v>
      </c>
      <c r="AF677" s="11" t="e">
        <f>-'OddsRatio_working_3-way'!U677/(3*'OddsRatio_working_3-way'!X677^(1/3))*COS(('OddsRatio_working_3-way'!Y677)/3)</f>
        <v>#VALUE!</v>
      </c>
      <c r="AG677" s="11" t="e">
        <f>-'OddsRatio_working_3-way'!U677/(3*'OddsRatio_working_3-way'!X677^(1/3))*COS(('OddsRatio_working_3-way'!Y677+2*PI())/3)</f>
        <v>#VALUE!</v>
      </c>
      <c r="AH677" s="11" t="e">
        <f>-'OddsRatio_working_3-way'!U677/(3*'OddsRatio_working_3-way'!X677^(1/3))*COS(('OddsRatio_working_3-way'!Y677+4*PI())/3)</f>
        <v>#VALUE!</v>
      </c>
      <c r="AI677" s="11" t="e">
        <f>'OddsRatio_working_3-way'!U677/(3*'OddsRatio_working_3-way'!X677^(1/3))*SIN(('OddsRatio_working_3-way'!Y677)/3)</f>
        <v>#VALUE!</v>
      </c>
      <c r="AJ677" s="11" t="e">
        <f>'OddsRatio_working_3-way'!U677/(3*'OddsRatio_working_3-way'!X677^(1/3))*SIN(('OddsRatio_working_3-way'!Y677+2*PI())/3)</f>
        <v>#VALUE!</v>
      </c>
      <c r="AK677" s="11" t="e">
        <f>'OddsRatio_working_3-way'!U677/(3*'OddsRatio_working_3-way'!X677^(1/3))*SIN(('OddsRatio_working_3-way'!Y677+4*PI())/3)</f>
        <v>#VALUE!</v>
      </c>
      <c r="AL677" s="11" t="e">
        <f>'OddsRatio_working_3-way'!Z677+'OddsRatio_working_3-way'!AF677</f>
        <v>#VALUE!</v>
      </c>
      <c r="AM677" s="11" t="e">
        <f>'OddsRatio_working_3-way'!AA677+'OddsRatio_working_3-way'!AG677</f>
        <v>#VALUE!</v>
      </c>
      <c r="AN677" s="11" t="e">
        <f>'OddsRatio_working_3-way'!AB677+'OddsRatio_working_3-way'!AH677</f>
        <v>#VALUE!</v>
      </c>
      <c r="AO677" s="11" t="e">
        <f>'OddsRatio_working_3-way'!AC677+'OddsRatio_working_3-way'!AI677</f>
        <v>#VALUE!</v>
      </c>
      <c r="AP677" s="11" t="e">
        <f>'OddsRatio_working_3-way'!AD677+'OddsRatio_working_3-way'!AJ677</f>
        <v>#VALUE!</v>
      </c>
      <c r="AQ677" s="11" t="e">
        <f>'OddsRatio_working_3-way'!AE677+'OddsRatio_working_3-way'!AK677</f>
        <v>#VALUE!</v>
      </c>
      <c r="AR677" s="10" t="str">
        <f>IF(A677="","",IF(('OddsRatio_working_3-way'!X677=0),IF(Q677&gt;0,-Q677^(1/3),(-Q677)^(1/3)),'OddsRatio_working_3-way'!AL677-'OddsRatio_working_3-way'!R677/3))</f>
        <v/>
      </c>
      <c r="AS677" s="11" t="e">
        <f>IF(('OddsRatio_working_3-way'!X677=0),IF(Q677&gt;0,-Q677^(1/3),(-Q677)^(1/3)),'OddsRatio_working_3-way'!AM677-'OddsRatio_working_3-way'!R677/3)</f>
        <v>#VALUE!</v>
      </c>
      <c r="AT677" s="11" t="e">
        <f>IF(('OddsRatio_working_3-way'!X677=0),IF(Q677&gt;0,-Q677^(1/3),(-Q677)^(1/3)),'OddsRatio_working_3-way'!AN677-'OddsRatio_working_3-way'!R677/3)</f>
        <v>#VALUE!</v>
      </c>
      <c r="AU677" s="11" t="e">
        <f>IF(('OddsRatio_working_3-way'!X677=0),0,'OddsRatio_working_3-way'!AO677)</f>
        <v>#VALUE!</v>
      </c>
      <c r="AV677" s="11" t="e">
        <f>IF(('OddsRatio_working_3-way'!X677=0),0,'OddsRatio_working_3-way'!AP677)</f>
        <v>#VALUE!</v>
      </c>
      <c r="AW677" s="11" t="e">
        <f>IF(('OddsRatio_working_3-way'!X677=0),0,'OddsRatio_working_3-way'!AQ677)</f>
        <v>#VALUE!</v>
      </c>
    </row>
    <row r="678" spans="1:4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9" t="e">
        <f t="shared" si="143"/>
        <v>#VALUE!</v>
      </c>
      <c r="E678" s="9" t="e">
        <f t="shared" si="144"/>
        <v>#VALUE!</v>
      </c>
      <c r="F678" s="9" t="e">
        <f t="shared" si="145"/>
        <v>#VALUE!</v>
      </c>
      <c r="G678" s="9" t="str">
        <f t="shared" si="146"/>
        <v/>
      </c>
      <c r="H678" s="9" t="str">
        <f t="shared" si="147"/>
        <v/>
      </c>
      <c r="I678" s="9" t="str">
        <f t="shared" si="148"/>
        <v/>
      </c>
      <c r="J678" s="9" t="str">
        <f t="shared" si="149"/>
        <v/>
      </c>
      <c r="K678" s="11" t="e">
        <f t="shared" si="150"/>
        <v>#VALUE!</v>
      </c>
      <c r="L678" s="11" t="e">
        <f t="shared" si="151"/>
        <v>#VALUE!</v>
      </c>
      <c r="M678" s="11" t="e">
        <f t="shared" si="152"/>
        <v>#VALUE!</v>
      </c>
      <c r="N678" s="11" t="e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#VALUE!</v>
      </c>
      <c r="O678" s="11">
        <f>0</f>
        <v>0</v>
      </c>
      <c r="P678" s="11" t="e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#VALUE!</v>
      </c>
      <c r="Q678" s="11" t="e">
        <f>2*'OddsRatio_working_3-way'!K678*'OddsRatio_working_3-way'!L678*'OddsRatio_working_3-way'!M678</f>
        <v>#VALUE!</v>
      </c>
      <c r="R678" s="11" t="e">
        <f t="shared" si="153"/>
        <v>#VALUE!</v>
      </c>
      <c r="S678" s="11" t="e">
        <f t="shared" si="154"/>
        <v>#VALUE!</v>
      </c>
      <c r="T678" s="11" t="e">
        <f t="shared" si="155"/>
        <v>#VALUE!</v>
      </c>
      <c r="U678" s="11" t="e">
        <f>'OddsRatio_working_3-way'!S678-'OddsRatio_working_3-way'!R678^2/3</f>
        <v>#VALUE!</v>
      </c>
      <c r="V678" s="11" t="e">
        <f>'OddsRatio_working_3-way'!S678*'OddsRatio_working_3-way'!R678/3-2*'OddsRatio_working_3-way'!R678^3/27-'OddsRatio_working_3-way'!T678</f>
        <v>#VALUE!</v>
      </c>
      <c r="W678" s="11" t="e">
        <f>'OddsRatio_working_3-way'!V678^2+4*'OddsRatio_working_3-way'!U678^3/27</f>
        <v>#VALUE!</v>
      </c>
      <c r="X678" s="11" t="e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#VALUE!</v>
      </c>
      <c r="Y678" s="11" t="e">
        <f>IF('OddsRatio_working_3-way'!W678&gt;=0,IF('OddsRatio_working_3-way'!V678+SQRT('OddsRatio_working_3-way'!W678)&gt;0,0,PI()),ACOS('OddsRatio_working_3-way'!V678/(2*'OddsRatio_working_3-way'!X678)))</f>
        <v>#VALUE!</v>
      </c>
      <c r="Z678" s="11" t="e">
        <f>'OddsRatio_working_3-way'!X678^(1/3)*COS('OddsRatio_working_3-way'!Y678/3)</f>
        <v>#VALUE!</v>
      </c>
      <c r="AA678" s="11" t="e">
        <f>'OddsRatio_working_3-way'!X678^(1/3)*COS(('OddsRatio_working_3-way'!Y678+2*PI())/3)</f>
        <v>#VALUE!</v>
      </c>
      <c r="AB678" s="11" t="e">
        <f>'OddsRatio_working_3-way'!X678^(1/3)*COS(('OddsRatio_working_3-way'!Y678+4*PI())/3)</f>
        <v>#VALUE!</v>
      </c>
      <c r="AC678" s="11" t="e">
        <f>'OddsRatio_working_3-way'!X678^(1/3)*SIN('OddsRatio_working_3-way'!Y678/3)</f>
        <v>#VALUE!</v>
      </c>
      <c r="AD678" s="11" t="e">
        <f>'OddsRatio_working_3-way'!X678^(1/3)*SIN(('OddsRatio_working_3-way'!Y678+2*PI())/3)</f>
        <v>#VALUE!</v>
      </c>
      <c r="AE678" s="11" t="e">
        <f>'OddsRatio_working_3-way'!X678^(1/3)*SIN(('OddsRatio_working_3-way'!Y678+4*PI())/3)</f>
        <v>#VALUE!</v>
      </c>
      <c r="AF678" s="11" t="e">
        <f>-'OddsRatio_working_3-way'!U678/(3*'OddsRatio_working_3-way'!X678^(1/3))*COS(('OddsRatio_working_3-way'!Y678)/3)</f>
        <v>#VALUE!</v>
      </c>
      <c r="AG678" s="11" t="e">
        <f>-'OddsRatio_working_3-way'!U678/(3*'OddsRatio_working_3-way'!X678^(1/3))*COS(('OddsRatio_working_3-way'!Y678+2*PI())/3)</f>
        <v>#VALUE!</v>
      </c>
      <c r="AH678" s="11" t="e">
        <f>-'OddsRatio_working_3-way'!U678/(3*'OddsRatio_working_3-way'!X678^(1/3))*COS(('OddsRatio_working_3-way'!Y678+4*PI())/3)</f>
        <v>#VALUE!</v>
      </c>
      <c r="AI678" s="11" t="e">
        <f>'OddsRatio_working_3-way'!U678/(3*'OddsRatio_working_3-way'!X678^(1/3))*SIN(('OddsRatio_working_3-way'!Y678)/3)</f>
        <v>#VALUE!</v>
      </c>
      <c r="AJ678" s="11" t="e">
        <f>'OddsRatio_working_3-way'!U678/(3*'OddsRatio_working_3-way'!X678^(1/3))*SIN(('OddsRatio_working_3-way'!Y678+2*PI())/3)</f>
        <v>#VALUE!</v>
      </c>
      <c r="AK678" s="11" t="e">
        <f>'OddsRatio_working_3-way'!U678/(3*'OddsRatio_working_3-way'!X678^(1/3))*SIN(('OddsRatio_working_3-way'!Y678+4*PI())/3)</f>
        <v>#VALUE!</v>
      </c>
      <c r="AL678" s="11" t="e">
        <f>'OddsRatio_working_3-way'!Z678+'OddsRatio_working_3-way'!AF678</f>
        <v>#VALUE!</v>
      </c>
      <c r="AM678" s="11" t="e">
        <f>'OddsRatio_working_3-way'!AA678+'OddsRatio_working_3-way'!AG678</f>
        <v>#VALUE!</v>
      </c>
      <c r="AN678" s="11" t="e">
        <f>'OddsRatio_working_3-way'!AB678+'OddsRatio_working_3-way'!AH678</f>
        <v>#VALUE!</v>
      </c>
      <c r="AO678" s="11" t="e">
        <f>'OddsRatio_working_3-way'!AC678+'OddsRatio_working_3-way'!AI678</f>
        <v>#VALUE!</v>
      </c>
      <c r="AP678" s="11" t="e">
        <f>'OddsRatio_working_3-way'!AD678+'OddsRatio_working_3-way'!AJ678</f>
        <v>#VALUE!</v>
      </c>
      <c r="AQ678" s="11" t="e">
        <f>'OddsRatio_working_3-way'!AE678+'OddsRatio_working_3-way'!AK678</f>
        <v>#VALUE!</v>
      </c>
      <c r="AR678" s="10" t="str">
        <f>IF(A678="","",IF(('OddsRatio_working_3-way'!X678=0),IF(Q678&gt;0,-Q678^(1/3),(-Q678)^(1/3)),'OddsRatio_working_3-way'!AL678-'OddsRatio_working_3-way'!R678/3))</f>
        <v/>
      </c>
      <c r="AS678" s="11" t="e">
        <f>IF(('OddsRatio_working_3-way'!X678=0),IF(Q678&gt;0,-Q678^(1/3),(-Q678)^(1/3)),'OddsRatio_working_3-way'!AM678-'OddsRatio_working_3-way'!R678/3)</f>
        <v>#VALUE!</v>
      </c>
      <c r="AT678" s="11" t="e">
        <f>IF(('OddsRatio_working_3-way'!X678=0),IF(Q678&gt;0,-Q678^(1/3),(-Q678)^(1/3)),'OddsRatio_working_3-way'!AN678-'OddsRatio_working_3-way'!R678/3)</f>
        <v>#VALUE!</v>
      </c>
      <c r="AU678" s="11" t="e">
        <f>IF(('OddsRatio_working_3-way'!X678=0),0,'OddsRatio_working_3-way'!AO678)</f>
        <v>#VALUE!</v>
      </c>
      <c r="AV678" s="11" t="e">
        <f>IF(('OddsRatio_working_3-way'!X678=0),0,'OddsRatio_working_3-way'!AP678)</f>
        <v>#VALUE!</v>
      </c>
      <c r="AW678" s="11" t="e">
        <f>IF(('OddsRatio_working_3-way'!X678=0),0,'OddsRatio_working_3-way'!AQ678)</f>
        <v>#VALUE!</v>
      </c>
    </row>
    <row r="679" spans="1:4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9" t="e">
        <f t="shared" si="143"/>
        <v>#VALUE!</v>
      </c>
      <c r="E679" s="9" t="e">
        <f t="shared" si="144"/>
        <v>#VALUE!</v>
      </c>
      <c r="F679" s="9" t="e">
        <f t="shared" si="145"/>
        <v>#VALUE!</v>
      </c>
      <c r="G679" s="9" t="str">
        <f t="shared" si="146"/>
        <v/>
      </c>
      <c r="H679" s="9" t="str">
        <f t="shared" si="147"/>
        <v/>
      </c>
      <c r="I679" s="9" t="str">
        <f t="shared" si="148"/>
        <v/>
      </c>
      <c r="J679" s="9" t="str">
        <f t="shared" si="149"/>
        <v/>
      </c>
      <c r="K679" s="11" t="e">
        <f t="shared" si="150"/>
        <v>#VALUE!</v>
      </c>
      <c r="L679" s="11" t="e">
        <f t="shared" si="151"/>
        <v>#VALUE!</v>
      </c>
      <c r="M679" s="11" t="e">
        <f t="shared" si="152"/>
        <v>#VALUE!</v>
      </c>
      <c r="N679" s="11" t="e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#VALUE!</v>
      </c>
      <c r="O679" s="11">
        <f>0</f>
        <v>0</v>
      </c>
      <c r="P679" s="11" t="e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#VALUE!</v>
      </c>
      <c r="Q679" s="11" t="e">
        <f>2*'OddsRatio_working_3-way'!K679*'OddsRatio_working_3-way'!L679*'OddsRatio_working_3-way'!M679</f>
        <v>#VALUE!</v>
      </c>
      <c r="R679" s="11" t="e">
        <f t="shared" si="153"/>
        <v>#VALUE!</v>
      </c>
      <c r="S679" s="11" t="e">
        <f t="shared" si="154"/>
        <v>#VALUE!</v>
      </c>
      <c r="T679" s="11" t="e">
        <f t="shared" si="155"/>
        <v>#VALUE!</v>
      </c>
      <c r="U679" s="11" t="e">
        <f>'OddsRatio_working_3-way'!S679-'OddsRatio_working_3-way'!R679^2/3</f>
        <v>#VALUE!</v>
      </c>
      <c r="V679" s="11" t="e">
        <f>'OddsRatio_working_3-way'!S679*'OddsRatio_working_3-way'!R679/3-2*'OddsRatio_working_3-way'!R679^3/27-'OddsRatio_working_3-way'!T679</f>
        <v>#VALUE!</v>
      </c>
      <c r="W679" s="11" t="e">
        <f>'OddsRatio_working_3-way'!V679^2+4*'OddsRatio_working_3-way'!U679^3/27</f>
        <v>#VALUE!</v>
      </c>
      <c r="X679" s="11" t="e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#VALUE!</v>
      </c>
      <c r="Y679" s="11" t="e">
        <f>IF('OddsRatio_working_3-way'!W679&gt;=0,IF('OddsRatio_working_3-way'!V679+SQRT('OddsRatio_working_3-way'!W679)&gt;0,0,PI()),ACOS('OddsRatio_working_3-way'!V679/(2*'OddsRatio_working_3-way'!X679)))</f>
        <v>#VALUE!</v>
      </c>
      <c r="Z679" s="11" t="e">
        <f>'OddsRatio_working_3-way'!X679^(1/3)*COS('OddsRatio_working_3-way'!Y679/3)</f>
        <v>#VALUE!</v>
      </c>
      <c r="AA679" s="11" t="e">
        <f>'OddsRatio_working_3-way'!X679^(1/3)*COS(('OddsRatio_working_3-way'!Y679+2*PI())/3)</f>
        <v>#VALUE!</v>
      </c>
      <c r="AB679" s="11" t="e">
        <f>'OddsRatio_working_3-way'!X679^(1/3)*COS(('OddsRatio_working_3-way'!Y679+4*PI())/3)</f>
        <v>#VALUE!</v>
      </c>
      <c r="AC679" s="11" t="e">
        <f>'OddsRatio_working_3-way'!X679^(1/3)*SIN('OddsRatio_working_3-way'!Y679/3)</f>
        <v>#VALUE!</v>
      </c>
      <c r="AD679" s="11" t="e">
        <f>'OddsRatio_working_3-way'!X679^(1/3)*SIN(('OddsRatio_working_3-way'!Y679+2*PI())/3)</f>
        <v>#VALUE!</v>
      </c>
      <c r="AE679" s="11" t="e">
        <f>'OddsRatio_working_3-way'!X679^(1/3)*SIN(('OddsRatio_working_3-way'!Y679+4*PI())/3)</f>
        <v>#VALUE!</v>
      </c>
      <c r="AF679" s="11" t="e">
        <f>-'OddsRatio_working_3-way'!U679/(3*'OddsRatio_working_3-way'!X679^(1/3))*COS(('OddsRatio_working_3-way'!Y679)/3)</f>
        <v>#VALUE!</v>
      </c>
      <c r="AG679" s="11" t="e">
        <f>-'OddsRatio_working_3-way'!U679/(3*'OddsRatio_working_3-way'!X679^(1/3))*COS(('OddsRatio_working_3-way'!Y679+2*PI())/3)</f>
        <v>#VALUE!</v>
      </c>
      <c r="AH679" s="11" t="e">
        <f>-'OddsRatio_working_3-way'!U679/(3*'OddsRatio_working_3-way'!X679^(1/3))*COS(('OddsRatio_working_3-way'!Y679+4*PI())/3)</f>
        <v>#VALUE!</v>
      </c>
      <c r="AI679" s="11" t="e">
        <f>'OddsRatio_working_3-way'!U679/(3*'OddsRatio_working_3-way'!X679^(1/3))*SIN(('OddsRatio_working_3-way'!Y679)/3)</f>
        <v>#VALUE!</v>
      </c>
      <c r="AJ679" s="11" t="e">
        <f>'OddsRatio_working_3-way'!U679/(3*'OddsRatio_working_3-way'!X679^(1/3))*SIN(('OddsRatio_working_3-way'!Y679+2*PI())/3)</f>
        <v>#VALUE!</v>
      </c>
      <c r="AK679" s="11" t="e">
        <f>'OddsRatio_working_3-way'!U679/(3*'OddsRatio_working_3-way'!X679^(1/3))*SIN(('OddsRatio_working_3-way'!Y679+4*PI())/3)</f>
        <v>#VALUE!</v>
      </c>
      <c r="AL679" s="11" t="e">
        <f>'OddsRatio_working_3-way'!Z679+'OddsRatio_working_3-way'!AF679</f>
        <v>#VALUE!</v>
      </c>
      <c r="AM679" s="11" t="e">
        <f>'OddsRatio_working_3-way'!AA679+'OddsRatio_working_3-way'!AG679</f>
        <v>#VALUE!</v>
      </c>
      <c r="AN679" s="11" t="e">
        <f>'OddsRatio_working_3-way'!AB679+'OddsRatio_working_3-way'!AH679</f>
        <v>#VALUE!</v>
      </c>
      <c r="AO679" s="11" t="e">
        <f>'OddsRatio_working_3-way'!AC679+'OddsRatio_working_3-way'!AI679</f>
        <v>#VALUE!</v>
      </c>
      <c r="AP679" s="11" t="e">
        <f>'OddsRatio_working_3-way'!AD679+'OddsRatio_working_3-way'!AJ679</f>
        <v>#VALUE!</v>
      </c>
      <c r="AQ679" s="11" t="e">
        <f>'OddsRatio_working_3-way'!AE679+'OddsRatio_working_3-way'!AK679</f>
        <v>#VALUE!</v>
      </c>
      <c r="AR679" s="10" t="str">
        <f>IF(A679="","",IF(('OddsRatio_working_3-way'!X679=0),IF(Q679&gt;0,-Q679^(1/3),(-Q679)^(1/3)),'OddsRatio_working_3-way'!AL679-'OddsRatio_working_3-way'!R679/3))</f>
        <v/>
      </c>
      <c r="AS679" s="11" t="e">
        <f>IF(('OddsRatio_working_3-way'!X679=0),IF(Q679&gt;0,-Q679^(1/3),(-Q679)^(1/3)),'OddsRatio_working_3-way'!AM679-'OddsRatio_working_3-way'!R679/3)</f>
        <v>#VALUE!</v>
      </c>
      <c r="AT679" s="11" t="e">
        <f>IF(('OddsRatio_working_3-way'!X679=0),IF(Q679&gt;0,-Q679^(1/3),(-Q679)^(1/3)),'OddsRatio_working_3-way'!AN679-'OddsRatio_working_3-way'!R679/3)</f>
        <v>#VALUE!</v>
      </c>
      <c r="AU679" s="11" t="e">
        <f>IF(('OddsRatio_working_3-way'!X679=0),0,'OddsRatio_working_3-way'!AO679)</f>
        <v>#VALUE!</v>
      </c>
      <c r="AV679" s="11" t="e">
        <f>IF(('OddsRatio_working_3-way'!X679=0),0,'OddsRatio_working_3-way'!AP679)</f>
        <v>#VALUE!</v>
      </c>
      <c r="AW679" s="11" t="e">
        <f>IF(('OddsRatio_working_3-way'!X679=0),0,'OddsRatio_working_3-way'!AQ679)</f>
        <v>#VALUE!</v>
      </c>
    </row>
    <row r="680" spans="1:4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9" t="e">
        <f t="shared" si="143"/>
        <v>#VALUE!</v>
      </c>
      <c r="E680" s="9" t="e">
        <f t="shared" si="144"/>
        <v>#VALUE!</v>
      </c>
      <c r="F680" s="9" t="e">
        <f t="shared" si="145"/>
        <v>#VALUE!</v>
      </c>
      <c r="G680" s="9" t="str">
        <f t="shared" si="146"/>
        <v/>
      </c>
      <c r="H680" s="9" t="str">
        <f t="shared" si="147"/>
        <v/>
      </c>
      <c r="I680" s="9" t="str">
        <f t="shared" si="148"/>
        <v/>
      </c>
      <c r="J680" s="9" t="str">
        <f t="shared" si="149"/>
        <v/>
      </c>
      <c r="K680" s="11" t="e">
        <f t="shared" si="150"/>
        <v>#VALUE!</v>
      </c>
      <c r="L680" s="11" t="e">
        <f t="shared" si="151"/>
        <v>#VALUE!</v>
      </c>
      <c r="M680" s="11" t="e">
        <f t="shared" si="152"/>
        <v>#VALUE!</v>
      </c>
      <c r="N680" s="11" t="e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#VALUE!</v>
      </c>
      <c r="O680" s="11">
        <f>0</f>
        <v>0</v>
      </c>
      <c r="P680" s="11" t="e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#VALUE!</v>
      </c>
      <c r="Q680" s="11" t="e">
        <f>2*'OddsRatio_working_3-way'!K680*'OddsRatio_working_3-way'!L680*'OddsRatio_working_3-way'!M680</f>
        <v>#VALUE!</v>
      </c>
      <c r="R680" s="11" t="e">
        <f t="shared" si="153"/>
        <v>#VALUE!</v>
      </c>
      <c r="S680" s="11" t="e">
        <f t="shared" si="154"/>
        <v>#VALUE!</v>
      </c>
      <c r="T680" s="11" t="e">
        <f t="shared" si="155"/>
        <v>#VALUE!</v>
      </c>
      <c r="U680" s="11" t="e">
        <f>'OddsRatio_working_3-way'!S680-'OddsRatio_working_3-way'!R680^2/3</f>
        <v>#VALUE!</v>
      </c>
      <c r="V680" s="11" t="e">
        <f>'OddsRatio_working_3-way'!S680*'OddsRatio_working_3-way'!R680/3-2*'OddsRatio_working_3-way'!R680^3/27-'OddsRatio_working_3-way'!T680</f>
        <v>#VALUE!</v>
      </c>
      <c r="W680" s="11" t="e">
        <f>'OddsRatio_working_3-way'!V680^2+4*'OddsRatio_working_3-way'!U680^3/27</f>
        <v>#VALUE!</v>
      </c>
      <c r="X680" s="11" t="e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#VALUE!</v>
      </c>
      <c r="Y680" s="11" t="e">
        <f>IF('OddsRatio_working_3-way'!W680&gt;=0,IF('OddsRatio_working_3-way'!V680+SQRT('OddsRatio_working_3-way'!W680)&gt;0,0,PI()),ACOS('OddsRatio_working_3-way'!V680/(2*'OddsRatio_working_3-way'!X680)))</f>
        <v>#VALUE!</v>
      </c>
      <c r="Z680" s="11" t="e">
        <f>'OddsRatio_working_3-way'!X680^(1/3)*COS('OddsRatio_working_3-way'!Y680/3)</f>
        <v>#VALUE!</v>
      </c>
      <c r="AA680" s="11" t="e">
        <f>'OddsRatio_working_3-way'!X680^(1/3)*COS(('OddsRatio_working_3-way'!Y680+2*PI())/3)</f>
        <v>#VALUE!</v>
      </c>
      <c r="AB680" s="11" t="e">
        <f>'OddsRatio_working_3-way'!X680^(1/3)*COS(('OddsRatio_working_3-way'!Y680+4*PI())/3)</f>
        <v>#VALUE!</v>
      </c>
      <c r="AC680" s="11" t="e">
        <f>'OddsRatio_working_3-way'!X680^(1/3)*SIN('OddsRatio_working_3-way'!Y680/3)</f>
        <v>#VALUE!</v>
      </c>
      <c r="AD680" s="11" t="e">
        <f>'OddsRatio_working_3-way'!X680^(1/3)*SIN(('OddsRatio_working_3-way'!Y680+2*PI())/3)</f>
        <v>#VALUE!</v>
      </c>
      <c r="AE680" s="11" t="e">
        <f>'OddsRatio_working_3-way'!X680^(1/3)*SIN(('OddsRatio_working_3-way'!Y680+4*PI())/3)</f>
        <v>#VALUE!</v>
      </c>
      <c r="AF680" s="11" t="e">
        <f>-'OddsRatio_working_3-way'!U680/(3*'OddsRatio_working_3-way'!X680^(1/3))*COS(('OddsRatio_working_3-way'!Y680)/3)</f>
        <v>#VALUE!</v>
      </c>
      <c r="AG680" s="11" t="e">
        <f>-'OddsRatio_working_3-way'!U680/(3*'OddsRatio_working_3-way'!X680^(1/3))*COS(('OddsRatio_working_3-way'!Y680+2*PI())/3)</f>
        <v>#VALUE!</v>
      </c>
      <c r="AH680" s="11" t="e">
        <f>-'OddsRatio_working_3-way'!U680/(3*'OddsRatio_working_3-way'!X680^(1/3))*COS(('OddsRatio_working_3-way'!Y680+4*PI())/3)</f>
        <v>#VALUE!</v>
      </c>
      <c r="AI680" s="11" t="e">
        <f>'OddsRatio_working_3-way'!U680/(3*'OddsRatio_working_3-way'!X680^(1/3))*SIN(('OddsRatio_working_3-way'!Y680)/3)</f>
        <v>#VALUE!</v>
      </c>
      <c r="AJ680" s="11" t="e">
        <f>'OddsRatio_working_3-way'!U680/(3*'OddsRatio_working_3-way'!X680^(1/3))*SIN(('OddsRatio_working_3-way'!Y680+2*PI())/3)</f>
        <v>#VALUE!</v>
      </c>
      <c r="AK680" s="11" t="e">
        <f>'OddsRatio_working_3-way'!U680/(3*'OddsRatio_working_3-way'!X680^(1/3))*SIN(('OddsRatio_working_3-way'!Y680+4*PI())/3)</f>
        <v>#VALUE!</v>
      </c>
      <c r="AL680" s="11" t="e">
        <f>'OddsRatio_working_3-way'!Z680+'OddsRatio_working_3-way'!AF680</f>
        <v>#VALUE!</v>
      </c>
      <c r="AM680" s="11" t="e">
        <f>'OddsRatio_working_3-way'!AA680+'OddsRatio_working_3-way'!AG680</f>
        <v>#VALUE!</v>
      </c>
      <c r="AN680" s="11" t="e">
        <f>'OddsRatio_working_3-way'!AB680+'OddsRatio_working_3-way'!AH680</f>
        <v>#VALUE!</v>
      </c>
      <c r="AO680" s="11" t="e">
        <f>'OddsRatio_working_3-way'!AC680+'OddsRatio_working_3-way'!AI680</f>
        <v>#VALUE!</v>
      </c>
      <c r="AP680" s="11" t="e">
        <f>'OddsRatio_working_3-way'!AD680+'OddsRatio_working_3-way'!AJ680</f>
        <v>#VALUE!</v>
      </c>
      <c r="AQ680" s="11" t="e">
        <f>'OddsRatio_working_3-way'!AE680+'OddsRatio_working_3-way'!AK680</f>
        <v>#VALUE!</v>
      </c>
      <c r="AR680" s="10" t="str">
        <f>IF(A680="","",IF(('OddsRatio_working_3-way'!X680=0),IF(Q680&gt;0,-Q680^(1/3),(-Q680)^(1/3)),'OddsRatio_working_3-way'!AL680-'OddsRatio_working_3-way'!R680/3))</f>
        <v/>
      </c>
      <c r="AS680" s="11" t="e">
        <f>IF(('OddsRatio_working_3-way'!X680=0),IF(Q680&gt;0,-Q680^(1/3),(-Q680)^(1/3)),'OddsRatio_working_3-way'!AM680-'OddsRatio_working_3-way'!R680/3)</f>
        <v>#VALUE!</v>
      </c>
      <c r="AT680" s="11" t="e">
        <f>IF(('OddsRatio_working_3-way'!X680=0),IF(Q680&gt;0,-Q680^(1/3),(-Q680)^(1/3)),'OddsRatio_working_3-way'!AN680-'OddsRatio_working_3-way'!R680/3)</f>
        <v>#VALUE!</v>
      </c>
      <c r="AU680" s="11" t="e">
        <f>IF(('OddsRatio_working_3-way'!X680=0),0,'OddsRatio_working_3-way'!AO680)</f>
        <v>#VALUE!</v>
      </c>
      <c r="AV680" s="11" t="e">
        <f>IF(('OddsRatio_working_3-way'!X680=0),0,'OddsRatio_working_3-way'!AP680)</f>
        <v>#VALUE!</v>
      </c>
      <c r="AW680" s="11" t="e">
        <f>IF(('OddsRatio_working_3-way'!X680=0),0,'OddsRatio_working_3-way'!AQ680)</f>
        <v>#VALUE!</v>
      </c>
    </row>
    <row r="681" spans="1:4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9" t="e">
        <f t="shared" si="143"/>
        <v>#VALUE!</v>
      </c>
      <c r="E681" s="9" t="e">
        <f t="shared" si="144"/>
        <v>#VALUE!</v>
      </c>
      <c r="F681" s="9" t="e">
        <f t="shared" si="145"/>
        <v>#VALUE!</v>
      </c>
      <c r="G681" s="9" t="str">
        <f t="shared" si="146"/>
        <v/>
      </c>
      <c r="H681" s="9" t="str">
        <f t="shared" si="147"/>
        <v/>
      </c>
      <c r="I681" s="9" t="str">
        <f t="shared" si="148"/>
        <v/>
      </c>
      <c r="J681" s="9" t="str">
        <f t="shared" si="149"/>
        <v/>
      </c>
      <c r="K681" s="11" t="e">
        <f t="shared" si="150"/>
        <v>#VALUE!</v>
      </c>
      <c r="L681" s="11" t="e">
        <f t="shared" si="151"/>
        <v>#VALUE!</v>
      </c>
      <c r="M681" s="11" t="e">
        <f t="shared" si="152"/>
        <v>#VALUE!</v>
      </c>
      <c r="N681" s="11" t="e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#VALUE!</v>
      </c>
      <c r="O681" s="11">
        <f>0</f>
        <v>0</v>
      </c>
      <c r="P681" s="11" t="e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#VALUE!</v>
      </c>
      <c r="Q681" s="11" t="e">
        <f>2*'OddsRatio_working_3-way'!K681*'OddsRatio_working_3-way'!L681*'OddsRatio_working_3-way'!M681</f>
        <v>#VALUE!</v>
      </c>
      <c r="R681" s="11" t="e">
        <f t="shared" si="153"/>
        <v>#VALUE!</v>
      </c>
      <c r="S681" s="11" t="e">
        <f t="shared" si="154"/>
        <v>#VALUE!</v>
      </c>
      <c r="T681" s="11" t="e">
        <f t="shared" si="155"/>
        <v>#VALUE!</v>
      </c>
      <c r="U681" s="11" t="e">
        <f>'OddsRatio_working_3-way'!S681-'OddsRatio_working_3-way'!R681^2/3</f>
        <v>#VALUE!</v>
      </c>
      <c r="V681" s="11" t="e">
        <f>'OddsRatio_working_3-way'!S681*'OddsRatio_working_3-way'!R681/3-2*'OddsRatio_working_3-way'!R681^3/27-'OddsRatio_working_3-way'!T681</f>
        <v>#VALUE!</v>
      </c>
      <c r="W681" s="11" t="e">
        <f>'OddsRatio_working_3-way'!V681^2+4*'OddsRatio_working_3-way'!U681^3/27</f>
        <v>#VALUE!</v>
      </c>
      <c r="X681" s="11" t="e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#VALUE!</v>
      </c>
      <c r="Y681" s="11" t="e">
        <f>IF('OddsRatio_working_3-way'!W681&gt;=0,IF('OddsRatio_working_3-way'!V681+SQRT('OddsRatio_working_3-way'!W681)&gt;0,0,PI()),ACOS('OddsRatio_working_3-way'!V681/(2*'OddsRatio_working_3-way'!X681)))</f>
        <v>#VALUE!</v>
      </c>
      <c r="Z681" s="11" t="e">
        <f>'OddsRatio_working_3-way'!X681^(1/3)*COS('OddsRatio_working_3-way'!Y681/3)</f>
        <v>#VALUE!</v>
      </c>
      <c r="AA681" s="11" t="e">
        <f>'OddsRatio_working_3-way'!X681^(1/3)*COS(('OddsRatio_working_3-way'!Y681+2*PI())/3)</f>
        <v>#VALUE!</v>
      </c>
      <c r="AB681" s="11" t="e">
        <f>'OddsRatio_working_3-way'!X681^(1/3)*COS(('OddsRatio_working_3-way'!Y681+4*PI())/3)</f>
        <v>#VALUE!</v>
      </c>
      <c r="AC681" s="11" t="e">
        <f>'OddsRatio_working_3-way'!X681^(1/3)*SIN('OddsRatio_working_3-way'!Y681/3)</f>
        <v>#VALUE!</v>
      </c>
      <c r="AD681" s="11" t="e">
        <f>'OddsRatio_working_3-way'!X681^(1/3)*SIN(('OddsRatio_working_3-way'!Y681+2*PI())/3)</f>
        <v>#VALUE!</v>
      </c>
      <c r="AE681" s="11" t="e">
        <f>'OddsRatio_working_3-way'!X681^(1/3)*SIN(('OddsRatio_working_3-way'!Y681+4*PI())/3)</f>
        <v>#VALUE!</v>
      </c>
      <c r="AF681" s="11" t="e">
        <f>-'OddsRatio_working_3-way'!U681/(3*'OddsRatio_working_3-way'!X681^(1/3))*COS(('OddsRatio_working_3-way'!Y681)/3)</f>
        <v>#VALUE!</v>
      </c>
      <c r="AG681" s="11" t="e">
        <f>-'OddsRatio_working_3-way'!U681/(3*'OddsRatio_working_3-way'!X681^(1/3))*COS(('OddsRatio_working_3-way'!Y681+2*PI())/3)</f>
        <v>#VALUE!</v>
      </c>
      <c r="AH681" s="11" t="e">
        <f>-'OddsRatio_working_3-way'!U681/(3*'OddsRatio_working_3-way'!X681^(1/3))*COS(('OddsRatio_working_3-way'!Y681+4*PI())/3)</f>
        <v>#VALUE!</v>
      </c>
      <c r="AI681" s="11" t="e">
        <f>'OddsRatio_working_3-way'!U681/(3*'OddsRatio_working_3-way'!X681^(1/3))*SIN(('OddsRatio_working_3-way'!Y681)/3)</f>
        <v>#VALUE!</v>
      </c>
      <c r="AJ681" s="11" t="e">
        <f>'OddsRatio_working_3-way'!U681/(3*'OddsRatio_working_3-way'!X681^(1/3))*SIN(('OddsRatio_working_3-way'!Y681+2*PI())/3)</f>
        <v>#VALUE!</v>
      </c>
      <c r="AK681" s="11" t="e">
        <f>'OddsRatio_working_3-way'!U681/(3*'OddsRatio_working_3-way'!X681^(1/3))*SIN(('OddsRatio_working_3-way'!Y681+4*PI())/3)</f>
        <v>#VALUE!</v>
      </c>
      <c r="AL681" s="11" t="e">
        <f>'OddsRatio_working_3-way'!Z681+'OddsRatio_working_3-way'!AF681</f>
        <v>#VALUE!</v>
      </c>
      <c r="AM681" s="11" t="e">
        <f>'OddsRatio_working_3-way'!AA681+'OddsRatio_working_3-way'!AG681</f>
        <v>#VALUE!</v>
      </c>
      <c r="AN681" s="11" t="e">
        <f>'OddsRatio_working_3-way'!AB681+'OddsRatio_working_3-way'!AH681</f>
        <v>#VALUE!</v>
      </c>
      <c r="AO681" s="11" t="e">
        <f>'OddsRatio_working_3-way'!AC681+'OddsRatio_working_3-way'!AI681</f>
        <v>#VALUE!</v>
      </c>
      <c r="AP681" s="11" t="e">
        <f>'OddsRatio_working_3-way'!AD681+'OddsRatio_working_3-way'!AJ681</f>
        <v>#VALUE!</v>
      </c>
      <c r="AQ681" s="11" t="e">
        <f>'OddsRatio_working_3-way'!AE681+'OddsRatio_working_3-way'!AK681</f>
        <v>#VALUE!</v>
      </c>
      <c r="AR681" s="10" t="str">
        <f>IF(A681="","",IF(('OddsRatio_working_3-way'!X681=0),IF(Q681&gt;0,-Q681^(1/3),(-Q681)^(1/3)),'OddsRatio_working_3-way'!AL681-'OddsRatio_working_3-way'!R681/3))</f>
        <v/>
      </c>
      <c r="AS681" s="11" t="e">
        <f>IF(('OddsRatio_working_3-way'!X681=0),IF(Q681&gt;0,-Q681^(1/3),(-Q681)^(1/3)),'OddsRatio_working_3-way'!AM681-'OddsRatio_working_3-way'!R681/3)</f>
        <v>#VALUE!</v>
      </c>
      <c r="AT681" s="11" t="e">
        <f>IF(('OddsRatio_working_3-way'!X681=0),IF(Q681&gt;0,-Q681^(1/3),(-Q681)^(1/3)),'OddsRatio_working_3-way'!AN681-'OddsRatio_working_3-way'!R681/3)</f>
        <v>#VALUE!</v>
      </c>
      <c r="AU681" s="11" t="e">
        <f>IF(('OddsRatio_working_3-way'!X681=0),0,'OddsRatio_working_3-way'!AO681)</f>
        <v>#VALUE!</v>
      </c>
      <c r="AV681" s="11" t="e">
        <f>IF(('OddsRatio_working_3-way'!X681=0),0,'OddsRatio_working_3-way'!AP681)</f>
        <v>#VALUE!</v>
      </c>
      <c r="AW681" s="11" t="e">
        <f>IF(('OddsRatio_working_3-way'!X681=0),0,'OddsRatio_working_3-way'!AQ681)</f>
        <v>#VALUE!</v>
      </c>
    </row>
    <row r="682" spans="1:4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9" t="e">
        <f t="shared" si="143"/>
        <v>#VALUE!</v>
      </c>
      <c r="E682" s="9" t="e">
        <f t="shared" si="144"/>
        <v>#VALUE!</v>
      </c>
      <c r="F682" s="9" t="e">
        <f t="shared" si="145"/>
        <v>#VALUE!</v>
      </c>
      <c r="G682" s="9" t="str">
        <f t="shared" si="146"/>
        <v/>
      </c>
      <c r="H682" s="9" t="str">
        <f t="shared" si="147"/>
        <v/>
      </c>
      <c r="I682" s="9" t="str">
        <f t="shared" si="148"/>
        <v/>
      </c>
      <c r="J682" s="9" t="str">
        <f t="shared" si="149"/>
        <v/>
      </c>
      <c r="K682" s="11" t="e">
        <f t="shared" si="150"/>
        <v>#VALUE!</v>
      </c>
      <c r="L682" s="11" t="e">
        <f t="shared" si="151"/>
        <v>#VALUE!</v>
      </c>
      <c r="M682" s="11" t="e">
        <f t="shared" si="152"/>
        <v>#VALUE!</v>
      </c>
      <c r="N682" s="11" t="e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#VALUE!</v>
      </c>
      <c r="O682" s="11">
        <f>0</f>
        <v>0</v>
      </c>
      <c r="P682" s="11" t="e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#VALUE!</v>
      </c>
      <c r="Q682" s="11" t="e">
        <f>2*'OddsRatio_working_3-way'!K682*'OddsRatio_working_3-way'!L682*'OddsRatio_working_3-way'!M682</f>
        <v>#VALUE!</v>
      </c>
      <c r="R682" s="11" t="e">
        <f t="shared" si="153"/>
        <v>#VALUE!</v>
      </c>
      <c r="S682" s="11" t="e">
        <f t="shared" si="154"/>
        <v>#VALUE!</v>
      </c>
      <c r="T682" s="11" t="e">
        <f t="shared" si="155"/>
        <v>#VALUE!</v>
      </c>
      <c r="U682" s="11" t="e">
        <f>'OddsRatio_working_3-way'!S682-'OddsRatio_working_3-way'!R682^2/3</f>
        <v>#VALUE!</v>
      </c>
      <c r="V682" s="11" t="e">
        <f>'OddsRatio_working_3-way'!S682*'OddsRatio_working_3-way'!R682/3-2*'OddsRatio_working_3-way'!R682^3/27-'OddsRatio_working_3-way'!T682</f>
        <v>#VALUE!</v>
      </c>
      <c r="W682" s="11" t="e">
        <f>'OddsRatio_working_3-way'!V682^2+4*'OddsRatio_working_3-way'!U682^3/27</f>
        <v>#VALUE!</v>
      </c>
      <c r="X682" s="11" t="e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#VALUE!</v>
      </c>
      <c r="Y682" s="11" t="e">
        <f>IF('OddsRatio_working_3-way'!W682&gt;=0,IF('OddsRatio_working_3-way'!V682+SQRT('OddsRatio_working_3-way'!W682)&gt;0,0,PI()),ACOS('OddsRatio_working_3-way'!V682/(2*'OddsRatio_working_3-way'!X682)))</f>
        <v>#VALUE!</v>
      </c>
      <c r="Z682" s="11" t="e">
        <f>'OddsRatio_working_3-way'!X682^(1/3)*COS('OddsRatio_working_3-way'!Y682/3)</f>
        <v>#VALUE!</v>
      </c>
      <c r="AA682" s="11" t="e">
        <f>'OddsRatio_working_3-way'!X682^(1/3)*COS(('OddsRatio_working_3-way'!Y682+2*PI())/3)</f>
        <v>#VALUE!</v>
      </c>
      <c r="AB682" s="11" t="e">
        <f>'OddsRatio_working_3-way'!X682^(1/3)*COS(('OddsRatio_working_3-way'!Y682+4*PI())/3)</f>
        <v>#VALUE!</v>
      </c>
      <c r="AC682" s="11" t="e">
        <f>'OddsRatio_working_3-way'!X682^(1/3)*SIN('OddsRatio_working_3-way'!Y682/3)</f>
        <v>#VALUE!</v>
      </c>
      <c r="AD682" s="11" t="e">
        <f>'OddsRatio_working_3-way'!X682^(1/3)*SIN(('OddsRatio_working_3-way'!Y682+2*PI())/3)</f>
        <v>#VALUE!</v>
      </c>
      <c r="AE682" s="11" t="e">
        <f>'OddsRatio_working_3-way'!X682^(1/3)*SIN(('OddsRatio_working_3-way'!Y682+4*PI())/3)</f>
        <v>#VALUE!</v>
      </c>
      <c r="AF682" s="11" t="e">
        <f>-'OddsRatio_working_3-way'!U682/(3*'OddsRatio_working_3-way'!X682^(1/3))*COS(('OddsRatio_working_3-way'!Y682)/3)</f>
        <v>#VALUE!</v>
      </c>
      <c r="AG682" s="11" t="e">
        <f>-'OddsRatio_working_3-way'!U682/(3*'OddsRatio_working_3-way'!X682^(1/3))*COS(('OddsRatio_working_3-way'!Y682+2*PI())/3)</f>
        <v>#VALUE!</v>
      </c>
      <c r="AH682" s="11" t="e">
        <f>-'OddsRatio_working_3-way'!U682/(3*'OddsRatio_working_3-way'!X682^(1/3))*COS(('OddsRatio_working_3-way'!Y682+4*PI())/3)</f>
        <v>#VALUE!</v>
      </c>
      <c r="AI682" s="11" t="e">
        <f>'OddsRatio_working_3-way'!U682/(3*'OddsRatio_working_3-way'!X682^(1/3))*SIN(('OddsRatio_working_3-way'!Y682)/3)</f>
        <v>#VALUE!</v>
      </c>
      <c r="AJ682" s="11" t="e">
        <f>'OddsRatio_working_3-way'!U682/(3*'OddsRatio_working_3-way'!X682^(1/3))*SIN(('OddsRatio_working_3-way'!Y682+2*PI())/3)</f>
        <v>#VALUE!</v>
      </c>
      <c r="AK682" s="11" t="e">
        <f>'OddsRatio_working_3-way'!U682/(3*'OddsRatio_working_3-way'!X682^(1/3))*SIN(('OddsRatio_working_3-way'!Y682+4*PI())/3)</f>
        <v>#VALUE!</v>
      </c>
      <c r="AL682" s="11" t="e">
        <f>'OddsRatio_working_3-way'!Z682+'OddsRatio_working_3-way'!AF682</f>
        <v>#VALUE!</v>
      </c>
      <c r="AM682" s="11" t="e">
        <f>'OddsRatio_working_3-way'!AA682+'OddsRatio_working_3-way'!AG682</f>
        <v>#VALUE!</v>
      </c>
      <c r="AN682" s="11" t="e">
        <f>'OddsRatio_working_3-way'!AB682+'OddsRatio_working_3-way'!AH682</f>
        <v>#VALUE!</v>
      </c>
      <c r="AO682" s="11" t="e">
        <f>'OddsRatio_working_3-way'!AC682+'OddsRatio_working_3-way'!AI682</f>
        <v>#VALUE!</v>
      </c>
      <c r="AP682" s="11" t="e">
        <f>'OddsRatio_working_3-way'!AD682+'OddsRatio_working_3-way'!AJ682</f>
        <v>#VALUE!</v>
      </c>
      <c r="AQ682" s="11" t="e">
        <f>'OddsRatio_working_3-way'!AE682+'OddsRatio_working_3-way'!AK682</f>
        <v>#VALUE!</v>
      </c>
      <c r="AR682" s="10" t="str">
        <f>IF(A682="","",IF(('OddsRatio_working_3-way'!X682=0),IF(Q682&gt;0,-Q682^(1/3),(-Q682)^(1/3)),'OddsRatio_working_3-way'!AL682-'OddsRatio_working_3-way'!R682/3))</f>
        <v/>
      </c>
      <c r="AS682" s="11" t="e">
        <f>IF(('OddsRatio_working_3-way'!X682=0),IF(Q682&gt;0,-Q682^(1/3),(-Q682)^(1/3)),'OddsRatio_working_3-way'!AM682-'OddsRatio_working_3-way'!R682/3)</f>
        <v>#VALUE!</v>
      </c>
      <c r="AT682" s="11" t="e">
        <f>IF(('OddsRatio_working_3-way'!X682=0),IF(Q682&gt;0,-Q682^(1/3),(-Q682)^(1/3)),'OddsRatio_working_3-way'!AN682-'OddsRatio_working_3-way'!R682/3)</f>
        <v>#VALUE!</v>
      </c>
      <c r="AU682" s="11" t="e">
        <f>IF(('OddsRatio_working_3-way'!X682=0),0,'OddsRatio_working_3-way'!AO682)</f>
        <v>#VALUE!</v>
      </c>
      <c r="AV682" s="11" t="e">
        <f>IF(('OddsRatio_working_3-way'!X682=0),0,'OddsRatio_working_3-way'!AP682)</f>
        <v>#VALUE!</v>
      </c>
      <c r="AW682" s="11" t="e">
        <f>IF(('OddsRatio_working_3-way'!X682=0),0,'OddsRatio_working_3-way'!AQ682)</f>
        <v>#VALUE!</v>
      </c>
    </row>
    <row r="683" spans="1:4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9" t="e">
        <f t="shared" si="143"/>
        <v>#VALUE!</v>
      </c>
      <c r="E683" s="9" t="e">
        <f t="shared" si="144"/>
        <v>#VALUE!</v>
      </c>
      <c r="F683" s="9" t="e">
        <f t="shared" si="145"/>
        <v>#VALUE!</v>
      </c>
      <c r="G683" s="9" t="str">
        <f t="shared" si="146"/>
        <v/>
      </c>
      <c r="H683" s="9" t="str">
        <f t="shared" si="147"/>
        <v/>
      </c>
      <c r="I683" s="9" t="str">
        <f t="shared" si="148"/>
        <v/>
      </c>
      <c r="J683" s="9" t="str">
        <f t="shared" si="149"/>
        <v/>
      </c>
      <c r="K683" s="11" t="e">
        <f t="shared" si="150"/>
        <v>#VALUE!</v>
      </c>
      <c r="L683" s="11" t="e">
        <f t="shared" si="151"/>
        <v>#VALUE!</v>
      </c>
      <c r="M683" s="11" t="e">
        <f t="shared" si="152"/>
        <v>#VALUE!</v>
      </c>
      <c r="N683" s="11" t="e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#VALUE!</v>
      </c>
      <c r="O683" s="11">
        <f>0</f>
        <v>0</v>
      </c>
      <c r="P683" s="11" t="e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#VALUE!</v>
      </c>
      <c r="Q683" s="11" t="e">
        <f>2*'OddsRatio_working_3-way'!K683*'OddsRatio_working_3-way'!L683*'OddsRatio_working_3-way'!M683</f>
        <v>#VALUE!</v>
      </c>
      <c r="R683" s="11" t="e">
        <f t="shared" si="153"/>
        <v>#VALUE!</v>
      </c>
      <c r="S683" s="11" t="e">
        <f t="shared" si="154"/>
        <v>#VALUE!</v>
      </c>
      <c r="T683" s="11" t="e">
        <f t="shared" si="155"/>
        <v>#VALUE!</v>
      </c>
      <c r="U683" s="11" t="e">
        <f>'OddsRatio_working_3-way'!S683-'OddsRatio_working_3-way'!R683^2/3</f>
        <v>#VALUE!</v>
      </c>
      <c r="V683" s="11" t="e">
        <f>'OddsRatio_working_3-way'!S683*'OddsRatio_working_3-way'!R683/3-2*'OddsRatio_working_3-way'!R683^3/27-'OddsRatio_working_3-way'!T683</f>
        <v>#VALUE!</v>
      </c>
      <c r="W683" s="11" t="e">
        <f>'OddsRatio_working_3-way'!V683^2+4*'OddsRatio_working_3-way'!U683^3/27</f>
        <v>#VALUE!</v>
      </c>
      <c r="X683" s="11" t="e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#VALUE!</v>
      </c>
      <c r="Y683" s="11" t="e">
        <f>IF('OddsRatio_working_3-way'!W683&gt;=0,IF('OddsRatio_working_3-way'!V683+SQRT('OddsRatio_working_3-way'!W683)&gt;0,0,PI()),ACOS('OddsRatio_working_3-way'!V683/(2*'OddsRatio_working_3-way'!X683)))</f>
        <v>#VALUE!</v>
      </c>
      <c r="Z683" s="11" t="e">
        <f>'OddsRatio_working_3-way'!X683^(1/3)*COS('OddsRatio_working_3-way'!Y683/3)</f>
        <v>#VALUE!</v>
      </c>
      <c r="AA683" s="11" t="e">
        <f>'OddsRatio_working_3-way'!X683^(1/3)*COS(('OddsRatio_working_3-way'!Y683+2*PI())/3)</f>
        <v>#VALUE!</v>
      </c>
      <c r="AB683" s="11" t="e">
        <f>'OddsRatio_working_3-way'!X683^(1/3)*COS(('OddsRatio_working_3-way'!Y683+4*PI())/3)</f>
        <v>#VALUE!</v>
      </c>
      <c r="AC683" s="11" t="e">
        <f>'OddsRatio_working_3-way'!X683^(1/3)*SIN('OddsRatio_working_3-way'!Y683/3)</f>
        <v>#VALUE!</v>
      </c>
      <c r="AD683" s="11" t="e">
        <f>'OddsRatio_working_3-way'!X683^(1/3)*SIN(('OddsRatio_working_3-way'!Y683+2*PI())/3)</f>
        <v>#VALUE!</v>
      </c>
      <c r="AE683" s="11" t="e">
        <f>'OddsRatio_working_3-way'!X683^(1/3)*SIN(('OddsRatio_working_3-way'!Y683+4*PI())/3)</f>
        <v>#VALUE!</v>
      </c>
      <c r="AF683" s="11" t="e">
        <f>-'OddsRatio_working_3-way'!U683/(3*'OddsRatio_working_3-way'!X683^(1/3))*COS(('OddsRatio_working_3-way'!Y683)/3)</f>
        <v>#VALUE!</v>
      </c>
      <c r="AG683" s="11" t="e">
        <f>-'OddsRatio_working_3-way'!U683/(3*'OddsRatio_working_3-way'!X683^(1/3))*COS(('OddsRatio_working_3-way'!Y683+2*PI())/3)</f>
        <v>#VALUE!</v>
      </c>
      <c r="AH683" s="11" t="e">
        <f>-'OddsRatio_working_3-way'!U683/(3*'OddsRatio_working_3-way'!X683^(1/3))*COS(('OddsRatio_working_3-way'!Y683+4*PI())/3)</f>
        <v>#VALUE!</v>
      </c>
      <c r="AI683" s="11" t="e">
        <f>'OddsRatio_working_3-way'!U683/(3*'OddsRatio_working_3-way'!X683^(1/3))*SIN(('OddsRatio_working_3-way'!Y683)/3)</f>
        <v>#VALUE!</v>
      </c>
      <c r="AJ683" s="11" t="e">
        <f>'OddsRatio_working_3-way'!U683/(3*'OddsRatio_working_3-way'!X683^(1/3))*SIN(('OddsRatio_working_3-way'!Y683+2*PI())/3)</f>
        <v>#VALUE!</v>
      </c>
      <c r="AK683" s="11" t="e">
        <f>'OddsRatio_working_3-way'!U683/(3*'OddsRatio_working_3-way'!X683^(1/3))*SIN(('OddsRatio_working_3-way'!Y683+4*PI())/3)</f>
        <v>#VALUE!</v>
      </c>
      <c r="AL683" s="11" t="e">
        <f>'OddsRatio_working_3-way'!Z683+'OddsRatio_working_3-way'!AF683</f>
        <v>#VALUE!</v>
      </c>
      <c r="AM683" s="11" t="e">
        <f>'OddsRatio_working_3-way'!AA683+'OddsRatio_working_3-way'!AG683</f>
        <v>#VALUE!</v>
      </c>
      <c r="AN683" s="11" t="e">
        <f>'OddsRatio_working_3-way'!AB683+'OddsRatio_working_3-way'!AH683</f>
        <v>#VALUE!</v>
      </c>
      <c r="AO683" s="11" t="e">
        <f>'OddsRatio_working_3-way'!AC683+'OddsRatio_working_3-way'!AI683</f>
        <v>#VALUE!</v>
      </c>
      <c r="AP683" s="11" t="e">
        <f>'OddsRatio_working_3-way'!AD683+'OddsRatio_working_3-way'!AJ683</f>
        <v>#VALUE!</v>
      </c>
      <c r="AQ683" s="11" t="e">
        <f>'OddsRatio_working_3-way'!AE683+'OddsRatio_working_3-way'!AK683</f>
        <v>#VALUE!</v>
      </c>
      <c r="AR683" s="10" t="str">
        <f>IF(A683="","",IF(('OddsRatio_working_3-way'!X683=0),IF(Q683&gt;0,-Q683^(1/3),(-Q683)^(1/3)),'OddsRatio_working_3-way'!AL683-'OddsRatio_working_3-way'!R683/3))</f>
        <v/>
      </c>
      <c r="AS683" s="11" t="e">
        <f>IF(('OddsRatio_working_3-way'!X683=0),IF(Q683&gt;0,-Q683^(1/3),(-Q683)^(1/3)),'OddsRatio_working_3-way'!AM683-'OddsRatio_working_3-way'!R683/3)</f>
        <v>#VALUE!</v>
      </c>
      <c r="AT683" s="11" t="e">
        <f>IF(('OddsRatio_working_3-way'!X683=0),IF(Q683&gt;0,-Q683^(1/3),(-Q683)^(1/3)),'OddsRatio_working_3-way'!AN683-'OddsRatio_working_3-way'!R683/3)</f>
        <v>#VALUE!</v>
      </c>
      <c r="AU683" s="11" t="e">
        <f>IF(('OddsRatio_working_3-way'!X683=0),0,'OddsRatio_working_3-way'!AO683)</f>
        <v>#VALUE!</v>
      </c>
      <c r="AV683" s="11" t="e">
        <f>IF(('OddsRatio_working_3-way'!X683=0),0,'OddsRatio_working_3-way'!AP683)</f>
        <v>#VALUE!</v>
      </c>
      <c r="AW683" s="11" t="e">
        <f>IF(('OddsRatio_working_3-way'!X683=0),0,'OddsRatio_working_3-way'!AQ683)</f>
        <v>#VALUE!</v>
      </c>
    </row>
    <row r="684" spans="1:4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9" t="e">
        <f t="shared" si="143"/>
        <v>#VALUE!</v>
      </c>
      <c r="E684" s="9" t="e">
        <f t="shared" si="144"/>
        <v>#VALUE!</v>
      </c>
      <c r="F684" s="9" t="e">
        <f t="shared" si="145"/>
        <v>#VALUE!</v>
      </c>
      <c r="G684" s="9" t="str">
        <f t="shared" si="146"/>
        <v/>
      </c>
      <c r="H684" s="9" t="str">
        <f t="shared" si="147"/>
        <v/>
      </c>
      <c r="I684" s="9" t="str">
        <f t="shared" si="148"/>
        <v/>
      </c>
      <c r="J684" s="9" t="str">
        <f t="shared" si="149"/>
        <v/>
      </c>
      <c r="K684" s="11" t="e">
        <f t="shared" si="150"/>
        <v>#VALUE!</v>
      </c>
      <c r="L684" s="11" t="e">
        <f t="shared" si="151"/>
        <v>#VALUE!</v>
      </c>
      <c r="M684" s="11" t="e">
        <f t="shared" si="152"/>
        <v>#VALUE!</v>
      </c>
      <c r="N684" s="11" t="e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#VALUE!</v>
      </c>
      <c r="O684" s="11">
        <f>0</f>
        <v>0</v>
      </c>
      <c r="P684" s="11" t="e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#VALUE!</v>
      </c>
      <c r="Q684" s="11" t="e">
        <f>2*'OddsRatio_working_3-way'!K684*'OddsRatio_working_3-way'!L684*'OddsRatio_working_3-way'!M684</f>
        <v>#VALUE!</v>
      </c>
      <c r="R684" s="11" t="e">
        <f t="shared" si="153"/>
        <v>#VALUE!</v>
      </c>
      <c r="S684" s="11" t="e">
        <f t="shared" si="154"/>
        <v>#VALUE!</v>
      </c>
      <c r="T684" s="11" t="e">
        <f t="shared" si="155"/>
        <v>#VALUE!</v>
      </c>
      <c r="U684" s="11" t="e">
        <f>'OddsRatio_working_3-way'!S684-'OddsRatio_working_3-way'!R684^2/3</f>
        <v>#VALUE!</v>
      </c>
      <c r="V684" s="11" t="e">
        <f>'OddsRatio_working_3-way'!S684*'OddsRatio_working_3-way'!R684/3-2*'OddsRatio_working_3-way'!R684^3/27-'OddsRatio_working_3-way'!T684</f>
        <v>#VALUE!</v>
      </c>
      <c r="W684" s="11" t="e">
        <f>'OddsRatio_working_3-way'!V684^2+4*'OddsRatio_working_3-way'!U684^3/27</f>
        <v>#VALUE!</v>
      </c>
      <c r="X684" s="11" t="e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#VALUE!</v>
      </c>
      <c r="Y684" s="11" t="e">
        <f>IF('OddsRatio_working_3-way'!W684&gt;=0,IF('OddsRatio_working_3-way'!V684+SQRT('OddsRatio_working_3-way'!W684)&gt;0,0,PI()),ACOS('OddsRatio_working_3-way'!V684/(2*'OddsRatio_working_3-way'!X684)))</f>
        <v>#VALUE!</v>
      </c>
      <c r="Z684" s="11" t="e">
        <f>'OddsRatio_working_3-way'!X684^(1/3)*COS('OddsRatio_working_3-way'!Y684/3)</f>
        <v>#VALUE!</v>
      </c>
      <c r="AA684" s="11" t="e">
        <f>'OddsRatio_working_3-way'!X684^(1/3)*COS(('OddsRatio_working_3-way'!Y684+2*PI())/3)</f>
        <v>#VALUE!</v>
      </c>
      <c r="AB684" s="11" t="e">
        <f>'OddsRatio_working_3-way'!X684^(1/3)*COS(('OddsRatio_working_3-way'!Y684+4*PI())/3)</f>
        <v>#VALUE!</v>
      </c>
      <c r="AC684" s="11" t="e">
        <f>'OddsRatio_working_3-way'!X684^(1/3)*SIN('OddsRatio_working_3-way'!Y684/3)</f>
        <v>#VALUE!</v>
      </c>
      <c r="AD684" s="11" t="e">
        <f>'OddsRatio_working_3-way'!X684^(1/3)*SIN(('OddsRatio_working_3-way'!Y684+2*PI())/3)</f>
        <v>#VALUE!</v>
      </c>
      <c r="AE684" s="11" t="e">
        <f>'OddsRatio_working_3-way'!X684^(1/3)*SIN(('OddsRatio_working_3-way'!Y684+4*PI())/3)</f>
        <v>#VALUE!</v>
      </c>
      <c r="AF684" s="11" t="e">
        <f>-'OddsRatio_working_3-way'!U684/(3*'OddsRatio_working_3-way'!X684^(1/3))*COS(('OddsRatio_working_3-way'!Y684)/3)</f>
        <v>#VALUE!</v>
      </c>
      <c r="AG684" s="11" t="e">
        <f>-'OddsRatio_working_3-way'!U684/(3*'OddsRatio_working_3-way'!X684^(1/3))*COS(('OddsRatio_working_3-way'!Y684+2*PI())/3)</f>
        <v>#VALUE!</v>
      </c>
      <c r="AH684" s="11" t="e">
        <f>-'OddsRatio_working_3-way'!U684/(3*'OddsRatio_working_3-way'!X684^(1/3))*COS(('OddsRatio_working_3-way'!Y684+4*PI())/3)</f>
        <v>#VALUE!</v>
      </c>
      <c r="AI684" s="11" t="e">
        <f>'OddsRatio_working_3-way'!U684/(3*'OddsRatio_working_3-way'!X684^(1/3))*SIN(('OddsRatio_working_3-way'!Y684)/3)</f>
        <v>#VALUE!</v>
      </c>
      <c r="AJ684" s="11" t="e">
        <f>'OddsRatio_working_3-way'!U684/(3*'OddsRatio_working_3-way'!X684^(1/3))*SIN(('OddsRatio_working_3-way'!Y684+2*PI())/3)</f>
        <v>#VALUE!</v>
      </c>
      <c r="AK684" s="11" t="e">
        <f>'OddsRatio_working_3-way'!U684/(3*'OddsRatio_working_3-way'!X684^(1/3))*SIN(('OddsRatio_working_3-way'!Y684+4*PI())/3)</f>
        <v>#VALUE!</v>
      </c>
      <c r="AL684" s="11" t="e">
        <f>'OddsRatio_working_3-way'!Z684+'OddsRatio_working_3-way'!AF684</f>
        <v>#VALUE!</v>
      </c>
      <c r="AM684" s="11" t="e">
        <f>'OddsRatio_working_3-way'!AA684+'OddsRatio_working_3-way'!AG684</f>
        <v>#VALUE!</v>
      </c>
      <c r="AN684" s="11" t="e">
        <f>'OddsRatio_working_3-way'!AB684+'OddsRatio_working_3-way'!AH684</f>
        <v>#VALUE!</v>
      </c>
      <c r="AO684" s="11" t="e">
        <f>'OddsRatio_working_3-way'!AC684+'OddsRatio_working_3-way'!AI684</f>
        <v>#VALUE!</v>
      </c>
      <c r="AP684" s="11" t="e">
        <f>'OddsRatio_working_3-way'!AD684+'OddsRatio_working_3-way'!AJ684</f>
        <v>#VALUE!</v>
      </c>
      <c r="AQ684" s="11" t="e">
        <f>'OddsRatio_working_3-way'!AE684+'OddsRatio_working_3-way'!AK684</f>
        <v>#VALUE!</v>
      </c>
      <c r="AR684" s="10" t="str">
        <f>IF(A684="","",IF(('OddsRatio_working_3-way'!X684=0),IF(Q684&gt;0,-Q684^(1/3),(-Q684)^(1/3)),'OddsRatio_working_3-way'!AL684-'OddsRatio_working_3-way'!R684/3))</f>
        <v/>
      </c>
      <c r="AS684" s="11" t="e">
        <f>IF(('OddsRatio_working_3-way'!X684=0),IF(Q684&gt;0,-Q684^(1/3),(-Q684)^(1/3)),'OddsRatio_working_3-way'!AM684-'OddsRatio_working_3-way'!R684/3)</f>
        <v>#VALUE!</v>
      </c>
      <c r="AT684" s="11" t="e">
        <f>IF(('OddsRatio_working_3-way'!X684=0),IF(Q684&gt;0,-Q684^(1/3),(-Q684)^(1/3)),'OddsRatio_working_3-way'!AN684-'OddsRatio_working_3-way'!R684/3)</f>
        <v>#VALUE!</v>
      </c>
      <c r="AU684" s="11" t="e">
        <f>IF(('OddsRatio_working_3-way'!X684=0),0,'OddsRatio_working_3-way'!AO684)</f>
        <v>#VALUE!</v>
      </c>
      <c r="AV684" s="11" t="e">
        <f>IF(('OddsRatio_working_3-way'!X684=0),0,'OddsRatio_working_3-way'!AP684)</f>
        <v>#VALUE!</v>
      </c>
      <c r="AW684" s="11" t="e">
        <f>IF(('OddsRatio_working_3-way'!X684=0),0,'OddsRatio_working_3-way'!AQ684)</f>
        <v>#VALUE!</v>
      </c>
    </row>
    <row r="685" spans="1:4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9" t="e">
        <f t="shared" si="143"/>
        <v>#VALUE!</v>
      </c>
      <c r="E685" s="9" t="e">
        <f t="shared" si="144"/>
        <v>#VALUE!</v>
      </c>
      <c r="F685" s="9" t="e">
        <f t="shared" si="145"/>
        <v>#VALUE!</v>
      </c>
      <c r="G685" s="9" t="str">
        <f t="shared" si="146"/>
        <v/>
      </c>
      <c r="H685" s="9" t="str">
        <f t="shared" si="147"/>
        <v/>
      </c>
      <c r="I685" s="9" t="str">
        <f t="shared" si="148"/>
        <v/>
      </c>
      <c r="J685" s="9" t="str">
        <f t="shared" si="149"/>
        <v/>
      </c>
      <c r="K685" s="11" t="e">
        <f t="shared" si="150"/>
        <v>#VALUE!</v>
      </c>
      <c r="L685" s="11" t="e">
        <f t="shared" si="151"/>
        <v>#VALUE!</v>
      </c>
      <c r="M685" s="11" t="e">
        <f t="shared" si="152"/>
        <v>#VALUE!</v>
      </c>
      <c r="N685" s="11" t="e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#VALUE!</v>
      </c>
      <c r="O685" s="11">
        <f>0</f>
        <v>0</v>
      </c>
      <c r="P685" s="11" t="e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#VALUE!</v>
      </c>
      <c r="Q685" s="11" t="e">
        <f>2*'OddsRatio_working_3-way'!K685*'OddsRatio_working_3-way'!L685*'OddsRatio_working_3-way'!M685</f>
        <v>#VALUE!</v>
      </c>
      <c r="R685" s="11" t="e">
        <f t="shared" si="153"/>
        <v>#VALUE!</v>
      </c>
      <c r="S685" s="11" t="e">
        <f t="shared" si="154"/>
        <v>#VALUE!</v>
      </c>
      <c r="T685" s="11" t="e">
        <f t="shared" si="155"/>
        <v>#VALUE!</v>
      </c>
      <c r="U685" s="11" t="e">
        <f>'OddsRatio_working_3-way'!S685-'OddsRatio_working_3-way'!R685^2/3</f>
        <v>#VALUE!</v>
      </c>
      <c r="V685" s="11" t="e">
        <f>'OddsRatio_working_3-way'!S685*'OddsRatio_working_3-way'!R685/3-2*'OddsRatio_working_3-way'!R685^3/27-'OddsRatio_working_3-way'!T685</f>
        <v>#VALUE!</v>
      </c>
      <c r="W685" s="11" t="e">
        <f>'OddsRatio_working_3-way'!V685^2+4*'OddsRatio_working_3-way'!U685^3/27</f>
        <v>#VALUE!</v>
      </c>
      <c r="X685" s="11" t="e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#VALUE!</v>
      </c>
      <c r="Y685" s="11" t="e">
        <f>IF('OddsRatio_working_3-way'!W685&gt;=0,IF('OddsRatio_working_3-way'!V685+SQRT('OddsRatio_working_3-way'!W685)&gt;0,0,PI()),ACOS('OddsRatio_working_3-way'!V685/(2*'OddsRatio_working_3-way'!X685)))</f>
        <v>#VALUE!</v>
      </c>
      <c r="Z685" s="11" t="e">
        <f>'OddsRatio_working_3-way'!X685^(1/3)*COS('OddsRatio_working_3-way'!Y685/3)</f>
        <v>#VALUE!</v>
      </c>
      <c r="AA685" s="11" t="e">
        <f>'OddsRatio_working_3-way'!X685^(1/3)*COS(('OddsRatio_working_3-way'!Y685+2*PI())/3)</f>
        <v>#VALUE!</v>
      </c>
      <c r="AB685" s="11" t="e">
        <f>'OddsRatio_working_3-way'!X685^(1/3)*COS(('OddsRatio_working_3-way'!Y685+4*PI())/3)</f>
        <v>#VALUE!</v>
      </c>
      <c r="AC685" s="11" t="e">
        <f>'OddsRatio_working_3-way'!X685^(1/3)*SIN('OddsRatio_working_3-way'!Y685/3)</f>
        <v>#VALUE!</v>
      </c>
      <c r="AD685" s="11" t="e">
        <f>'OddsRatio_working_3-way'!X685^(1/3)*SIN(('OddsRatio_working_3-way'!Y685+2*PI())/3)</f>
        <v>#VALUE!</v>
      </c>
      <c r="AE685" s="11" t="e">
        <f>'OddsRatio_working_3-way'!X685^(1/3)*SIN(('OddsRatio_working_3-way'!Y685+4*PI())/3)</f>
        <v>#VALUE!</v>
      </c>
      <c r="AF685" s="11" t="e">
        <f>-'OddsRatio_working_3-way'!U685/(3*'OddsRatio_working_3-way'!X685^(1/3))*COS(('OddsRatio_working_3-way'!Y685)/3)</f>
        <v>#VALUE!</v>
      </c>
      <c r="AG685" s="11" t="e">
        <f>-'OddsRatio_working_3-way'!U685/(3*'OddsRatio_working_3-way'!X685^(1/3))*COS(('OddsRatio_working_3-way'!Y685+2*PI())/3)</f>
        <v>#VALUE!</v>
      </c>
      <c r="AH685" s="11" t="e">
        <f>-'OddsRatio_working_3-way'!U685/(3*'OddsRatio_working_3-way'!X685^(1/3))*COS(('OddsRatio_working_3-way'!Y685+4*PI())/3)</f>
        <v>#VALUE!</v>
      </c>
      <c r="AI685" s="11" t="e">
        <f>'OddsRatio_working_3-way'!U685/(3*'OddsRatio_working_3-way'!X685^(1/3))*SIN(('OddsRatio_working_3-way'!Y685)/3)</f>
        <v>#VALUE!</v>
      </c>
      <c r="AJ685" s="11" t="e">
        <f>'OddsRatio_working_3-way'!U685/(3*'OddsRatio_working_3-way'!X685^(1/3))*SIN(('OddsRatio_working_3-way'!Y685+2*PI())/3)</f>
        <v>#VALUE!</v>
      </c>
      <c r="AK685" s="11" t="e">
        <f>'OddsRatio_working_3-way'!U685/(3*'OddsRatio_working_3-way'!X685^(1/3))*SIN(('OddsRatio_working_3-way'!Y685+4*PI())/3)</f>
        <v>#VALUE!</v>
      </c>
      <c r="AL685" s="11" t="e">
        <f>'OddsRatio_working_3-way'!Z685+'OddsRatio_working_3-way'!AF685</f>
        <v>#VALUE!</v>
      </c>
      <c r="AM685" s="11" t="e">
        <f>'OddsRatio_working_3-way'!AA685+'OddsRatio_working_3-way'!AG685</f>
        <v>#VALUE!</v>
      </c>
      <c r="AN685" s="11" t="e">
        <f>'OddsRatio_working_3-way'!AB685+'OddsRatio_working_3-way'!AH685</f>
        <v>#VALUE!</v>
      </c>
      <c r="AO685" s="11" t="e">
        <f>'OddsRatio_working_3-way'!AC685+'OddsRatio_working_3-way'!AI685</f>
        <v>#VALUE!</v>
      </c>
      <c r="AP685" s="11" t="e">
        <f>'OddsRatio_working_3-way'!AD685+'OddsRatio_working_3-way'!AJ685</f>
        <v>#VALUE!</v>
      </c>
      <c r="AQ685" s="11" t="e">
        <f>'OddsRatio_working_3-way'!AE685+'OddsRatio_working_3-way'!AK685</f>
        <v>#VALUE!</v>
      </c>
      <c r="AR685" s="10" t="str">
        <f>IF(A685="","",IF(('OddsRatio_working_3-way'!X685=0),IF(Q685&gt;0,-Q685^(1/3),(-Q685)^(1/3)),'OddsRatio_working_3-way'!AL685-'OddsRatio_working_3-way'!R685/3))</f>
        <v/>
      </c>
      <c r="AS685" s="11" t="e">
        <f>IF(('OddsRatio_working_3-way'!X685=0),IF(Q685&gt;0,-Q685^(1/3),(-Q685)^(1/3)),'OddsRatio_working_3-way'!AM685-'OddsRatio_working_3-way'!R685/3)</f>
        <v>#VALUE!</v>
      </c>
      <c r="AT685" s="11" t="e">
        <f>IF(('OddsRatio_working_3-way'!X685=0),IF(Q685&gt;0,-Q685^(1/3),(-Q685)^(1/3)),'OddsRatio_working_3-way'!AN685-'OddsRatio_working_3-way'!R685/3)</f>
        <v>#VALUE!</v>
      </c>
      <c r="AU685" s="11" t="e">
        <f>IF(('OddsRatio_working_3-way'!X685=0),0,'OddsRatio_working_3-way'!AO685)</f>
        <v>#VALUE!</v>
      </c>
      <c r="AV685" s="11" t="e">
        <f>IF(('OddsRatio_working_3-way'!X685=0),0,'OddsRatio_working_3-way'!AP685)</f>
        <v>#VALUE!</v>
      </c>
      <c r="AW685" s="11" t="e">
        <f>IF(('OddsRatio_working_3-way'!X685=0),0,'OddsRatio_working_3-way'!AQ685)</f>
        <v>#VALUE!</v>
      </c>
    </row>
    <row r="686" spans="1:4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9" t="e">
        <f t="shared" si="143"/>
        <v>#VALUE!</v>
      </c>
      <c r="E686" s="9" t="e">
        <f t="shared" si="144"/>
        <v>#VALUE!</v>
      </c>
      <c r="F686" s="9" t="e">
        <f t="shared" si="145"/>
        <v>#VALUE!</v>
      </c>
      <c r="G686" s="9" t="str">
        <f t="shared" si="146"/>
        <v/>
      </c>
      <c r="H686" s="9" t="str">
        <f t="shared" si="147"/>
        <v/>
      </c>
      <c r="I686" s="9" t="str">
        <f t="shared" si="148"/>
        <v/>
      </c>
      <c r="J686" s="9" t="str">
        <f t="shared" si="149"/>
        <v/>
      </c>
      <c r="K686" s="11" t="e">
        <f t="shared" si="150"/>
        <v>#VALUE!</v>
      </c>
      <c r="L686" s="11" t="e">
        <f t="shared" si="151"/>
        <v>#VALUE!</v>
      </c>
      <c r="M686" s="11" t="e">
        <f t="shared" si="152"/>
        <v>#VALUE!</v>
      </c>
      <c r="N686" s="11" t="e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#VALUE!</v>
      </c>
      <c r="O686" s="11">
        <f>0</f>
        <v>0</v>
      </c>
      <c r="P686" s="11" t="e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#VALUE!</v>
      </c>
      <c r="Q686" s="11" t="e">
        <f>2*'OddsRatio_working_3-way'!K686*'OddsRatio_working_3-way'!L686*'OddsRatio_working_3-way'!M686</f>
        <v>#VALUE!</v>
      </c>
      <c r="R686" s="11" t="e">
        <f t="shared" si="153"/>
        <v>#VALUE!</v>
      </c>
      <c r="S686" s="11" t="e">
        <f t="shared" si="154"/>
        <v>#VALUE!</v>
      </c>
      <c r="T686" s="11" t="e">
        <f t="shared" si="155"/>
        <v>#VALUE!</v>
      </c>
      <c r="U686" s="11" t="e">
        <f>'OddsRatio_working_3-way'!S686-'OddsRatio_working_3-way'!R686^2/3</f>
        <v>#VALUE!</v>
      </c>
      <c r="V686" s="11" t="e">
        <f>'OddsRatio_working_3-way'!S686*'OddsRatio_working_3-way'!R686/3-2*'OddsRatio_working_3-way'!R686^3/27-'OddsRatio_working_3-way'!T686</f>
        <v>#VALUE!</v>
      </c>
      <c r="W686" s="11" t="e">
        <f>'OddsRatio_working_3-way'!V686^2+4*'OddsRatio_working_3-way'!U686^3/27</f>
        <v>#VALUE!</v>
      </c>
      <c r="X686" s="11" t="e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#VALUE!</v>
      </c>
      <c r="Y686" s="11" t="e">
        <f>IF('OddsRatio_working_3-way'!W686&gt;=0,IF('OddsRatio_working_3-way'!V686+SQRT('OddsRatio_working_3-way'!W686)&gt;0,0,PI()),ACOS('OddsRatio_working_3-way'!V686/(2*'OddsRatio_working_3-way'!X686)))</f>
        <v>#VALUE!</v>
      </c>
      <c r="Z686" s="11" t="e">
        <f>'OddsRatio_working_3-way'!X686^(1/3)*COS('OddsRatio_working_3-way'!Y686/3)</f>
        <v>#VALUE!</v>
      </c>
      <c r="AA686" s="11" t="e">
        <f>'OddsRatio_working_3-way'!X686^(1/3)*COS(('OddsRatio_working_3-way'!Y686+2*PI())/3)</f>
        <v>#VALUE!</v>
      </c>
      <c r="AB686" s="11" t="e">
        <f>'OddsRatio_working_3-way'!X686^(1/3)*COS(('OddsRatio_working_3-way'!Y686+4*PI())/3)</f>
        <v>#VALUE!</v>
      </c>
      <c r="AC686" s="11" t="e">
        <f>'OddsRatio_working_3-way'!X686^(1/3)*SIN('OddsRatio_working_3-way'!Y686/3)</f>
        <v>#VALUE!</v>
      </c>
      <c r="AD686" s="11" t="e">
        <f>'OddsRatio_working_3-way'!X686^(1/3)*SIN(('OddsRatio_working_3-way'!Y686+2*PI())/3)</f>
        <v>#VALUE!</v>
      </c>
      <c r="AE686" s="11" t="e">
        <f>'OddsRatio_working_3-way'!X686^(1/3)*SIN(('OddsRatio_working_3-way'!Y686+4*PI())/3)</f>
        <v>#VALUE!</v>
      </c>
      <c r="AF686" s="11" t="e">
        <f>-'OddsRatio_working_3-way'!U686/(3*'OddsRatio_working_3-way'!X686^(1/3))*COS(('OddsRatio_working_3-way'!Y686)/3)</f>
        <v>#VALUE!</v>
      </c>
      <c r="AG686" s="11" t="e">
        <f>-'OddsRatio_working_3-way'!U686/(3*'OddsRatio_working_3-way'!X686^(1/3))*COS(('OddsRatio_working_3-way'!Y686+2*PI())/3)</f>
        <v>#VALUE!</v>
      </c>
      <c r="AH686" s="11" t="e">
        <f>-'OddsRatio_working_3-way'!U686/(3*'OddsRatio_working_3-way'!X686^(1/3))*COS(('OddsRatio_working_3-way'!Y686+4*PI())/3)</f>
        <v>#VALUE!</v>
      </c>
      <c r="AI686" s="11" t="e">
        <f>'OddsRatio_working_3-way'!U686/(3*'OddsRatio_working_3-way'!X686^(1/3))*SIN(('OddsRatio_working_3-way'!Y686)/3)</f>
        <v>#VALUE!</v>
      </c>
      <c r="AJ686" s="11" t="e">
        <f>'OddsRatio_working_3-way'!U686/(3*'OddsRatio_working_3-way'!X686^(1/3))*SIN(('OddsRatio_working_3-way'!Y686+2*PI())/3)</f>
        <v>#VALUE!</v>
      </c>
      <c r="AK686" s="11" t="e">
        <f>'OddsRatio_working_3-way'!U686/(3*'OddsRatio_working_3-way'!X686^(1/3))*SIN(('OddsRatio_working_3-way'!Y686+4*PI())/3)</f>
        <v>#VALUE!</v>
      </c>
      <c r="AL686" s="11" t="e">
        <f>'OddsRatio_working_3-way'!Z686+'OddsRatio_working_3-way'!AF686</f>
        <v>#VALUE!</v>
      </c>
      <c r="AM686" s="11" t="e">
        <f>'OddsRatio_working_3-way'!AA686+'OddsRatio_working_3-way'!AG686</f>
        <v>#VALUE!</v>
      </c>
      <c r="AN686" s="11" t="e">
        <f>'OddsRatio_working_3-way'!AB686+'OddsRatio_working_3-way'!AH686</f>
        <v>#VALUE!</v>
      </c>
      <c r="AO686" s="11" t="e">
        <f>'OddsRatio_working_3-way'!AC686+'OddsRatio_working_3-way'!AI686</f>
        <v>#VALUE!</v>
      </c>
      <c r="AP686" s="11" t="e">
        <f>'OddsRatio_working_3-way'!AD686+'OddsRatio_working_3-way'!AJ686</f>
        <v>#VALUE!</v>
      </c>
      <c r="AQ686" s="11" t="e">
        <f>'OddsRatio_working_3-way'!AE686+'OddsRatio_working_3-way'!AK686</f>
        <v>#VALUE!</v>
      </c>
      <c r="AR686" s="10" t="str">
        <f>IF(A686="","",IF(('OddsRatio_working_3-way'!X686=0),IF(Q686&gt;0,-Q686^(1/3),(-Q686)^(1/3)),'OddsRatio_working_3-way'!AL686-'OddsRatio_working_3-way'!R686/3))</f>
        <v/>
      </c>
      <c r="AS686" s="11" t="e">
        <f>IF(('OddsRatio_working_3-way'!X686=0),IF(Q686&gt;0,-Q686^(1/3),(-Q686)^(1/3)),'OddsRatio_working_3-way'!AM686-'OddsRatio_working_3-way'!R686/3)</f>
        <v>#VALUE!</v>
      </c>
      <c r="AT686" s="11" t="e">
        <f>IF(('OddsRatio_working_3-way'!X686=0),IF(Q686&gt;0,-Q686^(1/3),(-Q686)^(1/3)),'OddsRatio_working_3-way'!AN686-'OddsRatio_working_3-way'!R686/3)</f>
        <v>#VALUE!</v>
      </c>
      <c r="AU686" s="11" t="e">
        <f>IF(('OddsRatio_working_3-way'!X686=0),0,'OddsRatio_working_3-way'!AO686)</f>
        <v>#VALUE!</v>
      </c>
      <c r="AV686" s="11" t="e">
        <f>IF(('OddsRatio_working_3-way'!X686=0),0,'OddsRatio_working_3-way'!AP686)</f>
        <v>#VALUE!</v>
      </c>
      <c r="AW686" s="11" t="e">
        <f>IF(('OddsRatio_working_3-way'!X686=0),0,'OddsRatio_working_3-way'!AQ686)</f>
        <v>#VALUE!</v>
      </c>
    </row>
    <row r="687" spans="1:4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9" t="e">
        <f t="shared" si="143"/>
        <v>#VALUE!</v>
      </c>
      <c r="E687" s="9" t="e">
        <f t="shared" si="144"/>
        <v>#VALUE!</v>
      </c>
      <c r="F687" s="9" t="e">
        <f t="shared" si="145"/>
        <v>#VALUE!</v>
      </c>
      <c r="G687" s="9" t="str">
        <f t="shared" si="146"/>
        <v/>
      </c>
      <c r="H687" s="9" t="str">
        <f t="shared" si="147"/>
        <v/>
      </c>
      <c r="I687" s="9" t="str">
        <f t="shared" si="148"/>
        <v/>
      </c>
      <c r="J687" s="9" t="str">
        <f t="shared" si="149"/>
        <v/>
      </c>
      <c r="K687" s="11" t="e">
        <f t="shared" si="150"/>
        <v>#VALUE!</v>
      </c>
      <c r="L687" s="11" t="e">
        <f t="shared" si="151"/>
        <v>#VALUE!</v>
      </c>
      <c r="M687" s="11" t="e">
        <f t="shared" si="152"/>
        <v>#VALUE!</v>
      </c>
      <c r="N687" s="11" t="e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#VALUE!</v>
      </c>
      <c r="O687" s="11">
        <f>0</f>
        <v>0</v>
      </c>
      <c r="P687" s="11" t="e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#VALUE!</v>
      </c>
      <c r="Q687" s="11" t="e">
        <f>2*'OddsRatio_working_3-way'!K687*'OddsRatio_working_3-way'!L687*'OddsRatio_working_3-way'!M687</f>
        <v>#VALUE!</v>
      </c>
      <c r="R687" s="11" t="e">
        <f t="shared" si="153"/>
        <v>#VALUE!</v>
      </c>
      <c r="S687" s="11" t="e">
        <f t="shared" si="154"/>
        <v>#VALUE!</v>
      </c>
      <c r="T687" s="11" t="e">
        <f t="shared" si="155"/>
        <v>#VALUE!</v>
      </c>
      <c r="U687" s="11" t="e">
        <f>'OddsRatio_working_3-way'!S687-'OddsRatio_working_3-way'!R687^2/3</f>
        <v>#VALUE!</v>
      </c>
      <c r="V687" s="11" t="e">
        <f>'OddsRatio_working_3-way'!S687*'OddsRatio_working_3-way'!R687/3-2*'OddsRatio_working_3-way'!R687^3/27-'OddsRatio_working_3-way'!T687</f>
        <v>#VALUE!</v>
      </c>
      <c r="W687" s="11" t="e">
        <f>'OddsRatio_working_3-way'!V687^2+4*'OddsRatio_working_3-way'!U687^3/27</f>
        <v>#VALUE!</v>
      </c>
      <c r="X687" s="11" t="e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#VALUE!</v>
      </c>
      <c r="Y687" s="11" t="e">
        <f>IF('OddsRatio_working_3-way'!W687&gt;=0,IF('OddsRatio_working_3-way'!V687+SQRT('OddsRatio_working_3-way'!W687)&gt;0,0,PI()),ACOS('OddsRatio_working_3-way'!V687/(2*'OddsRatio_working_3-way'!X687)))</f>
        <v>#VALUE!</v>
      </c>
      <c r="Z687" s="11" t="e">
        <f>'OddsRatio_working_3-way'!X687^(1/3)*COS('OddsRatio_working_3-way'!Y687/3)</f>
        <v>#VALUE!</v>
      </c>
      <c r="AA687" s="11" t="e">
        <f>'OddsRatio_working_3-way'!X687^(1/3)*COS(('OddsRatio_working_3-way'!Y687+2*PI())/3)</f>
        <v>#VALUE!</v>
      </c>
      <c r="AB687" s="11" t="e">
        <f>'OddsRatio_working_3-way'!X687^(1/3)*COS(('OddsRatio_working_3-way'!Y687+4*PI())/3)</f>
        <v>#VALUE!</v>
      </c>
      <c r="AC687" s="11" t="e">
        <f>'OddsRatio_working_3-way'!X687^(1/3)*SIN('OddsRatio_working_3-way'!Y687/3)</f>
        <v>#VALUE!</v>
      </c>
      <c r="AD687" s="11" t="e">
        <f>'OddsRatio_working_3-way'!X687^(1/3)*SIN(('OddsRatio_working_3-way'!Y687+2*PI())/3)</f>
        <v>#VALUE!</v>
      </c>
      <c r="AE687" s="11" t="e">
        <f>'OddsRatio_working_3-way'!X687^(1/3)*SIN(('OddsRatio_working_3-way'!Y687+4*PI())/3)</f>
        <v>#VALUE!</v>
      </c>
      <c r="AF687" s="11" t="e">
        <f>-'OddsRatio_working_3-way'!U687/(3*'OddsRatio_working_3-way'!X687^(1/3))*COS(('OddsRatio_working_3-way'!Y687)/3)</f>
        <v>#VALUE!</v>
      </c>
      <c r="AG687" s="11" t="e">
        <f>-'OddsRatio_working_3-way'!U687/(3*'OddsRatio_working_3-way'!X687^(1/3))*COS(('OddsRatio_working_3-way'!Y687+2*PI())/3)</f>
        <v>#VALUE!</v>
      </c>
      <c r="AH687" s="11" t="e">
        <f>-'OddsRatio_working_3-way'!U687/(3*'OddsRatio_working_3-way'!X687^(1/3))*COS(('OddsRatio_working_3-way'!Y687+4*PI())/3)</f>
        <v>#VALUE!</v>
      </c>
      <c r="AI687" s="11" t="e">
        <f>'OddsRatio_working_3-way'!U687/(3*'OddsRatio_working_3-way'!X687^(1/3))*SIN(('OddsRatio_working_3-way'!Y687)/3)</f>
        <v>#VALUE!</v>
      </c>
      <c r="AJ687" s="11" t="e">
        <f>'OddsRatio_working_3-way'!U687/(3*'OddsRatio_working_3-way'!X687^(1/3))*SIN(('OddsRatio_working_3-way'!Y687+2*PI())/3)</f>
        <v>#VALUE!</v>
      </c>
      <c r="AK687" s="11" t="e">
        <f>'OddsRatio_working_3-way'!U687/(3*'OddsRatio_working_3-way'!X687^(1/3))*SIN(('OddsRatio_working_3-way'!Y687+4*PI())/3)</f>
        <v>#VALUE!</v>
      </c>
      <c r="AL687" s="11" t="e">
        <f>'OddsRatio_working_3-way'!Z687+'OddsRatio_working_3-way'!AF687</f>
        <v>#VALUE!</v>
      </c>
      <c r="AM687" s="11" t="e">
        <f>'OddsRatio_working_3-way'!AA687+'OddsRatio_working_3-way'!AG687</f>
        <v>#VALUE!</v>
      </c>
      <c r="AN687" s="11" t="e">
        <f>'OddsRatio_working_3-way'!AB687+'OddsRatio_working_3-way'!AH687</f>
        <v>#VALUE!</v>
      </c>
      <c r="AO687" s="11" t="e">
        <f>'OddsRatio_working_3-way'!AC687+'OddsRatio_working_3-way'!AI687</f>
        <v>#VALUE!</v>
      </c>
      <c r="AP687" s="11" t="e">
        <f>'OddsRatio_working_3-way'!AD687+'OddsRatio_working_3-way'!AJ687</f>
        <v>#VALUE!</v>
      </c>
      <c r="AQ687" s="11" t="e">
        <f>'OddsRatio_working_3-way'!AE687+'OddsRatio_working_3-way'!AK687</f>
        <v>#VALUE!</v>
      </c>
      <c r="AR687" s="10" t="str">
        <f>IF(A687="","",IF(('OddsRatio_working_3-way'!X687=0),IF(Q687&gt;0,-Q687^(1/3),(-Q687)^(1/3)),'OddsRatio_working_3-way'!AL687-'OddsRatio_working_3-way'!R687/3))</f>
        <v/>
      </c>
      <c r="AS687" s="11" t="e">
        <f>IF(('OddsRatio_working_3-way'!X687=0),IF(Q687&gt;0,-Q687^(1/3),(-Q687)^(1/3)),'OddsRatio_working_3-way'!AM687-'OddsRatio_working_3-way'!R687/3)</f>
        <v>#VALUE!</v>
      </c>
      <c r="AT687" s="11" t="e">
        <f>IF(('OddsRatio_working_3-way'!X687=0),IF(Q687&gt;0,-Q687^(1/3),(-Q687)^(1/3)),'OddsRatio_working_3-way'!AN687-'OddsRatio_working_3-way'!R687/3)</f>
        <v>#VALUE!</v>
      </c>
      <c r="AU687" s="11" t="e">
        <f>IF(('OddsRatio_working_3-way'!X687=0),0,'OddsRatio_working_3-way'!AO687)</f>
        <v>#VALUE!</v>
      </c>
      <c r="AV687" s="11" t="e">
        <f>IF(('OddsRatio_working_3-way'!X687=0),0,'OddsRatio_working_3-way'!AP687)</f>
        <v>#VALUE!</v>
      </c>
      <c r="AW687" s="11" t="e">
        <f>IF(('OddsRatio_working_3-way'!X687=0),0,'OddsRatio_working_3-way'!AQ687)</f>
        <v>#VALUE!</v>
      </c>
    </row>
    <row r="688" spans="1:4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9" t="e">
        <f t="shared" si="143"/>
        <v>#VALUE!</v>
      </c>
      <c r="E688" s="9" t="e">
        <f t="shared" si="144"/>
        <v>#VALUE!</v>
      </c>
      <c r="F688" s="9" t="e">
        <f t="shared" si="145"/>
        <v>#VALUE!</v>
      </c>
      <c r="G688" s="9" t="str">
        <f t="shared" si="146"/>
        <v/>
      </c>
      <c r="H688" s="9" t="str">
        <f t="shared" si="147"/>
        <v/>
      </c>
      <c r="I688" s="9" t="str">
        <f t="shared" si="148"/>
        <v/>
      </c>
      <c r="J688" s="9" t="str">
        <f t="shared" si="149"/>
        <v/>
      </c>
      <c r="K688" s="11" t="e">
        <f t="shared" si="150"/>
        <v>#VALUE!</v>
      </c>
      <c r="L688" s="11" t="e">
        <f t="shared" si="151"/>
        <v>#VALUE!</v>
      </c>
      <c r="M688" s="11" t="e">
        <f t="shared" si="152"/>
        <v>#VALUE!</v>
      </c>
      <c r="N688" s="11" t="e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#VALUE!</v>
      </c>
      <c r="O688" s="11">
        <f>0</f>
        <v>0</v>
      </c>
      <c r="P688" s="11" t="e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#VALUE!</v>
      </c>
      <c r="Q688" s="11" t="e">
        <f>2*'OddsRatio_working_3-way'!K688*'OddsRatio_working_3-way'!L688*'OddsRatio_working_3-way'!M688</f>
        <v>#VALUE!</v>
      </c>
      <c r="R688" s="11" t="e">
        <f t="shared" si="153"/>
        <v>#VALUE!</v>
      </c>
      <c r="S688" s="11" t="e">
        <f t="shared" si="154"/>
        <v>#VALUE!</v>
      </c>
      <c r="T688" s="11" t="e">
        <f t="shared" si="155"/>
        <v>#VALUE!</v>
      </c>
      <c r="U688" s="11" t="e">
        <f>'OddsRatio_working_3-way'!S688-'OddsRatio_working_3-way'!R688^2/3</f>
        <v>#VALUE!</v>
      </c>
      <c r="V688" s="11" t="e">
        <f>'OddsRatio_working_3-way'!S688*'OddsRatio_working_3-way'!R688/3-2*'OddsRatio_working_3-way'!R688^3/27-'OddsRatio_working_3-way'!T688</f>
        <v>#VALUE!</v>
      </c>
      <c r="W688" s="11" t="e">
        <f>'OddsRatio_working_3-way'!V688^2+4*'OddsRatio_working_3-way'!U688^3/27</f>
        <v>#VALUE!</v>
      </c>
      <c r="X688" s="11" t="e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#VALUE!</v>
      </c>
      <c r="Y688" s="11" t="e">
        <f>IF('OddsRatio_working_3-way'!W688&gt;=0,IF('OddsRatio_working_3-way'!V688+SQRT('OddsRatio_working_3-way'!W688)&gt;0,0,PI()),ACOS('OddsRatio_working_3-way'!V688/(2*'OddsRatio_working_3-way'!X688)))</f>
        <v>#VALUE!</v>
      </c>
      <c r="Z688" s="11" t="e">
        <f>'OddsRatio_working_3-way'!X688^(1/3)*COS('OddsRatio_working_3-way'!Y688/3)</f>
        <v>#VALUE!</v>
      </c>
      <c r="AA688" s="11" t="e">
        <f>'OddsRatio_working_3-way'!X688^(1/3)*COS(('OddsRatio_working_3-way'!Y688+2*PI())/3)</f>
        <v>#VALUE!</v>
      </c>
      <c r="AB688" s="11" t="e">
        <f>'OddsRatio_working_3-way'!X688^(1/3)*COS(('OddsRatio_working_3-way'!Y688+4*PI())/3)</f>
        <v>#VALUE!</v>
      </c>
      <c r="AC688" s="11" t="e">
        <f>'OddsRatio_working_3-way'!X688^(1/3)*SIN('OddsRatio_working_3-way'!Y688/3)</f>
        <v>#VALUE!</v>
      </c>
      <c r="AD688" s="11" t="e">
        <f>'OddsRatio_working_3-way'!X688^(1/3)*SIN(('OddsRatio_working_3-way'!Y688+2*PI())/3)</f>
        <v>#VALUE!</v>
      </c>
      <c r="AE688" s="11" t="e">
        <f>'OddsRatio_working_3-way'!X688^(1/3)*SIN(('OddsRatio_working_3-way'!Y688+4*PI())/3)</f>
        <v>#VALUE!</v>
      </c>
      <c r="AF688" s="11" t="e">
        <f>-'OddsRatio_working_3-way'!U688/(3*'OddsRatio_working_3-way'!X688^(1/3))*COS(('OddsRatio_working_3-way'!Y688)/3)</f>
        <v>#VALUE!</v>
      </c>
      <c r="AG688" s="11" t="e">
        <f>-'OddsRatio_working_3-way'!U688/(3*'OddsRatio_working_3-way'!X688^(1/3))*COS(('OddsRatio_working_3-way'!Y688+2*PI())/3)</f>
        <v>#VALUE!</v>
      </c>
      <c r="AH688" s="11" t="e">
        <f>-'OddsRatio_working_3-way'!U688/(3*'OddsRatio_working_3-way'!X688^(1/3))*COS(('OddsRatio_working_3-way'!Y688+4*PI())/3)</f>
        <v>#VALUE!</v>
      </c>
      <c r="AI688" s="11" t="e">
        <f>'OddsRatio_working_3-way'!U688/(3*'OddsRatio_working_3-way'!X688^(1/3))*SIN(('OddsRatio_working_3-way'!Y688)/3)</f>
        <v>#VALUE!</v>
      </c>
      <c r="AJ688" s="11" t="e">
        <f>'OddsRatio_working_3-way'!U688/(3*'OddsRatio_working_3-way'!X688^(1/3))*SIN(('OddsRatio_working_3-way'!Y688+2*PI())/3)</f>
        <v>#VALUE!</v>
      </c>
      <c r="AK688" s="11" t="e">
        <f>'OddsRatio_working_3-way'!U688/(3*'OddsRatio_working_3-way'!X688^(1/3))*SIN(('OddsRatio_working_3-way'!Y688+4*PI())/3)</f>
        <v>#VALUE!</v>
      </c>
      <c r="AL688" s="11" t="e">
        <f>'OddsRatio_working_3-way'!Z688+'OddsRatio_working_3-way'!AF688</f>
        <v>#VALUE!</v>
      </c>
      <c r="AM688" s="11" t="e">
        <f>'OddsRatio_working_3-way'!AA688+'OddsRatio_working_3-way'!AG688</f>
        <v>#VALUE!</v>
      </c>
      <c r="AN688" s="11" t="e">
        <f>'OddsRatio_working_3-way'!AB688+'OddsRatio_working_3-way'!AH688</f>
        <v>#VALUE!</v>
      </c>
      <c r="AO688" s="11" t="e">
        <f>'OddsRatio_working_3-way'!AC688+'OddsRatio_working_3-way'!AI688</f>
        <v>#VALUE!</v>
      </c>
      <c r="AP688" s="11" t="e">
        <f>'OddsRatio_working_3-way'!AD688+'OddsRatio_working_3-way'!AJ688</f>
        <v>#VALUE!</v>
      </c>
      <c r="AQ688" s="11" t="e">
        <f>'OddsRatio_working_3-way'!AE688+'OddsRatio_working_3-way'!AK688</f>
        <v>#VALUE!</v>
      </c>
      <c r="AR688" s="10" t="str">
        <f>IF(A688="","",IF(('OddsRatio_working_3-way'!X688=0),IF(Q688&gt;0,-Q688^(1/3),(-Q688)^(1/3)),'OddsRatio_working_3-way'!AL688-'OddsRatio_working_3-way'!R688/3))</f>
        <v/>
      </c>
      <c r="AS688" s="11" t="e">
        <f>IF(('OddsRatio_working_3-way'!X688=0),IF(Q688&gt;0,-Q688^(1/3),(-Q688)^(1/3)),'OddsRatio_working_3-way'!AM688-'OddsRatio_working_3-way'!R688/3)</f>
        <v>#VALUE!</v>
      </c>
      <c r="AT688" s="11" t="e">
        <f>IF(('OddsRatio_working_3-way'!X688=0),IF(Q688&gt;0,-Q688^(1/3),(-Q688)^(1/3)),'OddsRatio_working_3-way'!AN688-'OddsRatio_working_3-way'!R688/3)</f>
        <v>#VALUE!</v>
      </c>
      <c r="AU688" s="11" t="e">
        <f>IF(('OddsRatio_working_3-way'!X688=0),0,'OddsRatio_working_3-way'!AO688)</f>
        <v>#VALUE!</v>
      </c>
      <c r="AV688" s="11" t="e">
        <f>IF(('OddsRatio_working_3-way'!X688=0),0,'OddsRatio_working_3-way'!AP688)</f>
        <v>#VALUE!</v>
      </c>
      <c r="AW688" s="11" t="e">
        <f>IF(('OddsRatio_working_3-way'!X688=0),0,'OddsRatio_working_3-way'!AQ688)</f>
        <v>#VALUE!</v>
      </c>
    </row>
    <row r="689" spans="1:4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9" t="e">
        <f t="shared" si="143"/>
        <v>#VALUE!</v>
      </c>
      <c r="E689" s="9" t="e">
        <f t="shared" si="144"/>
        <v>#VALUE!</v>
      </c>
      <c r="F689" s="9" t="e">
        <f t="shared" si="145"/>
        <v>#VALUE!</v>
      </c>
      <c r="G689" s="9" t="str">
        <f t="shared" si="146"/>
        <v/>
      </c>
      <c r="H689" s="9" t="str">
        <f t="shared" si="147"/>
        <v/>
      </c>
      <c r="I689" s="9" t="str">
        <f t="shared" si="148"/>
        <v/>
      </c>
      <c r="J689" s="9" t="str">
        <f t="shared" si="149"/>
        <v/>
      </c>
      <c r="K689" s="11" t="e">
        <f t="shared" si="150"/>
        <v>#VALUE!</v>
      </c>
      <c r="L689" s="11" t="e">
        <f t="shared" si="151"/>
        <v>#VALUE!</v>
      </c>
      <c r="M689" s="11" t="e">
        <f t="shared" si="152"/>
        <v>#VALUE!</v>
      </c>
      <c r="N689" s="11" t="e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#VALUE!</v>
      </c>
      <c r="O689" s="11">
        <f>0</f>
        <v>0</v>
      </c>
      <c r="P689" s="11" t="e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#VALUE!</v>
      </c>
      <c r="Q689" s="11" t="e">
        <f>2*'OddsRatio_working_3-way'!K689*'OddsRatio_working_3-way'!L689*'OddsRatio_working_3-way'!M689</f>
        <v>#VALUE!</v>
      </c>
      <c r="R689" s="11" t="e">
        <f t="shared" si="153"/>
        <v>#VALUE!</v>
      </c>
      <c r="S689" s="11" t="e">
        <f t="shared" si="154"/>
        <v>#VALUE!</v>
      </c>
      <c r="T689" s="11" t="e">
        <f t="shared" si="155"/>
        <v>#VALUE!</v>
      </c>
      <c r="U689" s="11" t="e">
        <f>'OddsRatio_working_3-way'!S689-'OddsRatio_working_3-way'!R689^2/3</f>
        <v>#VALUE!</v>
      </c>
      <c r="V689" s="11" t="e">
        <f>'OddsRatio_working_3-way'!S689*'OddsRatio_working_3-way'!R689/3-2*'OddsRatio_working_3-way'!R689^3/27-'OddsRatio_working_3-way'!T689</f>
        <v>#VALUE!</v>
      </c>
      <c r="W689" s="11" t="e">
        <f>'OddsRatio_working_3-way'!V689^2+4*'OddsRatio_working_3-way'!U689^3/27</f>
        <v>#VALUE!</v>
      </c>
      <c r="X689" s="11" t="e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#VALUE!</v>
      </c>
      <c r="Y689" s="11" t="e">
        <f>IF('OddsRatio_working_3-way'!W689&gt;=0,IF('OddsRatio_working_3-way'!V689+SQRT('OddsRatio_working_3-way'!W689)&gt;0,0,PI()),ACOS('OddsRatio_working_3-way'!V689/(2*'OddsRatio_working_3-way'!X689)))</f>
        <v>#VALUE!</v>
      </c>
      <c r="Z689" s="11" t="e">
        <f>'OddsRatio_working_3-way'!X689^(1/3)*COS('OddsRatio_working_3-way'!Y689/3)</f>
        <v>#VALUE!</v>
      </c>
      <c r="AA689" s="11" t="e">
        <f>'OddsRatio_working_3-way'!X689^(1/3)*COS(('OddsRatio_working_3-way'!Y689+2*PI())/3)</f>
        <v>#VALUE!</v>
      </c>
      <c r="AB689" s="11" t="e">
        <f>'OddsRatio_working_3-way'!X689^(1/3)*COS(('OddsRatio_working_3-way'!Y689+4*PI())/3)</f>
        <v>#VALUE!</v>
      </c>
      <c r="AC689" s="11" t="e">
        <f>'OddsRatio_working_3-way'!X689^(1/3)*SIN('OddsRatio_working_3-way'!Y689/3)</f>
        <v>#VALUE!</v>
      </c>
      <c r="AD689" s="11" t="e">
        <f>'OddsRatio_working_3-way'!X689^(1/3)*SIN(('OddsRatio_working_3-way'!Y689+2*PI())/3)</f>
        <v>#VALUE!</v>
      </c>
      <c r="AE689" s="11" t="e">
        <f>'OddsRatio_working_3-way'!X689^(1/3)*SIN(('OddsRatio_working_3-way'!Y689+4*PI())/3)</f>
        <v>#VALUE!</v>
      </c>
      <c r="AF689" s="11" t="e">
        <f>-'OddsRatio_working_3-way'!U689/(3*'OddsRatio_working_3-way'!X689^(1/3))*COS(('OddsRatio_working_3-way'!Y689)/3)</f>
        <v>#VALUE!</v>
      </c>
      <c r="AG689" s="11" t="e">
        <f>-'OddsRatio_working_3-way'!U689/(3*'OddsRatio_working_3-way'!X689^(1/3))*COS(('OddsRatio_working_3-way'!Y689+2*PI())/3)</f>
        <v>#VALUE!</v>
      </c>
      <c r="AH689" s="11" t="e">
        <f>-'OddsRatio_working_3-way'!U689/(3*'OddsRatio_working_3-way'!X689^(1/3))*COS(('OddsRatio_working_3-way'!Y689+4*PI())/3)</f>
        <v>#VALUE!</v>
      </c>
      <c r="AI689" s="11" t="e">
        <f>'OddsRatio_working_3-way'!U689/(3*'OddsRatio_working_3-way'!X689^(1/3))*SIN(('OddsRatio_working_3-way'!Y689)/3)</f>
        <v>#VALUE!</v>
      </c>
      <c r="AJ689" s="11" t="e">
        <f>'OddsRatio_working_3-way'!U689/(3*'OddsRatio_working_3-way'!X689^(1/3))*SIN(('OddsRatio_working_3-way'!Y689+2*PI())/3)</f>
        <v>#VALUE!</v>
      </c>
      <c r="AK689" s="11" t="e">
        <f>'OddsRatio_working_3-way'!U689/(3*'OddsRatio_working_3-way'!X689^(1/3))*SIN(('OddsRatio_working_3-way'!Y689+4*PI())/3)</f>
        <v>#VALUE!</v>
      </c>
      <c r="AL689" s="11" t="e">
        <f>'OddsRatio_working_3-way'!Z689+'OddsRatio_working_3-way'!AF689</f>
        <v>#VALUE!</v>
      </c>
      <c r="AM689" s="11" t="e">
        <f>'OddsRatio_working_3-way'!AA689+'OddsRatio_working_3-way'!AG689</f>
        <v>#VALUE!</v>
      </c>
      <c r="AN689" s="11" t="e">
        <f>'OddsRatio_working_3-way'!AB689+'OddsRatio_working_3-way'!AH689</f>
        <v>#VALUE!</v>
      </c>
      <c r="AO689" s="11" t="e">
        <f>'OddsRatio_working_3-way'!AC689+'OddsRatio_working_3-way'!AI689</f>
        <v>#VALUE!</v>
      </c>
      <c r="AP689" s="11" t="e">
        <f>'OddsRatio_working_3-way'!AD689+'OddsRatio_working_3-way'!AJ689</f>
        <v>#VALUE!</v>
      </c>
      <c r="AQ689" s="11" t="e">
        <f>'OddsRatio_working_3-way'!AE689+'OddsRatio_working_3-way'!AK689</f>
        <v>#VALUE!</v>
      </c>
      <c r="AR689" s="10" t="str">
        <f>IF(A689="","",IF(('OddsRatio_working_3-way'!X689=0),IF(Q689&gt;0,-Q689^(1/3),(-Q689)^(1/3)),'OddsRatio_working_3-way'!AL689-'OddsRatio_working_3-way'!R689/3))</f>
        <v/>
      </c>
      <c r="AS689" s="11" t="e">
        <f>IF(('OddsRatio_working_3-way'!X689=0),IF(Q689&gt;0,-Q689^(1/3),(-Q689)^(1/3)),'OddsRatio_working_3-way'!AM689-'OddsRatio_working_3-way'!R689/3)</f>
        <v>#VALUE!</v>
      </c>
      <c r="AT689" s="11" t="e">
        <f>IF(('OddsRatio_working_3-way'!X689=0),IF(Q689&gt;0,-Q689^(1/3),(-Q689)^(1/3)),'OddsRatio_working_3-way'!AN689-'OddsRatio_working_3-way'!R689/3)</f>
        <v>#VALUE!</v>
      </c>
      <c r="AU689" s="11" t="e">
        <f>IF(('OddsRatio_working_3-way'!X689=0),0,'OddsRatio_working_3-way'!AO689)</f>
        <v>#VALUE!</v>
      </c>
      <c r="AV689" s="11" t="e">
        <f>IF(('OddsRatio_working_3-way'!X689=0),0,'OddsRatio_working_3-way'!AP689)</f>
        <v>#VALUE!</v>
      </c>
      <c r="AW689" s="11" t="e">
        <f>IF(('OddsRatio_working_3-way'!X689=0),0,'OddsRatio_working_3-way'!AQ689)</f>
        <v>#VALUE!</v>
      </c>
    </row>
    <row r="690" spans="1:4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9" t="e">
        <f t="shared" si="143"/>
        <v>#VALUE!</v>
      </c>
      <c r="E690" s="9" t="e">
        <f t="shared" si="144"/>
        <v>#VALUE!</v>
      </c>
      <c r="F690" s="9" t="e">
        <f t="shared" si="145"/>
        <v>#VALUE!</v>
      </c>
      <c r="G690" s="9" t="str">
        <f t="shared" si="146"/>
        <v/>
      </c>
      <c r="H690" s="9" t="str">
        <f t="shared" si="147"/>
        <v/>
      </c>
      <c r="I690" s="9" t="str">
        <f t="shared" si="148"/>
        <v/>
      </c>
      <c r="J690" s="9" t="str">
        <f t="shared" si="149"/>
        <v/>
      </c>
      <c r="K690" s="11" t="e">
        <f t="shared" si="150"/>
        <v>#VALUE!</v>
      </c>
      <c r="L690" s="11" t="e">
        <f t="shared" si="151"/>
        <v>#VALUE!</v>
      </c>
      <c r="M690" s="11" t="e">
        <f t="shared" si="152"/>
        <v>#VALUE!</v>
      </c>
      <c r="N690" s="11" t="e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#VALUE!</v>
      </c>
      <c r="O690" s="11">
        <f>0</f>
        <v>0</v>
      </c>
      <c r="P690" s="11" t="e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#VALUE!</v>
      </c>
      <c r="Q690" s="11" t="e">
        <f>2*'OddsRatio_working_3-way'!K690*'OddsRatio_working_3-way'!L690*'OddsRatio_working_3-way'!M690</f>
        <v>#VALUE!</v>
      </c>
      <c r="R690" s="11" t="e">
        <f t="shared" si="153"/>
        <v>#VALUE!</v>
      </c>
      <c r="S690" s="11" t="e">
        <f t="shared" si="154"/>
        <v>#VALUE!</v>
      </c>
      <c r="T690" s="11" t="e">
        <f t="shared" si="155"/>
        <v>#VALUE!</v>
      </c>
      <c r="U690" s="11" t="e">
        <f>'OddsRatio_working_3-way'!S690-'OddsRatio_working_3-way'!R690^2/3</f>
        <v>#VALUE!</v>
      </c>
      <c r="V690" s="11" t="e">
        <f>'OddsRatio_working_3-way'!S690*'OddsRatio_working_3-way'!R690/3-2*'OddsRatio_working_3-way'!R690^3/27-'OddsRatio_working_3-way'!T690</f>
        <v>#VALUE!</v>
      </c>
      <c r="W690" s="11" t="e">
        <f>'OddsRatio_working_3-way'!V690^2+4*'OddsRatio_working_3-way'!U690^3/27</f>
        <v>#VALUE!</v>
      </c>
      <c r="X690" s="11" t="e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#VALUE!</v>
      </c>
      <c r="Y690" s="11" t="e">
        <f>IF('OddsRatio_working_3-way'!W690&gt;=0,IF('OddsRatio_working_3-way'!V690+SQRT('OddsRatio_working_3-way'!W690)&gt;0,0,PI()),ACOS('OddsRatio_working_3-way'!V690/(2*'OddsRatio_working_3-way'!X690)))</f>
        <v>#VALUE!</v>
      </c>
      <c r="Z690" s="11" t="e">
        <f>'OddsRatio_working_3-way'!X690^(1/3)*COS('OddsRatio_working_3-way'!Y690/3)</f>
        <v>#VALUE!</v>
      </c>
      <c r="AA690" s="11" t="e">
        <f>'OddsRatio_working_3-way'!X690^(1/3)*COS(('OddsRatio_working_3-way'!Y690+2*PI())/3)</f>
        <v>#VALUE!</v>
      </c>
      <c r="AB690" s="11" t="e">
        <f>'OddsRatio_working_3-way'!X690^(1/3)*COS(('OddsRatio_working_3-way'!Y690+4*PI())/3)</f>
        <v>#VALUE!</v>
      </c>
      <c r="AC690" s="11" t="e">
        <f>'OddsRatio_working_3-way'!X690^(1/3)*SIN('OddsRatio_working_3-way'!Y690/3)</f>
        <v>#VALUE!</v>
      </c>
      <c r="AD690" s="11" t="e">
        <f>'OddsRatio_working_3-way'!X690^(1/3)*SIN(('OddsRatio_working_3-way'!Y690+2*PI())/3)</f>
        <v>#VALUE!</v>
      </c>
      <c r="AE690" s="11" t="e">
        <f>'OddsRatio_working_3-way'!X690^(1/3)*SIN(('OddsRatio_working_3-way'!Y690+4*PI())/3)</f>
        <v>#VALUE!</v>
      </c>
      <c r="AF690" s="11" t="e">
        <f>-'OddsRatio_working_3-way'!U690/(3*'OddsRatio_working_3-way'!X690^(1/3))*COS(('OddsRatio_working_3-way'!Y690)/3)</f>
        <v>#VALUE!</v>
      </c>
      <c r="AG690" s="11" t="e">
        <f>-'OddsRatio_working_3-way'!U690/(3*'OddsRatio_working_3-way'!X690^(1/3))*COS(('OddsRatio_working_3-way'!Y690+2*PI())/3)</f>
        <v>#VALUE!</v>
      </c>
      <c r="AH690" s="11" t="e">
        <f>-'OddsRatio_working_3-way'!U690/(3*'OddsRatio_working_3-way'!X690^(1/3))*COS(('OddsRatio_working_3-way'!Y690+4*PI())/3)</f>
        <v>#VALUE!</v>
      </c>
      <c r="AI690" s="11" t="e">
        <f>'OddsRatio_working_3-way'!U690/(3*'OddsRatio_working_3-way'!X690^(1/3))*SIN(('OddsRatio_working_3-way'!Y690)/3)</f>
        <v>#VALUE!</v>
      </c>
      <c r="AJ690" s="11" t="e">
        <f>'OddsRatio_working_3-way'!U690/(3*'OddsRatio_working_3-way'!X690^(1/3))*SIN(('OddsRatio_working_3-way'!Y690+2*PI())/3)</f>
        <v>#VALUE!</v>
      </c>
      <c r="AK690" s="11" t="e">
        <f>'OddsRatio_working_3-way'!U690/(3*'OddsRatio_working_3-way'!X690^(1/3))*SIN(('OddsRatio_working_3-way'!Y690+4*PI())/3)</f>
        <v>#VALUE!</v>
      </c>
      <c r="AL690" s="11" t="e">
        <f>'OddsRatio_working_3-way'!Z690+'OddsRatio_working_3-way'!AF690</f>
        <v>#VALUE!</v>
      </c>
      <c r="AM690" s="11" t="e">
        <f>'OddsRatio_working_3-way'!AA690+'OddsRatio_working_3-way'!AG690</f>
        <v>#VALUE!</v>
      </c>
      <c r="AN690" s="11" t="e">
        <f>'OddsRatio_working_3-way'!AB690+'OddsRatio_working_3-way'!AH690</f>
        <v>#VALUE!</v>
      </c>
      <c r="AO690" s="11" t="e">
        <f>'OddsRatio_working_3-way'!AC690+'OddsRatio_working_3-way'!AI690</f>
        <v>#VALUE!</v>
      </c>
      <c r="AP690" s="11" t="e">
        <f>'OddsRatio_working_3-way'!AD690+'OddsRatio_working_3-way'!AJ690</f>
        <v>#VALUE!</v>
      </c>
      <c r="AQ690" s="11" t="e">
        <f>'OddsRatio_working_3-way'!AE690+'OddsRatio_working_3-way'!AK690</f>
        <v>#VALUE!</v>
      </c>
      <c r="AR690" s="10" t="str">
        <f>IF(A690="","",IF(('OddsRatio_working_3-way'!X690=0),IF(Q690&gt;0,-Q690^(1/3),(-Q690)^(1/3)),'OddsRatio_working_3-way'!AL690-'OddsRatio_working_3-way'!R690/3))</f>
        <v/>
      </c>
      <c r="AS690" s="11" t="e">
        <f>IF(('OddsRatio_working_3-way'!X690=0),IF(Q690&gt;0,-Q690^(1/3),(-Q690)^(1/3)),'OddsRatio_working_3-way'!AM690-'OddsRatio_working_3-way'!R690/3)</f>
        <v>#VALUE!</v>
      </c>
      <c r="AT690" s="11" t="e">
        <f>IF(('OddsRatio_working_3-way'!X690=0),IF(Q690&gt;0,-Q690^(1/3),(-Q690)^(1/3)),'OddsRatio_working_3-way'!AN690-'OddsRatio_working_3-way'!R690/3)</f>
        <v>#VALUE!</v>
      </c>
      <c r="AU690" s="11" t="e">
        <f>IF(('OddsRatio_working_3-way'!X690=0),0,'OddsRatio_working_3-way'!AO690)</f>
        <v>#VALUE!</v>
      </c>
      <c r="AV690" s="11" t="e">
        <f>IF(('OddsRatio_working_3-way'!X690=0),0,'OddsRatio_working_3-way'!AP690)</f>
        <v>#VALUE!</v>
      </c>
      <c r="AW690" s="11" t="e">
        <f>IF(('OddsRatio_working_3-way'!X690=0),0,'OddsRatio_working_3-way'!AQ690)</f>
        <v>#VALUE!</v>
      </c>
    </row>
    <row r="691" spans="1:4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9" t="e">
        <f t="shared" si="143"/>
        <v>#VALUE!</v>
      </c>
      <c r="E691" s="9" t="e">
        <f t="shared" si="144"/>
        <v>#VALUE!</v>
      </c>
      <c r="F691" s="9" t="e">
        <f t="shared" si="145"/>
        <v>#VALUE!</v>
      </c>
      <c r="G691" s="9" t="str">
        <f t="shared" si="146"/>
        <v/>
      </c>
      <c r="H691" s="9" t="str">
        <f t="shared" si="147"/>
        <v/>
      </c>
      <c r="I691" s="9" t="str">
        <f t="shared" si="148"/>
        <v/>
      </c>
      <c r="J691" s="9" t="str">
        <f t="shared" si="149"/>
        <v/>
      </c>
      <c r="K691" s="11" t="e">
        <f t="shared" si="150"/>
        <v>#VALUE!</v>
      </c>
      <c r="L691" s="11" t="e">
        <f t="shared" si="151"/>
        <v>#VALUE!</v>
      </c>
      <c r="M691" s="11" t="e">
        <f t="shared" si="152"/>
        <v>#VALUE!</v>
      </c>
      <c r="N691" s="11" t="e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#VALUE!</v>
      </c>
      <c r="O691" s="11">
        <f>0</f>
        <v>0</v>
      </c>
      <c r="P691" s="11" t="e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#VALUE!</v>
      </c>
      <c r="Q691" s="11" t="e">
        <f>2*'OddsRatio_working_3-way'!K691*'OddsRatio_working_3-way'!L691*'OddsRatio_working_3-way'!M691</f>
        <v>#VALUE!</v>
      </c>
      <c r="R691" s="11" t="e">
        <f t="shared" si="153"/>
        <v>#VALUE!</v>
      </c>
      <c r="S691" s="11" t="e">
        <f t="shared" si="154"/>
        <v>#VALUE!</v>
      </c>
      <c r="T691" s="11" t="e">
        <f t="shared" si="155"/>
        <v>#VALUE!</v>
      </c>
      <c r="U691" s="11" t="e">
        <f>'OddsRatio_working_3-way'!S691-'OddsRatio_working_3-way'!R691^2/3</f>
        <v>#VALUE!</v>
      </c>
      <c r="V691" s="11" t="e">
        <f>'OddsRatio_working_3-way'!S691*'OddsRatio_working_3-way'!R691/3-2*'OddsRatio_working_3-way'!R691^3/27-'OddsRatio_working_3-way'!T691</f>
        <v>#VALUE!</v>
      </c>
      <c r="W691" s="11" t="e">
        <f>'OddsRatio_working_3-way'!V691^2+4*'OddsRatio_working_3-way'!U691^3/27</f>
        <v>#VALUE!</v>
      </c>
      <c r="X691" s="11" t="e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#VALUE!</v>
      </c>
      <c r="Y691" s="11" t="e">
        <f>IF('OddsRatio_working_3-way'!W691&gt;=0,IF('OddsRatio_working_3-way'!V691+SQRT('OddsRatio_working_3-way'!W691)&gt;0,0,PI()),ACOS('OddsRatio_working_3-way'!V691/(2*'OddsRatio_working_3-way'!X691)))</f>
        <v>#VALUE!</v>
      </c>
      <c r="Z691" s="11" t="e">
        <f>'OddsRatio_working_3-way'!X691^(1/3)*COS('OddsRatio_working_3-way'!Y691/3)</f>
        <v>#VALUE!</v>
      </c>
      <c r="AA691" s="11" t="e">
        <f>'OddsRatio_working_3-way'!X691^(1/3)*COS(('OddsRatio_working_3-way'!Y691+2*PI())/3)</f>
        <v>#VALUE!</v>
      </c>
      <c r="AB691" s="11" t="e">
        <f>'OddsRatio_working_3-way'!X691^(1/3)*COS(('OddsRatio_working_3-way'!Y691+4*PI())/3)</f>
        <v>#VALUE!</v>
      </c>
      <c r="AC691" s="11" t="e">
        <f>'OddsRatio_working_3-way'!X691^(1/3)*SIN('OddsRatio_working_3-way'!Y691/3)</f>
        <v>#VALUE!</v>
      </c>
      <c r="AD691" s="11" t="e">
        <f>'OddsRatio_working_3-way'!X691^(1/3)*SIN(('OddsRatio_working_3-way'!Y691+2*PI())/3)</f>
        <v>#VALUE!</v>
      </c>
      <c r="AE691" s="11" t="e">
        <f>'OddsRatio_working_3-way'!X691^(1/3)*SIN(('OddsRatio_working_3-way'!Y691+4*PI())/3)</f>
        <v>#VALUE!</v>
      </c>
      <c r="AF691" s="11" t="e">
        <f>-'OddsRatio_working_3-way'!U691/(3*'OddsRatio_working_3-way'!X691^(1/3))*COS(('OddsRatio_working_3-way'!Y691)/3)</f>
        <v>#VALUE!</v>
      </c>
      <c r="AG691" s="11" t="e">
        <f>-'OddsRatio_working_3-way'!U691/(3*'OddsRatio_working_3-way'!X691^(1/3))*COS(('OddsRatio_working_3-way'!Y691+2*PI())/3)</f>
        <v>#VALUE!</v>
      </c>
      <c r="AH691" s="11" t="e">
        <f>-'OddsRatio_working_3-way'!U691/(3*'OddsRatio_working_3-way'!X691^(1/3))*COS(('OddsRatio_working_3-way'!Y691+4*PI())/3)</f>
        <v>#VALUE!</v>
      </c>
      <c r="AI691" s="11" t="e">
        <f>'OddsRatio_working_3-way'!U691/(3*'OddsRatio_working_3-way'!X691^(1/3))*SIN(('OddsRatio_working_3-way'!Y691)/3)</f>
        <v>#VALUE!</v>
      </c>
      <c r="AJ691" s="11" t="e">
        <f>'OddsRatio_working_3-way'!U691/(3*'OddsRatio_working_3-way'!X691^(1/3))*SIN(('OddsRatio_working_3-way'!Y691+2*PI())/3)</f>
        <v>#VALUE!</v>
      </c>
      <c r="AK691" s="11" t="e">
        <f>'OddsRatio_working_3-way'!U691/(3*'OddsRatio_working_3-way'!X691^(1/3))*SIN(('OddsRatio_working_3-way'!Y691+4*PI())/3)</f>
        <v>#VALUE!</v>
      </c>
      <c r="AL691" s="11" t="e">
        <f>'OddsRatio_working_3-way'!Z691+'OddsRatio_working_3-way'!AF691</f>
        <v>#VALUE!</v>
      </c>
      <c r="AM691" s="11" t="e">
        <f>'OddsRatio_working_3-way'!AA691+'OddsRatio_working_3-way'!AG691</f>
        <v>#VALUE!</v>
      </c>
      <c r="AN691" s="11" t="e">
        <f>'OddsRatio_working_3-way'!AB691+'OddsRatio_working_3-way'!AH691</f>
        <v>#VALUE!</v>
      </c>
      <c r="AO691" s="11" t="e">
        <f>'OddsRatio_working_3-way'!AC691+'OddsRatio_working_3-way'!AI691</f>
        <v>#VALUE!</v>
      </c>
      <c r="AP691" s="11" t="e">
        <f>'OddsRatio_working_3-way'!AD691+'OddsRatio_working_3-way'!AJ691</f>
        <v>#VALUE!</v>
      </c>
      <c r="AQ691" s="11" t="e">
        <f>'OddsRatio_working_3-way'!AE691+'OddsRatio_working_3-way'!AK691</f>
        <v>#VALUE!</v>
      </c>
      <c r="AR691" s="10" t="str">
        <f>IF(A691="","",IF(('OddsRatio_working_3-way'!X691=0),IF(Q691&gt;0,-Q691^(1/3),(-Q691)^(1/3)),'OddsRatio_working_3-way'!AL691-'OddsRatio_working_3-way'!R691/3))</f>
        <v/>
      </c>
      <c r="AS691" s="11" t="e">
        <f>IF(('OddsRatio_working_3-way'!X691=0),IF(Q691&gt;0,-Q691^(1/3),(-Q691)^(1/3)),'OddsRatio_working_3-way'!AM691-'OddsRatio_working_3-way'!R691/3)</f>
        <v>#VALUE!</v>
      </c>
      <c r="AT691" s="11" t="e">
        <f>IF(('OddsRatio_working_3-way'!X691=0),IF(Q691&gt;0,-Q691^(1/3),(-Q691)^(1/3)),'OddsRatio_working_3-way'!AN691-'OddsRatio_working_3-way'!R691/3)</f>
        <v>#VALUE!</v>
      </c>
      <c r="AU691" s="11" t="e">
        <f>IF(('OddsRatio_working_3-way'!X691=0),0,'OddsRatio_working_3-way'!AO691)</f>
        <v>#VALUE!</v>
      </c>
      <c r="AV691" s="11" t="e">
        <f>IF(('OddsRatio_working_3-way'!X691=0),0,'OddsRatio_working_3-way'!AP691)</f>
        <v>#VALUE!</v>
      </c>
      <c r="AW691" s="11" t="e">
        <f>IF(('OddsRatio_working_3-way'!X691=0),0,'OddsRatio_working_3-way'!AQ691)</f>
        <v>#VALUE!</v>
      </c>
    </row>
    <row r="692" spans="1:4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9" t="e">
        <f t="shared" si="143"/>
        <v>#VALUE!</v>
      </c>
      <c r="E692" s="9" t="e">
        <f t="shared" si="144"/>
        <v>#VALUE!</v>
      </c>
      <c r="F692" s="9" t="e">
        <f t="shared" si="145"/>
        <v>#VALUE!</v>
      </c>
      <c r="G692" s="9" t="str">
        <f t="shared" si="146"/>
        <v/>
      </c>
      <c r="H692" s="9" t="str">
        <f t="shared" si="147"/>
        <v/>
      </c>
      <c r="I692" s="9" t="str">
        <f t="shared" si="148"/>
        <v/>
      </c>
      <c r="J692" s="9" t="str">
        <f t="shared" si="149"/>
        <v/>
      </c>
      <c r="K692" s="11" t="e">
        <f t="shared" si="150"/>
        <v>#VALUE!</v>
      </c>
      <c r="L692" s="11" t="e">
        <f t="shared" si="151"/>
        <v>#VALUE!</v>
      </c>
      <c r="M692" s="11" t="e">
        <f t="shared" si="152"/>
        <v>#VALUE!</v>
      </c>
      <c r="N692" s="11" t="e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#VALUE!</v>
      </c>
      <c r="O692" s="11">
        <f>0</f>
        <v>0</v>
      </c>
      <c r="P692" s="11" t="e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#VALUE!</v>
      </c>
      <c r="Q692" s="11" t="e">
        <f>2*'OddsRatio_working_3-way'!K692*'OddsRatio_working_3-way'!L692*'OddsRatio_working_3-way'!M692</f>
        <v>#VALUE!</v>
      </c>
      <c r="R692" s="11" t="e">
        <f t="shared" si="153"/>
        <v>#VALUE!</v>
      </c>
      <c r="S692" s="11" t="e">
        <f t="shared" si="154"/>
        <v>#VALUE!</v>
      </c>
      <c r="T692" s="11" t="e">
        <f t="shared" si="155"/>
        <v>#VALUE!</v>
      </c>
      <c r="U692" s="11" t="e">
        <f>'OddsRatio_working_3-way'!S692-'OddsRatio_working_3-way'!R692^2/3</f>
        <v>#VALUE!</v>
      </c>
      <c r="V692" s="11" t="e">
        <f>'OddsRatio_working_3-way'!S692*'OddsRatio_working_3-way'!R692/3-2*'OddsRatio_working_3-way'!R692^3/27-'OddsRatio_working_3-way'!T692</f>
        <v>#VALUE!</v>
      </c>
      <c r="W692" s="11" t="e">
        <f>'OddsRatio_working_3-way'!V692^2+4*'OddsRatio_working_3-way'!U692^3/27</f>
        <v>#VALUE!</v>
      </c>
      <c r="X692" s="11" t="e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#VALUE!</v>
      </c>
      <c r="Y692" s="11" t="e">
        <f>IF('OddsRatio_working_3-way'!W692&gt;=0,IF('OddsRatio_working_3-way'!V692+SQRT('OddsRatio_working_3-way'!W692)&gt;0,0,PI()),ACOS('OddsRatio_working_3-way'!V692/(2*'OddsRatio_working_3-way'!X692)))</f>
        <v>#VALUE!</v>
      </c>
      <c r="Z692" s="11" t="e">
        <f>'OddsRatio_working_3-way'!X692^(1/3)*COS('OddsRatio_working_3-way'!Y692/3)</f>
        <v>#VALUE!</v>
      </c>
      <c r="AA692" s="11" t="e">
        <f>'OddsRatio_working_3-way'!X692^(1/3)*COS(('OddsRatio_working_3-way'!Y692+2*PI())/3)</f>
        <v>#VALUE!</v>
      </c>
      <c r="AB692" s="11" t="e">
        <f>'OddsRatio_working_3-way'!X692^(1/3)*COS(('OddsRatio_working_3-way'!Y692+4*PI())/3)</f>
        <v>#VALUE!</v>
      </c>
      <c r="AC692" s="11" t="e">
        <f>'OddsRatio_working_3-way'!X692^(1/3)*SIN('OddsRatio_working_3-way'!Y692/3)</f>
        <v>#VALUE!</v>
      </c>
      <c r="AD692" s="11" t="e">
        <f>'OddsRatio_working_3-way'!X692^(1/3)*SIN(('OddsRatio_working_3-way'!Y692+2*PI())/3)</f>
        <v>#VALUE!</v>
      </c>
      <c r="AE692" s="11" t="e">
        <f>'OddsRatio_working_3-way'!X692^(1/3)*SIN(('OddsRatio_working_3-way'!Y692+4*PI())/3)</f>
        <v>#VALUE!</v>
      </c>
      <c r="AF692" s="11" t="e">
        <f>-'OddsRatio_working_3-way'!U692/(3*'OddsRatio_working_3-way'!X692^(1/3))*COS(('OddsRatio_working_3-way'!Y692)/3)</f>
        <v>#VALUE!</v>
      </c>
      <c r="AG692" s="11" t="e">
        <f>-'OddsRatio_working_3-way'!U692/(3*'OddsRatio_working_3-way'!X692^(1/3))*COS(('OddsRatio_working_3-way'!Y692+2*PI())/3)</f>
        <v>#VALUE!</v>
      </c>
      <c r="AH692" s="11" t="e">
        <f>-'OddsRatio_working_3-way'!U692/(3*'OddsRatio_working_3-way'!X692^(1/3))*COS(('OddsRatio_working_3-way'!Y692+4*PI())/3)</f>
        <v>#VALUE!</v>
      </c>
      <c r="AI692" s="11" t="e">
        <f>'OddsRatio_working_3-way'!U692/(3*'OddsRatio_working_3-way'!X692^(1/3))*SIN(('OddsRatio_working_3-way'!Y692)/3)</f>
        <v>#VALUE!</v>
      </c>
      <c r="AJ692" s="11" t="e">
        <f>'OddsRatio_working_3-way'!U692/(3*'OddsRatio_working_3-way'!X692^(1/3))*SIN(('OddsRatio_working_3-way'!Y692+2*PI())/3)</f>
        <v>#VALUE!</v>
      </c>
      <c r="AK692" s="11" t="e">
        <f>'OddsRatio_working_3-way'!U692/(3*'OddsRatio_working_3-way'!X692^(1/3))*SIN(('OddsRatio_working_3-way'!Y692+4*PI())/3)</f>
        <v>#VALUE!</v>
      </c>
      <c r="AL692" s="11" t="e">
        <f>'OddsRatio_working_3-way'!Z692+'OddsRatio_working_3-way'!AF692</f>
        <v>#VALUE!</v>
      </c>
      <c r="AM692" s="11" t="e">
        <f>'OddsRatio_working_3-way'!AA692+'OddsRatio_working_3-way'!AG692</f>
        <v>#VALUE!</v>
      </c>
      <c r="AN692" s="11" t="e">
        <f>'OddsRatio_working_3-way'!AB692+'OddsRatio_working_3-way'!AH692</f>
        <v>#VALUE!</v>
      </c>
      <c r="AO692" s="11" t="e">
        <f>'OddsRatio_working_3-way'!AC692+'OddsRatio_working_3-way'!AI692</f>
        <v>#VALUE!</v>
      </c>
      <c r="AP692" s="11" t="e">
        <f>'OddsRatio_working_3-way'!AD692+'OddsRatio_working_3-way'!AJ692</f>
        <v>#VALUE!</v>
      </c>
      <c r="AQ692" s="11" t="e">
        <f>'OddsRatio_working_3-way'!AE692+'OddsRatio_working_3-way'!AK692</f>
        <v>#VALUE!</v>
      </c>
      <c r="AR692" s="10" t="str">
        <f>IF(A692="","",IF(('OddsRatio_working_3-way'!X692=0),IF(Q692&gt;0,-Q692^(1/3),(-Q692)^(1/3)),'OddsRatio_working_3-way'!AL692-'OddsRatio_working_3-way'!R692/3))</f>
        <v/>
      </c>
      <c r="AS692" s="11" t="e">
        <f>IF(('OddsRatio_working_3-way'!X692=0),IF(Q692&gt;0,-Q692^(1/3),(-Q692)^(1/3)),'OddsRatio_working_3-way'!AM692-'OddsRatio_working_3-way'!R692/3)</f>
        <v>#VALUE!</v>
      </c>
      <c r="AT692" s="11" t="e">
        <f>IF(('OddsRatio_working_3-way'!X692=0),IF(Q692&gt;0,-Q692^(1/3),(-Q692)^(1/3)),'OddsRatio_working_3-way'!AN692-'OddsRatio_working_3-way'!R692/3)</f>
        <v>#VALUE!</v>
      </c>
      <c r="AU692" s="11" t="e">
        <f>IF(('OddsRatio_working_3-way'!X692=0),0,'OddsRatio_working_3-way'!AO692)</f>
        <v>#VALUE!</v>
      </c>
      <c r="AV692" s="11" t="e">
        <f>IF(('OddsRatio_working_3-way'!X692=0),0,'OddsRatio_working_3-way'!AP692)</f>
        <v>#VALUE!</v>
      </c>
      <c r="AW692" s="11" t="e">
        <f>IF(('OddsRatio_working_3-way'!X692=0),0,'OddsRatio_working_3-way'!AQ692)</f>
        <v>#VALUE!</v>
      </c>
    </row>
    <row r="693" spans="1:4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9" t="e">
        <f t="shared" si="143"/>
        <v>#VALUE!</v>
      </c>
      <c r="E693" s="9" t="e">
        <f t="shared" si="144"/>
        <v>#VALUE!</v>
      </c>
      <c r="F693" s="9" t="e">
        <f t="shared" si="145"/>
        <v>#VALUE!</v>
      </c>
      <c r="G693" s="9" t="str">
        <f t="shared" si="146"/>
        <v/>
      </c>
      <c r="H693" s="9" t="str">
        <f t="shared" si="147"/>
        <v/>
      </c>
      <c r="I693" s="9" t="str">
        <f t="shared" si="148"/>
        <v/>
      </c>
      <c r="J693" s="9" t="str">
        <f t="shared" si="149"/>
        <v/>
      </c>
      <c r="K693" s="11" t="e">
        <f t="shared" si="150"/>
        <v>#VALUE!</v>
      </c>
      <c r="L693" s="11" t="e">
        <f t="shared" si="151"/>
        <v>#VALUE!</v>
      </c>
      <c r="M693" s="11" t="e">
        <f t="shared" si="152"/>
        <v>#VALUE!</v>
      </c>
      <c r="N693" s="11" t="e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#VALUE!</v>
      </c>
      <c r="O693" s="11">
        <f>0</f>
        <v>0</v>
      </c>
      <c r="P693" s="11" t="e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#VALUE!</v>
      </c>
      <c r="Q693" s="11" t="e">
        <f>2*'OddsRatio_working_3-way'!K693*'OddsRatio_working_3-way'!L693*'OddsRatio_working_3-way'!M693</f>
        <v>#VALUE!</v>
      </c>
      <c r="R693" s="11" t="e">
        <f t="shared" si="153"/>
        <v>#VALUE!</v>
      </c>
      <c r="S693" s="11" t="e">
        <f t="shared" si="154"/>
        <v>#VALUE!</v>
      </c>
      <c r="T693" s="11" t="e">
        <f t="shared" si="155"/>
        <v>#VALUE!</v>
      </c>
      <c r="U693" s="11" t="e">
        <f>'OddsRatio_working_3-way'!S693-'OddsRatio_working_3-way'!R693^2/3</f>
        <v>#VALUE!</v>
      </c>
      <c r="V693" s="11" t="e">
        <f>'OddsRatio_working_3-way'!S693*'OddsRatio_working_3-way'!R693/3-2*'OddsRatio_working_3-way'!R693^3/27-'OddsRatio_working_3-way'!T693</f>
        <v>#VALUE!</v>
      </c>
      <c r="W693" s="11" t="e">
        <f>'OddsRatio_working_3-way'!V693^2+4*'OddsRatio_working_3-way'!U693^3/27</f>
        <v>#VALUE!</v>
      </c>
      <c r="X693" s="11" t="e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#VALUE!</v>
      </c>
      <c r="Y693" s="11" t="e">
        <f>IF('OddsRatio_working_3-way'!W693&gt;=0,IF('OddsRatio_working_3-way'!V693+SQRT('OddsRatio_working_3-way'!W693)&gt;0,0,PI()),ACOS('OddsRatio_working_3-way'!V693/(2*'OddsRatio_working_3-way'!X693)))</f>
        <v>#VALUE!</v>
      </c>
      <c r="Z693" s="11" t="e">
        <f>'OddsRatio_working_3-way'!X693^(1/3)*COS('OddsRatio_working_3-way'!Y693/3)</f>
        <v>#VALUE!</v>
      </c>
      <c r="AA693" s="11" t="e">
        <f>'OddsRatio_working_3-way'!X693^(1/3)*COS(('OddsRatio_working_3-way'!Y693+2*PI())/3)</f>
        <v>#VALUE!</v>
      </c>
      <c r="AB693" s="11" t="e">
        <f>'OddsRatio_working_3-way'!X693^(1/3)*COS(('OddsRatio_working_3-way'!Y693+4*PI())/3)</f>
        <v>#VALUE!</v>
      </c>
      <c r="AC693" s="11" t="e">
        <f>'OddsRatio_working_3-way'!X693^(1/3)*SIN('OddsRatio_working_3-way'!Y693/3)</f>
        <v>#VALUE!</v>
      </c>
      <c r="AD693" s="11" t="e">
        <f>'OddsRatio_working_3-way'!X693^(1/3)*SIN(('OddsRatio_working_3-way'!Y693+2*PI())/3)</f>
        <v>#VALUE!</v>
      </c>
      <c r="AE693" s="11" t="e">
        <f>'OddsRatio_working_3-way'!X693^(1/3)*SIN(('OddsRatio_working_3-way'!Y693+4*PI())/3)</f>
        <v>#VALUE!</v>
      </c>
      <c r="AF693" s="11" t="e">
        <f>-'OddsRatio_working_3-way'!U693/(3*'OddsRatio_working_3-way'!X693^(1/3))*COS(('OddsRatio_working_3-way'!Y693)/3)</f>
        <v>#VALUE!</v>
      </c>
      <c r="AG693" s="11" t="e">
        <f>-'OddsRatio_working_3-way'!U693/(3*'OddsRatio_working_3-way'!X693^(1/3))*COS(('OddsRatio_working_3-way'!Y693+2*PI())/3)</f>
        <v>#VALUE!</v>
      </c>
      <c r="AH693" s="11" t="e">
        <f>-'OddsRatio_working_3-way'!U693/(3*'OddsRatio_working_3-way'!X693^(1/3))*COS(('OddsRatio_working_3-way'!Y693+4*PI())/3)</f>
        <v>#VALUE!</v>
      </c>
      <c r="AI693" s="11" t="e">
        <f>'OddsRatio_working_3-way'!U693/(3*'OddsRatio_working_3-way'!X693^(1/3))*SIN(('OddsRatio_working_3-way'!Y693)/3)</f>
        <v>#VALUE!</v>
      </c>
      <c r="AJ693" s="11" t="e">
        <f>'OddsRatio_working_3-way'!U693/(3*'OddsRatio_working_3-way'!X693^(1/3))*SIN(('OddsRatio_working_3-way'!Y693+2*PI())/3)</f>
        <v>#VALUE!</v>
      </c>
      <c r="AK693" s="11" t="e">
        <f>'OddsRatio_working_3-way'!U693/(3*'OddsRatio_working_3-way'!X693^(1/3))*SIN(('OddsRatio_working_3-way'!Y693+4*PI())/3)</f>
        <v>#VALUE!</v>
      </c>
      <c r="AL693" s="11" t="e">
        <f>'OddsRatio_working_3-way'!Z693+'OddsRatio_working_3-way'!AF693</f>
        <v>#VALUE!</v>
      </c>
      <c r="AM693" s="11" t="e">
        <f>'OddsRatio_working_3-way'!AA693+'OddsRatio_working_3-way'!AG693</f>
        <v>#VALUE!</v>
      </c>
      <c r="AN693" s="11" t="e">
        <f>'OddsRatio_working_3-way'!AB693+'OddsRatio_working_3-way'!AH693</f>
        <v>#VALUE!</v>
      </c>
      <c r="AO693" s="11" t="e">
        <f>'OddsRatio_working_3-way'!AC693+'OddsRatio_working_3-way'!AI693</f>
        <v>#VALUE!</v>
      </c>
      <c r="AP693" s="11" t="e">
        <f>'OddsRatio_working_3-way'!AD693+'OddsRatio_working_3-way'!AJ693</f>
        <v>#VALUE!</v>
      </c>
      <c r="AQ693" s="11" t="e">
        <f>'OddsRatio_working_3-way'!AE693+'OddsRatio_working_3-way'!AK693</f>
        <v>#VALUE!</v>
      </c>
      <c r="AR693" s="10" t="str">
        <f>IF(A693="","",IF(('OddsRatio_working_3-way'!X693=0),IF(Q693&gt;0,-Q693^(1/3),(-Q693)^(1/3)),'OddsRatio_working_3-way'!AL693-'OddsRatio_working_3-way'!R693/3))</f>
        <v/>
      </c>
      <c r="AS693" s="11" t="e">
        <f>IF(('OddsRatio_working_3-way'!X693=0),IF(Q693&gt;0,-Q693^(1/3),(-Q693)^(1/3)),'OddsRatio_working_3-way'!AM693-'OddsRatio_working_3-way'!R693/3)</f>
        <v>#VALUE!</v>
      </c>
      <c r="AT693" s="11" t="e">
        <f>IF(('OddsRatio_working_3-way'!X693=0),IF(Q693&gt;0,-Q693^(1/3),(-Q693)^(1/3)),'OddsRatio_working_3-way'!AN693-'OddsRatio_working_3-way'!R693/3)</f>
        <v>#VALUE!</v>
      </c>
      <c r="AU693" s="11" t="e">
        <f>IF(('OddsRatio_working_3-way'!X693=0),0,'OddsRatio_working_3-way'!AO693)</f>
        <v>#VALUE!</v>
      </c>
      <c r="AV693" s="11" t="e">
        <f>IF(('OddsRatio_working_3-way'!X693=0),0,'OddsRatio_working_3-way'!AP693)</f>
        <v>#VALUE!</v>
      </c>
      <c r="AW693" s="11" t="e">
        <f>IF(('OddsRatio_working_3-way'!X693=0),0,'OddsRatio_working_3-way'!AQ693)</f>
        <v>#VALUE!</v>
      </c>
    </row>
    <row r="694" spans="1:4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9" t="e">
        <f t="shared" si="143"/>
        <v>#VALUE!</v>
      </c>
      <c r="E694" s="9" t="e">
        <f t="shared" si="144"/>
        <v>#VALUE!</v>
      </c>
      <c r="F694" s="9" t="e">
        <f t="shared" si="145"/>
        <v>#VALUE!</v>
      </c>
      <c r="G694" s="9" t="str">
        <f t="shared" si="146"/>
        <v/>
      </c>
      <c r="H694" s="9" t="str">
        <f t="shared" si="147"/>
        <v/>
      </c>
      <c r="I694" s="9" t="str">
        <f t="shared" si="148"/>
        <v/>
      </c>
      <c r="J694" s="9" t="str">
        <f t="shared" si="149"/>
        <v/>
      </c>
      <c r="K694" s="11" t="e">
        <f t="shared" si="150"/>
        <v>#VALUE!</v>
      </c>
      <c r="L694" s="11" t="e">
        <f t="shared" si="151"/>
        <v>#VALUE!</v>
      </c>
      <c r="M694" s="11" t="e">
        <f t="shared" si="152"/>
        <v>#VALUE!</v>
      </c>
      <c r="N694" s="11" t="e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#VALUE!</v>
      </c>
      <c r="O694" s="11">
        <f>0</f>
        <v>0</v>
      </c>
      <c r="P694" s="11" t="e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#VALUE!</v>
      </c>
      <c r="Q694" s="11" t="e">
        <f>2*'OddsRatio_working_3-way'!K694*'OddsRatio_working_3-way'!L694*'OddsRatio_working_3-way'!M694</f>
        <v>#VALUE!</v>
      </c>
      <c r="R694" s="11" t="e">
        <f t="shared" si="153"/>
        <v>#VALUE!</v>
      </c>
      <c r="S694" s="11" t="e">
        <f t="shared" si="154"/>
        <v>#VALUE!</v>
      </c>
      <c r="T694" s="11" t="e">
        <f t="shared" si="155"/>
        <v>#VALUE!</v>
      </c>
      <c r="U694" s="11" t="e">
        <f>'OddsRatio_working_3-way'!S694-'OddsRatio_working_3-way'!R694^2/3</f>
        <v>#VALUE!</v>
      </c>
      <c r="V694" s="11" t="e">
        <f>'OddsRatio_working_3-way'!S694*'OddsRatio_working_3-way'!R694/3-2*'OddsRatio_working_3-way'!R694^3/27-'OddsRatio_working_3-way'!T694</f>
        <v>#VALUE!</v>
      </c>
      <c r="W694" s="11" t="e">
        <f>'OddsRatio_working_3-way'!V694^2+4*'OddsRatio_working_3-way'!U694^3/27</f>
        <v>#VALUE!</v>
      </c>
      <c r="X694" s="11" t="e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#VALUE!</v>
      </c>
      <c r="Y694" s="11" t="e">
        <f>IF('OddsRatio_working_3-way'!W694&gt;=0,IF('OddsRatio_working_3-way'!V694+SQRT('OddsRatio_working_3-way'!W694)&gt;0,0,PI()),ACOS('OddsRatio_working_3-way'!V694/(2*'OddsRatio_working_3-way'!X694)))</f>
        <v>#VALUE!</v>
      </c>
      <c r="Z694" s="11" t="e">
        <f>'OddsRatio_working_3-way'!X694^(1/3)*COS('OddsRatio_working_3-way'!Y694/3)</f>
        <v>#VALUE!</v>
      </c>
      <c r="AA694" s="11" t="e">
        <f>'OddsRatio_working_3-way'!X694^(1/3)*COS(('OddsRatio_working_3-way'!Y694+2*PI())/3)</f>
        <v>#VALUE!</v>
      </c>
      <c r="AB694" s="11" t="e">
        <f>'OddsRatio_working_3-way'!X694^(1/3)*COS(('OddsRatio_working_3-way'!Y694+4*PI())/3)</f>
        <v>#VALUE!</v>
      </c>
      <c r="AC694" s="11" t="e">
        <f>'OddsRatio_working_3-way'!X694^(1/3)*SIN('OddsRatio_working_3-way'!Y694/3)</f>
        <v>#VALUE!</v>
      </c>
      <c r="AD694" s="11" t="e">
        <f>'OddsRatio_working_3-way'!X694^(1/3)*SIN(('OddsRatio_working_3-way'!Y694+2*PI())/3)</f>
        <v>#VALUE!</v>
      </c>
      <c r="AE694" s="11" t="e">
        <f>'OddsRatio_working_3-way'!X694^(1/3)*SIN(('OddsRatio_working_3-way'!Y694+4*PI())/3)</f>
        <v>#VALUE!</v>
      </c>
      <c r="AF694" s="11" t="e">
        <f>-'OddsRatio_working_3-way'!U694/(3*'OddsRatio_working_3-way'!X694^(1/3))*COS(('OddsRatio_working_3-way'!Y694)/3)</f>
        <v>#VALUE!</v>
      </c>
      <c r="AG694" s="11" t="e">
        <f>-'OddsRatio_working_3-way'!U694/(3*'OddsRatio_working_3-way'!X694^(1/3))*COS(('OddsRatio_working_3-way'!Y694+2*PI())/3)</f>
        <v>#VALUE!</v>
      </c>
      <c r="AH694" s="11" t="e">
        <f>-'OddsRatio_working_3-way'!U694/(3*'OddsRatio_working_3-way'!X694^(1/3))*COS(('OddsRatio_working_3-way'!Y694+4*PI())/3)</f>
        <v>#VALUE!</v>
      </c>
      <c r="AI694" s="11" t="e">
        <f>'OddsRatio_working_3-way'!U694/(3*'OddsRatio_working_3-way'!X694^(1/3))*SIN(('OddsRatio_working_3-way'!Y694)/3)</f>
        <v>#VALUE!</v>
      </c>
      <c r="AJ694" s="11" t="e">
        <f>'OddsRatio_working_3-way'!U694/(3*'OddsRatio_working_3-way'!X694^(1/3))*SIN(('OddsRatio_working_3-way'!Y694+2*PI())/3)</f>
        <v>#VALUE!</v>
      </c>
      <c r="AK694" s="11" t="e">
        <f>'OddsRatio_working_3-way'!U694/(3*'OddsRatio_working_3-way'!X694^(1/3))*SIN(('OddsRatio_working_3-way'!Y694+4*PI())/3)</f>
        <v>#VALUE!</v>
      </c>
      <c r="AL694" s="11" t="e">
        <f>'OddsRatio_working_3-way'!Z694+'OddsRatio_working_3-way'!AF694</f>
        <v>#VALUE!</v>
      </c>
      <c r="AM694" s="11" t="e">
        <f>'OddsRatio_working_3-way'!AA694+'OddsRatio_working_3-way'!AG694</f>
        <v>#VALUE!</v>
      </c>
      <c r="AN694" s="11" t="e">
        <f>'OddsRatio_working_3-way'!AB694+'OddsRatio_working_3-way'!AH694</f>
        <v>#VALUE!</v>
      </c>
      <c r="AO694" s="11" t="e">
        <f>'OddsRatio_working_3-way'!AC694+'OddsRatio_working_3-way'!AI694</f>
        <v>#VALUE!</v>
      </c>
      <c r="AP694" s="11" t="e">
        <f>'OddsRatio_working_3-way'!AD694+'OddsRatio_working_3-way'!AJ694</f>
        <v>#VALUE!</v>
      </c>
      <c r="AQ694" s="11" t="e">
        <f>'OddsRatio_working_3-way'!AE694+'OddsRatio_working_3-way'!AK694</f>
        <v>#VALUE!</v>
      </c>
      <c r="AR694" s="10" t="str">
        <f>IF(A694="","",IF(('OddsRatio_working_3-way'!X694=0),IF(Q694&gt;0,-Q694^(1/3),(-Q694)^(1/3)),'OddsRatio_working_3-way'!AL694-'OddsRatio_working_3-way'!R694/3))</f>
        <v/>
      </c>
      <c r="AS694" s="11" t="e">
        <f>IF(('OddsRatio_working_3-way'!X694=0),IF(Q694&gt;0,-Q694^(1/3),(-Q694)^(1/3)),'OddsRatio_working_3-way'!AM694-'OddsRatio_working_3-way'!R694/3)</f>
        <v>#VALUE!</v>
      </c>
      <c r="AT694" s="11" t="e">
        <f>IF(('OddsRatio_working_3-way'!X694=0),IF(Q694&gt;0,-Q694^(1/3),(-Q694)^(1/3)),'OddsRatio_working_3-way'!AN694-'OddsRatio_working_3-way'!R694/3)</f>
        <v>#VALUE!</v>
      </c>
      <c r="AU694" s="11" t="e">
        <f>IF(('OddsRatio_working_3-way'!X694=0),0,'OddsRatio_working_3-way'!AO694)</f>
        <v>#VALUE!</v>
      </c>
      <c r="AV694" s="11" t="e">
        <f>IF(('OddsRatio_working_3-way'!X694=0),0,'OddsRatio_working_3-way'!AP694)</f>
        <v>#VALUE!</v>
      </c>
      <c r="AW694" s="11" t="e">
        <f>IF(('OddsRatio_working_3-way'!X694=0),0,'OddsRatio_working_3-way'!AQ694)</f>
        <v>#VALUE!</v>
      </c>
    </row>
    <row r="695" spans="1:4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1.8</v>
      </c>
      <c r="B2" s="4">
        <f>IF('True_Odds_Calculator_2-way'!B3="","",'True_Odds_Calculator_2-way'!B3)</f>
        <v>2.0699999999999998</v>
      </c>
      <c r="C2" s="4">
        <f t="shared" ref="C2:C65" si="0">IF(A2="","",((1/A2)+(1/B2))-1)</f>
        <v>3.8647342995169254E-2</v>
      </c>
      <c r="D2" s="4">
        <f>IF(A2="","",(2*A2)/(2-($C2*A2)))</f>
        <v>1.8648648648648651</v>
      </c>
      <c r="E2" s="4">
        <f>IF(B2="","",(2*B2)/(2-($C2*B2)))</f>
        <v>2.15625</v>
      </c>
      <c r="G2" s="4">
        <f t="shared" ref="G2:G65" si="1">IF(A2="","",C2+1)</f>
        <v>1.0386473429951693</v>
      </c>
    </row>
    <row r="3" spans="1:7" x14ac:dyDescent="0.2">
      <c r="A3" s="4">
        <f>IF('True_Odds_Calculator_2-way'!A4="","",'True_Odds_Calculator_2-way'!A4)</f>
        <v>1.59</v>
      </c>
      <c r="B3" s="4">
        <f>IF('True_Odds_Calculator_2-way'!B4="","",'True_Odds_Calculator_2-way'!B4)</f>
        <v>2.5</v>
      </c>
      <c r="C3" s="4">
        <f t="shared" si="0"/>
        <v>2.8930817610062887E-2</v>
      </c>
      <c r="D3" s="4">
        <f t="shared" ref="D3:D66" si="2">IF(A3="","",(2*A3)/(2-($C3*A3)))</f>
        <v>1.6274309109518936</v>
      </c>
      <c r="E3" s="4">
        <f t="shared" ref="E3:E66" si="3">IF(B3="","",(2*B3)/(2-($C3*B3)))</f>
        <v>2.5938009787928222</v>
      </c>
      <c r="G3" s="4">
        <f t="shared" si="1"/>
        <v>1.0289308176100629</v>
      </c>
    </row>
    <row r="4" spans="1:7" x14ac:dyDescent="0.2">
      <c r="A4" s="4">
        <f>IF('True_Odds_Calculator_2-way'!A5="","",'True_Odds_Calculator_2-way'!A5)</f>
        <v>1.97</v>
      </c>
      <c r="B4" s="4">
        <f>IF('True_Odds_Calculator_2-way'!B5="","",'True_Odds_Calculator_2-way'!B5)</f>
        <v>1.92</v>
      </c>
      <c r="C4" s="4">
        <f t="shared" si="0"/>
        <v>2.844754653130277E-2</v>
      </c>
      <c r="D4" s="4">
        <f t="shared" si="2"/>
        <v>2.0267924123888115</v>
      </c>
      <c r="E4" s="4">
        <f t="shared" si="3"/>
        <v>1.9739066903246005</v>
      </c>
      <c r="G4" s="4">
        <f t="shared" si="1"/>
        <v>1.0284475465313028</v>
      </c>
    </row>
    <row r="5" spans="1:7" x14ac:dyDescent="0.2">
      <c r="A5" s="4">
        <f>IF('True_Odds_Calculator_2-way'!A6="","",'True_Odds_Calculator_2-way'!A6)</f>
        <v>1.74</v>
      </c>
      <c r="B5" s="4">
        <f>IF('True_Odds_Calculator_2-way'!B6="","",'True_Odds_Calculator_2-way'!B6)</f>
        <v>2.19</v>
      </c>
      <c r="C5" s="4">
        <f t="shared" si="0"/>
        <v>3.1333648244370904E-2</v>
      </c>
      <c r="D5" s="4">
        <f t="shared" si="2"/>
        <v>1.7887621461765948</v>
      </c>
      <c r="E5" s="4">
        <f t="shared" si="3"/>
        <v>2.2678093197643276</v>
      </c>
      <c r="G5" s="4">
        <f t="shared" si="1"/>
        <v>1.0313336482443709</v>
      </c>
    </row>
    <row r="6" spans="1:7" x14ac:dyDescent="0.2">
      <c r="A6" s="4">
        <f>IF('True_Odds_Calculator_2-way'!A7="","",'True_Odds_Calculator_2-way'!A7)</f>
        <v>2.27</v>
      </c>
      <c r="B6" s="4">
        <f>IF('True_Odds_Calculator_2-way'!B7="","",'True_Odds_Calculator_2-way'!B7)</f>
        <v>1.7</v>
      </c>
      <c r="C6" s="4">
        <f t="shared" si="0"/>
        <v>2.876392847888054E-2</v>
      </c>
      <c r="D6" s="4">
        <f t="shared" si="2"/>
        <v>2.3466099118273029</v>
      </c>
      <c r="E6" s="4">
        <f t="shared" si="3"/>
        <v>1.7426055543011967</v>
      </c>
      <c r="G6" s="4">
        <f t="shared" si="1"/>
        <v>1.0287639284788805</v>
      </c>
    </row>
    <row r="7" spans="1:7" x14ac:dyDescent="0.2">
      <c r="A7" s="4">
        <f>IF('True_Odds_Calculator_2-way'!A8="","",'True_Odds_Calculator_2-way'!A8)</f>
        <v>1.82</v>
      </c>
      <c r="B7" s="4">
        <f>IF('True_Odds_Calculator_2-way'!B8="","",'True_Odds_Calculator_2-way'!B8)</f>
        <v>2.09</v>
      </c>
      <c r="C7" s="4">
        <f t="shared" si="0"/>
        <v>2.7919448972080652E-2</v>
      </c>
      <c r="D7" s="4">
        <f t="shared" si="2"/>
        <v>1.8674456281604401</v>
      </c>
      <c r="E7" s="4">
        <f t="shared" si="3"/>
        <v>2.152810006225593</v>
      </c>
      <c r="G7" s="4">
        <f t="shared" si="1"/>
        <v>1.0279194489720807</v>
      </c>
    </row>
    <row r="8" spans="1:7" x14ac:dyDescent="0.2">
      <c r="A8" s="4">
        <f>IF('True_Odds_Calculator_2-way'!A9="","",'True_Odds_Calculator_2-way'!A9)</f>
        <v>1.95</v>
      </c>
      <c r="B8" s="4">
        <f>IF('True_Odds_Calculator_2-way'!B9="","",'True_Odds_Calculator_2-way'!B9)</f>
        <v>1.95</v>
      </c>
      <c r="C8" s="4">
        <f t="shared" si="0"/>
        <v>2.5641025641025772E-2</v>
      </c>
      <c r="D8" s="4">
        <f t="shared" si="2"/>
        <v>2.0000000000000004</v>
      </c>
      <c r="E8" s="4">
        <f t="shared" si="3"/>
        <v>2.0000000000000004</v>
      </c>
      <c r="G8" s="4">
        <f t="shared" si="1"/>
        <v>1.0256410256410258</v>
      </c>
    </row>
    <row r="9" spans="1:7" x14ac:dyDescent="0.2">
      <c r="A9" s="4">
        <f>IF('True_Odds_Calculator_2-way'!A10="","",'True_Odds_Calculator_2-way'!A10)</f>
        <v>2.38</v>
      </c>
      <c r="B9" s="4">
        <f>IF('True_Odds_Calculator_2-way'!B10="","",'True_Odds_Calculator_2-way'!B10)</f>
        <v>1.63</v>
      </c>
      <c r="C9" s="4">
        <f t="shared" si="0"/>
        <v>3.3664999742228252E-2</v>
      </c>
      <c r="D9" s="4">
        <f t="shared" si="2"/>
        <v>2.4793251102447753</v>
      </c>
      <c r="E9" s="4">
        <f t="shared" si="3"/>
        <v>1.6759839288028686</v>
      </c>
      <c r="G9" s="4">
        <f t="shared" si="1"/>
        <v>1.0336649997422283</v>
      </c>
    </row>
    <row r="10" spans="1:7" x14ac:dyDescent="0.2">
      <c r="A10" s="4">
        <f>IF('True_Odds_Calculator_2-way'!A11="","",'True_Odds_Calculator_2-way'!A11)</f>
        <v>1.93</v>
      </c>
      <c r="B10" s="4">
        <f>IF('True_Odds_Calculator_2-way'!B11="","",'True_Odds_Calculator_2-way'!B11)</f>
        <v>1.95</v>
      </c>
      <c r="C10" s="4">
        <f t="shared" si="0"/>
        <v>3.0955227846419575E-2</v>
      </c>
      <c r="D10" s="4">
        <f t="shared" si="2"/>
        <v>1.9894277785119598</v>
      </c>
      <c r="E10" s="4">
        <f t="shared" si="3"/>
        <v>2.0106851876586083</v>
      </c>
      <c r="G10" s="4">
        <f t="shared" si="1"/>
        <v>1.0309552278464196</v>
      </c>
    </row>
    <row r="11" spans="1:7" x14ac:dyDescent="0.2">
      <c r="A11" s="4">
        <f>IF('True_Odds_Calculator_2-way'!A12="","",'True_Odds_Calculator_2-way'!A12)</f>
        <v>1.78</v>
      </c>
      <c r="B11" s="4">
        <f>IF('True_Odds_Calculator_2-way'!B12="","",'True_Odds_Calculator_2-way'!B12)</f>
        <v>2.0699999999999998</v>
      </c>
      <c r="C11" s="4">
        <f t="shared" si="0"/>
        <v>4.4889540248602255E-2</v>
      </c>
      <c r="D11" s="4">
        <f t="shared" si="2"/>
        <v>1.8540733658732955</v>
      </c>
      <c r="E11" s="4">
        <f t="shared" si="3"/>
        <v>2.1708596005420371</v>
      </c>
      <c r="G11" s="4">
        <f t="shared" si="1"/>
        <v>1.0448895402486023</v>
      </c>
    </row>
    <row r="12" spans="1:7" x14ac:dyDescent="0.2">
      <c r="A12" s="4">
        <f>IF('True_Odds_Calculator_2-way'!A13="","",'True_Odds_Calculator_2-way'!A13)</f>
        <v>1.64</v>
      </c>
      <c r="B12" s="4">
        <f>IF('True_Odds_Calculator_2-way'!B13="","",'True_Odds_Calculator_2-way'!B13)</f>
        <v>2.36</v>
      </c>
      <c r="C12" s="4">
        <f t="shared" si="0"/>
        <v>3.3484911120297722E-2</v>
      </c>
      <c r="D12" s="4">
        <f t="shared" si="2"/>
        <v>1.6863018473335656</v>
      </c>
      <c r="E12" s="4">
        <f t="shared" si="3"/>
        <v>2.4570848146267141</v>
      </c>
      <c r="G12" s="4">
        <f t="shared" si="1"/>
        <v>1.0334849111202977</v>
      </c>
    </row>
    <row r="13" spans="1:7" x14ac:dyDescent="0.2">
      <c r="A13" s="4">
        <f>IF('True_Odds_Calculator_2-way'!A14="","",'True_Odds_Calculator_2-way'!A14)</f>
        <v>2.0299999999999998</v>
      </c>
      <c r="B13" s="4">
        <f>IF('True_Odds_Calculator_2-way'!B14="","",'True_Odds_Calculator_2-way'!B14)</f>
        <v>1.87</v>
      </c>
      <c r="C13" s="4">
        <f t="shared" si="0"/>
        <v>2.737019572719368E-2</v>
      </c>
      <c r="D13" s="4">
        <f t="shared" si="2"/>
        <v>2.0880063804625832</v>
      </c>
      <c r="E13" s="4">
        <f t="shared" si="3"/>
        <v>1.9191122570208035</v>
      </c>
      <c r="G13" s="4">
        <f t="shared" si="1"/>
        <v>1.0273701957271937</v>
      </c>
    </row>
    <row r="14" spans="1:7" x14ac:dyDescent="0.2">
      <c r="A14" s="4">
        <f>IF('True_Odds_Calculator_2-way'!A15="","",'True_Odds_Calculator_2-way'!A15)</f>
        <v>1.64</v>
      </c>
      <c r="B14" s="4">
        <f>IF('True_Odds_Calculator_2-way'!B15="","",'True_Odds_Calculator_2-way'!B15)</f>
        <v>2.33</v>
      </c>
      <c r="C14" s="4">
        <f t="shared" si="0"/>
        <v>3.8940646917198674E-2</v>
      </c>
      <c r="D14" s="4">
        <f t="shared" si="2"/>
        <v>1.6940946976414255</v>
      </c>
      <c r="E14" s="4">
        <f t="shared" si="3"/>
        <v>2.4407256004087885</v>
      </c>
      <c r="G14" s="4">
        <f t="shared" si="1"/>
        <v>1.0389406469171987</v>
      </c>
    </row>
    <row r="15" spans="1:7" x14ac:dyDescent="0.2">
      <c r="A15" s="4">
        <f>IF('True_Odds_Calculator_2-way'!A16="","",'True_Odds_Calculator_2-way'!A16)</f>
        <v>2.0699999999999998</v>
      </c>
      <c r="B15" s="4">
        <f>IF('True_Odds_Calculator_2-way'!B16="","",'True_Odds_Calculator_2-way'!B16)</f>
        <v>1.81</v>
      </c>
      <c r="C15" s="4">
        <f t="shared" si="0"/>
        <v>3.5577975284917462E-2</v>
      </c>
      <c r="D15" s="4">
        <f t="shared" si="2"/>
        <v>2.1491381535549374</v>
      </c>
      <c r="E15" s="4">
        <f t="shared" si="3"/>
        <v>1.8702173858786533</v>
      </c>
      <c r="G15" s="4">
        <f t="shared" si="1"/>
        <v>1.0355779752849175</v>
      </c>
    </row>
    <row r="16" spans="1:7" x14ac:dyDescent="0.2">
      <c r="A16" s="4">
        <f>IF('True_Odds_Calculator_2-way'!A17="","",'True_Odds_Calculator_2-way'!A17)</f>
        <v>1.66</v>
      </c>
      <c r="B16" s="4">
        <f>IF('True_Odds_Calculator_2-way'!B17="","",'True_Odds_Calculator_2-way'!B17)</f>
        <v>2.2999999999999998</v>
      </c>
      <c r="C16" s="4">
        <f t="shared" si="0"/>
        <v>3.7192247249869137E-2</v>
      </c>
      <c r="D16" s="4">
        <f t="shared" si="2"/>
        <v>1.7128757290264693</v>
      </c>
      <c r="E16" s="4">
        <f t="shared" si="3"/>
        <v>2.402769037130271</v>
      </c>
      <c r="G16" s="4">
        <f t="shared" si="1"/>
        <v>1.0371922472498691</v>
      </c>
    </row>
    <row r="17" spans="1:7" x14ac:dyDescent="0.2">
      <c r="A17" s="4">
        <f>IF('True_Odds_Calculator_2-way'!A18="","",'True_Odds_Calculator_2-way'!A18)</f>
        <v>1.69</v>
      </c>
      <c r="B17" s="4">
        <f>IF('True_Odds_Calculator_2-way'!B18="","",'True_Odds_Calculator_2-way'!B18)</f>
        <v>2.2400000000000002</v>
      </c>
      <c r="C17" s="4">
        <f t="shared" si="0"/>
        <v>3.8144547759932479E-2</v>
      </c>
      <c r="D17" s="4">
        <f t="shared" si="2"/>
        <v>1.7462865578005351</v>
      </c>
      <c r="E17" s="4">
        <f t="shared" si="3"/>
        <v>2.3399678575843743</v>
      </c>
      <c r="G17" s="4">
        <f t="shared" si="1"/>
        <v>1.0381445477599325</v>
      </c>
    </row>
    <row r="18" spans="1:7" x14ac:dyDescent="0.2">
      <c r="A18" s="4">
        <f>IF('True_Odds_Calculator_2-way'!A19="","",'True_Odds_Calculator_2-way'!A19)</f>
        <v>1.78</v>
      </c>
      <c r="B18" s="4">
        <f>IF('True_Odds_Calculator_2-way'!B19="","",'True_Odds_Calculator_2-way'!B19)</f>
        <v>2.15</v>
      </c>
      <c r="C18" s="4">
        <f t="shared" si="0"/>
        <v>2.6914031878756184E-2</v>
      </c>
      <c r="D18" s="4">
        <f t="shared" si="2"/>
        <v>1.8236835835120324</v>
      </c>
      <c r="E18" s="4">
        <f t="shared" si="3"/>
        <v>2.2140584321666186</v>
      </c>
      <c r="G18" s="4">
        <f t="shared" si="1"/>
        <v>1.0269140318787562</v>
      </c>
    </row>
    <row r="19" spans="1:7" x14ac:dyDescent="0.2">
      <c r="A19" s="4">
        <f>IF('True_Odds_Calculator_2-way'!A20="","",'True_Odds_Calculator_2-way'!A20)</f>
        <v>1.72</v>
      </c>
      <c r="B19" s="4">
        <f>IF('True_Odds_Calculator_2-way'!B20="","",'True_Odds_Calculator_2-way'!B20)</f>
        <v>2.2200000000000002</v>
      </c>
      <c r="C19" s="4">
        <f t="shared" si="0"/>
        <v>3.1845799287659737E-2</v>
      </c>
      <c r="D19" s="4">
        <f t="shared" si="2"/>
        <v>1.7684327528714336</v>
      </c>
      <c r="E19" s="4">
        <f t="shared" si="3"/>
        <v>2.3013500482160079</v>
      </c>
      <c r="G19" s="4">
        <f t="shared" si="1"/>
        <v>1.0318457992876597</v>
      </c>
    </row>
    <row r="20" spans="1:7" x14ac:dyDescent="0.2">
      <c r="A20" s="4">
        <f>IF('True_Odds_Calculator_2-way'!A21="","",'True_Odds_Calculator_2-way'!A21)</f>
        <v>1.68</v>
      </c>
      <c r="B20" s="4">
        <f>IF('True_Odds_Calculator_2-way'!B21="","",'True_Odds_Calculator_2-way'!B21)</f>
        <v>2.31</v>
      </c>
      <c r="C20" s="4">
        <f t="shared" si="0"/>
        <v>2.813852813852824E-2</v>
      </c>
      <c r="D20" s="4">
        <f t="shared" si="2"/>
        <v>1.7206703910614525</v>
      </c>
      <c r="E20" s="4">
        <f t="shared" si="3"/>
        <v>2.3875968992248064</v>
      </c>
      <c r="G20" s="4">
        <f t="shared" si="1"/>
        <v>1.0281385281385282</v>
      </c>
    </row>
    <row r="21" spans="1:7" x14ac:dyDescent="0.2">
      <c r="A21" s="4">
        <f>IF('True_Odds_Calculator_2-way'!A22="","",'True_Odds_Calculator_2-way'!A22)</f>
        <v>1.61</v>
      </c>
      <c r="B21" s="4">
        <f>IF('True_Odds_Calculator_2-way'!B22="","",'True_Odds_Calculator_2-way'!B22)</f>
        <v>2.46</v>
      </c>
      <c r="C21" s="4">
        <f t="shared" si="0"/>
        <v>2.7622077463010708E-2</v>
      </c>
      <c r="D21" s="4">
        <f t="shared" si="2"/>
        <v>1.6466137280172954</v>
      </c>
      <c r="E21" s="4">
        <f t="shared" si="3"/>
        <v>2.5465183565871534</v>
      </c>
      <c r="G21" s="4">
        <f t="shared" si="1"/>
        <v>1.0276220774630107</v>
      </c>
    </row>
    <row r="22" spans="1:7" x14ac:dyDescent="0.2">
      <c r="A22" s="4">
        <f>IF('True_Odds_Calculator_2-way'!A23="","",'True_Odds_Calculator_2-way'!A23)</f>
        <v>1.58</v>
      </c>
      <c r="B22" s="4">
        <f>IF('True_Odds_Calculator_2-way'!B23="","",'True_Odds_Calculator_2-way'!B23)</f>
        <v>2.5299999999999998</v>
      </c>
      <c r="C22" s="4">
        <f t="shared" si="0"/>
        <v>2.8168309401110703E-2</v>
      </c>
      <c r="D22" s="4">
        <f t="shared" si="2"/>
        <v>1.6159598981283099</v>
      </c>
      <c r="E22" s="4">
        <f t="shared" si="3"/>
        <v>2.6234823127912317</v>
      </c>
      <c r="G22" s="4">
        <f t="shared" si="1"/>
        <v>1.0281683094011107</v>
      </c>
    </row>
    <row r="23" spans="1:7" x14ac:dyDescent="0.2">
      <c r="A23" s="4">
        <f>IF('True_Odds_Calculator_2-way'!A24="","",'True_Odds_Calculator_2-way'!A24)</f>
        <v>1.28</v>
      </c>
      <c r="B23" s="4">
        <f>IF('True_Odds_Calculator_2-way'!B24="","",'True_Odds_Calculator_2-way'!B24)</f>
        <v>4.33</v>
      </c>
      <c r="C23" s="4">
        <f t="shared" si="0"/>
        <v>1.2196882217090144E-2</v>
      </c>
      <c r="D23" s="4">
        <f t="shared" si="2"/>
        <v>1.2900702946790188</v>
      </c>
      <c r="E23" s="4">
        <f t="shared" si="3"/>
        <v>4.4474402182635222</v>
      </c>
      <c r="G23" s="4">
        <f t="shared" si="1"/>
        <v>1.0121968822170901</v>
      </c>
    </row>
    <row r="24" spans="1:7" x14ac:dyDescent="0.2">
      <c r="A24" s="4">
        <f>IF('True_Odds_Calculator_2-way'!A25="","",'True_Odds_Calculator_2-way'!A25)</f>
        <v>1.59</v>
      </c>
      <c r="B24" s="4">
        <f>IF('True_Odds_Calculator_2-way'!B25="","",'True_Odds_Calculator_2-way'!B25)</f>
        <v>2.4700000000000002</v>
      </c>
      <c r="C24" s="4">
        <f t="shared" si="0"/>
        <v>3.37891172052045E-2</v>
      </c>
      <c r="D24" s="4">
        <f t="shared" si="2"/>
        <v>1.6338901254342355</v>
      </c>
      <c r="E24" s="4">
        <f t="shared" si="3"/>
        <v>2.5775604633610079</v>
      </c>
      <c r="G24" s="4">
        <f t="shared" si="1"/>
        <v>1.0337891172052045</v>
      </c>
    </row>
    <row r="25" spans="1:7" x14ac:dyDescent="0.2">
      <c r="A25" s="4">
        <f>IF('True_Odds_Calculator_2-way'!A26="","",'True_Odds_Calculator_2-way'!A26)</f>
        <v>1.87</v>
      </c>
      <c r="B25" s="4">
        <f>IF('True_Odds_Calculator_2-way'!B26="","",'True_Odds_Calculator_2-way'!B26)</f>
        <v>2.02</v>
      </c>
      <c r="C25" s="4">
        <f t="shared" si="0"/>
        <v>2.9808863239265015E-2</v>
      </c>
      <c r="D25" s="4">
        <f t="shared" si="2"/>
        <v>1.9236135865967305</v>
      </c>
      <c r="E25" s="4">
        <f t="shared" si="3"/>
        <v>2.082703865027292</v>
      </c>
      <c r="G25" s="4">
        <f t="shared" si="1"/>
        <v>1.029808863239265</v>
      </c>
    </row>
    <row r="26" spans="1:7" x14ac:dyDescent="0.2">
      <c r="A26" s="4">
        <f>IF('True_Odds_Calculator_2-way'!A27="","",'True_Odds_Calculator_2-way'!A27)</f>
        <v>1.78</v>
      </c>
      <c r="B26" s="4">
        <f>IF('True_Odds_Calculator_2-way'!B27="","",'True_Odds_Calculator_2-way'!B27)</f>
        <v>2.12</v>
      </c>
      <c r="C26" s="4">
        <f t="shared" si="0"/>
        <v>3.3495866016535869E-2</v>
      </c>
      <c r="D26" s="4">
        <f t="shared" si="2"/>
        <v>1.8346946713341112</v>
      </c>
      <c r="E26" s="4">
        <f t="shared" si="3"/>
        <v>2.1980428704566637</v>
      </c>
      <c r="G26" s="4">
        <f t="shared" si="1"/>
        <v>1.0334958660165359</v>
      </c>
    </row>
    <row r="27" spans="1:7" x14ac:dyDescent="0.2">
      <c r="A27" s="4">
        <f>IF('True_Odds_Calculator_2-way'!A28="","",'True_Odds_Calculator_2-way'!A28)</f>
        <v>1.96</v>
      </c>
      <c r="B27" s="4">
        <f>IF('True_Odds_Calculator_2-way'!B28="","",'True_Odds_Calculator_2-way'!B28)</f>
        <v>1.93</v>
      </c>
      <c r="C27" s="4">
        <f t="shared" si="0"/>
        <v>2.8338796658559762E-2</v>
      </c>
      <c r="D27" s="4">
        <f t="shared" si="2"/>
        <v>2.0159880622468553</v>
      </c>
      <c r="E27" s="4">
        <f t="shared" si="3"/>
        <v>1.9842635333613092</v>
      </c>
      <c r="G27" s="4">
        <f t="shared" si="1"/>
        <v>1.0283387966585598</v>
      </c>
    </row>
    <row r="28" spans="1:7" x14ac:dyDescent="0.2">
      <c r="A28" s="4">
        <f>IF('True_Odds_Calculator_2-way'!A29="","",'True_Odds_Calculator_2-way'!A29)</f>
        <v>1.34</v>
      </c>
      <c r="B28" s="4">
        <f>IF('True_Odds_Calculator_2-way'!B29="","",'True_Odds_Calculator_2-way'!B29)</f>
        <v>3.4</v>
      </c>
      <c r="C28" s="4">
        <f t="shared" si="0"/>
        <v>4.0386303775241439E-2</v>
      </c>
      <c r="D28" s="4">
        <f t="shared" si="2"/>
        <v>1.37726723095526</v>
      </c>
      <c r="E28" s="4">
        <f t="shared" si="3"/>
        <v>3.6506410256410255</v>
      </c>
      <c r="G28" s="4">
        <f t="shared" si="1"/>
        <v>1.0403863037752414</v>
      </c>
    </row>
    <row r="29" spans="1:7" x14ac:dyDescent="0.2">
      <c r="A29" s="4">
        <f>IF('True_Odds_Calculator_2-way'!A30="","",'True_Odds_Calculator_2-way'!A30)</f>
        <v>2.19</v>
      </c>
      <c r="B29" s="4">
        <f>IF('True_Odds_Calculator_2-way'!B30="","",'True_Odds_Calculator_2-way'!B30)</f>
        <v>1.75</v>
      </c>
      <c r="C29" s="4">
        <f t="shared" si="0"/>
        <v>2.8049575994781417E-2</v>
      </c>
      <c r="D29" s="4">
        <f t="shared" si="2"/>
        <v>2.2593957258658803</v>
      </c>
      <c r="E29" s="4">
        <f t="shared" si="3"/>
        <v>1.7940315974253949</v>
      </c>
      <c r="G29" s="4">
        <f t="shared" si="1"/>
        <v>1.0280495759947814</v>
      </c>
    </row>
    <row r="30" spans="1:7" x14ac:dyDescent="0.2">
      <c r="A30" s="4">
        <f>IF('True_Odds_Calculator_2-way'!A31="","",'True_Odds_Calculator_2-way'!A31)</f>
        <v>1.43</v>
      </c>
      <c r="B30" s="4">
        <f>IF('True_Odds_Calculator_2-way'!B31="","",'True_Odds_Calculator_2-way'!B31)</f>
        <v>2.95</v>
      </c>
      <c r="C30" s="4">
        <f t="shared" si="0"/>
        <v>3.8283750148156992E-2</v>
      </c>
      <c r="D30" s="4">
        <f t="shared" si="2"/>
        <v>1.4702448375010893</v>
      </c>
      <c r="E30" s="4">
        <f t="shared" si="3"/>
        <v>3.1265517880303877</v>
      </c>
      <c r="G30" s="4">
        <f t="shared" si="1"/>
        <v>1.038283750148157</v>
      </c>
    </row>
    <row r="31" spans="1:7" x14ac:dyDescent="0.2">
      <c r="A31" s="4">
        <f>IF('True_Odds_Calculator_2-way'!A32="","",'True_Odds_Calculator_2-way'!A32)</f>
        <v>2.2400000000000002</v>
      </c>
      <c r="B31" s="4">
        <f>IF('True_Odds_Calculator_2-way'!B32="","",'True_Odds_Calculator_2-way'!B32)</f>
        <v>1.71</v>
      </c>
      <c r="C31" s="4">
        <f t="shared" si="0"/>
        <v>3.1223893065998265E-2</v>
      </c>
      <c r="D31" s="4">
        <f t="shared" si="2"/>
        <v>2.3211731911283482</v>
      </c>
      <c r="E31" s="4">
        <f t="shared" si="3"/>
        <v>1.7569030364186771</v>
      </c>
      <c r="G31" s="4">
        <f t="shared" si="1"/>
        <v>1.0312238930659983</v>
      </c>
    </row>
    <row r="32" spans="1:7" x14ac:dyDescent="0.2">
      <c r="A32" s="4">
        <f>IF('True_Odds_Calculator_2-way'!A33="","",'True_Odds_Calculator_2-way'!A33)</f>
        <v>1.63</v>
      </c>
      <c r="B32" s="4">
        <f>IF('True_Odds_Calculator_2-way'!B33="","",'True_Odds_Calculator_2-way'!B33)</f>
        <v>2.4</v>
      </c>
      <c r="C32" s="4">
        <f t="shared" si="0"/>
        <v>3.0163599182004175E-2</v>
      </c>
      <c r="D32" s="4">
        <f t="shared" si="2"/>
        <v>1.6710807347287484</v>
      </c>
      <c r="E32" s="4">
        <f t="shared" si="3"/>
        <v>2.49013367281986</v>
      </c>
      <c r="G32" s="4">
        <f t="shared" si="1"/>
        <v>1.0301635991820042</v>
      </c>
    </row>
    <row r="33" spans="1:7" x14ac:dyDescent="0.2">
      <c r="A33" s="4">
        <f>IF('True_Odds_Calculator_2-way'!A34="","",'True_Odds_Calculator_2-way'!A34)</f>
        <v>1.96</v>
      </c>
      <c r="B33" s="4">
        <f>IF('True_Odds_Calculator_2-way'!B34="","",'True_Odds_Calculator_2-way'!B34)</f>
        <v>1.94</v>
      </c>
      <c r="C33" s="4">
        <f t="shared" si="0"/>
        <v>2.5667999158426325E-2</v>
      </c>
      <c r="D33" s="4">
        <f t="shared" si="2"/>
        <v>2.0105752961082914</v>
      </c>
      <c r="E33" s="4">
        <f t="shared" si="3"/>
        <v>1.9895353704478862</v>
      </c>
      <c r="G33" s="4">
        <f t="shared" si="1"/>
        <v>1.0256679991584263</v>
      </c>
    </row>
    <row r="34" spans="1:7" x14ac:dyDescent="0.2">
      <c r="A34" s="4">
        <f>IF('True_Odds_Calculator_2-way'!A35="","",'True_Odds_Calculator_2-way'!A35)</f>
        <v>1.97</v>
      </c>
      <c r="B34" s="4">
        <f>IF('True_Odds_Calculator_2-way'!B35="","",'True_Odds_Calculator_2-way'!B35)</f>
        <v>1.93</v>
      </c>
      <c r="C34" s="4">
        <f t="shared" si="0"/>
        <v>2.5748928223876311E-2</v>
      </c>
      <c r="D34" s="4">
        <f t="shared" si="2"/>
        <v>2.0212647191728026</v>
      </c>
      <c r="E34" s="4">
        <f t="shared" si="3"/>
        <v>1.9791780536685666</v>
      </c>
      <c r="G34" s="4">
        <f t="shared" si="1"/>
        <v>1.0257489282238763</v>
      </c>
    </row>
    <row r="35" spans="1:7" x14ac:dyDescent="0.2">
      <c r="A35" s="4">
        <f>IF('True_Odds_Calculator_2-way'!A36="","",'True_Odds_Calculator_2-way'!A36)</f>
        <v>1.83</v>
      </c>
      <c r="B35" s="4">
        <f>IF('True_Odds_Calculator_2-way'!B36="","",'True_Odds_Calculator_2-way'!B36)</f>
        <v>2.08</v>
      </c>
      <c r="C35" s="4">
        <f t="shared" si="0"/>
        <v>2.7217318200924545E-2</v>
      </c>
      <c r="D35" s="4">
        <f t="shared" si="2"/>
        <v>1.8767379942806428</v>
      </c>
      <c r="E35" s="4">
        <f t="shared" si="3"/>
        <v>2.1405916094927453</v>
      </c>
      <c r="G35" s="4">
        <f t="shared" si="1"/>
        <v>1.0272173182009245</v>
      </c>
    </row>
    <row r="36" spans="1:7" x14ac:dyDescent="0.2">
      <c r="A36" s="4">
        <f>IF('True_Odds_Calculator_2-way'!A37="","",'True_Odds_Calculator_2-way'!A37)</f>
        <v>2.0299999999999998</v>
      </c>
      <c r="B36" s="4">
        <f>IF('True_Odds_Calculator_2-way'!B37="","",'True_Odds_Calculator_2-way'!B37)</f>
        <v>1.88</v>
      </c>
      <c r="C36" s="4">
        <f t="shared" si="0"/>
        <v>2.4525731055444977E-2</v>
      </c>
      <c r="D36" s="4">
        <f t="shared" si="2"/>
        <v>2.0818241326641935</v>
      </c>
      <c r="E36" s="4">
        <f t="shared" si="3"/>
        <v>1.9243646631706333</v>
      </c>
      <c r="G36" s="4">
        <f t="shared" si="1"/>
        <v>1.024525731055445</v>
      </c>
    </row>
    <row r="37" spans="1:7" x14ac:dyDescent="0.2">
      <c r="A37" s="4">
        <f>IF('True_Odds_Calculator_2-way'!A38="","",'True_Odds_Calculator_2-way'!A38)</f>
        <v>2.12</v>
      </c>
      <c r="B37" s="4">
        <f>IF('True_Odds_Calculator_2-way'!B38="","",'True_Odds_Calculator_2-way'!B38)</f>
        <v>1.79</v>
      </c>
      <c r="C37" s="4">
        <f t="shared" si="0"/>
        <v>3.0357331084642114E-2</v>
      </c>
      <c r="D37" s="4">
        <f t="shared" si="2"/>
        <v>2.1904871854075272</v>
      </c>
      <c r="E37" s="4">
        <f t="shared" si="3"/>
        <v>1.8399922420480992</v>
      </c>
      <c r="G37" s="4">
        <f t="shared" si="1"/>
        <v>1.0303573310846421</v>
      </c>
    </row>
    <row r="38" spans="1:7" x14ac:dyDescent="0.2">
      <c r="A38" s="4">
        <f>IF('True_Odds_Calculator_2-way'!A39="","",'True_Odds_Calculator_2-way'!A39)</f>
        <v>2.13</v>
      </c>
      <c r="B38" s="4">
        <f>IF('True_Odds_Calculator_2-way'!B39="","",'True_Odds_Calculator_2-way'!B39)</f>
        <v>1.79</v>
      </c>
      <c r="C38" s="4">
        <f t="shared" si="0"/>
        <v>2.8142785952212312E-2</v>
      </c>
      <c r="D38" s="4">
        <f t="shared" si="2"/>
        <v>2.1958130561234772</v>
      </c>
      <c r="E38" s="4">
        <f t="shared" si="3"/>
        <v>1.8362511137332338</v>
      </c>
      <c r="G38" s="4">
        <f t="shared" si="1"/>
        <v>1.0281427859522123</v>
      </c>
    </row>
    <row r="39" spans="1:7" x14ac:dyDescent="0.2">
      <c r="A39" s="4">
        <f>IF('True_Odds_Calculator_2-way'!A40="","",'True_Odds_Calculator_2-way'!A40)</f>
        <v>2.16</v>
      </c>
      <c r="B39" s="4">
        <f>IF('True_Odds_Calculator_2-way'!B40="","",'True_Odds_Calculator_2-way'!B40)</f>
        <v>1.77</v>
      </c>
      <c r="C39" s="4">
        <f t="shared" si="0"/>
        <v>2.79347143753923E-2</v>
      </c>
      <c r="D39" s="4">
        <f t="shared" si="2"/>
        <v>2.2271932890597692</v>
      </c>
      <c r="E39" s="4">
        <f t="shared" si="3"/>
        <v>1.8148675590999714</v>
      </c>
      <c r="G39" s="4">
        <f t="shared" si="1"/>
        <v>1.0279347143753923</v>
      </c>
    </row>
    <row r="40" spans="1:7" x14ac:dyDescent="0.2">
      <c r="A40" s="4">
        <f>IF('True_Odds_Calculator_2-way'!A41="","",'True_Odds_Calculator_2-way'!A41)</f>
        <v>2.2400000000000002</v>
      </c>
      <c r="B40" s="4">
        <f>IF('True_Odds_Calculator_2-way'!B41="","",'True_Odds_Calculator_2-way'!B41)</f>
        <v>1.71</v>
      </c>
      <c r="C40" s="4">
        <f t="shared" si="0"/>
        <v>3.1223893065998265E-2</v>
      </c>
      <c r="D40" s="4">
        <f t="shared" si="2"/>
        <v>2.3211731911283482</v>
      </c>
      <c r="E40" s="4">
        <f t="shared" si="3"/>
        <v>1.7569030364186771</v>
      </c>
      <c r="G40" s="4">
        <f t="shared" si="1"/>
        <v>1.0312238930659983</v>
      </c>
    </row>
    <row r="41" spans="1:7" x14ac:dyDescent="0.2">
      <c r="A41" s="4">
        <f>IF('True_Odds_Calculator_2-way'!A42="","",'True_Odds_Calculator_2-way'!A42)</f>
        <v>1.95</v>
      </c>
      <c r="B41" s="4">
        <f>IF('True_Odds_Calculator_2-way'!B42="","",'True_Odds_Calculator_2-way'!B42)</f>
        <v>1.95</v>
      </c>
      <c r="C41" s="4">
        <f t="shared" si="0"/>
        <v>2.5641025641025772E-2</v>
      </c>
      <c r="D41" s="4">
        <f t="shared" si="2"/>
        <v>2.0000000000000004</v>
      </c>
      <c r="E41" s="4">
        <f t="shared" si="3"/>
        <v>2.0000000000000004</v>
      </c>
      <c r="G41" s="4">
        <f t="shared" si="1"/>
        <v>1.0256410256410258</v>
      </c>
    </row>
    <row r="42" spans="1:7" x14ac:dyDescent="0.2">
      <c r="A42" s="4">
        <f>IF('True_Odds_Calculator_2-way'!A43="","",'True_Odds_Calculator_2-way'!A43)</f>
        <v>1.99</v>
      </c>
      <c r="B42" s="4">
        <f>IF('True_Odds_Calculator_2-way'!B43="","",'True_Odds_Calculator_2-way'!B43)</f>
        <v>1.92</v>
      </c>
      <c r="C42" s="4">
        <f t="shared" si="0"/>
        <v>2.3345896147403788E-2</v>
      </c>
      <c r="D42" s="4">
        <f t="shared" si="2"/>
        <v>2.0373253705876082</v>
      </c>
      <c r="E42" s="4">
        <f t="shared" si="3"/>
        <v>1.9640176827387685</v>
      </c>
      <c r="G42" s="4">
        <f t="shared" si="1"/>
        <v>1.0233458961474038</v>
      </c>
    </row>
    <row r="43" spans="1:7" x14ac:dyDescent="0.2">
      <c r="A43" s="4">
        <f>IF('True_Odds_Calculator_2-way'!A44="","",'True_Odds_Calculator_2-way'!A44)</f>
        <v>2.57</v>
      </c>
      <c r="B43" s="4">
        <f>IF('True_Odds_Calculator_2-way'!B44="","",'True_Odds_Calculator_2-way'!B44)</f>
        <v>1.56</v>
      </c>
      <c r="C43" s="4">
        <f t="shared" si="0"/>
        <v>3.0130699391399673E-2</v>
      </c>
      <c r="D43" s="4">
        <f t="shared" si="2"/>
        <v>2.6735129367831414</v>
      </c>
      <c r="E43" s="4">
        <f t="shared" si="3"/>
        <v>1.597545425565827</v>
      </c>
      <c r="G43" s="4">
        <f t="shared" si="1"/>
        <v>1.0301306993913997</v>
      </c>
    </row>
    <row r="44" spans="1:7" x14ac:dyDescent="0.2">
      <c r="A44" s="4">
        <f>IF('True_Odds_Calculator_2-way'!A45="","",'True_Odds_Calculator_2-way'!A45)</f>
        <v>2.08</v>
      </c>
      <c r="B44" s="4">
        <f>IF('True_Odds_Calculator_2-way'!B45="","",'True_Odds_Calculator_2-way'!B45)</f>
        <v>1.82</v>
      </c>
      <c r="C44" s="4">
        <f t="shared" si="0"/>
        <v>3.0219780219780112E-2</v>
      </c>
      <c r="D44" s="4">
        <f t="shared" si="2"/>
        <v>2.1474926253687316</v>
      </c>
      <c r="E44" s="4">
        <f t="shared" si="3"/>
        <v>1.8714652956298199</v>
      </c>
      <c r="G44" s="4">
        <f t="shared" si="1"/>
        <v>1.0302197802197801</v>
      </c>
    </row>
    <row r="45" spans="1:7" x14ac:dyDescent="0.2">
      <c r="A45" s="4">
        <f>IF('True_Odds_Calculator_2-way'!A46="","",'True_Odds_Calculator_2-way'!A46)</f>
        <v>2.13</v>
      </c>
      <c r="B45" s="4">
        <f>IF('True_Odds_Calculator_2-way'!B46="","",'True_Odds_Calculator_2-way'!B46)</f>
        <v>1.79</v>
      </c>
      <c r="C45" s="4">
        <f t="shared" si="0"/>
        <v>2.8142785952212312E-2</v>
      </c>
      <c r="D45" s="4">
        <f t="shared" si="2"/>
        <v>2.1958130561234772</v>
      </c>
      <c r="E45" s="4">
        <f t="shared" si="3"/>
        <v>1.8362511137332338</v>
      </c>
      <c r="G45" s="4">
        <f t="shared" si="1"/>
        <v>1.0281427859522123</v>
      </c>
    </row>
    <row r="46" spans="1:7" x14ac:dyDescent="0.2">
      <c r="A46" s="4">
        <f>IF('True_Odds_Calculator_2-way'!A47="","",'True_Odds_Calculator_2-way'!A47)</f>
        <v>1.74</v>
      </c>
      <c r="B46" s="4">
        <f>IF('True_Odds_Calculator_2-way'!B47="","",'True_Odds_Calculator_2-way'!B47)</f>
        <v>2.15</v>
      </c>
      <c r="C46" s="4">
        <f t="shared" si="0"/>
        <v>3.9828922747928264E-2</v>
      </c>
      <c r="D46" s="4">
        <f t="shared" si="2"/>
        <v>1.8024572392194651</v>
      </c>
      <c r="E46" s="4">
        <f t="shared" si="3"/>
        <v>2.2461723206244368</v>
      </c>
      <c r="G46" s="4">
        <f t="shared" si="1"/>
        <v>1.0398289227479283</v>
      </c>
    </row>
    <row r="47" spans="1:7" x14ac:dyDescent="0.2">
      <c r="A47" s="4">
        <f>IF('True_Odds_Calculator_2-way'!A48="","",'True_Odds_Calculator_2-way'!A48)</f>
        <v>1.87</v>
      </c>
      <c r="B47" s="4">
        <f>IF('True_Odds_Calculator_2-way'!B48="","",'True_Odds_Calculator_2-way'!B48)</f>
        <v>2</v>
      </c>
      <c r="C47" s="4">
        <f t="shared" si="0"/>
        <v>3.475935828876997E-2</v>
      </c>
      <c r="D47" s="4">
        <f t="shared" si="2"/>
        <v>1.9328165374677002</v>
      </c>
      <c r="E47" s="4">
        <f t="shared" si="3"/>
        <v>2.0720221606648197</v>
      </c>
      <c r="G47" s="4">
        <f t="shared" si="1"/>
        <v>1.03475935828877</v>
      </c>
    </row>
    <row r="48" spans="1:7" x14ac:dyDescent="0.2">
      <c r="A48" s="4">
        <f>IF('True_Odds_Calculator_2-way'!A49="","",'True_Odds_Calculator_2-way'!A49)</f>
        <v>1.85</v>
      </c>
      <c r="B48" s="4">
        <f>IF('True_Odds_Calculator_2-way'!B49="","",'True_Odds_Calculator_2-way'!B49)</f>
        <v>2.02</v>
      </c>
      <c r="C48" s="4">
        <f t="shared" si="0"/>
        <v>3.5590045491035394E-2</v>
      </c>
      <c r="D48" s="4">
        <f t="shared" si="2"/>
        <v>1.9129767084719731</v>
      </c>
      <c r="E48" s="4">
        <f t="shared" si="3"/>
        <v>2.0953181945612553</v>
      </c>
      <c r="G48" s="4">
        <f t="shared" si="1"/>
        <v>1.0355900454910354</v>
      </c>
    </row>
    <row r="49" spans="1:7" x14ac:dyDescent="0.2">
      <c r="A49" s="4">
        <f>IF('True_Odds_Calculator_2-way'!A50="","",'True_Odds_Calculator_2-way'!A50)</f>
        <v>1.96</v>
      </c>
      <c r="B49" s="4">
        <f>IF('True_Odds_Calculator_2-way'!B50="","",'True_Odds_Calculator_2-way'!B50)</f>
        <v>1.91</v>
      </c>
      <c r="C49" s="4">
        <f t="shared" si="0"/>
        <v>3.3764291056736839E-2</v>
      </c>
      <c r="D49" s="4">
        <f t="shared" si="2"/>
        <v>2.0270738574832143</v>
      </c>
      <c r="E49" s="4">
        <f t="shared" si="3"/>
        <v>1.9736398144242935</v>
      </c>
      <c r="G49" s="4">
        <f t="shared" si="1"/>
        <v>1.0337642910567368</v>
      </c>
    </row>
    <row r="50" spans="1:7" x14ac:dyDescent="0.2">
      <c r="A50" s="4">
        <f>IF('True_Odds_Calculator_2-way'!A51="","",'True_Odds_Calculator_2-way'!A51)</f>
        <v>1.85</v>
      </c>
      <c r="B50" s="4">
        <f>IF('True_Odds_Calculator_2-way'!B51="","",'True_Odds_Calculator_2-way'!B51)</f>
        <v>2.0299999999999998</v>
      </c>
      <c r="C50" s="4">
        <f t="shared" si="0"/>
        <v>3.315137797896428E-2</v>
      </c>
      <c r="D50" s="4">
        <f t="shared" si="2"/>
        <v>1.9085249650616189</v>
      </c>
      <c r="E50" s="4">
        <f t="shared" si="3"/>
        <v>2.1006852188505105</v>
      </c>
      <c r="G50" s="4">
        <f t="shared" si="1"/>
        <v>1.0331513779789643</v>
      </c>
    </row>
    <row r="51" spans="1:7" x14ac:dyDescent="0.2">
      <c r="A51" s="4">
        <f>IF('True_Odds_Calculator_2-way'!A52="","",'True_Odds_Calculator_2-way'!A52)</f>
        <v>1.84</v>
      </c>
      <c r="B51" s="4">
        <f>IF('True_Odds_Calculator_2-way'!B52="","",'True_Odds_Calculator_2-way'!B52)</f>
        <v>2.04</v>
      </c>
      <c r="C51" s="4">
        <f t="shared" si="0"/>
        <v>3.3674339300937772E-2</v>
      </c>
      <c r="D51" s="4">
        <f t="shared" si="2"/>
        <v>1.8988263860785108</v>
      </c>
      <c r="E51" s="4">
        <f t="shared" si="3"/>
        <v>2.1125619090499774</v>
      </c>
      <c r="G51" s="4">
        <f t="shared" si="1"/>
        <v>1.0336743393009378</v>
      </c>
    </row>
    <row r="52" spans="1:7" x14ac:dyDescent="0.2">
      <c r="A52" s="4">
        <f>IF('True_Odds_Calculator_2-way'!A53="","",'True_Odds_Calculator_2-way'!A53)</f>
        <v>1.8</v>
      </c>
      <c r="B52" s="4">
        <f>IF('True_Odds_Calculator_2-way'!B53="","",'True_Odds_Calculator_2-way'!B53)</f>
        <v>2.0699999999999998</v>
      </c>
      <c r="C52" s="4">
        <f t="shared" si="0"/>
        <v>3.8647342995169254E-2</v>
      </c>
      <c r="D52" s="4">
        <f t="shared" si="2"/>
        <v>1.8648648648648651</v>
      </c>
      <c r="E52" s="4">
        <f t="shared" si="3"/>
        <v>2.15625</v>
      </c>
      <c r="G52" s="4">
        <f t="shared" si="1"/>
        <v>1.0386473429951693</v>
      </c>
    </row>
    <row r="53" spans="1:7" x14ac:dyDescent="0.2">
      <c r="A53" s="4">
        <f>IF('True_Odds_Calculator_2-way'!A54="","",'True_Odds_Calculator_2-way'!A54)</f>
        <v>1.86</v>
      </c>
      <c r="B53" s="4">
        <f>IF('True_Odds_Calculator_2-way'!B54="","",'True_Odds_Calculator_2-way'!B54)</f>
        <v>2.02</v>
      </c>
      <c r="C53" s="4">
        <f t="shared" si="0"/>
        <v>3.2683913552645549E-2</v>
      </c>
      <c r="D53" s="4">
        <f t="shared" si="2"/>
        <v>1.918308996221791</v>
      </c>
      <c r="E53" s="4">
        <f t="shared" si="3"/>
        <v>2.0889580785055042</v>
      </c>
      <c r="G53" s="4">
        <f t="shared" si="1"/>
        <v>1.0326839135526455</v>
      </c>
    </row>
    <row r="54" spans="1:7" x14ac:dyDescent="0.2">
      <c r="A54" s="4">
        <f>IF('True_Odds_Calculator_2-way'!A55="","",'True_Odds_Calculator_2-way'!A55)</f>
        <v>2.02</v>
      </c>
      <c r="B54" s="4">
        <f>IF('True_Odds_Calculator_2-way'!B55="","",'True_Odds_Calculator_2-way'!B55)</f>
        <v>1.85</v>
      </c>
      <c r="C54" s="4">
        <f t="shared" si="0"/>
        <v>3.5590045491035394E-2</v>
      </c>
      <c r="D54" s="4">
        <f t="shared" si="2"/>
        <v>2.0953181945612553</v>
      </c>
      <c r="E54" s="4">
        <f t="shared" si="3"/>
        <v>1.9129767084719731</v>
      </c>
      <c r="G54" s="4">
        <f t="shared" si="1"/>
        <v>1.0355900454910354</v>
      </c>
    </row>
    <row r="55" spans="1:7" x14ac:dyDescent="0.2">
      <c r="A55" s="4">
        <f>IF('True_Odds_Calculator_2-way'!A56="","",'True_Odds_Calculator_2-way'!A56)</f>
        <v>1.93</v>
      </c>
      <c r="B55" s="4">
        <f>IF('True_Odds_Calculator_2-way'!B56="","",'True_Odds_Calculator_2-way'!B56)</f>
        <v>1.93</v>
      </c>
      <c r="C55" s="4">
        <f t="shared" si="0"/>
        <v>3.62694300518136E-2</v>
      </c>
      <c r="D55" s="4">
        <f t="shared" si="2"/>
        <v>2.0000000000000004</v>
      </c>
      <c r="E55" s="4">
        <f t="shared" si="3"/>
        <v>2.0000000000000004</v>
      </c>
      <c r="G55" s="4">
        <f t="shared" si="1"/>
        <v>1.0362694300518136</v>
      </c>
    </row>
    <row r="56" spans="1:7" x14ac:dyDescent="0.2">
      <c r="A56" s="4">
        <f>IF('True_Odds_Calculator_2-way'!A57="","",'True_Odds_Calculator_2-way'!A57)</f>
        <v>2.02</v>
      </c>
      <c r="B56" s="4">
        <f>IF('True_Odds_Calculator_2-way'!B57="","",'True_Odds_Calculator_2-way'!B57)</f>
        <v>1.85</v>
      </c>
      <c r="C56" s="4">
        <f t="shared" si="0"/>
        <v>3.5590045491035394E-2</v>
      </c>
      <c r="D56" s="4">
        <f t="shared" si="2"/>
        <v>2.0953181945612553</v>
      </c>
      <c r="E56" s="4">
        <f t="shared" si="3"/>
        <v>1.9129767084719731</v>
      </c>
      <c r="G56" s="4">
        <f t="shared" si="1"/>
        <v>1.0355900454910354</v>
      </c>
    </row>
    <row r="57" spans="1:7" x14ac:dyDescent="0.2">
      <c r="A57" s="4">
        <f>IF('True_Odds_Calculator_2-way'!A58="","",'True_Odds_Calculator_2-way'!A58)</f>
        <v>2.2599999999999998</v>
      </c>
      <c r="B57" s="4">
        <f>IF('True_Odds_Calculator_2-way'!B58="","",'True_Odds_Calculator_2-way'!B58)</f>
        <v>1.65</v>
      </c>
      <c r="C57" s="4">
        <f t="shared" si="0"/>
        <v>4.85384821668009E-2</v>
      </c>
      <c r="D57" s="4">
        <f t="shared" si="2"/>
        <v>2.3911510099390831</v>
      </c>
      <c r="E57" s="4">
        <f t="shared" si="3"/>
        <v>1.7188292233233464</v>
      </c>
      <c r="G57" s="4">
        <f t="shared" si="1"/>
        <v>1.0485384821668009</v>
      </c>
    </row>
    <row r="58" spans="1:7" x14ac:dyDescent="0.2">
      <c r="A58" s="4">
        <f>IF('True_Odds_Calculator_2-way'!A59="","",'True_Odds_Calculator_2-way'!A59)</f>
        <v>2.44</v>
      </c>
      <c r="B58" s="4">
        <f>IF('True_Odds_Calculator_2-way'!B59="","",'True_Odds_Calculator_2-way'!B59)</f>
        <v>1.59</v>
      </c>
      <c r="C58" s="4">
        <f t="shared" si="0"/>
        <v>3.8766883183833478E-2</v>
      </c>
      <c r="D58" s="4">
        <f t="shared" si="2"/>
        <v>2.561130182202271</v>
      </c>
      <c r="E58" s="4">
        <f t="shared" si="3"/>
        <v>1.640561569688769</v>
      </c>
      <c r="G58" s="4">
        <f t="shared" si="1"/>
        <v>1.0387668831838335</v>
      </c>
    </row>
    <row r="59" spans="1:7" x14ac:dyDescent="0.2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3.7988228999465079E-2</v>
      </c>
      <c r="D59" s="4">
        <f t="shared" si="2"/>
        <v>2.1872440023405506</v>
      </c>
      <c r="E59" s="4">
        <f t="shared" si="3"/>
        <v>1.8422868408082802</v>
      </c>
      <c r="G59" s="4">
        <f t="shared" si="1"/>
        <v>1.0379882289994651</v>
      </c>
    </row>
    <row r="60" spans="1:7" x14ac:dyDescent="0.2">
      <c r="A60" s="4">
        <f>IF('True_Odds_Calculator_2-way'!A61="","",'True_Odds_Calculator_2-way'!A61)</f>
        <v>2.15</v>
      </c>
      <c r="B60" s="4">
        <f>IF('True_Odds_Calculator_2-way'!B61="","",'True_Odds_Calculator_2-way'!B61)</f>
        <v>1.75</v>
      </c>
      <c r="C60" s="4">
        <f t="shared" si="0"/>
        <v>3.6544850498338777E-2</v>
      </c>
      <c r="D60" s="4">
        <f t="shared" si="2"/>
        <v>2.2379182156133823</v>
      </c>
      <c r="E60" s="4">
        <f t="shared" si="3"/>
        <v>1.8078078078078077</v>
      </c>
      <c r="G60" s="4">
        <f t="shared" si="1"/>
        <v>1.0365448504983388</v>
      </c>
    </row>
    <row r="61" spans="1:7" x14ac:dyDescent="0.2">
      <c r="A61" s="4">
        <f>IF('True_Odds_Calculator_2-way'!A62="","",'True_Odds_Calculator_2-way'!A62)</f>
        <v>2.6</v>
      </c>
      <c r="B61" s="4">
        <f>IF('True_Odds_Calculator_2-way'!B62="","",'True_Odds_Calculator_2-way'!B62)</f>
        <v>1.53</v>
      </c>
      <c r="C61" s="4">
        <f t="shared" si="0"/>
        <v>3.8210155857214545E-2</v>
      </c>
      <c r="D61" s="4">
        <f t="shared" si="2"/>
        <v>2.7359009628610726</v>
      </c>
      <c r="E61" s="4">
        <f t="shared" si="3"/>
        <v>1.5760697305863707</v>
      </c>
      <c r="G61" s="4">
        <f t="shared" si="1"/>
        <v>1.0382101558572145</v>
      </c>
    </row>
    <row r="62" spans="1:7" x14ac:dyDescent="0.2">
      <c r="A62" s="4">
        <f>IF('True_Odds_Calculator_2-way'!A63="","",'True_Odds_Calculator_2-way'!A63)</f>
        <v>1.99</v>
      </c>
      <c r="B62" s="4">
        <f>IF('True_Odds_Calculator_2-way'!B63="","",'True_Odds_Calculator_2-way'!B63)</f>
        <v>1.88</v>
      </c>
      <c r="C62" s="4">
        <f t="shared" si="0"/>
        <v>3.4427456431091574E-2</v>
      </c>
      <c r="D62" s="4">
        <f t="shared" si="2"/>
        <v>2.0605860321656753</v>
      </c>
      <c r="E62" s="4">
        <f t="shared" si="3"/>
        <v>1.9428749480681344</v>
      </c>
      <c r="G62" s="4">
        <f t="shared" si="1"/>
        <v>1.0344274564310916</v>
      </c>
    </row>
    <row r="63" spans="1:7" x14ac:dyDescent="0.2">
      <c r="A63" s="4">
        <f>IF('True_Odds_Calculator_2-way'!A64="","",'True_Odds_Calculator_2-way'!A64)</f>
        <v>2.06</v>
      </c>
      <c r="B63" s="4">
        <f>IF('True_Odds_Calculator_2-way'!B64="","",'True_Odds_Calculator_2-way'!B64)</f>
        <v>1.83</v>
      </c>
      <c r="C63" s="4">
        <f t="shared" si="0"/>
        <v>3.1884980635577431E-2</v>
      </c>
      <c r="D63" s="4">
        <f t="shared" si="2"/>
        <v>2.1299508446804905</v>
      </c>
      <c r="E63" s="4">
        <f t="shared" si="3"/>
        <v>1.8849942497124856</v>
      </c>
      <c r="G63" s="4">
        <f t="shared" si="1"/>
        <v>1.0318849806355774</v>
      </c>
    </row>
    <row r="64" spans="1:7" x14ac:dyDescent="0.2">
      <c r="A64" s="4">
        <f>IF('True_Odds_Calculator_2-way'!A65="","",'True_Odds_Calculator_2-way'!A65)</f>
        <v>2.16</v>
      </c>
      <c r="B64" s="4">
        <f>IF('True_Odds_Calculator_2-way'!B65="","",'True_Odds_Calculator_2-way'!B65)</f>
        <v>1.74</v>
      </c>
      <c r="C64" s="4">
        <f t="shared" si="0"/>
        <v>3.7675606641123682E-2</v>
      </c>
      <c r="D64" s="4">
        <f t="shared" si="2"/>
        <v>2.2516175413371671</v>
      </c>
      <c r="E64" s="4">
        <f t="shared" si="3"/>
        <v>1.7989661114302122</v>
      </c>
      <c r="G64" s="4">
        <f t="shared" si="1"/>
        <v>1.0376756066411237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1.79</v>
      </c>
      <c r="C65" s="4">
        <f t="shared" si="0"/>
        <v>3.9428448646325664E-2</v>
      </c>
      <c r="D65" s="4">
        <f t="shared" si="2"/>
        <v>2.1689385995572641</v>
      </c>
      <c r="E65" s="4">
        <f t="shared" si="3"/>
        <v>1.8554769261437256</v>
      </c>
      <c r="G65" s="4">
        <f t="shared" si="1"/>
        <v>1.0394284486463257</v>
      </c>
    </row>
    <row r="66" spans="1:7" x14ac:dyDescent="0.2">
      <c r="A66" s="4">
        <f>IF('True_Odds_Calculator_2-way'!A67="","",'True_Odds_Calculator_2-way'!A67)</f>
        <v>2.15</v>
      </c>
      <c r="B66" s="4">
        <f>IF('True_Odds_Calculator_2-way'!B67="","",'True_Odds_Calculator_2-way'!B67)</f>
        <v>1.74</v>
      </c>
      <c r="C66" s="4">
        <f t="shared" ref="C66:C129" si="4">IF(A66="","",((1/A66)+(1/B66))-1)</f>
        <v>3.9828922747928264E-2</v>
      </c>
      <c r="D66" s="4">
        <f t="shared" si="2"/>
        <v>2.2461723206244368</v>
      </c>
      <c r="E66" s="4">
        <f t="shared" si="3"/>
        <v>1.8024572392194651</v>
      </c>
      <c r="G66" s="4">
        <f t="shared" ref="G66:G129" si="5">IF(A66="","",C66+1)</f>
        <v>1.0398289227479283</v>
      </c>
    </row>
    <row r="67" spans="1:7" x14ac:dyDescent="0.2">
      <c r="A67" s="4">
        <f>IF('True_Odds_Calculator_2-way'!A68="","",'True_Odds_Calculator_2-way'!A68)</f>
        <v>2</v>
      </c>
      <c r="B67" s="4">
        <f>IF('True_Odds_Calculator_2-way'!B68="","",'True_Odds_Calculator_2-way'!B68)</f>
        <v>1.87</v>
      </c>
      <c r="C67" s="4">
        <f t="shared" si="4"/>
        <v>3.475935828876997E-2</v>
      </c>
      <c r="D67" s="4">
        <f t="shared" ref="D67:D130" si="6">IF(A67="","",(2*A67)/(2-($C67*A67)))</f>
        <v>2.0720221606648197</v>
      </c>
      <c r="E67" s="4">
        <f t="shared" ref="E67:E130" si="7">IF(B67="","",(2*B67)/(2-($C67*B67)))</f>
        <v>1.9328165374677002</v>
      </c>
      <c r="G67" s="4">
        <f t="shared" si="5"/>
        <v>1.03475935828877</v>
      </c>
    </row>
    <row r="68" spans="1:7" x14ac:dyDescent="0.2">
      <c r="A68" s="4">
        <f>IF('True_Odds_Calculator_2-way'!A69="","",'True_Odds_Calculator_2-way'!A69)</f>
        <v>2.06</v>
      </c>
      <c r="B68" s="4">
        <f>IF('True_Odds_Calculator_2-way'!B69="","",'True_Odds_Calculator_2-way'!B69)</f>
        <v>1.81</v>
      </c>
      <c r="C68" s="4">
        <f t="shared" si="4"/>
        <v>3.7923081049187513E-2</v>
      </c>
      <c r="D68" s="4">
        <f t="shared" si="6"/>
        <v>2.1437359857413907</v>
      </c>
      <c r="E68" s="4">
        <f t="shared" si="7"/>
        <v>1.8743276529432467</v>
      </c>
      <c r="G68" s="4">
        <f t="shared" si="5"/>
        <v>1.0379230810491875</v>
      </c>
    </row>
    <row r="69" spans="1:7" x14ac:dyDescent="0.2">
      <c r="A69" s="4">
        <f>IF('True_Odds_Calculator_2-way'!A70="","",'True_Odds_Calculator_2-way'!A70)</f>
        <v>2.06</v>
      </c>
      <c r="B69" s="4">
        <f>IF('True_Odds_Calculator_2-way'!B70="","",'True_Odds_Calculator_2-way'!B70)</f>
        <v>1.81</v>
      </c>
      <c r="C69" s="4">
        <f t="shared" si="4"/>
        <v>3.7923081049187513E-2</v>
      </c>
      <c r="D69" s="4">
        <f t="shared" si="6"/>
        <v>2.1437359857413907</v>
      </c>
      <c r="E69" s="4">
        <f t="shared" si="7"/>
        <v>1.8743276529432467</v>
      </c>
      <c r="G69" s="4">
        <f t="shared" si="5"/>
        <v>1.0379230810491875</v>
      </c>
    </row>
    <row r="70" spans="1:7" x14ac:dyDescent="0.2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1.84</v>
      </c>
      <c r="C70" s="4">
        <f t="shared" si="4"/>
        <v>4.099069868051064E-2</v>
      </c>
      <c r="D70" s="4">
        <f t="shared" si="6"/>
        <v>2.0963609568076182</v>
      </c>
      <c r="E70" s="4">
        <f t="shared" si="7"/>
        <v>1.9121083652155932</v>
      </c>
      <c r="G70" s="4">
        <f t="shared" si="5"/>
        <v>1.0409906986805106</v>
      </c>
    </row>
    <row r="71" spans="1:7" x14ac:dyDescent="0.2">
      <c r="A71" s="4">
        <f>IF('True_Odds_Calculator_2-way'!A72="","",'True_Odds_Calculator_2-way'!A72)</f>
        <v>1.97</v>
      </c>
      <c r="B71" s="4">
        <f>IF('True_Odds_Calculator_2-way'!B72="","",'True_Odds_Calculator_2-way'!B72)</f>
        <v>1.87</v>
      </c>
      <c r="C71" s="4">
        <f t="shared" si="4"/>
        <v>4.2373571486739481E-2</v>
      </c>
      <c r="D71" s="4">
        <f t="shared" si="6"/>
        <v>2.0558051284913081</v>
      </c>
      <c r="E71" s="4">
        <f t="shared" si="7"/>
        <v>1.9471444805623825</v>
      </c>
      <c r="G71" s="4">
        <f t="shared" si="5"/>
        <v>1.0423735714867395</v>
      </c>
    </row>
    <row r="72" spans="1:7" x14ac:dyDescent="0.2">
      <c r="A72" s="4">
        <f>IF('True_Odds_Calculator_2-way'!A73="","",'True_Odds_Calculator_2-way'!A73)</f>
        <v>1.89</v>
      </c>
      <c r="B72" s="4">
        <f>IF('True_Odds_Calculator_2-way'!B73="","",'True_Odds_Calculator_2-way'!B73)</f>
        <v>1.94</v>
      </c>
      <c r="C72" s="4">
        <f t="shared" si="4"/>
        <v>4.4564446626302434E-2</v>
      </c>
      <c r="D72" s="4">
        <f t="shared" si="6"/>
        <v>1.9730936877791532</v>
      </c>
      <c r="E72" s="4">
        <f t="shared" si="7"/>
        <v>2.0276502792678208</v>
      </c>
      <c r="G72" s="4">
        <f t="shared" si="5"/>
        <v>1.0445644466263024</v>
      </c>
    </row>
    <row r="73" spans="1:7" x14ac:dyDescent="0.2">
      <c r="A73" s="4">
        <f>IF('True_Odds_Calculator_2-way'!A74="","",'True_Odds_Calculator_2-way'!A74)</f>
        <v>1.74</v>
      </c>
      <c r="B73" s="4">
        <f>IF('True_Odds_Calculator_2-way'!B74="","",'True_Odds_Calculator_2-way'!B74)</f>
        <v>2.13</v>
      </c>
      <c r="C73" s="4">
        <f t="shared" si="4"/>
        <v>4.4196211753278369E-2</v>
      </c>
      <c r="D73" s="4">
        <f t="shared" si="6"/>
        <v>1.8095796103705875</v>
      </c>
      <c r="E73" s="4">
        <f t="shared" si="7"/>
        <v>2.2352089741270129</v>
      </c>
      <c r="G73" s="4">
        <f t="shared" si="5"/>
        <v>1.0441962117532784</v>
      </c>
    </row>
    <row r="74" spans="1:7" x14ac:dyDescent="0.2">
      <c r="A74" s="4">
        <f>IF('True_Odds_Calculator_2-way'!A75="","",'True_Odds_Calculator_2-way'!A75)</f>
        <v>1.61</v>
      </c>
      <c r="B74" s="4">
        <f>IF('True_Odds_Calculator_2-way'!B75="","",'True_Odds_Calculator_2-way'!B75)</f>
        <v>2.35</v>
      </c>
      <c r="C74" s="4">
        <f t="shared" si="4"/>
        <v>4.664992731597728E-2</v>
      </c>
      <c r="D74" s="4">
        <f t="shared" si="6"/>
        <v>1.6728197192439485</v>
      </c>
      <c r="E74" s="4">
        <f t="shared" si="7"/>
        <v>2.4862822408411369</v>
      </c>
      <c r="G74" s="4">
        <f t="shared" si="5"/>
        <v>1.0466499273159773</v>
      </c>
    </row>
    <row r="75" spans="1:7" x14ac:dyDescent="0.2">
      <c r="A75" s="4">
        <f>IF('True_Odds_Calculator_2-way'!A76="","",'True_Odds_Calculator_2-way'!A76)</f>
        <v>1.69</v>
      </c>
      <c r="B75" s="4">
        <f>IF('True_Odds_Calculator_2-way'!B76="","",'True_Odds_Calculator_2-way'!B76)</f>
        <v>2.19</v>
      </c>
      <c r="C75" s="4">
        <f t="shared" si="4"/>
        <v>4.8336980897571102E-2</v>
      </c>
      <c r="D75" s="4">
        <f t="shared" si="6"/>
        <v>1.7619671038537528</v>
      </c>
      <c r="E75" s="4">
        <f t="shared" si="7"/>
        <v>2.3123926150385805</v>
      </c>
      <c r="G75" s="4">
        <f t="shared" si="5"/>
        <v>1.0483369808975711</v>
      </c>
    </row>
    <row r="76" spans="1:7" x14ac:dyDescent="0.2">
      <c r="A76" s="4">
        <f>IF('True_Odds_Calculator_2-way'!A77="","",'True_Odds_Calculator_2-way'!A77)</f>
        <v>1.6</v>
      </c>
      <c r="B76" s="4">
        <f>IF('True_Odds_Calculator_2-way'!B77="","",'True_Odds_Calculator_2-way'!B77)</f>
        <v>2.37</v>
      </c>
      <c r="C76" s="4">
        <f t="shared" si="4"/>
        <v>4.6940928270042148E-2</v>
      </c>
      <c r="D76" s="4">
        <f t="shared" si="6"/>
        <v>1.6624287593160894</v>
      </c>
      <c r="E76" s="4">
        <f t="shared" si="7"/>
        <v>2.5095962938451355</v>
      </c>
      <c r="G76" s="4">
        <f t="shared" si="5"/>
        <v>1.0469409282700421</v>
      </c>
    </row>
    <row r="77" spans="1:7" x14ac:dyDescent="0.2">
      <c r="A77" s="4">
        <f>IF('True_Odds_Calculator_2-way'!A78="","",'True_Odds_Calculator_2-way'!A78)</f>
        <v>1.63</v>
      </c>
      <c r="B77" s="4">
        <f>IF('True_Odds_Calculator_2-way'!B78="","",'True_Odds_Calculator_2-way'!B78)</f>
        <v>2.3199999999999998</v>
      </c>
      <c r="C77" s="4">
        <f t="shared" si="4"/>
        <v>4.4531415273958208E-2</v>
      </c>
      <c r="D77" s="4">
        <f t="shared" si="6"/>
        <v>1.6913856337776187</v>
      </c>
      <c r="E77" s="4">
        <f t="shared" si="7"/>
        <v>2.4463708112304308</v>
      </c>
      <c r="G77" s="4">
        <f t="shared" si="5"/>
        <v>1.0445314152739582</v>
      </c>
    </row>
    <row r="78" spans="1:7" x14ac:dyDescent="0.2">
      <c r="A78" s="4">
        <f>IF('True_Odds_Calculator_2-way'!A79="","",'True_Odds_Calculator_2-way'!A79)</f>
        <v>1.56</v>
      </c>
      <c r="B78" s="4">
        <f>IF('True_Odds_Calculator_2-way'!B79="","",'True_Odds_Calculator_2-way'!B79)</f>
        <v>2.4700000000000002</v>
      </c>
      <c r="C78" s="4">
        <f t="shared" si="4"/>
        <v>4.5883940620782715E-2</v>
      </c>
      <c r="D78" s="4">
        <f t="shared" si="6"/>
        <v>1.6179039301310043</v>
      </c>
      <c r="E78" s="4">
        <f t="shared" si="7"/>
        <v>2.6183745583038869</v>
      </c>
      <c r="G78" s="4">
        <f t="shared" si="5"/>
        <v>1.0458839406207827</v>
      </c>
    </row>
    <row r="79" spans="1:7" x14ac:dyDescent="0.2">
      <c r="A79" s="4">
        <f>IF('True_Odds_Calculator_2-way'!A80="","",'True_Odds_Calculator_2-way'!A80)</f>
        <v>1.6</v>
      </c>
      <c r="B79" s="4">
        <f>IF('True_Odds_Calculator_2-way'!B80="","",'True_Odds_Calculator_2-way'!B80)</f>
        <v>2.38</v>
      </c>
      <c r="C79" s="4">
        <f t="shared" si="4"/>
        <v>4.5168067226890818E-2</v>
      </c>
      <c r="D79" s="4">
        <f t="shared" si="6"/>
        <v>1.65998256320837</v>
      </c>
      <c r="E79" s="4">
        <f t="shared" si="7"/>
        <v>2.5151915455746368</v>
      </c>
      <c r="G79" s="4">
        <f t="shared" si="5"/>
        <v>1.0451680672268908</v>
      </c>
    </row>
    <row r="80" spans="1:7" x14ac:dyDescent="0.2">
      <c r="A80" s="4">
        <f>IF('True_Odds_Calculator_2-way'!A81="","",'True_Odds_Calculator_2-way'!A81)</f>
        <v>1.92</v>
      </c>
      <c r="B80" s="4">
        <f>IF('True_Odds_Calculator_2-way'!B81="","",'True_Odds_Calculator_2-way'!B81)</f>
        <v>1.92</v>
      </c>
      <c r="C80" s="4">
        <f t="shared" si="4"/>
        <v>4.1666666666666741E-2</v>
      </c>
      <c r="D80" s="4">
        <f t="shared" si="6"/>
        <v>2</v>
      </c>
      <c r="E80" s="4">
        <f t="shared" si="7"/>
        <v>2</v>
      </c>
      <c r="G80" s="4">
        <f t="shared" si="5"/>
        <v>1.0416666666666667</v>
      </c>
    </row>
    <row r="81" spans="1:7" x14ac:dyDescent="0.2">
      <c r="A81" s="4">
        <f>IF('True_Odds_Calculator_2-way'!A82="","",'True_Odds_Calculator_2-way'!A82)</f>
        <v>1.82</v>
      </c>
      <c r="B81" s="4">
        <f>IF('True_Odds_Calculator_2-way'!B82="","",'True_Odds_Calculator_2-way'!B82)</f>
        <v>2.0299999999999998</v>
      </c>
      <c r="C81" s="4">
        <f t="shared" si="4"/>
        <v>4.2061386888973207E-2</v>
      </c>
      <c r="D81" s="4">
        <f t="shared" si="6"/>
        <v>1.8924345643599858</v>
      </c>
      <c r="E81" s="4">
        <f t="shared" si="7"/>
        <v>2.1205303334672561</v>
      </c>
      <c r="G81" s="4">
        <f t="shared" si="5"/>
        <v>1.0420613868889732</v>
      </c>
    </row>
    <row r="82" spans="1:7" x14ac:dyDescent="0.2">
      <c r="A82" s="4">
        <f>IF('True_Odds_Calculator_2-way'!A83="","",'True_Odds_Calculator_2-way'!A83)</f>
        <v>1.71</v>
      </c>
      <c r="B82" s="4">
        <f>IF('True_Odds_Calculator_2-way'!B83="","",'True_Odds_Calculator_2-way'!B83)</f>
        <v>2.2599999999999998</v>
      </c>
      <c r="C82" s="4">
        <f t="shared" si="4"/>
        <v>2.727319774362158E-2</v>
      </c>
      <c r="D82" s="4">
        <f t="shared" si="6"/>
        <v>1.7508268019752637</v>
      </c>
      <c r="E82" s="4">
        <f t="shared" si="7"/>
        <v>2.3318650817594881</v>
      </c>
      <c r="G82" s="4">
        <f t="shared" si="5"/>
        <v>1.0272731977436216</v>
      </c>
    </row>
    <row r="83" spans="1:7" x14ac:dyDescent="0.2">
      <c r="A83" s="4">
        <f>IF('True_Odds_Calculator_2-way'!A84="","",'True_Odds_Calculator_2-way'!A84)</f>
        <v>1.61</v>
      </c>
      <c r="B83" s="4">
        <f>IF('True_Odds_Calculator_2-way'!B84="","",'True_Odds_Calculator_2-way'!B84)</f>
        <v>2.4500000000000002</v>
      </c>
      <c r="C83" s="4">
        <f t="shared" si="4"/>
        <v>2.9281277728482547E-2</v>
      </c>
      <c r="D83" s="4">
        <f t="shared" si="6"/>
        <v>1.6488661302121432</v>
      </c>
      <c r="E83" s="4">
        <f t="shared" si="7"/>
        <v>2.5411499436302138</v>
      </c>
      <c r="G83" s="4">
        <f t="shared" si="5"/>
        <v>1.0292812777284825</v>
      </c>
    </row>
    <row r="84" spans="1:7" x14ac:dyDescent="0.2">
      <c r="A84" s="4">
        <f>IF('True_Odds_Calculator_2-way'!A85="","",'True_Odds_Calculator_2-way'!A85)</f>
        <v>2.17</v>
      </c>
      <c r="B84" s="4">
        <f>IF('True_Odds_Calculator_2-way'!B85="","",'True_Odds_Calculator_2-way'!B85)</f>
        <v>1.73</v>
      </c>
      <c r="C84" s="4">
        <f t="shared" si="4"/>
        <v>3.8864175168482618E-2</v>
      </c>
      <c r="D84" s="4">
        <f t="shared" si="6"/>
        <v>2.2655321203343295</v>
      </c>
      <c r="E84" s="4">
        <f t="shared" si="7"/>
        <v>1.7901814453637255</v>
      </c>
      <c r="G84" s="4">
        <f t="shared" si="5"/>
        <v>1.0388641751684826</v>
      </c>
    </row>
    <row r="85" spans="1:7" x14ac:dyDescent="0.2">
      <c r="A85" s="4">
        <f>IF('True_Odds_Calculator_2-way'!A86="","",'True_Odds_Calculator_2-way'!A86)</f>
        <v>2.25</v>
      </c>
      <c r="B85" s="4">
        <f>IF('True_Odds_Calculator_2-way'!B86="","",'True_Odds_Calculator_2-way'!B86)</f>
        <v>1.68</v>
      </c>
      <c r="C85" s="4">
        <f t="shared" si="4"/>
        <v>3.9682539682539542E-2</v>
      </c>
      <c r="D85" s="4">
        <f t="shared" si="6"/>
        <v>2.3551401869158877</v>
      </c>
      <c r="E85" s="4">
        <f t="shared" si="7"/>
        <v>1.7379310344827583</v>
      </c>
      <c r="G85" s="4">
        <f t="shared" si="5"/>
        <v>1.0396825396825395</v>
      </c>
    </row>
    <row r="86" spans="1:7" x14ac:dyDescent="0.2">
      <c r="A86" s="4">
        <f>IF('True_Odds_Calculator_2-way'!A87="","",'True_Odds_Calculator_2-way'!A87)</f>
        <v>1.99</v>
      </c>
      <c r="B86" s="4">
        <f>IF('True_Odds_Calculator_2-way'!B87="","",'True_Odds_Calculator_2-way'!B87)</f>
        <v>1.88</v>
      </c>
      <c r="C86" s="4">
        <f t="shared" si="4"/>
        <v>3.4427456431091574E-2</v>
      </c>
      <c r="D86" s="4">
        <f t="shared" si="6"/>
        <v>2.0605860321656753</v>
      </c>
      <c r="E86" s="4">
        <f t="shared" si="7"/>
        <v>1.9428749480681344</v>
      </c>
      <c r="G86" s="4">
        <f t="shared" si="5"/>
        <v>1.0344274564310916</v>
      </c>
    </row>
    <row r="87" spans="1:7" x14ac:dyDescent="0.2">
      <c r="A87" s="4">
        <f>IF('True_Odds_Calculator_2-way'!A88="","",'True_Odds_Calculator_2-way'!A88)</f>
        <v>2.42</v>
      </c>
      <c r="B87" s="4">
        <f>IF('True_Odds_Calculator_2-way'!B88="","",'True_Odds_Calculator_2-way'!B88)</f>
        <v>1.6</v>
      </c>
      <c r="C87" s="4">
        <f t="shared" si="4"/>
        <v>3.8223140495867725E-2</v>
      </c>
      <c r="D87" s="4">
        <f t="shared" si="6"/>
        <v>2.5373525557011791</v>
      </c>
      <c r="E87" s="4">
        <f t="shared" si="7"/>
        <v>1.6504688832054561</v>
      </c>
      <c r="G87" s="4">
        <f t="shared" si="5"/>
        <v>1.0382231404958677</v>
      </c>
    </row>
    <row r="88" spans="1:7" x14ac:dyDescent="0.2">
      <c r="A88" s="4">
        <f>IF('True_Odds_Calculator_2-way'!A89="","",'True_Odds_Calculator_2-way'!A89)</f>
        <v>2.68</v>
      </c>
      <c r="B88" s="4">
        <f>IF('True_Odds_Calculator_2-way'!B89="","",'True_Odds_Calculator_2-way'!B89)</f>
        <v>1.5</v>
      </c>
      <c r="C88" s="4">
        <f t="shared" si="4"/>
        <v>3.9800995024875441E-2</v>
      </c>
      <c r="D88" s="4">
        <f t="shared" si="6"/>
        <v>2.8309859154929571</v>
      </c>
      <c r="E88" s="4">
        <f t="shared" si="7"/>
        <v>1.546153846153846</v>
      </c>
      <c r="G88" s="4">
        <f t="shared" si="5"/>
        <v>1.0398009950248754</v>
      </c>
    </row>
    <row r="89" spans="1:7" x14ac:dyDescent="0.2">
      <c r="A89" s="4">
        <f>IF('True_Odds_Calculator_2-way'!A90="","",'True_Odds_Calculator_2-way'!A90)</f>
        <v>2.4</v>
      </c>
      <c r="B89" s="4">
        <f>IF('True_Odds_Calculator_2-way'!B90="","",'True_Odds_Calculator_2-way'!B90)</f>
        <v>1.61</v>
      </c>
      <c r="C89" s="4">
        <f t="shared" si="4"/>
        <v>3.7784679089026829E-2</v>
      </c>
      <c r="D89" s="4">
        <f t="shared" si="6"/>
        <v>2.5139882888744305</v>
      </c>
      <c r="E89" s="4">
        <f t="shared" si="7"/>
        <v>1.6605070906746886</v>
      </c>
      <c r="G89" s="4">
        <f t="shared" si="5"/>
        <v>1.0377846790890268</v>
      </c>
    </row>
    <row r="90" spans="1:7" x14ac:dyDescent="0.2">
      <c r="A90" s="4">
        <f>IF('True_Odds_Calculator_2-way'!A91="","",'True_Odds_Calculator_2-way'!A91)</f>
        <v>2.25</v>
      </c>
      <c r="B90" s="4">
        <f>IF('True_Odds_Calculator_2-way'!B91="","",'True_Odds_Calculator_2-way'!B91)</f>
        <v>1.68</v>
      </c>
      <c r="C90" s="4">
        <f t="shared" si="4"/>
        <v>3.9682539682539542E-2</v>
      </c>
      <c r="D90" s="4">
        <f t="shared" si="6"/>
        <v>2.3551401869158877</v>
      </c>
      <c r="E90" s="4">
        <f t="shared" si="7"/>
        <v>1.7379310344827583</v>
      </c>
      <c r="G90" s="4">
        <f t="shared" si="5"/>
        <v>1.0396825396825395</v>
      </c>
    </row>
    <row r="91" spans="1:7" x14ac:dyDescent="0.2">
      <c r="A91" s="4">
        <f>IF('True_Odds_Calculator_2-way'!A92="","",'True_Odds_Calculator_2-way'!A92)</f>
        <v>2.21</v>
      </c>
      <c r="B91" s="4">
        <f>IF('True_Odds_Calculator_2-way'!B92="","",'True_Odds_Calculator_2-way'!B92)</f>
        <v>1.68</v>
      </c>
      <c r="C91" s="4">
        <f t="shared" si="4"/>
        <v>4.772678302090072E-2</v>
      </c>
      <c r="D91" s="4">
        <f t="shared" si="6"/>
        <v>2.3330400904863642</v>
      </c>
      <c r="E91" s="4">
        <f t="shared" si="7"/>
        <v>1.7501649853870085</v>
      </c>
      <c r="G91" s="4">
        <f t="shared" si="5"/>
        <v>1.0477267830209007</v>
      </c>
    </row>
    <row r="92" spans="1:7" x14ac:dyDescent="0.2">
      <c r="A92" s="4">
        <f>IF('True_Odds_Calculator_2-way'!A93="","",'True_Odds_Calculator_2-way'!A93)</f>
        <v>2.1</v>
      </c>
      <c r="B92" s="4">
        <f>IF('True_Odds_Calculator_2-way'!B93="","",'True_Odds_Calculator_2-way'!B93)</f>
        <v>1.78</v>
      </c>
      <c r="C92" s="4">
        <f t="shared" si="4"/>
        <v>3.7988228999465079E-2</v>
      </c>
      <c r="D92" s="4">
        <f t="shared" si="6"/>
        <v>2.1872440023405506</v>
      </c>
      <c r="E92" s="4">
        <f t="shared" si="7"/>
        <v>1.8422868408082802</v>
      </c>
      <c r="G92" s="4">
        <f t="shared" si="5"/>
        <v>1.0379882289994651</v>
      </c>
    </row>
    <row r="93" spans="1:7" x14ac:dyDescent="0.2">
      <c r="A93" s="4">
        <f>IF('True_Odds_Calculator_2-way'!A94="","",'True_Odds_Calculator_2-way'!A94)</f>
        <v>2.2200000000000002</v>
      </c>
      <c r="B93" s="4">
        <f>IF('True_Odds_Calculator_2-way'!B94="","",'True_Odds_Calculator_2-way'!B94)</f>
        <v>1.7</v>
      </c>
      <c r="C93" s="4">
        <f t="shared" si="4"/>
        <v>3.868574456809748E-2</v>
      </c>
      <c r="D93" s="4">
        <f t="shared" si="6"/>
        <v>2.3196066379840201</v>
      </c>
      <c r="E93" s="4">
        <f t="shared" si="7"/>
        <v>1.7578015836050302</v>
      </c>
      <c r="G93" s="4">
        <f t="shared" si="5"/>
        <v>1.0386857445680975</v>
      </c>
    </row>
    <row r="94" spans="1:7" x14ac:dyDescent="0.2">
      <c r="A94" s="4">
        <f>IF('True_Odds_Calculator_2-way'!A95="","",'True_Odds_Calculator_2-way'!A95)</f>
        <v>1.6</v>
      </c>
      <c r="B94" s="4">
        <f>IF('True_Odds_Calculator_2-way'!B95="","",'True_Odds_Calculator_2-way'!B95)</f>
        <v>2.48</v>
      </c>
      <c r="C94" s="4">
        <f t="shared" si="4"/>
        <v>2.8225806451612989E-2</v>
      </c>
      <c r="D94" s="4">
        <f t="shared" si="6"/>
        <v>1.6369636963696372</v>
      </c>
      <c r="E94" s="4">
        <f t="shared" si="7"/>
        <v>2.5699481865284977</v>
      </c>
      <c r="G94" s="4">
        <f t="shared" si="5"/>
        <v>1.028225806451613</v>
      </c>
    </row>
    <row r="95" spans="1:7" x14ac:dyDescent="0.2">
      <c r="A95" s="4">
        <f>IF('True_Odds_Calculator_2-way'!A96="","",'True_Odds_Calculator_2-way'!A96)</f>
        <v>2.5</v>
      </c>
      <c r="B95" s="4">
        <f>IF('True_Odds_Calculator_2-way'!B96="","",'True_Odds_Calculator_2-way'!B96)</f>
        <v>1.59</v>
      </c>
      <c r="C95" s="4">
        <f t="shared" si="4"/>
        <v>2.8930817610062887E-2</v>
      </c>
      <c r="D95" s="4">
        <f t="shared" si="6"/>
        <v>2.5938009787928222</v>
      </c>
      <c r="E95" s="4">
        <f t="shared" si="7"/>
        <v>1.6274309109518936</v>
      </c>
      <c r="G95" s="4">
        <f t="shared" si="5"/>
        <v>1.0289308176100629</v>
      </c>
    </row>
    <row r="96" spans="1:7" x14ac:dyDescent="0.2">
      <c r="A96" s="4">
        <f>IF('True_Odds_Calculator_2-way'!A97="","",'True_Odds_Calculator_2-way'!A97)</f>
        <v>1.84</v>
      </c>
      <c r="B96" s="4">
        <f>IF('True_Odds_Calculator_2-way'!B97="","",'True_Odds_Calculator_2-way'!B97)</f>
        <v>2.06</v>
      </c>
      <c r="C96" s="4">
        <f t="shared" si="4"/>
        <v>2.891515407344869E-2</v>
      </c>
      <c r="D96" s="4">
        <f t="shared" si="6"/>
        <v>1.8902852583283463</v>
      </c>
      <c r="E96" s="4">
        <f t="shared" si="7"/>
        <v>2.1232354918216445</v>
      </c>
      <c r="G96" s="4">
        <f t="shared" si="5"/>
        <v>1.0289151540734487</v>
      </c>
    </row>
    <row r="97" spans="1:7" x14ac:dyDescent="0.2">
      <c r="A97" s="4">
        <f>IF('True_Odds_Calculator_2-way'!A98="","",'True_Odds_Calculator_2-way'!A98)</f>
        <v>2.27</v>
      </c>
      <c r="B97" s="4">
        <f>IF('True_Odds_Calculator_2-way'!B98="","",'True_Odds_Calculator_2-way'!B98)</f>
        <v>1.68</v>
      </c>
      <c r="C97" s="4">
        <f t="shared" si="4"/>
        <v>3.5766729599328695E-2</v>
      </c>
      <c r="D97" s="4">
        <f t="shared" si="6"/>
        <v>2.3660503784588656</v>
      </c>
      <c r="E97" s="4">
        <f t="shared" si="7"/>
        <v>1.7320374239258789</v>
      </c>
      <c r="G97" s="4">
        <f t="shared" si="5"/>
        <v>1.0357667295993287</v>
      </c>
    </row>
    <row r="98" spans="1:7" x14ac:dyDescent="0.2">
      <c r="A98" s="4">
        <f>IF('True_Odds_Calculator_2-way'!A99="","",'True_Odds_Calculator_2-way'!A99)</f>
        <v>2.15</v>
      </c>
      <c r="B98" s="4">
        <f>IF('True_Odds_Calculator_2-way'!B99="","",'True_Odds_Calculator_2-way'!B99)</f>
        <v>1.76</v>
      </c>
      <c r="C98" s="4">
        <f t="shared" si="4"/>
        <v>3.3298097251585723E-2</v>
      </c>
      <c r="D98" s="4">
        <f t="shared" si="6"/>
        <v>2.2298173246906305</v>
      </c>
      <c r="E98" s="4">
        <f t="shared" si="7"/>
        <v>1.8131288931480596</v>
      </c>
      <c r="G98" s="4">
        <f t="shared" si="5"/>
        <v>1.0332980972515857</v>
      </c>
    </row>
    <row r="99" spans="1:7" x14ac:dyDescent="0.2">
      <c r="A99" s="4">
        <f>IF('True_Odds_Calculator_2-way'!A100="","",'True_Odds_Calculator_2-way'!A100)</f>
        <v>2.2400000000000002</v>
      </c>
      <c r="B99" s="4">
        <f>IF('True_Odds_Calculator_2-way'!B100="","",'True_Odds_Calculator_2-way'!B100)</f>
        <v>1.7</v>
      </c>
      <c r="C99" s="4">
        <f t="shared" si="4"/>
        <v>3.4663865546218364E-2</v>
      </c>
      <c r="D99" s="4">
        <f t="shared" si="6"/>
        <v>2.3304773561811505</v>
      </c>
      <c r="E99" s="4">
        <f t="shared" si="7"/>
        <v>1.7516099356025756</v>
      </c>
      <c r="G99" s="4">
        <f t="shared" si="5"/>
        <v>1.0346638655462184</v>
      </c>
    </row>
    <row r="100" spans="1:7" x14ac:dyDescent="0.2">
      <c r="A100" s="4">
        <f>IF('True_Odds_Calculator_2-way'!A101="","",'True_Odds_Calculator_2-way'!A101)</f>
        <v>2.0299999999999998</v>
      </c>
      <c r="B100" s="4">
        <f>IF('True_Odds_Calculator_2-way'!B101="","",'True_Odds_Calculator_2-way'!B101)</f>
        <v>1.86</v>
      </c>
      <c r="C100" s="4">
        <f t="shared" si="4"/>
        <v>3.0245246040574214E-2</v>
      </c>
      <c r="D100" s="4">
        <f t="shared" si="6"/>
        <v>2.0942925287037548</v>
      </c>
      <c r="E100" s="4">
        <f t="shared" si="7"/>
        <v>1.9138324294186226</v>
      </c>
      <c r="G100" s="4">
        <f t="shared" si="5"/>
        <v>1.0302452460405742</v>
      </c>
    </row>
    <row r="101" spans="1:7" x14ac:dyDescent="0.2">
      <c r="A101" s="4">
        <f>IF('True_Odds_Calculator_2-way'!A102="","",'True_Odds_Calculator_2-way'!A102)</f>
        <v>2.34</v>
      </c>
      <c r="B101" s="4">
        <f>IF('True_Odds_Calculator_2-way'!B102="","",'True_Odds_Calculator_2-way'!B102)</f>
        <v>1.65</v>
      </c>
      <c r="C101" s="4">
        <f t="shared" si="4"/>
        <v>3.3411033411033575E-2</v>
      </c>
      <c r="D101" s="4">
        <f t="shared" si="6"/>
        <v>2.4351939451277205</v>
      </c>
      <c r="E101" s="4">
        <f t="shared" si="7"/>
        <v>1.6967699406723797</v>
      </c>
      <c r="G101" s="4">
        <f t="shared" si="5"/>
        <v>1.0334110334110336</v>
      </c>
    </row>
    <row r="102" spans="1:7" x14ac:dyDescent="0.2">
      <c r="A102" s="4">
        <f>IF('True_Odds_Calculator_2-way'!A103="","",'True_Odds_Calculator_2-way'!A103)</f>
        <v>2.14</v>
      </c>
      <c r="B102" s="4">
        <f>IF('True_Odds_Calculator_2-way'!B103="","",'True_Odds_Calculator_2-way'!B103)</f>
        <v>1.77</v>
      </c>
      <c r="C102" s="4">
        <f t="shared" si="4"/>
        <v>3.2261471038597556E-2</v>
      </c>
      <c r="D102" s="4">
        <f t="shared" si="6"/>
        <v>2.216513546725964</v>
      </c>
      <c r="E102" s="4">
        <f t="shared" si="7"/>
        <v>1.822021261243927</v>
      </c>
      <c r="G102" s="4">
        <f t="shared" si="5"/>
        <v>1.0322614710385976</v>
      </c>
    </row>
    <row r="103" spans="1:7" x14ac:dyDescent="0.2">
      <c r="A103" s="4">
        <f>IF('True_Odds_Calculator_2-way'!A104="","",'True_Odds_Calculator_2-way'!A104)</f>
        <v>2.2000000000000002</v>
      </c>
      <c r="B103" s="4">
        <f>IF('True_Odds_Calculator_2-way'!B104="","",'True_Odds_Calculator_2-way'!B104)</f>
        <v>1.73</v>
      </c>
      <c r="C103" s="4">
        <f t="shared" si="4"/>
        <v>3.2580136626379375E-2</v>
      </c>
      <c r="D103" s="4">
        <f t="shared" si="6"/>
        <v>2.2817745803357314</v>
      </c>
      <c r="E103" s="4">
        <f t="shared" si="7"/>
        <v>1.7801683816651075</v>
      </c>
      <c r="G103" s="4">
        <f t="shared" si="5"/>
        <v>1.0325801366263794</v>
      </c>
    </row>
    <row r="104" spans="1:7" x14ac:dyDescent="0.2">
      <c r="A104" s="4">
        <f>IF('True_Odds_Calculator_2-way'!A105="","",'True_Odds_Calculator_2-way'!A105)</f>
        <v>1.99</v>
      </c>
      <c r="B104" s="4">
        <f>IF('True_Odds_Calculator_2-way'!B105="","",'True_Odds_Calculator_2-way'!B105)</f>
        <v>1.9</v>
      </c>
      <c r="C104" s="4">
        <f t="shared" si="4"/>
        <v>2.8828352287754377E-2</v>
      </c>
      <c r="D104" s="4">
        <f t="shared" si="6"/>
        <v>2.0487672717420748</v>
      </c>
      <c r="E104" s="4">
        <f t="shared" si="7"/>
        <v>1.9535003874967702</v>
      </c>
      <c r="G104" s="4">
        <f t="shared" si="5"/>
        <v>1.0288283522877544</v>
      </c>
    </row>
    <row r="105" spans="1:7" x14ac:dyDescent="0.2">
      <c r="A105" s="4">
        <f>IF('True_Odds_Calculator_2-way'!A106="","",'True_Odds_Calculator_2-way'!A106)</f>
        <v>1.51</v>
      </c>
      <c r="B105" s="4">
        <f>IF('True_Odds_Calculator_2-way'!B106="","",'True_Odds_Calculator_2-way'!B106)</f>
        <v>2.67</v>
      </c>
      <c r="C105" s="4">
        <f t="shared" si="4"/>
        <v>3.678349083513166E-2</v>
      </c>
      <c r="D105" s="4">
        <f t="shared" si="6"/>
        <v>1.5531328851821176</v>
      </c>
      <c r="E105" s="4">
        <f t="shared" si="7"/>
        <v>2.8078838318765889</v>
      </c>
      <c r="G105" s="4">
        <f t="shared" si="5"/>
        <v>1.0367834908351317</v>
      </c>
    </row>
    <row r="106" spans="1:7" x14ac:dyDescent="0.2">
      <c r="A106" s="4">
        <f>IF('True_Odds_Calculator_2-way'!A107="","",'True_Odds_Calculator_2-way'!A107)</f>
        <v>1.42</v>
      </c>
      <c r="B106" s="4">
        <f>IF('True_Odds_Calculator_2-way'!B107="","",'True_Odds_Calculator_2-way'!B107)</f>
        <v>2.96</v>
      </c>
      <c r="C106" s="4">
        <f t="shared" si="4"/>
        <v>4.2063189950513946E-2</v>
      </c>
      <c r="D106" s="4">
        <f t="shared" si="6"/>
        <v>1.4637136091377629</v>
      </c>
      <c r="E106" s="4">
        <f t="shared" si="7"/>
        <v>3.1565034544908381</v>
      </c>
      <c r="G106" s="4">
        <f t="shared" si="5"/>
        <v>1.0420631899505139</v>
      </c>
    </row>
    <row r="107" spans="1:7" x14ac:dyDescent="0.2">
      <c r="A107" s="4">
        <f>IF('True_Odds_Calculator_2-way'!A108="","",'True_Odds_Calculator_2-way'!A108)</f>
        <v>1.5</v>
      </c>
      <c r="B107" s="4">
        <f>IF('True_Odds_Calculator_2-way'!B108="","",'True_Odds_Calculator_2-way'!B108)</f>
        <v>2.68</v>
      </c>
      <c r="C107" s="4">
        <f t="shared" si="4"/>
        <v>3.9800995024875441E-2</v>
      </c>
      <c r="D107" s="4">
        <f t="shared" si="6"/>
        <v>1.546153846153846</v>
      </c>
      <c r="E107" s="4">
        <f t="shared" si="7"/>
        <v>2.8309859154929571</v>
      </c>
      <c r="G107" s="4">
        <f t="shared" si="5"/>
        <v>1.0398009950248754</v>
      </c>
    </row>
    <row r="108" spans="1:7" x14ac:dyDescent="0.2">
      <c r="A108" s="4">
        <f>IF('True_Odds_Calculator_2-way'!A109="","",'True_Odds_Calculator_2-way'!A109)</f>
        <v>2.2999999999999998</v>
      </c>
      <c r="B108" s="4">
        <f>IF('True_Odds_Calculator_2-way'!B109="","",'True_Odds_Calculator_2-way'!B109)</f>
        <v>1.67</v>
      </c>
      <c r="C108" s="4">
        <f t="shared" si="4"/>
        <v>3.3585003905233002E-2</v>
      </c>
      <c r="D108" s="4">
        <f t="shared" si="6"/>
        <v>2.3924011211460603</v>
      </c>
      <c r="E108" s="4">
        <f t="shared" si="7"/>
        <v>1.7181838514873629</v>
      </c>
      <c r="G108" s="4">
        <f t="shared" si="5"/>
        <v>1.033585003905233</v>
      </c>
    </row>
    <row r="109" spans="1:7" x14ac:dyDescent="0.2">
      <c r="A109" s="4">
        <f>IF('True_Odds_Calculator_2-way'!A110="","",'True_Odds_Calculator_2-way'!A110)</f>
        <v>1.74</v>
      </c>
      <c r="B109" s="4">
        <f>IF('True_Odds_Calculator_2-way'!B110="","",'True_Odds_Calculator_2-way'!B110)</f>
        <v>2.1800000000000002</v>
      </c>
      <c r="C109" s="4">
        <f t="shared" si="4"/>
        <v>3.3428240008436028E-2</v>
      </c>
      <c r="D109" s="4">
        <f t="shared" si="6"/>
        <v>1.7921194368326561</v>
      </c>
      <c r="E109" s="4">
        <f t="shared" si="7"/>
        <v>2.2624358821424311</v>
      </c>
      <c r="G109" s="4">
        <f t="shared" si="5"/>
        <v>1.033428240008436</v>
      </c>
    </row>
    <row r="110" spans="1:7" x14ac:dyDescent="0.2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2.19</v>
      </c>
      <c r="C110" s="4">
        <f t="shared" si="4"/>
        <v>3.1333648244370904E-2</v>
      </c>
      <c r="D110" s="4">
        <f t="shared" si="6"/>
        <v>1.7887621461765948</v>
      </c>
      <c r="E110" s="4">
        <f t="shared" si="7"/>
        <v>2.2678093197643276</v>
      </c>
      <c r="G110" s="4">
        <f t="shared" si="5"/>
        <v>1.0313336482443709</v>
      </c>
    </row>
    <row r="111" spans="1:7" x14ac:dyDescent="0.2">
      <c r="A111" s="4">
        <f>IF('True_Odds_Calculator_2-way'!A112="","",'True_Odds_Calculator_2-way'!A112)</f>
        <v>1.34</v>
      </c>
      <c r="B111" s="4">
        <f>IF('True_Odds_Calculator_2-way'!B112="","",'True_Odds_Calculator_2-way'!B112)</f>
        <v>3.29</v>
      </c>
      <c r="C111" s="4">
        <f t="shared" si="4"/>
        <v>5.0220024497572791E-2</v>
      </c>
      <c r="D111" s="4">
        <f t="shared" si="6"/>
        <v>1.3866574403170508</v>
      </c>
      <c r="E111" s="4">
        <f t="shared" si="7"/>
        <v>3.5862686081509794</v>
      </c>
      <c r="G111" s="4">
        <f t="shared" si="5"/>
        <v>1.0502200244975728</v>
      </c>
    </row>
    <row r="112" spans="1:7" x14ac:dyDescent="0.2">
      <c r="A112" s="4">
        <f>IF('True_Odds_Calculator_2-way'!A113="","",'True_Odds_Calculator_2-way'!A113)</f>
        <v>2.04</v>
      </c>
      <c r="B112" s="4">
        <f>IF('True_Odds_Calculator_2-way'!B113="","",'True_Odds_Calculator_2-way'!B113)</f>
        <v>1.85</v>
      </c>
      <c r="C112" s="4">
        <f t="shared" si="4"/>
        <v>3.0736618971912932E-2</v>
      </c>
      <c r="D112" s="4">
        <f t="shared" si="6"/>
        <v>2.1060267857142851</v>
      </c>
      <c r="E112" s="4">
        <f t="shared" si="7"/>
        <v>1.9041372351160444</v>
      </c>
      <c r="G112" s="4">
        <f t="shared" si="5"/>
        <v>1.0307366189719129</v>
      </c>
    </row>
    <row r="113" spans="1:7" x14ac:dyDescent="0.2">
      <c r="A113" s="4">
        <f>IF('True_Odds_Calculator_2-way'!A114="","",'True_Odds_Calculator_2-way'!A114)</f>
        <v>2.11</v>
      </c>
      <c r="B113" s="4">
        <f>IF('True_Odds_Calculator_2-way'!B114="","",'True_Odds_Calculator_2-way'!B114)</f>
        <v>1.78</v>
      </c>
      <c r="C113" s="4">
        <f t="shared" si="4"/>
        <v>3.5731402098088338E-2</v>
      </c>
      <c r="D113" s="4">
        <f t="shared" si="6"/>
        <v>2.1926557300484557</v>
      </c>
      <c r="E113" s="4">
        <f t="shared" si="7"/>
        <v>1.8384649273092173</v>
      </c>
      <c r="G113" s="4">
        <f t="shared" si="5"/>
        <v>1.0357314020980883</v>
      </c>
    </row>
    <row r="114" spans="1:7" x14ac:dyDescent="0.2">
      <c r="A114" s="4">
        <f>IF('True_Odds_Calculator_2-way'!A115="","",'True_Odds_Calculator_2-way'!A115)</f>
        <v>2.34</v>
      </c>
      <c r="B114" s="4">
        <f>IF('True_Odds_Calculator_2-way'!B115="","",'True_Odds_Calculator_2-way'!B115)</f>
        <v>1.65</v>
      </c>
      <c r="C114" s="4">
        <f t="shared" si="4"/>
        <v>3.3411033411033575E-2</v>
      </c>
      <c r="D114" s="4">
        <f t="shared" si="6"/>
        <v>2.4351939451277205</v>
      </c>
      <c r="E114" s="4">
        <f t="shared" si="7"/>
        <v>1.6967699406723797</v>
      </c>
      <c r="G114" s="4">
        <f t="shared" si="5"/>
        <v>1.0334110334110336</v>
      </c>
    </row>
    <row r="115" spans="1:7" x14ac:dyDescent="0.2">
      <c r="A115" s="4">
        <f>IF('True_Odds_Calculator_2-way'!A116="","",'True_Odds_Calculator_2-way'!A116)</f>
        <v>1.99</v>
      </c>
      <c r="B115" s="4">
        <f>IF('True_Odds_Calculator_2-way'!B116="","",'True_Odds_Calculator_2-way'!B116)</f>
        <v>1.9</v>
      </c>
      <c r="C115" s="4">
        <f t="shared" si="4"/>
        <v>2.8828352287754377E-2</v>
      </c>
      <c r="D115" s="4">
        <f t="shared" si="6"/>
        <v>2.0487672717420748</v>
      </c>
      <c r="E115" s="4">
        <f t="shared" si="7"/>
        <v>1.9535003874967702</v>
      </c>
      <c r="G115" s="4">
        <f t="shared" si="5"/>
        <v>1.0288283522877544</v>
      </c>
    </row>
    <row r="116" spans="1:7" x14ac:dyDescent="0.2">
      <c r="A116" s="4">
        <f>IF('True_Odds_Calculator_2-way'!A117="","",'True_Odds_Calculator_2-way'!A117)</f>
        <v>1.95</v>
      </c>
      <c r="B116" s="4">
        <f>IF('True_Odds_Calculator_2-way'!B117="","",'True_Odds_Calculator_2-way'!B117)</f>
        <v>1.88</v>
      </c>
      <c r="C116" s="4">
        <f t="shared" si="4"/>
        <v>4.4735406437534042E-2</v>
      </c>
      <c r="D116" s="4">
        <f t="shared" si="6"/>
        <v>2.0389321468298109</v>
      </c>
      <c r="E116" s="4">
        <f t="shared" si="7"/>
        <v>1.9625267665952888</v>
      </c>
      <c r="G116" s="4">
        <f t="shared" si="5"/>
        <v>1.044735406437534</v>
      </c>
    </row>
    <row r="117" spans="1:7" x14ac:dyDescent="0.2">
      <c r="A117" s="4">
        <f>IF('True_Odds_Calculator_2-way'!A118="","",'True_Odds_Calculator_2-way'!A118)</f>
        <v>1.93</v>
      </c>
      <c r="B117" s="4">
        <f>IF('True_Odds_Calculator_2-way'!B118="","",'True_Odds_Calculator_2-way'!B118)</f>
        <v>1.91</v>
      </c>
      <c r="C117" s="4">
        <f t="shared" si="4"/>
        <v>4.1694924449990456E-2</v>
      </c>
      <c r="D117" s="4">
        <f t="shared" si="6"/>
        <v>2.0109101819272834</v>
      </c>
      <c r="E117" s="4">
        <f t="shared" si="7"/>
        <v>1.9892075654965866</v>
      </c>
      <c r="G117" s="4">
        <f t="shared" si="5"/>
        <v>1.0416949244499905</v>
      </c>
    </row>
    <row r="118" spans="1:7" x14ac:dyDescent="0.2">
      <c r="A118" s="4">
        <f>IF('True_Odds_Calculator_2-way'!A119="","",'True_Odds_Calculator_2-way'!A119)</f>
        <v>1.99</v>
      </c>
      <c r="B118" s="4">
        <f>IF('True_Odds_Calculator_2-way'!B119="","",'True_Odds_Calculator_2-way'!B119)</f>
        <v>1.85</v>
      </c>
      <c r="C118" s="4">
        <f t="shared" si="4"/>
        <v>4.3053103354610656E-2</v>
      </c>
      <c r="D118" s="4">
        <f t="shared" si="6"/>
        <v>2.0790625441197226</v>
      </c>
      <c r="E118" s="4">
        <f t="shared" si="7"/>
        <v>1.9267303414889438</v>
      </c>
      <c r="G118" s="4">
        <f t="shared" si="5"/>
        <v>1.0430531033546107</v>
      </c>
    </row>
    <row r="119" spans="1:7" x14ac:dyDescent="0.2">
      <c r="A119" s="4">
        <f>IF('True_Odds_Calculator_2-way'!A120="","",'True_Odds_Calculator_2-way'!A120)</f>
        <v>1.8</v>
      </c>
      <c r="B119" s="4">
        <f>IF('True_Odds_Calculator_2-way'!B120="","",'True_Odds_Calculator_2-way'!B120)</f>
        <v>2.0299999999999998</v>
      </c>
      <c r="C119" s="4">
        <f t="shared" si="4"/>
        <v>4.816639299397929E-2</v>
      </c>
      <c r="D119" s="4">
        <f t="shared" si="6"/>
        <v>1.8815653964984556</v>
      </c>
      <c r="E119" s="4">
        <f t="shared" si="7"/>
        <v>2.1343457943925235</v>
      </c>
      <c r="G119" s="4">
        <f t="shared" si="5"/>
        <v>1.0481663929939793</v>
      </c>
    </row>
    <row r="120" spans="1:7" x14ac:dyDescent="0.2">
      <c r="A120" s="4">
        <f>IF('True_Odds_Calculator_2-way'!A121="","",'True_Odds_Calculator_2-way'!A121)</f>
        <v>1.59</v>
      </c>
      <c r="B120" s="4">
        <f>IF('True_Odds_Calculator_2-way'!B121="","",'True_Odds_Calculator_2-way'!B121)</f>
        <v>2.29</v>
      </c>
      <c r="C120" s="4">
        <f t="shared" si="4"/>
        <v>6.5612040317486464E-2</v>
      </c>
      <c r="D120" s="4">
        <f t="shared" si="6"/>
        <v>1.6775010941927162</v>
      </c>
      <c r="E120" s="4">
        <f t="shared" si="7"/>
        <v>2.4760123763217843</v>
      </c>
      <c r="G120" s="4">
        <f t="shared" si="5"/>
        <v>1.0656120403174865</v>
      </c>
    </row>
    <row r="121" spans="1:7" x14ac:dyDescent="0.2">
      <c r="A121" s="4">
        <f>IF('True_Odds_Calculator_2-way'!A122="","",'True_Odds_Calculator_2-way'!A122)</f>
        <v>1.77</v>
      </c>
      <c r="B121" s="4">
        <f>IF('True_Odds_Calculator_2-way'!B122="","",'True_Odds_Calculator_2-way'!B122)</f>
        <v>2.04</v>
      </c>
      <c r="C121" s="4">
        <f t="shared" si="4"/>
        <v>5.5167829843801863E-2</v>
      </c>
      <c r="D121" s="4">
        <f t="shared" si="6"/>
        <v>1.8608534322820036</v>
      </c>
      <c r="E121" s="4">
        <f t="shared" si="7"/>
        <v>2.1616379310344827</v>
      </c>
      <c r="G121" s="4">
        <f t="shared" si="5"/>
        <v>1.0551678298438019</v>
      </c>
    </row>
    <row r="122" spans="1:7" x14ac:dyDescent="0.2">
      <c r="A122" s="4">
        <f>IF('True_Odds_Calculator_2-way'!A123="","",'True_Odds_Calculator_2-way'!A123)</f>
        <v>1.68</v>
      </c>
      <c r="B122" s="4">
        <f>IF('True_Odds_Calculator_2-way'!B123="","",'True_Odds_Calculator_2-way'!B123)</f>
        <v>2.16</v>
      </c>
      <c r="C122" s="4">
        <f t="shared" si="4"/>
        <v>5.8201058201058142E-2</v>
      </c>
      <c r="D122" s="4">
        <f t="shared" si="6"/>
        <v>1.7663551401869158</v>
      </c>
      <c r="E122" s="4">
        <f t="shared" si="7"/>
        <v>2.3048780487804881</v>
      </c>
      <c r="G122" s="4">
        <f t="shared" si="5"/>
        <v>1.0582010582010581</v>
      </c>
    </row>
    <row r="123" spans="1:7" x14ac:dyDescent="0.2">
      <c r="A123" s="4">
        <f>IF('True_Odds_Calculator_2-way'!A124="","",'True_Odds_Calculator_2-way'!A124)</f>
        <v>1.7</v>
      </c>
      <c r="B123" s="4">
        <f>IF('True_Odds_Calculator_2-way'!B124="","",'True_Odds_Calculator_2-way'!B124)</f>
        <v>2.14</v>
      </c>
      <c r="C123" s="4">
        <f t="shared" si="4"/>
        <v>5.5525013743815244E-2</v>
      </c>
      <c r="D123" s="4">
        <f t="shared" si="6"/>
        <v>1.7842079450711132</v>
      </c>
      <c r="E123" s="4">
        <f t="shared" si="7"/>
        <v>2.2751719824890557</v>
      </c>
      <c r="G123" s="4">
        <f t="shared" si="5"/>
        <v>1.0555250137438152</v>
      </c>
    </row>
    <row r="124" spans="1:7" x14ac:dyDescent="0.2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1.88</v>
      </c>
      <c r="C124" s="4">
        <f t="shared" si="4"/>
        <v>4.7378811142794408E-2</v>
      </c>
      <c r="D124" s="4">
        <f t="shared" si="6"/>
        <v>2.033452274754683</v>
      </c>
      <c r="E124" s="4">
        <f t="shared" si="7"/>
        <v>1.9676305567544234</v>
      </c>
      <c r="G124" s="4">
        <f t="shared" si="5"/>
        <v>1.0473788111427944</v>
      </c>
    </row>
    <row r="125" spans="1:7" x14ac:dyDescent="0.2">
      <c r="A125" s="4">
        <f>IF('True_Odds_Calculator_2-way'!A126="","",'True_Odds_Calculator_2-way'!A126)</f>
        <v>1.9</v>
      </c>
      <c r="B125" s="4">
        <f>IF('True_Odds_Calculator_2-way'!B126="","",'True_Odds_Calculator_2-way'!B126)</f>
        <v>1.92</v>
      </c>
      <c r="C125" s="4">
        <f t="shared" si="4"/>
        <v>4.7149122807017552E-2</v>
      </c>
      <c r="D125" s="4">
        <f t="shared" si="6"/>
        <v>1.9890948745910577</v>
      </c>
      <c r="E125" s="4">
        <f t="shared" si="7"/>
        <v>2.0110253583241455</v>
      </c>
      <c r="G125" s="4">
        <f t="shared" si="5"/>
        <v>1.0471491228070176</v>
      </c>
    </row>
    <row r="126" spans="1:7" x14ac:dyDescent="0.2">
      <c r="A126" s="4">
        <f>IF('True_Odds_Calculator_2-way'!A127="","",'True_Odds_Calculator_2-way'!A127)</f>
        <v>1.74</v>
      </c>
      <c r="B126" s="4">
        <f>IF('True_Odds_Calculator_2-way'!B127="","",'True_Odds_Calculator_2-way'!B127)</f>
        <v>2.08</v>
      </c>
      <c r="C126" s="4">
        <f t="shared" si="4"/>
        <v>5.5481874447391721E-2</v>
      </c>
      <c r="D126" s="4">
        <f t="shared" si="6"/>
        <v>1.8282481309355427</v>
      </c>
      <c r="E126" s="4">
        <f t="shared" si="7"/>
        <v>2.2073676506464994</v>
      </c>
      <c r="G126" s="4">
        <f t="shared" si="5"/>
        <v>1.0554818744473917</v>
      </c>
    </row>
    <row r="127" spans="1:7" x14ac:dyDescent="0.2">
      <c r="A127" s="4">
        <f>IF('True_Odds_Calculator_2-way'!A128="","",'True_Odds_Calculator_2-way'!A128)</f>
        <v>1.82</v>
      </c>
      <c r="B127" s="4">
        <f>IF('True_Odds_Calculator_2-way'!B128="","",'True_Odds_Calculator_2-way'!B128)</f>
        <v>2.0099999999999998</v>
      </c>
      <c r="C127" s="4">
        <f t="shared" si="4"/>
        <v>4.6962987261494726E-2</v>
      </c>
      <c r="D127" s="4">
        <f t="shared" si="6"/>
        <v>1.9012525336520971</v>
      </c>
      <c r="E127" s="4">
        <f t="shared" si="7"/>
        <v>2.1095669223228186</v>
      </c>
      <c r="G127" s="4">
        <f t="shared" si="5"/>
        <v>1.0469629872614947</v>
      </c>
    </row>
    <row r="128" spans="1:7" x14ac:dyDescent="0.2">
      <c r="A128" s="4">
        <f>IF('True_Odds_Calculator_2-way'!A129="","",'True_Odds_Calculator_2-way'!A129)</f>
        <v>1.65</v>
      </c>
      <c r="B128" s="4">
        <f>IF('True_Odds_Calculator_2-way'!B129="","",'True_Odds_Calculator_2-way'!B129)</f>
        <v>2.09</v>
      </c>
      <c r="C128" s="4">
        <f t="shared" si="4"/>
        <v>8.4529505582137343E-2</v>
      </c>
      <c r="D128" s="4">
        <f t="shared" si="6"/>
        <v>1.7736916548797739</v>
      </c>
      <c r="E128" s="4">
        <f t="shared" si="7"/>
        <v>2.2925045703839126</v>
      </c>
      <c r="G128" s="4">
        <f t="shared" si="5"/>
        <v>1.0845295055821373</v>
      </c>
    </row>
    <row r="129" spans="1:7" x14ac:dyDescent="0.2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2.25</v>
      </c>
      <c r="C129" s="4">
        <f t="shared" si="4"/>
        <v>5.7941376959781854E-2</v>
      </c>
      <c r="D129" s="4">
        <f t="shared" si="6"/>
        <v>1.7107871720116616</v>
      </c>
      <c r="E129" s="4">
        <f t="shared" si="7"/>
        <v>2.4068908941755538</v>
      </c>
      <c r="G129" s="4">
        <f t="shared" si="5"/>
        <v>1.0579413769597819</v>
      </c>
    </row>
    <row r="130" spans="1:7" x14ac:dyDescent="0.2">
      <c r="A130" s="4">
        <f>IF('True_Odds_Calculator_2-way'!A131="","",'True_Odds_Calculator_2-way'!A131)</f>
        <v>1.89</v>
      </c>
      <c r="B130" s="4">
        <f>IF('True_Odds_Calculator_2-way'!B131="","",'True_Odds_Calculator_2-way'!B131)</f>
        <v>2</v>
      </c>
      <c r="C130" s="4">
        <f t="shared" ref="C130:C193" si="8">IF(A130="","",((1/A130)+(1/B130))-1)</f>
        <v>2.9100529100529293E-2</v>
      </c>
      <c r="D130" s="4">
        <f t="shared" si="6"/>
        <v>1.9434447300771212</v>
      </c>
      <c r="E130" s="4">
        <f t="shared" si="7"/>
        <v>2.0599455040871937</v>
      </c>
      <c r="G130" s="4">
        <f t="shared" ref="G130:G193" si="9">IF(A130="","",C130+1)</f>
        <v>1.0291005291005293</v>
      </c>
    </row>
    <row r="131" spans="1:7" x14ac:dyDescent="0.2">
      <c r="A131" s="4">
        <f>IF('True_Odds_Calculator_2-way'!A132="","",'True_Odds_Calculator_2-way'!A132)</f>
        <v>1.57</v>
      </c>
      <c r="B131" s="4">
        <f>IF('True_Odds_Calculator_2-way'!B132="","",'True_Odds_Calculator_2-way'!B132)</f>
        <v>2.5099999999999998</v>
      </c>
      <c r="C131" s="4">
        <f t="shared" si="8"/>
        <v>3.5349049661227649E-2</v>
      </c>
      <c r="D131" s="4">
        <f t="shared" ref="D131:D194" si="10">IF(A131="","",(2*A131)/(2-($C131*A131)))</f>
        <v>1.6148093511176675</v>
      </c>
      <c r="E131" s="4">
        <f t="shared" ref="E131:E194" si="11">IF(B131="","",(2*B131)/(2-($C131*B131)))</f>
        <v>2.6265204785550034</v>
      </c>
      <c r="G131" s="4">
        <f t="shared" si="9"/>
        <v>1.0353490496612276</v>
      </c>
    </row>
    <row r="132" spans="1:7" x14ac:dyDescent="0.2">
      <c r="A132" s="4">
        <f>IF('True_Odds_Calculator_2-way'!A133="","",'True_Odds_Calculator_2-way'!A133)</f>
        <v>1.94</v>
      </c>
      <c r="B132" s="4">
        <f>IF('True_Odds_Calculator_2-way'!B133="","",'True_Odds_Calculator_2-way'!B133)</f>
        <v>1.94</v>
      </c>
      <c r="C132" s="4">
        <f t="shared" si="8"/>
        <v>3.0927835051546504E-2</v>
      </c>
      <c r="D132" s="4">
        <f t="shared" si="10"/>
        <v>2.0000000000000004</v>
      </c>
      <c r="E132" s="4">
        <f t="shared" si="11"/>
        <v>2.0000000000000004</v>
      </c>
      <c r="G132" s="4">
        <f t="shared" si="9"/>
        <v>1.0309278350515465</v>
      </c>
    </row>
    <row r="133" spans="1:7" x14ac:dyDescent="0.2">
      <c r="A133" s="4">
        <f>IF('True_Odds_Calculator_2-way'!A134="","",'True_Odds_Calculator_2-way'!A134)</f>
        <v>1.74</v>
      </c>
      <c r="B133" s="4">
        <f>IF('True_Odds_Calculator_2-way'!B134="","",'True_Odds_Calculator_2-way'!B134)</f>
        <v>2.12</v>
      </c>
      <c r="C133" s="4">
        <f t="shared" si="8"/>
        <v>4.6410756885707949E-2</v>
      </c>
      <c r="D133" s="4">
        <f t="shared" si="10"/>
        <v>1.8132127408572549</v>
      </c>
      <c r="E133" s="4">
        <f t="shared" si="11"/>
        <v>2.2296905222437133</v>
      </c>
      <c r="G133" s="4">
        <f t="shared" si="9"/>
        <v>1.0464107568857079</v>
      </c>
    </row>
    <row r="134" spans="1:7" x14ac:dyDescent="0.2">
      <c r="A134" s="4">
        <f>IF('True_Odds_Calculator_2-way'!A135="","",'True_Odds_Calculator_2-way'!A135)</f>
        <v>1.76</v>
      </c>
      <c r="B134" s="4">
        <f>IF('True_Odds_Calculator_2-way'!B135="","",'True_Odds_Calculator_2-way'!B135)</f>
        <v>2.08</v>
      </c>
      <c r="C134" s="4">
        <f t="shared" si="8"/>
        <v>4.8951048951048959E-2</v>
      </c>
      <c r="D134" s="4">
        <f t="shared" si="10"/>
        <v>1.8392282958199357</v>
      </c>
      <c r="E134" s="4">
        <f t="shared" si="11"/>
        <v>2.1915708812260539</v>
      </c>
      <c r="G134" s="4">
        <f t="shared" si="9"/>
        <v>1.048951048951049</v>
      </c>
    </row>
    <row r="135" spans="1:7" x14ac:dyDescent="0.2">
      <c r="A135" s="4">
        <f>IF('True_Odds_Calculator_2-way'!A136="","",'True_Odds_Calculator_2-way'!A136)</f>
        <v>1.68</v>
      </c>
      <c r="B135" s="4">
        <f>IF('True_Odds_Calculator_2-way'!B136="","",'True_Odds_Calculator_2-way'!B136)</f>
        <v>2.2200000000000002</v>
      </c>
      <c r="C135" s="4">
        <f t="shared" si="8"/>
        <v>4.5688545688545634E-2</v>
      </c>
      <c r="D135" s="4">
        <f t="shared" si="10"/>
        <v>1.7470489038785832</v>
      </c>
      <c r="E135" s="4">
        <f t="shared" si="11"/>
        <v>2.3386004514672689</v>
      </c>
      <c r="G135" s="4">
        <f t="shared" si="9"/>
        <v>1.0456885456885456</v>
      </c>
    </row>
    <row r="136" spans="1:7" x14ac:dyDescent="0.2">
      <c r="A136" s="4">
        <f>IF('True_Odds_Calculator_2-way'!A137="","",'True_Odds_Calculator_2-way'!A137)</f>
        <v>1.76</v>
      </c>
      <c r="B136" s="4">
        <f>IF('True_Odds_Calculator_2-way'!B137="","",'True_Odds_Calculator_2-way'!B137)</f>
        <v>2.09</v>
      </c>
      <c r="C136" s="4">
        <f t="shared" si="8"/>
        <v>4.6650717703349276E-2</v>
      </c>
      <c r="D136" s="4">
        <f t="shared" si="10"/>
        <v>1.8353457738748626</v>
      </c>
      <c r="E136" s="4">
        <f t="shared" si="11"/>
        <v>2.1971090670170828</v>
      </c>
      <c r="G136" s="4">
        <f t="shared" si="9"/>
        <v>1.0466507177033493</v>
      </c>
    </row>
    <row r="137" spans="1:7" x14ac:dyDescent="0.2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8"/>
        <v>2.925809822361547E-2</v>
      </c>
      <c r="D137" s="4">
        <f t="shared" si="10"/>
        <v>1.78544776119403</v>
      </c>
      <c r="E137" s="4">
        <f t="shared" si="11"/>
        <v>2.2731591448931119</v>
      </c>
      <c r="G137" s="4">
        <f t="shared" si="9"/>
        <v>1.0292580982236155</v>
      </c>
    </row>
    <row r="138" spans="1:7" x14ac:dyDescent="0.2">
      <c r="A138" s="4">
        <f>IF('True_Odds_Calculator_2-way'!A139="","",'True_Odds_Calculator_2-way'!A139)</f>
        <v>2.25</v>
      </c>
      <c r="B138" s="4">
        <f>IF('True_Odds_Calculator_2-way'!B139="","",'True_Odds_Calculator_2-way'!B139)</f>
        <v>1.71</v>
      </c>
      <c r="C138" s="4">
        <f t="shared" si="8"/>
        <v>2.9239766081871288E-2</v>
      </c>
      <c r="D138" s="4">
        <f t="shared" si="10"/>
        <v>2.3265306122448979</v>
      </c>
      <c r="E138" s="4">
        <f t="shared" si="11"/>
        <v>1.7538461538461536</v>
      </c>
      <c r="G138" s="4">
        <f t="shared" si="9"/>
        <v>1.0292397660818713</v>
      </c>
    </row>
    <row r="139" spans="1:7" x14ac:dyDescent="0.2">
      <c r="A139" s="4">
        <f>IF('True_Odds_Calculator_2-way'!A140="","",'True_Odds_Calculator_2-way'!A140)</f>
        <v>1.71</v>
      </c>
      <c r="B139" s="4">
        <f>IF('True_Odds_Calculator_2-way'!B140="","",'True_Odds_Calculator_2-way'!B140)</f>
        <v>2.23</v>
      </c>
      <c r="C139" s="4">
        <f t="shared" si="8"/>
        <v>3.3225814910969431E-2</v>
      </c>
      <c r="D139" s="4">
        <f t="shared" si="10"/>
        <v>1.7599981538319522</v>
      </c>
      <c r="E139" s="4">
        <f t="shared" si="11"/>
        <v>2.315792669966295</v>
      </c>
      <c r="G139" s="4">
        <f t="shared" si="9"/>
        <v>1.0332258149109694</v>
      </c>
    </row>
    <row r="140" spans="1:7" x14ac:dyDescent="0.2">
      <c r="A140" s="4">
        <f>IF('True_Odds_Calculator_2-way'!A141="","",'True_Odds_Calculator_2-way'!A141)</f>
        <v>1.82</v>
      </c>
      <c r="B140" s="4">
        <f>IF('True_Odds_Calculator_2-way'!B141="","",'True_Odds_Calculator_2-way'!B141)</f>
        <v>2.0699999999999998</v>
      </c>
      <c r="C140" s="4">
        <f t="shared" si="8"/>
        <v>3.2542336890162948E-2</v>
      </c>
      <c r="D140" s="4">
        <f t="shared" si="10"/>
        <v>1.8755413949320454</v>
      </c>
      <c r="E140" s="4">
        <f t="shared" si="11"/>
        <v>2.1421504520384373</v>
      </c>
      <c r="G140" s="4">
        <f t="shared" si="9"/>
        <v>1.0325423368901629</v>
      </c>
    </row>
    <row r="141" spans="1:7" x14ac:dyDescent="0.2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2.15</v>
      </c>
      <c r="C141" s="4">
        <f t="shared" si="8"/>
        <v>3.3298097251585723E-2</v>
      </c>
      <c r="D141" s="4">
        <f t="shared" si="10"/>
        <v>1.8131288931480596</v>
      </c>
      <c r="E141" s="4">
        <f t="shared" si="11"/>
        <v>2.2298173246906305</v>
      </c>
      <c r="G141" s="4">
        <f t="shared" si="9"/>
        <v>1.0332980972515857</v>
      </c>
    </row>
    <row r="142" spans="1:7" x14ac:dyDescent="0.2">
      <c r="A142" s="4">
        <f>IF('True_Odds_Calculator_2-way'!A143="","",'True_Odds_Calculator_2-way'!A143)</f>
        <v>1.94</v>
      </c>
      <c r="B142" s="4">
        <f>IF('True_Odds_Calculator_2-way'!B143="","",'True_Odds_Calculator_2-way'!B143)</f>
        <v>1.96</v>
      </c>
      <c r="C142" s="4">
        <f t="shared" si="8"/>
        <v>2.5667999158426325E-2</v>
      </c>
      <c r="D142" s="4">
        <f t="shared" si="10"/>
        <v>1.9895353704478862</v>
      </c>
      <c r="E142" s="4">
        <f t="shared" si="11"/>
        <v>2.0105752961082914</v>
      </c>
      <c r="G142" s="4">
        <f t="shared" si="9"/>
        <v>1.0256679991584263</v>
      </c>
    </row>
    <row r="143" spans="1:7" x14ac:dyDescent="0.2">
      <c r="A143" s="4">
        <f>IF('True_Odds_Calculator_2-way'!A144="","",'True_Odds_Calculator_2-way'!A144)</f>
        <v>1.67</v>
      </c>
      <c r="B143" s="4">
        <f>IF('True_Odds_Calculator_2-way'!B144="","",'True_Odds_Calculator_2-way'!B144)</f>
        <v>2.33</v>
      </c>
      <c r="C143" s="4">
        <f t="shared" si="8"/>
        <v>2.7986944565804084E-2</v>
      </c>
      <c r="D143" s="4">
        <f t="shared" si="10"/>
        <v>1.7099602293950913</v>
      </c>
      <c r="E143" s="4">
        <f t="shared" si="11"/>
        <v>2.4085296029216061</v>
      </c>
      <c r="G143" s="4">
        <f t="shared" si="9"/>
        <v>1.0279869445658041</v>
      </c>
    </row>
    <row r="144" spans="1:7" x14ac:dyDescent="0.2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1.89</v>
      </c>
      <c r="C144" s="4">
        <f t="shared" si="8"/>
        <v>2.4150034051024338E-2</v>
      </c>
      <c r="D144" s="4">
        <f t="shared" si="10"/>
        <v>2.0705027387602368</v>
      </c>
      <c r="E144" s="4">
        <f t="shared" si="11"/>
        <v>1.9341405339682862</v>
      </c>
      <c r="G144" s="4">
        <f t="shared" si="9"/>
        <v>1.0241500340510243</v>
      </c>
    </row>
    <row r="145" spans="1:7" x14ac:dyDescent="0.2">
      <c r="A145" s="4">
        <f>IF('True_Odds_Calculator_2-way'!A146="","",'True_Odds_Calculator_2-way'!A146)</f>
        <v>1.31</v>
      </c>
      <c r="B145" s="4">
        <f>IF('True_Odds_Calculator_2-way'!B146="","",'True_Odds_Calculator_2-way'!B146)</f>
        <v>3.32</v>
      </c>
      <c r="C145" s="4">
        <f t="shared" si="8"/>
        <v>6.4563597903062542E-2</v>
      </c>
      <c r="D145" s="4">
        <f t="shared" si="10"/>
        <v>1.3678450119511889</v>
      </c>
      <c r="E145" s="4">
        <f t="shared" si="11"/>
        <v>3.7185362517099856</v>
      </c>
      <c r="G145" s="4">
        <f t="shared" si="9"/>
        <v>1.0645635979030625</v>
      </c>
    </row>
    <row r="146" spans="1:7" x14ac:dyDescent="0.2">
      <c r="A146" s="4">
        <f>IF('True_Odds_Calculator_2-way'!A147="","",'True_Odds_Calculator_2-way'!A147)</f>
        <v>1.74</v>
      </c>
      <c r="B146" s="4">
        <f>IF('True_Odds_Calculator_2-way'!B147="","",'True_Odds_Calculator_2-way'!B147)</f>
        <v>2.2000000000000002</v>
      </c>
      <c r="C146" s="4">
        <f t="shared" si="8"/>
        <v>2.925809822361547E-2</v>
      </c>
      <c r="D146" s="4">
        <f t="shared" si="10"/>
        <v>1.78544776119403</v>
      </c>
      <c r="E146" s="4">
        <f t="shared" si="11"/>
        <v>2.2731591448931119</v>
      </c>
      <c r="G146" s="4">
        <f t="shared" si="9"/>
        <v>1.0292580982236155</v>
      </c>
    </row>
    <row r="147" spans="1:7" x14ac:dyDescent="0.2">
      <c r="A147" s="4">
        <f>IF('True_Odds_Calculator_2-way'!A148="","",'True_Odds_Calculator_2-way'!A148)</f>
        <v>1.63</v>
      </c>
      <c r="B147" s="4">
        <f>IF('True_Odds_Calculator_2-way'!B148="","",'True_Odds_Calculator_2-way'!B148)</f>
        <v>2.41</v>
      </c>
      <c r="C147" s="4">
        <f t="shared" si="8"/>
        <v>2.8434691851436877E-2</v>
      </c>
      <c r="D147" s="4">
        <f t="shared" si="10"/>
        <v>1.6686702206741284</v>
      </c>
      <c r="E147" s="4">
        <f t="shared" si="11"/>
        <v>2.4955055109106499</v>
      </c>
      <c r="G147" s="4">
        <f t="shared" si="9"/>
        <v>1.0284346918514369</v>
      </c>
    </row>
    <row r="148" spans="1:7" x14ac:dyDescent="0.2">
      <c r="A148" s="4">
        <f>IF('True_Odds_Calculator_2-way'!A149="","",'True_Odds_Calculator_2-way'!A149)</f>
        <v>1.85</v>
      </c>
      <c r="B148" s="4">
        <f>IF('True_Odds_Calculator_2-way'!B149="","",'True_Odds_Calculator_2-way'!B149)</f>
        <v>2.06</v>
      </c>
      <c r="C148" s="4">
        <f t="shared" si="8"/>
        <v>2.5977433744424072E-2</v>
      </c>
      <c r="D148" s="4">
        <f t="shared" si="10"/>
        <v>1.8955483710519774</v>
      </c>
      <c r="E148" s="4">
        <f t="shared" si="11"/>
        <v>2.1166342682588173</v>
      </c>
      <c r="G148" s="4">
        <f t="shared" si="9"/>
        <v>1.0259774337444241</v>
      </c>
    </row>
    <row r="149" spans="1:7" x14ac:dyDescent="0.2">
      <c r="A149" s="4">
        <f>IF('True_Odds_Calculator_2-way'!A150="","",'True_Odds_Calculator_2-way'!A150)</f>
        <v>2.27</v>
      </c>
      <c r="B149" s="4">
        <f>IF('True_Odds_Calculator_2-way'!B150="","",'True_Odds_Calculator_2-way'!B150)</f>
        <v>1.7</v>
      </c>
      <c r="C149" s="4">
        <f t="shared" si="8"/>
        <v>2.876392847888054E-2</v>
      </c>
      <c r="D149" s="4">
        <f t="shared" si="10"/>
        <v>2.3466099118273029</v>
      </c>
      <c r="E149" s="4">
        <f t="shared" si="11"/>
        <v>1.7426055543011967</v>
      </c>
      <c r="G149" s="4">
        <f t="shared" si="9"/>
        <v>1.0287639284788805</v>
      </c>
    </row>
    <row r="150" spans="1:7" x14ac:dyDescent="0.2">
      <c r="A150" s="4">
        <f>IF('True_Odds_Calculator_2-way'!A151="","",'True_Odds_Calculator_2-way'!A151)</f>
        <v>1.81</v>
      </c>
      <c r="B150" s="4">
        <f>IF('True_Odds_Calculator_2-way'!B151="","",'True_Odds_Calculator_2-way'!B151)</f>
        <v>2.11</v>
      </c>
      <c r="C150" s="4">
        <f t="shared" si="8"/>
        <v>2.6419837134403323E-2</v>
      </c>
      <c r="D150" s="4">
        <f t="shared" si="10"/>
        <v>1.8543371124760262</v>
      </c>
      <c r="E150" s="4">
        <f t="shared" si="11"/>
        <v>2.1704981387286519</v>
      </c>
      <c r="G150" s="4">
        <f t="shared" si="9"/>
        <v>1.0264198371344033</v>
      </c>
    </row>
    <row r="151" spans="1:7" x14ac:dyDescent="0.2">
      <c r="A151" s="4">
        <f>IF('True_Odds_Calculator_2-way'!A152="","",'True_Odds_Calculator_2-way'!A152)</f>
        <v>1.72</v>
      </c>
      <c r="B151" s="4">
        <f>IF('True_Odds_Calculator_2-way'!B152="","",'True_Odds_Calculator_2-way'!B152)</f>
        <v>2.23</v>
      </c>
      <c r="C151" s="4">
        <f t="shared" si="8"/>
        <v>2.982584211075201E-2</v>
      </c>
      <c r="D151" s="4">
        <f t="shared" si="10"/>
        <v>1.7652798232695142</v>
      </c>
      <c r="E151" s="4">
        <f t="shared" si="11"/>
        <v>2.3067115708443593</v>
      </c>
      <c r="G151" s="4">
        <f t="shared" si="9"/>
        <v>1.029825842110752</v>
      </c>
    </row>
    <row r="152" spans="1:7" x14ac:dyDescent="0.2">
      <c r="A152" s="4">
        <f>IF('True_Odds_Calculator_2-way'!A153="","",'True_Odds_Calculator_2-way'!A153)</f>
        <v>2.1800000000000002</v>
      </c>
      <c r="B152" s="4">
        <f>IF('True_Odds_Calculator_2-way'!B153="","",'True_Odds_Calculator_2-way'!B153)</f>
        <v>1.67</v>
      </c>
      <c r="C152" s="4">
        <f t="shared" si="8"/>
        <v>5.7517991539856039E-2</v>
      </c>
      <c r="D152" s="4">
        <f t="shared" si="10"/>
        <v>2.3258161374816329</v>
      </c>
      <c r="E152" s="4">
        <f t="shared" si="11"/>
        <v>1.754252397243772</v>
      </c>
      <c r="G152" s="4">
        <f t="shared" si="9"/>
        <v>1.057517991539856</v>
      </c>
    </row>
    <row r="153" spans="1:7" x14ac:dyDescent="0.2">
      <c r="A153" s="4">
        <f>IF('True_Odds_Calculator_2-way'!A154="","",'True_Odds_Calculator_2-way'!A154)</f>
        <v>2.46</v>
      </c>
      <c r="B153" s="4">
        <f>IF('True_Odds_Calculator_2-way'!B154="","",'True_Odds_Calculator_2-way'!B154)</f>
        <v>1.54</v>
      </c>
      <c r="C153" s="4">
        <f t="shared" si="8"/>
        <v>5.5854714391299742E-2</v>
      </c>
      <c r="D153" s="4">
        <f t="shared" si="10"/>
        <v>2.6414725979640217</v>
      </c>
      <c r="E153" s="4">
        <f t="shared" si="11"/>
        <v>1.609209073145867</v>
      </c>
      <c r="G153" s="4">
        <f t="shared" si="9"/>
        <v>1.0558547143912997</v>
      </c>
    </row>
    <row r="154" spans="1:7" x14ac:dyDescent="0.2">
      <c r="A154" s="4">
        <f>IF('True_Odds_Calculator_2-way'!A155="","",'True_Odds_Calculator_2-way'!A155)</f>
        <v>2.11</v>
      </c>
      <c r="B154" s="4">
        <f>IF('True_Odds_Calculator_2-way'!B155="","",'True_Odds_Calculator_2-way'!B155)</f>
        <v>1.71</v>
      </c>
      <c r="C154" s="4">
        <f t="shared" si="8"/>
        <v>5.8728970926526403E-2</v>
      </c>
      <c r="D154" s="4">
        <f t="shared" si="10"/>
        <v>2.2493687852623045</v>
      </c>
      <c r="E154" s="4">
        <f t="shared" si="11"/>
        <v>1.8004041815323968</v>
      </c>
      <c r="G154" s="4">
        <f t="shared" si="9"/>
        <v>1.0587289709265264</v>
      </c>
    </row>
    <row r="155" spans="1:7" x14ac:dyDescent="0.2">
      <c r="A155" s="4">
        <f>IF('True_Odds_Calculator_2-way'!A156="","",'True_Odds_Calculator_2-way'!A156)</f>
        <v>2.02</v>
      </c>
      <c r="B155" s="4">
        <f>IF('True_Odds_Calculator_2-way'!B156="","",'True_Odds_Calculator_2-way'!B156)</f>
        <v>1.79</v>
      </c>
      <c r="C155" s="4">
        <f t="shared" si="8"/>
        <v>5.3708722827590094E-2</v>
      </c>
      <c r="D155" s="4">
        <f t="shared" si="10"/>
        <v>2.1358615393703118</v>
      </c>
      <c r="E155" s="4">
        <f t="shared" si="11"/>
        <v>1.8803889957876125</v>
      </c>
      <c r="G155" s="4">
        <f t="shared" si="9"/>
        <v>1.0537087228275901</v>
      </c>
    </row>
    <row r="156" spans="1:7" x14ac:dyDescent="0.2">
      <c r="A156" s="4">
        <f>IF('True_Odds_Calculator_2-way'!A157="","",'True_Odds_Calculator_2-way'!A157)</f>
        <v>1.95</v>
      </c>
      <c r="B156" s="4">
        <f>IF('True_Odds_Calculator_2-way'!B157="","",'True_Odds_Calculator_2-way'!B157)</f>
        <v>1.85</v>
      </c>
      <c r="C156" s="4">
        <f t="shared" si="8"/>
        <v>5.3361053361053346E-2</v>
      </c>
      <c r="D156" s="4">
        <f t="shared" si="10"/>
        <v>2.0570206699928724</v>
      </c>
      <c r="E156" s="4">
        <f t="shared" si="11"/>
        <v>1.9460552933243427</v>
      </c>
      <c r="G156" s="4">
        <f t="shared" si="9"/>
        <v>1.0533610533610533</v>
      </c>
    </row>
    <row r="157" spans="1:7" x14ac:dyDescent="0.2">
      <c r="A157" s="4">
        <f>IF('True_Odds_Calculator_2-way'!A158="","",'True_Odds_Calculator_2-way'!A158)</f>
        <v>1.74</v>
      </c>
      <c r="B157" s="4">
        <f>IF('True_Odds_Calculator_2-way'!B158="","",'True_Odds_Calculator_2-way'!B158)</f>
        <v>2.2000000000000002</v>
      </c>
      <c r="C157" s="4">
        <f t="shared" si="8"/>
        <v>2.925809822361547E-2</v>
      </c>
      <c r="D157" s="4">
        <f t="shared" si="10"/>
        <v>1.78544776119403</v>
      </c>
      <c r="E157" s="4">
        <f t="shared" si="11"/>
        <v>2.2731591448931119</v>
      </c>
      <c r="G157" s="4">
        <f t="shared" si="9"/>
        <v>1.0292580982236155</v>
      </c>
    </row>
    <row r="158" spans="1:7" x14ac:dyDescent="0.2">
      <c r="A158" s="4">
        <f>IF('True_Odds_Calculator_2-way'!A159="","",'True_Odds_Calculator_2-way'!A159)</f>
        <v>1.89</v>
      </c>
      <c r="B158" s="4">
        <f>IF('True_Odds_Calculator_2-way'!B159="","",'True_Odds_Calculator_2-way'!B159)</f>
        <v>2.02</v>
      </c>
      <c r="C158" s="4">
        <f t="shared" si="8"/>
        <v>2.4150034051024338E-2</v>
      </c>
      <c r="D158" s="4">
        <f t="shared" si="10"/>
        <v>1.9341405339682862</v>
      </c>
      <c r="E158" s="4">
        <f t="shared" si="11"/>
        <v>2.0705027387602368</v>
      </c>
      <c r="G158" s="4">
        <f t="shared" si="9"/>
        <v>1.0241500340510243</v>
      </c>
    </row>
    <row r="159" spans="1:7" x14ac:dyDescent="0.2">
      <c r="A159" s="4">
        <f>IF('True_Odds_Calculator_2-way'!A160="","",'True_Odds_Calculator_2-way'!A160)</f>
        <v>2.27</v>
      </c>
      <c r="B159" s="4">
        <f>IF('True_Odds_Calculator_2-way'!B160="","",'True_Odds_Calculator_2-way'!B160)</f>
        <v>1.7</v>
      </c>
      <c r="C159" s="4">
        <f t="shared" si="8"/>
        <v>2.876392847888054E-2</v>
      </c>
      <c r="D159" s="4">
        <f t="shared" si="10"/>
        <v>2.3466099118273029</v>
      </c>
      <c r="E159" s="4">
        <f t="shared" si="11"/>
        <v>1.7426055543011967</v>
      </c>
      <c r="G159" s="4">
        <f t="shared" si="9"/>
        <v>1.0287639284788805</v>
      </c>
    </row>
    <row r="160" spans="1:7" x14ac:dyDescent="0.2">
      <c r="A160" s="4">
        <f>IF('True_Odds_Calculator_2-way'!A161="","",'True_Odds_Calculator_2-way'!A161)</f>
        <v>1.93</v>
      </c>
      <c r="B160" s="4">
        <f>IF('True_Odds_Calculator_2-way'!B161="","",'True_Odds_Calculator_2-way'!B161)</f>
        <v>1.98</v>
      </c>
      <c r="C160" s="4">
        <f t="shared" si="8"/>
        <v>2.3185220076411994E-2</v>
      </c>
      <c r="D160" s="4">
        <f t="shared" si="10"/>
        <v>1.974169551066798</v>
      </c>
      <c r="E160" s="4">
        <f t="shared" si="11"/>
        <v>2.0265153523890338</v>
      </c>
      <c r="G160" s="4">
        <f t="shared" si="9"/>
        <v>1.023185220076412</v>
      </c>
    </row>
    <row r="161" spans="1:7" x14ac:dyDescent="0.2">
      <c r="A161" s="4">
        <f>IF('True_Odds_Calculator_2-way'!A162="","",'True_Odds_Calculator_2-way'!A162)</f>
        <v>1.91</v>
      </c>
      <c r="B161" s="4">
        <f>IF('True_Odds_Calculator_2-way'!B162="","",'True_Odds_Calculator_2-way'!B162)</f>
        <v>2</v>
      </c>
      <c r="C161" s="4">
        <f t="shared" si="8"/>
        <v>2.3560209424083656E-2</v>
      </c>
      <c r="D161" s="4">
        <f t="shared" si="10"/>
        <v>1.9539641943734012</v>
      </c>
      <c r="E161" s="4">
        <f t="shared" si="11"/>
        <v>2.0482573726541551</v>
      </c>
      <c r="G161" s="4">
        <f t="shared" si="9"/>
        <v>1.0235602094240837</v>
      </c>
    </row>
    <row r="162" spans="1:7" x14ac:dyDescent="0.2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1.85</v>
      </c>
      <c r="C162" s="4">
        <f t="shared" si="8"/>
        <v>2.3632327980154022E-2</v>
      </c>
      <c r="D162" s="4">
        <f t="shared" si="10"/>
        <v>2.1219005402410303</v>
      </c>
      <c r="E162" s="4">
        <f t="shared" si="11"/>
        <v>1.8913446104457341</v>
      </c>
      <c r="G162" s="4">
        <f t="shared" si="9"/>
        <v>1.023632327980154</v>
      </c>
    </row>
    <row r="163" spans="1:7" x14ac:dyDescent="0.2">
      <c r="A163" s="4">
        <f>IF('True_Odds_Calculator_2-way'!A164="","",'True_Odds_Calculator_2-way'!A164)</f>
        <v>1.83</v>
      </c>
      <c r="B163" s="4">
        <f>IF('True_Odds_Calculator_2-way'!B164="","",'True_Odds_Calculator_2-way'!B164)</f>
        <v>2.06</v>
      </c>
      <c r="C163" s="4">
        <f t="shared" si="8"/>
        <v>3.1884980635577431E-2</v>
      </c>
      <c r="D163" s="4">
        <f t="shared" si="10"/>
        <v>1.8849942497124856</v>
      </c>
      <c r="E163" s="4">
        <f t="shared" si="11"/>
        <v>2.1299508446804905</v>
      </c>
      <c r="G163" s="4">
        <f t="shared" si="9"/>
        <v>1.0318849806355774</v>
      </c>
    </row>
    <row r="164" spans="1:7" x14ac:dyDescent="0.2">
      <c r="A164" s="4">
        <f>IF('True_Odds_Calculator_2-way'!A165="","",'True_Odds_Calculator_2-way'!A165)</f>
        <v>1.76</v>
      </c>
      <c r="B164" s="4">
        <f>IF('True_Odds_Calculator_2-way'!B165="","",'True_Odds_Calculator_2-way'!B165)</f>
        <v>2.14</v>
      </c>
      <c r="C164" s="4">
        <f t="shared" si="8"/>
        <v>3.5471537807986397E-2</v>
      </c>
      <c r="D164" s="4">
        <f t="shared" si="10"/>
        <v>1.8167084699980707</v>
      </c>
      <c r="E164" s="4">
        <f t="shared" si="11"/>
        <v>2.2244271202456889</v>
      </c>
      <c r="G164" s="4">
        <f t="shared" si="9"/>
        <v>1.0354715378079864</v>
      </c>
    </row>
    <row r="165" spans="1:7" x14ac:dyDescent="0.2">
      <c r="A165" s="4">
        <f>IF('True_Odds_Calculator_2-way'!A166="","",'True_Odds_Calculator_2-way'!A166)</f>
        <v>1.79</v>
      </c>
      <c r="B165" s="4">
        <f>IF('True_Odds_Calculator_2-way'!B166="","",'True_Odds_Calculator_2-way'!B166)</f>
        <v>2.1</v>
      </c>
      <c r="C165" s="4">
        <f t="shared" si="8"/>
        <v>3.4849694067571102E-2</v>
      </c>
      <c r="D165" s="4">
        <f t="shared" si="10"/>
        <v>1.8476284099287292</v>
      </c>
      <c r="E165" s="4">
        <f t="shared" si="11"/>
        <v>2.1797622499275153</v>
      </c>
      <c r="G165" s="4">
        <f t="shared" si="9"/>
        <v>1.0348496940675711</v>
      </c>
    </row>
    <row r="166" spans="1:7" x14ac:dyDescent="0.2">
      <c r="A166" s="4">
        <f>IF('True_Odds_Calculator_2-way'!A167="","",'True_Odds_Calculator_2-way'!A167)</f>
        <v>1.82</v>
      </c>
      <c r="B166" s="4">
        <f>IF('True_Odds_Calculator_2-way'!B167="","",'True_Odds_Calculator_2-way'!B167)</f>
        <v>2.06</v>
      </c>
      <c r="C166" s="4">
        <f t="shared" si="8"/>
        <v>3.4887442654432999E-2</v>
      </c>
      <c r="D166" s="4">
        <f t="shared" si="10"/>
        <v>1.8796751228316457</v>
      </c>
      <c r="E166" s="4">
        <f t="shared" si="11"/>
        <v>2.1367833124358828</v>
      </c>
      <c r="G166" s="4">
        <f t="shared" si="9"/>
        <v>1.034887442654433</v>
      </c>
    </row>
    <row r="167" spans="1:7" x14ac:dyDescent="0.2">
      <c r="A167" s="4">
        <f>IF('True_Odds_Calculator_2-way'!A168="","",'True_Odds_Calculator_2-way'!A168)</f>
        <v>1.33</v>
      </c>
      <c r="B167" s="4">
        <f>IF('True_Odds_Calculator_2-way'!B168="","",'True_Odds_Calculator_2-way'!B168)</f>
        <v>3.4</v>
      </c>
      <c r="C167" s="4">
        <f t="shared" si="8"/>
        <v>4.5997346306943854E-2</v>
      </c>
      <c r="D167" s="4">
        <f t="shared" si="10"/>
        <v>1.3719660194174759</v>
      </c>
      <c r="E167" s="4">
        <f t="shared" si="11"/>
        <v>3.6884176182707997</v>
      </c>
      <c r="G167" s="4">
        <f t="shared" si="9"/>
        <v>1.0459973463069439</v>
      </c>
    </row>
    <row r="168" spans="1:7" x14ac:dyDescent="0.2">
      <c r="A168" s="4">
        <f>IF('True_Odds_Calculator_2-way'!A169="","",'True_Odds_Calculator_2-way'!A169)</f>
        <v>1.82</v>
      </c>
      <c r="B168" s="4">
        <f>IF('True_Odds_Calculator_2-way'!B169="","",'True_Odds_Calculator_2-way'!B169)</f>
        <v>2.0699999999999998</v>
      </c>
      <c r="C168" s="4">
        <f t="shared" si="8"/>
        <v>3.2542336890162948E-2</v>
      </c>
      <c r="D168" s="4">
        <f t="shared" si="10"/>
        <v>1.8755413949320454</v>
      </c>
      <c r="E168" s="4">
        <f t="shared" si="11"/>
        <v>2.1421504520384373</v>
      </c>
      <c r="G168" s="4">
        <f t="shared" si="9"/>
        <v>1.0325423368901629</v>
      </c>
    </row>
    <row r="169" spans="1:7" x14ac:dyDescent="0.2">
      <c r="A169" s="4">
        <f>IF('True_Odds_Calculator_2-way'!A170="","",'True_Odds_Calculator_2-way'!A170)</f>
        <v>2.0499999999999998</v>
      </c>
      <c r="B169" s="4">
        <f>IF('True_Odds_Calculator_2-way'!B170="","",'True_Odds_Calculator_2-way'!B170)</f>
        <v>1.85</v>
      </c>
      <c r="C169" s="4">
        <f t="shared" si="8"/>
        <v>2.8345418589321048E-2</v>
      </c>
      <c r="D169" s="4">
        <f t="shared" si="10"/>
        <v>2.1113430758524703</v>
      </c>
      <c r="E169" s="4">
        <f t="shared" si="11"/>
        <v>1.8998121477770822</v>
      </c>
      <c r="G169" s="4">
        <f t="shared" si="9"/>
        <v>1.028345418589321</v>
      </c>
    </row>
    <row r="170" spans="1:7" x14ac:dyDescent="0.2">
      <c r="A170" s="4">
        <f>IF('True_Odds_Calculator_2-way'!A171="","",'True_Odds_Calculator_2-way'!A171)</f>
        <v>2.2000000000000002</v>
      </c>
      <c r="B170" s="4">
        <f>IF('True_Odds_Calculator_2-way'!B171="","",'True_Odds_Calculator_2-way'!B171)</f>
        <v>1.72</v>
      </c>
      <c r="C170" s="4">
        <f t="shared" si="8"/>
        <v>3.5940803382663811E-2</v>
      </c>
      <c r="D170" s="4">
        <f t="shared" si="10"/>
        <v>2.2905569007263922</v>
      </c>
      <c r="E170" s="4">
        <f t="shared" si="11"/>
        <v>1.7748592870544089</v>
      </c>
      <c r="G170" s="4">
        <f t="shared" si="9"/>
        <v>1.0359408033826638</v>
      </c>
    </row>
    <row r="171" spans="1:7" x14ac:dyDescent="0.2">
      <c r="A171" s="4">
        <f>IF('True_Odds_Calculator_2-way'!A172="","",'True_Odds_Calculator_2-way'!A172)</f>
        <v>1.38</v>
      </c>
      <c r="B171" s="4">
        <f>IF('True_Odds_Calculator_2-way'!B172="","",'True_Odds_Calculator_2-way'!B172)</f>
        <v>3.13</v>
      </c>
      <c r="C171" s="4">
        <f t="shared" si="8"/>
        <v>4.4126499050794132E-2</v>
      </c>
      <c r="D171" s="4">
        <f t="shared" si="10"/>
        <v>1.4233367383925923</v>
      </c>
      <c r="E171" s="4">
        <f t="shared" si="11"/>
        <v>3.3621857242936097</v>
      </c>
      <c r="G171" s="4">
        <f t="shared" si="9"/>
        <v>1.0441264990507941</v>
      </c>
    </row>
    <row r="172" spans="1:7" x14ac:dyDescent="0.2">
      <c r="A172" s="4">
        <f>IF('True_Odds_Calculator_2-way'!A173="","",'True_Odds_Calculator_2-way'!A173)</f>
        <v>2.2400000000000002</v>
      </c>
      <c r="B172" s="4">
        <f>IF('True_Odds_Calculator_2-way'!B173="","",'True_Odds_Calculator_2-way'!B173)</f>
        <v>1.7</v>
      </c>
      <c r="C172" s="4">
        <f t="shared" si="8"/>
        <v>3.4663865546218364E-2</v>
      </c>
      <c r="D172" s="4">
        <f t="shared" si="10"/>
        <v>2.3304773561811505</v>
      </c>
      <c r="E172" s="4">
        <f t="shared" si="11"/>
        <v>1.7516099356025756</v>
      </c>
      <c r="G172" s="4">
        <f t="shared" si="9"/>
        <v>1.0346638655462184</v>
      </c>
    </row>
    <row r="173" spans="1:7" x14ac:dyDescent="0.2">
      <c r="A173" s="4">
        <f>IF('True_Odds_Calculator_2-way'!A174="","",'True_Odds_Calculator_2-way'!A174)</f>
        <v>1.77</v>
      </c>
      <c r="B173" s="4">
        <f>IF('True_Odds_Calculator_2-way'!B174="","",'True_Odds_Calculator_2-way'!B174)</f>
        <v>2.14</v>
      </c>
      <c r="C173" s="4">
        <f t="shared" si="8"/>
        <v>3.2261471038597556E-2</v>
      </c>
      <c r="D173" s="4">
        <f t="shared" si="10"/>
        <v>1.822021261243927</v>
      </c>
      <c r="E173" s="4">
        <f t="shared" si="11"/>
        <v>2.216513546725964</v>
      </c>
      <c r="G173" s="4">
        <f t="shared" si="9"/>
        <v>1.0322614710385976</v>
      </c>
    </row>
    <row r="174" spans="1:7" x14ac:dyDescent="0.2">
      <c r="A174" s="4">
        <f>IF('True_Odds_Calculator_2-way'!A175="","",'True_Odds_Calculator_2-way'!A175)</f>
        <v>1.85</v>
      </c>
      <c r="B174" s="4">
        <f>IF('True_Odds_Calculator_2-way'!B175="","",'True_Odds_Calculator_2-way'!B175)</f>
        <v>2.0499999999999998</v>
      </c>
      <c r="C174" s="4">
        <f t="shared" si="8"/>
        <v>2.8345418589321048E-2</v>
      </c>
      <c r="D174" s="4">
        <f t="shared" si="10"/>
        <v>1.8998121477770822</v>
      </c>
      <c r="E174" s="4">
        <f t="shared" si="11"/>
        <v>2.1113430758524703</v>
      </c>
      <c r="G174" s="4">
        <f t="shared" si="9"/>
        <v>1.028345418589321</v>
      </c>
    </row>
    <row r="175" spans="1:7" x14ac:dyDescent="0.2">
      <c r="A175" s="4">
        <f>IF('True_Odds_Calculator_2-way'!A176="","",'True_Odds_Calculator_2-way'!A176)</f>
        <v>1.76</v>
      </c>
      <c r="B175" s="4">
        <f>IF('True_Odds_Calculator_2-way'!B176="","",'True_Odds_Calculator_2-way'!B176)</f>
        <v>2.16</v>
      </c>
      <c r="C175" s="4">
        <f t="shared" si="8"/>
        <v>3.1144781144781142E-2</v>
      </c>
      <c r="D175" s="4">
        <f t="shared" si="10"/>
        <v>1.8095963442498098</v>
      </c>
      <c r="E175" s="4">
        <f t="shared" si="11"/>
        <v>2.235183443085607</v>
      </c>
      <c r="G175" s="4">
        <f t="shared" si="9"/>
        <v>1.0311447811447811</v>
      </c>
    </row>
    <row r="176" spans="1:7" x14ac:dyDescent="0.2">
      <c r="A176" s="4">
        <f>IF('True_Odds_Calculator_2-way'!A177="","",'True_Odds_Calculator_2-way'!A177)</f>
        <v>1.82</v>
      </c>
      <c r="B176" s="4">
        <f>IF('True_Odds_Calculator_2-way'!B177="","",'True_Odds_Calculator_2-way'!B177)</f>
        <v>2.0699999999999998</v>
      </c>
      <c r="C176" s="4">
        <f t="shared" si="8"/>
        <v>3.2542336890162948E-2</v>
      </c>
      <c r="D176" s="4">
        <f t="shared" si="10"/>
        <v>1.8755413949320454</v>
      </c>
      <c r="E176" s="4">
        <f t="shared" si="11"/>
        <v>2.1421504520384373</v>
      </c>
      <c r="G176" s="4">
        <f t="shared" si="9"/>
        <v>1.0325423368901629</v>
      </c>
    </row>
    <row r="177" spans="1:7" x14ac:dyDescent="0.2">
      <c r="A177" s="4">
        <f>IF('True_Odds_Calculator_2-way'!A178="","",'True_Odds_Calculator_2-way'!A178)</f>
        <v>2.02</v>
      </c>
      <c r="B177" s="4">
        <f>IF('True_Odds_Calculator_2-way'!B178="","",'True_Odds_Calculator_2-way'!B178)</f>
        <v>1.88</v>
      </c>
      <c r="C177" s="4">
        <f t="shared" si="8"/>
        <v>2.6964398567516312E-2</v>
      </c>
      <c r="D177" s="4">
        <f t="shared" si="10"/>
        <v>2.0765529308836395</v>
      </c>
      <c r="E177" s="4">
        <f t="shared" si="11"/>
        <v>1.9288906948394962</v>
      </c>
      <c r="G177" s="4">
        <f t="shared" si="9"/>
        <v>1.0269643985675163</v>
      </c>
    </row>
    <row r="178" spans="1:7" x14ac:dyDescent="0.2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2.1800000000000002</v>
      </c>
      <c r="C178" s="4">
        <f t="shared" si="8"/>
        <v>3.3428240008436028E-2</v>
      </c>
      <c r="D178" s="4">
        <f t="shared" si="10"/>
        <v>1.7921194368326561</v>
      </c>
      <c r="E178" s="4">
        <f t="shared" si="11"/>
        <v>2.2624358821424311</v>
      </c>
      <c r="G178" s="4">
        <f t="shared" si="9"/>
        <v>1.033428240008436</v>
      </c>
    </row>
    <row r="179" spans="1:7" x14ac:dyDescent="0.2">
      <c r="A179" s="4">
        <f>IF('True_Odds_Calculator_2-way'!A180="","",'True_Odds_Calculator_2-way'!A180)</f>
        <v>2.39</v>
      </c>
      <c r="B179" s="4">
        <f>IF('True_Odds_Calculator_2-way'!B180="","",'True_Odds_Calculator_2-way'!B180)</f>
        <v>1.56</v>
      </c>
      <c r="C179" s="4">
        <f t="shared" si="8"/>
        <v>5.9435682866645134E-2</v>
      </c>
      <c r="D179" s="4">
        <f t="shared" si="10"/>
        <v>2.5727297819486612</v>
      </c>
      <c r="E179" s="4">
        <f t="shared" si="11"/>
        <v>1.6358371358371357</v>
      </c>
      <c r="G179" s="4">
        <f t="shared" si="9"/>
        <v>1.0594356828666451</v>
      </c>
    </row>
    <row r="180" spans="1:7" x14ac:dyDescent="0.2">
      <c r="A180" s="4">
        <f>IF('True_Odds_Calculator_2-way'!A181="","",'True_Odds_Calculator_2-way'!A181)</f>
        <v>2.35</v>
      </c>
      <c r="B180" s="4">
        <f>IF('True_Odds_Calculator_2-way'!B181="","",'True_Odds_Calculator_2-way'!B181)</f>
        <v>1.58</v>
      </c>
      <c r="C180" s="4">
        <f t="shared" si="8"/>
        <v>5.8443307298680303E-2</v>
      </c>
      <c r="D180" s="4">
        <f t="shared" si="10"/>
        <v>2.5232755691471289</v>
      </c>
      <c r="E180" s="4">
        <f t="shared" si="11"/>
        <v>1.6564800356903859</v>
      </c>
      <c r="G180" s="4">
        <f t="shared" si="9"/>
        <v>1.0584433072986803</v>
      </c>
    </row>
    <row r="181" spans="1:7" x14ac:dyDescent="0.2">
      <c r="A181" s="4">
        <f>IF('True_Odds_Calculator_2-way'!A182="","",'True_Odds_Calculator_2-way'!A182)</f>
        <v>2.31</v>
      </c>
      <c r="B181" s="4">
        <f>IF('True_Odds_Calculator_2-way'!B182="","",'True_Odds_Calculator_2-way'!B182)</f>
        <v>1.65</v>
      </c>
      <c r="C181" s="4">
        <f t="shared" si="8"/>
        <v>3.8961038961038863E-2</v>
      </c>
      <c r="D181" s="4">
        <f t="shared" si="10"/>
        <v>2.418848167539267</v>
      </c>
      <c r="E181" s="4">
        <f t="shared" si="11"/>
        <v>1.7047970479704795</v>
      </c>
      <c r="G181" s="4">
        <f t="shared" si="9"/>
        <v>1.0389610389610389</v>
      </c>
    </row>
    <row r="182" spans="1:7" x14ac:dyDescent="0.2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str">
        <f t="shared" si="8"/>
        <v/>
      </c>
      <c r="D182" s="4" t="str">
        <f t="shared" si="10"/>
        <v/>
      </c>
      <c r="E182" s="4" t="str">
        <f t="shared" si="11"/>
        <v/>
      </c>
      <c r="G182" s="4" t="str">
        <f t="shared" si="9"/>
        <v/>
      </c>
    </row>
    <row r="183" spans="1:7" x14ac:dyDescent="0.2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str">
        <f t="shared" si="8"/>
        <v/>
      </c>
      <c r="D183" s="4" t="str">
        <f t="shared" si="10"/>
        <v/>
      </c>
      <c r="E183" s="4" t="str">
        <f t="shared" si="11"/>
        <v/>
      </c>
      <c r="G183" s="4" t="str">
        <f t="shared" si="9"/>
        <v/>
      </c>
    </row>
    <row r="184" spans="1:7" x14ac:dyDescent="0.2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str">
        <f t="shared" si="8"/>
        <v/>
      </c>
      <c r="D184" s="4" t="str">
        <f t="shared" si="10"/>
        <v/>
      </c>
      <c r="E184" s="4" t="str">
        <f t="shared" si="11"/>
        <v/>
      </c>
      <c r="G184" s="4" t="str">
        <f t="shared" si="9"/>
        <v/>
      </c>
    </row>
    <row r="185" spans="1:7" x14ac:dyDescent="0.2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str">
        <f t="shared" si="8"/>
        <v/>
      </c>
      <c r="D185" s="4" t="str">
        <f t="shared" si="10"/>
        <v/>
      </c>
      <c r="E185" s="4" t="str">
        <f t="shared" si="11"/>
        <v/>
      </c>
      <c r="G185" s="4" t="str">
        <f t="shared" si="9"/>
        <v/>
      </c>
    </row>
    <row r="186" spans="1:7" x14ac:dyDescent="0.2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str">
        <f t="shared" si="8"/>
        <v/>
      </c>
      <c r="D186" s="4" t="str">
        <f t="shared" si="10"/>
        <v/>
      </c>
      <c r="E186" s="4" t="str">
        <f t="shared" si="11"/>
        <v/>
      </c>
      <c r="G186" s="4" t="str">
        <f t="shared" si="9"/>
        <v/>
      </c>
    </row>
    <row r="187" spans="1:7" x14ac:dyDescent="0.2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str">
        <f t="shared" si="8"/>
        <v/>
      </c>
      <c r="D187" s="4" t="str">
        <f t="shared" si="10"/>
        <v/>
      </c>
      <c r="E187" s="4" t="str">
        <f t="shared" si="11"/>
        <v/>
      </c>
      <c r="G187" s="4" t="str">
        <f t="shared" si="9"/>
        <v/>
      </c>
    </row>
    <row r="188" spans="1:7" x14ac:dyDescent="0.2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str">
        <f t="shared" si="8"/>
        <v/>
      </c>
      <c r="D188" s="4" t="str">
        <f t="shared" si="10"/>
        <v/>
      </c>
      <c r="E188" s="4" t="str">
        <f t="shared" si="11"/>
        <v/>
      </c>
      <c r="G188" s="4" t="str">
        <f t="shared" si="9"/>
        <v/>
      </c>
    </row>
    <row r="189" spans="1:7" x14ac:dyDescent="0.2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str">
        <f t="shared" si="8"/>
        <v/>
      </c>
      <c r="D189" s="4" t="str">
        <f t="shared" si="10"/>
        <v/>
      </c>
      <c r="E189" s="4" t="str">
        <f t="shared" si="11"/>
        <v/>
      </c>
      <c r="G189" s="4" t="str">
        <f t="shared" si="9"/>
        <v/>
      </c>
    </row>
    <row r="190" spans="1:7" x14ac:dyDescent="0.2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str">
        <f t="shared" si="8"/>
        <v/>
      </c>
      <c r="D190" s="4" t="str">
        <f t="shared" si="10"/>
        <v/>
      </c>
      <c r="E190" s="4" t="str">
        <f t="shared" si="11"/>
        <v/>
      </c>
      <c r="G190" s="4" t="str">
        <f t="shared" si="9"/>
        <v/>
      </c>
    </row>
    <row r="191" spans="1:7" x14ac:dyDescent="0.2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str">
        <f t="shared" si="8"/>
        <v/>
      </c>
      <c r="D191" s="4" t="str">
        <f t="shared" si="10"/>
        <v/>
      </c>
      <c r="E191" s="4" t="str">
        <f t="shared" si="11"/>
        <v/>
      </c>
      <c r="G191" s="4" t="str">
        <f t="shared" si="9"/>
        <v/>
      </c>
    </row>
    <row r="192" spans="1:7" x14ac:dyDescent="0.2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str">
        <f t="shared" si="8"/>
        <v/>
      </c>
      <c r="D192" s="4" t="str">
        <f t="shared" si="10"/>
        <v/>
      </c>
      <c r="E192" s="4" t="str">
        <f t="shared" si="11"/>
        <v/>
      </c>
      <c r="G192" s="4" t="str">
        <f t="shared" si="9"/>
        <v/>
      </c>
    </row>
    <row r="193" spans="1:7" x14ac:dyDescent="0.2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str">
        <f t="shared" si="8"/>
        <v/>
      </c>
      <c r="D193" s="4" t="str">
        <f t="shared" si="10"/>
        <v/>
      </c>
      <c r="E193" s="4" t="str">
        <f t="shared" si="11"/>
        <v/>
      </c>
      <c r="G193" s="4" t="str">
        <f t="shared" si="9"/>
        <v/>
      </c>
    </row>
    <row r="194" spans="1:7" x14ac:dyDescent="0.2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str">
        <f t="shared" ref="C194:C257" si="12">IF(A194="","",((1/A194)+(1/B194))-1)</f>
        <v/>
      </c>
      <c r="D194" s="4" t="str">
        <f t="shared" si="10"/>
        <v/>
      </c>
      <c r="E194" s="4" t="str">
        <f t="shared" si="11"/>
        <v/>
      </c>
      <c r="G194" s="4" t="str">
        <f t="shared" ref="G194:G257" si="13">IF(A194="","",C194+1)</f>
        <v/>
      </c>
    </row>
    <row r="195" spans="1:7" x14ac:dyDescent="0.2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str">
        <f t="shared" si="12"/>
        <v/>
      </c>
      <c r="D195" s="4" t="str">
        <f t="shared" ref="D195:D258" si="14">IF(A195="","",(2*A195)/(2-($C195*A195)))</f>
        <v/>
      </c>
      <c r="E195" s="4" t="str">
        <f t="shared" ref="E195:E258" si="15">IF(B195="","",(2*B195)/(2-($C195*B195)))</f>
        <v/>
      </c>
      <c r="G195" s="4" t="str">
        <f t="shared" si="13"/>
        <v/>
      </c>
    </row>
    <row r="196" spans="1:7" x14ac:dyDescent="0.2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str">
        <f t="shared" si="12"/>
        <v/>
      </c>
      <c r="D196" s="4" t="str">
        <f t="shared" si="14"/>
        <v/>
      </c>
      <c r="E196" s="4" t="str">
        <f t="shared" si="15"/>
        <v/>
      </c>
      <c r="G196" s="4" t="str">
        <f t="shared" si="13"/>
        <v/>
      </c>
    </row>
    <row r="197" spans="1:7" x14ac:dyDescent="0.2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str">
        <f t="shared" si="12"/>
        <v/>
      </c>
      <c r="D197" s="4" t="str">
        <f t="shared" si="14"/>
        <v/>
      </c>
      <c r="E197" s="4" t="str">
        <f t="shared" si="15"/>
        <v/>
      </c>
      <c r="G197" s="4" t="str">
        <f t="shared" si="13"/>
        <v/>
      </c>
    </row>
    <row r="198" spans="1:7" x14ac:dyDescent="0.2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str">
        <f t="shared" si="12"/>
        <v/>
      </c>
      <c r="D198" s="4" t="str">
        <f t="shared" si="14"/>
        <v/>
      </c>
      <c r="E198" s="4" t="str">
        <f t="shared" si="15"/>
        <v/>
      </c>
      <c r="G198" s="4" t="str">
        <f t="shared" si="13"/>
        <v/>
      </c>
    </row>
    <row r="199" spans="1:7" x14ac:dyDescent="0.2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str">
        <f t="shared" si="12"/>
        <v/>
      </c>
      <c r="D199" s="4" t="str">
        <f t="shared" si="14"/>
        <v/>
      </c>
      <c r="E199" s="4" t="str">
        <f t="shared" si="15"/>
        <v/>
      </c>
      <c r="G199" s="4" t="str">
        <f t="shared" si="13"/>
        <v/>
      </c>
    </row>
    <row r="200" spans="1:7" x14ac:dyDescent="0.2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str">
        <f t="shared" si="12"/>
        <v/>
      </c>
      <c r="D200" s="4" t="str">
        <f t="shared" si="14"/>
        <v/>
      </c>
      <c r="E200" s="4" t="str">
        <f t="shared" si="15"/>
        <v/>
      </c>
      <c r="G200" s="4" t="str">
        <f t="shared" si="13"/>
        <v/>
      </c>
    </row>
    <row r="201" spans="1:7" x14ac:dyDescent="0.2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str">
        <f t="shared" si="12"/>
        <v/>
      </c>
      <c r="D201" s="4" t="str">
        <f t="shared" si="14"/>
        <v/>
      </c>
      <c r="E201" s="4" t="str">
        <f t="shared" si="15"/>
        <v/>
      </c>
      <c r="G201" s="4" t="str">
        <f t="shared" si="13"/>
        <v/>
      </c>
    </row>
    <row r="202" spans="1:7" x14ac:dyDescent="0.2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str">
        <f t="shared" si="12"/>
        <v/>
      </c>
      <c r="D202" s="4" t="str">
        <f t="shared" si="14"/>
        <v/>
      </c>
      <c r="E202" s="4" t="str">
        <f t="shared" si="15"/>
        <v/>
      </c>
      <c r="G202" s="4" t="str">
        <f t="shared" si="13"/>
        <v/>
      </c>
    </row>
    <row r="203" spans="1:7" x14ac:dyDescent="0.2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str">
        <f t="shared" si="12"/>
        <v/>
      </c>
      <c r="D203" s="4" t="str">
        <f t="shared" si="14"/>
        <v/>
      </c>
      <c r="E203" s="4" t="str">
        <f t="shared" si="15"/>
        <v/>
      </c>
      <c r="G203" s="4" t="str">
        <f t="shared" si="13"/>
        <v/>
      </c>
    </row>
    <row r="204" spans="1:7" x14ac:dyDescent="0.2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str">
        <f t="shared" si="12"/>
        <v/>
      </c>
      <c r="D204" s="4" t="str">
        <f t="shared" si="14"/>
        <v/>
      </c>
      <c r="E204" s="4" t="str">
        <f t="shared" si="15"/>
        <v/>
      </c>
      <c r="G204" s="4" t="str">
        <f t="shared" si="13"/>
        <v/>
      </c>
    </row>
    <row r="205" spans="1:7" x14ac:dyDescent="0.2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str">
        <f t="shared" si="12"/>
        <v/>
      </c>
      <c r="D205" s="4" t="str">
        <f t="shared" si="14"/>
        <v/>
      </c>
      <c r="E205" s="4" t="str">
        <f t="shared" si="15"/>
        <v/>
      </c>
      <c r="G205" s="4" t="str">
        <f t="shared" si="13"/>
        <v/>
      </c>
    </row>
    <row r="206" spans="1:7" x14ac:dyDescent="0.2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str">
        <f t="shared" si="12"/>
        <v/>
      </c>
      <c r="D206" s="4" t="str">
        <f t="shared" si="14"/>
        <v/>
      </c>
      <c r="E206" s="4" t="str">
        <f t="shared" si="15"/>
        <v/>
      </c>
      <c r="G206" s="4" t="str">
        <f t="shared" si="13"/>
        <v/>
      </c>
    </row>
    <row r="207" spans="1:7" x14ac:dyDescent="0.2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str">
        <f t="shared" si="12"/>
        <v/>
      </c>
      <c r="D207" s="4" t="str">
        <f t="shared" si="14"/>
        <v/>
      </c>
      <c r="E207" s="4" t="str">
        <f t="shared" si="15"/>
        <v/>
      </c>
      <c r="G207" s="4" t="str">
        <f t="shared" si="13"/>
        <v/>
      </c>
    </row>
    <row r="208" spans="1:7" x14ac:dyDescent="0.2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str">
        <f t="shared" si="12"/>
        <v/>
      </c>
      <c r="D208" s="4" t="str">
        <f t="shared" si="14"/>
        <v/>
      </c>
      <c r="E208" s="4" t="str">
        <f t="shared" si="15"/>
        <v/>
      </c>
      <c r="G208" s="4" t="str">
        <f t="shared" si="13"/>
        <v/>
      </c>
    </row>
    <row r="209" spans="1:7" x14ac:dyDescent="0.2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str">
        <f t="shared" si="12"/>
        <v/>
      </c>
      <c r="D209" s="4" t="str">
        <f t="shared" si="14"/>
        <v/>
      </c>
      <c r="E209" s="4" t="str">
        <f t="shared" si="15"/>
        <v/>
      </c>
      <c r="G209" s="4" t="str">
        <f t="shared" si="13"/>
        <v/>
      </c>
    </row>
    <row r="210" spans="1:7" x14ac:dyDescent="0.2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str">
        <f t="shared" si="12"/>
        <v/>
      </c>
      <c r="D210" s="4" t="str">
        <f t="shared" si="14"/>
        <v/>
      </c>
      <c r="E210" s="4" t="str">
        <f t="shared" si="15"/>
        <v/>
      </c>
      <c r="G210" s="4" t="str">
        <f t="shared" si="13"/>
        <v/>
      </c>
    </row>
    <row r="211" spans="1:7" x14ac:dyDescent="0.2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str">
        <f t="shared" si="12"/>
        <v/>
      </c>
      <c r="D211" s="4" t="str">
        <f t="shared" si="14"/>
        <v/>
      </c>
      <c r="E211" s="4" t="str">
        <f t="shared" si="15"/>
        <v/>
      </c>
      <c r="G211" s="4" t="str">
        <f t="shared" si="13"/>
        <v/>
      </c>
    </row>
    <row r="212" spans="1:7" x14ac:dyDescent="0.2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str">
        <f t="shared" si="12"/>
        <v/>
      </c>
      <c r="D212" s="4" t="str">
        <f t="shared" si="14"/>
        <v/>
      </c>
      <c r="E212" s="4" t="str">
        <f t="shared" si="15"/>
        <v/>
      </c>
      <c r="G212" s="4" t="str">
        <f t="shared" si="13"/>
        <v/>
      </c>
    </row>
    <row r="213" spans="1:7" x14ac:dyDescent="0.2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str">
        <f t="shared" si="12"/>
        <v/>
      </c>
      <c r="D213" s="4" t="str">
        <f t="shared" si="14"/>
        <v/>
      </c>
      <c r="E213" s="4" t="str">
        <f t="shared" si="15"/>
        <v/>
      </c>
      <c r="G213" s="4" t="str">
        <f t="shared" si="13"/>
        <v/>
      </c>
    </row>
    <row r="214" spans="1:7" x14ac:dyDescent="0.2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str">
        <f t="shared" si="12"/>
        <v/>
      </c>
      <c r="D214" s="4" t="str">
        <f t="shared" si="14"/>
        <v/>
      </c>
      <c r="E214" s="4" t="str">
        <f t="shared" si="15"/>
        <v/>
      </c>
      <c r="G214" s="4" t="str">
        <f t="shared" si="13"/>
        <v/>
      </c>
    </row>
    <row r="215" spans="1:7" x14ac:dyDescent="0.2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str">
        <f t="shared" si="12"/>
        <v/>
      </c>
      <c r="D215" s="4" t="str">
        <f t="shared" si="14"/>
        <v/>
      </c>
      <c r="E215" s="4" t="str">
        <f t="shared" si="15"/>
        <v/>
      </c>
      <c r="G215" s="4" t="str">
        <f t="shared" si="13"/>
        <v/>
      </c>
    </row>
    <row r="216" spans="1:7" x14ac:dyDescent="0.2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str">
        <f t="shared" si="12"/>
        <v/>
      </c>
      <c r="D216" s="4" t="str">
        <f t="shared" si="14"/>
        <v/>
      </c>
      <c r="E216" s="4" t="str">
        <f t="shared" si="15"/>
        <v/>
      </c>
      <c r="G216" s="4" t="str">
        <f t="shared" si="13"/>
        <v/>
      </c>
    </row>
    <row r="217" spans="1:7" x14ac:dyDescent="0.2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str">
        <f t="shared" si="12"/>
        <v/>
      </c>
      <c r="D217" s="4" t="str">
        <f t="shared" si="14"/>
        <v/>
      </c>
      <c r="E217" s="4" t="str">
        <f t="shared" si="15"/>
        <v/>
      </c>
      <c r="G217" s="4" t="str">
        <f t="shared" si="13"/>
        <v/>
      </c>
    </row>
    <row r="218" spans="1:7" x14ac:dyDescent="0.2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str">
        <f t="shared" si="12"/>
        <v/>
      </c>
      <c r="D218" s="4" t="str">
        <f t="shared" si="14"/>
        <v/>
      </c>
      <c r="E218" s="4" t="str">
        <f t="shared" si="15"/>
        <v/>
      </c>
      <c r="G218" s="4" t="str">
        <f t="shared" si="13"/>
        <v/>
      </c>
    </row>
    <row r="219" spans="1:7" x14ac:dyDescent="0.2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str">
        <f t="shared" si="12"/>
        <v/>
      </c>
      <c r="D219" s="4" t="str">
        <f t="shared" si="14"/>
        <v/>
      </c>
      <c r="E219" s="4" t="str">
        <f t="shared" si="15"/>
        <v/>
      </c>
      <c r="G219" s="4" t="str">
        <f t="shared" si="13"/>
        <v/>
      </c>
    </row>
    <row r="220" spans="1:7" x14ac:dyDescent="0.2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str">
        <f t="shared" si="12"/>
        <v/>
      </c>
      <c r="D220" s="4" t="str">
        <f t="shared" si="14"/>
        <v/>
      </c>
      <c r="E220" s="4" t="str">
        <f t="shared" si="15"/>
        <v/>
      </c>
      <c r="G220" s="4" t="str">
        <f t="shared" si="13"/>
        <v/>
      </c>
    </row>
    <row r="221" spans="1:7" x14ac:dyDescent="0.2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str">
        <f t="shared" si="12"/>
        <v/>
      </c>
      <c r="D221" s="4" t="str">
        <f t="shared" si="14"/>
        <v/>
      </c>
      <c r="E221" s="4" t="str">
        <f t="shared" si="15"/>
        <v/>
      </c>
      <c r="G221" s="4" t="str">
        <f t="shared" si="13"/>
        <v/>
      </c>
    </row>
    <row r="222" spans="1:7" x14ac:dyDescent="0.2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str">
        <f t="shared" si="12"/>
        <v/>
      </c>
      <c r="D222" s="4" t="str">
        <f t="shared" si="14"/>
        <v/>
      </c>
      <c r="E222" s="4" t="str">
        <f t="shared" si="15"/>
        <v/>
      </c>
      <c r="G222" s="4" t="str">
        <f t="shared" si="13"/>
        <v/>
      </c>
    </row>
    <row r="223" spans="1:7" x14ac:dyDescent="0.2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str">
        <f t="shared" si="12"/>
        <v/>
      </c>
      <c r="D223" s="4" t="str">
        <f t="shared" si="14"/>
        <v/>
      </c>
      <c r="E223" s="4" t="str">
        <f t="shared" si="15"/>
        <v/>
      </c>
      <c r="G223" s="4" t="str">
        <f t="shared" si="13"/>
        <v/>
      </c>
    </row>
    <row r="224" spans="1:7" x14ac:dyDescent="0.2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str">
        <f t="shared" si="12"/>
        <v/>
      </c>
      <c r="D224" s="4" t="str">
        <f t="shared" si="14"/>
        <v/>
      </c>
      <c r="E224" s="4" t="str">
        <f t="shared" si="15"/>
        <v/>
      </c>
      <c r="G224" s="4" t="str">
        <f t="shared" si="13"/>
        <v/>
      </c>
    </row>
    <row r="225" spans="1:7" x14ac:dyDescent="0.2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str">
        <f t="shared" si="12"/>
        <v/>
      </c>
      <c r="D225" s="4" t="str">
        <f t="shared" si="14"/>
        <v/>
      </c>
      <c r="E225" s="4" t="str">
        <f t="shared" si="15"/>
        <v/>
      </c>
      <c r="G225" s="4" t="str">
        <f t="shared" si="13"/>
        <v/>
      </c>
    </row>
    <row r="226" spans="1:7" x14ac:dyDescent="0.2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str">
        <f t="shared" si="12"/>
        <v/>
      </c>
      <c r="D226" s="4" t="str">
        <f t="shared" si="14"/>
        <v/>
      </c>
      <c r="E226" s="4" t="str">
        <f t="shared" si="15"/>
        <v/>
      </c>
      <c r="G226" s="4" t="str">
        <f t="shared" si="13"/>
        <v/>
      </c>
    </row>
    <row r="227" spans="1:7" x14ac:dyDescent="0.2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str">
        <f t="shared" si="12"/>
        <v/>
      </c>
      <c r="D227" s="4" t="str">
        <f t="shared" si="14"/>
        <v/>
      </c>
      <c r="E227" s="4" t="str">
        <f t="shared" si="15"/>
        <v/>
      </c>
      <c r="G227" s="4" t="str">
        <f t="shared" si="13"/>
        <v/>
      </c>
    </row>
    <row r="228" spans="1:7" x14ac:dyDescent="0.2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str">
        <f t="shared" si="12"/>
        <v/>
      </c>
      <c r="D228" s="4" t="str">
        <f t="shared" si="14"/>
        <v/>
      </c>
      <c r="E228" s="4" t="str">
        <f t="shared" si="15"/>
        <v/>
      </c>
      <c r="G228" s="4" t="str">
        <f t="shared" si="13"/>
        <v/>
      </c>
    </row>
    <row r="229" spans="1:7" x14ac:dyDescent="0.2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str">
        <f t="shared" si="12"/>
        <v/>
      </c>
      <c r="D229" s="4" t="str">
        <f t="shared" si="14"/>
        <v/>
      </c>
      <c r="E229" s="4" t="str">
        <f t="shared" si="15"/>
        <v/>
      </c>
      <c r="G229" s="4" t="str">
        <f t="shared" si="13"/>
        <v/>
      </c>
    </row>
    <row r="230" spans="1:7" x14ac:dyDescent="0.2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str">
        <f t="shared" si="12"/>
        <v/>
      </c>
      <c r="D230" s="4" t="str">
        <f t="shared" si="14"/>
        <v/>
      </c>
      <c r="E230" s="4" t="str">
        <f t="shared" si="15"/>
        <v/>
      </c>
      <c r="G230" s="4" t="str">
        <f t="shared" si="13"/>
        <v/>
      </c>
    </row>
    <row r="231" spans="1:7" x14ac:dyDescent="0.2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str">
        <f t="shared" si="12"/>
        <v/>
      </c>
      <c r="D231" s="4" t="str">
        <f t="shared" si="14"/>
        <v/>
      </c>
      <c r="E231" s="4" t="str">
        <f t="shared" si="15"/>
        <v/>
      </c>
      <c r="G231" s="4" t="str">
        <f t="shared" si="13"/>
        <v/>
      </c>
    </row>
    <row r="232" spans="1:7" x14ac:dyDescent="0.2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str">
        <f t="shared" si="12"/>
        <v/>
      </c>
      <c r="D232" s="4" t="str">
        <f t="shared" si="14"/>
        <v/>
      </c>
      <c r="E232" s="4" t="str">
        <f t="shared" si="15"/>
        <v/>
      </c>
      <c r="G232" s="4" t="str">
        <f t="shared" si="13"/>
        <v/>
      </c>
    </row>
    <row r="233" spans="1:7" x14ac:dyDescent="0.2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str">
        <f t="shared" si="12"/>
        <v/>
      </c>
      <c r="D233" s="4" t="str">
        <f t="shared" si="14"/>
        <v/>
      </c>
      <c r="E233" s="4" t="str">
        <f t="shared" si="15"/>
        <v/>
      </c>
      <c r="G233" s="4" t="str">
        <f t="shared" si="13"/>
        <v/>
      </c>
    </row>
    <row r="234" spans="1:7" x14ac:dyDescent="0.2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str">
        <f t="shared" si="12"/>
        <v/>
      </c>
      <c r="D234" s="4" t="str">
        <f t="shared" si="14"/>
        <v/>
      </c>
      <c r="E234" s="4" t="str">
        <f t="shared" si="15"/>
        <v/>
      </c>
      <c r="G234" s="4" t="str">
        <f t="shared" si="13"/>
        <v/>
      </c>
    </row>
    <row r="235" spans="1:7" x14ac:dyDescent="0.2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str">
        <f t="shared" si="12"/>
        <v/>
      </c>
      <c r="D235" s="4" t="str">
        <f t="shared" si="14"/>
        <v/>
      </c>
      <c r="E235" s="4" t="str">
        <f t="shared" si="15"/>
        <v/>
      </c>
      <c r="G235" s="4" t="str">
        <f t="shared" si="13"/>
        <v/>
      </c>
    </row>
    <row r="236" spans="1:7" x14ac:dyDescent="0.2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str">
        <f t="shared" si="12"/>
        <v/>
      </c>
      <c r="D236" s="4" t="str">
        <f t="shared" si="14"/>
        <v/>
      </c>
      <c r="E236" s="4" t="str">
        <f t="shared" si="15"/>
        <v/>
      </c>
      <c r="G236" s="4" t="str">
        <f t="shared" si="13"/>
        <v/>
      </c>
    </row>
    <row r="237" spans="1:7" x14ac:dyDescent="0.2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str">
        <f t="shared" si="12"/>
        <v/>
      </c>
      <c r="D237" s="4" t="str">
        <f t="shared" si="14"/>
        <v/>
      </c>
      <c r="E237" s="4" t="str">
        <f t="shared" si="15"/>
        <v/>
      </c>
      <c r="G237" s="4" t="str">
        <f t="shared" si="13"/>
        <v/>
      </c>
    </row>
    <row r="238" spans="1:7" x14ac:dyDescent="0.2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str">
        <f t="shared" si="12"/>
        <v/>
      </c>
      <c r="D238" s="4" t="str">
        <f t="shared" si="14"/>
        <v/>
      </c>
      <c r="E238" s="4" t="str">
        <f t="shared" si="15"/>
        <v/>
      </c>
      <c r="G238" s="4" t="str">
        <f t="shared" si="13"/>
        <v/>
      </c>
    </row>
    <row r="239" spans="1:7" x14ac:dyDescent="0.2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str">
        <f t="shared" si="12"/>
        <v/>
      </c>
      <c r="D239" s="4" t="str">
        <f t="shared" si="14"/>
        <v/>
      </c>
      <c r="E239" s="4" t="str">
        <f t="shared" si="15"/>
        <v/>
      </c>
      <c r="G239" s="4" t="str">
        <f t="shared" si="13"/>
        <v/>
      </c>
    </row>
    <row r="240" spans="1:7" x14ac:dyDescent="0.2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str">
        <f t="shared" si="12"/>
        <v/>
      </c>
      <c r="D240" s="4" t="str">
        <f t="shared" si="14"/>
        <v/>
      </c>
      <c r="E240" s="4" t="str">
        <f t="shared" si="15"/>
        <v/>
      </c>
      <c r="G240" s="4" t="str">
        <f t="shared" si="13"/>
        <v/>
      </c>
    </row>
    <row r="241" spans="1:7" x14ac:dyDescent="0.2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str">
        <f t="shared" si="12"/>
        <v/>
      </c>
      <c r="D241" s="4" t="str">
        <f t="shared" si="14"/>
        <v/>
      </c>
      <c r="E241" s="4" t="str">
        <f t="shared" si="15"/>
        <v/>
      </c>
      <c r="G241" s="4" t="str">
        <f t="shared" si="13"/>
        <v/>
      </c>
    </row>
    <row r="242" spans="1:7" x14ac:dyDescent="0.2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str">
        <f t="shared" si="12"/>
        <v/>
      </c>
      <c r="D242" s="4" t="str">
        <f t="shared" si="14"/>
        <v/>
      </c>
      <c r="E242" s="4" t="str">
        <f t="shared" si="15"/>
        <v/>
      </c>
      <c r="G242" s="4" t="str">
        <f t="shared" si="13"/>
        <v/>
      </c>
    </row>
    <row r="243" spans="1:7" x14ac:dyDescent="0.2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str">
        <f t="shared" si="12"/>
        <v/>
      </c>
      <c r="D243" s="4" t="str">
        <f t="shared" si="14"/>
        <v/>
      </c>
      <c r="E243" s="4" t="str">
        <f t="shared" si="15"/>
        <v/>
      </c>
      <c r="G243" s="4" t="str">
        <f t="shared" si="13"/>
        <v/>
      </c>
    </row>
    <row r="244" spans="1:7" x14ac:dyDescent="0.2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str">
        <f t="shared" si="12"/>
        <v/>
      </c>
      <c r="D244" s="4" t="str">
        <f t="shared" si="14"/>
        <v/>
      </c>
      <c r="E244" s="4" t="str">
        <f t="shared" si="15"/>
        <v/>
      </c>
      <c r="G244" s="4" t="str">
        <f t="shared" si="13"/>
        <v/>
      </c>
    </row>
    <row r="245" spans="1:7" x14ac:dyDescent="0.2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str">
        <f t="shared" si="12"/>
        <v/>
      </c>
      <c r="D245" s="4" t="str">
        <f t="shared" si="14"/>
        <v/>
      </c>
      <c r="E245" s="4" t="str">
        <f t="shared" si="15"/>
        <v/>
      </c>
      <c r="G245" s="4" t="str">
        <f t="shared" si="13"/>
        <v/>
      </c>
    </row>
    <row r="246" spans="1:7" x14ac:dyDescent="0.2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str">
        <f t="shared" si="12"/>
        <v/>
      </c>
      <c r="D246" s="4" t="str">
        <f t="shared" si="14"/>
        <v/>
      </c>
      <c r="E246" s="4" t="str">
        <f t="shared" si="15"/>
        <v/>
      </c>
      <c r="G246" s="4" t="str">
        <f t="shared" si="13"/>
        <v/>
      </c>
    </row>
    <row r="247" spans="1:7" x14ac:dyDescent="0.2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str">
        <f t="shared" si="12"/>
        <v/>
      </c>
      <c r="D247" s="4" t="str">
        <f t="shared" si="14"/>
        <v/>
      </c>
      <c r="E247" s="4" t="str">
        <f t="shared" si="15"/>
        <v/>
      </c>
      <c r="G247" s="4" t="str">
        <f t="shared" si="13"/>
        <v/>
      </c>
    </row>
    <row r="248" spans="1:7" x14ac:dyDescent="0.2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str">
        <f t="shared" si="12"/>
        <v/>
      </c>
      <c r="D248" s="4" t="str">
        <f t="shared" si="14"/>
        <v/>
      </c>
      <c r="E248" s="4" t="str">
        <f t="shared" si="15"/>
        <v/>
      </c>
      <c r="G248" s="4" t="str">
        <f t="shared" si="13"/>
        <v/>
      </c>
    </row>
    <row r="249" spans="1:7" x14ac:dyDescent="0.2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str">
        <f t="shared" si="12"/>
        <v/>
      </c>
      <c r="D249" s="4" t="str">
        <f t="shared" si="14"/>
        <v/>
      </c>
      <c r="E249" s="4" t="str">
        <f t="shared" si="15"/>
        <v/>
      </c>
      <c r="G249" s="4" t="str">
        <f t="shared" si="13"/>
        <v/>
      </c>
    </row>
    <row r="250" spans="1:7" x14ac:dyDescent="0.2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str">
        <f t="shared" si="12"/>
        <v/>
      </c>
      <c r="D250" s="4" t="str">
        <f t="shared" si="14"/>
        <v/>
      </c>
      <c r="E250" s="4" t="str">
        <f t="shared" si="15"/>
        <v/>
      </c>
      <c r="G250" s="4" t="str">
        <f t="shared" si="13"/>
        <v/>
      </c>
    </row>
    <row r="251" spans="1:7" x14ac:dyDescent="0.2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str">
        <f t="shared" si="12"/>
        <v/>
      </c>
      <c r="D251" s="4" t="str">
        <f t="shared" si="14"/>
        <v/>
      </c>
      <c r="E251" s="4" t="str">
        <f t="shared" si="15"/>
        <v/>
      </c>
      <c r="G251" s="4" t="str">
        <f t="shared" si="13"/>
        <v/>
      </c>
    </row>
    <row r="252" spans="1:7" x14ac:dyDescent="0.2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str">
        <f t="shared" si="12"/>
        <v/>
      </c>
      <c r="D252" s="4" t="str">
        <f t="shared" si="14"/>
        <v/>
      </c>
      <c r="E252" s="4" t="str">
        <f t="shared" si="15"/>
        <v/>
      </c>
      <c r="G252" s="4" t="str">
        <f t="shared" si="13"/>
        <v/>
      </c>
    </row>
    <row r="253" spans="1:7" x14ac:dyDescent="0.2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str">
        <f t="shared" si="12"/>
        <v/>
      </c>
      <c r="D253" s="4" t="str">
        <f t="shared" si="14"/>
        <v/>
      </c>
      <c r="E253" s="4" t="str">
        <f t="shared" si="15"/>
        <v/>
      </c>
      <c r="G253" s="4" t="str">
        <f t="shared" si="13"/>
        <v/>
      </c>
    </row>
    <row r="254" spans="1:7" x14ac:dyDescent="0.2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str">
        <f t="shared" si="12"/>
        <v/>
      </c>
      <c r="D254" s="4" t="str">
        <f t="shared" si="14"/>
        <v/>
      </c>
      <c r="E254" s="4" t="str">
        <f t="shared" si="15"/>
        <v/>
      </c>
      <c r="G254" s="4" t="str">
        <f t="shared" si="13"/>
        <v/>
      </c>
    </row>
    <row r="255" spans="1:7" x14ac:dyDescent="0.2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str">
        <f t="shared" si="12"/>
        <v/>
      </c>
      <c r="D255" s="4" t="str">
        <f t="shared" si="14"/>
        <v/>
      </c>
      <c r="E255" s="4" t="str">
        <f t="shared" si="15"/>
        <v/>
      </c>
      <c r="G255" s="4" t="str">
        <f t="shared" si="13"/>
        <v/>
      </c>
    </row>
    <row r="256" spans="1:7" x14ac:dyDescent="0.2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str">
        <f t="shared" si="12"/>
        <v/>
      </c>
      <c r="D256" s="4" t="str">
        <f t="shared" si="14"/>
        <v/>
      </c>
      <c r="E256" s="4" t="str">
        <f t="shared" si="15"/>
        <v/>
      </c>
      <c r="G256" s="4" t="str">
        <f t="shared" si="13"/>
        <v/>
      </c>
    </row>
    <row r="257" spans="1:7" x14ac:dyDescent="0.2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str">
        <f t="shared" si="12"/>
        <v/>
      </c>
      <c r="D257" s="4" t="str">
        <f t="shared" si="14"/>
        <v/>
      </c>
      <c r="E257" s="4" t="str">
        <f t="shared" si="15"/>
        <v/>
      </c>
      <c r="G257" s="4" t="str">
        <f t="shared" si="13"/>
        <v/>
      </c>
    </row>
    <row r="258" spans="1:7" x14ac:dyDescent="0.2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str">
        <f t="shared" ref="C258:C321" si="16">IF(A258="","",((1/A258)+(1/B258))-1)</f>
        <v/>
      </c>
      <c r="D258" s="4" t="str">
        <f t="shared" si="14"/>
        <v/>
      </c>
      <c r="E258" s="4" t="str">
        <f t="shared" si="15"/>
        <v/>
      </c>
      <c r="G258" s="4" t="str">
        <f t="shared" ref="G258:G321" si="17">IF(A258="","",C258+1)</f>
        <v/>
      </c>
    </row>
    <row r="259" spans="1:7" x14ac:dyDescent="0.2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str">
        <f t="shared" si="16"/>
        <v/>
      </c>
      <c r="D259" s="4" t="str">
        <f t="shared" ref="D259:D322" si="18">IF(A259="","",(2*A259)/(2-($C259*A259)))</f>
        <v/>
      </c>
      <c r="E259" s="4" t="str">
        <f t="shared" ref="E259:E322" si="19">IF(B259="","",(2*B259)/(2-($C259*B259)))</f>
        <v/>
      </c>
      <c r="G259" s="4" t="str">
        <f t="shared" si="17"/>
        <v/>
      </c>
    </row>
    <row r="260" spans="1:7" x14ac:dyDescent="0.2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str">
        <f t="shared" si="16"/>
        <v/>
      </c>
      <c r="D260" s="4" t="str">
        <f t="shared" si="18"/>
        <v/>
      </c>
      <c r="E260" s="4" t="str">
        <f t="shared" si="19"/>
        <v/>
      </c>
      <c r="G260" s="4" t="str">
        <f t="shared" si="17"/>
        <v/>
      </c>
    </row>
    <row r="261" spans="1:7" x14ac:dyDescent="0.2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str">
        <f t="shared" si="16"/>
        <v/>
      </c>
      <c r="D261" s="4" t="str">
        <f t="shared" si="18"/>
        <v/>
      </c>
      <c r="E261" s="4" t="str">
        <f t="shared" si="19"/>
        <v/>
      </c>
      <c r="G261" s="4" t="str">
        <f t="shared" si="17"/>
        <v/>
      </c>
    </row>
    <row r="262" spans="1:7" x14ac:dyDescent="0.2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str">
        <f t="shared" si="16"/>
        <v/>
      </c>
      <c r="D262" s="4" t="str">
        <f t="shared" si="18"/>
        <v/>
      </c>
      <c r="E262" s="4" t="str">
        <f t="shared" si="19"/>
        <v/>
      </c>
      <c r="G262" s="4" t="str">
        <f t="shared" si="17"/>
        <v/>
      </c>
    </row>
    <row r="263" spans="1:7" x14ac:dyDescent="0.2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str">
        <f t="shared" si="16"/>
        <v/>
      </c>
      <c r="D263" s="4" t="str">
        <f t="shared" si="18"/>
        <v/>
      </c>
      <c r="E263" s="4" t="str">
        <f t="shared" si="19"/>
        <v/>
      </c>
      <c r="G263" s="4" t="str">
        <f t="shared" si="17"/>
        <v/>
      </c>
    </row>
    <row r="264" spans="1:7" x14ac:dyDescent="0.2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str">
        <f t="shared" si="16"/>
        <v/>
      </c>
      <c r="D264" s="4" t="str">
        <f t="shared" si="18"/>
        <v/>
      </c>
      <c r="E264" s="4" t="str">
        <f t="shared" si="19"/>
        <v/>
      </c>
      <c r="G264" s="4" t="str">
        <f t="shared" si="17"/>
        <v/>
      </c>
    </row>
    <row r="265" spans="1:7" x14ac:dyDescent="0.2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str">
        <f t="shared" si="16"/>
        <v/>
      </c>
      <c r="D265" s="4" t="str">
        <f t="shared" si="18"/>
        <v/>
      </c>
      <c r="E265" s="4" t="str">
        <f t="shared" si="19"/>
        <v/>
      </c>
      <c r="G265" s="4" t="str">
        <f t="shared" si="17"/>
        <v/>
      </c>
    </row>
    <row r="266" spans="1:7" x14ac:dyDescent="0.2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str">
        <f t="shared" si="16"/>
        <v/>
      </c>
      <c r="D266" s="4" t="str">
        <f t="shared" si="18"/>
        <v/>
      </c>
      <c r="E266" s="4" t="str">
        <f t="shared" si="19"/>
        <v/>
      </c>
      <c r="G266" s="4" t="str">
        <f t="shared" si="17"/>
        <v/>
      </c>
    </row>
    <row r="267" spans="1:7" x14ac:dyDescent="0.2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str">
        <f t="shared" si="16"/>
        <v/>
      </c>
      <c r="D267" s="4" t="str">
        <f t="shared" si="18"/>
        <v/>
      </c>
      <c r="E267" s="4" t="str">
        <f t="shared" si="19"/>
        <v/>
      </c>
      <c r="G267" s="4" t="str">
        <f t="shared" si="17"/>
        <v/>
      </c>
    </row>
    <row r="268" spans="1:7" x14ac:dyDescent="0.2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str">
        <f t="shared" si="16"/>
        <v/>
      </c>
      <c r="D268" s="4" t="str">
        <f t="shared" si="18"/>
        <v/>
      </c>
      <c r="E268" s="4" t="str">
        <f t="shared" si="19"/>
        <v/>
      </c>
      <c r="G268" s="4" t="str">
        <f t="shared" si="17"/>
        <v/>
      </c>
    </row>
    <row r="269" spans="1:7" x14ac:dyDescent="0.2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str">
        <f t="shared" si="16"/>
        <v/>
      </c>
      <c r="D269" s="4" t="str">
        <f t="shared" si="18"/>
        <v/>
      </c>
      <c r="E269" s="4" t="str">
        <f t="shared" si="19"/>
        <v/>
      </c>
      <c r="G269" s="4" t="str">
        <f t="shared" si="17"/>
        <v/>
      </c>
    </row>
    <row r="270" spans="1:7" x14ac:dyDescent="0.2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str">
        <f t="shared" si="16"/>
        <v/>
      </c>
      <c r="D270" s="4" t="str">
        <f t="shared" si="18"/>
        <v/>
      </c>
      <c r="E270" s="4" t="str">
        <f t="shared" si="19"/>
        <v/>
      </c>
      <c r="G270" s="4" t="str">
        <f t="shared" si="17"/>
        <v/>
      </c>
    </row>
    <row r="271" spans="1:7" x14ac:dyDescent="0.2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str">
        <f t="shared" si="16"/>
        <v/>
      </c>
      <c r="D271" s="4" t="str">
        <f t="shared" si="18"/>
        <v/>
      </c>
      <c r="E271" s="4" t="str">
        <f t="shared" si="19"/>
        <v/>
      </c>
      <c r="G271" s="4" t="str">
        <f t="shared" si="17"/>
        <v/>
      </c>
    </row>
    <row r="272" spans="1:7" x14ac:dyDescent="0.2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str">
        <f t="shared" si="16"/>
        <v/>
      </c>
      <c r="D272" s="4" t="str">
        <f t="shared" si="18"/>
        <v/>
      </c>
      <c r="E272" s="4" t="str">
        <f t="shared" si="19"/>
        <v/>
      </c>
      <c r="G272" s="4" t="str">
        <f t="shared" si="17"/>
        <v/>
      </c>
    </row>
    <row r="273" spans="1:7" x14ac:dyDescent="0.2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str">
        <f t="shared" si="16"/>
        <v/>
      </c>
      <c r="D273" s="4" t="str">
        <f t="shared" si="18"/>
        <v/>
      </c>
      <c r="E273" s="4" t="str">
        <f t="shared" si="19"/>
        <v/>
      </c>
      <c r="G273" s="4" t="str">
        <f t="shared" si="17"/>
        <v/>
      </c>
    </row>
    <row r="274" spans="1:7" x14ac:dyDescent="0.2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str">
        <f t="shared" si="16"/>
        <v/>
      </c>
      <c r="D274" s="4" t="str">
        <f t="shared" si="18"/>
        <v/>
      </c>
      <c r="E274" s="4" t="str">
        <f t="shared" si="19"/>
        <v/>
      </c>
      <c r="G274" s="4" t="str">
        <f t="shared" si="17"/>
        <v/>
      </c>
    </row>
    <row r="275" spans="1:7" x14ac:dyDescent="0.2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str">
        <f t="shared" si="16"/>
        <v/>
      </c>
      <c r="D275" s="4" t="str">
        <f t="shared" si="18"/>
        <v/>
      </c>
      <c r="E275" s="4" t="str">
        <f t="shared" si="19"/>
        <v/>
      </c>
      <c r="G275" s="4" t="str">
        <f t="shared" si="17"/>
        <v/>
      </c>
    </row>
    <row r="276" spans="1:7" x14ac:dyDescent="0.2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str">
        <f t="shared" si="16"/>
        <v/>
      </c>
      <c r="D276" s="4" t="str">
        <f t="shared" si="18"/>
        <v/>
      </c>
      <c r="E276" s="4" t="str">
        <f t="shared" si="19"/>
        <v/>
      </c>
      <c r="G276" s="4" t="str">
        <f t="shared" si="17"/>
        <v/>
      </c>
    </row>
    <row r="277" spans="1:7" x14ac:dyDescent="0.2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str">
        <f t="shared" si="16"/>
        <v/>
      </c>
      <c r="D277" s="4" t="str">
        <f t="shared" si="18"/>
        <v/>
      </c>
      <c r="E277" s="4" t="str">
        <f t="shared" si="19"/>
        <v/>
      </c>
      <c r="G277" s="4" t="str">
        <f t="shared" si="17"/>
        <v/>
      </c>
    </row>
    <row r="278" spans="1:7" x14ac:dyDescent="0.2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str">
        <f t="shared" si="16"/>
        <v/>
      </c>
      <c r="D278" s="4" t="str">
        <f t="shared" si="18"/>
        <v/>
      </c>
      <c r="E278" s="4" t="str">
        <f t="shared" si="19"/>
        <v/>
      </c>
      <c r="G278" s="4" t="str">
        <f t="shared" si="17"/>
        <v/>
      </c>
    </row>
    <row r="279" spans="1:7" x14ac:dyDescent="0.2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str">
        <f t="shared" si="16"/>
        <v/>
      </c>
      <c r="D279" s="4" t="str">
        <f t="shared" si="18"/>
        <v/>
      </c>
      <c r="E279" s="4" t="str">
        <f t="shared" si="19"/>
        <v/>
      </c>
      <c r="G279" s="4" t="str">
        <f t="shared" si="17"/>
        <v/>
      </c>
    </row>
    <row r="280" spans="1:7" x14ac:dyDescent="0.2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str">
        <f t="shared" si="16"/>
        <v/>
      </c>
      <c r="D280" s="4" t="str">
        <f t="shared" si="18"/>
        <v/>
      </c>
      <c r="E280" s="4" t="str">
        <f t="shared" si="19"/>
        <v/>
      </c>
      <c r="G280" s="4" t="str">
        <f t="shared" si="17"/>
        <v/>
      </c>
    </row>
    <row r="281" spans="1:7" x14ac:dyDescent="0.2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str">
        <f t="shared" si="16"/>
        <v/>
      </c>
      <c r="D281" s="4" t="str">
        <f t="shared" si="18"/>
        <v/>
      </c>
      <c r="E281" s="4" t="str">
        <f t="shared" si="19"/>
        <v/>
      </c>
      <c r="G281" s="4" t="str">
        <f t="shared" si="17"/>
        <v/>
      </c>
    </row>
    <row r="282" spans="1:7" x14ac:dyDescent="0.2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str">
        <f t="shared" si="16"/>
        <v/>
      </c>
      <c r="D282" s="4" t="str">
        <f t="shared" si="18"/>
        <v/>
      </c>
      <c r="E282" s="4" t="str">
        <f t="shared" si="19"/>
        <v/>
      </c>
      <c r="G282" s="4" t="str">
        <f t="shared" si="17"/>
        <v/>
      </c>
    </row>
    <row r="283" spans="1:7" x14ac:dyDescent="0.2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str">
        <f t="shared" si="16"/>
        <v/>
      </c>
      <c r="D283" s="4" t="str">
        <f t="shared" si="18"/>
        <v/>
      </c>
      <c r="E283" s="4" t="str">
        <f t="shared" si="19"/>
        <v/>
      </c>
      <c r="G283" s="4" t="str">
        <f t="shared" si="17"/>
        <v/>
      </c>
    </row>
    <row r="284" spans="1:7" x14ac:dyDescent="0.2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str">
        <f t="shared" si="16"/>
        <v/>
      </c>
      <c r="D284" s="4" t="str">
        <f t="shared" si="18"/>
        <v/>
      </c>
      <c r="E284" s="4" t="str">
        <f t="shared" si="19"/>
        <v/>
      </c>
      <c r="G284" s="4" t="str">
        <f t="shared" si="17"/>
        <v/>
      </c>
    </row>
    <row r="285" spans="1:7" x14ac:dyDescent="0.2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str">
        <f t="shared" si="16"/>
        <v/>
      </c>
      <c r="D285" s="4" t="str">
        <f t="shared" si="18"/>
        <v/>
      </c>
      <c r="E285" s="4" t="str">
        <f t="shared" si="19"/>
        <v/>
      </c>
      <c r="G285" s="4" t="str">
        <f t="shared" si="17"/>
        <v/>
      </c>
    </row>
    <row r="286" spans="1:7" x14ac:dyDescent="0.2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str">
        <f t="shared" si="16"/>
        <v/>
      </c>
      <c r="D286" s="4" t="str">
        <f t="shared" si="18"/>
        <v/>
      </c>
      <c r="E286" s="4" t="str">
        <f t="shared" si="19"/>
        <v/>
      </c>
      <c r="G286" s="4" t="str">
        <f t="shared" si="17"/>
        <v/>
      </c>
    </row>
    <row r="287" spans="1:7" x14ac:dyDescent="0.2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str">
        <f t="shared" si="16"/>
        <v/>
      </c>
      <c r="D287" s="4" t="str">
        <f t="shared" si="18"/>
        <v/>
      </c>
      <c r="E287" s="4" t="str">
        <f t="shared" si="19"/>
        <v/>
      </c>
      <c r="G287" s="4" t="str">
        <f t="shared" si="17"/>
        <v/>
      </c>
    </row>
    <row r="288" spans="1:7" x14ac:dyDescent="0.2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str">
        <f t="shared" si="16"/>
        <v/>
      </c>
      <c r="D288" s="4" t="str">
        <f t="shared" si="18"/>
        <v/>
      </c>
      <c r="E288" s="4" t="str">
        <f t="shared" si="19"/>
        <v/>
      </c>
      <c r="G288" s="4" t="str">
        <f t="shared" si="17"/>
        <v/>
      </c>
    </row>
    <row r="289" spans="1:7" x14ac:dyDescent="0.2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str">
        <f t="shared" si="16"/>
        <v/>
      </c>
      <c r="D289" s="4" t="str">
        <f t="shared" si="18"/>
        <v/>
      </c>
      <c r="E289" s="4" t="str">
        <f t="shared" si="19"/>
        <v/>
      </c>
      <c r="G289" s="4" t="str">
        <f t="shared" si="17"/>
        <v/>
      </c>
    </row>
    <row r="290" spans="1:7" x14ac:dyDescent="0.2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str">
        <f t="shared" si="16"/>
        <v/>
      </c>
      <c r="D290" s="4" t="str">
        <f t="shared" si="18"/>
        <v/>
      </c>
      <c r="E290" s="4" t="str">
        <f t="shared" si="19"/>
        <v/>
      </c>
      <c r="G290" s="4" t="str">
        <f t="shared" si="17"/>
        <v/>
      </c>
    </row>
    <row r="291" spans="1:7" x14ac:dyDescent="0.2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str">
        <f t="shared" si="16"/>
        <v/>
      </c>
      <c r="D291" s="4" t="str">
        <f t="shared" si="18"/>
        <v/>
      </c>
      <c r="E291" s="4" t="str">
        <f t="shared" si="19"/>
        <v/>
      </c>
      <c r="G291" s="4" t="str">
        <f t="shared" si="17"/>
        <v/>
      </c>
    </row>
    <row r="292" spans="1:7" x14ac:dyDescent="0.2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str">
        <f t="shared" si="16"/>
        <v/>
      </c>
      <c r="D292" s="4" t="str">
        <f t="shared" si="18"/>
        <v/>
      </c>
      <c r="E292" s="4" t="str">
        <f t="shared" si="19"/>
        <v/>
      </c>
      <c r="G292" s="4" t="str">
        <f t="shared" si="17"/>
        <v/>
      </c>
    </row>
    <row r="293" spans="1:7" x14ac:dyDescent="0.2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str">
        <f t="shared" si="16"/>
        <v/>
      </c>
      <c r="D293" s="4" t="str">
        <f t="shared" si="18"/>
        <v/>
      </c>
      <c r="E293" s="4" t="str">
        <f t="shared" si="19"/>
        <v/>
      </c>
      <c r="G293" s="4" t="str">
        <f t="shared" si="17"/>
        <v/>
      </c>
    </row>
    <row r="294" spans="1:7" x14ac:dyDescent="0.2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str">
        <f t="shared" si="16"/>
        <v/>
      </c>
      <c r="D294" s="4" t="str">
        <f t="shared" si="18"/>
        <v/>
      </c>
      <c r="E294" s="4" t="str">
        <f t="shared" si="19"/>
        <v/>
      </c>
      <c r="G294" s="4" t="str">
        <f t="shared" si="17"/>
        <v/>
      </c>
    </row>
    <row r="295" spans="1:7" x14ac:dyDescent="0.2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str">
        <f t="shared" si="16"/>
        <v/>
      </c>
      <c r="D295" s="4" t="str">
        <f t="shared" si="18"/>
        <v/>
      </c>
      <c r="E295" s="4" t="str">
        <f t="shared" si="19"/>
        <v/>
      </c>
      <c r="G295" s="4" t="str">
        <f t="shared" si="17"/>
        <v/>
      </c>
    </row>
    <row r="296" spans="1:7" x14ac:dyDescent="0.2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str">
        <f t="shared" si="16"/>
        <v/>
      </c>
      <c r="D296" s="4" t="str">
        <f t="shared" si="18"/>
        <v/>
      </c>
      <c r="E296" s="4" t="str">
        <f t="shared" si="19"/>
        <v/>
      </c>
      <c r="G296" s="4" t="str">
        <f t="shared" si="17"/>
        <v/>
      </c>
    </row>
    <row r="297" spans="1:7" x14ac:dyDescent="0.2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str">
        <f t="shared" si="16"/>
        <v/>
      </c>
      <c r="D297" s="4" t="str">
        <f t="shared" si="18"/>
        <v/>
      </c>
      <c r="E297" s="4" t="str">
        <f t="shared" si="19"/>
        <v/>
      </c>
      <c r="G297" s="4" t="str">
        <f t="shared" si="17"/>
        <v/>
      </c>
    </row>
    <row r="298" spans="1:7" x14ac:dyDescent="0.2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str">
        <f t="shared" si="16"/>
        <v/>
      </c>
      <c r="D298" s="4" t="str">
        <f t="shared" si="18"/>
        <v/>
      </c>
      <c r="E298" s="4" t="str">
        <f t="shared" si="19"/>
        <v/>
      </c>
      <c r="G298" s="4" t="str">
        <f t="shared" si="17"/>
        <v/>
      </c>
    </row>
    <row r="299" spans="1:7" x14ac:dyDescent="0.2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str">
        <f t="shared" si="16"/>
        <v/>
      </c>
      <c r="D299" s="4" t="str">
        <f t="shared" si="18"/>
        <v/>
      </c>
      <c r="E299" s="4" t="str">
        <f t="shared" si="19"/>
        <v/>
      </c>
      <c r="G299" s="4" t="str">
        <f t="shared" si="17"/>
        <v/>
      </c>
    </row>
    <row r="300" spans="1:7" x14ac:dyDescent="0.2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str">
        <f t="shared" si="16"/>
        <v/>
      </c>
      <c r="D300" s="4" t="str">
        <f t="shared" si="18"/>
        <v/>
      </c>
      <c r="E300" s="4" t="str">
        <f t="shared" si="19"/>
        <v/>
      </c>
      <c r="G300" s="4" t="str">
        <f t="shared" si="17"/>
        <v/>
      </c>
    </row>
    <row r="301" spans="1:7" x14ac:dyDescent="0.2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str">
        <f t="shared" si="16"/>
        <v/>
      </c>
      <c r="D301" s="4" t="str">
        <f t="shared" si="18"/>
        <v/>
      </c>
      <c r="E301" s="4" t="str">
        <f t="shared" si="19"/>
        <v/>
      </c>
      <c r="G301" s="4" t="str">
        <f t="shared" si="17"/>
        <v/>
      </c>
    </row>
    <row r="302" spans="1:7" x14ac:dyDescent="0.2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str">
        <f t="shared" si="16"/>
        <v/>
      </c>
      <c r="D302" s="4" t="str">
        <f t="shared" si="18"/>
        <v/>
      </c>
      <c r="E302" s="4" t="str">
        <f t="shared" si="19"/>
        <v/>
      </c>
      <c r="G302" s="4" t="str">
        <f t="shared" si="17"/>
        <v/>
      </c>
    </row>
    <row r="303" spans="1:7" x14ac:dyDescent="0.2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str">
        <f t="shared" si="16"/>
        <v/>
      </c>
      <c r="D303" s="4" t="str">
        <f t="shared" si="18"/>
        <v/>
      </c>
      <c r="E303" s="4" t="str">
        <f t="shared" si="19"/>
        <v/>
      </c>
      <c r="G303" s="4" t="str">
        <f t="shared" si="17"/>
        <v/>
      </c>
    </row>
    <row r="304" spans="1:7" x14ac:dyDescent="0.2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str">
        <f t="shared" si="16"/>
        <v/>
      </c>
      <c r="D304" s="4" t="str">
        <f t="shared" si="18"/>
        <v/>
      </c>
      <c r="E304" s="4" t="str">
        <f t="shared" si="19"/>
        <v/>
      </c>
      <c r="G304" s="4" t="str">
        <f t="shared" si="17"/>
        <v/>
      </c>
    </row>
    <row r="305" spans="1:7" x14ac:dyDescent="0.2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str">
        <f t="shared" si="16"/>
        <v/>
      </c>
      <c r="D305" s="4" t="str">
        <f t="shared" si="18"/>
        <v/>
      </c>
      <c r="E305" s="4" t="str">
        <f t="shared" si="19"/>
        <v/>
      </c>
      <c r="G305" s="4" t="str">
        <f t="shared" si="17"/>
        <v/>
      </c>
    </row>
    <row r="306" spans="1:7" x14ac:dyDescent="0.2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str">
        <f t="shared" si="16"/>
        <v/>
      </c>
      <c r="D306" s="4" t="str">
        <f t="shared" si="18"/>
        <v/>
      </c>
      <c r="E306" s="4" t="str">
        <f t="shared" si="19"/>
        <v/>
      </c>
      <c r="G306" s="4" t="str">
        <f t="shared" si="17"/>
        <v/>
      </c>
    </row>
    <row r="307" spans="1:7" x14ac:dyDescent="0.2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str">
        <f t="shared" si="16"/>
        <v/>
      </c>
      <c r="D307" s="4" t="str">
        <f t="shared" si="18"/>
        <v/>
      </c>
      <c r="E307" s="4" t="str">
        <f t="shared" si="19"/>
        <v/>
      </c>
      <c r="G307" s="4" t="str">
        <f t="shared" si="17"/>
        <v/>
      </c>
    </row>
    <row r="308" spans="1:7" x14ac:dyDescent="0.2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str">
        <f t="shared" si="16"/>
        <v/>
      </c>
      <c r="D308" s="4" t="str">
        <f t="shared" si="18"/>
        <v/>
      </c>
      <c r="E308" s="4" t="str">
        <f t="shared" si="19"/>
        <v/>
      </c>
      <c r="G308" s="4" t="str">
        <f t="shared" si="17"/>
        <v/>
      </c>
    </row>
    <row r="309" spans="1:7" x14ac:dyDescent="0.2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str">
        <f t="shared" si="16"/>
        <v/>
      </c>
      <c r="D309" s="4" t="str">
        <f t="shared" si="18"/>
        <v/>
      </c>
      <c r="E309" s="4" t="str">
        <f t="shared" si="19"/>
        <v/>
      </c>
      <c r="G309" s="4" t="str">
        <f t="shared" si="17"/>
        <v/>
      </c>
    </row>
    <row r="310" spans="1:7" x14ac:dyDescent="0.2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str">
        <f t="shared" si="16"/>
        <v/>
      </c>
      <c r="D310" s="4" t="str">
        <f t="shared" si="18"/>
        <v/>
      </c>
      <c r="E310" s="4" t="str">
        <f t="shared" si="19"/>
        <v/>
      </c>
      <c r="G310" s="4" t="str">
        <f t="shared" si="17"/>
        <v/>
      </c>
    </row>
    <row r="311" spans="1:7" x14ac:dyDescent="0.2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str">
        <f t="shared" si="16"/>
        <v/>
      </c>
      <c r="D311" s="4" t="str">
        <f t="shared" si="18"/>
        <v/>
      </c>
      <c r="E311" s="4" t="str">
        <f t="shared" si="19"/>
        <v/>
      </c>
      <c r="G311" s="4" t="str">
        <f t="shared" si="17"/>
        <v/>
      </c>
    </row>
    <row r="312" spans="1:7" x14ac:dyDescent="0.2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str">
        <f t="shared" si="16"/>
        <v/>
      </c>
      <c r="D312" s="4" t="str">
        <f t="shared" si="18"/>
        <v/>
      </c>
      <c r="E312" s="4" t="str">
        <f t="shared" si="19"/>
        <v/>
      </c>
      <c r="G312" s="4" t="str">
        <f t="shared" si="17"/>
        <v/>
      </c>
    </row>
    <row r="313" spans="1:7" x14ac:dyDescent="0.2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str">
        <f t="shared" si="16"/>
        <v/>
      </c>
      <c r="D313" s="4" t="str">
        <f t="shared" si="18"/>
        <v/>
      </c>
      <c r="E313" s="4" t="str">
        <f t="shared" si="19"/>
        <v/>
      </c>
      <c r="G313" s="4" t="str">
        <f t="shared" si="17"/>
        <v/>
      </c>
    </row>
    <row r="314" spans="1:7" x14ac:dyDescent="0.2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str">
        <f t="shared" si="16"/>
        <v/>
      </c>
      <c r="D314" s="4" t="str">
        <f t="shared" si="18"/>
        <v/>
      </c>
      <c r="E314" s="4" t="str">
        <f t="shared" si="19"/>
        <v/>
      </c>
      <c r="G314" s="4" t="str">
        <f t="shared" si="17"/>
        <v/>
      </c>
    </row>
    <row r="315" spans="1:7" x14ac:dyDescent="0.2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str">
        <f t="shared" si="16"/>
        <v/>
      </c>
      <c r="D315" s="4" t="str">
        <f t="shared" si="18"/>
        <v/>
      </c>
      <c r="E315" s="4" t="str">
        <f t="shared" si="19"/>
        <v/>
      </c>
      <c r="G315" s="4" t="str">
        <f t="shared" si="17"/>
        <v/>
      </c>
    </row>
    <row r="316" spans="1:7" x14ac:dyDescent="0.2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str">
        <f t="shared" si="16"/>
        <v/>
      </c>
      <c r="D316" s="4" t="str">
        <f t="shared" si="18"/>
        <v/>
      </c>
      <c r="E316" s="4" t="str">
        <f t="shared" si="19"/>
        <v/>
      </c>
      <c r="G316" s="4" t="str">
        <f t="shared" si="17"/>
        <v/>
      </c>
    </row>
    <row r="317" spans="1:7" x14ac:dyDescent="0.2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str">
        <f t="shared" si="16"/>
        <v/>
      </c>
      <c r="D317" s="4" t="str">
        <f t="shared" si="18"/>
        <v/>
      </c>
      <c r="E317" s="4" t="str">
        <f t="shared" si="19"/>
        <v/>
      </c>
      <c r="G317" s="4" t="str">
        <f t="shared" si="17"/>
        <v/>
      </c>
    </row>
    <row r="318" spans="1:7" x14ac:dyDescent="0.2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str">
        <f t="shared" si="16"/>
        <v/>
      </c>
      <c r="D318" s="4" t="str">
        <f t="shared" si="18"/>
        <v/>
      </c>
      <c r="E318" s="4" t="str">
        <f t="shared" si="19"/>
        <v/>
      </c>
      <c r="G318" s="4" t="str">
        <f t="shared" si="17"/>
        <v/>
      </c>
    </row>
    <row r="319" spans="1:7" x14ac:dyDescent="0.2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str">
        <f t="shared" si="16"/>
        <v/>
      </c>
      <c r="D319" s="4" t="str">
        <f t="shared" si="18"/>
        <v/>
      </c>
      <c r="E319" s="4" t="str">
        <f t="shared" si="19"/>
        <v/>
      </c>
      <c r="G319" s="4" t="str">
        <f t="shared" si="17"/>
        <v/>
      </c>
    </row>
    <row r="320" spans="1:7" x14ac:dyDescent="0.2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str">
        <f t="shared" si="16"/>
        <v/>
      </c>
      <c r="D320" s="4" t="str">
        <f t="shared" si="18"/>
        <v/>
      </c>
      <c r="E320" s="4" t="str">
        <f t="shared" si="19"/>
        <v/>
      </c>
      <c r="G320" s="4" t="str">
        <f t="shared" si="17"/>
        <v/>
      </c>
    </row>
    <row r="321" spans="1:7" x14ac:dyDescent="0.2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str">
        <f t="shared" si="16"/>
        <v/>
      </c>
      <c r="D321" s="4" t="str">
        <f t="shared" si="18"/>
        <v/>
      </c>
      <c r="E321" s="4" t="str">
        <f t="shared" si="19"/>
        <v/>
      </c>
      <c r="G321" s="4" t="str">
        <f t="shared" si="17"/>
        <v/>
      </c>
    </row>
    <row r="322" spans="1:7" x14ac:dyDescent="0.2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str">
        <f t="shared" ref="C322:C385" si="20">IF(A322="","",((1/A322)+(1/B322))-1)</f>
        <v/>
      </c>
      <c r="D322" s="4" t="str">
        <f t="shared" si="18"/>
        <v/>
      </c>
      <c r="E322" s="4" t="str">
        <f t="shared" si="19"/>
        <v/>
      </c>
      <c r="G322" s="4" t="str">
        <f t="shared" ref="G322:G385" si="21">IF(A322="","",C322+1)</f>
        <v/>
      </c>
    </row>
    <row r="323" spans="1:7" x14ac:dyDescent="0.2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str">
        <f t="shared" si="20"/>
        <v/>
      </c>
      <c r="D323" s="4" t="str">
        <f t="shared" ref="D323:D386" si="22">IF(A323="","",(2*A323)/(2-($C323*A323)))</f>
        <v/>
      </c>
      <c r="E323" s="4" t="str">
        <f t="shared" ref="E323:E386" si="23">IF(B323="","",(2*B323)/(2-($C323*B323)))</f>
        <v/>
      </c>
      <c r="G323" s="4" t="str">
        <f t="shared" si="21"/>
        <v/>
      </c>
    </row>
    <row r="324" spans="1:7" x14ac:dyDescent="0.2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str">
        <f t="shared" si="20"/>
        <v/>
      </c>
      <c r="D324" s="4" t="str">
        <f t="shared" si="22"/>
        <v/>
      </c>
      <c r="E324" s="4" t="str">
        <f t="shared" si="23"/>
        <v/>
      </c>
      <c r="G324" s="4" t="str">
        <f t="shared" si="21"/>
        <v/>
      </c>
    </row>
    <row r="325" spans="1:7" x14ac:dyDescent="0.2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str">
        <f t="shared" si="20"/>
        <v/>
      </c>
      <c r="D325" s="4" t="str">
        <f t="shared" si="22"/>
        <v/>
      </c>
      <c r="E325" s="4" t="str">
        <f t="shared" si="23"/>
        <v/>
      </c>
      <c r="G325" s="4" t="str">
        <f t="shared" si="21"/>
        <v/>
      </c>
    </row>
    <row r="326" spans="1:7" x14ac:dyDescent="0.2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str">
        <f t="shared" si="20"/>
        <v/>
      </c>
      <c r="D326" s="4" t="str">
        <f t="shared" si="22"/>
        <v/>
      </c>
      <c r="E326" s="4" t="str">
        <f t="shared" si="23"/>
        <v/>
      </c>
      <c r="G326" s="4" t="str">
        <f t="shared" si="21"/>
        <v/>
      </c>
    </row>
    <row r="327" spans="1:7" x14ac:dyDescent="0.2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str">
        <f t="shared" si="20"/>
        <v/>
      </c>
      <c r="D327" s="4" t="str">
        <f t="shared" si="22"/>
        <v/>
      </c>
      <c r="E327" s="4" t="str">
        <f t="shared" si="23"/>
        <v/>
      </c>
      <c r="G327" s="4" t="str">
        <f t="shared" si="21"/>
        <v/>
      </c>
    </row>
    <row r="328" spans="1:7" x14ac:dyDescent="0.2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str">
        <f t="shared" si="20"/>
        <v/>
      </c>
      <c r="D328" s="4" t="str">
        <f t="shared" si="22"/>
        <v/>
      </c>
      <c r="E328" s="4" t="str">
        <f t="shared" si="23"/>
        <v/>
      </c>
      <c r="G328" s="4" t="str">
        <f t="shared" si="21"/>
        <v/>
      </c>
    </row>
    <row r="329" spans="1:7" x14ac:dyDescent="0.2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str">
        <f t="shared" si="20"/>
        <v/>
      </c>
      <c r="D329" s="4" t="str">
        <f t="shared" si="22"/>
        <v/>
      </c>
      <c r="E329" s="4" t="str">
        <f t="shared" si="23"/>
        <v/>
      </c>
      <c r="G329" s="4" t="str">
        <f t="shared" si="21"/>
        <v/>
      </c>
    </row>
    <row r="330" spans="1:7" x14ac:dyDescent="0.2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str">
        <f t="shared" si="20"/>
        <v/>
      </c>
      <c r="D330" s="4" t="str">
        <f t="shared" si="22"/>
        <v/>
      </c>
      <c r="E330" s="4" t="str">
        <f t="shared" si="23"/>
        <v/>
      </c>
      <c r="G330" s="4" t="str">
        <f t="shared" si="21"/>
        <v/>
      </c>
    </row>
    <row r="331" spans="1:7" x14ac:dyDescent="0.2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str">
        <f t="shared" si="20"/>
        <v/>
      </c>
      <c r="D331" s="4" t="str">
        <f t="shared" si="22"/>
        <v/>
      </c>
      <c r="E331" s="4" t="str">
        <f t="shared" si="23"/>
        <v/>
      </c>
      <c r="G331" s="4" t="str">
        <f t="shared" si="21"/>
        <v/>
      </c>
    </row>
    <row r="332" spans="1:7" x14ac:dyDescent="0.2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str">
        <f t="shared" si="20"/>
        <v/>
      </c>
      <c r="D332" s="4" t="str">
        <f t="shared" si="22"/>
        <v/>
      </c>
      <c r="E332" s="4" t="str">
        <f t="shared" si="23"/>
        <v/>
      </c>
      <c r="G332" s="4" t="str">
        <f t="shared" si="21"/>
        <v/>
      </c>
    </row>
    <row r="333" spans="1:7" x14ac:dyDescent="0.2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str">
        <f t="shared" si="20"/>
        <v/>
      </c>
      <c r="D333" s="4" t="str">
        <f t="shared" si="22"/>
        <v/>
      </c>
      <c r="E333" s="4" t="str">
        <f t="shared" si="23"/>
        <v/>
      </c>
      <c r="G333" s="4" t="str">
        <f t="shared" si="21"/>
        <v/>
      </c>
    </row>
    <row r="334" spans="1:7" x14ac:dyDescent="0.2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str">
        <f t="shared" si="20"/>
        <v/>
      </c>
      <c r="D334" s="4" t="str">
        <f t="shared" si="22"/>
        <v/>
      </c>
      <c r="E334" s="4" t="str">
        <f t="shared" si="23"/>
        <v/>
      </c>
      <c r="G334" s="4" t="str">
        <f t="shared" si="21"/>
        <v/>
      </c>
    </row>
    <row r="335" spans="1:7" x14ac:dyDescent="0.2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str">
        <f t="shared" si="20"/>
        <v/>
      </c>
      <c r="D335" s="4" t="str">
        <f t="shared" si="22"/>
        <v/>
      </c>
      <c r="E335" s="4" t="str">
        <f t="shared" si="23"/>
        <v/>
      </c>
      <c r="G335" s="4" t="str">
        <f t="shared" si="21"/>
        <v/>
      </c>
    </row>
    <row r="336" spans="1:7" x14ac:dyDescent="0.2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str">
        <f t="shared" si="20"/>
        <v/>
      </c>
      <c r="D336" s="4" t="str">
        <f t="shared" si="22"/>
        <v/>
      </c>
      <c r="E336" s="4" t="str">
        <f t="shared" si="23"/>
        <v/>
      </c>
      <c r="G336" s="4" t="str">
        <f t="shared" si="21"/>
        <v/>
      </c>
    </row>
    <row r="337" spans="1:7" x14ac:dyDescent="0.2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str">
        <f t="shared" si="20"/>
        <v/>
      </c>
      <c r="D337" s="4" t="str">
        <f t="shared" si="22"/>
        <v/>
      </c>
      <c r="E337" s="4" t="str">
        <f t="shared" si="23"/>
        <v/>
      </c>
      <c r="G337" s="4" t="str">
        <f t="shared" si="21"/>
        <v/>
      </c>
    </row>
    <row r="338" spans="1:7" x14ac:dyDescent="0.2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str">
        <f t="shared" si="20"/>
        <v/>
      </c>
      <c r="D338" s="4" t="str">
        <f t="shared" si="22"/>
        <v/>
      </c>
      <c r="E338" s="4" t="str">
        <f t="shared" si="23"/>
        <v/>
      </c>
      <c r="G338" s="4" t="str">
        <f t="shared" si="21"/>
        <v/>
      </c>
    </row>
    <row r="339" spans="1:7" x14ac:dyDescent="0.2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str">
        <f t="shared" si="20"/>
        <v/>
      </c>
      <c r="D339" s="4" t="str">
        <f t="shared" si="22"/>
        <v/>
      </c>
      <c r="E339" s="4" t="str">
        <f t="shared" si="23"/>
        <v/>
      </c>
      <c r="G339" s="4" t="str">
        <f t="shared" si="21"/>
        <v/>
      </c>
    </row>
    <row r="340" spans="1:7" x14ac:dyDescent="0.2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str">
        <f t="shared" si="20"/>
        <v/>
      </c>
      <c r="D340" s="4" t="str">
        <f t="shared" si="22"/>
        <v/>
      </c>
      <c r="E340" s="4" t="str">
        <f t="shared" si="23"/>
        <v/>
      </c>
      <c r="G340" s="4" t="str">
        <f t="shared" si="21"/>
        <v/>
      </c>
    </row>
    <row r="341" spans="1:7" x14ac:dyDescent="0.2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str">
        <f t="shared" si="20"/>
        <v/>
      </c>
      <c r="D341" s="4" t="str">
        <f t="shared" si="22"/>
        <v/>
      </c>
      <c r="E341" s="4" t="str">
        <f t="shared" si="23"/>
        <v/>
      </c>
      <c r="G341" s="4" t="str">
        <f t="shared" si="21"/>
        <v/>
      </c>
    </row>
    <row r="342" spans="1:7" x14ac:dyDescent="0.2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str">
        <f t="shared" si="20"/>
        <v/>
      </c>
      <c r="D342" s="4" t="str">
        <f t="shared" si="22"/>
        <v/>
      </c>
      <c r="E342" s="4" t="str">
        <f t="shared" si="23"/>
        <v/>
      </c>
      <c r="G342" s="4" t="str">
        <f t="shared" si="21"/>
        <v/>
      </c>
    </row>
    <row r="343" spans="1:7" x14ac:dyDescent="0.2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str">
        <f t="shared" si="20"/>
        <v/>
      </c>
      <c r="D343" s="4" t="str">
        <f t="shared" si="22"/>
        <v/>
      </c>
      <c r="E343" s="4" t="str">
        <f t="shared" si="23"/>
        <v/>
      </c>
      <c r="G343" s="4" t="str">
        <f t="shared" si="21"/>
        <v/>
      </c>
    </row>
    <row r="344" spans="1:7" x14ac:dyDescent="0.2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str">
        <f t="shared" si="20"/>
        <v/>
      </c>
      <c r="D344" s="4" t="str">
        <f t="shared" si="22"/>
        <v/>
      </c>
      <c r="E344" s="4" t="str">
        <f t="shared" si="23"/>
        <v/>
      </c>
      <c r="G344" s="4" t="str">
        <f t="shared" si="21"/>
        <v/>
      </c>
    </row>
    <row r="345" spans="1:7" x14ac:dyDescent="0.2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str">
        <f t="shared" si="20"/>
        <v/>
      </c>
      <c r="D345" s="4" t="str">
        <f t="shared" si="22"/>
        <v/>
      </c>
      <c r="E345" s="4" t="str">
        <f t="shared" si="23"/>
        <v/>
      </c>
      <c r="G345" s="4" t="str">
        <f t="shared" si="21"/>
        <v/>
      </c>
    </row>
    <row r="346" spans="1:7" x14ac:dyDescent="0.2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str">
        <f t="shared" si="20"/>
        <v/>
      </c>
      <c r="D346" s="4" t="str">
        <f t="shared" si="22"/>
        <v/>
      </c>
      <c r="E346" s="4" t="str">
        <f t="shared" si="23"/>
        <v/>
      </c>
      <c r="G346" s="4" t="str">
        <f t="shared" si="21"/>
        <v/>
      </c>
    </row>
    <row r="347" spans="1:7" x14ac:dyDescent="0.2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str">
        <f t="shared" si="20"/>
        <v/>
      </c>
      <c r="D347" s="4" t="str">
        <f t="shared" si="22"/>
        <v/>
      </c>
      <c r="E347" s="4" t="str">
        <f t="shared" si="23"/>
        <v/>
      </c>
      <c r="G347" s="4" t="str">
        <f t="shared" si="21"/>
        <v/>
      </c>
    </row>
    <row r="348" spans="1:7" x14ac:dyDescent="0.2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str">
        <f t="shared" si="20"/>
        <v/>
      </c>
      <c r="D348" s="4" t="str">
        <f t="shared" si="22"/>
        <v/>
      </c>
      <c r="E348" s="4" t="str">
        <f t="shared" si="23"/>
        <v/>
      </c>
      <c r="G348" s="4" t="str">
        <f t="shared" si="21"/>
        <v/>
      </c>
    </row>
    <row r="349" spans="1:7" x14ac:dyDescent="0.2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str">
        <f t="shared" si="20"/>
        <v/>
      </c>
      <c r="D349" s="4" t="str">
        <f t="shared" si="22"/>
        <v/>
      </c>
      <c r="E349" s="4" t="str">
        <f t="shared" si="23"/>
        <v/>
      </c>
      <c r="G349" s="4" t="str">
        <f t="shared" si="21"/>
        <v/>
      </c>
    </row>
    <row r="350" spans="1:7" x14ac:dyDescent="0.2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str">
        <f t="shared" si="20"/>
        <v/>
      </c>
      <c r="D350" s="4" t="str">
        <f t="shared" si="22"/>
        <v/>
      </c>
      <c r="E350" s="4" t="str">
        <f t="shared" si="23"/>
        <v/>
      </c>
      <c r="G350" s="4" t="str">
        <f t="shared" si="21"/>
        <v/>
      </c>
    </row>
    <row r="351" spans="1:7" x14ac:dyDescent="0.2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str">
        <f t="shared" si="20"/>
        <v/>
      </c>
      <c r="D351" s="4" t="str">
        <f t="shared" si="22"/>
        <v/>
      </c>
      <c r="E351" s="4" t="str">
        <f t="shared" si="23"/>
        <v/>
      </c>
      <c r="G351" s="4" t="str">
        <f t="shared" si="21"/>
        <v/>
      </c>
    </row>
    <row r="352" spans="1:7" x14ac:dyDescent="0.2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str">
        <f t="shared" si="20"/>
        <v/>
      </c>
      <c r="D352" s="4" t="str">
        <f t="shared" si="22"/>
        <v/>
      </c>
      <c r="E352" s="4" t="str">
        <f t="shared" si="23"/>
        <v/>
      </c>
      <c r="G352" s="4" t="str">
        <f t="shared" si="21"/>
        <v/>
      </c>
    </row>
    <row r="353" spans="1:7" x14ac:dyDescent="0.2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str">
        <f t="shared" si="20"/>
        <v/>
      </c>
      <c r="D353" s="4" t="str">
        <f t="shared" si="22"/>
        <v/>
      </c>
      <c r="E353" s="4" t="str">
        <f t="shared" si="23"/>
        <v/>
      </c>
      <c r="G353" s="4" t="str">
        <f t="shared" si="21"/>
        <v/>
      </c>
    </row>
    <row r="354" spans="1:7" x14ac:dyDescent="0.2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str">
        <f t="shared" si="20"/>
        <v/>
      </c>
      <c r="D354" s="4" t="str">
        <f t="shared" si="22"/>
        <v/>
      </c>
      <c r="E354" s="4" t="str">
        <f t="shared" si="23"/>
        <v/>
      </c>
      <c r="G354" s="4" t="str">
        <f t="shared" si="21"/>
        <v/>
      </c>
    </row>
    <row r="355" spans="1:7" x14ac:dyDescent="0.2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str">
        <f t="shared" si="20"/>
        <v/>
      </c>
      <c r="D355" s="4" t="str">
        <f t="shared" si="22"/>
        <v/>
      </c>
      <c r="E355" s="4" t="str">
        <f t="shared" si="23"/>
        <v/>
      </c>
      <c r="G355" s="4" t="str">
        <f t="shared" si="21"/>
        <v/>
      </c>
    </row>
    <row r="356" spans="1:7" x14ac:dyDescent="0.2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str">
        <f t="shared" si="20"/>
        <v/>
      </c>
      <c r="D356" s="4" t="str">
        <f t="shared" si="22"/>
        <v/>
      </c>
      <c r="E356" s="4" t="str">
        <f t="shared" si="23"/>
        <v/>
      </c>
      <c r="G356" s="4" t="str">
        <f t="shared" si="21"/>
        <v/>
      </c>
    </row>
    <row r="357" spans="1:7" x14ac:dyDescent="0.2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str">
        <f t="shared" si="20"/>
        <v/>
      </c>
      <c r="D357" s="4" t="str">
        <f t="shared" si="22"/>
        <v/>
      </c>
      <c r="E357" s="4" t="str">
        <f t="shared" si="23"/>
        <v/>
      </c>
      <c r="G357" s="4" t="str">
        <f t="shared" si="21"/>
        <v/>
      </c>
    </row>
    <row r="358" spans="1:7" x14ac:dyDescent="0.2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str">
        <f t="shared" si="20"/>
        <v/>
      </c>
      <c r="D358" s="4" t="str">
        <f t="shared" si="22"/>
        <v/>
      </c>
      <c r="E358" s="4" t="str">
        <f t="shared" si="23"/>
        <v/>
      </c>
      <c r="G358" s="4" t="str">
        <f t="shared" si="21"/>
        <v/>
      </c>
    </row>
    <row r="359" spans="1:7" x14ac:dyDescent="0.2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str">
        <f t="shared" si="20"/>
        <v/>
      </c>
      <c r="D359" s="4" t="str">
        <f t="shared" si="22"/>
        <v/>
      </c>
      <c r="E359" s="4" t="str">
        <f t="shared" si="23"/>
        <v/>
      </c>
      <c r="G359" s="4" t="str">
        <f t="shared" si="21"/>
        <v/>
      </c>
    </row>
    <row r="360" spans="1:7" x14ac:dyDescent="0.2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str">
        <f t="shared" si="20"/>
        <v/>
      </c>
      <c r="D360" s="4" t="str">
        <f t="shared" si="22"/>
        <v/>
      </c>
      <c r="E360" s="4" t="str">
        <f t="shared" si="23"/>
        <v/>
      </c>
      <c r="G360" s="4" t="str">
        <f t="shared" si="21"/>
        <v/>
      </c>
    </row>
    <row r="361" spans="1:7" x14ac:dyDescent="0.2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str">
        <f t="shared" si="20"/>
        <v/>
      </c>
      <c r="D361" s="4" t="str">
        <f t="shared" si="22"/>
        <v/>
      </c>
      <c r="E361" s="4" t="str">
        <f t="shared" si="23"/>
        <v/>
      </c>
      <c r="G361" s="4" t="str">
        <f t="shared" si="21"/>
        <v/>
      </c>
    </row>
    <row r="362" spans="1:7" x14ac:dyDescent="0.2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str">
        <f t="shared" si="20"/>
        <v/>
      </c>
      <c r="D362" s="4" t="str">
        <f t="shared" si="22"/>
        <v/>
      </c>
      <c r="E362" s="4" t="str">
        <f t="shared" si="23"/>
        <v/>
      </c>
      <c r="G362" s="4" t="str">
        <f t="shared" si="21"/>
        <v/>
      </c>
    </row>
    <row r="363" spans="1:7" x14ac:dyDescent="0.2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str">
        <f t="shared" si="20"/>
        <v/>
      </c>
      <c r="D363" s="4" t="str">
        <f t="shared" si="22"/>
        <v/>
      </c>
      <c r="E363" s="4" t="str">
        <f t="shared" si="23"/>
        <v/>
      </c>
      <c r="G363" s="4" t="str">
        <f t="shared" si="21"/>
        <v/>
      </c>
    </row>
    <row r="364" spans="1:7" x14ac:dyDescent="0.2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str">
        <f t="shared" si="20"/>
        <v/>
      </c>
      <c r="D364" s="4" t="str">
        <f t="shared" si="22"/>
        <v/>
      </c>
      <c r="E364" s="4" t="str">
        <f t="shared" si="23"/>
        <v/>
      </c>
      <c r="G364" s="4" t="str">
        <f t="shared" si="21"/>
        <v/>
      </c>
    </row>
    <row r="365" spans="1:7" x14ac:dyDescent="0.2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str">
        <f t="shared" si="20"/>
        <v/>
      </c>
      <c r="D365" s="4" t="str">
        <f t="shared" si="22"/>
        <v/>
      </c>
      <c r="E365" s="4" t="str">
        <f t="shared" si="23"/>
        <v/>
      </c>
      <c r="G365" s="4" t="str">
        <f t="shared" si="21"/>
        <v/>
      </c>
    </row>
    <row r="366" spans="1:7" x14ac:dyDescent="0.2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str">
        <f t="shared" si="20"/>
        <v/>
      </c>
      <c r="D366" s="4" t="str">
        <f t="shared" si="22"/>
        <v/>
      </c>
      <c r="E366" s="4" t="str">
        <f t="shared" si="23"/>
        <v/>
      </c>
      <c r="G366" s="4" t="str">
        <f t="shared" si="21"/>
        <v/>
      </c>
    </row>
    <row r="367" spans="1:7" x14ac:dyDescent="0.2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str">
        <f t="shared" si="20"/>
        <v/>
      </c>
      <c r="D367" s="4" t="str">
        <f t="shared" si="22"/>
        <v/>
      </c>
      <c r="E367" s="4" t="str">
        <f t="shared" si="23"/>
        <v/>
      </c>
      <c r="G367" s="4" t="str">
        <f t="shared" si="21"/>
        <v/>
      </c>
    </row>
    <row r="368" spans="1:7" x14ac:dyDescent="0.2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str">
        <f t="shared" si="20"/>
        <v/>
      </c>
      <c r="D368" s="4" t="str">
        <f t="shared" si="22"/>
        <v/>
      </c>
      <c r="E368" s="4" t="str">
        <f t="shared" si="23"/>
        <v/>
      </c>
      <c r="G368" s="4" t="str">
        <f t="shared" si="21"/>
        <v/>
      </c>
    </row>
    <row r="369" spans="1:7" x14ac:dyDescent="0.2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str">
        <f t="shared" si="20"/>
        <v/>
      </c>
      <c r="D369" s="4" t="str">
        <f t="shared" si="22"/>
        <v/>
      </c>
      <c r="E369" s="4" t="str">
        <f t="shared" si="23"/>
        <v/>
      </c>
      <c r="G369" s="4" t="str">
        <f t="shared" si="21"/>
        <v/>
      </c>
    </row>
    <row r="370" spans="1:7" x14ac:dyDescent="0.2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str">
        <f t="shared" si="20"/>
        <v/>
      </c>
      <c r="D370" s="4" t="str">
        <f t="shared" si="22"/>
        <v/>
      </c>
      <c r="E370" s="4" t="str">
        <f t="shared" si="23"/>
        <v/>
      </c>
      <c r="G370" s="4" t="str">
        <f t="shared" si="21"/>
        <v/>
      </c>
    </row>
    <row r="371" spans="1:7" x14ac:dyDescent="0.2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str">
        <f t="shared" si="20"/>
        <v/>
      </c>
      <c r="D371" s="4" t="str">
        <f t="shared" si="22"/>
        <v/>
      </c>
      <c r="E371" s="4" t="str">
        <f t="shared" si="23"/>
        <v/>
      </c>
      <c r="G371" s="4" t="str">
        <f t="shared" si="21"/>
        <v/>
      </c>
    </row>
    <row r="372" spans="1:7" x14ac:dyDescent="0.2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str">
        <f t="shared" si="20"/>
        <v/>
      </c>
      <c r="D372" s="4" t="str">
        <f t="shared" si="22"/>
        <v/>
      </c>
      <c r="E372" s="4" t="str">
        <f t="shared" si="23"/>
        <v/>
      </c>
      <c r="G372" s="4" t="str">
        <f t="shared" si="21"/>
        <v/>
      </c>
    </row>
    <row r="373" spans="1:7" x14ac:dyDescent="0.2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str">
        <f t="shared" si="20"/>
        <v/>
      </c>
      <c r="D373" s="4" t="str">
        <f t="shared" si="22"/>
        <v/>
      </c>
      <c r="E373" s="4" t="str">
        <f t="shared" si="23"/>
        <v/>
      </c>
      <c r="G373" s="4" t="str">
        <f t="shared" si="21"/>
        <v/>
      </c>
    </row>
    <row r="374" spans="1:7" x14ac:dyDescent="0.2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str">
        <f t="shared" si="20"/>
        <v/>
      </c>
      <c r="D374" s="4" t="str">
        <f t="shared" si="22"/>
        <v/>
      </c>
      <c r="E374" s="4" t="str">
        <f t="shared" si="23"/>
        <v/>
      </c>
      <c r="G374" s="4" t="str">
        <f t="shared" si="21"/>
        <v/>
      </c>
    </row>
    <row r="375" spans="1:7" x14ac:dyDescent="0.2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str">
        <f t="shared" si="20"/>
        <v/>
      </c>
      <c r="D375" s="4" t="str">
        <f t="shared" si="22"/>
        <v/>
      </c>
      <c r="E375" s="4" t="str">
        <f t="shared" si="23"/>
        <v/>
      </c>
      <c r="G375" s="4" t="str">
        <f t="shared" si="21"/>
        <v/>
      </c>
    </row>
    <row r="376" spans="1:7" x14ac:dyDescent="0.2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str">
        <f t="shared" si="20"/>
        <v/>
      </c>
      <c r="D376" s="4" t="str">
        <f t="shared" si="22"/>
        <v/>
      </c>
      <c r="E376" s="4" t="str">
        <f t="shared" si="23"/>
        <v/>
      </c>
      <c r="G376" s="4" t="str">
        <f t="shared" si="21"/>
        <v/>
      </c>
    </row>
    <row r="377" spans="1:7" x14ac:dyDescent="0.2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str">
        <f t="shared" si="20"/>
        <v/>
      </c>
      <c r="D377" s="4" t="str">
        <f t="shared" si="22"/>
        <v/>
      </c>
      <c r="E377" s="4" t="str">
        <f t="shared" si="23"/>
        <v/>
      </c>
      <c r="G377" s="4" t="str">
        <f t="shared" si="21"/>
        <v/>
      </c>
    </row>
    <row r="378" spans="1:7" x14ac:dyDescent="0.2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str">
        <f t="shared" si="20"/>
        <v/>
      </c>
      <c r="D378" s="4" t="str">
        <f t="shared" si="22"/>
        <v/>
      </c>
      <c r="E378" s="4" t="str">
        <f t="shared" si="23"/>
        <v/>
      </c>
      <c r="G378" s="4" t="str">
        <f t="shared" si="21"/>
        <v/>
      </c>
    </row>
    <row r="379" spans="1:7" x14ac:dyDescent="0.2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str">
        <f t="shared" si="20"/>
        <v/>
      </c>
      <c r="D379" s="4" t="str">
        <f t="shared" si="22"/>
        <v/>
      </c>
      <c r="E379" s="4" t="str">
        <f t="shared" si="23"/>
        <v/>
      </c>
      <c r="G379" s="4" t="str">
        <f t="shared" si="21"/>
        <v/>
      </c>
    </row>
    <row r="380" spans="1:7" x14ac:dyDescent="0.2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str">
        <f t="shared" si="20"/>
        <v/>
      </c>
      <c r="D380" s="4" t="str">
        <f t="shared" si="22"/>
        <v/>
      </c>
      <c r="E380" s="4" t="str">
        <f t="shared" si="23"/>
        <v/>
      </c>
      <c r="G380" s="4" t="str">
        <f t="shared" si="21"/>
        <v/>
      </c>
    </row>
    <row r="381" spans="1:7" x14ac:dyDescent="0.2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str">
        <f t="shared" si="20"/>
        <v/>
      </c>
      <c r="D381" s="4" t="str">
        <f t="shared" si="22"/>
        <v/>
      </c>
      <c r="E381" s="4" t="str">
        <f t="shared" si="23"/>
        <v/>
      </c>
      <c r="G381" s="4" t="str">
        <f t="shared" si="21"/>
        <v/>
      </c>
    </row>
    <row r="382" spans="1:7" x14ac:dyDescent="0.2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str">
        <f t="shared" si="20"/>
        <v/>
      </c>
      <c r="D382" s="4" t="str">
        <f t="shared" si="22"/>
        <v/>
      </c>
      <c r="E382" s="4" t="str">
        <f t="shared" si="23"/>
        <v/>
      </c>
      <c r="G382" s="4" t="str">
        <f t="shared" si="21"/>
        <v/>
      </c>
    </row>
    <row r="383" spans="1:7" x14ac:dyDescent="0.2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str">
        <f t="shared" si="20"/>
        <v/>
      </c>
      <c r="D383" s="4" t="str">
        <f t="shared" si="22"/>
        <v/>
      </c>
      <c r="E383" s="4" t="str">
        <f t="shared" si="23"/>
        <v/>
      </c>
      <c r="G383" s="4" t="str">
        <f t="shared" si="21"/>
        <v/>
      </c>
    </row>
    <row r="384" spans="1:7" x14ac:dyDescent="0.2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str">
        <f t="shared" si="20"/>
        <v/>
      </c>
      <c r="D384" s="4" t="str">
        <f t="shared" si="22"/>
        <v/>
      </c>
      <c r="E384" s="4" t="str">
        <f t="shared" si="23"/>
        <v/>
      </c>
      <c r="G384" s="4" t="str">
        <f t="shared" si="21"/>
        <v/>
      </c>
    </row>
    <row r="385" spans="1:7" x14ac:dyDescent="0.2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str">
        <f t="shared" si="20"/>
        <v/>
      </c>
      <c r="D385" s="4" t="str">
        <f t="shared" si="22"/>
        <v/>
      </c>
      <c r="E385" s="4" t="str">
        <f t="shared" si="23"/>
        <v/>
      </c>
      <c r="G385" s="4" t="str">
        <f t="shared" si="21"/>
        <v/>
      </c>
    </row>
    <row r="386" spans="1:7" x14ac:dyDescent="0.2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str">
        <f t="shared" ref="C386:C449" si="24">IF(A386="","",((1/A386)+(1/B386))-1)</f>
        <v/>
      </c>
      <c r="D386" s="4" t="str">
        <f t="shared" si="22"/>
        <v/>
      </c>
      <c r="E386" s="4" t="str">
        <f t="shared" si="23"/>
        <v/>
      </c>
      <c r="G386" s="4" t="str">
        <f t="shared" ref="G386:G449" si="25">IF(A386="","",C386+1)</f>
        <v/>
      </c>
    </row>
    <row r="387" spans="1:7" x14ac:dyDescent="0.2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str">
        <f t="shared" si="24"/>
        <v/>
      </c>
      <c r="D387" s="4" t="str">
        <f t="shared" ref="D387:D450" si="26">IF(A387="","",(2*A387)/(2-($C387*A387)))</f>
        <v/>
      </c>
      <c r="E387" s="4" t="str">
        <f t="shared" ref="E387:E450" si="27">IF(B387="","",(2*B387)/(2-($C387*B387)))</f>
        <v/>
      </c>
      <c r="G387" s="4" t="str">
        <f t="shared" si="25"/>
        <v/>
      </c>
    </row>
    <row r="388" spans="1:7" x14ac:dyDescent="0.2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str">
        <f t="shared" si="24"/>
        <v/>
      </c>
      <c r="D388" s="4" t="str">
        <f t="shared" si="26"/>
        <v/>
      </c>
      <c r="E388" s="4" t="str">
        <f t="shared" si="27"/>
        <v/>
      </c>
      <c r="G388" s="4" t="str">
        <f t="shared" si="25"/>
        <v/>
      </c>
    </row>
    <row r="389" spans="1:7" x14ac:dyDescent="0.2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str">
        <f t="shared" si="24"/>
        <v/>
      </c>
      <c r="D389" s="4" t="str">
        <f t="shared" si="26"/>
        <v/>
      </c>
      <c r="E389" s="4" t="str">
        <f t="shared" si="27"/>
        <v/>
      </c>
      <c r="G389" s="4" t="str">
        <f t="shared" si="25"/>
        <v/>
      </c>
    </row>
    <row r="390" spans="1:7" x14ac:dyDescent="0.2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str">
        <f t="shared" si="24"/>
        <v/>
      </c>
      <c r="D390" s="4" t="str">
        <f t="shared" si="26"/>
        <v/>
      </c>
      <c r="E390" s="4" t="str">
        <f t="shared" si="27"/>
        <v/>
      </c>
      <c r="G390" s="4" t="str">
        <f t="shared" si="25"/>
        <v/>
      </c>
    </row>
    <row r="391" spans="1:7" x14ac:dyDescent="0.2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str">
        <f t="shared" si="24"/>
        <v/>
      </c>
      <c r="D391" s="4" t="str">
        <f t="shared" si="26"/>
        <v/>
      </c>
      <c r="E391" s="4" t="str">
        <f t="shared" si="27"/>
        <v/>
      </c>
      <c r="G391" s="4" t="str">
        <f t="shared" si="25"/>
        <v/>
      </c>
    </row>
    <row r="392" spans="1:7" x14ac:dyDescent="0.2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str">
        <f t="shared" si="24"/>
        <v/>
      </c>
      <c r="D392" s="4" t="str">
        <f t="shared" si="26"/>
        <v/>
      </c>
      <c r="E392" s="4" t="str">
        <f t="shared" si="27"/>
        <v/>
      </c>
      <c r="G392" s="4" t="str">
        <f t="shared" si="25"/>
        <v/>
      </c>
    </row>
    <row r="393" spans="1:7" x14ac:dyDescent="0.2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str">
        <f t="shared" si="24"/>
        <v/>
      </c>
      <c r="D393" s="4" t="str">
        <f t="shared" si="26"/>
        <v/>
      </c>
      <c r="E393" s="4" t="str">
        <f t="shared" si="27"/>
        <v/>
      </c>
      <c r="G393" s="4" t="str">
        <f t="shared" si="25"/>
        <v/>
      </c>
    </row>
    <row r="394" spans="1:7" x14ac:dyDescent="0.2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str">
        <f t="shared" si="24"/>
        <v/>
      </c>
      <c r="D394" s="4" t="str">
        <f t="shared" si="26"/>
        <v/>
      </c>
      <c r="E394" s="4" t="str">
        <f t="shared" si="27"/>
        <v/>
      </c>
      <c r="G394" s="4" t="str">
        <f t="shared" si="25"/>
        <v/>
      </c>
    </row>
    <row r="395" spans="1:7" x14ac:dyDescent="0.2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str">
        <f t="shared" si="24"/>
        <v/>
      </c>
      <c r="D395" s="4" t="str">
        <f t="shared" si="26"/>
        <v/>
      </c>
      <c r="E395" s="4" t="str">
        <f t="shared" si="27"/>
        <v/>
      </c>
      <c r="G395" s="4" t="str">
        <f t="shared" si="25"/>
        <v/>
      </c>
    </row>
    <row r="396" spans="1:7" x14ac:dyDescent="0.2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str">
        <f t="shared" si="24"/>
        <v/>
      </c>
      <c r="D396" s="4" t="str">
        <f t="shared" si="26"/>
        <v/>
      </c>
      <c r="E396" s="4" t="str">
        <f t="shared" si="27"/>
        <v/>
      </c>
      <c r="G396" s="4" t="str">
        <f t="shared" si="25"/>
        <v/>
      </c>
    </row>
    <row r="397" spans="1:7" x14ac:dyDescent="0.2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str">
        <f t="shared" si="24"/>
        <v/>
      </c>
      <c r="D397" s="4" t="str">
        <f t="shared" si="26"/>
        <v/>
      </c>
      <c r="E397" s="4" t="str">
        <f t="shared" si="27"/>
        <v/>
      </c>
      <c r="G397" s="4" t="str">
        <f t="shared" si="25"/>
        <v/>
      </c>
    </row>
    <row r="398" spans="1:7" x14ac:dyDescent="0.2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str">
        <f t="shared" si="24"/>
        <v/>
      </c>
      <c r="D398" s="4" t="str">
        <f t="shared" si="26"/>
        <v/>
      </c>
      <c r="E398" s="4" t="str">
        <f t="shared" si="27"/>
        <v/>
      </c>
      <c r="G398" s="4" t="str">
        <f t="shared" si="25"/>
        <v/>
      </c>
    </row>
    <row r="399" spans="1:7" x14ac:dyDescent="0.2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str">
        <f t="shared" si="24"/>
        <v/>
      </c>
      <c r="D399" s="4" t="str">
        <f t="shared" si="26"/>
        <v/>
      </c>
      <c r="E399" s="4" t="str">
        <f t="shared" si="27"/>
        <v/>
      </c>
      <c r="G399" s="4" t="str">
        <f t="shared" si="25"/>
        <v/>
      </c>
    </row>
    <row r="400" spans="1:7" x14ac:dyDescent="0.2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str">
        <f t="shared" si="24"/>
        <v/>
      </c>
      <c r="D400" s="4" t="str">
        <f t="shared" si="26"/>
        <v/>
      </c>
      <c r="E400" s="4" t="str">
        <f t="shared" si="27"/>
        <v/>
      </c>
      <c r="G400" s="4" t="str">
        <f t="shared" si="25"/>
        <v/>
      </c>
    </row>
    <row r="401" spans="1:7" x14ac:dyDescent="0.2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str">
        <f t="shared" si="24"/>
        <v/>
      </c>
      <c r="D401" s="4" t="str">
        <f t="shared" si="26"/>
        <v/>
      </c>
      <c r="E401" s="4" t="str">
        <f t="shared" si="27"/>
        <v/>
      </c>
      <c r="G401" s="4" t="str">
        <f t="shared" si="25"/>
        <v/>
      </c>
    </row>
    <row r="402" spans="1:7" x14ac:dyDescent="0.2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str">
        <f t="shared" si="24"/>
        <v/>
      </c>
      <c r="D402" s="4" t="str">
        <f t="shared" si="26"/>
        <v/>
      </c>
      <c r="E402" s="4" t="str">
        <f t="shared" si="27"/>
        <v/>
      </c>
      <c r="G402" s="4" t="str">
        <f t="shared" si="25"/>
        <v/>
      </c>
    </row>
    <row r="403" spans="1:7" x14ac:dyDescent="0.2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str">
        <f t="shared" si="24"/>
        <v/>
      </c>
      <c r="D403" s="4" t="str">
        <f t="shared" si="26"/>
        <v/>
      </c>
      <c r="E403" s="4" t="str">
        <f t="shared" si="27"/>
        <v/>
      </c>
      <c r="G403" s="4" t="str">
        <f t="shared" si="25"/>
        <v/>
      </c>
    </row>
    <row r="404" spans="1:7" x14ac:dyDescent="0.2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str">
        <f t="shared" si="24"/>
        <v/>
      </c>
      <c r="D404" s="4" t="str">
        <f t="shared" si="26"/>
        <v/>
      </c>
      <c r="E404" s="4" t="str">
        <f t="shared" si="27"/>
        <v/>
      </c>
      <c r="G404" s="4" t="str">
        <f t="shared" si="25"/>
        <v/>
      </c>
    </row>
    <row r="405" spans="1:7" x14ac:dyDescent="0.2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str">
        <f t="shared" si="24"/>
        <v/>
      </c>
      <c r="D405" s="4" t="str">
        <f t="shared" si="26"/>
        <v/>
      </c>
      <c r="E405" s="4" t="str">
        <f t="shared" si="27"/>
        <v/>
      </c>
      <c r="G405" s="4" t="str">
        <f t="shared" si="25"/>
        <v/>
      </c>
    </row>
    <row r="406" spans="1:7" x14ac:dyDescent="0.2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str">
        <f t="shared" si="24"/>
        <v/>
      </c>
      <c r="D406" s="4" t="str">
        <f t="shared" si="26"/>
        <v/>
      </c>
      <c r="E406" s="4" t="str">
        <f t="shared" si="27"/>
        <v/>
      </c>
      <c r="G406" s="4" t="str">
        <f t="shared" si="25"/>
        <v/>
      </c>
    </row>
    <row r="407" spans="1:7" x14ac:dyDescent="0.2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str">
        <f t="shared" si="24"/>
        <v/>
      </c>
      <c r="D407" s="4" t="str">
        <f t="shared" si="26"/>
        <v/>
      </c>
      <c r="E407" s="4" t="str">
        <f t="shared" si="27"/>
        <v/>
      </c>
      <c r="G407" s="4" t="str">
        <f t="shared" si="25"/>
        <v/>
      </c>
    </row>
    <row r="408" spans="1:7" x14ac:dyDescent="0.2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str">
        <f t="shared" si="24"/>
        <v/>
      </c>
      <c r="D408" s="4" t="str">
        <f t="shared" si="26"/>
        <v/>
      </c>
      <c r="E408" s="4" t="str">
        <f t="shared" si="27"/>
        <v/>
      </c>
      <c r="G408" s="4" t="str">
        <f t="shared" si="25"/>
        <v/>
      </c>
    </row>
    <row r="409" spans="1:7" x14ac:dyDescent="0.2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str">
        <f t="shared" si="24"/>
        <v/>
      </c>
      <c r="D409" s="4" t="str">
        <f t="shared" si="26"/>
        <v/>
      </c>
      <c r="E409" s="4" t="str">
        <f t="shared" si="27"/>
        <v/>
      </c>
      <c r="G409" s="4" t="str">
        <f t="shared" si="25"/>
        <v/>
      </c>
    </row>
    <row r="410" spans="1:7" x14ac:dyDescent="0.2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str">
        <f t="shared" si="24"/>
        <v/>
      </c>
      <c r="D410" s="4" t="str">
        <f t="shared" si="26"/>
        <v/>
      </c>
      <c r="E410" s="4" t="str">
        <f t="shared" si="27"/>
        <v/>
      </c>
      <c r="G410" s="4" t="str">
        <f t="shared" si="25"/>
        <v/>
      </c>
    </row>
    <row r="411" spans="1:7" x14ac:dyDescent="0.2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str">
        <f t="shared" si="24"/>
        <v/>
      </c>
      <c r="D411" s="4" t="str">
        <f t="shared" si="26"/>
        <v/>
      </c>
      <c r="E411" s="4" t="str">
        <f t="shared" si="27"/>
        <v/>
      </c>
      <c r="G411" s="4" t="str">
        <f t="shared" si="25"/>
        <v/>
      </c>
    </row>
    <row r="412" spans="1:7" x14ac:dyDescent="0.2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str">
        <f t="shared" si="24"/>
        <v/>
      </c>
      <c r="D412" s="4" t="str">
        <f t="shared" si="26"/>
        <v/>
      </c>
      <c r="E412" s="4" t="str">
        <f t="shared" si="27"/>
        <v/>
      </c>
      <c r="G412" s="4" t="str">
        <f t="shared" si="25"/>
        <v/>
      </c>
    </row>
    <row r="413" spans="1:7" x14ac:dyDescent="0.2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str">
        <f t="shared" si="24"/>
        <v/>
      </c>
      <c r="D413" s="4" t="str">
        <f t="shared" si="26"/>
        <v/>
      </c>
      <c r="E413" s="4" t="str">
        <f t="shared" si="27"/>
        <v/>
      </c>
      <c r="G413" s="4" t="str">
        <f t="shared" si="25"/>
        <v/>
      </c>
    </row>
    <row r="414" spans="1:7" x14ac:dyDescent="0.2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str">
        <f t="shared" si="24"/>
        <v/>
      </c>
      <c r="D414" s="4" t="str">
        <f t="shared" si="26"/>
        <v/>
      </c>
      <c r="E414" s="4" t="str">
        <f t="shared" si="27"/>
        <v/>
      </c>
      <c r="G414" s="4" t="str">
        <f t="shared" si="25"/>
        <v/>
      </c>
    </row>
    <row r="415" spans="1:7" x14ac:dyDescent="0.2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str">
        <f t="shared" si="24"/>
        <v/>
      </c>
      <c r="D415" s="4" t="str">
        <f t="shared" si="26"/>
        <v/>
      </c>
      <c r="E415" s="4" t="str">
        <f t="shared" si="27"/>
        <v/>
      </c>
      <c r="G415" s="4" t="str">
        <f t="shared" si="25"/>
        <v/>
      </c>
    </row>
    <row r="416" spans="1:7" x14ac:dyDescent="0.2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str">
        <f t="shared" si="24"/>
        <v/>
      </c>
      <c r="D416" s="4" t="str">
        <f t="shared" si="26"/>
        <v/>
      </c>
      <c r="E416" s="4" t="str">
        <f t="shared" si="27"/>
        <v/>
      </c>
      <c r="G416" s="4" t="str">
        <f t="shared" si="25"/>
        <v/>
      </c>
    </row>
    <row r="417" spans="1:7" x14ac:dyDescent="0.2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str">
        <f t="shared" si="24"/>
        <v/>
      </c>
      <c r="D417" s="4" t="str">
        <f t="shared" si="26"/>
        <v/>
      </c>
      <c r="E417" s="4" t="str">
        <f t="shared" si="27"/>
        <v/>
      </c>
      <c r="G417" s="4" t="str">
        <f t="shared" si="25"/>
        <v/>
      </c>
    </row>
    <row r="418" spans="1:7" x14ac:dyDescent="0.2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str">
        <f t="shared" si="24"/>
        <v/>
      </c>
      <c r="D418" s="4" t="str">
        <f t="shared" si="26"/>
        <v/>
      </c>
      <c r="E418" s="4" t="str">
        <f t="shared" si="27"/>
        <v/>
      </c>
      <c r="G418" s="4" t="str">
        <f t="shared" si="25"/>
        <v/>
      </c>
    </row>
    <row r="419" spans="1:7" x14ac:dyDescent="0.2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str">
        <f t="shared" si="24"/>
        <v/>
      </c>
      <c r="D419" s="4" t="str">
        <f t="shared" si="26"/>
        <v/>
      </c>
      <c r="E419" s="4" t="str">
        <f t="shared" si="27"/>
        <v/>
      </c>
      <c r="G419" s="4" t="str">
        <f t="shared" si="25"/>
        <v/>
      </c>
    </row>
    <row r="420" spans="1:7" x14ac:dyDescent="0.2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str">
        <f t="shared" si="24"/>
        <v/>
      </c>
      <c r="D420" s="4" t="str">
        <f t="shared" si="26"/>
        <v/>
      </c>
      <c r="E420" s="4" t="str">
        <f t="shared" si="27"/>
        <v/>
      </c>
      <c r="G420" s="4" t="str">
        <f t="shared" si="25"/>
        <v/>
      </c>
    </row>
    <row r="421" spans="1:7" x14ac:dyDescent="0.2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str">
        <f t="shared" si="24"/>
        <v/>
      </c>
      <c r="D421" s="4" t="str">
        <f t="shared" si="26"/>
        <v/>
      </c>
      <c r="E421" s="4" t="str">
        <f t="shared" si="27"/>
        <v/>
      </c>
      <c r="G421" s="4" t="str">
        <f t="shared" si="25"/>
        <v/>
      </c>
    </row>
    <row r="422" spans="1:7" x14ac:dyDescent="0.2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str">
        <f t="shared" si="24"/>
        <v/>
      </c>
      <c r="D422" s="4" t="str">
        <f t="shared" si="26"/>
        <v/>
      </c>
      <c r="E422" s="4" t="str">
        <f t="shared" si="27"/>
        <v/>
      </c>
      <c r="G422" s="4" t="str">
        <f t="shared" si="25"/>
        <v/>
      </c>
    </row>
    <row r="423" spans="1:7" x14ac:dyDescent="0.2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str">
        <f t="shared" si="24"/>
        <v/>
      </c>
      <c r="D423" s="4" t="str">
        <f t="shared" si="26"/>
        <v/>
      </c>
      <c r="E423" s="4" t="str">
        <f t="shared" si="27"/>
        <v/>
      </c>
      <c r="G423" s="4" t="str">
        <f t="shared" si="25"/>
        <v/>
      </c>
    </row>
    <row r="424" spans="1:7" x14ac:dyDescent="0.2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str">
        <f t="shared" si="24"/>
        <v/>
      </c>
      <c r="D424" s="4" t="str">
        <f t="shared" si="26"/>
        <v/>
      </c>
      <c r="E424" s="4" t="str">
        <f t="shared" si="27"/>
        <v/>
      </c>
      <c r="G424" s="4" t="str">
        <f t="shared" si="25"/>
        <v/>
      </c>
    </row>
    <row r="425" spans="1:7" x14ac:dyDescent="0.2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str">
        <f t="shared" si="24"/>
        <v/>
      </c>
      <c r="D425" s="4" t="str">
        <f t="shared" si="26"/>
        <v/>
      </c>
      <c r="E425" s="4" t="str">
        <f t="shared" si="27"/>
        <v/>
      </c>
      <c r="G425" s="4" t="str">
        <f t="shared" si="25"/>
        <v/>
      </c>
    </row>
    <row r="426" spans="1:7" x14ac:dyDescent="0.2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str">
        <f t="shared" si="24"/>
        <v/>
      </c>
      <c r="D426" s="4" t="str">
        <f t="shared" si="26"/>
        <v/>
      </c>
      <c r="E426" s="4" t="str">
        <f t="shared" si="27"/>
        <v/>
      </c>
      <c r="G426" s="4" t="str">
        <f t="shared" si="25"/>
        <v/>
      </c>
    </row>
    <row r="427" spans="1:7" x14ac:dyDescent="0.2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str">
        <f t="shared" si="24"/>
        <v/>
      </c>
      <c r="D427" s="4" t="str">
        <f t="shared" si="26"/>
        <v/>
      </c>
      <c r="E427" s="4" t="str">
        <f t="shared" si="27"/>
        <v/>
      </c>
      <c r="G427" s="4" t="str">
        <f t="shared" si="25"/>
        <v/>
      </c>
    </row>
    <row r="428" spans="1:7" x14ac:dyDescent="0.2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str">
        <f t="shared" si="24"/>
        <v/>
      </c>
      <c r="D428" s="4" t="str">
        <f t="shared" si="26"/>
        <v/>
      </c>
      <c r="E428" s="4" t="str">
        <f t="shared" si="27"/>
        <v/>
      </c>
      <c r="G428" s="4" t="str">
        <f t="shared" si="25"/>
        <v/>
      </c>
    </row>
    <row r="429" spans="1:7" x14ac:dyDescent="0.2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str">
        <f t="shared" si="24"/>
        <v/>
      </c>
      <c r="D429" s="4" t="str">
        <f t="shared" si="26"/>
        <v/>
      </c>
      <c r="E429" s="4" t="str">
        <f t="shared" si="27"/>
        <v/>
      </c>
      <c r="G429" s="4" t="str">
        <f t="shared" si="25"/>
        <v/>
      </c>
    </row>
    <row r="430" spans="1:7" x14ac:dyDescent="0.2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str">
        <f t="shared" si="24"/>
        <v/>
      </c>
      <c r="D430" s="4" t="str">
        <f t="shared" si="26"/>
        <v/>
      </c>
      <c r="E430" s="4" t="str">
        <f t="shared" si="27"/>
        <v/>
      </c>
      <c r="G430" s="4" t="str">
        <f t="shared" si="25"/>
        <v/>
      </c>
    </row>
    <row r="431" spans="1:7" x14ac:dyDescent="0.2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str">
        <f t="shared" si="24"/>
        <v/>
      </c>
      <c r="D431" s="4" t="str">
        <f t="shared" si="26"/>
        <v/>
      </c>
      <c r="E431" s="4" t="str">
        <f t="shared" si="27"/>
        <v/>
      </c>
      <c r="G431" s="4" t="str">
        <f t="shared" si="25"/>
        <v/>
      </c>
    </row>
    <row r="432" spans="1:7" x14ac:dyDescent="0.2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str">
        <f t="shared" si="24"/>
        <v/>
      </c>
      <c r="D432" s="4" t="str">
        <f t="shared" si="26"/>
        <v/>
      </c>
      <c r="E432" s="4" t="str">
        <f t="shared" si="27"/>
        <v/>
      </c>
      <c r="G432" s="4" t="str">
        <f t="shared" si="25"/>
        <v/>
      </c>
    </row>
    <row r="433" spans="1:7" x14ac:dyDescent="0.2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str">
        <f t="shared" si="24"/>
        <v/>
      </c>
      <c r="D433" s="4" t="str">
        <f t="shared" si="26"/>
        <v/>
      </c>
      <c r="E433" s="4" t="str">
        <f t="shared" si="27"/>
        <v/>
      </c>
      <c r="G433" s="4" t="str">
        <f t="shared" si="25"/>
        <v/>
      </c>
    </row>
    <row r="434" spans="1:7" x14ac:dyDescent="0.2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str">
        <f t="shared" si="24"/>
        <v/>
      </c>
      <c r="D434" s="4" t="str">
        <f t="shared" si="26"/>
        <v/>
      </c>
      <c r="E434" s="4" t="str">
        <f t="shared" si="27"/>
        <v/>
      </c>
      <c r="G434" s="4" t="str">
        <f t="shared" si="25"/>
        <v/>
      </c>
    </row>
    <row r="435" spans="1:7" x14ac:dyDescent="0.2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str">
        <f t="shared" si="24"/>
        <v/>
      </c>
      <c r="D435" s="4" t="str">
        <f t="shared" si="26"/>
        <v/>
      </c>
      <c r="E435" s="4" t="str">
        <f t="shared" si="27"/>
        <v/>
      </c>
      <c r="G435" s="4" t="str">
        <f t="shared" si="25"/>
        <v/>
      </c>
    </row>
    <row r="436" spans="1:7" x14ac:dyDescent="0.2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str">
        <f t="shared" si="24"/>
        <v/>
      </c>
      <c r="D436" s="4" t="str">
        <f t="shared" si="26"/>
        <v/>
      </c>
      <c r="E436" s="4" t="str">
        <f t="shared" si="27"/>
        <v/>
      </c>
      <c r="G436" s="4" t="str">
        <f t="shared" si="25"/>
        <v/>
      </c>
    </row>
    <row r="437" spans="1:7" x14ac:dyDescent="0.2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str">
        <f t="shared" si="24"/>
        <v/>
      </c>
      <c r="D437" s="4" t="str">
        <f t="shared" si="26"/>
        <v/>
      </c>
      <c r="E437" s="4" t="str">
        <f t="shared" si="27"/>
        <v/>
      </c>
      <c r="G437" s="4" t="str">
        <f t="shared" si="25"/>
        <v/>
      </c>
    </row>
    <row r="438" spans="1:7" x14ac:dyDescent="0.2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str">
        <f t="shared" si="24"/>
        <v/>
      </c>
      <c r="D438" s="4" t="str">
        <f t="shared" si="26"/>
        <v/>
      </c>
      <c r="E438" s="4" t="str">
        <f t="shared" si="27"/>
        <v/>
      </c>
      <c r="G438" s="4" t="str">
        <f t="shared" si="25"/>
        <v/>
      </c>
    </row>
    <row r="439" spans="1:7" x14ac:dyDescent="0.2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str">
        <f t="shared" si="24"/>
        <v/>
      </c>
      <c r="D439" s="4" t="str">
        <f t="shared" si="26"/>
        <v/>
      </c>
      <c r="E439" s="4" t="str">
        <f t="shared" si="27"/>
        <v/>
      </c>
      <c r="G439" s="4" t="str">
        <f t="shared" si="25"/>
        <v/>
      </c>
    </row>
    <row r="440" spans="1:7" x14ac:dyDescent="0.2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str">
        <f t="shared" si="24"/>
        <v/>
      </c>
      <c r="D440" s="4" t="str">
        <f t="shared" si="26"/>
        <v/>
      </c>
      <c r="E440" s="4" t="str">
        <f t="shared" si="27"/>
        <v/>
      </c>
      <c r="G440" s="4" t="str">
        <f t="shared" si="25"/>
        <v/>
      </c>
    </row>
    <row r="441" spans="1:7" x14ac:dyDescent="0.2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str">
        <f t="shared" si="24"/>
        <v/>
      </c>
      <c r="D441" s="4" t="str">
        <f t="shared" si="26"/>
        <v/>
      </c>
      <c r="E441" s="4" t="str">
        <f t="shared" si="27"/>
        <v/>
      </c>
      <c r="G441" s="4" t="str">
        <f t="shared" si="25"/>
        <v/>
      </c>
    </row>
    <row r="442" spans="1:7" x14ac:dyDescent="0.2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str">
        <f t="shared" si="24"/>
        <v/>
      </c>
      <c r="D442" s="4" t="str">
        <f t="shared" si="26"/>
        <v/>
      </c>
      <c r="E442" s="4" t="str">
        <f t="shared" si="27"/>
        <v/>
      </c>
      <c r="G442" s="4" t="str">
        <f t="shared" si="25"/>
        <v/>
      </c>
    </row>
    <row r="443" spans="1:7" x14ac:dyDescent="0.2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str">
        <f t="shared" si="24"/>
        <v/>
      </c>
      <c r="D443" s="4" t="str">
        <f t="shared" si="26"/>
        <v/>
      </c>
      <c r="E443" s="4" t="str">
        <f t="shared" si="27"/>
        <v/>
      </c>
      <c r="G443" s="4" t="str">
        <f t="shared" si="25"/>
        <v/>
      </c>
    </row>
    <row r="444" spans="1:7" x14ac:dyDescent="0.2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str">
        <f t="shared" si="24"/>
        <v/>
      </c>
      <c r="D444" s="4" t="str">
        <f t="shared" si="26"/>
        <v/>
      </c>
      <c r="E444" s="4" t="str">
        <f t="shared" si="27"/>
        <v/>
      </c>
      <c r="G444" s="4" t="str">
        <f t="shared" si="25"/>
        <v/>
      </c>
    </row>
    <row r="445" spans="1:7" x14ac:dyDescent="0.2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str">
        <f t="shared" si="24"/>
        <v/>
      </c>
      <c r="D445" s="4" t="str">
        <f t="shared" si="26"/>
        <v/>
      </c>
      <c r="E445" s="4" t="str">
        <f t="shared" si="27"/>
        <v/>
      </c>
      <c r="G445" s="4" t="str">
        <f t="shared" si="25"/>
        <v/>
      </c>
    </row>
    <row r="446" spans="1:7" x14ac:dyDescent="0.2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str">
        <f t="shared" si="24"/>
        <v/>
      </c>
      <c r="D446" s="4" t="str">
        <f t="shared" si="26"/>
        <v/>
      </c>
      <c r="E446" s="4" t="str">
        <f t="shared" si="27"/>
        <v/>
      </c>
      <c r="G446" s="4" t="str">
        <f t="shared" si="25"/>
        <v/>
      </c>
    </row>
    <row r="447" spans="1:7" x14ac:dyDescent="0.2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str">
        <f t="shared" si="24"/>
        <v/>
      </c>
      <c r="D447" s="4" t="str">
        <f t="shared" si="26"/>
        <v/>
      </c>
      <c r="E447" s="4" t="str">
        <f t="shared" si="27"/>
        <v/>
      </c>
      <c r="G447" s="4" t="str">
        <f t="shared" si="25"/>
        <v/>
      </c>
    </row>
    <row r="448" spans="1:7" x14ac:dyDescent="0.2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str">
        <f t="shared" si="24"/>
        <v/>
      </c>
      <c r="D448" s="4" t="str">
        <f t="shared" si="26"/>
        <v/>
      </c>
      <c r="E448" s="4" t="str">
        <f t="shared" si="27"/>
        <v/>
      </c>
      <c r="G448" s="4" t="str">
        <f t="shared" si="25"/>
        <v/>
      </c>
    </row>
    <row r="449" spans="1:7" x14ac:dyDescent="0.2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str">
        <f t="shared" si="24"/>
        <v/>
      </c>
      <c r="D449" s="4" t="str">
        <f t="shared" si="26"/>
        <v/>
      </c>
      <c r="E449" s="4" t="str">
        <f t="shared" si="27"/>
        <v/>
      </c>
      <c r="G449" s="4" t="str">
        <f t="shared" si="25"/>
        <v/>
      </c>
    </row>
    <row r="450" spans="1:7" x14ac:dyDescent="0.2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str">
        <f t="shared" ref="C450:C513" si="28">IF(A450="","",((1/A450)+(1/B450))-1)</f>
        <v/>
      </c>
      <c r="D450" s="4" t="str">
        <f t="shared" si="26"/>
        <v/>
      </c>
      <c r="E450" s="4" t="str">
        <f t="shared" si="27"/>
        <v/>
      </c>
      <c r="G450" s="4" t="str">
        <f t="shared" ref="G450:G513" si="29">IF(A450="","",C450+1)</f>
        <v/>
      </c>
    </row>
    <row r="451" spans="1:7" x14ac:dyDescent="0.2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str">
        <f t="shared" si="28"/>
        <v/>
      </c>
      <c r="D451" s="4" t="str">
        <f t="shared" ref="D451:D514" si="30">IF(A451="","",(2*A451)/(2-($C451*A451)))</f>
        <v/>
      </c>
      <c r="E451" s="4" t="str">
        <f t="shared" ref="E451:E514" si="31">IF(B451="","",(2*B451)/(2-($C451*B451)))</f>
        <v/>
      </c>
      <c r="G451" s="4" t="str">
        <f t="shared" si="29"/>
        <v/>
      </c>
    </row>
    <row r="452" spans="1:7" x14ac:dyDescent="0.2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str">
        <f t="shared" si="28"/>
        <v/>
      </c>
      <c r="D452" s="4" t="str">
        <f t="shared" si="30"/>
        <v/>
      </c>
      <c r="E452" s="4" t="str">
        <f t="shared" si="31"/>
        <v/>
      </c>
      <c r="G452" s="4" t="str">
        <f t="shared" si="29"/>
        <v/>
      </c>
    </row>
    <row r="453" spans="1:7" x14ac:dyDescent="0.2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str">
        <f t="shared" si="28"/>
        <v/>
      </c>
      <c r="D453" s="4" t="str">
        <f t="shared" si="30"/>
        <v/>
      </c>
      <c r="E453" s="4" t="str">
        <f t="shared" si="31"/>
        <v/>
      </c>
      <c r="G453" s="4" t="str">
        <f t="shared" si="29"/>
        <v/>
      </c>
    </row>
    <row r="454" spans="1:7" x14ac:dyDescent="0.2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str">
        <f t="shared" si="28"/>
        <v/>
      </c>
      <c r="D454" s="4" t="str">
        <f t="shared" si="30"/>
        <v/>
      </c>
      <c r="E454" s="4" t="str">
        <f t="shared" si="31"/>
        <v/>
      </c>
      <c r="G454" s="4" t="str">
        <f t="shared" si="29"/>
        <v/>
      </c>
    </row>
    <row r="455" spans="1:7" x14ac:dyDescent="0.2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str">
        <f t="shared" si="28"/>
        <v/>
      </c>
      <c r="D455" s="4" t="str">
        <f t="shared" si="30"/>
        <v/>
      </c>
      <c r="E455" s="4" t="str">
        <f t="shared" si="31"/>
        <v/>
      </c>
      <c r="G455" s="4" t="str">
        <f t="shared" si="29"/>
        <v/>
      </c>
    </row>
    <row r="456" spans="1:7" x14ac:dyDescent="0.2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str">
        <f t="shared" si="28"/>
        <v/>
      </c>
      <c r="D456" s="4" t="str">
        <f t="shared" si="30"/>
        <v/>
      </c>
      <c r="E456" s="4" t="str">
        <f t="shared" si="31"/>
        <v/>
      </c>
      <c r="G456" s="4" t="str">
        <f t="shared" si="29"/>
        <v/>
      </c>
    </row>
    <row r="457" spans="1:7" x14ac:dyDescent="0.2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str">
        <f t="shared" si="28"/>
        <v/>
      </c>
      <c r="D457" s="4" t="str">
        <f t="shared" si="30"/>
        <v/>
      </c>
      <c r="E457" s="4" t="str">
        <f t="shared" si="31"/>
        <v/>
      </c>
      <c r="G457" s="4" t="str">
        <f t="shared" si="29"/>
        <v/>
      </c>
    </row>
    <row r="458" spans="1:7" x14ac:dyDescent="0.2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str">
        <f t="shared" si="28"/>
        <v/>
      </c>
      <c r="D458" s="4" t="str">
        <f t="shared" si="30"/>
        <v/>
      </c>
      <c r="E458" s="4" t="str">
        <f t="shared" si="31"/>
        <v/>
      </c>
      <c r="G458" s="4" t="str">
        <f t="shared" si="29"/>
        <v/>
      </c>
    </row>
    <row r="459" spans="1:7" x14ac:dyDescent="0.2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str">
        <f t="shared" si="28"/>
        <v/>
      </c>
      <c r="D459" s="4" t="str">
        <f t="shared" si="30"/>
        <v/>
      </c>
      <c r="E459" s="4" t="str">
        <f t="shared" si="31"/>
        <v/>
      </c>
      <c r="G459" s="4" t="str">
        <f t="shared" si="29"/>
        <v/>
      </c>
    </row>
    <row r="460" spans="1:7" x14ac:dyDescent="0.2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str">
        <f t="shared" si="28"/>
        <v/>
      </c>
      <c r="D460" s="4" t="str">
        <f t="shared" si="30"/>
        <v/>
      </c>
      <c r="E460" s="4" t="str">
        <f t="shared" si="31"/>
        <v/>
      </c>
      <c r="G460" s="4" t="str">
        <f t="shared" si="29"/>
        <v/>
      </c>
    </row>
    <row r="461" spans="1:7" x14ac:dyDescent="0.2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str">
        <f t="shared" si="28"/>
        <v/>
      </c>
      <c r="D461" s="4" t="str">
        <f t="shared" si="30"/>
        <v/>
      </c>
      <c r="E461" s="4" t="str">
        <f t="shared" si="31"/>
        <v/>
      </c>
      <c r="G461" s="4" t="str">
        <f t="shared" si="29"/>
        <v/>
      </c>
    </row>
    <row r="462" spans="1:7" x14ac:dyDescent="0.2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str">
        <f t="shared" si="28"/>
        <v/>
      </c>
      <c r="D462" s="4" t="str">
        <f t="shared" si="30"/>
        <v/>
      </c>
      <c r="E462" s="4" t="str">
        <f t="shared" si="31"/>
        <v/>
      </c>
      <c r="G462" s="4" t="str">
        <f t="shared" si="29"/>
        <v/>
      </c>
    </row>
    <row r="463" spans="1:7" x14ac:dyDescent="0.2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str">
        <f t="shared" si="28"/>
        <v/>
      </c>
      <c r="D463" s="4" t="str">
        <f t="shared" si="30"/>
        <v/>
      </c>
      <c r="E463" s="4" t="str">
        <f t="shared" si="31"/>
        <v/>
      </c>
      <c r="G463" s="4" t="str">
        <f t="shared" si="29"/>
        <v/>
      </c>
    </row>
    <row r="464" spans="1:7" x14ac:dyDescent="0.2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str">
        <f t="shared" si="28"/>
        <v/>
      </c>
      <c r="D464" s="4" t="str">
        <f t="shared" si="30"/>
        <v/>
      </c>
      <c r="E464" s="4" t="str">
        <f t="shared" si="31"/>
        <v/>
      </c>
      <c r="G464" s="4" t="str">
        <f t="shared" si="29"/>
        <v/>
      </c>
    </row>
    <row r="465" spans="1:7" x14ac:dyDescent="0.2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str">
        <f t="shared" si="28"/>
        <v/>
      </c>
      <c r="D465" s="4" t="str">
        <f t="shared" si="30"/>
        <v/>
      </c>
      <c r="E465" s="4" t="str">
        <f t="shared" si="31"/>
        <v/>
      </c>
      <c r="G465" s="4" t="str">
        <f t="shared" si="29"/>
        <v/>
      </c>
    </row>
    <row r="466" spans="1:7" x14ac:dyDescent="0.2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str">
        <f t="shared" si="28"/>
        <v/>
      </c>
      <c r="D466" s="4" t="str">
        <f t="shared" si="30"/>
        <v/>
      </c>
      <c r="E466" s="4" t="str">
        <f t="shared" si="31"/>
        <v/>
      </c>
      <c r="G466" s="4" t="str">
        <f t="shared" si="29"/>
        <v/>
      </c>
    </row>
    <row r="467" spans="1:7" x14ac:dyDescent="0.2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str">
        <f t="shared" si="28"/>
        <v/>
      </c>
      <c r="D467" s="4" t="str">
        <f t="shared" si="30"/>
        <v/>
      </c>
      <c r="E467" s="4" t="str">
        <f t="shared" si="31"/>
        <v/>
      </c>
      <c r="G467" s="4" t="str">
        <f t="shared" si="29"/>
        <v/>
      </c>
    </row>
    <row r="468" spans="1:7" x14ac:dyDescent="0.2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str">
        <f t="shared" si="28"/>
        <v/>
      </c>
      <c r="D468" s="4" t="str">
        <f t="shared" si="30"/>
        <v/>
      </c>
      <c r="E468" s="4" t="str">
        <f t="shared" si="31"/>
        <v/>
      </c>
      <c r="G468" s="4" t="str">
        <f t="shared" si="29"/>
        <v/>
      </c>
    </row>
    <row r="469" spans="1:7" x14ac:dyDescent="0.2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str">
        <f t="shared" si="28"/>
        <v/>
      </c>
      <c r="D469" s="4" t="str">
        <f t="shared" si="30"/>
        <v/>
      </c>
      <c r="E469" s="4" t="str">
        <f t="shared" si="31"/>
        <v/>
      </c>
      <c r="G469" s="4" t="str">
        <f t="shared" si="29"/>
        <v/>
      </c>
    </row>
    <row r="470" spans="1:7" x14ac:dyDescent="0.2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str">
        <f t="shared" si="28"/>
        <v/>
      </c>
      <c r="D470" s="4" t="str">
        <f t="shared" si="30"/>
        <v/>
      </c>
      <c r="E470" s="4" t="str">
        <f t="shared" si="31"/>
        <v/>
      </c>
      <c r="G470" s="4" t="str">
        <f t="shared" si="29"/>
        <v/>
      </c>
    </row>
    <row r="471" spans="1:7" x14ac:dyDescent="0.2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str">
        <f t="shared" si="28"/>
        <v/>
      </c>
      <c r="D471" s="4" t="str">
        <f t="shared" si="30"/>
        <v/>
      </c>
      <c r="E471" s="4" t="str">
        <f t="shared" si="31"/>
        <v/>
      </c>
      <c r="G471" s="4" t="str">
        <f t="shared" si="29"/>
        <v/>
      </c>
    </row>
    <row r="472" spans="1:7" x14ac:dyDescent="0.2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str">
        <f t="shared" si="28"/>
        <v/>
      </c>
      <c r="D472" s="4" t="str">
        <f t="shared" si="30"/>
        <v/>
      </c>
      <c r="E472" s="4" t="str">
        <f t="shared" si="31"/>
        <v/>
      </c>
      <c r="G472" s="4" t="str">
        <f t="shared" si="29"/>
        <v/>
      </c>
    </row>
    <row r="473" spans="1:7" x14ac:dyDescent="0.2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str">
        <f t="shared" si="28"/>
        <v/>
      </c>
      <c r="D473" s="4" t="str">
        <f t="shared" si="30"/>
        <v/>
      </c>
      <c r="E473" s="4" t="str">
        <f t="shared" si="31"/>
        <v/>
      </c>
      <c r="G473" s="4" t="str">
        <f t="shared" si="29"/>
        <v/>
      </c>
    </row>
    <row r="474" spans="1:7" x14ac:dyDescent="0.2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str">
        <f t="shared" si="28"/>
        <v/>
      </c>
      <c r="D474" s="4" t="str">
        <f t="shared" si="30"/>
        <v/>
      </c>
      <c r="E474" s="4" t="str">
        <f t="shared" si="31"/>
        <v/>
      </c>
      <c r="G474" s="4" t="str">
        <f t="shared" si="29"/>
        <v/>
      </c>
    </row>
    <row r="475" spans="1:7" x14ac:dyDescent="0.2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str">
        <f t="shared" si="28"/>
        <v/>
      </c>
      <c r="D475" s="4" t="str">
        <f t="shared" si="30"/>
        <v/>
      </c>
      <c r="E475" s="4" t="str">
        <f t="shared" si="31"/>
        <v/>
      </c>
      <c r="G475" s="4" t="str">
        <f t="shared" si="29"/>
        <v/>
      </c>
    </row>
    <row r="476" spans="1:7" x14ac:dyDescent="0.2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str">
        <f t="shared" si="28"/>
        <v/>
      </c>
      <c r="D476" s="4" t="str">
        <f t="shared" si="30"/>
        <v/>
      </c>
      <c r="E476" s="4" t="str">
        <f t="shared" si="31"/>
        <v/>
      </c>
      <c r="G476" s="4" t="str">
        <f t="shared" si="29"/>
        <v/>
      </c>
    </row>
    <row r="477" spans="1:7" x14ac:dyDescent="0.2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str">
        <f t="shared" si="28"/>
        <v/>
      </c>
      <c r="D477" s="4" t="str">
        <f t="shared" si="30"/>
        <v/>
      </c>
      <c r="E477" s="4" t="str">
        <f t="shared" si="31"/>
        <v/>
      </c>
      <c r="G477" s="4" t="str">
        <f t="shared" si="29"/>
        <v/>
      </c>
    </row>
    <row r="478" spans="1:7" x14ac:dyDescent="0.2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str">
        <f t="shared" si="28"/>
        <v/>
      </c>
      <c r="D478" s="4" t="str">
        <f t="shared" si="30"/>
        <v/>
      </c>
      <c r="E478" s="4" t="str">
        <f t="shared" si="31"/>
        <v/>
      </c>
      <c r="G478" s="4" t="str">
        <f t="shared" si="29"/>
        <v/>
      </c>
    </row>
    <row r="479" spans="1:7" x14ac:dyDescent="0.2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str">
        <f t="shared" si="28"/>
        <v/>
      </c>
      <c r="D479" s="4" t="str">
        <f t="shared" si="30"/>
        <v/>
      </c>
      <c r="E479" s="4" t="str">
        <f t="shared" si="31"/>
        <v/>
      </c>
      <c r="G479" s="4" t="str">
        <f t="shared" si="29"/>
        <v/>
      </c>
    </row>
    <row r="480" spans="1:7" x14ac:dyDescent="0.2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str">
        <f t="shared" si="28"/>
        <v/>
      </c>
      <c r="D480" s="4" t="str">
        <f t="shared" si="30"/>
        <v/>
      </c>
      <c r="E480" s="4" t="str">
        <f t="shared" si="31"/>
        <v/>
      </c>
      <c r="G480" s="4" t="str">
        <f t="shared" si="29"/>
        <v/>
      </c>
    </row>
    <row r="481" spans="1:7" x14ac:dyDescent="0.2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str">
        <f t="shared" si="28"/>
        <v/>
      </c>
      <c r="D481" s="4" t="str">
        <f t="shared" si="30"/>
        <v/>
      </c>
      <c r="E481" s="4" t="str">
        <f t="shared" si="31"/>
        <v/>
      </c>
      <c r="G481" s="4" t="str">
        <f t="shared" si="29"/>
        <v/>
      </c>
    </row>
    <row r="482" spans="1:7" x14ac:dyDescent="0.2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str">
        <f t="shared" si="28"/>
        <v/>
      </c>
      <c r="D482" s="4" t="str">
        <f t="shared" si="30"/>
        <v/>
      </c>
      <c r="E482" s="4" t="str">
        <f t="shared" si="31"/>
        <v/>
      </c>
      <c r="G482" s="4" t="str">
        <f t="shared" si="29"/>
        <v/>
      </c>
    </row>
    <row r="483" spans="1:7" x14ac:dyDescent="0.2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str">
        <f t="shared" si="28"/>
        <v/>
      </c>
      <c r="D483" s="4" t="str">
        <f t="shared" si="30"/>
        <v/>
      </c>
      <c r="E483" s="4" t="str">
        <f t="shared" si="31"/>
        <v/>
      </c>
      <c r="G483" s="4" t="str">
        <f t="shared" si="29"/>
        <v/>
      </c>
    </row>
    <row r="484" spans="1:7" x14ac:dyDescent="0.2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str">
        <f t="shared" si="28"/>
        <v/>
      </c>
      <c r="D484" s="4" t="str">
        <f t="shared" si="30"/>
        <v/>
      </c>
      <c r="E484" s="4" t="str">
        <f t="shared" si="31"/>
        <v/>
      </c>
      <c r="G484" s="4" t="str">
        <f t="shared" si="29"/>
        <v/>
      </c>
    </row>
    <row r="485" spans="1:7" x14ac:dyDescent="0.2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str">
        <f t="shared" si="28"/>
        <v/>
      </c>
      <c r="D485" s="4" t="str">
        <f t="shared" si="30"/>
        <v/>
      </c>
      <c r="E485" s="4" t="str">
        <f t="shared" si="31"/>
        <v/>
      </c>
      <c r="G485" s="4" t="str">
        <f t="shared" si="29"/>
        <v/>
      </c>
    </row>
    <row r="486" spans="1:7" x14ac:dyDescent="0.2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str">
        <f t="shared" si="28"/>
        <v/>
      </c>
      <c r="D486" s="4" t="str">
        <f t="shared" si="30"/>
        <v/>
      </c>
      <c r="E486" s="4" t="str">
        <f t="shared" si="31"/>
        <v/>
      </c>
      <c r="G486" s="4" t="str">
        <f t="shared" si="29"/>
        <v/>
      </c>
    </row>
    <row r="487" spans="1:7" x14ac:dyDescent="0.2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str">
        <f t="shared" si="28"/>
        <v/>
      </c>
      <c r="D487" s="4" t="str">
        <f t="shared" si="30"/>
        <v/>
      </c>
      <c r="E487" s="4" t="str">
        <f t="shared" si="31"/>
        <v/>
      </c>
      <c r="G487" s="4" t="str">
        <f t="shared" si="29"/>
        <v/>
      </c>
    </row>
    <row r="488" spans="1:7" x14ac:dyDescent="0.2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str">
        <f t="shared" si="28"/>
        <v/>
      </c>
      <c r="D488" s="4" t="str">
        <f t="shared" si="30"/>
        <v/>
      </c>
      <c r="E488" s="4" t="str">
        <f t="shared" si="31"/>
        <v/>
      </c>
      <c r="G488" s="4" t="str">
        <f t="shared" si="29"/>
        <v/>
      </c>
    </row>
    <row r="489" spans="1:7" x14ac:dyDescent="0.2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str">
        <f t="shared" si="28"/>
        <v/>
      </c>
      <c r="D489" s="4" t="str">
        <f t="shared" si="30"/>
        <v/>
      </c>
      <c r="E489" s="4" t="str">
        <f t="shared" si="31"/>
        <v/>
      </c>
      <c r="G489" s="4" t="str">
        <f t="shared" si="29"/>
        <v/>
      </c>
    </row>
    <row r="490" spans="1:7" x14ac:dyDescent="0.2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str">
        <f t="shared" si="28"/>
        <v/>
      </c>
      <c r="D490" s="4" t="str">
        <f t="shared" si="30"/>
        <v/>
      </c>
      <c r="E490" s="4" t="str">
        <f t="shared" si="31"/>
        <v/>
      </c>
      <c r="G490" s="4" t="str">
        <f t="shared" si="29"/>
        <v/>
      </c>
    </row>
    <row r="491" spans="1:7" x14ac:dyDescent="0.2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str">
        <f t="shared" si="28"/>
        <v/>
      </c>
      <c r="D491" s="4" t="str">
        <f t="shared" si="30"/>
        <v/>
      </c>
      <c r="E491" s="4" t="str">
        <f t="shared" si="31"/>
        <v/>
      </c>
      <c r="G491" s="4" t="str">
        <f t="shared" si="29"/>
        <v/>
      </c>
    </row>
    <row r="492" spans="1:7" x14ac:dyDescent="0.2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str">
        <f t="shared" si="28"/>
        <v/>
      </c>
      <c r="D492" s="4" t="str">
        <f t="shared" si="30"/>
        <v/>
      </c>
      <c r="E492" s="4" t="str">
        <f t="shared" si="31"/>
        <v/>
      </c>
      <c r="G492" s="4" t="str">
        <f t="shared" si="29"/>
        <v/>
      </c>
    </row>
    <row r="493" spans="1:7" x14ac:dyDescent="0.2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str">
        <f t="shared" si="28"/>
        <v/>
      </c>
      <c r="D493" s="4" t="str">
        <f t="shared" si="30"/>
        <v/>
      </c>
      <c r="E493" s="4" t="str">
        <f t="shared" si="31"/>
        <v/>
      </c>
      <c r="G493" s="4" t="str">
        <f t="shared" si="29"/>
        <v/>
      </c>
    </row>
    <row r="494" spans="1:7" x14ac:dyDescent="0.2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str">
        <f t="shared" si="28"/>
        <v/>
      </c>
      <c r="D494" s="4" t="str">
        <f t="shared" si="30"/>
        <v/>
      </c>
      <c r="E494" s="4" t="str">
        <f t="shared" si="31"/>
        <v/>
      </c>
      <c r="G494" s="4" t="str">
        <f t="shared" si="29"/>
        <v/>
      </c>
    </row>
    <row r="495" spans="1:7" x14ac:dyDescent="0.2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str">
        <f t="shared" si="28"/>
        <v/>
      </c>
      <c r="D495" s="4" t="str">
        <f t="shared" si="30"/>
        <v/>
      </c>
      <c r="E495" s="4" t="str">
        <f t="shared" si="31"/>
        <v/>
      </c>
      <c r="G495" s="4" t="str">
        <f t="shared" si="29"/>
        <v/>
      </c>
    </row>
    <row r="496" spans="1:7" x14ac:dyDescent="0.2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str">
        <f t="shared" si="28"/>
        <v/>
      </c>
      <c r="D496" s="4" t="str">
        <f t="shared" si="30"/>
        <v/>
      </c>
      <c r="E496" s="4" t="str">
        <f t="shared" si="31"/>
        <v/>
      </c>
      <c r="G496" s="4" t="str">
        <f t="shared" si="29"/>
        <v/>
      </c>
    </row>
    <row r="497" spans="1:7" x14ac:dyDescent="0.2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str">
        <f t="shared" si="28"/>
        <v/>
      </c>
      <c r="D497" s="4" t="str">
        <f t="shared" si="30"/>
        <v/>
      </c>
      <c r="E497" s="4" t="str">
        <f t="shared" si="31"/>
        <v/>
      </c>
      <c r="G497" s="4" t="str">
        <f t="shared" si="29"/>
        <v/>
      </c>
    </row>
    <row r="498" spans="1:7" x14ac:dyDescent="0.2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str">
        <f t="shared" si="28"/>
        <v/>
      </c>
      <c r="D498" s="4" t="str">
        <f t="shared" si="30"/>
        <v/>
      </c>
      <c r="E498" s="4" t="str">
        <f t="shared" si="31"/>
        <v/>
      </c>
      <c r="G498" s="4" t="str">
        <f t="shared" si="29"/>
        <v/>
      </c>
    </row>
    <row r="499" spans="1:7" x14ac:dyDescent="0.2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str">
        <f t="shared" si="28"/>
        <v/>
      </c>
      <c r="D499" s="4" t="str">
        <f t="shared" si="30"/>
        <v/>
      </c>
      <c r="E499" s="4" t="str">
        <f t="shared" si="31"/>
        <v/>
      </c>
      <c r="G499" s="4" t="str">
        <f t="shared" si="29"/>
        <v/>
      </c>
    </row>
    <row r="500" spans="1:7" x14ac:dyDescent="0.2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str">
        <f t="shared" si="28"/>
        <v/>
      </c>
      <c r="D500" s="4" t="str">
        <f t="shared" si="30"/>
        <v/>
      </c>
      <c r="E500" s="4" t="str">
        <f t="shared" si="31"/>
        <v/>
      </c>
      <c r="G500" s="4" t="str">
        <f t="shared" si="29"/>
        <v/>
      </c>
    </row>
    <row r="501" spans="1:7" x14ac:dyDescent="0.2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str">
        <f t="shared" si="28"/>
        <v/>
      </c>
      <c r="D501" s="4" t="str">
        <f t="shared" si="30"/>
        <v/>
      </c>
      <c r="E501" s="4" t="str">
        <f t="shared" si="31"/>
        <v/>
      </c>
      <c r="G501" s="4" t="str">
        <f t="shared" si="29"/>
        <v/>
      </c>
    </row>
    <row r="502" spans="1:7" x14ac:dyDescent="0.2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str">
        <f t="shared" si="28"/>
        <v/>
      </c>
      <c r="D502" s="4" t="str">
        <f t="shared" si="30"/>
        <v/>
      </c>
      <c r="E502" s="4" t="str">
        <f t="shared" si="31"/>
        <v/>
      </c>
      <c r="G502" s="4" t="str">
        <f t="shared" si="29"/>
        <v/>
      </c>
    </row>
    <row r="503" spans="1:7" x14ac:dyDescent="0.2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str">
        <f t="shared" si="28"/>
        <v/>
      </c>
      <c r="D503" s="4" t="str">
        <f t="shared" si="30"/>
        <v/>
      </c>
      <c r="E503" s="4" t="str">
        <f t="shared" si="31"/>
        <v/>
      </c>
      <c r="G503" s="4" t="str">
        <f t="shared" si="29"/>
        <v/>
      </c>
    </row>
    <row r="504" spans="1:7" x14ac:dyDescent="0.2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str">
        <f t="shared" si="28"/>
        <v/>
      </c>
      <c r="D504" s="4" t="str">
        <f t="shared" si="30"/>
        <v/>
      </c>
      <c r="E504" s="4" t="str">
        <f t="shared" si="31"/>
        <v/>
      </c>
      <c r="G504" s="4" t="str">
        <f t="shared" si="29"/>
        <v/>
      </c>
    </row>
    <row r="505" spans="1:7" x14ac:dyDescent="0.2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str">
        <f t="shared" si="28"/>
        <v/>
      </c>
      <c r="D505" s="4" t="str">
        <f t="shared" si="30"/>
        <v/>
      </c>
      <c r="E505" s="4" t="str">
        <f t="shared" si="31"/>
        <v/>
      </c>
      <c r="G505" s="4" t="str">
        <f t="shared" si="29"/>
        <v/>
      </c>
    </row>
    <row r="506" spans="1:7" x14ac:dyDescent="0.2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str">
        <f t="shared" si="28"/>
        <v/>
      </c>
      <c r="D506" s="4" t="str">
        <f t="shared" si="30"/>
        <v/>
      </c>
      <c r="E506" s="4" t="str">
        <f t="shared" si="31"/>
        <v/>
      </c>
      <c r="G506" s="4" t="str">
        <f t="shared" si="29"/>
        <v/>
      </c>
    </row>
    <row r="507" spans="1:7" x14ac:dyDescent="0.2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str">
        <f t="shared" si="28"/>
        <v/>
      </c>
      <c r="D507" s="4" t="str">
        <f t="shared" si="30"/>
        <v/>
      </c>
      <c r="E507" s="4" t="str">
        <f t="shared" si="31"/>
        <v/>
      </c>
      <c r="G507" s="4" t="str">
        <f t="shared" si="29"/>
        <v/>
      </c>
    </row>
    <row r="508" spans="1:7" x14ac:dyDescent="0.2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str">
        <f t="shared" si="28"/>
        <v/>
      </c>
      <c r="D508" s="4" t="str">
        <f t="shared" si="30"/>
        <v/>
      </c>
      <c r="E508" s="4" t="str">
        <f t="shared" si="31"/>
        <v/>
      </c>
      <c r="G508" s="4" t="str">
        <f t="shared" si="29"/>
        <v/>
      </c>
    </row>
    <row r="509" spans="1:7" x14ac:dyDescent="0.2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str">
        <f t="shared" si="28"/>
        <v/>
      </c>
      <c r="D509" s="4" t="str">
        <f t="shared" si="30"/>
        <v/>
      </c>
      <c r="E509" s="4" t="str">
        <f t="shared" si="31"/>
        <v/>
      </c>
      <c r="G509" s="4" t="str">
        <f t="shared" si="29"/>
        <v/>
      </c>
    </row>
    <row r="510" spans="1:7" x14ac:dyDescent="0.2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str">
        <f t="shared" si="28"/>
        <v/>
      </c>
      <c r="D510" s="4" t="str">
        <f t="shared" si="30"/>
        <v/>
      </c>
      <c r="E510" s="4" t="str">
        <f t="shared" si="31"/>
        <v/>
      </c>
      <c r="G510" s="4" t="str">
        <f t="shared" si="29"/>
        <v/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1.59</v>
      </c>
      <c r="B2" s="4">
        <f>IF('True_Odds_Calculator_3-way'!B3="","",'True_Odds_Calculator_3-way'!B3)</f>
        <v>4.32</v>
      </c>
      <c r="C2" s="4">
        <f>IF('True_Odds_Calculator_3-way'!C3="","",'True_Odds_Calculator_3-way'!C3)</f>
        <v>5.63</v>
      </c>
      <c r="D2" s="4">
        <f>IF(A2="","",((1/A2)+(1/B2)+(1/C2))-1)</f>
        <v>3.8032192519608321E-2</v>
      </c>
      <c r="E2" s="4">
        <f>IF(A2="","",(3*A2)/(3-($D2*A2)))</f>
        <v>1.6227090469242447</v>
      </c>
      <c r="F2" s="4">
        <f>IF(B2="","",(3*B2)/(3-($D2*B2)))</f>
        <v>4.5702986061014625</v>
      </c>
      <c r="G2" s="4">
        <f>IF(C2="","",(3*C2)/(3-($D2*C2)))</f>
        <v>6.0627189761682443</v>
      </c>
      <c r="I2" s="4">
        <f>IF(A2="","",D2+1)</f>
        <v>1.0380321925196083</v>
      </c>
    </row>
    <row r="3" spans="1:9" x14ac:dyDescent="0.2">
      <c r="A3" s="4">
        <f>IF('True_Odds_Calculator_3-way'!A4="","",'True_Odds_Calculator_3-way'!A4)</f>
        <v>3.33</v>
      </c>
      <c r="B3" s="4">
        <f>IF('True_Odds_Calculator_3-way'!B4="","",'True_Odds_Calculator_3-way'!B4)</f>
        <v>3.9</v>
      </c>
      <c r="C3" s="4">
        <f>IF('True_Odds_Calculator_3-way'!C4="","",'True_Odds_Calculator_3-way'!C4)</f>
        <v>2.15</v>
      </c>
      <c r="D3" s="4">
        <f t="shared" ref="D3:D66" si="0">IF(A3="","",((1/A3)+(1/B3)+(1/C3))-1)</f>
        <v>2.1826835780324183E-2</v>
      </c>
      <c r="E3" s="4">
        <f t="shared" ref="E3:E66" si="1">IF(A3="","",(3*A3)/(3-($D3*A3)))</f>
        <v>3.4126817284599449</v>
      </c>
      <c r="F3" s="4">
        <f t="shared" ref="F3:F66" si="2">IF(B3="","",(3*B3)/(3-($D3*B3)))</f>
        <v>4.0138937805027064</v>
      </c>
      <c r="G3" s="4">
        <f t="shared" ref="G3:G66" si="3">IF(C3="","",(3*C3)/(3-($D3*C3)))</f>
        <v>2.184165959394079</v>
      </c>
      <c r="I3" s="4">
        <f t="shared" ref="I3:I66" si="4">IF(A3="","",D3+1)</f>
        <v>1.0218268357803242</v>
      </c>
    </row>
    <row r="4" spans="1:9" x14ac:dyDescent="0.2">
      <c r="A4" s="4">
        <f>IF('True_Odds_Calculator_3-way'!A5="","",'True_Odds_Calculator_3-way'!A5)</f>
        <v>1.95</v>
      </c>
      <c r="B4" s="4">
        <f>IF('True_Odds_Calculator_3-way'!B5="","",'True_Odds_Calculator_3-way'!B5)</f>
        <v>3.59</v>
      </c>
      <c r="C4" s="4">
        <f>IF('True_Odds_Calculator_3-way'!C5="","",'True_Odds_Calculator_3-way'!C5)</f>
        <v>4.18</v>
      </c>
      <c r="D4" s="4">
        <f t="shared" si="0"/>
        <v>3.060649461470466E-2</v>
      </c>
      <c r="E4" s="4">
        <f t="shared" si="1"/>
        <v>1.9895811684566254</v>
      </c>
      <c r="F4" s="4">
        <f t="shared" si="2"/>
        <v>3.7264854043678017</v>
      </c>
      <c r="G4" s="4">
        <f t="shared" si="3"/>
        <v>4.3661966717215703</v>
      </c>
      <c r="I4" s="4">
        <f t="shared" si="4"/>
        <v>1.0306064946147047</v>
      </c>
    </row>
    <row r="5" spans="1:9" x14ac:dyDescent="0.2">
      <c r="A5" s="4">
        <f>IF('True_Odds_Calculator_3-way'!A6="","",'True_Odds_Calculator_3-way'!A6)</f>
        <v>1.98</v>
      </c>
      <c r="B5" s="4">
        <f>IF('True_Odds_Calculator_3-way'!B6="","",'True_Odds_Calculator_3-way'!B6)</f>
        <v>3.89</v>
      </c>
      <c r="C5" s="4">
        <f>IF('True_Odds_Calculator_3-way'!C6="","",'True_Odds_Calculator_3-way'!C6)</f>
        <v>3.75</v>
      </c>
      <c r="D5" s="4">
        <f t="shared" si="0"/>
        <v>2.8786580457531574E-2</v>
      </c>
      <c r="E5" s="4">
        <f t="shared" si="1"/>
        <v>2.0183468608384838</v>
      </c>
      <c r="F5" s="4">
        <f t="shared" si="2"/>
        <v>4.0408304595088032</v>
      </c>
      <c r="G5" s="4">
        <f t="shared" si="3"/>
        <v>3.8899738048902028</v>
      </c>
      <c r="I5" s="4">
        <f t="shared" si="4"/>
        <v>1.0287865804575316</v>
      </c>
    </row>
    <row r="6" spans="1:9" x14ac:dyDescent="0.2">
      <c r="A6" s="4">
        <f>IF('True_Odds_Calculator_3-way'!A7="","",'True_Odds_Calculator_3-way'!A7)</f>
        <v>2.31</v>
      </c>
      <c r="B6" s="4">
        <f>IF('True_Odds_Calculator_3-way'!B7="","",'True_Odds_Calculator_3-way'!B7)</f>
        <v>3.27</v>
      </c>
      <c r="C6" s="4">
        <f>IF('True_Odds_Calculator_3-way'!C7="","",'True_Odds_Calculator_3-way'!C7)</f>
        <v>3.47</v>
      </c>
      <c r="D6" s="4">
        <f t="shared" si="0"/>
        <v>2.6895268494295577E-2</v>
      </c>
      <c r="E6" s="4">
        <f t="shared" si="1"/>
        <v>2.3588502717758861</v>
      </c>
      <c r="F6" s="4">
        <f t="shared" si="2"/>
        <v>3.3687579788638908</v>
      </c>
      <c r="G6" s="4">
        <f t="shared" si="3"/>
        <v>3.5814136993758332</v>
      </c>
      <c r="I6" s="4">
        <f t="shared" si="4"/>
        <v>1.0268952684942956</v>
      </c>
    </row>
    <row r="7" spans="1:9" x14ac:dyDescent="0.2">
      <c r="A7" s="4">
        <f>IF('True_Odds_Calculator_3-way'!A8="","",'True_Odds_Calculator_3-way'!A8)</f>
        <v>1.79</v>
      </c>
      <c r="B7" s="4">
        <f>IF('True_Odds_Calculator_3-way'!B8="","",'True_Odds_Calculator_3-way'!B8)</f>
        <v>4.01</v>
      </c>
      <c r="C7" s="4">
        <f>IF('True_Odds_Calculator_3-way'!C8="","",'True_Odds_Calculator_3-way'!C8)</f>
        <v>4.5999999999999996</v>
      </c>
      <c r="D7" s="4">
        <f t="shared" si="0"/>
        <v>2.5427080828412274E-2</v>
      </c>
      <c r="E7" s="4">
        <f t="shared" si="1"/>
        <v>1.817575328761704</v>
      </c>
      <c r="F7" s="4">
        <f t="shared" si="2"/>
        <v>4.1510851363062615</v>
      </c>
      <c r="G7" s="4">
        <f t="shared" si="3"/>
        <v>4.7866217199651677</v>
      </c>
      <c r="I7" s="4">
        <f t="shared" si="4"/>
        <v>1.0254270808284123</v>
      </c>
    </row>
    <row r="8" spans="1:9" x14ac:dyDescent="0.2">
      <c r="A8" s="4">
        <f>IF('True_Odds_Calculator_3-way'!A9="","",'True_Odds_Calculator_3-way'!A9)</f>
        <v>2.6</v>
      </c>
      <c r="B8" s="4">
        <f>IF('True_Odds_Calculator_3-way'!B9="","",'True_Odds_Calculator_3-way'!B9)</f>
        <v>3.41</v>
      </c>
      <c r="C8" s="4">
        <f>IF('True_Odds_Calculator_3-way'!C9="","",'True_Odds_Calculator_3-way'!C9)</f>
        <v>2.91</v>
      </c>
      <c r="D8" s="4">
        <f t="shared" si="0"/>
        <v>2.1513128264042614E-2</v>
      </c>
      <c r="E8" s="4">
        <f t="shared" si="1"/>
        <v>2.649397246413224</v>
      </c>
      <c r="F8" s="4">
        <f t="shared" si="2"/>
        <v>3.495475762951294</v>
      </c>
      <c r="G8" s="4">
        <f t="shared" si="3"/>
        <v>2.9720193096330063</v>
      </c>
      <c r="I8" s="4">
        <f t="shared" si="4"/>
        <v>1.0215131282640426</v>
      </c>
    </row>
    <row r="9" spans="1:9" x14ac:dyDescent="0.2">
      <c r="A9" s="4">
        <f>IF('True_Odds_Calculator_3-way'!A10="","",'True_Odds_Calculator_3-way'!A10)</f>
        <v>3.23</v>
      </c>
      <c r="B9" s="4">
        <f>IF('True_Odds_Calculator_3-way'!B10="","",'True_Odds_Calculator_3-way'!B10)</f>
        <v>3.13</v>
      </c>
      <c r="C9" s="4">
        <f>IF('True_Odds_Calculator_3-way'!C10="","",'True_Odds_Calculator_3-way'!C10)</f>
        <v>2.5099999999999998</v>
      </c>
      <c r="D9" s="4">
        <f t="shared" si="0"/>
        <v>2.7492715613180119E-2</v>
      </c>
      <c r="E9" s="4">
        <f t="shared" si="1"/>
        <v>3.3285260022310106</v>
      </c>
      <c r="F9" s="4">
        <f t="shared" si="2"/>
        <v>3.2224324675887055</v>
      </c>
      <c r="G9" s="4">
        <f t="shared" si="3"/>
        <v>2.5690949350144501</v>
      </c>
      <c r="I9" s="4">
        <f t="shared" si="4"/>
        <v>1.0274927156131801</v>
      </c>
    </row>
    <row r="10" spans="1:9" x14ac:dyDescent="0.2">
      <c r="A10" s="4">
        <f>IF('True_Odds_Calculator_3-way'!A11="","",'True_Odds_Calculator_3-way'!A11)</f>
        <v>3.05</v>
      </c>
      <c r="B10" s="4">
        <f>IF('True_Odds_Calculator_3-way'!B11="","",'True_Odds_Calculator_3-way'!B11)</f>
        <v>3.53</v>
      </c>
      <c r="C10" s="4">
        <f>IF('True_Odds_Calculator_3-way'!C11="","",'True_Odds_Calculator_3-way'!C11)</f>
        <v>2.4</v>
      </c>
      <c r="D10" s="4">
        <f t="shared" si="0"/>
        <v>2.7821638105853141E-2</v>
      </c>
      <c r="E10" s="4">
        <f t="shared" si="1"/>
        <v>3.1387814763676705</v>
      </c>
      <c r="F10" s="4">
        <f t="shared" si="2"/>
        <v>3.6494720141612254</v>
      </c>
      <c r="G10" s="4">
        <f t="shared" si="3"/>
        <v>2.4546335408446955</v>
      </c>
      <c r="I10" s="4">
        <f t="shared" si="4"/>
        <v>1.0278216381058531</v>
      </c>
    </row>
    <row r="11" spans="1:9" x14ac:dyDescent="0.2">
      <c r="A11" s="4">
        <f>IF('True_Odds_Calculator_3-way'!A12="","",'True_Odds_Calculator_3-way'!A12)</f>
        <v>3.42</v>
      </c>
      <c r="B11" s="4">
        <f>IF('True_Odds_Calculator_3-way'!B12="","",'True_Odds_Calculator_3-way'!B12)</f>
        <v>3.73</v>
      </c>
      <c r="C11" s="4">
        <f>IF('True_Odds_Calculator_3-way'!C12="","",'True_Odds_Calculator_3-way'!C12)</f>
        <v>2.06</v>
      </c>
      <c r="D11" s="4">
        <f t="shared" si="0"/>
        <v>4.5931068767905314E-2</v>
      </c>
      <c r="E11" s="4">
        <f t="shared" si="1"/>
        <v>3.6089708316952325</v>
      </c>
      <c r="F11" s="4">
        <f t="shared" si="2"/>
        <v>3.9559127998781252</v>
      </c>
      <c r="G11" s="4">
        <f t="shared" si="3"/>
        <v>2.1270869040749112</v>
      </c>
      <c r="I11" s="4">
        <f t="shared" si="4"/>
        <v>1.0459310687679053</v>
      </c>
    </row>
    <row r="12" spans="1:9" x14ac:dyDescent="0.2">
      <c r="A12" s="4">
        <f>IF('True_Odds_Calculator_3-way'!A13="","",'True_Odds_Calculator_3-way'!A13)</f>
        <v>3</v>
      </c>
      <c r="B12" s="4">
        <f>IF('True_Odds_Calculator_3-way'!B13="","",'True_Odds_Calculator_3-way'!B13)</f>
        <v>3.77</v>
      </c>
      <c r="C12" s="4">
        <f>IF('True_Odds_Calculator_3-way'!C13="","",'True_Odds_Calculator_3-way'!C13)</f>
        <v>2.33</v>
      </c>
      <c r="D12" s="4">
        <f t="shared" si="0"/>
        <v>2.7769872079477009E-2</v>
      </c>
      <c r="E12" s="4">
        <f t="shared" si="1"/>
        <v>3.0856891941999569</v>
      </c>
      <c r="F12" s="4">
        <f t="shared" si="2"/>
        <v>3.9063207202221544</v>
      </c>
      <c r="G12" s="4">
        <f t="shared" si="3"/>
        <v>2.3813610376466197</v>
      </c>
      <c r="I12" s="4">
        <f t="shared" si="4"/>
        <v>1.027769872079477</v>
      </c>
    </row>
    <row r="13" spans="1:9" x14ac:dyDescent="0.2">
      <c r="A13" s="4">
        <f>IF('True_Odds_Calculator_3-way'!A14="","",'True_Odds_Calculator_3-way'!A14)</f>
        <v>3.16</v>
      </c>
      <c r="B13" s="4">
        <f>IF('True_Odds_Calculator_3-way'!B14="","",'True_Odds_Calculator_3-way'!B14)</f>
        <v>3.42</v>
      </c>
      <c r="C13" s="4">
        <f>IF('True_Odds_Calculator_3-way'!C14="","",'True_Odds_Calculator_3-way'!C14)</f>
        <v>2.39</v>
      </c>
      <c r="D13" s="4">
        <f t="shared" si="0"/>
        <v>2.7263398862249266E-2</v>
      </c>
      <c r="E13" s="4">
        <f t="shared" si="1"/>
        <v>3.2534302089480853</v>
      </c>
      <c r="F13" s="4">
        <f t="shared" si="2"/>
        <v>3.5297041753913629</v>
      </c>
      <c r="G13" s="4">
        <f t="shared" si="3"/>
        <v>2.4430629388126546</v>
      </c>
      <c r="I13" s="4">
        <f t="shared" si="4"/>
        <v>1.0272633988622493</v>
      </c>
    </row>
    <row r="14" spans="1:9" x14ac:dyDescent="0.2">
      <c r="A14" s="4">
        <f>IF('True_Odds_Calculator_3-way'!A15="","",'True_Odds_Calculator_3-way'!A15)</f>
        <v>1.78</v>
      </c>
      <c r="B14" s="4">
        <f>IF('True_Odds_Calculator_3-way'!B15="","",'True_Odds_Calculator_3-way'!B15)</f>
        <v>4.1100000000000003</v>
      </c>
      <c r="C14" s="4">
        <f>IF('True_Odds_Calculator_3-way'!C15="","",'True_Odds_Calculator_3-way'!C15)</f>
        <v>4.3099999999999996</v>
      </c>
      <c r="D14" s="4">
        <f t="shared" si="0"/>
        <v>3.7125316726997593E-2</v>
      </c>
      <c r="E14" s="4">
        <f t="shared" si="1"/>
        <v>1.8200924279980231</v>
      </c>
      <c r="F14" s="4">
        <f t="shared" si="2"/>
        <v>4.3302434748996079</v>
      </c>
      <c r="G14" s="4">
        <f t="shared" si="3"/>
        <v>4.5528331170183201</v>
      </c>
      <c r="I14" s="4">
        <f t="shared" si="4"/>
        <v>1.0371253167269976</v>
      </c>
    </row>
    <row r="15" spans="1:9" x14ac:dyDescent="0.2">
      <c r="A15" s="4">
        <f>IF('True_Odds_Calculator_3-way'!A16="","",'True_Odds_Calculator_3-way'!A16)</f>
        <v>2.54</v>
      </c>
      <c r="B15" s="4">
        <f>IF('True_Odds_Calculator_3-way'!B16="","",'True_Odds_Calculator_3-way'!B16)</f>
        <v>3.34</v>
      </c>
      <c r="C15" s="4">
        <f>IF('True_Odds_Calculator_3-way'!C16="","",'True_Odds_Calculator_3-way'!C16)</f>
        <v>2.94</v>
      </c>
      <c r="D15" s="4">
        <f t="shared" si="0"/>
        <v>3.323803942813397E-2</v>
      </c>
      <c r="E15" s="4">
        <f t="shared" si="1"/>
        <v>2.6135493023628822</v>
      </c>
      <c r="F15" s="4">
        <f t="shared" si="2"/>
        <v>3.4683462113090591</v>
      </c>
      <c r="G15" s="4">
        <f t="shared" si="3"/>
        <v>3.0389898636102082</v>
      </c>
      <c r="I15" s="4">
        <f t="shared" si="4"/>
        <v>1.033238039428134</v>
      </c>
    </row>
    <row r="16" spans="1:9" x14ac:dyDescent="0.2">
      <c r="A16" s="4">
        <f>IF('True_Odds_Calculator_3-way'!A17="","",'True_Odds_Calculator_3-way'!A17)</f>
        <v>2.31</v>
      </c>
      <c r="B16" s="4">
        <f>IF('True_Odds_Calculator_3-way'!B17="","",'True_Odds_Calculator_3-way'!B17)</f>
        <v>3.9</v>
      </c>
      <c r="C16" s="4">
        <f>IF('True_Odds_Calculator_3-way'!C17="","",'True_Odds_Calculator_3-way'!C17)</f>
        <v>2.91</v>
      </c>
      <c r="D16" s="4">
        <f t="shared" si="0"/>
        <v>3.2953300994538193E-2</v>
      </c>
      <c r="E16" s="4">
        <f t="shared" si="1"/>
        <v>2.3701400321669865</v>
      </c>
      <c r="F16" s="4">
        <f t="shared" si="2"/>
        <v>4.0745508716796213</v>
      </c>
      <c r="G16" s="4">
        <f t="shared" si="3"/>
        <v>3.0060887303449255</v>
      </c>
      <c r="I16" s="4">
        <f t="shared" si="4"/>
        <v>1.0329533009945382</v>
      </c>
    </row>
    <row r="17" spans="1:9" x14ac:dyDescent="0.2">
      <c r="A17" s="4">
        <f>IF('True_Odds_Calculator_3-way'!A18="","",'True_Odds_Calculator_3-way'!A18)</f>
        <v>2.2599999999999998</v>
      </c>
      <c r="B17" s="4">
        <f>IF('True_Odds_Calculator_3-way'!B18="","",'True_Odds_Calculator_3-way'!B18)</f>
        <v>3.74</v>
      </c>
      <c r="C17" s="4">
        <f>IF('True_Odds_Calculator_3-way'!C18="","",'True_Odds_Calculator_3-way'!C18)</f>
        <v>3.09</v>
      </c>
      <c r="D17" s="4">
        <f t="shared" si="0"/>
        <v>3.3482150719835513E-2</v>
      </c>
      <c r="E17" s="4">
        <f t="shared" si="1"/>
        <v>2.3184795194695029</v>
      </c>
      <c r="F17" s="4">
        <f t="shared" si="2"/>
        <v>3.9029117566715934</v>
      </c>
      <c r="G17" s="4">
        <f t="shared" si="3"/>
        <v>3.2003699262777876</v>
      </c>
      <c r="I17" s="4">
        <f t="shared" si="4"/>
        <v>1.0334821507198355</v>
      </c>
    </row>
    <row r="18" spans="1:9" x14ac:dyDescent="0.2">
      <c r="A18" s="4">
        <f>IF('True_Odds_Calculator_3-way'!A19="","",'True_Odds_Calculator_3-way'!A19)</f>
        <v>2.23</v>
      </c>
      <c r="B18" s="4">
        <f>IF('True_Odds_Calculator_3-way'!B19="","",'True_Odds_Calculator_3-way'!B19)</f>
        <v>3.62</v>
      </c>
      <c r="C18" s="4">
        <f>IF('True_Odds_Calculator_3-way'!C19="","",'True_Odds_Calculator_3-way'!C19)</f>
        <v>3.36</v>
      </c>
      <c r="D18" s="4">
        <f t="shared" si="0"/>
        <v>2.2292634815242129E-2</v>
      </c>
      <c r="E18" s="4">
        <f t="shared" si="1"/>
        <v>2.2675756757654519</v>
      </c>
      <c r="F18" s="4">
        <f t="shared" si="2"/>
        <v>3.7200690362176809</v>
      </c>
      <c r="G18" s="4">
        <f t="shared" si="3"/>
        <v>3.4460398652682134</v>
      </c>
      <c r="I18" s="4">
        <f t="shared" si="4"/>
        <v>1.0222926348152421</v>
      </c>
    </row>
    <row r="19" spans="1:9" x14ac:dyDescent="0.2">
      <c r="A19" s="4">
        <f>IF('True_Odds_Calculator_3-way'!A20="","",'True_Odds_Calculator_3-way'!A20)</f>
        <v>2.2999999999999998</v>
      </c>
      <c r="B19" s="4">
        <f>IF('True_Odds_Calculator_3-way'!B20="","",'True_Odds_Calculator_3-way'!B20)</f>
        <v>3.68</v>
      </c>
      <c r="C19" s="4">
        <f>IF('True_Odds_Calculator_3-way'!C20="","",'True_Odds_Calculator_3-way'!C20)</f>
        <v>3.17</v>
      </c>
      <c r="D19" s="4">
        <f t="shared" si="0"/>
        <v>2.1979152379646205E-2</v>
      </c>
      <c r="E19" s="4">
        <f t="shared" si="1"/>
        <v>2.339420840129415</v>
      </c>
      <c r="F19" s="4">
        <f t="shared" si="2"/>
        <v>3.7819659375810502</v>
      </c>
      <c r="G19" s="4">
        <f t="shared" si="3"/>
        <v>3.2453726028413517</v>
      </c>
      <c r="I19" s="4">
        <f t="shared" si="4"/>
        <v>1.0219791523796462</v>
      </c>
    </row>
    <row r="20" spans="1:9" x14ac:dyDescent="0.2">
      <c r="A20" s="4">
        <f>IF('True_Odds_Calculator_3-way'!A21="","",'True_Odds_Calculator_3-way'!A21)</f>
        <v>2.2799999999999998</v>
      </c>
      <c r="B20" s="4">
        <f>IF('True_Odds_Calculator_3-way'!B21="","",'True_Odds_Calculator_3-way'!B21)</f>
        <v>3.77</v>
      </c>
      <c r="C20" s="4">
        <f>IF('True_Odds_Calculator_3-way'!C21="","",'True_Odds_Calculator_3-way'!C21)</f>
        <v>3.14</v>
      </c>
      <c r="D20" s="4">
        <f t="shared" si="0"/>
        <v>2.2319818197608532E-2</v>
      </c>
      <c r="E20" s="4">
        <f t="shared" si="1"/>
        <v>2.3193431614531406</v>
      </c>
      <c r="F20" s="4">
        <f t="shared" si="2"/>
        <v>3.8787946491872844</v>
      </c>
      <c r="G20" s="4">
        <f t="shared" si="3"/>
        <v>3.215109490071308</v>
      </c>
      <c r="I20" s="4">
        <f t="shared" si="4"/>
        <v>1.0223198181976085</v>
      </c>
    </row>
    <row r="21" spans="1:9" x14ac:dyDescent="0.2">
      <c r="A21" s="4">
        <f>IF('True_Odds_Calculator_3-way'!A22="","",'True_Odds_Calculator_3-way'!A22)</f>
        <v>1.73</v>
      </c>
      <c r="B21" s="4">
        <f>IF('True_Odds_Calculator_3-way'!B22="","",'True_Odds_Calculator_3-way'!B22)</f>
        <v>4.21</v>
      </c>
      <c r="C21" s="4">
        <f>IF('True_Odds_Calculator_3-way'!C22="","",'True_Odds_Calculator_3-way'!C22)</f>
        <v>4.78</v>
      </c>
      <c r="D21" s="4">
        <f t="shared" si="0"/>
        <v>2.4769394212828422E-2</v>
      </c>
      <c r="E21" s="4">
        <f t="shared" si="1"/>
        <v>1.7550688488279953</v>
      </c>
      <c r="F21" s="4">
        <f t="shared" si="2"/>
        <v>4.3616082670442511</v>
      </c>
      <c r="G21" s="4">
        <f t="shared" si="3"/>
        <v>4.9763980343797716</v>
      </c>
      <c r="I21" s="4">
        <f t="shared" si="4"/>
        <v>1.0247693942128284</v>
      </c>
    </row>
    <row r="22" spans="1:9" x14ac:dyDescent="0.2">
      <c r="A22" s="4">
        <f>IF('True_Odds_Calculator_3-way'!A23="","",'True_Odds_Calculator_3-way'!A23)</f>
        <v>3.7</v>
      </c>
      <c r="B22" s="4">
        <f>IF('True_Odds_Calculator_3-way'!B23="","",'True_Odds_Calculator_3-way'!B23)</f>
        <v>4.12</v>
      </c>
      <c r="C22" s="4">
        <f>IF('True_Odds_Calculator_3-way'!C23="","",'True_Odds_Calculator_3-way'!C23)</f>
        <v>1.96</v>
      </c>
      <c r="D22" s="4">
        <f t="shared" si="0"/>
        <v>2.319279850486522E-2</v>
      </c>
      <c r="E22" s="4">
        <f t="shared" si="1"/>
        <v>3.8089530116468033</v>
      </c>
      <c r="F22" s="4">
        <f t="shared" si="2"/>
        <v>4.2555452584242355</v>
      </c>
      <c r="G22" s="4">
        <f t="shared" si="3"/>
        <v>1.9901560956894286</v>
      </c>
      <c r="I22" s="4">
        <f t="shared" si="4"/>
        <v>1.0231927985048652</v>
      </c>
    </row>
    <row r="23" spans="1:9" x14ac:dyDescent="0.2">
      <c r="A23" s="4">
        <f>IF('True_Odds_Calculator_3-way'!A24="","",'True_Odds_Calculator_3-way'!A24)</f>
        <v>17.47</v>
      </c>
      <c r="B23" s="4">
        <f>IF('True_Odds_Calculator_3-way'!B24="","",'True_Odds_Calculator_3-way'!B24)</f>
        <v>8.34</v>
      </c>
      <c r="C23" s="4">
        <f>IF('True_Odds_Calculator_3-way'!C24="","",'True_Odds_Calculator_3-way'!C24)</f>
        <v>1.17</v>
      </c>
      <c r="D23" s="4">
        <f t="shared" si="0"/>
        <v>3.184591598439801E-2</v>
      </c>
      <c r="E23" s="4">
        <f t="shared" si="1"/>
        <v>21.447408741225399</v>
      </c>
      <c r="F23" s="4">
        <f t="shared" si="2"/>
        <v>9.1500708361347698</v>
      </c>
      <c r="G23" s="4">
        <f t="shared" si="3"/>
        <v>1.1847140384563448</v>
      </c>
      <c r="I23" s="4">
        <f t="shared" si="4"/>
        <v>1.031845915984398</v>
      </c>
    </row>
    <row r="24" spans="1:9" x14ac:dyDescent="0.2">
      <c r="A24" s="4">
        <f>IF('True_Odds_Calculator_3-way'!A25="","",'True_Odds_Calculator_3-way'!A25)</f>
        <v>1.44</v>
      </c>
      <c r="B24" s="4">
        <f>IF('True_Odds_Calculator_3-way'!B25="","",'True_Odds_Calculator_3-way'!B25)</f>
        <v>4.9800000000000004</v>
      </c>
      <c r="C24" s="4">
        <f>IF('True_Odds_Calculator_3-way'!C25="","",'True_Odds_Calculator_3-way'!C25)</f>
        <v>7.2</v>
      </c>
      <c r="D24" s="4">
        <f t="shared" si="0"/>
        <v>3.4136546184738936E-2</v>
      </c>
      <c r="E24" s="4">
        <f t="shared" si="1"/>
        <v>1.4639882410583047</v>
      </c>
      <c r="F24" s="4">
        <f t="shared" si="2"/>
        <v>5.2791519434628977</v>
      </c>
      <c r="G24" s="4">
        <f t="shared" si="3"/>
        <v>7.8425196850393704</v>
      </c>
      <c r="I24" s="4">
        <f t="shared" si="4"/>
        <v>1.0341365461847389</v>
      </c>
    </row>
    <row r="25" spans="1:9" x14ac:dyDescent="0.2">
      <c r="A25" s="4">
        <f>IF('True_Odds_Calculator_3-way'!A26="","",'True_Odds_Calculator_3-way'!A26)</f>
        <v>1.76</v>
      </c>
      <c r="B25" s="4">
        <f>IF('True_Odds_Calculator_3-way'!B26="","",'True_Odds_Calculator_3-way'!B26)</f>
        <v>3.98</v>
      </c>
      <c r="C25" s="4">
        <f>IF('True_Odds_Calculator_3-way'!C26="","",'True_Odds_Calculator_3-way'!C26)</f>
        <v>4.78</v>
      </c>
      <c r="D25" s="4">
        <f t="shared" si="0"/>
        <v>2.864312050935558E-2</v>
      </c>
      <c r="E25" s="4">
        <f t="shared" si="1"/>
        <v>1.7900804474536762</v>
      </c>
      <c r="F25" s="4">
        <f t="shared" si="2"/>
        <v>4.1372135919323032</v>
      </c>
      <c r="G25" s="4">
        <f t="shared" si="3"/>
        <v>5.0085818522983212</v>
      </c>
      <c r="I25" s="4">
        <f t="shared" si="4"/>
        <v>1.0286431205093556</v>
      </c>
    </row>
    <row r="26" spans="1:9" x14ac:dyDescent="0.2">
      <c r="A26" s="4">
        <f>IF('True_Odds_Calculator_3-way'!A27="","",'True_Odds_Calculator_3-way'!A27)</f>
        <v>2.5299999999999998</v>
      </c>
      <c r="B26" s="4">
        <f>IF('True_Odds_Calculator_3-way'!B27="","",'True_Odds_Calculator_3-way'!B27)</f>
        <v>3.48</v>
      </c>
      <c r="C26" s="4">
        <f>IF('True_Odds_Calculator_3-way'!C27="","",'True_Odds_Calculator_3-way'!C27)</f>
        <v>2.9</v>
      </c>
      <c r="D26" s="4">
        <f t="shared" si="0"/>
        <v>2.7440825042024386E-2</v>
      </c>
      <c r="E26" s="4">
        <f t="shared" si="1"/>
        <v>2.5899356761844992</v>
      </c>
      <c r="F26" s="4">
        <f t="shared" si="2"/>
        <v>3.5944151107724127</v>
      </c>
      <c r="G26" s="4">
        <f t="shared" si="3"/>
        <v>2.9790219254714425</v>
      </c>
      <c r="I26" s="4">
        <f t="shared" si="4"/>
        <v>1.0274408250420244</v>
      </c>
    </row>
    <row r="27" spans="1:9" x14ac:dyDescent="0.2">
      <c r="A27" s="4">
        <f>IF('True_Odds_Calculator_3-way'!A28="","",'True_Odds_Calculator_3-way'!A28)</f>
        <v>2.56</v>
      </c>
      <c r="B27" s="4">
        <f>IF('True_Odds_Calculator_3-way'!B28="","",'True_Odds_Calculator_3-way'!B28)</f>
        <v>3.3</v>
      </c>
      <c r="C27" s="4">
        <f>IF('True_Odds_Calculator_3-way'!C28="","",'True_Odds_Calculator_3-way'!C28)</f>
        <v>2.99</v>
      </c>
      <c r="D27" s="4">
        <f t="shared" si="0"/>
        <v>2.8103463565420039E-2</v>
      </c>
      <c r="E27" s="4">
        <f t="shared" si="1"/>
        <v>2.6229014313048435</v>
      </c>
      <c r="F27" s="4">
        <f t="shared" si="2"/>
        <v>3.4052698653504279</v>
      </c>
      <c r="G27" s="4">
        <f t="shared" si="3"/>
        <v>3.0761626556986816</v>
      </c>
      <c r="I27" s="4">
        <f t="shared" si="4"/>
        <v>1.02810346356542</v>
      </c>
    </row>
    <row r="28" spans="1:9" x14ac:dyDescent="0.2">
      <c r="A28" s="4">
        <f>IF('True_Odds_Calculator_3-way'!A29="","",'True_Odds_Calculator_3-way'!A29)</f>
        <v>1.1499999999999999</v>
      </c>
      <c r="B28" s="4">
        <f>IF('True_Odds_Calculator_3-way'!B29="","",'True_Odds_Calculator_3-way'!B29)</f>
        <v>9.2799999999999994</v>
      </c>
      <c r="C28" s="4">
        <f>IF('True_Odds_Calculator_3-way'!C29="","",'True_Odds_Calculator_3-way'!C29)</f>
        <v>20.239999999999998</v>
      </c>
      <c r="D28" s="4">
        <f t="shared" si="0"/>
        <v>2.6730952705465549E-2</v>
      </c>
      <c r="E28" s="4">
        <f t="shared" si="1"/>
        <v>1.1619058930657007</v>
      </c>
      <c r="F28" s="4">
        <f t="shared" si="2"/>
        <v>10.11651154774216</v>
      </c>
      <c r="G28" s="4">
        <f t="shared" si="3"/>
        <v>24.693310896087524</v>
      </c>
      <c r="I28" s="4">
        <f t="shared" si="4"/>
        <v>1.0267309527054655</v>
      </c>
    </row>
    <row r="29" spans="1:9" x14ac:dyDescent="0.2">
      <c r="A29" s="4">
        <f>IF('True_Odds_Calculator_3-way'!A30="","",'True_Odds_Calculator_3-way'!A30)</f>
        <v>2.94</v>
      </c>
      <c r="B29" s="4">
        <f>IF('True_Odds_Calculator_3-way'!B30="","",'True_Odds_Calculator_3-way'!B30)</f>
        <v>3.32</v>
      </c>
      <c r="C29" s="4">
        <f>IF('True_Odds_Calculator_3-way'!C30="","",'True_Odds_Calculator_3-way'!C30)</f>
        <v>2.63</v>
      </c>
      <c r="D29" s="4">
        <f t="shared" si="0"/>
        <v>2.1569010581006465E-2</v>
      </c>
      <c r="E29" s="4">
        <f t="shared" si="1"/>
        <v>3.0034865893449831</v>
      </c>
      <c r="F29" s="4">
        <f t="shared" si="2"/>
        <v>3.4011852896607255</v>
      </c>
      <c r="G29" s="4">
        <f t="shared" si="3"/>
        <v>2.6806886937886234</v>
      </c>
      <c r="I29" s="4">
        <f t="shared" si="4"/>
        <v>1.0215690105810065</v>
      </c>
    </row>
    <row r="30" spans="1:9" x14ac:dyDescent="0.2">
      <c r="A30" s="4">
        <f>IF('True_Odds_Calculator_3-way'!A31="","",'True_Odds_Calculator_3-way'!A31)</f>
        <v>1.26</v>
      </c>
      <c r="B30" s="4">
        <f>IF('True_Odds_Calculator_3-way'!B31="","",'True_Odds_Calculator_3-way'!B31)</f>
        <v>6.49</v>
      </c>
      <c r="C30" s="4">
        <f>IF('True_Odds_Calculator_3-way'!C31="","",'True_Odds_Calculator_3-way'!C31)</f>
        <v>11.55</v>
      </c>
      <c r="D30" s="4">
        <f t="shared" si="0"/>
        <v>3.4314085161542662E-2</v>
      </c>
      <c r="E30" s="4">
        <f t="shared" si="1"/>
        <v>1.2784245468852595</v>
      </c>
      <c r="F30" s="4">
        <f t="shared" si="2"/>
        <v>7.0104017831628251</v>
      </c>
      <c r="G30" s="4">
        <f t="shared" si="3"/>
        <v>13.30812628838016</v>
      </c>
      <c r="I30" s="4">
        <f t="shared" si="4"/>
        <v>1.0343140851615427</v>
      </c>
    </row>
    <row r="31" spans="1:9" x14ac:dyDescent="0.2">
      <c r="A31" s="4">
        <f>IF('True_Odds_Calculator_3-way'!A32="","",'True_Odds_Calculator_3-way'!A32)</f>
        <v>3.25</v>
      </c>
      <c r="B31" s="4">
        <f>IF('True_Odds_Calculator_3-way'!B32="","",'True_Odds_Calculator_3-way'!B32)</f>
        <v>3.31</v>
      </c>
      <c r="C31" s="4">
        <f>IF('True_Odds_Calculator_3-way'!C32="","",'True_Odds_Calculator_3-way'!C32)</f>
        <v>2.4300000000000002</v>
      </c>
      <c r="D31" s="4">
        <f t="shared" si="0"/>
        <v>2.132974506254115E-2</v>
      </c>
      <c r="E31" s="4">
        <f t="shared" si="1"/>
        <v>3.3268748415779941</v>
      </c>
      <c r="F31" s="4">
        <f t="shared" si="2"/>
        <v>3.3897743346909484</v>
      </c>
      <c r="G31" s="4">
        <f t="shared" si="3"/>
        <v>2.4727214395115231</v>
      </c>
      <c r="I31" s="4">
        <f t="shared" si="4"/>
        <v>1.0213297450625411</v>
      </c>
    </row>
    <row r="32" spans="1:9" x14ac:dyDescent="0.2">
      <c r="A32" s="4">
        <f>IF('True_Odds_Calculator_3-way'!A33="","",'True_Odds_Calculator_3-way'!A33)</f>
        <v>1.67</v>
      </c>
      <c r="B32" s="4">
        <f>IF('True_Odds_Calculator_3-way'!B33="","",'True_Odds_Calculator_3-way'!B33)</f>
        <v>4.3499999999999996</v>
      </c>
      <c r="C32" s="4">
        <f>IF('True_Odds_Calculator_3-way'!C33="","",'True_Odds_Calculator_3-way'!C33)</f>
        <v>5.15</v>
      </c>
      <c r="D32" s="4">
        <f t="shared" si="0"/>
        <v>2.2862209962398738E-2</v>
      </c>
      <c r="E32" s="4">
        <f t="shared" si="1"/>
        <v>1.6915274442774484</v>
      </c>
      <c r="F32" s="4">
        <f t="shared" si="2"/>
        <v>4.499147664922579</v>
      </c>
      <c r="G32" s="4">
        <f t="shared" si="3"/>
        <v>5.3603776355866755</v>
      </c>
      <c r="I32" s="4">
        <f t="shared" si="4"/>
        <v>1.0228622099623987</v>
      </c>
    </row>
    <row r="33" spans="1:9" x14ac:dyDescent="0.2">
      <c r="A33" s="4">
        <f>IF('True_Odds_Calculator_3-way'!A34="","",'True_Odds_Calculator_3-way'!A34)</f>
        <v>2.14</v>
      </c>
      <c r="B33" s="4">
        <f>IF('True_Odds_Calculator_3-way'!B34="","",'True_Odds_Calculator_3-way'!B34)</f>
        <v>3.56</v>
      </c>
      <c r="C33" s="4">
        <f>IF('True_Odds_Calculator_3-way'!C34="","",'True_Odds_Calculator_3-way'!C34)</f>
        <v>3.64</v>
      </c>
      <c r="D33" s="4">
        <f t="shared" si="0"/>
        <v>2.2913870755937316E-2</v>
      </c>
      <c r="E33" s="4">
        <f t="shared" si="1"/>
        <v>2.1755600242009785</v>
      </c>
      <c r="F33" s="4">
        <f t="shared" si="2"/>
        <v>3.6595060935956014</v>
      </c>
      <c r="G33" s="4">
        <f t="shared" si="3"/>
        <v>3.7440939098575972</v>
      </c>
      <c r="I33" s="4">
        <f t="shared" si="4"/>
        <v>1.0229138707559373</v>
      </c>
    </row>
    <row r="34" spans="1:9" x14ac:dyDescent="0.2">
      <c r="A34" s="4">
        <f>IF('True_Odds_Calculator_3-way'!A35="","",'True_Odds_Calculator_3-way'!A35)</f>
        <v>2.36</v>
      </c>
      <c r="B34" s="4">
        <f>IF('True_Odds_Calculator_3-way'!B35="","",'True_Odds_Calculator_3-way'!B35)</f>
        <v>3.53</v>
      </c>
      <c r="C34" s="4">
        <f>IF('True_Odds_Calculator_3-way'!C35="","",'True_Odds_Calculator_3-way'!C35)</f>
        <v>3.18</v>
      </c>
      <c r="D34" s="4">
        <f t="shared" si="0"/>
        <v>2.1480341344523479E-2</v>
      </c>
      <c r="E34" s="4">
        <f t="shared" si="1"/>
        <v>2.400564421986989</v>
      </c>
      <c r="F34" s="4">
        <f t="shared" si="2"/>
        <v>3.6215350281134806</v>
      </c>
      <c r="G34" s="4">
        <f t="shared" si="3"/>
        <v>3.2540929694148355</v>
      </c>
      <c r="I34" s="4">
        <f t="shared" si="4"/>
        <v>1.0214803413445235</v>
      </c>
    </row>
    <row r="35" spans="1:9" x14ac:dyDescent="0.2">
      <c r="A35" s="4">
        <f>IF('True_Odds_Calculator_3-way'!A36="","",'True_Odds_Calculator_3-way'!A36)</f>
        <v>6.5</v>
      </c>
      <c r="B35" s="4">
        <f>IF('True_Odds_Calculator_3-way'!B36="","",'True_Odds_Calculator_3-way'!B36)</f>
        <v>4.3</v>
      </c>
      <c r="C35" s="4">
        <f>IF('True_Odds_Calculator_3-way'!C36="","",'True_Odds_Calculator_3-way'!C36)</f>
        <v>1.56</v>
      </c>
      <c r="D35" s="4">
        <f t="shared" si="0"/>
        <v>2.7429934406678402E-2</v>
      </c>
      <c r="E35" s="4">
        <f t="shared" si="1"/>
        <v>6.910714285714282</v>
      </c>
      <c r="F35" s="4">
        <f t="shared" si="2"/>
        <v>4.4759786476868308</v>
      </c>
      <c r="G35" s="4">
        <f t="shared" si="3"/>
        <v>1.582573136206354</v>
      </c>
      <c r="I35" s="4">
        <f t="shared" si="4"/>
        <v>1.0274299344066784</v>
      </c>
    </row>
    <row r="36" spans="1:9" x14ac:dyDescent="0.2">
      <c r="A36" s="4">
        <f>IF('True_Odds_Calculator_3-way'!A37="","",'True_Odds_Calculator_3-way'!A37)</f>
        <v>3.09</v>
      </c>
      <c r="B36" s="4">
        <f>IF('True_Odds_Calculator_3-way'!B37="","",'True_Odds_Calculator_3-way'!B37)</f>
        <v>3.49</v>
      </c>
      <c r="C36" s="4">
        <f>IF('True_Odds_Calculator_3-way'!C37="","",'True_Odds_Calculator_3-way'!C37)</f>
        <v>2.4</v>
      </c>
      <c r="D36" s="4">
        <f t="shared" si="0"/>
        <v>2.6824213425320709E-2</v>
      </c>
      <c r="E36" s="4">
        <f t="shared" si="1"/>
        <v>3.1777992235327055</v>
      </c>
      <c r="F36" s="4">
        <f t="shared" si="2"/>
        <v>3.6024151724944264</v>
      </c>
      <c r="G36" s="4">
        <f t="shared" si="3"/>
        <v>2.4526319380479649</v>
      </c>
      <c r="I36" s="4">
        <f t="shared" si="4"/>
        <v>1.0268242134253207</v>
      </c>
    </row>
    <row r="37" spans="1:9" x14ac:dyDescent="0.2">
      <c r="A37" s="4">
        <f>IF('True_Odds_Calculator_3-way'!A38="","",'True_Odds_Calculator_3-way'!A38)</f>
        <v>3.32</v>
      </c>
      <c r="B37" s="4">
        <f>IF('True_Odds_Calculator_3-way'!B38="","",'True_Odds_Calculator_3-way'!B38)</f>
        <v>3.37</v>
      </c>
      <c r="C37" s="4">
        <f>IF('True_Odds_Calculator_3-way'!C38="","",'True_Odds_Calculator_3-way'!C38)</f>
        <v>2.33</v>
      </c>
      <c r="D37" s="4">
        <f t="shared" si="0"/>
        <v>2.712527367784201E-2</v>
      </c>
      <c r="E37" s="4">
        <f t="shared" si="1"/>
        <v>3.4227461721588859</v>
      </c>
      <c r="F37" s="4">
        <f t="shared" si="2"/>
        <v>3.4759136044294334</v>
      </c>
      <c r="G37" s="4">
        <f t="shared" si="3"/>
        <v>2.3801431806467526</v>
      </c>
      <c r="I37" s="4">
        <f t="shared" si="4"/>
        <v>1.027125273677842</v>
      </c>
    </row>
    <row r="38" spans="1:9" x14ac:dyDescent="0.2">
      <c r="A38" s="4">
        <f>IF('True_Odds_Calculator_3-way'!A39="","",'True_Odds_Calculator_3-way'!A39)</f>
        <v>2.41</v>
      </c>
      <c r="B38" s="4">
        <f>IF('True_Odds_Calculator_3-way'!B39="","",'True_Odds_Calculator_3-way'!B39)</f>
        <v>3.36</v>
      </c>
      <c r="C38" s="4">
        <f>IF('True_Odds_Calculator_3-way'!C39="","",'True_Odds_Calculator_3-way'!C39)</f>
        <v>3.18</v>
      </c>
      <c r="D38" s="4">
        <f t="shared" si="0"/>
        <v>2.7022215760178492E-2</v>
      </c>
      <c r="E38" s="4">
        <f t="shared" si="1"/>
        <v>2.4634767761078882</v>
      </c>
      <c r="F38" s="4">
        <f t="shared" si="2"/>
        <v>3.4648636895009801</v>
      </c>
      <c r="G38" s="4">
        <f t="shared" si="3"/>
        <v>3.2737724609365064</v>
      </c>
      <c r="I38" s="4">
        <f t="shared" si="4"/>
        <v>1.0270222157601785</v>
      </c>
    </row>
    <row r="39" spans="1:9" x14ac:dyDescent="0.2">
      <c r="A39" s="4">
        <f>IF('True_Odds_Calculator_3-way'!A40="","",'True_Odds_Calculator_3-way'!A40)</f>
        <v>3.18</v>
      </c>
      <c r="B39" s="4">
        <f>IF('True_Odds_Calculator_3-way'!B40="","",'True_Odds_Calculator_3-way'!B40)</f>
        <v>3.37</v>
      </c>
      <c r="C39" s="4">
        <f>IF('True_Odds_Calculator_3-way'!C40="","",'True_Odds_Calculator_3-way'!C40)</f>
        <v>2.4</v>
      </c>
      <c r="D39" s="4">
        <f t="shared" si="0"/>
        <v>2.7867980516208535E-2</v>
      </c>
      <c r="E39" s="4">
        <f t="shared" si="1"/>
        <v>3.276796771086548</v>
      </c>
      <c r="F39" s="4">
        <f t="shared" si="2"/>
        <v>3.4789073025045041</v>
      </c>
      <c r="G39" s="4">
        <f t="shared" si="3"/>
        <v>2.454726618869826</v>
      </c>
      <c r="I39" s="4">
        <f t="shared" si="4"/>
        <v>1.0278679805162085</v>
      </c>
    </row>
    <row r="40" spans="1:9" x14ac:dyDescent="0.2">
      <c r="A40" s="4">
        <f>IF('True_Odds_Calculator_3-way'!A41="","",'True_Odds_Calculator_3-way'!A41)</f>
        <v>2.5</v>
      </c>
      <c r="B40" s="4">
        <f>IF('True_Odds_Calculator_3-way'!B41="","",'True_Odds_Calculator_3-way'!B41)</f>
        <v>3.18</v>
      </c>
      <c r="C40" s="4">
        <f>IF('True_Odds_Calculator_3-way'!C41="","",'True_Odds_Calculator_3-way'!C41)</f>
        <v>3.19</v>
      </c>
      <c r="D40" s="4">
        <f t="shared" si="0"/>
        <v>2.7945032629483002E-2</v>
      </c>
      <c r="E40" s="4">
        <f t="shared" si="1"/>
        <v>2.5596069156470049</v>
      </c>
      <c r="F40" s="4">
        <f t="shared" si="2"/>
        <v>3.2770725740105022</v>
      </c>
      <c r="G40" s="4">
        <f t="shared" si="3"/>
        <v>3.2876934312246942</v>
      </c>
      <c r="I40" s="4">
        <f t="shared" si="4"/>
        <v>1.027945032629483</v>
      </c>
    </row>
    <row r="41" spans="1:9" x14ac:dyDescent="0.2">
      <c r="A41" s="4">
        <f>IF('True_Odds_Calculator_3-way'!A42="","",'True_Odds_Calculator_3-way'!A42)</f>
        <v>1.7</v>
      </c>
      <c r="B41" s="4">
        <f>IF('True_Odds_Calculator_3-way'!B42="","",'True_Odds_Calculator_3-way'!B42)</f>
        <v>3.9</v>
      </c>
      <c r="C41" s="4">
        <f>IF('True_Odds_Calculator_3-way'!C42="","",'True_Odds_Calculator_3-way'!C42)</f>
        <v>5.34</v>
      </c>
      <c r="D41" s="4">
        <f t="shared" si="0"/>
        <v>3.1911468130899845E-2</v>
      </c>
      <c r="E41" s="4">
        <f t="shared" si="1"/>
        <v>1.7313075200250374</v>
      </c>
      <c r="F41" s="4">
        <f t="shared" si="2"/>
        <v>4.0687935274783378</v>
      </c>
      <c r="G41" s="4">
        <f t="shared" si="3"/>
        <v>5.6615920939009188</v>
      </c>
      <c r="I41" s="4">
        <f t="shared" si="4"/>
        <v>1.0319114681308998</v>
      </c>
    </row>
    <row r="42" spans="1:9" x14ac:dyDescent="0.2">
      <c r="A42" s="4">
        <f>IF('True_Odds_Calculator_3-way'!A43="","",'True_Odds_Calculator_3-way'!A43)</f>
        <v>2.2400000000000002</v>
      </c>
      <c r="B42" s="4">
        <f>IF('True_Odds_Calculator_3-way'!B43="","",'True_Odds_Calculator_3-way'!B43)</f>
        <v>3.49</v>
      </c>
      <c r="C42" s="4">
        <f>IF('True_Odds_Calculator_3-way'!C43="","",'True_Odds_Calculator_3-way'!C43)</f>
        <v>3.4</v>
      </c>
      <c r="D42" s="4">
        <f t="shared" si="0"/>
        <v>2.7079169776793144E-2</v>
      </c>
      <c r="E42" s="4">
        <f t="shared" si="1"/>
        <v>2.2862254517429776</v>
      </c>
      <c r="F42" s="4">
        <f t="shared" si="2"/>
        <v>3.6035184000173532</v>
      </c>
      <c r="G42" s="4">
        <f t="shared" si="3"/>
        <v>3.5076487790458288</v>
      </c>
      <c r="I42" s="4">
        <f t="shared" si="4"/>
        <v>1.0270791697767931</v>
      </c>
    </row>
    <row r="43" spans="1:9" x14ac:dyDescent="0.2">
      <c r="A43" s="4">
        <f>IF('True_Odds_Calculator_3-way'!A44="","",'True_Odds_Calculator_3-way'!A44)</f>
        <v>2.58</v>
      </c>
      <c r="B43" s="4">
        <f>IF('True_Odds_Calculator_3-way'!B44="","",'True_Odds_Calculator_3-way'!B44)</f>
        <v>3.11</v>
      </c>
      <c r="C43" s="4">
        <f>IF('True_Odds_Calculator_3-way'!C44="","",'True_Odds_Calculator_3-way'!C44)</f>
        <v>3.14</v>
      </c>
      <c r="D43" s="4">
        <f t="shared" si="0"/>
        <v>2.7611645164552501E-2</v>
      </c>
      <c r="E43" s="4">
        <f t="shared" si="1"/>
        <v>2.6427548970068107</v>
      </c>
      <c r="F43" s="4">
        <f t="shared" si="2"/>
        <v>3.2016440914858615</v>
      </c>
      <c r="G43" s="4">
        <f t="shared" si="3"/>
        <v>3.2334472349357868</v>
      </c>
      <c r="I43" s="4">
        <f t="shared" si="4"/>
        <v>1.0276116451645525</v>
      </c>
    </row>
    <row r="44" spans="1:9" x14ac:dyDescent="0.2">
      <c r="A44" s="4">
        <f>IF('True_Odds_Calculator_3-way'!A45="","",'True_Odds_Calculator_3-way'!A45)</f>
        <v>2.04</v>
      </c>
      <c r="B44" s="4">
        <f>IF('True_Odds_Calculator_3-way'!B45="","",'True_Odds_Calculator_3-way'!B45)</f>
        <v>3.52</v>
      </c>
      <c r="C44" s="4">
        <f>IF('True_Odds_Calculator_3-way'!C45="","",'True_Odds_Calculator_3-way'!C45)</f>
        <v>3.94</v>
      </c>
      <c r="D44" s="4">
        <f t="shared" si="0"/>
        <v>2.80940941212664E-2</v>
      </c>
      <c r="E44" s="4">
        <f t="shared" si="1"/>
        <v>2.0797311506310763</v>
      </c>
      <c r="F44" s="4">
        <f t="shared" si="2"/>
        <v>3.6399875941077502</v>
      </c>
      <c r="G44" s="4">
        <f t="shared" si="3"/>
        <v>4.0909431628367532</v>
      </c>
      <c r="I44" s="4">
        <f t="shared" si="4"/>
        <v>1.0280940941212664</v>
      </c>
    </row>
    <row r="45" spans="1:9" x14ac:dyDescent="0.2">
      <c r="A45" s="4">
        <f>IF('True_Odds_Calculator_3-way'!A46="","",'True_Odds_Calculator_3-way'!A46)</f>
        <v>2.31</v>
      </c>
      <c r="B45" s="4">
        <f>IF('True_Odds_Calculator_3-way'!B46="","",'True_Odds_Calculator_3-way'!B46)</f>
        <v>3.45</v>
      </c>
      <c r="C45" s="4">
        <f>IF('True_Odds_Calculator_3-way'!C46="","",'True_Odds_Calculator_3-way'!C46)</f>
        <v>3.27</v>
      </c>
      <c r="D45" s="4">
        <f t="shared" si="0"/>
        <v>2.8565902917717878E-2</v>
      </c>
      <c r="E45" s="4">
        <f t="shared" si="1"/>
        <v>2.3619529145939744</v>
      </c>
      <c r="F45" s="4">
        <f t="shared" si="2"/>
        <v>3.567184834006452</v>
      </c>
      <c r="G45" s="4">
        <f t="shared" si="3"/>
        <v>3.3750896053866195</v>
      </c>
      <c r="I45" s="4">
        <f t="shared" si="4"/>
        <v>1.0285659029177179</v>
      </c>
    </row>
    <row r="46" spans="1:9" x14ac:dyDescent="0.2">
      <c r="A46" s="4">
        <f>IF('True_Odds_Calculator_3-way'!A47="","",'True_Odds_Calculator_3-way'!A47)</f>
        <v>5.25</v>
      </c>
      <c r="B46" s="4">
        <f>IF('True_Odds_Calculator_3-way'!B47="","",'True_Odds_Calculator_3-way'!B47)</f>
        <v>4.2</v>
      </c>
      <c r="C46" s="4">
        <f>IF('True_Odds_Calculator_3-way'!C47="","",'True_Odds_Calculator_3-way'!C47)</f>
        <v>1.65</v>
      </c>
      <c r="D46" s="4">
        <f t="shared" si="0"/>
        <v>3.463203463203457E-2</v>
      </c>
      <c r="E46" s="4">
        <f t="shared" si="1"/>
        <v>5.5887096774193541</v>
      </c>
      <c r="F46" s="4">
        <f t="shared" si="2"/>
        <v>4.4140127388535033</v>
      </c>
      <c r="G46" s="4">
        <f t="shared" si="3"/>
        <v>1.6820388349514559</v>
      </c>
      <c r="I46" s="4">
        <f t="shared" si="4"/>
        <v>1.0346320346320346</v>
      </c>
    </row>
    <row r="47" spans="1:9" x14ac:dyDescent="0.2">
      <c r="A47" s="4">
        <f>IF('True_Odds_Calculator_3-way'!A48="","",'True_Odds_Calculator_3-way'!A48)</f>
        <v>2.2400000000000002</v>
      </c>
      <c r="B47" s="4">
        <f>IF('True_Odds_Calculator_3-way'!B48="","",'True_Odds_Calculator_3-way'!B48)</f>
        <v>3.43</v>
      </c>
      <c r="C47" s="4">
        <f>IF('True_Odds_Calculator_3-way'!C48="","",'True_Odds_Calculator_3-way'!C48)</f>
        <v>3.38</v>
      </c>
      <c r="D47" s="4">
        <f t="shared" si="0"/>
        <v>3.3831749098625075E-2</v>
      </c>
      <c r="E47" s="4">
        <f t="shared" si="1"/>
        <v>2.2980511607470278</v>
      </c>
      <c r="F47" s="4">
        <f t="shared" si="2"/>
        <v>3.5680142391468825</v>
      </c>
      <c r="G47" s="4">
        <f t="shared" si="3"/>
        <v>3.5139412645771397</v>
      </c>
      <c r="I47" s="4">
        <f t="shared" si="4"/>
        <v>1.0338317490986251</v>
      </c>
    </row>
    <row r="48" spans="1:9" x14ac:dyDescent="0.2">
      <c r="A48" s="4">
        <f>IF('True_Odds_Calculator_3-way'!A49="","",'True_Odds_Calculator_3-way'!A49)</f>
        <v>2.79</v>
      </c>
      <c r="B48" s="4">
        <f>IF('True_Odds_Calculator_3-way'!B49="","",'True_Odds_Calculator_3-way'!B49)</f>
        <v>3.65</v>
      </c>
      <c r="C48" s="4">
        <f>IF('True_Odds_Calculator_3-way'!C49="","",'True_Odds_Calculator_3-way'!C49)</f>
        <v>2.4900000000000002</v>
      </c>
      <c r="D48" s="4">
        <f t="shared" si="0"/>
        <v>3.4001967510637554E-2</v>
      </c>
      <c r="E48" s="4">
        <f t="shared" si="1"/>
        <v>2.8811058384146087</v>
      </c>
      <c r="F48" s="4">
        <f t="shared" si="2"/>
        <v>3.8075132457068288</v>
      </c>
      <c r="G48" s="4">
        <f t="shared" si="3"/>
        <v>2.5623126472485893</v>
      </c>
      <c r="I48" s="4">
        <f t="shared" si="4"/>
        <v>1.0340019675106376</v>
      </c>
    </row>
    <row r="49" spans="1:9" x14ac:dyDescent="0.2">
      <c r="A49" s="4">
        <f>IF('True_Odds_Calculator_3-way'!A50="","",'True_Odds_Calculator_3-way'!A50)</f>
        <v>3.72</v>
      </c>
      <c r="B49" s="4">
        <f>IF('True_Odds_Calculator_3-way'!B50="","",'True_Odds_Calculator_3-way'!B50)</f>
        <v>3.57</v>
      </c>
      <c r="C49" s="4">
        <f>IF('True_Odds_Calculator_3-way'!C50="","",'True_Odds_Calculator_3-way'!C50)</f>
        <v>2.06</v>
      </c>
      <c r="D49" s="4">
        <f t="shared" si="0"/>
        <v>3.4366142322885818E-2</v>
      </c>
      <c r="E49" s="4">
        <f t="shared" si="1"/>
        <v>3.8855801777296013</v>
      </c>
      <c r="F49" s="4">
        <f t="shared" si="2"/>
        <v>3.7222229478647595</v>
      </c>
      <c r="G49" s="4">
        <f t="shared" si="3"/>
        <v>2.1097869300304275</v>
      </c>
      <c r="I49" s="4">
        <f t="shared" si="4"/>
        <v>1.0343661423228858</v>
      </c>
    </row>
    <row r="50" spans="1:9" x14ac:dyDescent="0.2">
      <c r="A50" s="4">
        <f>IF('True_Odds_Calculator_3-way'!A51="","",'True_Odds_Calculator_3-way'!A51)</f>
        <v>2.87</v>
      </c>
      <c r="B50" s="4">
        <f>IF('True_Odds_Calculator_3-way'!B51="","",'True_Odds_Calculator_3-way'!B51)</f>
        <v>3.6</v>
      </c>
      <c r="C50" s="4">
        <f>IF('True_Odds_Calculator_3-way'!C51="","",'True_Odds_Calculator_3-way'!C51)</f>
        <v>2.46</v>
      </c>
      <c r="D50" s="4">
        <f t="shared" si="0"/>
        <v>3.271389856755702E-2</v>
      </c>
      <c r="E50" s="4">
        <f t="shared" si="1"/>
        <v>2.9627222328426681</v>
      </c>
      <c r="F50" s="4">
        <f t="shared" si="2"/>
        <v>3.7470986460348161</v>
      </c>
      <c r="G50" s="4">
        <f t="shared" si="3"/>
        <v>2.5278094927418038</v>
      </c>
      <c r="I50" s="4">
        <f t="shared" si="4"/>
        <v>1.032713898567557</v>
      </c>
    </row>
    <row r="51" spans="1:9" x14ac:dyDescent="0.2">
      <c r="A51" s="4">
        <f>IF('True_Odds_Calculator_3-way'!A52="","",'True_Odds_Calculator_3-way'!A52)</f>
        <v>3.65</v>
      </c>
      <c r="B51" s="4">
        <f>IF('True_Odds_Calculator_3-way'!B52="","",'True_Odds_Calculator_3-way'!B52)</f>
        <v>3.69</v>
      </c>
      <c r="C51" s="4">
        <f>IF('True_Odds_Calculator_3-way'!C52="","",'True_Odds_Calculator_3-way'!C52)</f>
        <v>2.04</v>
      </c>
      <c r="D51" s="4">
        <f t="shared" si="0"/>
        <v>3.5171391198198787E-2</v>
      </c>
      <c r="E51" s="4">
        <f t="shared" si="1"/>
        <v>3.8131727518499803</v>
      </c>
      <c r="F51" s="4">
        <f t="shared" si="2"/>
        <v>3.85685048035621</v>
      </c>
      <c r="G51" s="4">
        <f t="shared" si="3"/>
        <v>2.0899852278726159</v>
      </c>
      <c r="I51" s="4">
        <f t="shared" si="4"/>
        <v>1.0351713911981988</v>
      </c>
    </row>
    <row r="52" spans="1:9" x14ac:dyDescent="0.2">
      <c r="A52" s="4">
        <f>IF('True_Odds_Calculator_3-way'!A53="","",'True_Odds_Calculator_3-way'!A53)</f>
        <v>1.29</v>
      </c>
      <c r="B52" s="4">
        <f>IF('True_Odds_Calculator_3-way'!B53="","",'True_Odds_Calculator_3-way'!B53)</f>
        <v>5.7</v>
      </c>
      <c r="C52" s="4">
        <f>IF('True_Odds_Calculator_3-way'!C53="","",'True_Odds_Calculator_3-way'!C53)</f>
        <v>11.64</v>
      </c>
      <c r="D52" s="4">
        <f t="shared" si="0"/>
        <v>3.6543047861802513E-2</v>
      </c>
      <c r="E52" s="4">
        <f t="shared" si="1"/>
        <v>1.3105940332076469</v>
      </c>
      <c r="F52" s="4">
        <f t="shared" si="2"/>
        <v>6.1252898438707675</v>
      </c>
      <c r="G52" s="4">
        <f t="shared" si="3"/>
        <v>13.563066917679265</v>
      </c>
      <c r="I52" s="4">
        <f t="shared" si="4"/>
        <v>1.0365430478618025</v>
      </c>
    </row>
    <row r="53" spans="1:9" x14ac:dyDescent="0.2">
      <c r="A53" s="4">
        <f>IF('True_Odds_Calculator_3-way'!A54="","",'True_Odds_Calculator_3-way'!A54)</f>
        <v>3.12</v>
      </c>
      <c r="B53" s="4">
        <f>IF('True_Odds_Calculator_3-way'!B54="","",'True_Odds_Calculator_3-way'!B54)</f>
        <v>3.53</v>
      </c>
      <c r="C53" s="4">
        <f>IF('True_Odds_Calculator_3-way'!C54="","",'True_Odds_Calculator_3-way'!C54)</f>
        <v>2.33</v>
      </c>
      <c r="D53" s="4">
        <f t="shared" si="0"/>
        <v>3.298348884921376E-2</v>
      </c>
      <c r="E53" s="4">
        <f t="shared" si="1"/>
        <v>3.2308264865692409</v>
      </c>
      <c r="F53" s="4">
        <f t="shared" si="2"/>
        <v>3.6725331102544239</v>
      </c>
      <c r="G53" s="4">
        <f t="shared" si="3"/>
        <v>2.3912572588738139</v>
      </c>
      <c r="I53" s="4">
        <f t="shared" si="4"/>
        <v>1.0329834888492138</v>
      </c>
    </row>
    <row r="54" spans="1:9" x14ac:dyDescent="0.2">
      <c r="A54" s="4">
        <f>IF('True_Odds_Calculator_3-way'!A55="","",'True_Odds_Calculator_3-way'!A55)</f>
        <v>3.66</v>
      </c>
      <c r="B54" s="4">
        <f>IF('True_Odds_Calculator_3-way'!B55="","",'True_Odds_Calculator_3-way'!B55)</f>
        <v>3.66</v>
      </c>
      <c r="C54" s="4">
        <f>IF('True_Odds_Calculator_3-way'!C55="","",'True_Odds_Calculator_3-way'!C55)</f>
        <v>2.0499999999999998</v>
      </c>
      <c r="D54" s="4">
        <f t="shared" si="0"/>
        <v>3.4252965480474407E-2</v>
      </c>
      <c r="E54" s="4">
        <f t="shared" si="1"/>
        <v>3.8196164941455963</v>
      </c>
      <c r="F54" s="4">
        <f t="shared" si="2"/>
        <v>3.8196164941455963</v>
      </c>
      <c r="G54" s="4">
        <f t="shared" si="3"/>
        <v>2.0991327053996081</v>
      </c>
      <c r="I54" s="4">
        <f t="shared" si="4"/>
        <v>1.0342529654804744</v>
      </c>
    </row>
    <row r="55" spans="1:9" x14ac:dyDescent="0.2">
      <c r="A55" s="4">
        <f>IF('True_Odds_Calculator_3-way'!A56="","",'True_Odds_Calculator_3-way'!A56)</f>
        <v>5.21</v>
      </c>
      <c r="B55" s="4">
        <f>IF('True_Odds_Calculator_3-way'!B56="","",'True_Odds_Calculator_3-way'!B56)</f>
        <v>3.82</v>
      </c>
      <c r="C55" s="4">
        <f>IF('True_Odds_Calculator_3-way'!C56="","",'True_Odds_Calculator_3-way'!C56)</f>
        <v>1.71</v>
      </c>
      <c r="D55" s="4">
        <f t="shared" si="0"/>
        <v>3.8514006003979251E-2</v>
      </c>
      <c r="E55" s="4">
        <f t="shared" si="1"/>
        <v>5.5834549117782899</v>
      </c>
      <c r="F55" s="4">
        <f t="shared" si="2"/>
        <v>4.0169982863929423</v>
      </c>
      <c r="G55" s="4">
        <f t="shared" si="3"/>
        <v>1.7483822055747715</v>
      </c>
      <c r="I55" s="4">
        <f t="shared" si="4"/>
        <v>1.0385140060039793</v>
      </c>
    </row>
    <row r="56" spans="1:9" x14ac:dyDescent="0.2">
      <c r="A56" s="4">
        <f>IF('True_Odds_Calculator_3-way'!A57="","",'True_Odds_Calculator_3-way'!A57)</f>
        <v>2.25</v>
      </c>
      <c r="B56" s="4">
        <f>IF('True_Odds_Calculator_3-way'!B57="","",'True_Odds_Calculator_3-way'!B57)</f>
        <v>3.44</v>
      </c>
      <c r="C56" s="4">
        <f>IF('True_Odds_Calculator_3-way'!C57="","",'True_Odds_Calculator_3-way'!C57)</f>
        <v>3.34</v>
      </c>
      <c r="D56" s="4">
        <f t="shared" si="0"/>
        <v>3.4543316467839702E-2</v>
      </c>
      <c r="E56" s="4">
        <f t="shared" si="1"/>
        <v>2.309842207780604</v>
      </c>
      <c r="F56" s="4">
        <f t="shared" si="2"/>
        <v>3.5818769628671725</v>
      </c>
      <c r="G56" s="4">
        <f t="shared" si="3"/>
        <v>3.4735880324271071</v>
      </c>
      <c r="I56" s="4">
        <f t="shared" si="4"/>
        <v>1.0345433164678397</v>
      </c>
    </row>
    <row r="57" spans="1:9" x14ac:dyDescent="0.2">
      <c r="A57" s="4">
        <f>IF('True_Odds_Calculator_3-way'!A58="","",'True_Odds_Calculator_3-way'!A58)</f>
        <v>3.2</v>
      </c>
      <c r="B57" s="4">
        <f>IF('True_Odds_Calculator_3-way'!B58="","",'True_Odds_Calculator_3-way'!B58)</f>
        <v>3.13</v>
      </c>
      <c r="C57" s="4">
        <f>IF('True_Odds_Calculator_3-way'!C58="","",'True_Odds_Calculator_3-way'!C58)</f>
        <v>2.4300000000000002</v>
      </c>
      <c r="D57" s="4">
        <f t="shared" si="0"/>
        <v>4.3511451636229603E-2</v>
      </c>
      <c r="E57" s="4">
        <f t="shared" si="1"/>
        <v>3.3557476832234308</v>
      </c>
      <c r="F57" s="4">
        <f t="shared" si="2"/>
        <v>3.2788497721943255</v>
      </c>
      <c r="G57" s="4">
        <f t="shared" si="3"/>
        <v>2.5187723058900313</v>
      </c>
      <c r="I57" s="4">
        <f t="shared" si="4"/>
        <v>1.0435114516362296</v>
      </c>
    </row>
    <row r="58" spans="1:9" x14ac:dyDescent="0.2">
      <c r="A58" s="4">
        <f>IF('True_Odds_Calculator_3-way'!A59="","",'True_Odds_Calculator_3-way'!A59)</f>
        <v>2.38</v>
      </c>
      <c r="B58" s="4">
        <f>IF('True_Odds_Calculator_3-way'!B59="","",'True_Odds_Calculator_3-way'!B59)</f>
        <v>3.24</v>
      </c>
      <c r="C58" s="4">
        <f>IF('True_Odds_Calculator_3-way'!C59="","",'True_Odds_Calculator_3-way'!C59)</f>
        <v>3.29</v>
      </c>
      <c r="D58" s="4">
        <f t="shared" si="0"/>
        <v>3.2761410316687778E-2</v>
      </c>
      <c r="E58" s="4">
        <f t="shared" si="1"/>
        <v>2.4435085435664354</v>
      </c>
      <c r="F58" s="4">
        <f t="shared" si="2"/>
        <v>3.3588436929266772</v>
      </c>
      <c r="G58" s="4">
        <f t="shared" si="3"/>
        <v>3.4126094139979619</v>
      </c>
      <c r="I58" s="4">
        <f t="shared" si="4"/>
        <v>1.0327614103166878</v>
      </c>
    </row>
    <row r="59" spans="1:9" x14ac:dyDescent="0.2">
      <c r="A59" s="4">
        <f>IF('True_Odds_Calculator_3-way'!A60="","",'True_Odds_Calculator_3-way'!A60)</f>
        <v>3.43</v>
      </c>
      <c r="B59" s="4">
        <f>IF('True_Odds_Calculator_3-way'!B60="","",'True_Odds_Calculator_3-way'!B60)</f>
        <v>3.4</v>
      </c>
      <c r="C59" s="4">
        <f>IF('True_Odds_Calculator_3-way'!C60="","",'True_Odds_Calculator_3-way'!C60)</f>
        <v>2.23</v>
      </c>
      <c r="D59" s="4">
        <f t="shared" si="0"/>
        <v>3.4093329836739183E-2</v>
      </c>
      <c r="E59" s="4">
        <f t="shared" si="1"/>
        <v>3.5691246221298334</v>
      </c>
      <c r="F59" s="4">
        <f t="shared" si="2"/>
        <v>3.5366531188038466</v>
      </c>
      <c r="G59" s="4">
        <f t="shared" si="3"/>
        <v>2.2879837040929796</v>
      </c>
      <c r="I59" s="4">
        <f t="shared" si="4"/>
        <v>1.0340933298367392</v>
      </c>
    </row>
    <row r="60" spans="1:9" x14ac:dyDescent="0.2">
      <c r="A60" s="4">
        <f>IF('True_Odds_Calculator_3-way'!A61="","",'True_Odds_Calculator_3-way'!A61)</f>
        <v>2.2599999999999998</v>
      </c>
      <c r="B60" s="4">
        <f>IF('True_Odds_Calculator_3-way'!B61="","",'True_Odds_Calculator_3-way'!B61)</f>
        <v>3.42</v>
      </c>
      <c r="C60" s="4">
        <f>IF('True_Odds_Calculator_3-way'!C61="","",'True_Odds_Calculator_3-way'!C61)</f>
        <v>3.35</v>
      </c>
      <c r="D60" s="4">
        <f t="shared" si="0"/>
        <v>3.3382999611475395E-2</v>
      </c>
      <c r="E60" s="4">
        <f t="shared" si="1"/>
        <v>2.3183018758681118</v>
      </c>
      <c r="F60" s="4">
        <f t="shared" si="2"/>
        <v>3.5553028063099639</v>
      </c>
      <c r="G60" s="4">
        <f t="shared" si="3"/>
        <v>3.4797157399335763</v>
      </c>
      <c r="I60" s="4">
        <f t="shared" si="4"/>
        <v>1.0333829996114754</v>
      </c>
    </row>
    <row r="61" spans="1:9" x14ac:dyDescent="0.2">
      <c r="A61" s="4">
        <f>IF('True_Odds_Calculator_3-way'!A62="","",'True_Odds_Calculator_3-way'!A62)</f>
        <v>3.08</v>
      </c>
      <c r="B61" s="4">
        <f>IF('True_Odds_Calculator_3-way'!B62="","",'True_Odds_Calculator_3-way'!B62)</f>
        <v>3.1</v>
      </c>
      <c r="C61" s="4">
        <f>IF('True_Odds_Calculator_3-way'!C62="","",'True_Odds_Calculator_3-way'!C62)</f>
        <v>2.6</v>
      </c>
      <c r="D61" s="4">
        <f t="shared" si="0"/>
        <v>3.1871354451999512E-2</v>
      </c>
      <c r="E61" s="4">
        <f t="shared" si="1"/>
        <v>3.1841907237652207</v>
      </c>
      <c r="F61" s="4">
        <f t="shared" si="2"/>
        <v>3.205571433490582</v>
      </c>
      <c r="G61" s="4">
        <f t="shared" si="3"/>
        <v>2.6738568474264706</v>
      </c>
      <c r="I61" s="4">
        <f t="shared" si="4"/>
        <v>1.0318713544519995</v>
      </c>
    </row>
    <row r="62" spans="1:9" x14ac:dyDescent="0.2">
      <c r="A62" s="4">
        <f>IF('True_Odds_Calculator_3-way'!A63="","",'True_Odds_Calculator_3-way'!A63)</f>
        <v>1.93</v>
      </c>
      <c r="B62" s="4">
        <f>IF('True_Odds_Calculator_3-way'!B63="","",'True_Odds_Calculator_3-way'!B63)</f>
        <v>3.6</v>
      </c>
      <c r="C62" s="4">
        <f>IF('True_Odds_Calculator_3-way'!C63="","",'True_Odds_Calculator_3-way'!C63)</f>
        <v>4</v>
      </c>
      <c r="D62" s="4">
        <f t="shared" si="0"/>
        <v>4.5912492803684479E-2</v>
      </c>
      <c r="E62" s="4">
        <f t="shared" si="1"/>
        <v>1.9887415322965367</v>
      </c>
      <c r="F62" s="4">
        <f t="shared" si="2"/>
        <v>3.8099067812100165</v>
      </c>
      <c r="G62" s="4">
        <f t="shared" si="3"/>
        <v>4.2608340147179069</v>
      </c>
      <c r="I62" s="4">
        <f t="shared" si="4"/>
        <v>1.0459124928036845</v>
      </c>
    </row>
    <row r="63" spans="1:9" x14ac:dyDescent="0.2">
      <c r="A63" s="4">
        <f>IF('True_Odds_Calculator_3-way'!A64="","",'True_Odds_Calculator_3-way'!A64)</f>
        <v>4</v>
      </c>
      <c r="B63" s="4">
        <f>IF('True_Odds_Calculator_3-way'!B64="","",'True_Odds_Calculator_3-way'!B64)</f>
        <v>3.51</v>
      </c>
      <c r="C63" s="4">
        <f>IF('True_Odds_Calculator_3-way'!C64="","",'True_Odds_Calculator_3-way'!C64)</f>
        <v>2</v>
      </c>
      <c r="D63" s="4">
        <f t="shared" si="0"/>
        <v>3.490028490028485E-2</v>
      </c>
      <c r="E63" s="4">
        <f t="shared" si="1"/>
        <v>4.1952191235059759</v>
      </c>
      <c r="F63" s="4">
        <f t="shared" si="2"/>
        <v>3.6594265855777577</v>
      </c>
      <c r="G63" s="4">
        <f t="shared" si="3"/>
        <v>2.0476421973748176</v>
      </c>
      <c r="I63" s="4">
        <f t="shared" si="4"/>
        <v>1.0349002849002849</v>
      </c>
    </row>
    <row r="64" spans="1:9" x14ac:dyDescent="0.2">
      <c r="A64" s="4">
        <f>IF('True_Odds_Calculator_3-way'!A65="","",'True_Odds_Calculator_3-way'!A65)</f>
        <v>3.25</v>
      </c>
      <c r="B64" s="4">
        <f>IF('True_Odds_Calculator_3-way'!B65="","",'True_Odds_Calculator_3-way'!B65)</f>
        <v>3.37</v>
      </c>
      <c r="C64" s="4">
        <f>IF('True_Odds_Calculator_3-way'!C65="","",'True_Odds_Calculator_3-way'!C65)</f>
        <v>2.33</v>
      </c>
      <c r="D64" s="4">
        <f t="shared" si="0"/>
        <v>3.3612762093041315E-2</v>
      </c>
      <c r="E64" s="4">
        <f t="shared" si="1"/>
        <v>3.3728171764464872</v>
      </c>
      <c r="F64" s="4">
        <f t="shared" si="2"/>
        <v>3.5022387061136406</v>
      </c>
      <c r="G64" s="4">
        <f t="shared" si="3"/>
        <v>2.3924572789297409</v>
      </c>
      <c r="I64" s="4">
        <f t="shared" si="4"/>
        <v>1.0336127620930413</v>
      </c>
    </row>
    <row r="65" spans="1:9" x14ac:dyDescent="0.2">
      <c r="A65" s="4">
        <f>IF('True_Odds_Calculator_3-way'!A66="","",'True_Odds_Calculator_3-way'!A66)</f>
        <v>3.44</v>
      </c>
      <c r="B65" s="4">
        <f>IF('True_Odds_Calculator_3-way'!B66="","",'True_Odds_Calculator_3-way'!B66)</f>
        <v>3.41</v>
      </c>
      <c r="C65" s="4">
        <f>IF('True_Odds_Calculator_3-way'!C66="","",'True_Odds_Calculator_3-way'!C66)</f>
        <v>2.2200000000000002</v>
      </c>
      <c r="D65" s="4">
        <f t="shared" si="0"/>
        <v>3.4403256833864582E-2</v>
      </c>
      <c r="E65" s="4">
        <f t="shared" si="1"/>
        <v>3.5812780819968641</v>
      </c>
      <c r="F65" s="4">
        <f t="shared" si="2"/>
        <v>3.5487749703740556</v>
      </c>
      <c r="G65" s="4">
        <f t="shared" si="3"/>
        <v>2.2779941081118786</v>
      </c>
      <c r="I65" s="4">
        <f t="shared" si="4"/>
        <v>1.0344032568338646</v>
      </c>
    </row>
    <row r="66" spans="1:9" x14ac:dyDescent="0.2">
      <c r="A66" s="4">
        <f>IF('True_Odds_Calculator_3-way'!A67="","",'True_Odds_Calculator_3-way'!A67)</f>
        <v>2.04</v>
      </c>
      <c r="B66" s="4">
        <f>IF('True_Odds_Calculator_3-way'!B67="","",'True_Odds_Calculator_3-way'!B67)</f>
        <v>3.5</v>
      </c>
      <c r="C66" s="4">
        <f>IF('True_Odds_Calculator_3-way'!C67="","",'True_Odds_Calculator_3-way'!C67)</f>
        <v>3.86</v>
      </c>
      <c r="D66" s="4">
        <f t="shared" si="0"/>
        <v>3.4977721658611571E-2</v>
      </c>
      <c r="E66" s="4">
        <f t="shared" si="1"/>
        <v>2.08970328059445</v>
      </c>
      <c r="F66" s="4">
        <f t="shared" si="2"/>
        <v>3.6489019912441742</v>
      </c>
      <c r="G66" s="4">
        <f t="shared" si="3"/>
        <v>4.0419045756746188</v>
      </c>
      <c r="I66" s="4">
        <f t="shared" si="4"/>
        <v>1.0349777216586116</v>
      </c>
    </row>
    <row r="67" spans="1:9" x14ac:dyDescent="0.2">
      <c r="A67" s="4">
        <f>IF('True_Odds_Calculator_3-way'!A68="","",'True_Odds_Calculator_3-way'!A68)</f>
        <v>1.54</v>
      </c>
      <c r="B67" s="4">
        <f>IF('True_Odds_Calculator_3-way'!B68="","",'True_Odds_Calculator_3-way'!B68)</f>
        <v>4.1900000000000004</v>
      </c>
      <c r="C67" s="4">
        <f>IF('True_Odds_Calculator_3-way'!C68="","",'True_Odds_Calculator_3-way'!C68)</f>
        <v>6.68</v>
      </c>
      <c r="D67" s="4">
        <f t="shared" ref="D67:D130" si="5">IF(A67="","",((1/A67)+(1/B67)+(1/C67))-1)</f>
        <v>3.7714732639918092E-2</v>
      </c>
      <c r="E67" s="4">
        <f t="shared" ref="E67:E130" si="6">IF(A67="","",(3*A67)/(3-($D67*A67)))</f>
        <v>1.5704033695186883</v>
      </c>
      <c r="F67" s="4">
        <f t="shared" ref="F67:F130" si="7">IF(B67="","",(3*B67)/(3-($D67*B67)))</f>
        <v>4.4229800771433325</v>
      </c>
      <c r="G67" s="4">
        <f t="shared" ref="G67:G130" si="8">IF(C67="","",(3*C67)/(3-($D67*C67)))</f>
        <v>7.2924023729078131</v>
      </c>
      <c r="I67" s="4">
        <f t="shared" ref="I67:I130" si="9">IF(A67="","",D67+1)</f>
        <v>1.0377147326399181</v>
      </c>
    </row>
    <row r="68" spans="1:9" x14ac:dyDescent="0.2">
      <c r="A68" s="4">
        <f>IF('True_Odds_Calculator_3-way'!A69="","",'True_Odds_Calculator_3-way'!A69)</f>
        <v>2.76</v>
      </c>
      <c r="B68" s="4">
        <f>IF('True_Odds_Calculator_3-way'!B69="","",'True_Odds_Calculator_3-way'!B69)</f>
        <v>3.43</v>
      </c>
      <c r="C68" s="4">
        <f>IF('True_Odds_Calculator_3-way'!C69="","",'True_Odds_Calculator_3-way'!C69)</f>
        <v>2.64</v>
      </c>
      <c r="D68" s="4">
        <f t="shared" si="5"/>
        <v>3.2651908871962121E-2</v>
      </c>
      <c r="E68" s="4">
        <f t="shared" si="6"/>
        <v>2.8454774487247447</v>
      </c>
      <c r="F68" s="4">
        <f t="shared" si="7"/>
        <v>3.563014514175443</v>
      </c>
      <c r="G68" s="4">
        <f t="shared" si="8"/>
        <v>2.7181010451142735</v>
      </c>
      <c r="I68" s="4">
        <f t="shared" si="9"/>
        <v>1.0326519088719621</v>
      </c>
    </row>
    <row r="69" spans="1:9" x14ac:dyDescent="0.2">
      <c r="A69" s="4">
        <f>IF('True_Odds_Calculator_3-way'!A70="","",'True_Odds_Calculator_3-way'!A70)</f>
        <v>2.35</v>
      </c>
      <c r="B69" s="4">
        <f>IF('True_Odds_Calculator_3-way'!B70="","",'True_Odds_Calculator_3-way'!B70)</f>
        <v>3.44</v>
      </c>
      <c r="C69" s="4">
        <f>IF('True_Odds_Calculator_3-way'!C70="","",'True_Odds_Calculator_3-way'!C70)</f>
        <v>3.15</v>
      </c>
      <c r="D69" s="4">
        <f t="shared" si="5"/>
        <v>3.3689906772539135E-2</v>
      </c>
      <c r="E69" s="4">
        <f t="shared" si="6"/>
        <v>2.4136985349177413</v>
      </c>
      <c r="F69" s="4">
        <f t="shared" si="7"/>
        <v>3.5782309738824147</v>
      </c>
      <c r="G69" s="4">
        <f t="shared" si="8"/>
        <v>3.2655156642059322</v>
      </c>
      <c r="I69" s="4">
        <f t="shared" si="9"/>
        <v>1.0336899067725391</v>
      </c>
    </row>
    <row r="70" spans="1:9" x14ac:dyDescent="0.2">
      <c r="A70" s="4">
        <f>IF('True_Odds_Calculator_3-way'!A71="","",'True_Odds_Calculator_3-way'!A71)</f>
        <v>2.21</v>
      </c>
      <c r="B70" s="4">
        <f>IF('True_Odds_Calculator_3-way'!B71="","",'True_Odds_Calculator_3-way'!B71)</f>
        <v>3.46</v>
      </c>
      <c r="C70" s="4">
        <f>IF('True_Odds_Calculator_3-way'!C71="","",'True_Odds_Calculator_3-way'!C71)</f>
        <v>3.28</v>
      </c>
      <c r="D70" s="4">
        <f t="shared" si="5"/>
        <v>4.6384077603755625E-2</v>
      </c>
      <c r="E70" s="4">
        <f t="shared" si="6"/>
        <v>2.288186423594309</v>
      </c>
      <c r="F70" s="4">
        <f t="shared" si="7"/>
        <v>3.6555588851563674</v>
      </c>
      <c r="G70" s="4">
        <f t="shared" si="8"/>
        <v>3.4552257558257433</v>
      </c>
      <c r="I70" s="4">
        <f t="shared" si="9"/>
        <v>1.0463840776037556</v>
      </c>
    </row>
    <row r="71" spans="1:9" x14ac:dyDescent="0.2">
      <c r="A71" s="4">
        <f>IF('True_Odds_Calculator_3-way'!A72="","",'True_Odds_Calculator_3-way'!A72)</f>
        <v>2.66</v>
      </c>
      <c r="B71" s="4">
        <f>IF('True_Odds_Calculator_3-way'!B72="","",'True_Odds_Calculator_3-way'!B72)</f>
        <v>3.38</v>
      </c>
      <c r="C71" s="4">
        <f>IF('True_Odds_Calculator_3-way'!C72="","",'True_Odds_Calculator_3-way'!C72)</f>
        <v>2.69</v>
      </c>
      <c r="D71" s="4">
        <f t="shared" si="5"/>
        <v>4.3545049685651538E-2</v>
      </c>
      <c r="E71" s="4">
        <f t="shared" si="6"/>
        <v>2.7668270371116668</v>
      </c>
      <c r="F71" s="4">
        <f t="shared" si="7"/>
        <v>3.554380599236215</v>
      </c>
      <c r="G71" s="4">
        <f t="shared" si="8"/>
        <v>2.7992997637431825</v>
      </c>
      <c r="I71" s="4">
        <f t="shared" si="9"/>
        <v>1.0435450496856515</v>
      </c>
    </row>
    <row r="72" spans="1:9" x14ac:dyDescent="0.2">
      <c r="A72" s="4">
        <f>IF('True_Odds_Calculator_3-way'!A73="","",'True_Odds_Calculator_3-way'!A73)</f>
        <v>1.88</v>
      </c>
      <c r="B72" s="4">
        <f>IF('True_Odds_Calculator_3-way'!B73="","",'True_Odds_Calculator_3-way'!B73)</f>
        <v>3.71</v>
      </c>
      <c r="C72" s="4">
        <f>IF('True_Odds_Calculator_3-way'!C73="","",'True_Odds_Calculator_3-way'!C73)</f>
        <v>4.0599999999999996</v>
      </c>
      <c r="D72" s="4">
        <f t="shared" si="5"/>
        <v>4.7762091311974508E-2</v>
      </c>
      <c r="E72" s="4">
        <f t="shared" si="6"/>
        <v>1.9380062930121504</v>
      </c>
      <c r="F72" s="4">
        <f t="shared" si="7"/>
        <v>3.9428898915653892</v>
      </c>
      <c r="G72" s="4">
        <f t="shared" si="8"/>
        <v>4.3405656112481337</v>
      </c>
      <c r="I72" s="4">
        <f t="shared" si="9"/>
        <v>1.0477620913119745</v>
      </c>
    </row>
    <row r="73" spans="1:9" x14ac:dyDescent="0.2">
      <c r="A73" s="4">
        <f>IF('True_Odds_Calculator_3-way'!A74="","",'True_Odds_Calculator_3-way'!A74)</f>
        <v>5.0199999999999996</v>
      </c>
      <c r="B73" s="4">
        <f>IF('True_Odds_Calculator_3-way'!B74="","",'True_Odds_Calculator_3-way'!B74)</f>
        <v>4.04</v>
      </c>
      <c r="C73" s="4">
        <f>IF('True_Odds_Calculator_3-way'!C74="","",'True_Odds_Calculator_3-way'!C74)</f>
        <v>1.66</v>
      </c>
      <c r="D73" s="4">
        <f t="shared" si="5"/>
        <v>4.9137578280460392E-2</v>
      </c>
      <c r="E73" s="4">
        <f t="shared" si="6"/>
        <v>5.469741555450419</v>
      </c>
      <c r="F73" s="4">
        <f t="shared" si="7"/>
        <v>4.3262782172090279</v>
      </c>
      <c r="G73" s="4">
        <f t="shared" si="8"/>
        <v>1.7063959853570634</v>
      </c>
      <c r="I73" s="4">
        <f t="shared" si="9"/>
        <v>1.0491375782804604</v>
      </c>
    </row>
    <row r="74" spans="1:9" x14ac:dyDescent="0.2">
      <c r="A74" s="4">
        <f>IF('True_Odds_Calculator_3-way'!A75="","",'True_Odds_Calculator_3-way'!A75)</f>
        <v>2.33</v>
      </c>
      <c r="B74" s="4">
        <f>IF('True_Odds_Calculator_3-way'!B75="","",'True_Odds_Calculator_3-way'!B75)</f>
        <v>3.62</v>
      </c>
      <c r="C74" s="4">
        <f>IF('True_Odds_Calculator_3-way'!C75="","",'True_Odds_Calculator_3-way'!C75)</f>
        <v>2.95</v>
      </c>
      <c r="D74" s="4">
        <f t="shared" si="5"/>
        <v>4.4410694126332695E-2</v>
      </c>
      <c r="E74" s="4">
        <f t="shared" si="6"/>
        <v>2.4132381481037259</v>
      </c>
      <c r="F74" s="4">
        <f t="shared" si="7"/>
        <v>3.8249762880422553</v>
      </c>
      <c r="G74" s="4">
        <f t="shared" si="8"/>
        <v>3.0847109171251268</v>
      </c>
      <c r="I74" s="4">
        <f t="shared" si="9"/>
        <v>1.0444106941263327</v>
      </c>
    </row>
    <row r="75" spans="1:9" x14ac:dyDescent="0.2">
      <c r="A75" s="4">
        <f>IF('True_Odds_Calculator_3-way'!A76="","",'True_Odds_Calculator_3-way'!A76)</f>
        <v>2.2599999999999998</v>
      </c>
      <c r="B75" s="4">
        <f>IF('True_Odds_Calculator_3-way'!B76="","",'True_Odds_Calculator_3-way'!B76)</f>
        <v>3.56</v>
      </c>
      <c r="C75" s="4">
        <f>IF('True_Odds_Calculator_3-way'!C76="","",'True_Odds_Calculator_3-way'!C76)</f>
        <v>3.12</v>
      </c>
      <c r="D75" s="4">
        <f t="shared" si="5"/>
        <v>4.3889573023509598E-2</v>
      </c>
      <c r="E75" s="4">
        <f t="shared" si="6"/>
        <v>2.3372785590209668</v>
      </c>
      <c r="F75" s="4">
        <f t="shared" si="7"/>
        <v>3.7556002751264321</v>
      </c>
      <c r="G75" s="4">
        <f t="shared" si="8"/>
        <v>3.26922425074252</v>
      </c>
      <c r="I75" s="4">
        <f t="shared" si="9"/>
        <v>1.0438895730235096</v>
      </c>
    </row>
    <row r="76" spans="1:9" x14ac:dyDescent="0.2">
      <c r="A76" s="4">
        <f>IF('True_Odds_Calculator_3-way'!A77="","",'True_Odds_Calculator_3-way'!A77)</f>
        <v>1.69</v>
      </c>
      <c r="B76" s="4">
        <f>IF('True_Odds_Calculator_3-way'!B77="","",'True_Odds_Calculator_3-way'!B77)</f>
        <v>4.28</v>
      </c>
      <c r="C76" s="4">
        <f>IF('True_Odds_Calculator_3-way'!C77="","",'True_Odds_Calculator_3-way'!C77)</f>
        <v>4.47</v>
      </c>
      <c r="D76" s="4">
        <f t="shared" si="5"/>
        <v>4.9074482676883635E-2</v>
      </c>
      <c r="E76" s="4">
        <f t="shared" si="6"/>
        <v>1.7380488683148958</v>
      </c>
      <c r="F76" s="4">
        <f t="shared" si="7"/>
        <v>4.6022145164281012</v>
      </c>
      <c r="G76" s="4">
        <f t="shared" si="8"/>
        <v>4.8226358560653404</v>
      </c>
      <c r="I76" s="4">
        <f t="shared" si="9"/>
        <v>1.0490744826768836</v>
      </c>
    </row>
    <row r="77" spans="1:9" x14ac:dyDescent="0.2">
      <c r="A77" s="4">
        <f>IF('True_Odds_Calculator_3-way'!A78="","",'True_Odds_Calculator_3-way'!A78)</f>
        <v>1.76</v>
      </c>
      <c r="B77" s="4">
        <f>IF('True_Odds_Calculator_3-way'!B78="","",'True_Odds_Calculator_3-way'!B78)</f>
        <v>4.08</v>
      </c>
      <c r="C77" s="4">
        <f>IF('True_Odds_Calculator_3-way'!C78="","",'True_Odds_Calculator_3-way'!C78)</f>
        <v>4.28</v>
      </c>
      <c r="D77" s="4">
        <f t="shared" si="5"/>
        <v>4.6924717210588662E-2</v>
      </c>
      <c r="E77" s="4">
        <f t="shared" si="6"/>
        <v>1.8098229181322989</v>
      </c>
      <c r="F77" s="4">
        <f t="shared" si="7"/>
        <v>4.3581251550371185</v>
      </c>
      <c r="G77" s="4">
        <f t="shared" si="8"/>
        <v>4.5870867906745723</v>
      </c>
      <c r="I77" s="4">
        <f t="shared" si="9"/>
        <v>1.0469247172105887</v>
      </c>
    </row>
    <row r="78" spans="1:9" x14ac:dyDescent="0.2">
      <c r="A78" s="4">
        <f>IF('True_Odds_Calculator_3-way'!A79="","",'True_Odds_Calculator_3-way'!A79)</f>
        <v>6.28</v>
      </c>
      <c r="B78" s="4">
        <f>IF('True_Odds_Calculator_3-way'!B79="","",'True_Odds_Calculator_3-way'!B79)</f>
        <v>4.5999999999999996</v>
      </c>
      <c r="C78" s="4">
        <f>IF('True_Odds_Calculator_3-way'!C79="","",'True_Odds_Calculator_3-way'!C79)</f>
        <v>1.48</v>
      </c>
      <c r="D78" s="4">
        <f t="shared" si="5"/>
        <v>5.2302648813310704E-2</v>
      </c>
      <c r="E78" s="4">
        <f t="shared" si="6"/>
        <v>7.0521139398631174</v>
      </c>
      <c r="F78" s="4">
        <f t="shared" si="7"/>
        <v>5.0010730283104792</v>
      </c>
      <c r="G78" s="4">
        <f t="shared" si="8"/>
        <v>1.5191993541466888</v>
      </c>
      <c r="I78" s="4">
        <f t="shared" si="9"/>
        <v>1.0523026488133107</v>
      </c>
    </row>
    <row r="79" spans="1:9" x14ac:dyDescent="0.2">
      <c r="A79" s="4">
        <f>IF('True_Odds_Calculator_3-way'!A80="","",'True_Odds_Calculator_3-way'!A80)</f>
        <v>6.01</v>
      </c>
      <c r="B79" s="4">
        <f>IF('True_Odds_Calculator_3-way'!B80="","",'True_Odds_Calculator_3-way'!B80)</f>
        <v>4.83</v>
      </c>
      <c r="C79" s="4">
        <f>IF('True_Odds_Calculator_3-way'!C80="","",'True_Odds_Calculator_3-way'!C80)</f>
        <v>1.48</v>
      </c>
      <c r="D79" s="4">
        <f t="shared" si="5"/>
        <v>4.9104364231326469E-2</v>
      </c>
      <c r="E79" s="4">
        <f t="shared" si="6"/>
        <v>6.6657232592509219</v>
      </c>
      <c r="F79" s="4">
        <f t="shared" si="7"/>
        <v>5.2446301053958395</v>
      </c>
      <c r="G79" s="4">
        <f t="shared" si="8"/>
        <v>1.516742821359679</v>
      </c>
      <c r="I79" s="4">
        <f t="shared" si="9"/>
        <v>1.0491043642313265</v>
      </c>
    </row>
    <row r="80" spans="1:9" x14ac:dyDescent="0.2">
      <c r="A80" s="4">
        <f>IF('True_Odds_Calculator_3-way'!A81="","",'True_Odds_Calculator_3-way'!A81)</f>
        <v>2.4900000000000002</v>
      </c>
      <c r="B80" s="4">
        <f>IF('True_Odds_Calculator_3-way'!B81="","",'True_Odds_Calculator_3-way'!B81)</f>
        <v>3.39</v>
      </c>
      <c r="C80" s="4">
        <f>IF('True_Odds_Calculator_3-way'!C81="","",'True_Odds_Calculator_3-way'!C81)</f>
        <v>2.87</v>
      </c>
      <c r="D80" s="4">
        <f t="shared" si="5"/>
        <v>4.5023732189403143E-2</v>
      </c>
      <c r="E80" s="4">
        <f t="shared" si="6"/>
        <v>2.5866628072014546</v>
      </c>
      <c r="F80" s="4">
        <f t="shared" si="7"/>
        <v>3.5717176253357974</v>
      </c>
      <c r="G80" s="4">
        <f t="shared" si="8"/>
        <v>2.9991829174279867</v>
      </c>
      <c r="I80" s="4">
        <f t="shared" si="9"/>
        <v>1.0450237321894031</v>
      </c>
    </row>
    <row r="81" spans="1:9" x14ac:dyDescent="0.2">
      <c r="A81" s="4">
        <f>IF('True_Odds_Calculator_3-way'!A82="","",'True_Odds_Calculator_3-way'!A82)</f>
        <v>2.2400000000000002</v>
      </c>
      <c r="B81" s="4">
        <f>IF('True_Odds_Calculator_3-way'!B82="","",'True_Odds_Calculator_3-way'!B82)</f>
        <v>3.55</v>
      </c>
      <c r="C81" s="4">
        <f>IF('True_Odds_Calculator_3-way'!C82="","",'True_Odds_Calculator_3-way'!C82)</f>
        <v>3.16</v>
      </c>
      <c r="D81" s="4">
        <f t="shared" si="5"/>
        <v>4.4574408476173444E-2</v>
      </c>
      <c r="E81" s="4">
        <f t="shared" si="6"/>
        <v>2.3171188716269056</v>
      </c>
      <c r="F81" s="4">
        <f t="shared" si="7"/>
        <v>3.7476763747867268</v>
      </c>
      <c r="G81" s="4">
        <f t="shared" si="8"/>
        <v>3.3156766913324818</v>
      </c>
      <c r="I81" s="4">
        <f t="shared" si="9"/>
        <v>1.0445744084761734</v>
      </c>
    </row>
    <row r="82" spans="1:9" x14ac:dyDescent="0.2">
      <c r="A82" s="4">
        <f>IF('True_Odds_Calculator_3-way'!A83="","",'True_Odds_Calculator_3-way'!A83)</f>
        <v>1.43</v>
      </c>
      <c r="B82" s="4">
        <f>IF('True_Odds_Calculator_3-way'!B83="","",'True_Odds_Calculator_3-way'!B83)</f>
        <v>5.03</v>
      </c>
      <c r="C82" s="4">
        <f>IF('True_Odds_Calculator_3-way'!C83="","",'True_Odds_Calculator_3-way'!C83)</f>
        <v>7.96</v>
      </c>
      <c r="D82" s="4">
        <f t="shared" si="5"/>
        <v>2.3735997061871128E-2</v>
      </c>
      <c r="E82" s="4">
        <f t="shared" si="6"/>
        <v>1.4463643961709365</v>
      </c>
      <c r="F82" s="4">
        <f t="shared" si="7"/>
        <v>5.2384775511488737</v>
      </c>
      <c r="G82" s="4">
        <f t="shared" si="8"/>
        <v>8.4950116925665142</v>
      </c>
      <c r="I82" s="4">
        <f t="shared" si="9"/>
        <v>1.0237359970618711</v>
      </c>
    </row>
    <row r="83" spans="1:9" x14ac:dyDescent="0.2">
      <c r="A83" s="4">
        <f>IF('True_Odds_Calculator_3-way'!A84="","",'True_Odds_Calculator_3-way'!A84)</f>
        <v>1.54</v>
      </c>
      <c r="B83" s="4">
        <f>IF('True_Odds_Calculator_3-way'!B84="","",'True_Odds_Calculator_3-way'!B84)</f>
        <v>4.7300000000000004</v>
      </c>
      <c r="C83" s="4">
        <f>IF('True_Odds_Calculator_3-way'!C84="","",'True_Odds_Calculator_3-way'!C84)</f>
        <v>6.1</v>
      </c>
      <c r="D83" s="4">
        <f t="shared" si="5"/>
        <v>2.4701566066415381E-2</v>
      </c>
      <c r="E83" s="4">
        <f t="shared" si="6"/>
        <v>1.5597782016727548</v>
      </c>
      <c r="F83" s="4">
        <f t="shared" si="7"/>
        <v>4.9216804347296339</v>
      </c>
      <c r="G83" s="4">
        <f t="shared" si="8"/>
        <v>6.4225840302731561</v>
      </c>
      <c r="I83" s="4">
        <f t="shared" si="9"/>
        <v>1.0247015660664154</v>
      </c>
    </row>
    <row r="84" spans="1:9" x14ac:dyDescent="0.2">
      <c r="A84" s="4">
        <f>IF('True_Odds_Calculator_3-way'!A85="","",'True_Odds_Calculator_3-way'!A85)</f>
        <v>1.62</v>
      </c>
      <c r="B84" s="4">
        <f>IF('True_Odds_Calculator_3-way'!B85="","",'True_Odds_Calculator_3-way'!B85)</f>
        <v>3.78</v>
      </c>
      <c r="C84" s="4">
        <f>IF('True_Odds_Calculator_3-way'!C85="","",'True_Odds_Calculator_3-way'!C85)</f>
        <v>6.46</v>
      </c>
      <c r="D84" s="4">
        <f t="shared" si="5"/>
        <v>3.6632976777455584E-2</v>
      </c>
      <c r="E84" s="4">
        <f t="shared" si="6"/>
        <v>1.6526932598566362</v>
      </c>
      <c r="F84" s="4">
        <f t="shared" si="7"/>
        <v>3.9629186171478854</v>
      </c>
      <c r="G84" s="4">
        <f t="shared" si="8"/>
        <v>7.0132242376278056</v>
      </c>
      <c r="I84" s="4">
        <f t="shared" si="9"/>
        <v>1.0366329767774556</v>
      </c>
    </row>
    <row r="85" spans="1:9" x14ac:dyDescent="0.2">
      <c r="A85" s="4">
        <f>IF('True_Odds_Calculator_3-way'!A86="","",'True_Odds_Calculator_3-way'!A86)</f>
        <v>1.85</v>
      </c>
      <c r="B85" s="4">
        <f>IF('True_Odds_Calculator_3-way'!B86="","",'True_Odds_Calculator_3-way'!B86)</f>
        <v>3.37</v>
      </c>
      <c r="C85" s="4">
        <f>IF('True_Odds_Calculator_3-way'!C86="","",'True_Odds_Calculator_3-way'!C86)</f>
        <v>5</v>
      </c>
      <c r="D85" s="4">
        <f t="shared" si="5"/>
        <v>3.7276445585050721E-2</v>
      </c>
      <c r="E85" s="4">
        <f t="shared" si="6"/>
        <v>1.8935267676358629</v>
      </c>
      <c r="F85" s="4">
        <f t="shared" si="7"/>
        <v>3.5172822325861284</v>
      </c>
      <c r="G85" s="4">
        <f t="shared" si="8"/>
        <v>5.3312145483567521</v>
      </c>
      <c r="I85" s="4">
        <f t="shared" si="9"/>
        <v>1.0372764455850507</v>
      </c>
    </row>
    <row r="86" spans="1:9" x14ac:dyDescent="0.2">
      <c r="A86" s="4">
        <f>IF('True_Odds_Calculator_3-way'!A87="","",'True_Odds_Calculator_3-way'!A87)</f>
        <v>1.68</v>
      </c>
      <c r="B86" s="4">
        <f>IF('True_Odds_Calculator_3-way'!B87="","",'True_Odds_Calculator_3-way'!B87)</f>
        <v>3.88</v>
      </c>
      <c r="C86" s="4">
        <f>IF('True_Odds_Calculator_3-way'!C87="","",'True_Odds_Calculator_3-way'!C87)</f>
        <v>5.46</v>
      </c>
      <c r="D86" s="4">
        <f t="shared" si="5"/>
        <v>3.612023715116508E-2</v>
      </c>
      <c r="E86" s="4">
        <f t="shared" si="6"/>
        <v>1.7146834732684382</v>
      </c>
      <c r="F86" s="4">
        <f t="shared" si="7"/>
        <v>4.0701385864692483</v>
      </c>
      <c r="G86" s="4">
        <f t="shared" si="8"/>
        <v>5.8441902379813886</v>
      </c>
      <c r="I86" s="4">
        <f t="shared" si="9"/>
        <v>1.0361202371511651</v>
      </c>
    </row>
    <row r="87" spans="1:9" x14ac:dyDescent="0.2">
      <c r="A87" s="4">
        <f>IF('True_Odds_Calculator_3-way'!A88="","",'True_Odds_Calculator_3-way'!A88)</f>
        <v>1.85</v>
      </c>
      <c r="B87" s="4">
        <f>IF('True_Odds_Calculator_3-way'!B88="","",'True_Odds_Calculator_3-way'!B88)</f>
        <v>3.41</v>
      </c>
      <c r="C87" s="4">
        <f>IF('True_Odds_Calculator_3-way'!C88="","",'True_Odds_Calculator_3-way'!C88)</f>
        <v>4.97</v>
      </c>
      <c r="D87" s="4">
        <f t="shared" si="5"/>
        <v>3.500291596611449E-2</v>
      </c>
      <c r="E87" s="4">
        <f t="shared" si="6"/>
        <v>1.8908134571378059</v>
      </c>
      <c r="F87" s="4">
        <f t="shared" si="7"/>
        <v>3.5512940871315442</v>
      </c>
      <c r="G87" s="4">
        <f t="shared" si="8"/>
        <v>5.2759422022998033</v>
      </c>
      <c r="I87" s="4">
        <f t="shared" si="9"/>
        <v>1.0350029159661145</v>
      </c>
    </row>
    <row r="88" spans="1:9" x14ac:dyDescent="0.2">
      <c r="A88" s="4">
        <f>IF('True_Odds_Calculator_3-way'!A89="","",'True_Odds_Calculator_3-way'!A89)</f>
        <v>2.66</v>
      </c>
      <c r="B88" s="4">
        <f>IF('True_Odds_Calculator_3-way'!B89="","",'True_Odds_Calculator_3-way'!B89)</f>
        <v>2.89</v>
      </c>
      <c r="C88" s="4">
        <f>IF('True_Odds_Calculator_3-way'!C89="","",'True_Odds_Calculator_3-way'!C89)</f>
        <v>3.22</v>
      </c>
      <c r="D88" s="4">
        <f t="shared" si="5"/>
        <v>3.2519617080914998E-2</v>
      </c>
      <c r="E88" s="4">
        <f t="shared" si="6"/>
        <v>2.7389757936839887</v>
      </c>
      <c r="F88" s="4">
        <f t="shared" si="7"/>
        <v>2.9834636554770735</v>
      </c>
      <c r="G88" s="4">
        <f t="shared" si="8"/>
        <v>3.3364569927575887</v>
      </c>
      <c r="I88" s="4">
        <f t="shared" si="9"/>
        <v>1.032519617080915</v>
      </c>
    </row>
    <row r="89" spans="1:9" x14ac:dyDescent="0.2">
      <c r="A89" s="4">
        <f>IF('True_Odds_Calculator_3-way'!A90="","",'True_Odds_Calculator_3-way'!A90)</f>
        <v>2.98</v>
      </c>
      <c r="B89" s="4">
        <f>IF('True_Odds_Calculator_3-way'!B90="","",'True_Odds_Calculator_3-way'!B90)</f>
        <v>3.01</v>
      </c>
      <c r="C89" s="4">
        <f>IF('True_Odds_Calculator_3-way'!C90="","",'True_Odds_Calculator_3-way'!C90)</f>
        <v>2.74</v>
      </c>
      <c r="D89" s="4">
        <f t="shared" si="5"/>
        <v>3.2759887069555127E-2</v>
      </c>
      <c r="E89" s="4">
        <f t="shared" si="6"/>
        <v>3.0802354441975561</v>
      </c>
      <c r="F89" s="4">
        <f t="shared" si="7"/>
        <v>3.1122984061258094</v>
      </c>
      <c r="G89" s="4">
        <f t="shared" si="8"/>
        <v>2.8245113478064798</v>
      </c>
      <c r="I89" s="4">
        <f t="shared" si="9"/>
        <v>1.0327598870695551</v>
      </c>
    </row>
    <row r="90" spans="1:9" x14ac:dyDescent="0.2">
      <c r="A90" s="4">
        <f>IF('True_Odds_Calculator_3-way'!A91="","",'True_Odds_Calculator_3-way'!A91)</f>
        <v>2.1</v>
      </c>
      <c r="B90" s="4">
        <f>IF('True_Odds_Calculator_3-way'!B91="","",'True_Odds_Calculator_3-way'!B91)</f>
        <v>3.3</v>
      </c>
      <c r="C90" s="4">
        <f>IF('True_Odds_Calculator_3-way'!C91="","",'True_Odds_Calculator_3-way'!C91)</f>
        <v>3.94</v>
      </c>
      <c r="D90" s="4">
        <f t="shared" si="5"/>
        <v>3.3027885819763902E-2</v>
      </c>
      <c r="E90" s="4">
        <f t="shared" si="6"/>
        <v>2.1497000330672211</v>
      </c>
      <c r="F90" s="4">
        <f t="shared" si="7"/>
        <v>3.4244111671307089</v>
      </c>
      <c r="G90" s="4">
        <f t="shared" si="8"/>
        <v>4.1186532717893014</v>
      </c>
      <c r="I90" s="4">
        <f t="shared" si="9"/>
        <v>1.0330278858197639</v>
      </c>
    </row>
    <row r="91" spans="1:9" x14ac:dyDescent="0.2">
      <c r="A91" s="4">
        <f>IF('True_Odds_Calculator_3-way'!A92="","",'True_Odds_Calculator_3-way'!A92)</f>
        <v>2.61</v>
      </c>
      <c r="B91" s="4">
        <f>IF('True_Odds_Calculator_3-way'!B92="","",'True_Odds_Calculator_3-way'!B92)</f>
        <v>3.21</v>
      </c>
      <c r="C91" s="4">
        <f>IF('True_Odds_Calculator_3-way'!C92="","",'True_Odds_Calculator_3-way'!C92)</f>
        <v>2.86</v>
      </c>
      <c r="D91" s="4">
        <f t="shared" si="5"/>
        <v>4.4318591853235834E-2</v>
      </c>
      <c r="E91" s="4">
        <f t="shared" si="6"/>
        <v>2.7146700062606057</v>
      </c>
      <c r="F91" s="4">
        <f t="shared" si="7"/>
        <v>3.3697988727287149</v>
      </c>
      <c r="G91" s="4">
        <f t="shared" si="8"/>
        <v>2.9861667108251848</v>
      </c>
      <c r="I91" s="4">
        <f t="shared" si="9"/>
        <v>1.0443185918532358</v>
      </c>
    </row>
    <row r="92" spans="1:9" x14ac:dyDescent="0.2">
      <c r="A92" s="4">
        <f>IF('True_Odds_Calculator_3-way'!A93="","",'True_Odds_Calculator_3-way'!A93)</f>
        <v>2.23</v>
      </c>
      <c r="B92" s="4">
        <f>IF('True_Odds_Calculator_3-way'!B93="","",'True_Odds_Calculator_3-way'!B93)</f>
        <v>3.36</v>
      </c>
      <c r="C92" s="4">
        <f>IF('True_Odds_Calculator_3-way'!C93="","",'True_Odds_Calculator_3-way'!C93)</f>
        <v>3.48</v>
      </c>
      <c r="D92" s="4">
        <f t="shared" si="5"/>
        <v>3.3405862731670677E-2</v>
      </c>
      <c r="E92" s="4">
        <f t="shared" si="6"/>
        <v>2.2867847325416433</v>
      </c>
      <c r="F92" s="4">
        <f t="shared" si="7"/>
        <v>3.4905992571935283</v>
      </c>
      <c r="G92" s="4">
        <f t="shared" si="8"/>
        <v>3.6202891017054197</v>
      </c>
      <c r="I92" s="4">
        <f t="shared" si="9"/>
        <v>1.0334058627316707</v>
      </c>
    </row>
    <row r="93" spans="1:9" x14ac:dyDescent="0.2">
      <c r="A93" s="4">
        <f>IF('True_Odds_Calculator_3-way'!A94="","",'True_Odds_Calculator_3-way'!A94)</f>
        <v>1.95</v>
      </c>
      <c r="B93" s="4">
        <f>IF('True_Odds_Calculator_3-way'!B94="","",'True_Odds_Calculator_3-way'!B94)</f>
        <v>3.37</v>
      </c>
      <c r="C93" s="4">
        <f>IF('True_Odds_Calculator_3-way'!C94="","",'True_Odds_Calculator_3-way'!C94)</f>
        <v>4.4000000000000004</v>
      </c>
      <c r="D93" s="4">
        <f t="shared" si="5"/>
        <v>3.6829145137750485E-2</v>
      </c>
      <c r="E93" s="4">
        <f t="shared" si="6"/>
        <v>1.9978258416226957</v>
      </c>
      <c r="F93" s="4">
        <f t="shared" si="7"/>
        <v>3.515438640572885</v>
      </c>
      <c r="G93" s="4">
        <f t="shared" si="8"/>
        <v>4.6512418496911465</v>
      </c>
      <c r="I93" s="4">
        <f t="shared" si="9"/>
        <v>1.0368291451377505</v>
      </c>
    </row>
    <row r="94" spans="1:9" x14ac:dyDescent="0.2">
      <c r="A94" s="4">
        <f>IF('True_Odds_Calculator_3-way'!A95="","",'True_Odds_Calculator_3-way'!A95)</f>
        <v>1.49</v>
      </c>
      <c r="B94" s="4">
        <f>IF('True_Odds_Calculator_3-way'!B95="","",'True_Odds_Calculator_3-way'!B95)</f>
        <v>4.8600000000000003</v>
      </c>
      <c r="C94" s="4">
        <f>IF('True_Odds_Calculator_3-way'!C95="","",'True_Odds_Calculator_3-way'!C95)</f>
        <v>6.78</v>
      </c>
      <c r="D94" s="4">
        <f t="shared" si="5"/>
        <v>2.4394881838474936E-2</v>
      </c>
      <c r="E94" s="4">
        <f t="shared" si="6"/>
        <v>1.5082744411297717</v>
      </c>
      <c r="F94" s="4">
        <f t="shared" si="7"/>
        <v>5.0599684797346463</v>
      </c>
      <c r="G94" s="4">
        <f t="shared" si="8"/>
        <v>7.1756087693893322</v>
      </c>
      <c r="I94" s="4">
        <f t="shared" si="9"/>
        <v>1.0243948818384749</v>
      </c>
    </row>
    <row r="95" spans="1:9" x14ac:dyDescent="0.2">
      <c r="A95" s="4">
        <f>IF('True_Odds_Calculator_3-way'!A96="","",'True_Odds_Calculator_3-way'!A96)</f>
        <v>2.77</v>
      </c>
      <c r="B95" s="4">
        <f>IF('True_Odds_Calculator_3-way'!B96="","",'True_Odds_Calculator_3-way'!B96)</f>
        <v>3.06</v>
      </c>
      <c r="C95" s="4">
        <f>IF('True_Odds_Calculator_3-way'!C96="","",'True_Odds_Calculator_3-way'!C96)</f>
        <v>2.99</v>
      </c>
      <c r="D95" s="4">
        <f t="shared" si="5"/>
        <v>2.2256376480941809E-2</v>
      </c>
      <c r="E95" s="4">
        <f t="shared" si="6"/>
        <v>2.8281179779690166</v>
      </c>
      <c r="F95" s="4">
        <f t="shared" si="7"/>
        <v>3.1310802304079939</v>
      </c>
      <c r="G95" s="4">
        <f t="shared" si="8"/>
        <v>3.0578293471610052</v>
      </c>
      <c r="I95" s="4">
        <f t="shared" si="9"/>
        <v>1.0222563764809418</v>
      </c>
    </row>
    <row r="96" spans="1:9" x14ac:dyDescent="0.2">
      <c r="A96" s="4">
        <f>IF('True_Odds_Calculator_3-way'!A97="","",'True_Odds_Calculator_3-way'!A97)</f>
        <v>2.38</v>
      </c>
      <c r="B96" s="4">
        <f>IF('True_Odds_Calculator_3-way'!B97="","",'True_Odds_Calculator_3-way'!B97)</f>
        <v>3.56</v>
      </c>
      <c r="C96" s="4">
        <f>IF('True_Odds_Calculator_3-way'!C97="","",'True_Odds_Calculator_3-way'!C97)</f>
        <v>3.13</v>
      </c>
      <c r="D96" s="4">
        <f t="shared" si="5"/>
        <v>2.0555761522758953E-2</v>
      </c>
      <c r="E96" s="4">
        <f t="shared" si="6"/>
        <v>2.4194554409197337</v>
      </c>
      <c r="F96" s="4">
        <f t="shared" si="7"/>
        <v>3.6490096988203127</v>
      </c>
      <c r="G96" s="4">
        <f t="shared" si="8"/>
        <v>3.198598784622718</v>
      </c>
      <c r="I96" s="4">
        <f t="shared" si="9"/>
        <v>1.020555761522759</v>
      </c>
    </row>
    <row r="97" spans="1:9" x14ac:dyDescent="0.2">
      <c r="A97" s="4">
        <f>IF('True_Odds_Calculator_3-way'!A98="","",'True_Odds_Calculator_3-way'!A98)</f>
        <v>1.88</v>
      </c>
      <c r="B97" s="4">
        <f>IF('True_Odds_Calculator_3-way'!B98="","",'True_Odds_Calculator_3-way'!B98)</f>
        <v>3.5</v>
      </c>
      <c r="C97" s="4">
        <f>IF('True_Odds_Calculator_3-way'!C98="","",'True_Odds_Calculator_3-way'!C98)</f>
        <v>4.68</v>
      </c>
      <c r="D97" s="4">
        <f t="shared" si="5"/>
        <v>3.1304393006520659E-2</v>
      </c>
      <c r="E97" s="4">
        <f t="shared" si="6"/>
        <v>1.9176187313184987</v>
      </c>
      <c r="F97" s="4">
        <f t="shared" si="7"/>
        <v>3.6326716788826325</v>
      </c>
      <c r="G97" s="4">
        <f t="shared" si="8"/>
        <v>4.9202812100553892</v>
      </c>
      <c r="I97" s="4">
        <f t="shared" si="9"/>
        <v>1.0313043930065207</v>
      </c>
    </row>
    <row r="98" spans="1:9" x14ac:dyDescent="0.2">
      <c r="A98" s="4">
        <f>IF('True_Odds_Calculator_3-way'!A99="","",'True_Odds_Calculator_3-way'!A99)</f>
        <v>2.13</v>
      </c>
      <c r="B98" s="4">
        <f>IF('True_Odds_Calculator_3-way'!B99="","",'True_Odds_Calculator_3-way'!B99)</f>
        <v>3.24</v>
      </c>
      <c r="C98" s="4">
        <f>IF('True_Odds_Calculator_3-way'!C99="","",'True_Odds_Calculator_3-way'!C99)</f>
        <v>4.01</v>
      </c>
      <c r="D98" s="4">
        <f t="shared" si="5"/>
        <v>2.750210198725056E-2</v>
      </c>
      <c r="E98" s="4">
        <f t="shared" si="6"/>
        <v>2.1724197375180396</v>
      </c>
      <c r="F98" s="4">
        <f t="shared" si="7"/>
        <v>3.339181263969659</v>
      </c>
      <c r="G98" s="4">
        <f t="shared" si="8"/>
        <v>4.1630380365322077</v>
      </c>
      <c r="I98" s="4">
        <f t="shared" si="9"/>
        <v>1.0275021019872506</v>
      </c>
    </row>
    <row r="99" spans="1:9" x14ac:dyDescent="0.2">
      <c r="A99" s="4">
        <f>IF('True_Odds_Calculator_3-way'!A100="","",'True_Odds_Calculator_3-way'!A100)</f>
        <v>3.39</v>
      </c>
      <c r="B99" s="4">
        <f>IF('True_Odds_Calculator_3-way'!B100="","",'True_Odds_Calculator_3-way'!B100)</f>
        <v>3.13</v>
      </c>
      <c r="C99" s="4">
        <f>IF('True_Odds_Calculator_3-way'!C100="","",'True_Odds_Calculator_3-way'!C100)</f>
        <v>2.42</v>
      </c>
      <c r="D99" s="4">
        <f t="shared" si="5"/>
        <v>2.7697209124704747E-2</v>
      </c>
      <c r="E99" s="4">
        <f t="shared" si="6"/>
        <v>3.499527679472942</v>
      </c>
      <c r="F99" s="4">
        <f t="shared" si="7"/>
        <v>3.2231404481486639</v>
      </c>
      <c r="G99" s="4">
        <f t="shared" si="8"/>
        <v>2.475304276284608</v>
      </c>
      <c r="I99" s="4">
        <f t="shared" si="9"/>
        <v>1.0276972091247047</v>
      </c>
    </row>
    <row r="100" spans="1:9" x14ac:dyDescent="0.2">
      <c r="A100" s="4">
        <f>IF('True_Odds_Calculator_3-way'!A101="","",'True_Odds_Calculator_3-way'!A101)</f>
        <v>2.09</v>
      </c>
      <c r="B100" s="4">
        <f>IF('True_Odds_Calculator_3-way'!B101="","",'True_Odds_Calculator_3-way'!B101)</f>
        <v>3.52</v>
      </c>
      <c r="C100" s="4">
        <f>IF('True_Odds_Calculator_3-way'!C101="","",'True_Odds_Calculator_3-way'!C101)</f>
        <v>3.78</v>
      </c>
      <c r="D100" s="4">
        <f t="shared" si="5"/>
        <v>2.7110073162704973E-2</v>
      </c>
      <c r="E100" s="4">
        <f t="shared" si="6"/>
        <v>2.1302330388982393</v>
      </c>
      <c r="F100" s="4">
        <f t="shared" si="7"/>
        <v>3.6356468449673653</v>
      </c>
      <c r="G100" s="4">
        <f t="shared" si="8"/>
        <v>3.9136864093661901</v>
      </c>
      <c r="I100" s="4">
        <f t="shared" si="9"/>
        <v>1.027110073162705</v>
      </c>
    </row>
    <row r="101" spans="1:9" x14ac:dyDescent="0.2">
      <c r="A101" s="4">
        <f>IF('True_Odds_Calculator_3-way'!A102="","",'True_Odds_Calculator_3-way'!A102)</f>
        <v>2.12</v>
      </c>
      <c r="B101" s="4">
        <f>IF('True_Odds_Calculator_3-way'!B102="","",'True_Odds_Calculator_3-way'!B102)</f>
        <v>3.19</v>
      </c>
      <c r="C101" s="4">
        <f>IF('True_Odds_Calculator_3-way'!C102="","",'True_Odds_Calculator_3-way'!C102)</f>
        <v>4.1100000000000003</v>
      </c>
      <c r="D101" s="4">
        <f t="shared" si="5"/>
        <v>2.8486739465088506E-2</v>
      </c>
      <c r="E101" s="4">
        <f t="shared" si="6"/>
        <v>2.1635536972818592</v>
      </c>
      <c r="F101" s="4">
        <f t="shared" si="7"/>
        <v>3.2896463473291258</v>
      </c>
      <c r="G101" s="4">
        <f t="shared" si="8"/>
        <v>4.2769144253195224</v>
      </c>
      <c r="I101" s="4">
        <f t="shared" si="9"/>
        <v>1.0284867394650885</v>
      </c>
    </row>
    <row r="102" spans="1:9" x14ac:dyDescent="0.2">
      <c r="A102" s="4">
        <f>IF('True_Odds_Calculator_3-way'!A103="","",'True_Odds_Calculator_3-way'!A103)</f>
        <v>2.56</v>
      </c>
      <c r="B102" s="4">
        <f>IF('True_Odds_Calculator_3-way'!B103="","",'True_Odds_Calculator_3-way'!B103)</f>
        <v>3.14</v>
      </c>
      <c r="C102" s="4">
        <f>IF('True_Odds_Calculator_3-way'!C103="","",'True_Odds_Calculator_3-way'!C103)</f>
        <v>3.14</v>
      </c>
      <c r="D102" s="4">
        <f t="shared" si="5"/>
        <v>2.7567675159235527E-2</v>
      </c>
      <c r="E102" s="4">
        <f t="shared" si="6"/>
        <v>2.621673334492955</v>
      </c>
      <c r="F102" s="4">
        <f t="shared" si="7"/>
        <v>3.2332940040759404</v>
      </c>
      <c r="G102" s="4">
        <f t="shared" si="8"/>
        <v>3.2332940040759404</v>
      </c>
      <c r="I102" s="4">
        <f t="shared" si="9"/>
        <v>1.0275676751592355</v>
      </c>
    </row>
    <row r="103" spans="1:9" x14ac:dyDescent="0.2">
      <c r="A103" s="4">
        <f>IF('True_Odds_Calculator_3-way'!A104="","",'True_Odds_Calculator_3-way'!A104)</f>
        <v>2.8</v>
      </c>
      <c r="B103" s="4">
        <f>IF('True_Odds_Calculator_3-way'!B104="","",'True_Odds_Calculator_3-way'!B104)</f>
        <v>3.2</v>
      </c>
      <c r="C103" s="4">
        <f>IF('True_Odds_Calculator_3-way'!C104="","",'True_Odds_Calculator_3-way'!C104)</f>
        <v>2.8</v>
      </c>
      <c r="D103" s="4">
        <f t="shared" si="5"/>
        <v>2.6785714285714413E-2</v>
      </c>
      <c r="E103" s="4">
        <f t="shared" si="6"/>
        <v>2.8717948717948714</v>
      </c>
      <c r="F103" s="4">
        <f t="shared" si="7"/>
        <v>3.2941176470588247</v>
      </c>
      <c r="G103" s="4">
        <f t="shared" si="8"/>
        <v>2.8717948717948714</v>
      </c>
      <c r="I103" s="4">
        <f t="shared" si="9"/>
        <v>1.0267857142857144</v>
      </c>
    </row>
    <row r="104" spans="1:9" x14ac:dyDescent="0.2">
      <c r="A104" s="4">
        <f>IF('True_Odds_Calculator_3-way'!A105="","",'True_Odds_Calculator_3-way'!A105)</f>
        <v>2.2200000000000002</v>
      </c>
      <c r="B104" s="4">
        <f>IF('True_Odds_Calculator_3-way'!B105="","",'True_Odds_Calculator_3-way'!B105)</f>
        <v>3.28</v>
      </c>
      <c r="C104" s="4">
        <f>IF('True_Odds_Calculator_3-way'!C105="","",'True_Odds_Calculator_3-way'!C105)</f>
        <v>3.66</v>
      </c>
      <c r="D104" s="4">
        <f t="shared" si="5"/>
        <v>2.855254294678522E-2</v>
      </c>
      <c r="E104" s="4">
        <f t="shared" si="6"/>
        <v>2.2679185836418418</v>
      </c>
      <c r="F104" s="4">
        <f t="shared" si="7"/>
        <v>3.3856926816973321</v>
      </c>
      <c r="G104" s="4">
        <f t="shared" si="8"/>
        <v>3.792094197569932</v>
      </c>
      <c r="I104" s="4">
        <f t="shared" si="9"/>
        <v>1.0285525429467852</v>
      </c>
    </row>
    <row r="105" spans="1:9" x14ac:dyDescent="0.2">
      <c r="A105" s="4">
        <f>IF('True_Odds_Calculator_3-way'!A106="","",'True_Odds_Calculator_3-way'!A106)</f>
        <v>3.89</v>
      </c>
      <c r="B105" s="4">
        <f>IF('True_Odds_Calculator_3-way'!B106="","",'True_Odds_Calculator_3-way'!B106)</f>
        <v>4.41</v>
      </c>
      <c r="C105" s="4">
        <f>IF('True_Odds_Calculator_3-way'!C106="","",'True_Odds_Calculator_3-way'!C106)</f>
        <v>1.83</v>
      </c>
      <c r="D105" s="4">
        <f t="shared" si="5"/>
        <v>3.0274865786566352E-2</v>
      </c>
      <c r="E105" s="4">
        <f t="shared" si="6"/>
        <v>4.0489471256101606</v>
      </c>
      <c r="F105" s="4">
        <f t="shared" si="7"/>
        <v>4.6154041913944788</v>
      </c>
      <c r="G105" s="4">
        <f t="shared" si="8"/>
        <v>1.8644317059970406</v>
      </c>
      <c r="I105" s="4">
        <f t="shared" si="9"/>
        <v>1.0302748657865664</v>
      </c>
    </row>
    <row r="106" spans="1:9" x14ac:dyDescent="0.2">
      <c r="A106" s="4">
        <f>IF('True_Odds_Calculator_3-way'!A107="","",'True_Odds_Calculator_3-way'!A107)</f>
        <v>9.58</v>
      </c>
      <c r="B106" s="4">
        <f>IF('True_Odds_Calculator_3-way'!B107="","",'True_Odds_Calculator_3-way'!B107)</f>
        <v>5.84</v>
      </c>
      <c r="C106" s="4">
        <f>IF('True_Odds_Calculator_3-way'!C107="","",'True_Odds_Calculator_3-way'!C107)</f>
        <v>1.31</v>
      </c>
      <c r="D106" s="4">
        <f t="shared" si="5"/>
        <v>3.8975788949974E-2</v>
      </c>
      <c r="E106" s="4">
        <f t="shared" si="6"/>
        <v>10.941852331508239</v>
      </c>
      <c r="F106" s="4">
        <f t="shared" si="7"/>
        <v>6.3194768393673728</v>
      </c>
      <c r="G106" s="4">
        <f t="shared" si="8"/>
        <v>1.3326814762202186</v>
      </c>
      <c r="I106" s="4">
        <f t="shared" si="9"/>
        <v>1.038975788949974</v>
      </c>
    </row>
    <row r="107" spans="1:9" x14ac:dyDescent="0.2">
      <c r="A107" s="4">
        <f>IF('True_Odds_Calculator_3-way'!A108="","",'True_Odds_Calculator_3-way'!A108)</f>
        <v>1.55</v>
      </c>
      <c r="B107" s="4">
        <f>IF('True_Odds_Calculator_3-way'!B108="","",'True_Odds_Calculator_3-way'!B108)</f>
        <v>4.6500000000000004</v>
      </c>
      <c r="C107" s="4">
        <f>IF('True_Odds_Calculator_3-way'!C108="","",'True_Odds_Calculator_3-way'!C108)</f>
        <v>5.9</v>
      </c>
      <c r="D107" s="4">
        <f t="shared" si="5"/>
        <v>2.9706579187169568E-2</v>
      </c>
      <c r="E107" s="4">
        <f t="shared" si="6"/>
        <v>1.5741608491919288</v>
      </c>
      <c r="F107" s="4">
        <f t="shared" si="7"/>
        <v>4.874444773467574</v>
      </c>
      <c r="G107" s="4">
        <f t="shared" si="8"/>
        <v>6.2660829843928436</v>
      </c>
      <c r="I107" s="4">
        <f t="shared" si="9"/>
        <v>1.0297065791871696</v>
      </c>
    </row>
    <row r="108" spans="1:9" x14ac:dyDescent="0.2">
      <c r="A108" s="4">
        <f>IF('True_Odds_Calculator_3-way'!A109="","",'True_Odds_Calculator_3-way'!A109)</f>
        <v>2.38</v>
      </c>
      <c r="B108" s="4">
        <f>IF('True_Odds_Calculator_3-way'!B109="","",'True_Odds_Calculator_3-way'!B109)</f>
        <v>3.27</v>
      </c>
      <c r="C108" s="4">
        <f>IF('True_Odds_Calculator_3-way'!C109="","",'True_Odds_Calculator_3-way'!C109)</f>
        <v>3.32</v>
      </c>
      <c r="D108" s="4">
        <f t="shared" si="5"/>
        <v>2.7183284057515911E-2</v>
      </c>
      <c r="E108" s="4">
        <f t="shared" si="6"/>
        <v>2.432456919470376</v>
      </c>
      <c r="F108" s="4">
        <f t="shared" si="7"/>
        <v>3.3698478491317787</v>
      </c>
      <c r="G108" s="4">
        <f t="shared" si="8"/>
        <v>3.422972721385928</v>
      </c>
      <c r="I108" s="4">
        <f t="shared" si="9"/>
        <v>1.0271832840575159</v>
      </c>
    </row>
    <row r="109" spans="1:9" x14ac:dyDescent="0.2">
      <c r="A109" s="4">
        <f>IF('True_Odds_Calculator_3-way'!A110="","",'True_Odds_Calculator_3-way'!A110)</f>
        <v>10.17</v>
      </c>
      <c r="B109" s="4">
        <f>IF('True_Odds_Calculator_3-way'!B110="","",'True_Odds_Calculator_3-way'!B110)</f>
        <v>4.99</v>
      </c>
      <c r="C109" s="4">
        <f>IF('True_Odds_Calculator_3-way'!C110="","",'True_Odds_Calculator_3-way'!C110)</f>
        <v>1.36</v>
      </c>
      <c r="D109" s="4">
        <f t="shared" si="5"/>
        <v>3.4023336162752882E-2</v>
      </c>
      <c r="E109" s="4">
        <f t="shared" si="6"/>
        <v>11.495930373169974</v>
      </c>
      <c r="F109" s="4">
        <f t="shared" si="7"/>
        <v>5.2893348253439196</v>
      </c>
      <c r="G109" s="4">
        <f t="shared" si="8"/>
        <v>1.3813051293034573</v>
      </c>
      <c r="I109" s="4">
        <f t="shared" si="9"/>
        <v>1.0340233361627529</v>
      </c>
    </row>
    <row r="110" spans="1:9" x14ac:dyDescent="0.2">
      <c r="A110" s="4">
        <f>IF('True_Odds_Calculator_3-way'!A111="","",'True_Odds_Calculator_3-way'!A111)</f>
        <v>8.24</v>
      </c>
      <c r="B110" s="4">
        <f>IF('True_Odds_Calculator_3-way'!B111="","",'True_Odds_Calculator_3-way'!B111)</f>
        <v>4.97</v>
      </c>
      <c r="C110" s="4">
        <f>IF('True_Odds_Calculator_3-way'!C111="","",'True_Odds_Calculator_3-way'!C111)</f>
        <v>1.41</v>
      </c>
      <c r="D110" s="4">
        <f t="shared" si="5"/>
        <v>3.1786324917763897E-2</v>
      </c>
      <c r="E110" s="4">
        <f t="shared" si="6"/>
        <v>9.0282219060929201</v>
      </c>
      <c r="F110" s="4">
        <f t="shared" si="7"/>
        <v>5.2462648715550477</v>
      </c>
      <c r="G110" s="4">
        <f t="shared" si="8"/>
        <v>1.4313842693701362</v>
      </c>
      <c r="I110" s="4">
        <f t="shared" si="9"/>
        <v>1.0317863249177639</v>
      </c>
    </row>
    <row r="111" spans="1:9" x14ac:dyDescent="0.2">
      <c r="A111" s="4">
        <f>IF('True_Odds_Calculator_3-way'!A112="","",'True_Odds_Calculator_3-way'!A112)</f>
        <v>1.0900000000000001</v>
      </c>
      <c r="B111" s="4">
        <f>IF('True_Odds_Calculator_3-way'!B112="","",'True_Odds_Calculator_3-way'!B112)</f>
        <v>11.55</v>
      </c>
      <c r="C111" s="4">
        <f>IF('True_Odds_Calculator_3-way'!C112="","",'True_Odds_Calculator_3-way'!C112)</f>
        <v>31.36</v>
      </c>
      <c r="D111" s="4">
        <f t="shared" si="5"/>
        <v>3.5899034342677938E-2</v>
      </c>
      <c r="E111" s="4">
        <f t="shared" si="6"/>
        <v>1.1044051045622776</v>
      </c>
      <c r="F111" s="4">
        <f t="shared" si="7"/>
        <v>13.402356937027427</v>
      </c>
      <c r="G111" s="4">
        <f t="shared" si="8"/>
        <v>50.197249285027773</v>
      </c>
      <c r="I111" s="4">
        <f t="shared" si="9"/>
        <v>1.0358990343426779</v>
      </c>
    </row>
    <row r="112" spans="1:9" x14ac:dyDescent="0.2">
      <c r="A112" s="4">
        <f>IF('True_Odds_Calculator_3-way'!A113="","",'True_Odds_Calculator_3-way'!A113)</f>
        <v>2.0299999999999998</v>
      </c>
      <c r="B112" s="4">
        <f>IF('True_Odds_Calculator_3-way'!B113="","",'True_Odds_Calculator_3-way'!B113)</f>
        <v>3.58</v>
      </c>
      <c r="C112" s="4">
        <f>IF('True_Odds_Calculator_3-way'!C113="","",'True_Odds_Calculator_3-way'!C113)</f>
        <v>3.9</v>
      </c>
      <c r="D112" s="4">
        <f t="shared" si="5"/>
        <v>2.8350702787227622E-2</v>
      </c>
      <c r="E112" s="4">
        <f t="shared" si="6"/>
        <v>2.0697051734487175</v>
      </c>
      <c r="F112" s="4">
        <f t="shared" si="7"/>
        <v>3.7053591116402433</v>
      </c>
      <c r="G112" s="4">
        <f t="shared" si="8"/>
        <v>4.0492383799728175</v>
      </c>
      <c r="I112" s="4">
        <f t="shared" si="9"/>
        <v>1.0283507027872276</v>
      </c>
    </row>
    <row r="113" spans="1:9" x14ac:dyDescent="0.2">
      <c r="A113" s="4">
        <f>IF('True_Odds_Calculator_3-way'!A114="","",'True_Odds_Calculator_3-way'!A114)</f>
        <v>3.31</v>
      </c>
      <c r="B113" s="4">
        <f>IF('True_Odds_Calculator_3-way'!B114="","",'True_Odds_Calculator_3-way'!B114)</f>
        <v>3.45</v>
      </c>
      <c r="C113" s="4">
        <f>IF('True_Odds_Calculator_3-way'!C114="","",'True_Odds_Calculator_3-way'!C114)</f>
        <v>2.29</v>
      </c>
      <c r="D113" s="4">
        <f t="shared" si="5"/>
        <v>2.8651098796569352E-2</v>
      </c>
      <c r="E113" s="4">
        <f t="shared" si="6"/>
        <v>3.4180504268534833</v>
      </c>
      <c r="F113" s="4">
        <f t="shared" si="7"/>
        <v>3.5675462376744824</v>
      </c>
      <c r="G113" s="4">
        <f t="shared" si="8"/>
        <v>2.3412029005121124</v>
      </c>
      <c r="I113" s="4">
        <f t="shared" si="9"/>
        <v>1.0286510987965694</v>
      </c>
    </row>
    <row r="114" spans="1:9" x14ac:dyDescent="0.2">
      <c r="A114" s="4">
        <f>IF('True_Odds_Calculator_3-way'!A115="","",'True_Odds_Calculator_3-way'!A115)</f>
        <v>2.7</v>
      </c>
      <c r="B114" s="4">
        <f>IF('True_Odds_Calculator_3-way'!B115="","",'True_Odds_Calculator_3-way'!B115)</f>
        <v>3.18</v>
      </c>
      <c r="C114" s="4">
        <f>IF('True_Odds_Calculator_3-way'!C115="","",'True_Odds_Calculator_3-way'!C115)</f>
        <v>2.92</v>
      </c>
      <c r="D114" s="4">
        <f t="shared" si="5"/>
        <v>2.7301532600059408E-2</v>
      </c>
      <c r="E114" s="4">
        <f t="shared" si="6"/>
        <v>2.7680139200480496</v>
      </c>
      <c r="F114" s="4">
        <f t="shared" si="7"/>
        <v>3.2747706326151023</v>
      </c>
      <c r="G114" s="4">
        <f t="shared" si="8"/>
        <v>2.9997128444669916</v>
      </c>
      <c r="I114" s="4">
        <f t="shared" si="9"/>
        <v>1.0273015326000594</v>
      </c>
    </row>
    <row r="115" spans="1:9" x14ac:dyDescent="0.2">
      <c r="A115" s="4">
        <f>IF('True_Odds_Calculator_3-way'!A116="","",'True_Odds_Calculator_3-way'!A116)</f>
        <v>1.75</v>
      </c>
      <c r="B115" s="4">
        <f>IF('True_Odds_Calculator_3-way'!B116="","",'True_Odds_Calculator_3-way'!B116)</f>
        <v>3.87</v>
      </c>
      <c r="C115" s="4">
        <f>IF('True_Odds_Calculator_3-way'!C116="","",'True_Odds_Calculator_3-way'!C116)</f>
        <v>4.96</v>
      </c>
      <c r="D115" s="4">
        <f t="shared" si="5"/>
        <v>3.1439407470915226E-2</v>
      </c>
      <c r="E115" s="4">
        <f t="shared" si="6"/>
        <v>1.7826939916326874</v>
      </c>
      <c r="F115" s="4">
        <f t="shared" si="7"/>
        <v>4.0335896317228288</v>
      </c>
      <c r="G115" s="4">
        <f t="shared" si="8"/>
        <v>5.2319561402597925</v>
      </c>
      <c r="I115" s="4">
        <f t="shared" si="9"/>
        <v>1.0314394074709152</v>
      </c>
    </row>
    <row r="116" spans="1:9" x14ac:dyDescent="0.2">
      <c r="A116" s="4">
        <f>IF('True_Odds_Calculator_3-way'!A117="","",'True_Odds_Calculator_3-way'!A117)</f>
        <v>2.09</v>
      </c>
      <c r="B116" s="4">
        <f>IF('True_Odds_Calculator_3-way'!B117="","",'True_Odds_Calculator_3-way'!B117)</f>
        <v>3.54</v>
      </c>
      <c r="C116" s="4">
        <f>IF('True_Odds_Calculator_3-way'!C117="","",'True_Odds_Calculator_3-way'!C117)</f>
        <v>3.51</v>
      </c>
      <c r="D116" s="4">
        <f t="shared" si="5"/>
        <v>4.5855060128030756E-2</v>
      </c>
      <c r="E116" s="4">
        <f t="shared" si="6"/>
        <v>2.1589697835018309</v>
      </c>
      <c r="F116" s="4">
        <f t="shared" si="7"/>
        <v>3.7425029853168246</v>
      </c>
      <c r="G116" s="4">
        <f t="shared" si="8"/>
        <v>3.708988808657145</v>
      </c>
      <c r="I116" s="4">
        <f t="shared" si="9"/>
        <v>1.0458550601280308</v>
      </c>
    </row>
    <row r="117" spans="1:9" x14ac:dyDescent="0.2">
      <c r="A117" s="4">
        <f>IF('True_Odds_Calculator_3-way'!A118="","",'True_Odds_Calculator_3-way'!A118)</f>
        <v>2.12</v>
      </c>
      <c r="B117" s="4">
        <f>IF('True_Odds_Calculator_3-way'!B118="","",'True_Odds_Calculator_3-way'!B118)</f>
        <v>3.55</v>
      </c>
      <c r="C117" s="4">
        <f>IF('True_Odds_Calculator_3-way'!C118="","",'True_Odds_Calculator_3-way'!C118)</f>
        <v>3.42</v>
      </c>
      <c r="D117" s="4">
        <f t="shared" si="5"/>
        <v>4.5785914871331101E-2</v>
      </c>
      <c r="E117" s="4">
        <f t="shared" si="6"/>
        <v>2.1908869804440525</v>
      </c>
      <c r="F117" s="4">
        <f t="shared" si="7"/>
        <v>3.7533568725963313</v>
      </c>
      <c r="G117" s="4">
        <f t="shared" si="8"/>
        <v>3.6083407478298577</v>
      </c>
      <c r="I117" s="4">
        <f t="shared" si="9"/>
        <v>1.0457859148713311</v>
      </c>
    </row>
    <row r="118" spans="1:9" x14ac:dyDescent="0.2">
      <c r="A118" s="4">
        <f>IF('True_Odds_Calculator_3-way'!A119="","",'True_Odds_Calculator_3-way'!A119)</f>
        <v>2.42</v>
      </c>
      <c r="B118" s="4">
        <f>IF('True_Odds_Calculator_3-way'!B119="","",'True_Odds_Calculator_3-way'!B119)</f>
        <v>3.48</v>
      </c>
      <c r="C118" s="4">
        <f>IF('True_Odds_Calculator_3-way'!C119="","",'True_Odds_Calculator_3-way'!C119)</f>
        <v>2.92</v>
      </c>
      <c r="D118" s="4">
        <f t="shared" si="5"/>
        <v>4.3045215759605737E-2</v>
      </c>
      <c r="E118" s="4">
        <f t="shared" si="6"/>
        <v>2.507052745247512</v>
      </c>
      <c r="F118" s="4">
        <f t="shared" si="7"/>
        <v>3.6628974445341247</v>
      </c>
      <c r="G118" s="4">
        <f t="shared" si="8"/>
        <v>3.0476901193211412</v>
      </c>
      <c r="I118" s="4">
        <f t="shared" si="9"/>
        <v>1.0430452157596057</v>
      </c>
    </row>
    <row r="119" spans="1:9" x14ac:dyDescent="0.2">
      <c r="A119" s="4">
        <f>IF('True_Odds_Calculator_3-way'!A120="","",'True_Odds_Calculator_3-way'!A120)</f>
        <v>2.2000000000000002</v>
      </c>
      <c r="B119" s="4">
        <f>IF('True_Odds_Calculator_3-way'!B120="","",'True_Odds_Calculator_3-way'!B120)</f>
        <v>3.55</v>
      </c>
      <c r="C119" s="4">
        <f>IF('True_Odds_Calculator_3-way'!C120="","",'True_Odds_Calculator_3-way'!C120)</f>
        <v>3.24</v>
      </c>
      <c r="D119" s="4">
        <f t="shared" si="5"/>
        <v>4.4877570699166869E-2</v>
      </c>
      <c r="E119" s="4">
        <f t="shared" si="6"/>
        <v>2.2748663486203342</v>
      </c>
      <c r="F119" s="4">
        <f t="shared" si="7"/>
        <v>3.7490962248869035</v>
      </c>
      <c r="G119" s="4">
        <f t="shared" si="8"/>
        <v>3.4050344481125308</v>
      </c>
      <c r="I119" s="4">
        <f t="shared" si="9"/>
        <v>1.0448775706991669</v>
      </c>
    </row>
    <row r="120" spans="1:9" x14ac:dyDescent="0.2">
      <c r="A120" s="4">
        <f>IF('True_Odds_Calculator_3-way'!A121="","",'True_Odds_Calculator_3-way'!A121)</f>
        <v>1.33</v>
      </c>
      <c r="B120" s="4">
        <f>IF('True_Odds_Calculator_3-way'!B121="","",'True_Odds_Calculator_3-way'!B121)</f>
        <v>5.26</v>
      </c>
      <c r="C120" s="4">
        <f>IF('True_Odds_Calculator_3-way'!C121="","",'True_Odds_Calculator_3-way'!C121)</f>
        <v>8.2200000000000006</v>
      </c>
      <c r="D120" s="4">
        <f t="shared" si="5"/>
        <v>6.3648268905730054E-2</v>
      </c>
      <c r="E120" s="4">
        <f t="shared" si="6"/>
        <v>1.3686188648834228</v>
      </c>
      <c r="F120" s="4">
        <f t="shared" si="7"/>
        <v>5.920733966566174</v>
      </c>
      <c r="G120" s="4">
        <f t="shared" si="8"/>
        <v>9.9563502076148644</v>
      </c>
      <c r="I120" s="4">
        <f t="shared" si="9"/>
        <v>1.0636482689057301</v>
      </c>
    </row>
    <row r="121" spans="1:9" x14ac:dyDescent="0.2">
      <c r="A121" s="4">
        <f>IF('True_Odds_Calculator_3-way'!A122="","",'True_Odds_Calculator_3-way'!A122)</f>
        <v>2.4300000000000002</v>
      </c>
      <c r="B121" s="4">
        <f>IF('True_Odds_Calculator_3-way'!B122="","",'True_Odds_Calculator_3-way'!B122)</f>
        <v>3.69</v>
      </c>
      <c r="C121" s="4">
        <f>IF('True_Odds_Calculator_3-way'!C122="","",'True_Odds_Calculator_3-way'!C122)</f>
        <v>2.61</v>
      </c>
      <c r="D121" s="4">
        <f t="shared" si="5"/>
        <v>6.5667106224063687E-2</v>
      </c>
      <c r="E121" s="4">
        <f t="shared" si="6"/>
        <v>2.5665137818415471</v>
      </c>
      <c r="F121" s="4">
        <f t="shared" si="7"/>
        <v>4.0142316616263836</v>
      </c>
      <c r="G121" s="4">
        <f t="shared" si="8"/>
        <v>2.7681451934837948</v>
      </c>
      <c r="I121" s="4">
        <f t="shared" si="9"/>
        <v>1.0656671062240637</v>
      </c>
    </row>
    <row r="122" spans="1:9" x14ac:dyDescent="0.2">
      <c r="A122" s="4">
        <f>IF('True_Odds_Calculator_3-way'!A123="","",'True_Odds_Calculator_3-way'!A123)</f>
        <v>1.27</v>
      </c>
      <c r="B122" s="4">
        <f>IF('True_Odds_Calculator_3-way'!B123="","",'True_Odds_Calculator_3-way'!B123)</f>
        <v>5.67</v>
      </c>
      <c r="C122" s="4">
        <f>IF('True_Odds_Calculator_3-way'!C123="","",'True_Odds_Calculator_3-way'!C123)</f>
        <v>10.42</v>
      </c>
      <c r="D122" s="4">
        <f t="shared" si="5"/>
        <v>5.9737707663914508E-2</v>
      </c>
      <c r="E122" s="4">
        <f t="shared" si="6"/>
        <v>1.3029502608208507</v>
      </c>
      <c r="F122" s="4">
        <f t="shared" si="7"/>
        <v>6.3916438690599122</v>
      </c>
      <c r="G122" s="4">
        <f t="shared" si="8"/>
        <v>13.148082010806064</v>
      </c>
      <c r="I122" s="4">
        <f t="shared" si="9"/>
        <v>1.0597377076639145</v>
      </c>
    </row>
    <row r="123" spans="1:9" x14ac:dyDescent="0.2">
      <c r="A123" s="4">
        <f>IF('True_Odds_Calculator_3-way'!A124="","",'True_Odds_Calculator_3-way'!A124)</f>
        <v>1.63</v>
      </c>
      <c r="B123" s="4">
        <f>IF('True_Odds_Calculator_3-way'!B124="","",'True_Odds_Calculator_3-way'!B124)</f>
        <v>4.0999999999999996</v>
      </c>
      <c r="C123" s="4">
        <f>IF('True_Odds_Calculator_3-way'!C124="","",'True_Odds_Calculator_3-way'!C124)</f>
        <v>4.8600000000000003</v>
      </c>
      <c r="D123" s="4">
        <f t="shared" si="5"/>
        <v>6.3160688412155608E-2</v>
      </c>
      <c r="E123" s="4">
        <f t="shared" si="6"/>
        <v>1.6879250425020846</v>
      </c>
      <c r="F123" s="4">
        <f t="shared" si="7"/>
        <v>4.4873459402652109</v>
      </c>
      <c r="G123" s="4">
        <f t="shared" si="8"/>
        <v>5.4139578765589604</v>
      </c>
      <c r="I123" s="4">
        <f t="shared" si="9"/>
        <v>1.0631606884121556</v>
      </c>
    </row>
    <row r="124" spans="1:9" x14ac:dyDescent="0.2">
      <c r="A124" s="4">
        <f>IF('True_Odds_Calculator_3-way'!A125="","",'True_Odds_Calculator_3-way'!A125)</f>
        <v>2.85</v>
      </c>
      <c r="B124" s="4">
        <f>IF('True_Odds_Calculator_3-way'!B125="","",'True_Odds_Calculator_3-way'!B125)</f>
        <v>3.35</v>
      </c>
      <c r="C124" s="4">
        <f>IF('True_Odds_Calculator_3-way'!C125="","",'True_Odds_Calculator_3-way'!C125)</f>
        <v>2.41</v>
      </c>
      <c r="D124" s="4">
        <f t="shared" si="5"/>
        <v>6.4322415005122924E-2</v>
      </c>
      <c r="E124" s="4">
        <f t="shared" si="6"/>
        <v>3.0354873853778344</v>
      </c>
      <c r="F124" s="4">
        <f t="shared" si="7"/>
        <v>3.6092397705155039</v>
      </c>
      <c r="G124" s="4">
        <f t="shared" si="8"/>
        <v>2.541315730617332</v>
      </c>
      <c r="I124" s="4">
        <f t="shared" si="9"/>
        <v>1.0643224150051229</v>
      </c>
    </row>
    <row r="125" spans="1:9" x14ac:dyDescent="0.2">
      <c r="A125" s="4">
        <f>IF('True_Odds_Calculator_3-way'!A126="","",'True_Odds_Calculator_3-way'!A126)</f>
        <v>2.23</v>
      </c>
      <c r="B125" s="4">
        <f>IF('True_Odds_Calculator_3-way'!B126="","",'True_Odds_Calculator_3-way'!B126)</f>
        <v>3.51</v>
      </c>
      <c r="C125" s="4">
        <f>IF('True_Odds_Calculator_3-way'!C126="","",'True_Odds_Calculator_3-way'!C126)</f>
        <v>3.02</v>
      </c>
      <c r="D125" s="4">
        <f t="shared" si="5"/>
        <v>6.4456605988397087E-2</v>
      </c>
      <c r="E125" s="4">
        <f t="shared" si="6"/>
        <v>2.3422222967930781</v>
      </c>
      <c r="F125" s="4">
        <f t="shared" si="7"/>
        <v>3.796294632814968</v>
      </c>
      <c r="G125" s="4">
        <f t="shared" si="8"/>
        <v>3.229553854164855</v>
      </c>
      <c r="I125" s="4">
        <f t="shared" si="9"/>
        <v>1.0644566059883971</v>
      </c>
    </row>
    <row r="126" spans="1:9" x14ac:dyDescent="0.2">
      <c r="A126" s="4">
        <f>IF('True_Odds_Calculator_3-way'!A127="","",'True_Odds_Calculator_3-way'!A127)</f>
        <v>2.57</v>
      </c>
      <c r="B126" s="4">
        <f>IF('True_Odds_Calculator_3-way'!B127="","",'True_Odds_Calculator_3-way'!B127)</f>
        <v>3.45</v>
      </c>
      <c r="C126" s="4">
        <f>IF('True_Odds_Calculator_3-way'!C127="","",'True_Odds_Calculator_3-way'!C127)</f>
        <v>2.59</v>
      </c>
      <c r="D126" s="4">
        <f t="shared" si="5"/>
        <v>6.5060516929912993E-2</v>
      </c>
      <c r="E126" s="4">
        <f t="shared" si="6"/>
        <v>2.7216941001527508</v>
      </c>
      <c r="F126" s="4">
        <f t="shared" si="7"/>
        <v>3.7290024511720952</v>
      </c>
      <c r="G126" s="4">
        <f t="shared" si="8"/>
        <v>2.7441350846938124</v>
      </c>
      <c r="I126" s="4">
        <f t="shared" si="9"/>
        <v>1.065060516929913</v>
      </c>
    </row>
    <row r="127" spans="1:9" x14ac:dyDescent="0.2">
      <c r="A127" s="4">
        <f>IF('True_Odds_Calculator_3-way'!A128="","",'True_Odds_Calculator_3-way'!A128)</f>
        <v>2.0299999999999998</v>
      </c>
      <c r="B127" s="4">
        <f>IF('True_Odds_Calculator_3-way'!B128="","",'True_Odds_Calculator_3-way'!B128)</f>
        <v>3.54</v>
      </c>
      <c r="C127" s="4">
        <f>IF('True_Odds_Calculator_3-way'!C128="","",'True_Odds_Calculator_3-way'!C128)</f>
        <v>3.47</v>
      </c>
      <c r="D127" s="4">
        <f t="shared" si="5"/>
        <v>6.328115118498423E-2</v>
      </c>
      <c r="E127" s="4">
        <f t="shared" si="6"/>
        <v>2.1208137664247642</v>
      </c>
      <c r="F127" s="4">
        <f t="shared" si="7"/>
        <v>3.8256694660830353</v>
      </c>
      <c r="G127" s="4">
        <f t="shared" si="8"/>
        <v>3.7440462039855236</v>
      </c>
      <c r="I127" s="4">
        <f t="shared" si="9"/>
        <v>1.0632811511849842</v>
      </c>
    </row>
    <row r="128" spans="1:9" x14ac:dyDescent="0.2">
      <c r="A128" s="4">
        <f>IF('True_Odds_Calculator_3-way'!A129="","",'True_Odds_Calculator_3-way'!A129)</f>
        <v>1.55</v>
      </c>
      <c r="B128" s="4">
        <f>IF('True_Odds_Calculator_3-way'!B129="","",'True_Odds_Calculator_3-way'!B129)</f>
        <v>3.81</v>
      </c>
      <c r="C128" s="4">
        <f>IF('True_Odds_Calculator_3-way'!C129="","",'True_Odds_Calculator_3-way'!C129)</f>
        <v>4.8600000000000003</v>
      </c>
      <c r="D128" s="4">
        <f t="shared" si="5"/>
        <v>0.11338979879605837</v>
      </c>
      <c r="E128" s="4">
        <f t="shared" si="6"/>
        <v>1.6464572525744603</v>
      </c>
      <c r="F128" s="4">
        <f t="shared" si="7"/>
        <v>4.4509608092788531</v>
      </c>
      <c r="G128" s="4">
        <f t="shared" si="8"/>
        <v>5.9536313115702866</v>
      </c>
      <c r="I128" s="4">
        <f t="shared" si="9"/>
        <v>1.1133897987960584</v>
      </c>
    </row>
    <row r="129" spans="1:9" x14ac:dyDescent="0.2">
      <c r="A129" s="4">
        <f>IF('True_Odds_Calculator_3-way'!A130="","",'True_Odds_Calculator_3-way'!A130)</f>
        <v>2.54</v>
      </c>
      <c r="B129" s="4">
        <f>IF('True_Odds_Calculator_3-way'!B130="","",'True_Odds_Calculator_3-way'!B130)</f>
        <v>3.61</v>
      </c>
      <c r="C129" s="4">
        <f>IF('True_Odds_Calculator_3-way'!C130="","",'True_Odds_Calculator_3-way'!C130)</f>
        <v>2.5299999999999998</v>
      </c>
      <c r="D129" s="4">
        <f t="shared" si="5"/>
        <v>6.596601464692986E-2</v>
      </c>
      <c r="E129" s="4">
        <f t="shared" si="6"/>
        <v>2.6902539824570808</v>
      </c>
      <c r="F129" s="4">
        <f t="shared" si="7"/>
        <v>3.9212666330183401</v>
      </c>
      <c r="G129" s="4">
        <f t="shared" si="8"/>
        <v>2.6790384989815572</v>
      </c>
      <c r="I129" s="4">
        <f t="shared" si="9"/>
        <v>1.0659660146469299</v>
      </c>
    </row>
    <row r="130" spans="1:9" x14ac:dyDescent="0.2">
      <c r="A130" s="4">
        <f>IF('True_Odds_Calculator_3-way'!A131="","",'True_Odds_Calculator_3-way'!A131)</f>
        <v>2</v>
      </c>
      <c r="B130" s="4">
        <f>IF('True_Odds_Calculator_3-way'!B131="","",'True_Odds_Calculator_3-way'!B131)</f>
        <v>3.7</v>
      </c>
      <c r="C130" s="4">
        <f>IF('True_Odds_Calculator_3-way'!C131="","",'True_Odds_Calculator_3-way'!C131)</f>
        <v>3.86</v>
      </c>
      <c r="D130" s="4">
        <f t="shared" si="5"/>
        <v>2.9337627783223574E-2</v>
      </c>
      <c r="E130" s="4">
        <f t="shared" si="6"/>
        <v>2.0398971624452487</v>
      </c>
      <c r="F130" s="4">
        <f t="shared" si="7"/>
        <v>3.838903324074904</v>
      </c>
      <c r="G130" s="4">
        <f t="shared" si="8"/>
        <v>4.0114221514839432</v>
      </c>
      <c r="I130" s="4">
        <f t="shared" si="9"/>
        <v>1.0293376277832236</v>
      </c>
    </row>
    <row r="131" spans="1:9" x14ac:dyDescent="0.2">
      <c r="A131" s="4">
        <f>IF('True_Odds_Calculator_3-way'!A132="","",'True_Odds_Calculator_3-way'!A132)</f>
        <v>1.3</v>
      </c>
      <c r="B131" s="4">
        <f>IF('True_Odds_Calculator_3-way'!B132="","",'True_Odds_Calculator_3-way'!B132)</f>
        <v>5.9</v>
      </c>
      <c r="C131" s="4">
        <f>IF('True_Odds_Calculator_3-way'!C132="","",'True_Odds_Calculator_3-way'!C132)</f>
        <v>10.94</v>
      </c>
      <c r="D131" s="4">
        <f t="shared" ref="D131:D194" si="10">IF(A131="","",((1/A131)+(1/B131)+(1/C131))-1)</f>
        <v>3.0129972899470614E-2</v>
      </c>
      <c r="E131" s="4">
        <f t="shared" ref="E131:E194" si="11">IF(A131="","",(3*A131)/(3-($D131*A131)))</f>
        <v>1.3171977575194993</v>
      </c>
      <c r="F131" s="4">
        <f t="shared" ref="F131:F194" si="12">IF(B131="","",(3*B131)/(3-($D131*B131)))</f>
        <v>6.2716292372775797</v>
      </c>
      <c r="G131" s="4">
        <f t="shared" ref="G131:G194" si="13">IF(C131="","",(3*C131)/(3-($D131*C131)))</f>
        <v>12.290394398929781</v>
      </c>
      <c r="I131" s="4">
        <f t="shared" ref="I131:I194" si="14">IF(A131="","",D131+1)</f>
        <v>1.0301299728994706</v>
      </c>
    </row>
    <row r="132" spans="1:9" x14ac:dyDescent="0.2">
      <c r="A132" s="4">
        <f>IF('True_Odds_Calculator_3-way'!A133="","",'True_Odds_Calculator_3-way'!A133)</f>
        <v>2.84</v>
      </c>
      <c r="B132" s="4">
        <f>IF('True_Odds_Calculator_3-way'!B133="","",'True_Odds_Calculator_3-way'!B133)</f>
        <v>3.47</v>
      </c>
      <c r="C132" s="4">
        <f>IF('True_Odds_Calculator_3-way'!C133="","",'True_Odds_Calculator_3-way'!C133)</f>
        <v>2.59</v>
      </c>
      <c r="D132" s="4">
        <f t="shared" si="10"/>
        <v>2.639750019706999E-2</v>
      </c>
      <c r="E132" s="4">
        <f t="shared" si="11"/>
        <v>2.9127895432052764</v>
      </c>
      <c r="F132" s="4">
        <f t="shared" si="12"/>
        <v>3.5792867509383428</v>
      </c>
      <c r="G132" s="4">
        <f t="shared" si="13"/>
        <v>2.6504022480366647</v>
      </c>
      <c r="I132" s="4">
        <f t="shared" si="14"/>
        <v>1.02639750019707</v>
      </c>
    </row>
    <row r="133" spans="1:9" x14ac:dyDescent="0.2">
      <c r="A133" s="4">
        <f>IF('True_Odds_Calculator_3-way'!A134="","",'True_Odds_Calculator_3-way'!A134)</f>
        <v>1.83</v>
      </c>
      <c r="B133" s="4">
        <f>IF('True_Odds_Calculator_3-way'!B134="","",'True_Odds_Calculator_3-way'!B134)</f>
        <v>3.97</v>
      </c>
      <c r="C133" s="4">
        <f>IF('True_Odds_Calculator_3-way'!C134="","",'True_Odds_Calculator_3-way'!C134)</f>
        <v>4</v>
      </c>
      <c r="D133" s="4">
        <f t="shared" si="10"/>
        <v>4.8337256197437117E-2</v>
      </c>
      <c r="E133" s="4">
        <f t="shared" si="11"/>
        <v>1.8855982333844488</v>
      </c>
      <c r="F133" s="4">
        <f t="shared" si="12"/>
        <v>4.2413002972469398</v>
      </c>
      <c r="G133" s="4">
        <f t="shared" si="13"/>
        <v>4.275558345512148</v>
      </c>
      <c r="I133" s="4">
        <f t="shared" si="14"/>
        <v>1.0483372561974371</v>
      </c>
    </row>
    <row r="134" spans="1:9" x14ac:dyDescent="0.2">
      <c r="A134" s="4">
        <f>IF('True_Odds_Calculator_3-way'!A135="","",'True_Odds_Calculator_3-way'!A135)</f>
        <v>3.35</v>
      </c>
      <c r="B134" s="4">
        <f>IF('True_Odds_Calculator_3-way'!B135="","",'True_Odds_Calculator_3-way'!B135)</f>
        <v>3.78</v>
      </c>
      <c r="C134" s="4">
        <f>IF('True_Odds_Calculator_3-way'!C135="","",'True_Odds_Calculator_3-way'!C135)</f>
        <v>2.0699999999999998</v>
      </c>
      <c r="D134" s="4">
        <f t="shared" si="10"/>
        <v>4.6149514676445236E-2</v>
      </c>
      <c r="E134" s="4">
        <f t="shared" si="11"/>
        <v>3.5320176732867381</v>
      </c>
      <c r="F134" s="4">
        <f t="shared" si="12"/>
        <v>4.0133710595335979</v>
      </c>
      <c r="G134" s="4">
        <f t="shared" si="13"/>
        <v>2.1380833408783357</v>
      </c>
      <c r="I134" s="4">
        <f t="shared" si="14"/>
        <v>1.0461495146764452</v>
      </c>
    </row>
    <row r="135" spans="1:9" x14ac:dyDescent="0.2">
      <c r="A135" s="4">
        <f>IF('True_Odds_Calculator_3-way'!A136="","",'True_Odds_Calculator_3-way'!A136)</f>
        <v>2.61</v>
      </c>
      <c r="B135" s="4">
        <f>IF('True_Odds_Calculator_3-way'!B136="","",'True_Odds_Calculator_3-way'!B136)</f>
        <v>3.5</v>
      </c>
      <c r="C135" s="4">
        <f>IF('True_Odds_Calculator_3-way'!C136="","",'True_Odds_Calculator_3-way'!C136)</f>
        <v>2.66</v>
      </c>
      <c r="D135" s="4">
        <f t="shared" si="10"/>
        <v>4.4795897790453232E-2</v>
      </c>
      <c r="E135" s="4">
        <f t="shared" si="11"/>
        <v>2.7158430043030384</v>
      </c>
      <c r="F135" s="4">
        <f t="shared" si="12"/>
        <v>3.6930032979892906</v>
      </c>
      <c r="G135" s="4">
        <f t="shared" si="13"/>
        <v>2.7700226093895468</v>
      </c>
      <c r="I135" s="4">
        <f t="shared" si="14"/>
        <v>1.0447958977904532</v>
      </c>
    </row>
    <row r="136" spans="1:9" x14ac:dyDescent="0.2">
      <c r="A136" s="4">
        <f>IF('True_Odds_Calculator_3-way'!A137="","",'True_Odds_Calculator_3-way'!A137)</f>
        <v>4.67</v>
      </c>
      <c r="B136" s="4">
        <f>IF('True_Odds_Calculator_3-way'!B137="","",'True_Odds_Calculator_3-way'!B137)</f>
        <v>4.0599999999999996</v>
      </c>
      <c r="C136" s="4">
        <f>IF('True_Odds_Calculator_3-way'!C137="","",'True_Odds_Calculator_3-way'!C137)</f>
        <v>1.7</v>
      </c>
      <c r="D136" s="4">
        <f t="shared" si="10"/>
        <v>4.8673475149492829E-2</v>
      </c>
      <c r="E136" s="4">
        <f t="shared" si="11"/>
        <v>5.0528459320462735</v>
      </c>
      <c r="F136" s="4">
        <f t="shared" si="12"/>
        <v>4.346296814025802</v>
      </c>
      <c r="G136" s="4">
        <f t="shared" si="13"/>
        <v>1.7482187325873315</v>
      </c>
      <c r="I136" s="4">
        <f t="shared" si="14"/>
        <v>1.0486734751494928</v>
      </c>
    </row>
    <row r="137" spans="1:9" x14ac:dyDescent="0.2">
      <c r="A137" s="4">
        <f>IF('True_Odds_Calculator_3-way'!A138="","",'True_Odds_Calculator_3-way'!A138)</f>
        <v>2.84</v>
      </c>
      <c r="B137" s="4">
        <f>IF('True_Odds_Calculator_3-way'!B138="","",'True_Odds_Calculator_3-way'!B138)</f>
        <v>3.76</v>
      </c>
      <c r="C137" s="4">
        <f>IF('True_Odds_Calculator_3-way'!C138="","",'True_Odds_Calculator_3-way'!C138)</f>
        <v>2.4700000000000002</v>
      </c>
      <c r="D137" s="4">
        <f t="shared" si="10"/>
        <v>2.2928422459990383E-2</v>
      </c>
      <c r="E137" s="4">
        <f t="shared" si="11"/>
        <v>2.9030115294328969</v>
      </c>
      <c r="F137" s="4">
        <f t="shared" si="12"/>
        <v>3.8712478805897241</v>
      </c>
      <c r="G137" s="4">
        <f t="shared" si="13"/>
        <v>2.5175251717697438</v>
      </c>
      <c r="I137" s="4">
        <f t="shared" si="14"/>
        <v>1.0229284224599904</v>
      </c>
    </row>
    <row r="138" spans="1:9" x14ac:dyDescent="0.2">
      <c r="A138" s="4">
        <f>IF('True_Odds_Calculator_3-way'!A139="","",'True_Odds_Calculator_3-way'!A139)</f>
        <v>2.06</v>
      </c>
      <c r="B138" s="4">
        <f>IF('True_Odds_Calculator_3-way'!B139="","",'True_Odds_Calculator_3-way'!B139)</f>
        <v>3.32</v>
      </c>
      <c r="C138" s="4">
        <f>IF('True_Odds_Calculator_3-way'!C139="","",'True_Odds_Calculator_3-way'!C139)</f>
        <v>4.25</v>
      </c>
      <c r="D138" s="4">
        <f t="shared" si="10"/>
        <v>2.1935830128050782E-2</v>
      </c>
      <c r="E138" s="4">
        <f t="shared" si="11"/>
        <v>2.0915034874461536</v>
      </c>
      <c r="F138" s="4">
        <f t="shared" si="12"/>
        <v>3.4026003418216435</v>
      </c>
      <c r="G138" s="4">
        <f t="shared" si="13"/>
        <v>4.3863078470824952</v>
      </c>
      <c r="I138" s="4">
        <f t="shared" si="14"/>
        <v>1.0219358301280508</v>
      </c>
    </row>
    <row r="139" spans="1:9" x14ac:dyDescent="0.2">
      <c r="A139" s="4">
        <f>IF('True_Odds_Calculator_3-way'!A140="","",'True_Odds_Calculator_3-way'!A140)</f>
        <v>2.35</v>
      </c>
      <c r="B139" s="4">
        <f>IF('True_Odds_Calculator_3-way'!B140="","",'True_Odds_Calculator_3-way'!B140)</f>
        <v>3.7</v>
      </c>
      <c r="C139" s="4">
        <f>IF('True_Odds_Calculator_3-way'!C140="","",'True_Odds_Calculator_3-way'!C140)</f>
        <v>3.01</v>
      </c>
      <c r="D139" s="4">
        <f t="shared" si="10"/>
        <v>2.802809878514978E-2</v>
      </c>
      <c r="E139" s="4">
        <f t="shared" si="11"/>
        <v>2.4027532748118352</v>
      </c>
      <c r="F139" s="4">
        <f t="shared" si="12"/>
        <v>3.8324811648390811</v>
      </c>
      <c r="G139" s="4">
        <f t="shared" si="13"/>
        <v>3.0970950379564091</v>
      </c>
      <c r="I139" s="4">
        <f t="shared" si="14"/>
        <v>1.0280280987851498</v>
      </c>
    </row>
    <row r="140" spans="1:9" x14ac:dyDescent="0.2">
      <c r="A140" s="4">
        <f>IF('True_Odds_Calculator_3-way'!A141="","",'True_Odds_Calculator_3-way'!A141)</f>
        <v>1.85</v>
      </c>
      <c r="B140" s="4">
        <f>IF('True_Odds_Calculator_3-way'!B141="","",'True_Odds_Calculator_3-way'!B141)</f>
        <v>3.85</v>
      </c>
      <c r="C140" s="4">
        <f>IF('True_Odds_Calculator_3-way'!C141="","",'True_Odds_Calculator_3-way'!C141)</f>
        <v>4.34</v>
      </c>
      <c r="D140" s="4">
        <f t="shared" si="10"/>
        <v>3.069554682457909E-2</v>
      </c>
      <c r="E140" s="4">
        <f t="shared" si="11"/>
        <v>1.885694154822823</v>
      </c>
      <c r="F140" s="4">
        <f t="shared" si="12"/>
        <v>4.0078809239286635</v>
      </c>
      <c r="G140" s="4">
        <f t="shared" si="13"/>
        <v>4.541678808344332</v>
      </c>
      <c r="I140" s="4">
        <f t="shared" si="14"/>
        <v>1.0306955468245791</v>
      </c>
    </row>
    <row r="141" spans="1:9" x14ac:dyDescent="0.2">
      <c r="A141" s="4">
        <f>IF('True_Odds_Calculator_3-way'!A142="","",'True_Odds_Calculator_3-way'!A142)</f>
        <v>3.22</v>
      </c>
      <c r="B141" s="4">
        <f>IF('True_Odds_Calculator_3-way'!B142="","",'True_Odds_Calculator_3-way'!B142)</f>
        <v>3.57</v>
      </c>
      <c r="C141" s="4">
        <f>IF('True_Odds_Calculator_3-way'!C142="","",'True_Odds_Calculator_3-way'!C142)</f>
        <v>2.29</v>
      </c>
      <c r="D141" s="4">
        <f t="shared" si="10"/>
        <v>2.7352273736530819E-2</v>
      </c>
      <c r="E141" s="4">
        <f t="shared" si="11"/>
        <v>3.3173923603535362</v>
      </c>
      <c r="F141" s="4">
        <f t="shared" si="12"/>
        <v>3.6901101546508754</v>
      </c>
      <c r="G141" s="4">
        <f t="shared" si="13"/>
        <v>2.3388322500102618</v>
      </c>
      <c r="I141" s="4">
        <f t="shared" si="14"/>
        <v>1.0273522737365308</v>
      </c>
    </row>
    <row r="142" spans="1:9" x14ac:dyDescent="0.2">
      <c r="A142" s="4">
        <f>IF('True_Odds_Calculator_3-way'!A143="","",'True_Odds_Calculator_3-way'!A143)</f>
        <v>1.88</v>
      </c>
      <c r="B142" s="4">
        <f>IF('True_Odds_Calculator_3-way'!B143="","",'True_Odds_Calculator_3-way'!B143)</f>
        <v>3.84</v>
      </c>
      <c r="C142" s="4">
        <f>IF('True_Odds_Calculator_3-way'!C143="","",'True_Odds_Calculator_3-way'!C143)</f>
        <v>4.33</v>
      </c>
      <c r="D142" s="4">
        <f t="shared" si="10"/>
        <v>2.3278442500778151E-2</v>
      </c>
      <c r="E142" s="4">
        <f t="shared" si="11"/>
        <v>1.9078311043087171</v>
      </c>
      <c r="F142" s="4">
        <f t="shared" si="12"/>
        <v>3.9579321549978865</v>
      </c>
      <c r="G142" s="4">
        <f t="shared" si="13"/>
        <v>4.4805396442683829</v>
      </c>
      <c r="I142" s="4">
        <f t="shared" si="14"/>
        <v>1.0232784425007782</v>
      </c>
    </row>
    <row r="143" spans="1:9" x14ac:dyDescent="0.2">
      <c r="A143" s="4">
        <f>IF('True_Odds_Calculator_3-way'!A144="","",'True_Odds_Calculator_3-way'!A144)</f>
        <v>4</v>
      </c>
      <c r="B143" s="4">
        <f>IF('True_Odds_Calculator_3-way'!B144="","",'True_Odds_Calculator_3-way'!B144)</f>
        <v>4.0199999999999996</v>
      </c>
      <c r="C143" s="4">
        <f>IF('True_Odds_Calculator_3-way'!C144="","",'True_Odds_Calculator_3-way'!C144)</f>
        <v>1.91</v>
      </c>
      <c r="D143" s="4">
        <f t="shared" si="10"/>
        <v>2.2316428329556492E-2</v>
      </c>
      <c r="E143" s="4">
        <f t="shared" si="11"/>
        <v>4.1226710575770058</v>
      </c>
      <c r="F143" s="4">
        <f t="shared" si="12"/>
        <v>4.1439198366509853</v>
      </c>
      <c r="G143" s="4">
        <f t="shared" si="13"/>
        <v>1.9375286512766379</v>
      </c>
      <c r="I143" s="4">
        <f t="shared" si="14"/>
        <v>1.0223164283295565</v>
      </c>
    </row>
    <row r="144" spans="1:9" x14ac:dyDescent="0.2">
      <c r="A144" s="4">
        <f>IF('True_Odds_Calculator_3-way'!A145="","",'True_Odds_Calculator_3-way'!A145)</f>
        <v>1.7</v>
      </c>
      <c r="B144" s="4">
        <f>IF('True_Odds_Calculator_3-way'!B145="","",'True_Odds_Calculator_3-way'!B145)</f>
        <v>3.72</v>
      </c>
      <c r="C144" s="4">
        <f>IF('True_Odds_Calculator_3-way'!C145="","",'True_Odds_Calculator_3-way'!C145)</f>
        <v>5.75</v>
      </c>
      <c r="D144" s="4">
        <f t="shared" si="10"/>
        <v>3.0965541896983195E-2</v>
      </c>
      <c r="E144" s="4">
        <f t="shared" si="11"/>
        <v>1.7303629211344456</v>
      </c>
      <c r="F144" s="4">
        <f t="shared" si="12"/>
        <v>3.8685414376396325</v>
      </c>
      <c r="G144" s="4">
        <f t="shared" si="13"/>
        <v>6.1127983861929849</v>
      </c>
      <c r="I144" s="4">
        <f t="shared" si="14"/>
        <v>1.0309655418969832</v>
      </c>
    </row>
    <row r="145" spans="1:9" x14ac:dyDescent="0.2">
      <c r="A145" s="4">
        <f>IF('True_Odds_Calculator_3-way'!A146="","",'True_Odds_Calculator_3-way'!A146)</f>
        <v>1.1200000000000001</v>
      </c>
      <c r="B145" s="4">
        <f>IF('True_Odds_Calculator_3-way'!B146="","",'True_Odds_Calculator_3-way'!B146)</f>
        <v>10.45</v>
      </c>
      <c r="C145" s="4">
        <f>IF('True_Odds_Calculator_3-way'!C146="","",'True_Odds_Calculator_3-way'!C146)</f>
        <v>23.99</v>
      </c>
      <c r="D145" s="4">
        <f t="shared" si="10"/>
        <v>3.0234957776038573E-2</v>
      </c>
      <c r="E145" s="4">
        <f t="shared" si="11"/>
        <v>1.1327865749245198</v>
      </c>
      <c r="F145" s="4">
        <f t="shared" si="12"/>
        <v>11.680133383141245</v>
      </c>
      <c r="G145" s="4">
        <f t="shared" si="13"/>
        <v>31.63984665694565</v>
      </c>
      <c r="I145" s="4">
        <f t="shared" si="14"/>
        <v>1.0302349577760386</v>
      </c>
    </row>
    <row r="146" spans="1:9" x14ac:dyDescent="0.2">
      <c r="A146" s="4">
        <f>IF('True_Odds_Calculator_3-way'!A147="","",'True_Odds_Calculator_3-way'!A147)</f>
        <v>2.12</v>
      </c>
      <c r="B146" s="4">
        <f>IF('True_Odds_Calculator_3-way'!B147="","",'True_Odds_Calculator_3-way'!B147)</f>
        <v>3.72</v>
      </c>
      <c r="C146" s="4">
        <f>IF('True_Odds_Calculator_3-way'!C147="","",'True_Odds_Calculator_3-way'!C147)</f>
        <v>3.54</v>
      </c>
      <c r="D146" s="4">
        <f t="shared" si="10"/>
        <v>2.3001193214837068E-2</v>
      </c>
      <c r="E146" s="4">
        <f t="shared" si="11"/>
        <v>2.1550282089537491</v>
      </c>
      <c r="F146" s="4">
        <f t="shared" si="12"/>
        <v>3.8292148738566336</v>
      </c>
      <c r="G146" s="4">
        <f t="shared" si="13"/>
        <v>3.6387610995950133</v>
      </c>
      <c r="I146" s="4">
        <f t="shared" si="14"/>
        <v>1.0230011932148371</v>
      </c>
    </row>
    <row r="147" spans="1:9" x14ac:dyDescent="0.2">
      <c r="A147" s="4">
        <f>IF('True_Odds_Calculator_3-way'!A148="","",'True_Odds_Calculator_3-way'!A148)</f>
        <v>1.32</v>
      </c>
      <c r="B147" s="4">
        <f>IF('True_Odds_Calculator_3-way'!B148="","",'True_Odds_Calculator_3-way'!B148)</f>
        <v>5.8</v>
      </c>
      <c r="C147" s="4">
        <f>IF('True_Odds_Calculator_3-way'!C148="","",'True_Odds_Calculator_3-way'!C148)</f>
        <v>10.51</v>
      </c>
      <c r="D147" s="4">
        <f t="shared" si="10"/>
        <v>2.5137029271023126E-2</v>
      </c>
      <c r="E147" s="4">
        <f t="shared" si="11"/>
        <v>1.3347628682471615</v>
      </c>
      <c r="F147" s="4">
        <f t="shared" si="12"/>
        <v>6.0962679963310302</v>
      </c>
      <c r="G147" s="4">
        <f t="shared" si="13"/>
        <v>11.524923897225923</v>
      </c>
      <c r="I147" s="4">
        <f t="shared" si="14"/>
        <v>1.0251370292710231</v>
      </c>
    </row>
    <row r="148" spans="1:9" x14ac:dyDescent="0.2">
      <c r="A148" s="4">
        <f>IF('True_Odds_Calculator_3-way'!A149="","",'True_Odds_Calculator_3-way'!A149)</f>
        <v>2.59</v>
      </c>
      <c r="B148" s="4">
        <f>IF('True_Odds_Calculator_3-way'!B149="","",'True_Odds_Calculator_3-way'!B149)</f>
        <v>3.59</v>
      </c>
      <c r="C148" s="4">
        <f>IF('True_Odds_Calculator_3-way'!C149="","",'True_Odds_Calculator_3-way'!C149)</f>
        <v>2.8</v>
      </c>
      <c r="D148" s="4">
        <f t="shared" si="10"/>
        <v>2.1794775276669398E-2</v>
      </c>
      <c r="E148" s="4">
        <f t="shared" si="11"/>
        <v>2.6396684126105407</v>
      </c>
      <c r="F148" s="4">
        <f t="shared" si="12"/>
        <v>3.6861384764811982</v>
      </c>
      <c r="G148" s="4">
        <f t="shared" si="13"/>
        <v>2.8581396778556494</v>
      </c>
      <c r="I148" s="4">
        <f t="shared" si="14"/>
        <v>1.0217947752766694</v>
      </c>
    </row>
    <row r="149" spans="1:9" x14ac:dyDescent="0.2">
      <c r="A149" s="4">
        <f>IF('True_Odds_Calculator_3-way'!A150="","",'True_Odds_Calculator_3-way'!A150)</f>
        <v>2.0299999999999998</v>
      </c>
      <c r="B149" s="4">
        <f>IF('True_Odds_Calculator_3-way'!B150="","",'True_Odds_Calculator_3-way'!B150)</f>
        <v>3.39</v>
      </c>
      <c r="C149" s="4">
        <f>IF('True_Odds_Calculator_3-way'!C150="","",'True_Odds_Calculator_3-way'!C150)</f>
        <v>4.25</v>
      </c>
      <c r="D149" s="4">
        <f t="shared" si="10"/>
        <v>2.2890205822945653E-2</v>
      </c>
      <c r="E149" s="4">
        <f t="shared" si="11"/>
        <v>2.0619374298301945</v>
      </c>
      <c r="F149" s="4">
        <f t="shared" si="12"/>
        <v>3.4800138023898364</v>
      </c>
      <c r="G149" s="4">
        <f t="shared" si="13"/>
        <v>4.3924370326335227</v>
      </c>
      <c r="I149" s="4">
        <f t="shared" si="14"/>
        <v>1.0228902058229457</v>
      </c>
    </row>
    <row r="150" spans="1:9" x14ac:dyDescent="0.2">
      <c r="A150" s="4">
        <f>IF('True_Odds_Calculator_3-way'!A151="","",'True_Odds_Calculator_3-way'!A151)</f>
        <v>2.1800000000000002</v>
      </c>
      <c r="B150" s="4">
        <f>IF('True_Odds_Calculator_3-way'!B151="","",'True_Odds_Calculator_3-way'!B151)</f>
        <v>3.65</v>
      </c>
      <c r="C150" s="4">
        <f>IF('True_Odds_Calculator_3-way'!C151="","",'True_Odds_Calculator_3-way'!C151)</f>
        <v>3.45</v>
      </c>
      <c r="D150" s="4">
        <f t="shared" si="10"/>
        <v>2.2543271533769227E-2</v>
      </c>
      <c r="E150" s="4">
        <f t="shared" si="11"/>
        <v>2.2163062974569852</v>
      </c>
      <c r="F150" s="4">
        <f t="shared" si="12"/>
        <v>3.7529341532937015</v>
      </c>
      <c r="G150" s="4">
        <f t="shared" si="13"/>
        <v>3.5418208638771036</v>
      </c>
      <c r="I150" s="4">
        <f t="shared" si="14"/>
        <v>1.0225432715337692</v>
      </c>
    </row>
    <row r="151" spans="1:9" x14ac:dyDescent="0.2">
      <c r="A151" s="4">
        <f>IF('True_Odds_Calculator_3-way'!A152="","",'True_Odds_Calculator_3-way'!A152)</f>
        <v>2.38</v>
      </c>
      <c r="B151" s="4">
        <f>IF('True_Odds_Calculator_3-way'!B152="","",'True_Odds_Calculator_3-way'!B152)</f>
        <v>3.74</v>
      </c>
      <c r="C151" s="4">
        <f>IF('True_Odds_Calculator_3-way'!C152="","",'True_Odds_Calculator_3-way'!C152)</f>
        <v>2.99</v>
      </c>
      <c r="D151" s="4">
        <f t="shared" si="10"/>
        <v>2.1995906906392859E-2</v>
      </c>
      <c r="E151" s="4">
        <f t="shared" si="11"/>
        <v>2.4222687992144256</v>
      </c>
      <c r="F151" s="4">
        <f t="shared" si="12"/>
        <v>3.8454482038114768</v>
      </c>
      <c r="G151" s="4">
        <f t="shared" si="13"/>
        <v>3.0570177379839678</v>
      </c>
      <c r="I151" s="4">
        <f t="shared" si="14"/>
        <v>1.0219959069063929</v>
      </c>
    </row>
    <row r="152" spans="1:9" x14ac:dyDescent="0.2">
      <c r="A152" s="4">
        <f>IF('True_Odds_Calculator_3-way'!A153="","",'True_Odds_Calculator_3-way'!A153)</f>
        <v>4.1100000000000003</v>
      </c>
      <c r="B152" s="4">
        <f>IF('True_Odds_Calculator_3-way'!B153="","",'True_Odds_Calculator_3-way'!B153)</f>
        <v>3.45</v>
      </c>
      <c r="C152" s="4">
        <f>IF('True_Odds_Calculator_3-way'!C153="","",'True_Odds_Calculator_3-way'!C153)</f>
        <v>1.91</v>
      </c>
      <c r="D152" s="4">
        <f t="shared" si="10"/>
        <v>5.6724284320941898E-2</v>
      </c>
      <c r="E152" s="4">
        <f t="shared" si="11"/>
        <v>4.4563099607316605</v>
      </c>
      <c r="F152" s="4">
        <f t="shared" si="12"/>
        <v>3.6907590131663679</v>
      </c>
      <c r="G152" s="4">
        <f t="shared" si="13"/>
        <v>1.9815630827043738</v>
      </c>
      <c r="I152" s="4">
        <f t="shared" si="14"/>
        <v>1.0567242843209419</v>
      </c>
    </row>
    <row r="153" spans="1:9" x14ac:dyDescent="0.2">
      <c r="A153" s="4">
        <f>IF('True_Odds_Calculator_3-way'!A154="","",'True_Odds_Calculator_3-way'!A154)</f>
        <v>2.25</v>
      </c>
      <c r="B153" s="4">
        <f>IF('True_Odds_Calculator_3-way'!B154="","",'True_Odds_Calculator_3-way'!B154)</f>
        <v>3.06</v>
      </c>
      <c r="C153" s="4">
        <f>IF('True_Odds_Calculator_3-way'!C154="","",'True_Odds_Calculator_3-way'!C154)</f>
        <v>3.52</v>
      </c>
      <c r="D153" s="4">
        <f t="shared" si="10"/>
        <v>5.5332739156268573E-2</v>
      </c>
      <c r="E153" s="4">
        <f t="shared" si="11"/>
        <v>2.3474167489975009</v>
      </c>
      <c r="F153" s="4">
        <f t="shared" si="12"/>
        <v>3.2430349257326374</v>
      </c>
      <c r="G153" s="4">
        <f t="shared" si="13"/>
        <v>3.7643988816402616</v>
      </c>
      <c r="I153" s="4">
        <f t="shared" si="14"/>
        <v>1.0553327391562686</v>
      </c>
    </row>
    <row r="154" spans="1:9" x14ac:dyDescent="0.2">
      <c r="A154" s="4">
        <f>IF('True_Odds_Calculator_3-way'!A155="","",'True_Odds_Calculator_3-way'!A155)</f>
        <v>2.31</v>
      </c>
      <c r="B154" s="4">
        <f>IF('True_Odds_Calculator_3-way'!B155="","",'True_Odds_Calculator_3-way'!B155)</f>
        <v>3.22</v>
      </c>
      <c r="C154" s="4">
        <f>IF('True_Odds_Calculator_3-way'!C155="","",'True_Odds_Calculator_3-way'!C155)</f>
        <v>3.21</v>
      </c>
      <c r="D154" s="4">
        <f t="shared" si="10"/>
        <v>5.4985918862391792E-2</v>
      </c>
      <c r="E154" s="4">
        <f t="shared" si="11"/>
        <v>2.4121274438116034</v>
      </c>
      <c r="F154" s="4">
        <f t="shared" si="12"/>
        <v>3.42195786039475</v>
      </c>
      <c r="G154" s="4">
        <f t="shared" si="13"/>
        <v>3.4106663253613201</v>
      </c>
      <c r="I154" s="4">
        <f t="shared" si="14"/>
        <v>1.0549859188623918</v>
      </c>
    </row>
    <row r="155" spans="1:9" x14ac:dyDescent="0.2">
      <c r="A155" s="4">
        <f>IF('True_Odds_Calculator_3-way'!A156="","",'True_Odds_Calculator_3-way'!A156)</f>
        <v>1.34</v>
      </c>
      <c r="B155" s="4">
        <f>IF('True_Odds_Calculator_3-way'!B156="","",'True_Odds_Calculator_3-way'!B156)</f>
        <v>4.71</v>
      </c>
      <c r="C155" s="4">
        <f>IF('True_Odds_Calculator_3-way'!C156="","",'True_Odds_Calculator_3-way'!C156)</f>
        <v>9.5</v>
      </c>
      <c r="D155" s="4">
        <f t="shared" si="10"/>
        <v>6.3846039664233079E-2</v>
      </c>
      <c r="E155" s="4">
        <f t="shared" si="11"/>
        <v>1.3793357560067758</v>
      </c>
      <c r="F155" s="4">
        <f t="shared" si="12"/>
        <v>5.2347192675608714</v>
      </c>
      <c r="G155" s="4">
        <f t="shared" si="13"/>
        <v>11.907434744904366</v>
      </c>
      <c r="I155" s="4">
        <f t="shared" si="14"/>
        <v>1.0638460396642331</v>
      </c>
    </row>
    <row r="156" spans="1:9" x14ac:dyDescent="0.2">
      <c r="A156" s="4">
        <f>IF('True_Odds_Calculator_3-way'!A157="","",'True_Odds_Calculator_3-way'!A157)</f>
        <v>1.47</v>
      </c>
      <c r="B156" s="4">
        <f>IF('True_Odds_Calculator_3-way'!B157="","",'True_Odds_Calculator_3-way'!B157)</f>
        <v>4.2</v>
      </c>
      <c r="C156" s="4">
        <f>IF('True_Odds_Calculator_3-way'!C157="","",'True_Odds_Calculator_3-way'!C157)</f>
        <v>6.86</v>
      </c>
      <c r="D156" s="4">
        <f t="shared" si="10"/>
        <v>6.4139941690962043E-2</v>
      </c>
      <c r="E156" s="4">
        <f t="shared" si="11"/>
        <v>1.5176991150442478</v>
      </c>
      <c r="F156" s="4">
        <f t="shared" si="12"/>
        <v>4.6143497757847536</v>
      </c>
      <c r="G156" s="4">
        <f t="shared" si="13"/>
        <v>8.0390625</v>
      </c>
      <c r="I156" s="4">
        <f t="shared" si="14"/>
        <v>1.064139941690962</v>
      </c>
    </row>
    <row r="157" spans="1:9" x14ac:dyDescent="0.2">
      <c r="A157" s="4">
        <f>IF('True_Odds_Calculator_3-way'!A158="","",'True_Odds_Calculator_3-way'!A158)</f>
        <v>3.2</v>
      </c>
      <c r="B157" s="4">
        <f>IF('True_Odds_Calculator_3-way'!B158="","",'True_Odds_Calculator_3-way'!B158)</f>
        <v>3.69</v>
      </c>
      <c r="C157" s="4">
        <f>IF('True_Odds_Calculator_3-way'!C158="","",'True_Odds_Calculator_3-way'!C158)</f>
        <v>2.2799999999999998</v>
      </c>
      <c r="D157" s="4">
        <f t="shared" si="10"/>
        <v>2.209920125517062E-2</v>
      </c>
      <c r="E157" s="4">
        <f t="shared" si="11"/>
        <v>3.2772529848275336</v>
      </c>
      <c r="F157" s="4">
        <f t="shared" si="12"/>
        <v>3.7931042256061143</v>
      </c>
      <c r="G157" s="4">
        <f t="shared" si="13"/>
        <v>2.3189476367996362</v>
      </c>
      <c r="I157" s="4">
        <f t="shared" si="14"/>
        <v>1.0220992012551706</v>
      </c>
    </row>
    <row r="158" spans="1:9" x14ac:dyDescent="0.2">
      <c r="A158" s="4">
        <f>IF('True_Odds_Calculator_3-way'!A159="","",'True_Odds_Calculator_3-way'!A159)</f>
        <v>2.15</v>
      </c>
      <c r="B158" s="4">
        <f>IF('True_Odds_Calculator_3-way'!B159="","",'True_Odds_Calculator_3-way'!B159)</f>
        <v>3.39</v>
      </c>
      <c r="C158" s="4">
        <f>IF('True_Odds_Calculator_3-way'!C159="","",'True_Odds_Calculator_3-way'!C159)</f>
        <v>3.81</v>
      </c>
      <c r="D158" s="4">
        <f t="shared" si="10"/>
        <v>2.2568721408280368E-2</v>
      </c>
      <c r="E158" s="4">
        <f t="shared" si="11"/>
        <v>2.1853463387685284</v>
      </c>
      <c r="F158" s="4">
        <f t="shared" si="12"/>
        <v>3.4787165076018507</v>
      </c>
      <c r="G158" s="4">
        <f t="shared" si="13"/>
        <v>3.92242564722982</v>
      </c>
      <c r="I158" s="4">
        <f t="shared" si="14"/>
        <v>1.0225687214082804</v>
      </c>
    </row>
    <row r="159" spans="1:9" x14ac:dyDescent="0.2">
      <c r="A159" s="4">
        <f>IF('True_Odds_Calculator_3-way'!A160="","",'True_Odds_Calculator_3-way'!A160)</f>
        <v>1.95</v>
      </c>
      <c r="B159" s="4">
        <f>IF('True_Odds_Calculator_3-way'!B160="","",'True_Odds_Calculator_3-way'!B160)</f>
        <v>3.49</v>
      </c>
      <c r="C159" s="4">
        <f>IF('True_Odds_Calculator_3-way'!C160="","",'True_Odds_Calculator_3-way'!C160)</f>
        <v>4.46</v>
      </c>
      <c r="D159" s="4">
        <f t="shared" si="10"/>
        <v>2.3568710746682431E-2</v>
      </c>
      <c r="E159" s="4">
        <f t="shared" si="11"/>
        <v>1.9803381104690803</v>
      </c>
      <c r="F159" s="4">
        <f t="shared" si="12"/>
        <v>3.5883873622053919</v>
      </c>
      <c r="G159" s="4">
        <f t="shared" si="13"/>
        <v>4.6219475735655768</v>
      </c>
      <c r="I159" s="4">
        <f t="shared" si="14"/>
        <v>1.0235687107466824</v>
      </c>
    </row>
    <row r="160" spans="1:9" x14ac:dyDescent="0.2">
      <c r="A160" s="4">
        <f>IF('True_Odds_Calculator_3-way'!A161="","",'True_Odds_Calculator_3-way'!A161)</f>
        <v>2.14</v>
      </c>
      <c r="B160" s="4">
        <f>IF('True_Odds_Calculator_3-way'!B161="","",'True_Odds_Calculator_3-way'!B161)</f>
        <v>3.54</v>
      </c>
      <c r="C160" s="4">
        <f>IF('True_Odds_Calculator_3-way'!C161="","",'True_Odds_Calculator_3-way'!C161)</f>
        <v>3.66</v>
      </c>
      <c r="D160" s="4">
        <f t="shared" si="10"/>
        <v>2.2999639048229881E-2</v>
      </c>
      <c r="E160" s="4">
        <f t="shared" si="11"/>
        <v>2.1756953481495986</v>
      </c>
      <c r="F160" s="4">
        <f t="shared" si="12"/>
        <v>3.6387542402509663</v>
      </c>
      <c r="G160" s="4">
        <f t="shared" si="13"/>
        <v>3.7656628410687336</v>
      </c>
      <c r="I160" s="4">
        <f t="shared" si="14"/>
        <v>1.0229996390482299</v>
      </c>
    </row>
    <row r="161" spans="1:9" x14ac:dyDescent="0.2">
      <c r="A161" s="4">
        <f>IF('True_Odds_Calculator_3-way'!A162="","",'True_Odds_Calculator_3-way'!A162)</f>
        <v>1.73</v>
      </c>
      <c r="B161" s="4">
        <f>IF('True_Odds_Calculator_3-way'!B162="","",'True_Odds_Calculator_3-way'!B162)</f>
        <v>3.94</v>
      </c>
      <c r="C161" s="4">
        <f>IF('True_Odds_Calculator_3-way'!C162="","",'True_Odds_Calculator_3-way'!C162)</f>
        <v>5.18</v>
      </c>
      <c r="D161" s="4">
        <f t="shared" si="10"/>
        <v>2.4891981730102763E-2</v>
      </c>
      <c r="E161" s="4">
        <f t="shared" si="11"/>
        <v>1.755194725269714</v>
      </c>
      <c r="F161" s="4">
        <f t="shared" si="12"/>
        <v>4.073157503642717</v>
      </c>
      <c r="G161" s="4">
        <f t="shared" si="13"/>
        <v>5.4126359319675359</v>
      </c>
      <c r="I161" s="4">
        <f t="shared" si="14"/>
        <v>1.0248919817301028</v>
      </c>
    </row>
    <row r="162" spans="1:9" x14ac:dyDescent="0.2">
      <c r="A162" s="4">
        <f>IF('True_Odds_Calculator_3-way'!A163="","",'True_Odds_Calculator_3-way'!A163)</f>
        <v>2.0299999999999998</v>
      </c>
      <c r="B162" s="4">
        <f>IF('True_Odds_Calculator_3-way'!B163="","",'True_Odds_Calculator_3-way'!B163)</f>
        <v>3.48</v>
      </c>
      <c r="C162" s="4">
        <f>IF('True_Odds_Calculator_3-way'!C163="","",'True_Odds_Calculator_3-way'!C163)</f>
        <v>4.1100000000000003</v>
      </c>
      <c r="D162" s="4">
        <f t="shared" si="10"/>
        <v>2.3276161710594101E-2</v>
      </c>
      <c r="E162" s="4">
        <f t="shared" si="11"/>
        <v>2.0624845498442625</v>
      </c>
      <c r="F162" s="4">
        <f t="shared" si="12"/>
        <v>3.5765685952302699</v>
      </c>
      <c r="G162" s="4">
        <f t="shared" si="13"/>
        <v>4.2453780657417148</v>
      </c>
      <c r="I162" s="4">
        <f t="shared" si="14"/>
        <v>1.0232761617105941</v>
      </c>
    </row>
    <row r="163" spans="1:9" x14ac:dyDescent="0.2">
      <c r="A163" s="4">
        <f>IF('True_Odds_Calculator_3-way'!A164="","",'True_Odds_Calculator_3-way'!A164)</f>
        <v>1.43</v>
      </c>
      <c r="B163" s="4">
        <f>IF('True_Odds_Calculator_3-way'!B164="","",'True_Odds_Calculator_3-way'!B164)</f>
        <v>4.82</v>
      </c>
      <c r="C163" s="4">
        <f>IF('True_Odds_Calculator_3-way'!C164="","",'True_Odds_Calculator_3-way'!C164)</f>
        <v>7.96</v>
      </c>
      <c r="D163" s="4">
        <f t="shared" si="10"/>
        <v>3.2397719672266678E-2</v>
      </c>
      <c r="E163" s="4">
        <f t="shared" si="11"/>
        <v>1.4524297462739082</v>
      </c>
      <c r="F163" s="4">
        <f t="shared" si="12"/>
        <v>5.0846688951705259</v>
      </c>
      <c r="G163" s="4">
        <f t="shared" si="13"/>
        <v>8.7086090080282332</v>
      </c>
      <c r="I163" s="4">
        <f t="shared" si="14"/>
        <v>1.0323977196722667</v>
      </c>
    </row>
    <row r="164" spans="1:9" x14ac:dyDescent="0.2">
      <c r="A164" s="4">
        <f>IF('True_Odds_Calculator_3-way'!A165="","",'True_Odds_Calculator_3-way'!A165)</f>
        <v>2.14</v>
      </c>
      <c r="B164" s="4">
        <f>IF('True_Odds_Calculator_3-way'!B165="","",'True_Odds_Calculator_3-way'!B165)</f>
        <v>3.58</v>
      </c>
      <c r="C164" s="4">
        <f>IF('True_Odds_Calculator_3-way'!C165="","",'True_Odds_Calculator_3-way'!C165)</f>
        <v>3.54</v>
      </c>
      <c r="D164" s="4">
        <f t="shared" si="10"/>
        <v>2.9105204270930329E-2</v>
      </c>
      <c r="E164" s="4">
        <f t="shared" si="11"/>
        <v>2.1853720662833078</v>
      </c>
      <c r="F164" s="4">
        <f t="shared" si="12"/>
        <v>3.7088153553685914</v>
      </c>
      <c r="G164" s="4">
        <f t="shared" si="13"/>
        <v>3.6659022644065256</v>
      </c>
      <c r="I164" s="4">
        <f t="shared" si="14"/>
        <v>1.0291052042709303</v>
      </c>
    </row>
    <row r="165" spans="1:9" x14ac:dyDescent="0.2">
      <c r="A165" s="4">
        <f>IF('True_Odds_Calculator_3-way'!A166="","",'True_Odds_Calculator_3-way'!A166)</f>
        <v>2.09</v>
      </c>
      <c r="B165" s="4">
        <f>IF('True_Odds_Calculator_3-way'!B166="","",'True_Odds_Calculator_3-way'!B166)</f>
        <v>3.66</v>
      </c>
      <c r="C165" s="4">
        <f>IF('True_Odds_Calculator_3-way'!C166="","",'True_Odds_Calculator_3-way'!C166)</f>
        <v>3.62</v>
      </c>
      <c r="D165" s="4">
        <f t="shared" si="10"/>
        <v>2.7936037160030125E-2</v>
      </c>
      <c r="E165" s="4">
        <f t="shared" si="11"/>
        <v>2.1314831507792831</v>
      </c>
      <c r="F165" s="4">
        <f t="shared" si="12"/>
        <v>3.7891413853456624</v>
      </c>
      <c r="G165" s="4">
        <f t="shared" si="13"/>
        <v>3.7462853491837609</v>
      </c>
      <c r="I165" s="4">
        <f t="shared" si="14"/>
        <v>1.0279360371600301</v>
      </c>
    </row>
    <row r="166" spans="1:9" x14ac:dyDescent="0.2">
      <c r="A166" s="4">
        <f>IF('True_Odds_Calculator_3-way'!A167="","",'True_Odds_Calculator_3-way'!A167)</f>
        <v>1.83</v>
      </c>
      <c r="B166" s="4">
        <f>IF('True_Odds_Calculator_3-way'!B167="","",'True_Odds_Calculator_3-way'!B167)</f>
        <v>4.0599999999999996</v>
      </c>
      <c r="C166" s="4">
        <f>IF('True_Odds_Calculator_3-way'!C167="","",'True_Odds_Calculator_3-way'!C167)</f>
        <v>4.1900000000000004</v>
      </c>
      <c r="D166" s="4">
        <f t="shared" si="10"/>
        <v>3.1416990637779252E-2</v>
      </c>
      <c r="E166" s="4">
        <f t="shared" si="11"/>
        <v>1.8657560281988861</v>
      </c>
      <c r="F166" s="4">
        <f t="shared" si="12"/>
        <v>4.2402870875005929</v>
      </c>
      <c r="G166" s="4">
        <f t="shared" si="13"/>
        <v>4.3822908174522119</v>
      </c>
      <c r="I166" s="4">
        <f t="shared" si="14"/>
        <v>1.0314169906377793</v>
      </c>
    </row>
    <row r="167" spans="1:9" x14ac:dyDescent="0.2">
      <c r="A167" s="4">
        <f>IF('True_Odds_Calculator_3-way'!A168="","",'True_Odds_Calculator_3-way'!A168)</f>
        <v>1.1499999999999999</v>
      </c>
      <c r="B167" s="4">
        <f>IF('True_Odds_Calculator_3-way'!B168="","",'True_Odds_Calculator_3-way'!B168)</f>
        <v>8.5299999999999994</v>
      </c>
      <c r="C167" s="4">
        <f>IF('True_Odds_Calculator_3-way'!C168="","",'True_Odds_Calculator_3-way'!C168)</f>
        <v>20.05</v>
      </c>
      <c r="D167" s="4">
        <f t="shared" si="10"/>
        <v>3.667382336757119E-2</v>
      </c>
      <c r="E167" s="4">
        <f t="shared" si="11"/>
        <v>1.1663975656817345</v>
      </c>
      <c r="F167" s="4">
        <f t="shared" si="12"/>
        <v>9.5230217008778713</v>
      </c>
      <c r="G167" s="4">
        <f t="shared" si="13"/>
        <v>26.559928383255368</v>
      </c>
      <c r="I167" s="4">
        <f t="shared" si="14"/>
        <v>1.0366738233675712</v>
      </c>
    </row>
    <row r="168" spans="1:9" x14ac:dyDescent="0.2">
      <c r="A168" s="4">
        <f>IF('True_Odds_Calculator_3-way'!A169="","",'True_Odds_Calculator_3-way'!A169)</f>
        <v>2.5299999999999998</v>
      </c>
      <c r="B168" s="4">
        <f>IF('True_Odds_Calculator_3-way'!B169="","",'True_Odds_Calculator_3-way'!B169)</f>
        <v>3.6</v>
      </c>
      <c r="C168" s="4">
        <f>IF('True_Odds_Calculator_3-way'!C169="","",'True_Odds_Calculator_3-way'!C169)</f>
        <v>2.83</v>
      </c>
      <c r="D168" s="4">
        <f t="shared" si="10"/>
        <v>2.6391585233189296E-2</v>
      </c>
      <c r="E168" s="4">
        <f t="shared" si="11"/>
        <v>2.5875917806807318</v>
      </c>
      <c r="F168" s="4">
        <f t="shared" si="12"/>
        <v>3.7177404776282446</v>
      </c>
      <c r="G168" s="4">
        <f t="shared" si="13"/>
        <v>2.9022547134899237</v>
      </c>
      <c r="I168" s="4">
        <f t="shared" si="14"/>
        <v>1.0263915852331893</v>
      </c>
    </row>
    <row r="169" spans="1:9" x14ac:dyDescent="0.2">
      <c r="A169" s="4">
        <f>IF('True_Odds_Calculator_3-way'!A170="","",'True_Odds_Calculator_3-way'!A170)</f>
        <v>1.73</v>
      </c>
      <c r="B169" s="4">
        <f>IF('True_Odds_Calculator_3-way'!B170="","",'True_Odds_Calculator_3-way'!B170)</f>
        <v>3.81</v>
      </c>
      <c r="C169" s="4">
        <f>IF('True_Odds_Calculator_3-way'!C170="","",'True_Odds_Calculator_3-way'!C170)</f>
        <v>5.27</v>
      </c>
      <c r="D169" s="4">
        <f t="shared" si="10"/>
        <v>3.0255194365086613E-2</v>
      </c>
      <c r="E169" s="4">
        <f t="shared" si="11"/>
        <v>1.76071955953952</v>
      </c>
      <c r="F169" s="4">
        <f t="shared" si="12"/>
        <v>3.9622457129944766</v>
      </c>
      <c r="G169" s="4">
        <f t="shared" si="13"/>
        <v>5.5658134767323801</v>
      </c>
      <c r="I169" s="4">
        <f t="shared" si="14"/>
        <v>1.0302551943650866</v>
      </c>
    </row>
    <row r="170" spans="1:9" x14ac:dyDescent="0.2">
      <c r="A170" s="4">
        <f>IF('True_Odds_Calculator_3-way'!A171="","",'True_Odds_Calculator_3-way'!A171)</f>
        <v>3.28</v>
      </c>
      <c r="B170" s="4">
        <f>IF('True_Odds_Calculator_3-way'!B171="","",'True_Odds_Calculator_3-way'!B171)</f>
        <v>3.29</v>
      </c>
      <c r="C170" s="4">
        <f>IF('True_Odds_Calculator_3-way'!C171="","",'True_Odds_Calculator_3-way'!C171)</f>
        <v>2.39</v>
      </c>
      <c r="D170" s="4">
        <f t="shared" si="10"/>
        <v>2.7239458402646965E-2</v>
      </c>
      <c r="E170" s="4">
        <f t="shared" si="11"/>
        <v>3.3806828469620522</v>
      </c>
      <c r="F170" s="4">
        <f t="shared" si="12"/>
        <v>3.3913071834806718</v>
      </c>
      <c r="G170" s="4">
        <f t="shared" si="13"/>
        <v>2.4430153097457903</v>
      </c>
      <c r="I170" s="4">
        <f t="shared" si="14"/>
        <v>1.027239458402647</v>
      </c>
    </row>
    <row r="171" spans="1:9" x14ac:dyDescent="0.2">
      <c r="A171" s="4">
        <f>IF('True_Odds_Calculator_3-way'!A172="","",'True_Odds_Calculator_3-way'!A172)</f>
        <v>1.1299999999999999</v>
      </c>
      <c r="B171" s="4">
        <f>IF('True_Odds_Calculator_3-way'!B172="","",'True_Odds_Calculator_3-way'!B172)</f>
        <v>9.3699999999999992</v>
      </c>
      <c r="C171" s="4">
        <f>IF('True_Odds_Calculator_3-way'!C172="","",'True_Odds_Calculator_3-way'!C172)</f>
        <v>22.57</v>
      </c>
      <c r="D171" s="4">
        <f t="shared" si="10"/>
        <v>3.5985939808526934E-2</v>
      </c>
      <c r="E171" s="4">
        <f t="shared" si="11"/>
        <v>1.1455272832420209</v>
      </c>
      <c r="F171" s="4">
        <f t="shared" si="12"/>
        <v>10.556510449302815</v>
      </c>
      <c r="G171" s="4">
        <f t="shared" si="13"/>
        <v>30.948936086445993</v>
      </c>
      <c r="I171" s="4">
        <f t="shared" si="14"/>
        <v>1.0359859398085269</v>
      </c>
    </row>
    <row r="172" spans="1:9" x14ac:dyDescent="0.2">
      <c r="A172" s="4">
        <f>IF('True_Odds_Calculator_3-way'!A173="","",'True_Odds_Calculator_3-way'!A173)</f>
        <v>2.11</v>
      </c>
      <c r="B172" s="4">
        <f>IF('True_Odds_Calculator_3-way'!B173="","",'True_Odds_Calculator_3-way'!B173)</f>
        <v>3.35</v>
      </c>
      <c r="C172" s="4">
        <f>IF('True_Odds_Calculator_3-way'!C173="","",'True_Odds_Calculator_3-way'!C173)</f>
        <v>3.89</v>
      </c>
      <c r="D172" s="4">
        <f t="shared" si="10"/>
        <v>2.9510520716026445E-2</v>
      </c>
      <c r="E172" s="4">
        <f t="shared" si="11"/>
        <v>2.1547228519973514</v>
      </c>
      <c r="F172" s="4">
        <f t="shared" si="12"/>
        <v>3.4641557617471497</v>
      </c>
      <c r="G172" s="4">
        <f t="shared" si="13"/>
        <v>4.0447745459279449</v>
      </c>
      <c r="I172" s="4">
        <f t="shared" si="14"/>
        <v>1.0295105207160264</v>
      </c>
    </row>
    <row r="173" spans="1:9" x14ac:dyDescent="0.2">
      <c r="A173" s="4">
        <f>IF('True_Odds_Calculator_3-way'!A174="","",'True_Odds_Calculator_3-way'!A174)</f>
        <v>5.03</v>
      </c>
      <c r="B173" s="4">
        <f>IF('True_Odds_Calculator_3-way'!B174="","",'True_Odds_Calculator_3-way'!B174)</f>
        <v>4.21</v>
      </c>
      <c r="C173" s="4">
        <f>IF('True_Odds_Calculator_3-way'!C174="","",'True_Odds_Calculator_3-way'!C174)</f>
        <v>1.68</v>
      </c>
      <c r="D173" s="4">
        <f t="shared" si="10"/>
        <v>3.1574943507150621E-2</v>
      </c>
      <c r="E173" s="4">
        <f t="shared" si="11"/>
        <v>5.3111772013493441</v>
      </c>
      <c r="F173" s="4">
        <f t="shared" si="12"/>
        <v>4.4051949398469947</v>
      </c>
      <c r="G173" s="4">
        <f t="shared" si="13"/>
        <v>1.7102404169473038</v>
      </c>
      <c r="I173" s="4">
        <f t="shared" si="14"/>
        <v>1.0315749435071506</v>
      </c>
    </row>
    <row r="174" spans="1:9" x14ac:dyDescent="0.2">
      <c r="A174" s="4">
        <f>IF('True_Odds_Calculator_3-way'!A175="","",'True_Odds_Calculator_3-way'!A175)</f>
        <v>5.64</v>
      </c>
      <c r="B174" s="4">
        <f>IF('True_Odds_Calculator_3-way'!B175="","",'True_Odds_Calculator_3-way'!B175)</f>
        <v>3.99</v>
      </c>
      <c r="C174" s="4">
        <f>IF('True_Odds_Calculator_3-way'!C175="","",'True_Odds_Calculator_3-way'!C175)</f>
        <v>1.66</v>
      </c>
      <c r="D174" s="4">
        <f t="shared" si="10"/>
        <v>3.0341169509264132E-2</v>
      </c>
      <c r="E174" s="4">
        <f t="shared" si="11"/>
        <v>5.9811745627956494</v>
      </c>
      <c r="F174" s="4">
        <f t="shared" si="12"/>
        <v>4.1577821229945666</v>
      </c>
      <c r="G174" s="4">
        <f t="shared" si="13"/>
        <v>1.6883452578782263</v>
      </c>
      <c r="I174" s="4">
        <f t="shared" si="14"/>
        <v>1.0303411695092641</v>
      </c>
    </row>
    <row r="175" spans="1:9" x14ac:dyDescent="0.2">
      <c r="A175" s="4">
        <f>IF('True_Odds_Calculator_3-way'!A176="","",'True_Odds_Calculator_3-way'!A176)</f>
        <v>2.09</v>
      </c>
      <c r="B175" s="4">
        <f>IF('True_Odds_Calculator_3-way'!B176="","",'True_Odds_Calculator_3-way'!B176)</f>
        <v>3.5</v>
      </c>
      <c r="C175" s="4">
        <f>IF('True_Odds_Calculator_3-way'!C176="","",'True_Odds_Calculator_3-way'!C176)</f>
        <v>3.78</v>
      </c>
      <c r="D175" s="4">
        <f t="shared" si="10"/>
        <v>2.8733449786081389E-2</v>
      </c>
      <c r="E175" s="4">
        <f t="shared" si="11"/>
        <v>2.1326914424547825</v>
      </c>
      <c r="F175" s="4">
        <f t="shared" si="12"/>
        <v>3.6213977936008312</v>
      </c>
      <c r="G175" s="4">
        <f t="shared" si="13"/>
        <v>3.9219923878868115</v>
      </c>
      <c r="I175" s="4">
        <f t="shared" si="14"/>
        <v>1.0287334497860814</v>
      </c>
    </row>
    <row r="176" spans="1:9" x14ac:dyDescent="0.2">
      <c r="A176" s="4">
        <f>IF('True_Odds_Calculator_3-way'!A177="","",'True_Odds_Calculator_3-way'!A177)</f>
        <v>2.34</v>
      </c>
      <c r="B176" s="4">
        <f>IF('True_Odds_Calculator_3-way'!B177="","",'True_Odds_Calculator_3-way'!B177)</f>
        <v>3.55</v>
      </c>
      <c r="C176" s="4">
        <f>IF('True_Odds_Calculator_3-way'!C177="","",'True_Odds_Calculator_3-way'!C177)</f>
        <v>3.14</v>
      </c>
      <c r="D176" s="4">
        <f t="shared" si="10"/>
        <v>2.7511905775115642E-2</v>
      </c>
      <c r="E176" s="4">
        <f t="shared" si="11"/>
        <v>2.3913159337452305</v>
      </c>
      <c r="F176" s="4">
        <f t="shared" si="12"/>
        <v>3.6694621100501847</v>
      </c>
      <c r="G176" s="4">
        <f t="shared" si="13"/>
        <v>3.2330996745082712</v>
      </c>
      <c r="I176" s="4">
        <f t="shared" si="14"/>
        <v>1.0275119057751156</v>
      </c>
    </row>
    <row r="177" spans="1:9" x14ac:dyDescent="0.2">
      <c r="A177" s="4">
        <f>IF('True_Odds_Calculator_3-way'!A178="","",'True_Odds_Calculator_3-way'!A178)</f>
        <v>2.76</v>
      </c>
      <c r="B177" s="4">
        <f>IF('True_Odds_Calculator_3-way'!B178="","",'True_Odds_Calculator_3-way'!B178)</f>
        <v>3.5</v>
      </c>
      <c r="C177" s="4">
        <f>IF('True_Odds_Calculator_3-way'!C178="","",'True_Odds_Calculator_3-way'!C178)</f>
        <v>2.63</v>
      </c>
      <c r="D177" s="4">
        <f t="shared" si="10"/>
        <v>2.8261263176125206E-2</v>
      </c>
      <c r="E177" s="4">
        <f t="shared" si="11"/>
        <v>2.8336766182102089</v>
      </c>
      <c r="F177" s="4">
        <f t="shared" si="12"/>
        <v>3.6193348022641803</v>
      </c>
      <c r="G177" s="4">
        <f t="shared" si="13"/>
        <v>2.6968155119949047</v>
      </c>
      <c r="I177" s="4">
        <f t="shared" si="14"/>
        <v>1.0282612631761252</v>
      </c>
    </row>
    <row r="178" spans="1:9" x14ac:dyDescent="0.2">
      <c r="A178" s="4">
        <f>IF('True_Odds_Calculator_3-way'!A179="","",'True_Odds_Calculator_3-way'!A179)</f>
        <v>1.56</v>
      </c>
      <c r="B178" s="4">
        <f>IF('True_Odds_Calculator_3-way'!B179="","",'True_Odds_Calculator_3-way'!B179)</f>
        <v>4.43</v>
      </c>
      <c r="C178" s="4">
        <f>IF('True_Odds_Calculator_3-way'!C179="","",'True_Odds_Calculator_3-way'!C179)</f>
        <v>6</v>
      </c>
      <c r="D178" s="4">
        <f t="shared" si="10"/>
        <v>3.3425942003820097E-2</v>
      </c>
      <c r="E178" s="4">
        <f t="shared" si="11"/>
        <v>1.5875947622329427</v>
      </c>
      <c r="F178" s="4">
        <f t="shared" si="12"/>
        <v>4.6600134861766689</v>
      </c>
      <c r="G178" s="4">
        <f t="shared" si="13"/>
        <v>6.4298474134722738</v>
      </c>
      <c r="I178" s="4">
        <f t="shared" si="14"/>
        <v>1.0334259420038201</v>
      </c>
    </row>
    <row r="179" spans="1:9" x14ac:dyDescent="0.2">
      <c r="A179" s="4">
        <f>IF('True_Odds_Calculator_3-way'!A180="","",'True_Odds_Calculator_3-way'!A180)</f>
        <v>1.76</v>
      </c>
      <c r="B179" s="4">
        <f>IF('True_Odds_Calculator_3-way'!B180="","",'True_Odds_Calculator_3-way'!B180)</f>
        <v>3.6</v>
      </c>
      <c r="C179" s="4">
        <f>IF('True_Odds_Calculator_3-way'!C180="","",'True_Odds_Calculator_3-way'!C180)</f>
        <v>4.68</v>
      </c>
      <c r="D179" s="4">
        <f t="shared" si="10"/>
        <v>5.9634809634809827E-2</v>
      </c>
      <c r="E179" s="4">
        <f t="shared" si="11"/>
        <v>1.8238072744449696</v>
      </c>
      <c r="F179" s="4">
        <f t="shared" si="12"/>
        <v>3.877479286969622</v>
      </c>
      <c r="G179" s="4">
        <f t="shared" si="13"/>
        <v>5.160040093551622</v>
      </c>
      <c r="I179" s="4">
        <f t="shared" si="14"/>
        <v>1.0596348096348098</v>
      </c>
    </row>
    <row r="180" spans="1:9" x14ac:dyDescent="0.2">
      <c r="A180" s="4">
        <f>IF('True_Odds_Calculator_3-way'!A181="","",'True_Odds_Calculator_3-way'!A181)</f>
        <v>1.81</v>
      </c>
      <c r="B180" s="4">
        <f>IF('True_Odds_Calculator_3-way'!B181="","",'True_Odds_Calculator_3-way'!B181)</f>
        <v>3.34</v>
      </c>
      <c r="C180" s="4">
        <f>IF('True_Odds_Calculator_3-way'!C181="","",'True_Odds_Calculator_3-way'!C181)</f>
        <v>4.79</v>
      </c>
      <c r="D180" s="4">
        <f t="shared" si="10"/>
        <v>6.0655652673476279E-2</v>
      </c>
      <c r="E180" s="4">
        <f t="shared" si="11"/>
        <v>1.8787540901836759</v>
      </c>
      <c r="F180" s="4">
        <f t="shared" si="12"/>
        <v>3.5818845181510808</v>
      </c>
      <c r="G180" s="4">
        <f t="shared" si="13"/>
        <v>5.3036409677647409</v>
      </c>
      <c r="I180" s="4">
        <f t="shared" si="14"/>
        <v>1.0606556526734763</v>
      </c>
    </row>
    <row r="181" spans="1:9" x14ac:dyDescent="0.2">
      <c r="A181" s="4">
        <f>IF('True_Odds_Calculator_3-way'!A182="","",'True_Odds_Calculator_3-way'!A182)</f>
        <v>2.39</v>
      </c>
      <c r="B181" s="4">
        <f>IF('True_Odds_Calculator_3-way'!B182="","",'True_Odds_Calculator_3-way'!B182)</f>
        <v>3.18</v>
      </c>
      <c r="C181" s="4">
        <f>IF('True_Odds_Calculator_3-way'!C182="","",'True_Odds_Calculator_3-way'!C182)</f>
        <v>3.32</v>
      </c>
      <c r="D181" s="4">
        <f t="shared" si="10"/>
        <v>3.4080269923143947E-2</v>
      </c>
      <c r="E181" s="4">
        <f t="shared" si="11"/>
        <v>2.4567009415288368</v>
      </c>
      <c r="F181" s="4">
        <f t="shared" si="12"/>
        <v>3.2991832801149767</v>
      </c>
      <c r="G181" s="4">
        <f t="shared" si="13"/>
        <v>3.4501231138674742</v>
      </c>
      <c r="I181" s="4">
        <f t="shared" si="14"/>
        <v>1.0340802699231439</v>
      </c>
    </row>
    <row r="182" spans="1:9" x14ac:dyDescent="0.2">
      <c r="A182" s="4" t="str">
        <f>IF('True_Odds_Calculator_3-way'!A183="","",'True_Odds_Calculator_3-way'!A183)</f>
        <v/>
      </c>
      <c r="B182" s="4" t="str">
        <f>IF('True_Odds_Calculator_3-way'!B183="","",'True_Odds_Calculator_3-way'!B183)</f>
        <v/>
      </c>
      <c r="C182" s="4" t="str">
        <f>IF('True_Odds_Calculator_3-way'!C183="","",'True_Odds_Calculator_3-way'!C183)</f>
        <v/>
      </c>
      <c r="D182" s="4" t="str">
        <f t="shared" si="10"/>
        <v/>
      </c>
      <c r="E182" s="4" t="str">
        <f t="shared" si="11"/>
        <v/>
      </c>
      <c r="F182" s="4" t="str">
        <f t="shared" si="12"/>
        <v/>
      </c>
      <c r="G182" s="4" t="str">
        <f t="shared" si="13"/>
        <v/>
      </c>
      <c r="I182" s="4" t="str">
        <f t="shared" si="14"/>
        <v/>
      </c>
    </row>
    <row r="183" spans="1:9" x14ac:dyDescent="0.2">
      <c r="A183" s="4" t="str">
        <f>IF('True_Odds_Calculator_3-way'!A184="","",'True_Odds_Calculator_3-way'!A184)</f>
        <v/>
      </c>
      <c r="B183" s="4" t="str">
        <f>IF('True_Odds_Calculator_3-way'!B184="","",'True_Odds_Calculator_3-way'!B184)</f>
        <v/>
      </c>
      <c r="C183" s="4" t="str">
        <f>IF('True_Odds_Calculator_3-way'!C184="","",'True_Odds_Calculator_3-way'!C184)</f>
        <v/>
      </c>
      <c r="D183" s="4" t="str">
        <f t="shared" si="10"/>
        <v/>
      </c>
      <c r="E183" s="4" t="str">
        <f t="shared" si="11"/>
        <v/>
      </c>
      <c r="F183" s="4" t="str">
        <f t="shared" si="12"/>
        <v/>
      </c>
      <c r="G183" s="4" t="str">
        <f t="shared" si="13"/>
        <v/>
      </c>
      <c r="I183" s="4" t="str">
        <f t="shared" si="14"/>
        <v/>
      </c>
    </row>
    <row r="184" spans="1:9" x14ac:dyDescent="0.2">
      <c r="A184" s="4" t="str">
        <f>IF('True_Odds_Calculator_3-way'!A185="","",'True_Odds_Calculator_3-way'!A185)</f>
        <v/>
      </c>
      <c r="B184" s="4" t="str">
        <f>IF('True_Odds_Calculator_3-way'!B185="","",'True_Odds_Calculator_3-way'!B185)</f>
        <v/>
      </c>
      <c r="C184" s="4" t="str">
        <f>IF('True_Odds_Calculator_3-way'!C185="","",'True_Odds_Calculator_3-way'!C185)</f>
        <v/>
      </c>
      <c r="D184" s="4" t="str">
        <f t="shared" si="10"/>
        <v/>
      </c>
      <c r="E184" s="4" t="str">
        <f t="shared" si="11"/>
        <v/>
      </c>
      <c r="F184" s="4" t="str">
        <f t="shared" si="12"/>
        <v/>
      </c>
      <c r="G184" s="4" t="str">
        <f t="shared" si="13"/>
        <v/>
      </c>
      <c r="I184" s="4" t="str">
        <f t="shared" si="14"/>
        <v/>
      </c>
    </row>
    <row r="185" spans="1:9" x14ac:dyDescent="0.2">
      <c r="A185" s="4" t="str">
        <f>IF('True_Odds_Calculator_3-way'!A186="","",'True_Odds_Calculator_3-way'!A186)</f>
        <v/>
      </c>
      <c r="B185" s="4" t="str">
        <f>IF('True_Odds_Calculator_3-way'!B186="","",'True_Odds_Calculator_3-way'!B186)</f>
        <v/>
      </c>
      <c r="C185" s="4" t="str">
        <f>IF('True_Odds_Calculator_3-way'!C186="","",'True_Odds_Calculator_3-way'!C186)</f>
        <v/>
      </c>
      <c r="D185" s="4" t="str">
        <f t="shared" si="10"/>
        <v/>
      </c>
      <c r="E185" s="4" t="str">
        <f t="shared" si="11"/>
        <v/>
      </c>
      <c r="F185" s="4" t="str">
        <f t="shared" si="12"/>
        <v/>
      </c>
      <c r="G185" s="4" t="str">
        <f t="shared" si="13"/>
        <v/>
      </c>
      <c r="I185" s="4" t="str">
        <f t="shared" si="14"/>
        <v/>
      </c>
    </row>
    <row r="186" spans="1:9" x14ac:dyDescent="0.2">
      <c r="A186" s="4" t="str">
        <f>IF('True_Odds_Calculator_3-way'!A187="","",'True_Odds_Calculator_3-way'!A187)</f>
        <v/>
      </c>
      <c r="B186" s="4" t="str">
        <f>IF('True_Odds_Calculator_3-way'!B187="","",'True_Odds_Calculator_3-way'!B187)</f>
        <v/>
      </c>
      <c r="C186" s="4" t="str">
        <f>IF('True_Odds_Calculator_3-way'!C187="","",'True_Odds_Calculator_3-way'!C187)</f>
        <v/>
      </c>
      <c r="D186" s="4" t="str">
        <f t="shared" si="10"/>
        <v/>
      </c>
      <c r="E186" s="4" t="str">
        <f t="shared" si="11"/>
        <v/>
      </c>
      <c r="F186" s="4" t="str">
        <f t="shared" si="12"/>
        <v/>
      </c>
      <c r="G186" s="4" t="str">
        <f t="shared" si="13"/>
        <v/>
      </c>
      <c r="I186" s="4" t="str">
        <f t="shared" si="14"/>
        <v/>
      </c>
    </row>
    <row r="187" spans="1:9" x14ac:dyDescent="0.2">
      <c r="A187" s="4" t="str">
        <f>IF('True_Odds_Calculator_3-way'!A188="","",'True_Odds_Calculator_3-way'!A188)</f>
        <v/>
      </c>
      <c r="B187" s="4" t="str">
        <f>IF('True_Odds_Calculator_3-way'!B188="","",'True_Odds_Calculator_3-way'!B188)</f>
        <v/>
      </c>
      <c r="C187" s="4" t="str">
        <f>IF('True_Odds_Calculator_3-way'!C188="","",'True_Odds_Calculator_3-way'!C188)</f>
        <v/>
      </c>
      <c r="D187" s="4" t="str">
        <f t="shared" si="10"/>
        <v/>
      </c>
      <c r="E187" s="4" t="str">
        <f t="shared" si="11"/>
        <v/>
      </c>
      <c r="F187" s="4" t="str">
        <f t="shared" si="12"/>
        <v/>
      </c>
      <c r="G187" s="4" t="str">
        <f t="shared" si="13"/>
        <v/>
      </c>
      <c r="I187" s="4" t="str">
        <f t="shared" si="14"/>
        <v/>
      </c>
    </row>
    <row r="188" spans="1:9" x14ac:dyDescent="0.2">
      <c r="A188" s="4" t="str">
        <f>IF('True_Odds_Calculator_3-way'!A189="","",'True_Odds_Calculator_3-way'!A189)</f>
        <v/>
      </c>
      <c r="B188" s="4" t="str">
        <f>IF('True_Odds_Calculator_3-way'!B189="","",'True_Odds_Calculator_3-way'!B189)</f>
        <v/>
      </c>
      <c r="C188" s="4" t="str">
        <f>IF('True_Odds_Calculator_3-way'!C189="","",'True_Odds_Calculator_3-way'!C189)</f>
        <v/>
      </c>
      <c r="D188" s="4" t="str">
        <f t="shared" si="10"/>
        <v/>
      </c>
      <c r="E188" s="4" t="str">
        <f t="shared" si="11"/>
        <v/>
      </c>
      <c r="F188" s="4" t="str">
        <f t="shared" si="12"/>
        <v/>
      </c>
      <c r="G188" s="4" t="str">
        <f t="shared" si="13"/>
        <v/>
      </c>
      <c r="I188" s="4" t="str">
        <f t="shared" si="14"/>
        <v/>
      </c>
    </row>
    <row r="189" spans="1:9" x14ac:dyDescent="0.2">
      <c r="A189" s="4" t="str">
        <f>IF('True_Odds_Calculator_3-way'!A190="","",'True_Odds_Calculator_3-way'!A190)</f>
        <v/>
      </c>
      <c r="B189" s="4" t="str">
        <f>IF('True_Odds_Calculator_3-way'!B190="","",'True_Odds_Calculator_3-way'!B190)</f>
        <v/>
      </c>
      <c r="C189" s="4" t="str">
        <f>IF('True_Odds_Calculator_3-way'!C190="","",'True_Odds_Calculator_3-way'!C190)</f>
        <v/>
      </c>
      <c r="D189" s="4" t="str">
        <f t="shared" si="10"/>
        <v/>
      </c>
      <c r="E189" s="4" t="str">
        <f t="shared" si="11"/>
        <v/>
      </c>
      <c r="F189" s="4" t="str">
        <f t="shared" si="12"/>
        <v/>
      </c>
      <c r="G189" s="4" t="str">
        <f t="shared" si="13"/>
        <v/>
      </c>
      <c r="I189" s="4" t="str">
        <f t="shared" si="14"/>
        <v/>
      </c>
    </row>
    <row r="190" spans="1:9" x14ac:dyDescent="0.2">
      <c r="A190" s="4" t="str">
        <f>IF('True_Odds_Calculator_3-way'!A191="","",'True_Odds_Calculator_3-way'!A191)</f>
        <v/>
      </c>
      <c r="B190" s="4" t="str">
        <f>IF('True_Odds_Calculator_3-way'!B191="","",'True_Odds_Calculator_3-way'!B191)</f>
        <v/>
      </c>
      <c r="C190" s="4" t="str">
        <f>IF('True_Odds_Calculator_3-way'!C191="","",'True_Odds_Calculator_3-way'!C191)</f>
        <v/>
      </c>
      <c r="D190" s="4" t="str">
        <f t="shared" si="10"/>
        <v/>
      </c>
      <c r="E190" s="4" t="str">
        <f t="shared" si="11"/>
        <v/>
      </c>
      <c r="F190" s="4" t="str">
        <f t="shared" si="12"/>
        <v/>
      </c>
      <c r="G190" s="4" t="str">
        <f t="shared" si="13"/>
        <v/>
      </c>
      <c r="I190" s="4" t="str">
        <f t="shared" si="14"/>
        <v/>
      </c>
    </row>
    <row r="191" spans="1:9" x14ac:dyDescent="0.2">
      <c r="A191" s="4" t="str">
        <f>IF('True_Odds_Calculator_3-way'!A192="","",'True_Odds_Calculator_3-way'!A192)</f>
        <v/>
      </c>
      <c r="B191" s="4" t="str">
        <f>IF('True_Odds_Calculator_3-way'!B192="","",'True_Odds_Calculator_3-way'!B192)</f>
        <v/>
      </c>
      <c r="C191" s="4" t="str">
        <f>IF('True_Odds_Calculator_3-way'!C192="","",'True_Odds_Calculator_3-way'!C192)</f>
        <v/>
      </c>
      <c r="D191" s="4" t="str">
        <f t="shared" si="10"/>
        <v/>
      </c>
      <c r="E191" s="4" t="str">
        <f t="shared" si="11"/>
        <v/>
      </c>
      <c r="F191" s="4" t="str">
        <f t="shared" si="12"/>
        <v/>
      </c>
      <c r="G191" s="4" t="str">
        <f t="shared" si="13"/>
        <v/>
      </c>
      <c r="I191" s="4" t="str">
        <f t="shared" si="14"/>
        <v/>
      </c>
    </row>
    <row r="192" spans="1:9" x14ac:dyDescent="0.2">
      <c r="A192" s="4" t="str">
        <f>IF('True_Odds_Calculator_3-way'!A193="","",'True_Odds_Calculator_3-way'!A193)</f>
        <v/>
      </c>
      <c r="B192" s="4" t="str">
        <f>IF('True_Odds_Calculator_3-way'!B193="","",'True_Odds_Calculator_3-way'!B193)</f>
        <v/>
      </c>
      <c r="C192" s="4" t="str">
        <f>IF('True_Odds_Calculator_3-way'!C193="","",'True_Odds_Calculator_3-way'!C193)</f>
        <v/>
      </c>
      <c r="D192" s="4" t="str">
        <f t="shared" si="10"/>
        <v/>
      </c>
      <c r="E192" s="4" t="str">
        <f t="shared" si="11"/>
        <v/>
      </c>
      <c r="F192" s="4" t="str">
        <f t="shared" si="12"/>
        <v/>
      </c>
      <c r="G192" s="4" t="str">
        <f t="shared" si="13"/>
        <v/>
      </c>
      <c r="I192" s="4" t="str">
        <f t="shared" si="14"/>
        <v/>
      </c>
    </row>
    <row r="193" spans="1:9" x14ac:dyDescent="0.2">
      <c r="A193" s="4" t="str">
        <f>IF('True_Odds_Calculator_3-way'!A194="","",'True_Odds_Calculator_3-way'!A194)</f>
        <v/>
      </c>
      <c r="B193" s="4" t="str">
        <f>IF('True_Odds_Calculator_3-way'!B194="","",'True_Odds_Calculator_3-way'!B194)</f>
        <v/>
      </c>
      <c r="C193" s="4" t="str">
        <f>IF('True_Odds_Calculator_3-way'!C194="","",'True_Odds_Calculator_3-way'!C194)</f>
        <v/>
      </c>
      <c r="D193" s="4" t="str">
        <f t="shared" si="10"/>
        <v/>
      </c>
      <c r="E193" s="4" t="str">
        <f t="shared" si="11"/>
        <v/>
      </c>
      <c r="F193" s="4" t="str">
        <f t="shared" si="12"/>
        <v/>
      </c>
      <c r="G193" s="4" t="str">
        <f t="shared" si="13"/>
        <v/>
      </c>
      <c r="I193" s="4" t="str">
        <f t="shared" si="14"/>
        <v/>
      </c>
    </row>
    <row r="194" spans="1:9" x14ac:dyDescent="0.2">
      <c r="A194" s="4" t="str">
        <f>IF('True_Odds_Calculator_3-way'!A195="","",'True_Odds_Calculator_3-way'!A195)</f>
        <v/>
      </c>
      <c r="B194" s="4" t="str">
        <f>IF('True_Odds_Calculator_3-way'!B195="","",'True_Odds_Calculator_3-way'!B195)</f>
        <v/>
      </c>
      <c r="C194" s="4" t="str">
        <f>IF('True_Odds_Calculator_3-way'!C195="","",'True_Odds_Calculator_3-way'!C195)</f>
        <v/>
      </c>
      <c r="D194" s="4" t="str">
        <f t="shared" si="10"/>
        <v/>
      </c>
      <c r="E194" s="4" t="str">
        <f t="shared" si="11"/>
        <v/>
      </c>
      <c r="F194" s="4" t="str">
        <f t="shared" si="12"/>
        <v/>
      </c>
      <c r="G194" s="4" t="str">
        <f t="shared" si="13"/>
        <v/>
      </c>
      <c r="I194" s="4" t="str">
        <f t="shared" si="14"/>
        <v/>
      </c>
    </row>
    <row r="195" spans="1:9" x14ac:dyDescent="0.2">
      <c r="A195" s="4" t="str">
        <f>IF('True_Odds_Calculator_3-way'!A196="","",'True_Odds_Calculator_3-way'!A196)</f>
        <v/>
      </c>
      <c r="B195" s="4" t="str">
        <f>IF('True_Odds_Calculator_3-way'!B196="","",'True_Odds_Calculator_3-way'!B196)</f>
        <v/>
      </c>
      <c r="C195" s="4" t="str">
        <f>IF('True_Odds_Calculator_3-way'!C196="","",'True_Odds_Calculator_3-way'!C196)</f>
        <v/>
      </c>
      <c r="D195" s="4" t="str">
        <f t="shared" ref="D195:D258" si="15">IF(A195="","",((1/A195)+(1/B195)+(1/C195))-1)</f>
        <v/>
      </c>
      <c r="E195" s="4" t="str">
        <f t="shared" ref="E195:E258" si="16">IF(A195="","",(3*A195)/(3-($D195*A195)))</f>
        <v/>
      </c>
      <c r="F195" s="4" t="str">
        <f t="shared" ref="F195:F258" si="17">IF(B195="","",(3*B195)/(3-($D195*B195)))</f>
        <v/>
      </c>
      <c r="G195" s="4" t="str">
        <f t="shared" ref="G195:G258" si="18">IF(C195="","",(3*C195)/(3-($D195*C195)))</f>
        <v/>
      </c>
      <c r="I195" s="4" t="str">
        <f t="shared" ref="I195:I258" si="19">IF(A195="","",D195+1)</f>
        <v/>
      </c>
    </row>
    <row r="196" spans="1:9" x14ac:dyDescent="0.2">
      <c r="A196" s="4" t="str">
        <f>IF('True_Odds_Calculator_3-way'!A197="","",'True_Odds_Calculator_3-way'!A197)</f>
        <v/>
      </c>
      <c r="B196" s="4" t="str">
        <f>IF('True_Odds_Calculator_3-way'!B197="","",'True_Odds_Calculator_3-way'!B197)</f>
        <v/>
      </c>
      <c r="C196" s="4" t="str">
        <f>IF('True_Odds_Calculator_3-way'!C197="","",'True_Odds_Calculator_3-way'!C197)</f>
        <v/>
      </c>
      <c r="D196" s="4" t="str">
        <f t="shared" si="15"/>
        <v/>
      </c>
      <c r="E196" s="4" t="str">
        <f t="shared" si="16"/>
        <v/>
      </c>
      <c r="F196" s="4" t="str">
        <f t="shared" si="17"/>
        <v/>
      </c>
      <c r="G196" s="4" t="str">
        <f t="shared" si="18"/>
        <v/>
      </c>
      <c r="I196" s="4" t="str">
        <f t="shared" si="19"/>
        <v/>
      </c>
    </row>
    <row r="197" spans="1:9" x14ac:dyDescent="0.2">
      <c r="A197" s="4" t="str">
        <f>IF('True_Odds_Calculator_3-way'!A198="","",'True_Odds_Calculator_3-way'!A198)</f>
        <v/>
      </c>
      <c r="B197" s="4" t="str">
        <f>IF('True_Odds_Calculator_3-way'!B198="","",'True_Odds_Calculator_3-way'!B198)</f>
        <v/>
      </c>
      <c r="C197" s="4" t="str">
        <f>IF('True_Odds_Calculator_3-way'!C198="","",'True_Odds_Calculator_3-way'!C198)</f>
        <v/>
      </c>
      <c r="D197" s="4" t="str">
        <f t="shared" si="15"/>
        <v/>
      </c>
      <c r="E197" s="4" t="str">
        <f t="shared" si="16"/>
        <v/>
      </c>
      <c r="F197" s="4" t="str">
        <f t="shared" si="17"/>
        <v/>
      </c>
      <c r="G197" s="4" t="str">
        <f t="shared" si="18"/>
        <v/>
      </c>
      <c r="I197" s="4" t="str">
        <f t="shared" si="19"/>
        <v/>
      </c>
    </row>
    <row r="198" spans="1:9" x14ac:dyDescent="0.2">
      <c r="A198" s="4" t="str">
        <f>IF('True_Odds_Calculator_3-way'!A199="","",'True_Odds_Calculator_3-way'!A199)</f>
        <v/>
      </c>
      <c r="B198" s="4" t="str">
        <f>IF('True_Odds_Calculator_3-way'!B199="","",'True_Odds_Calculator_3-way'!B199)</f>
        <v/>
      </c>
      <c r="C198" s="4" t="str">
        <f>IF('True_Odds_Calculator_3-way'!C199="","",'True_Odds_Calculator_3-way'!C199)</f>
        <v/>
      </c>
      <c r="D198" s="4" t="str">
        <f t="shared" si="15"/>
        <v/>
      </c>
      <c r="E198" s="4" t="str">
        <f t="shared" si="16"/>
        <v/>
      </c>
      <c r="F198" s="4" t="str">
        <f t="shared" si="17"/>
        <v/>
      </c>
      <c r="G198" s="4" t="str">
        <f t="shared" si="18"/>
        <v/>
      </c>
      <c r="I198" s="4" t="str">
        <f t="shared" si="19"/>
        <v/>
      </c>
    </row>
    <row r="199" spans="1:9" x14ac:dyDescent="0.2">
      <c r="A199" s="4" t="str">
        <f>IF('True_Odds_Calculator_3-way'!A200="","",'True_Odds_Calculator_3-way'!A200)</f>
        <v/>
      </c>
      <c r="B199" s="4" t="str">
        <f>IF('True_Odds_Calculator_3-way'!B200="","",'True_Odds_Calculator_3-way'!B200)</f>
        <v/>
      </c>
      <c r="C199" s="4" t="str">
        <f>IF('True_Odds_Calculator_3-way'!C200="","",'True_Odds_Calculator_3-way'!C200)</f>
        <v/>
      </c>
      <c r="D199" s="4" t="str">
        <f t="shared" si="15"/>
        <v/>
      </c>
      <c r="E199" s="4" t="str">
        <f t="shared" si="16"/>
        <v/>
      </c>
      <c r="F199" s="4" t="str">
        <f t="shared" si="17"/>
        <v/>
      </c>
      <c r="G199" s="4" t="str">
        <f t="shared" si="18"/>
        <v/>
      </c>
      <c r="I199" s="4" t="str">
        <f t="shared" si="19"/>
        <v/>
      </c>
    </row>
    <row r="200" spans="1:9" x14ac:dyDescent="0.2">
      <c r="A200" s="4" t="str">
        <f>IF('True_Odds_Calculator_3-way'!A201="","",'True_Odds_Calculator_3-way'!A201)</f>
        <v/>
      </c>
      <c r="B200" s="4" t="str">
        <f>IF('True_Odds_Calculator_3-way'!B201="","",'True_Odds_Calculator_3-way'!B201)</f>
        <v/>
      </c>
      <c r="C200" s="4" t="str">
        <f>IF('True_Odds_Calculator_3-way'!C201="","",'True_Odds_Calculator_3-way'!C201)</f>
        <v/>
      </c>
      <c r="D200" s="4" t="str">
        <f t="shared" si="15"/>
        <v/>
      </c>
      <c r="E200" s="4" t="str">
        <f t="shared" si="16"/>
        <v/>
      </c>
      <c r="F200" s="4" t="str">
        <f t="shared" si="17"/>
        <v/>
      </c>
      <c r="G200" s="4" t="str">
        <f t="shared" si="18"/>
        <v/>
      </c>
      <c r="I200" s="4" t="str">
        <f t="shared" si="19"/>
        <v/>
      </c>
    </row>
    <row r="201" spans="1:9" x14ac:dyDescent="0.2">
      <c r="A201" s="4" t="str">
        <f>IF('True_Odds_Calculator_3-way'!A202="","",'True_Odds_Calculator_3-way'!A202)</f>
        <v/>
      </c>
      <c r="B201" s="4" t="str">
        <f>IF('True_Odds_Calculator_3-way'!B202="","",'True_Odds_Calculator_3-way'!B202)</f>
        <v/>
      </c>
      <c r="C201" s="4" t="str">
        <f>IF('True_Odds_Calculator_3-way'!C202="","",'True_Odds_Calculator_3-way'!C202)</f>
        <v/>
      </c>
      <c r="D201" s="4" t="str">
        <f t="shared" si="15"/>
        <v/>
      </c>
      <c r="E201" s="4" t="str">
        <f t="shared" si="16"/>
        <v/>
      </c>
      <c r="F201" s="4" t="str">
        <f t="shared" si="17"/>
        <v/>
      </c>
      <c r="G201" s="4" t="str">
        <f t="shared" si="18"/>
        <v/>
      </c>
      <c r="I201" s="4" t="str">
        <f t="shared" si="19"/>
        <v/>
      </c>
    </row>
    <row r="202" spans="1:9" x14ac:dyDescent="0.2">
      <c r="A202" s="4" t="str">
        <f>IF('True_Odds_Calculator_3-way'!A203="","",'True_Odds_Calculator_3-way'!A203)</f>
        <v/>
      </c>
      <c r="B202" s="4" t="str">
        <f>IF('True_Odds_Calculator_3-way'!B203="","",'True_Odds_Calculator_3-way'!B203)</f>
        <v/>
      </c>
      <c r="C202" s="4" t="str">
        <f>IF('True_Odds_Calculator_3-way'!C203="","",'True_Odds_Calculator_3-way'!C203)</f>
        <v/>
      </c>
      <c r="D202" s="4" t="str">
        <f t="shared" si="15"/>
        <v/>
      </c>
      <c r="E202" s="4" t="str">
        <f t="shared" si="16"/>
        <v/>
      </c>
      <c r="F202" s="4" t="str">
        <f t="shared" si="17"/>
        <v/>
      </c>
      <c r="G202" s="4" t="str">
        <f t="shared" si="18"/>
        <v/>
      </c>
      <c r="I202" s="4" t="str">
        <f t="shared" si="19"/>
        <v/>
      </c>
    </row>
    <row r="203" spans="1:9" x14ac:dyDescent="0.2">
      <c r="A203" s="4" t="str">
        <f>IF('True_Odds_Calculator_3-way'!A204="","",'True_Odds_Calculator_3-way'!A204)</f>
        <v/>
      </c>
      <c r="B203" s="4" t="str">
        <f>IF('True_Odds_Calculator_3-way'!B204="","",'True_Odds_Calculator_3-way'!B204)</f>
        <v/>
      </c>
      <c r="C203" s="4" t="str">
        <f>IF('True_Odds_Calculator_3-way'!C204="","",'True_Odds_Calculator_3-way'!C204)</f>
        <v/>
      </c>
      <c r="D203" s="4" t="str">
        <f t="shared" si="15"/>
        <v/>
      </c>
      <c r="E203" s="4" t="str">
        <f t="shared" si="16"/>
        <v/>
      </c>
      <c r="F203" s="4" t="str">
        <f t="shared" si="17"/>
        <v/>
      </c>
      <c r="G203" s="4" t="str">
        <f t="shared" si="18"/>
        <v/>
      </c>
      <c r="I203" s="4" t="str">
        <f t="shared" si="19"/>
        <v/>
      </c>
    </row>
    <row r="204" spans="1:9" x14ac:dyDescent="0.2">
      <c r="A204" s="4" t="str">
        <f>IF('True_Odds_Calculator_3-way'!A205="","",'True_Odds_Calculator_3-way'!A205)</f>
        <v/>
      </c>
      <c r="B204" s="4" t="str">
        <f>IF('True_Odds_Calculator_3-way'!B205="","",'True_Odds_Calculator_3-way'!B205)</f>
        <v/>
      </c>
      <c r="C204" s="4" t="str">
        <f>IF('True_Odds_Calculator_3-way'!C205="","",'True_Odds_Calculator_3-way'!C205)</f>
        <v/>
      </c>
      <c r="D204" s="4" t="str">
        <f t="shared" si="15"/>
        <v/>
      </c>
      <c r="E204" s="4" t="str">
        <f t="shared" si="16"/>
        <v/>
      </c>
      <c r="F204" s="4" t="str">
        <f t="shared" si="17"/>
        <v/>
      </c>
      <c r="G204" s="4" t="str">
        <f t="shared" si="18"/>
        <v/>
      </c>
      <c r="I204" s="4" t="str">
        <f t="shared" si="19"/>
        <v/>
      </c>
    </row>
    <row r="205" spans="1:9" x14ac:dyDescent="0.2">
      <c r="A205" s="4" t="str">
        <f>IF('True_Odds_Calculator_3-way'!A206="","",'True_Odds_Calculator_3-way'!A206)</f>
        <v/>
      </c>
      <c r="B205" s="4" t="str">
        <f>IF('True_Odds_Calculator_3-way'!B206="","",'True_Odds_Calculator_3-way'!B206)</f>
        <v/>
      </c>
      <c r="C205" s="4" t="str">
        <f>IF('True_Odds_Calculator_3-way'!C206="","",'True_Odds_Calculator_3-way'!C206)</f>
        <v/>
      </c>
      <c r="D205" s="4" t="str">
        <f t="shared" si="15"/>
        <v/>
      </c>
      <c r="E205" s="4" t="str">
        <f t="shared" si="16"/>
        <v/>
      </c>
      <c r="F205" s="4" t="str">
        <f t="shared" si="17"/>
        <v/>
      </c>
      <c r="G205" s="4" t="str">
        <f t="shared" si="18"/>
        <v/>
      </c>
      <c r="I205" s="4" t="str">
        <f t="shared" si="19"/>
        <v/>
      </c>
    </row>
    <row r="206" spans="1:9" x14ac:dyDescent="0.2">
      <c r="A206" s="4" t="str">
        <f>IF('True_Odds_Calculator_3-way'!A207="","",'True_Odds_Calculator_3-way'!A207)</f>
        <v/>
      </c>
      <c r="B206" s="4" t="str">
        <f>IF('True_Odds_Calculator_3-way'!B207="","",'True_Odds_Calculator_3-way'!B207)</f>
        <v/>
      </c>
      <c r="C206" s="4" t="str">
        <f>IF('True_Odds_Calculator_3-way'!C207="","",'True_Odds_Calculator_3-way'!C207)</f>
        <v/>
      </c>
      <c r="D206" s="4" t="str">
        <f t="shared" si="15"/>
        <v/>
      </c>
      <c r="E206" s="4" t="str">
        <f t="shared" si="16"/>
        <v/>
      </c>
      <c r="F206" s="4" t="str">
        <f t="shared" si="17"/>
        <v/>
      </c>
      <c r="G206" s="4" t="str">
        <f t="shared" si="18"/>
        <v/>
      </c>
      <c r="I206" s="4" t="str">
        <f t="shared" si="19"/>
        <v/>
      </c>
    </row>
    <row r="207" spans="1:9" x14ac:dyDescent="0.2">
      <c r="A207" s="4" t="str">
        <f>IF('True_Odds_Calculator_3-way'!A208="","",'True_Odds_Calculator_3-way'!A208)</f>
        <v/>
      </c>
      <c r="B207" s="4" t="str">
        <f>IF('True_Odds_Calculator_3-way'!B208="","",'True_Odds_Calculator_3-way'!B208)</f>
        <v/>
      </c>
      <c r="C207" s="4" t="str">
        <f>IF('True_Odds_Calculator_3-way'!C208="","",'True_Odds_Calculator_3-way'!C208)</f>
        <v/>
      </c>
      <c r="D207" s="4" t="str">
        <f t="shared" si="15"/>
        <v/>
      </c>
      <c r="E207" s="4" t="str">
        <f t="shared" si="16"/>
        <v/>
      </c>
      <c r="F207" s="4" t="str">
        <f t="shared" si="17"/>
        <v/>
      </c>
      <c r="G207" s="4" t="str">
        <f t="shared" si="18"/>
        <v/>
      </c>
      <c r="I207" s="4" t="str">
        <f t="shared" si="19"/>
        <v/>
      </c>
    </row>
    <row r="208" spans="1:9" x14ac:dyDescent="0.2">
      <c r="A208" s="4" t="str">
        <f>IF('True_Odds_Calculator_3-way'!A209="","",'True_Odds_Calculator_3-way'!A209)</f>
        <v/>
      </c>
      <c r="B208" s="4" t="str">
        <f>IF('True_Odds_Calculator_3-way'!B209="","",'True_Odds_Calculator_3-way'!B209)</f>
        <v/>
      </c>
      <c r="C208" s="4" t="str">
        <f>IF('True_Odds_Calculator_3-way'!C209="","",'True_Odds_Calculator_3-way'!C209)</f>
        <v/>
      </c>
      <c r="D208" s="4" t="str">
        <f t="shared" si="15"/>
        <v/>
      </c>
      <c r="E208" s="4" t="str">
        <f t="shared" si="16"/>
        <v/>
      </c>
      <c r="F208" s="4" t="str">
        <f t="shared" si="17"/>
        <v/>
      </c>
      <c r="G208" s="4" t="str">
        <f t="shared" si="18"/>
        <v/>
      </c>
      <c r="I208" s="4" t="str">
        <f t="shared" si="19"/>
        <v/>
      </c>
    </row>
    <row r="209" spans="1:9" x14ac:dyDescent="0.2">
      <c r="A209" s="4" t="str">
        <f>IF('True_Odds_Calculator_3-way'!A210="","",'True_Odds_Calculator_3-way'!A210)</f>
        <v/>
      </c>
      <c r="B209" s="4" t="str">
        <f>IF('True_Odds_Calculator_3-way'!B210="","",'True_Odds_Calculator_3-way'!B210)</f>
        <v/>
      </c>
      <c r="C209" s="4" t="str">
        <f>IF('True_Odds_Calculator_3-way'!C210="","",'True_Odds_Calculator_3-way'!C210)</f>
        <v/>
      </c>
      <c r="D209" s="4" t="str">
        <f t="shared" si="15"/>
        <v/>
      </c>
      <c r="E209" s="4" t="str">
        <f t="shared" si="16"/>
        <v/>
      </c>
      <c r="F209" s="4" t="str">
        <f t="shared" si="17"/>
        <v/>
      </c>
      <c r="G209" s="4" t="str">
        <f t="shared" si="18"/>
        <v/>
      </c>
      <c r="I209" s="4" t="str">
        <f t="shared" si="19"/>
        <v/>
      </c>
    </row>
    <row r="210" spans="1:9" x14ac:dyDescent="0.2">
      <c r="A210" s="4" t="str">
        <f>IF('True_Odds_Calculator_3-way'!A211="","",'True_Odds_Calculator_3-way'!A211)</f>
        <v/>
      </c>
      <c r="B210" s="4" t="str">
        <f>IF('True_Odds_Calculator_3-way'!B211="","",'True_Odds_Calculator_3-way'!B211)</f>
        <v/>
      </c>
      <c r="C210" s="4" t="str">
        <f>IF('True_Odds_Calculator_3-way'!C211="","",'True_Odds_Calculator_3-way'!C211)</f>
        <v/>
      </c>
      <c r="D210" s="4" t="str">
        <f t="shared" si="15"/>
        <v/>
      </c>
      <c r="E210" s="4" t="str">
        <f t="shared" si="16"/>
        <v/>
      </c>
      <c r="F210" s="4" t="str">
        <f t="shared" si="17"/>
        <v/>
      </c>
      <c r="G210" s="4" t="str">
        <f t="shared" si="18"/>
        <v/>
      </c>
      <c r="I210" s="4" t="str">
        <f t="shared" si="19"/>
        <v/>
      </c>
    </row>
    <row r="211" spans="1:9" x14ac:dyDescent="0.2">
      <c r="A211" s="4" t="str">
        <f>IF('True_Odds_Calculator_3-way'!A212="","",'True_Odds_Calculator_3-way'!A212)</f>
        <v/>
      </c>
      <c r="B211" s="4" t="str">
        <f>IF('True_Odds_Calculator_3-way'!B212="","",'True_Odds_Calculator_3-way'!B212)</f>
        <v/>
      </c>
      <c r="C211" s="4" t="str">
        <f>IF('True_Odds_Calculator_3-way'!C212="","",'True_Odds_Calculator_3-way'!C212)</f>
        <v/>
      </c>
      <c r="D211" s="4" t="str">
        <f t="shared" si="15"/>
        <v/>
      </c>
      <c r="E211" s="4" t="str">
        <f t="shared" si="16"/>
        <v/>
      </c>
      <c r="F211" s="4" t="str">
        <f t="shared" si="17"/>
        <v/>
      </c>
      <c r="G211" s="4" t="str">
        <f t="shared" si="18"/>
        <v/>
      </c>
      <c r="I211" s="4" t="str">
        <f t="shared" si="19"/>
        <v/>
      </c>
    </row>
    <row r="212" spans="1:9" x14ac:dyDescent="0.2">
      <c r="A212" s="4" t="str">
        <f>IF('True_Odds_Calculator_3-way'!A213="","",'True_Odds_Calculator_3-way'!A213)</f>
        <v/>
      </c>
      <c r="B212" s="4" t="str">
        <f>IF('True_Odds_Calculator_3-way'!B213="","",'True_Odds_Calculator_3-way'!B213)</f>
        <v/>
      </c>
      <c r="C212" s="4" t="str">
        <f>IF('True_Odds_Calculator_3-way'!C213="","",'True_Odds_Calculator_3-way'!C213)</f>
        <v/>
      </c>
      <c r="D212" s="4" t="str">
        <f t="shared" si="15"/>
        <v/>
      </c>
      <c r="E212" s="4" t="str">
        <f t="shared" si="16"/>
        <v/>
      </c>
      <c r="F212" s="4" t="str">
        <f t="shared" si="17"/>
        <v/>
      </c>
      <c r="G212" s="4" t="str">
        <f t="shared" si="18"/>
        <v/>
      </c>
      <c r="I212" s="4" t="str">
        <f t="shared" si="19"/>
        <v/>
      </c>
    </row>
    <row r="213" spans="1:9" x14ac:dyDescent="0.2">
      <c r="A213" s="4" t="str">
        <f>IF('True_Odds_Calculator_3-way'!A214="","",'True_Odds_Calculator_3-way'!A214)</f>
        <v/>
      </c>
      <c r="B213" s="4" t="str">
        <f>IF('True_Odds_Calculator_3-way'!B214="","",'True_Odds_Calculator_3-way'!B214)</f>
        <v/>
      </c>
      <c r="C213" s="4" t="str">
        <f>IF('True_Odds_Calculator_3-way'!C214="","",'True_Odds_Calculator_3-way'!C214)</f>
        <v/>
      </c>
      <c r="D213" s="4" t="str">
        <f t="shared" si="15"/>
        <v/>
      </c>
      <c r="E213" s="4" t="str">
        <f t="shared" si="16"/>
        <v/>
      </c>
      <c r="F213" s="4" t="str">
        <f t="shared" si="17"/>
        <v/>
      </c>
      <c r="G213" s="4" t="str">
        <f t="shared" si="18"/>
        <v/>
      </c>
      <c r="I213" s="4" t="str">
        <f t="shared" si="19"/>
        <v/>
      </c>
    </row>
    <row r="214" spans="1:9" x14ac:dyDescent="0.2">
      <c r="A214" s="4" t="str">
        <f>IF('True_Odds_Calculator_3-way'!A215="","",'True_Odds_Calculator_3-way'!A215)</f>
        <v/>
      </c>
      <c r="B214" s="4" t="str">
        <f>IF('True_Odds_Calculator_3-way'!B215="","",'True_Odds_Calculator_3-way'!B215)</f>
        <v/>
      </c>
      <c r="C214" s="4" t="str">
        <f>IF('True_Odds_Calculator_3-way'!C215="","",'True_Odds_Calculator_3-way'!C215)</f>
        <v/>
      </c>
      <c r="D214" s="4" t="str">
        <f t="shared" si="15"/>
        <v/>
      </c>
      <c r="E214" s="4" t="str">
        <f t="shared" si="16"/>
        <v/>
      </c>
      <c r="F214" s="4" t="str">
        <f t="shared" si="17"/>
        <v/>
      </c>
      <c r="G214" s="4" t="str">
        <f t="shared" si="18"/>
        <v/>
      </c>
      <c r="I214" s="4" t="str">
        <f t="shared" si="19"/>
        <v/>
      </c>
    </row>
    <row r="215" spans="1:9" x14ac:dyDescent="0.2">
      <c r="A215" s="4" t="str">
        <f>IF('True_Odds_Calculator_3-way'!A216="","",'True_Odds_Calculator_3-way'!A216)</f>
        <v/>
      </c>
      <c r="B215" s="4" t="str">
        <f>IF('True_Odds_Calculator_3-way'!B216="","",'True_Odds_Calculator_3-way'!B216)</f>
        <v/>
      </c>
      <c r="C215" s="4" t="str">
        <f>IF('True_Odds_Calculator_3-way'!C216="","",'True_Odds_Calculator_3-way'!C216)</f>
        <v/>
      </c>
      <c r="D215" s="4" t="str">
        <f t="shared" si="15"/>
        <v/>
      </c>
      <c r="E215" s="4" t="str">
        <f t="shared" si="16"/>
        <v/>
      </c>
      <c r="F215" s="4" t="str">
        <f t="shared" si="17"/>
        <v/>
      </c>
      <c r="G215" s="4" t="str">
        <f t="shared" si="18"/>
        <v/>
      </c>
      <c r="I215" s="4" t="str">
        <f t="shared" si="19"/>
        <v/>
      </c>
    </row>
    <row r="216" spans="1:9" x14ac:dyDescent="0.2">
      <c r="A216" s="4" t="str">
        <f>IF('True_Odds_Calculator_3-way'!A217="","",'True_Odds_Calculator_3-way'!A217)</f>
        <v/>
      </c>
      <c r="B216" s="4" t="str">
        <f>IF('True_Odds_Calculator_3-way'!B217="","",'True_Odds_Calculator_3-way'!B217)</f>
        <v/>
      </c>
      <c r="C216" s="4" t="str">
        <f>IF('True_Odds_Calculator_3-way'!C217="","",'True_Odds_Calculator_3-way'!C217)</f>
        <v/>
      </c>
      <c r="D216" s="4" t="str">
        <f t="shared" si="15"/>
        <v/>
      </c>
      <c r="E216" s="4" t="str">
        <f t="shared" si="16"/>
        <v/>
      </c>
      <c r="F216" s="4" t="str">
        <f t="shared" si="17"/>
        <v/>
      </c>
      <c r="G216" s="4" t="str">
        <f t="shared" si="18"/>
        <v/>
      </c>
      <c r="I216" s="4" t="str">
        <f t="shared" si="19"/>
        <v/>
      </c>
    </row>
    <row r="217" spans="1:9" x14ac:dyDescent="0.2">
      <c r="A217" s="4" t="str">
        <f>IF('True_Odds_Calculator_3-way'!A218="","",'True_Odds_Calculator_3-way'!A218)</f>
        <v/>
      </c>
      <c r="B217" s="4" t="str">
        <f>IF('True_Odds_Calculator_3-way'!B218="","",'True_Odds_Calculator_3-way'!B218)</f>
        <v/>
      </c>
      <c r="C217" s="4" t="str">
        <f>IF('True_Odds_Calculator_3-way'!C218="","",'True_Odds_Calculator_3-way'!C218)</f>
        <v/>
      </c>
      <c r="D217" s="4" t="str">
        <f t="shared" si="15"/>
        <v/>
      </c>
      <c r="E217" s="4" t="str">
        <f t="shared" si="16"/>
        <v/>
      </c>
      <c r="F217" s="4" t="str">
        <f t="shared" si="17"/>
        <v/>
      </c>
      <c r="G217" s="4" t="str">
        <f t="shared" si="18"/>
        <v/>
      </c>
      <c r="I217" s="4" t="str">
        <f t="shared" si="19"/>
        <v/>
      </c>
    </row>
    <row r="218" spans="1:9" x14ac:dyDescent="0.2">
      <c r="A218" s="4" t="str">
        <f>IF('True_Odds_Calculator_3-way'!A219="","",'True_Odds_Calculator_3-way'!A219)</f>
        <v/>
      </c>
      <c r="B218" s="4" t="str">
        <f>IF('True_Odds_Calculator_3-way'!B219="","",'True_Odds_Calculator_3-way'!B219)</f>
        <v/>
      </c>
      <c r="C218" s="4" t="str">
        <f>IF('True_Odds_Calculator_3-way'!C219="","",'True_Odds_Calculator_3-way'!C219)</f>
        <v/>
      </c>
      <c r="D218" s="4" t="str">
        <f t="shared" si="15"/>
        <v/>
      </c>
      <c r="E218" s="4" t="str">
        <f t="shared" si="16"/>
        <v/>
      </c>
      <c r="F218" s="4" t="str">
        <f t="shared" si="17"/>
        <v/>
      </c>
      <c r="G218" s="4" t="str">
        <f t="shared" si="18"/>
        <v/>
      </c>
      <c r="I218" s="4" t="str">
        <f t="shared" si="19"/>
        <v/>
      </c>
    </row>
    <row r="219" spans="1:9" x14ac:dyDescent="0.2">
      <c r="A219" s="4" t="str">
        <f>IF('True_Odds_Calculator_3-way'!A220="","",'True_Odds_Calculator_3-way'!A220)</f>
        <v/>
      </c>
      <c r="B219" s="4" t="str">
        <f>IF('True_Odds_Calculator_3-way'!B220="","",'True_Odds_Calculator_3-way'!B220)</f>
        <v/>
      </c>
      <c r="C219" s="4" t="str">
        <f>IF('True_Odds_Calculator_3-way'!C220="","",'True_Odds_Calculator_3-way'!C220)</f>
        <v/>
      </c>
      <c r="D219" s="4" t="str">
        <f t="shared" si="15"/>
        <v/>
      </c>
      <c r="E219" s="4" t="str">
        <f t="shared" si="16"/>
        <v/>
      </c>
      <c r="F219" s="4" t="str">
        <f t="shared" si="17"/>
        <v/>
      </c>
      <c r="G219" s="4" t="str">
        <f t="shared" si="18"/>
        <v/>
      </c>
      <c r="I219" s="4" t="str">
        <f t="shared" si="19"/>
        <v/>
      </c>
    </row>
    <row r="220" spans="1:9" x14ac:dyDescent="0.2">
      <c r="A220" s="4" t="str">
        <f>IF('True_Odds_Calculator_3-way'!A221="","",'True_Odds_Calculator_3-way'!A221)</f>
        <v/>
      </c>
      <c r="B220" s="4" t="str">
        <f>IF('True_Odds_Calculator_3-way'!B221="","",'True_Odds_Calculator_3-way'!B221)</f>
        <v/>
      </c>
      <c r="C220" s="4" t="str">
        <f>IF('True_Odds_Calculator_3-way'!C221="","",'True_Odds_Calculator_3-way'!C221)</f>
        <v/>
      </c>
      <c r="D220" s="4" t="str">
        <f t="shared" si="15"/>
        <v/>
      </c>
      <c r="E220" s="4" t="str">
        <f t="shared" si="16"/>
        <v/>
      </c>
      <c r="F220" s="4" t="str">
        <f t="shared" si="17"/>
        <v/>
      </c>
      <c r="G220" s="4" t="str">
        <f t="shared" si="18"/>
        <v/>
      </c>
      <c r="I220" s="4" t="str">
        <f t="shared" si="19"/>
        <v/>
      </c>
    </row>
    <row r="221" spans="1:9" x14ac:dyDescent="0.2">
      <c r="A221" s="4" t="str">
        <f>IF('True_Odds_Calculator_3-way'!A222="","",'True_Odds_Calculator_3-way'!A222)</f>
        <v/>
      </c>
      <c r="B221" s="4" t="str">
        <f>IF('True_Odds_Calculator_3-way'!B222="","",'True_Odds_Calculator_3-way'!B222)</f>
        <v/>
      </c>
      <c r="C221" s="4" t="str">
        <f>IF('True_Odds_Calculator_3-way'!C222="","",'True_Odds_Calculator_3-way'!C222)</f>
        <v/>
      </c>
      <c r="D221" s="4" t="str">
        <f t="shared" si="15"/>
        <v/>
      </c>
      <c r="E221" s="4" t="str">
        <f t="shared" si="16"/>
        <v/>
      </c>
      <c r="F221" s="4" t="str">
        <f t="shared" si="17"/>
        <v/>
      </c>
      <c r="G221" s="4" t="str">
        <f t="shared" si="18"/>
        <v/>
      </c>
      <c r="I221" s="4" t="str">
        <f t="shared" si="19"/>
        <v/>
      </c>
    </row>
    <row r="222" spans="1:9" x14ac:dyDescent="0.2">
      <c r="A222" s="4" t="str">
        <f>IF('True_Odds_Calculator_3-way'!A223="","",'True_Odds_Calculator_3-way'!A223)</f>
        <v/>
      </c>
      <c r="B222" s="4" t="str">
        <f>IF('True_Odds_Calculator_3-way'!B223="","",'True_Odds_Calculator_3-way'!B223)</f>
        <v/>
      </c>
      <c r="C222" s="4" t="str">
        <f>IF('True_Odds_Calculator_3-way'!C223="","",'True_Odds_Calculator_3-way'!C223)</f>
        <v/>
      </c>
      <c r="D222" s="4" t="str">
        <f t="shared" si="15"/>
        <v/>
      </c>
      <c r="E222" s="4" t="str">
        <f t="shared" si="16"/>
        <v/>
      </c>
      <c r="F222" s="4" t="str">
        <f t="shared" si="17"/>
        <v/>
      </c>
      <c r="G222" s="4" t="str">
        <f t="shared" si="18"/>
        <v/>
      </c>
      <c r="I222" s="4" t="str">
        <f t="shared" si="19"/>
        <v/>
      </c>
    </row>
    <row r="223" spans="1:9" x14ac:dyDescent="0.2">
      <c r="A223" s="4" t="str">
        <f>IF('True_Odds_Calculator_3-way'!A224="","",'True_Odds_Calculator_3-way'!A224)</f>
        <v/>
      </c>
      <c r="B223" s="4" t="str">
        <f>IF('True_Odds_Calculator_3-way'!B224="","",'True_Odds_Calculator_3-way'!B224)</f>
        <v/>
      </c>
      <c r="C223" s="4" t="str">
        <f>IF('True_Odds_Calculator_3-way'!C224="","",'True_Odds_Calculator_3-way'!C224)</f>
        <v/>
      </c>
      <c r="D223" s="4" t="str">
        <f t="shared" si="15"/>
        <v/>
      </c>
      <c r="E223" s="4" t="str">
        <f t="shared" si="16"/>
        <v/>
      </c>
      <c r="F223" s="4" t="str">
        <f t="shared" si="17"/>
        <v/>
      </c>
      <c r="G223" s="4" t="str">
        <f t="shared" si="18"/>
        <v/>
      </c>
      <c r="I223" s="4" t="str">
        <f t="shared" si="19"/>
        <v/>
      </c>
    </row>
    <row r="224" spans="1:9" x14ac:dyDescent="0.2">
      <c r="A224" s="4" t="str">
        <f>IF('True_Odds_Calculator_3-way'!A225="","",'True_Odds_Calculator_3-way'!A225)</f>
        <v/>
      </c>
      <c r="B224" s="4" t="str">
        <f>IF('True_Odds_Calculator_3-way'!B225="","",'True_Odds_Calculator_3-way'!B225)</f>
        <v/>
      </c>
      <c r="C224" s="4" t="str">
        <f>IF('True_Odds_Calculator_3-way'!C225="","",'True_Odds_Calculator_3-way'!C225)</f>
        <v/>
      </c>
      <c r="D224" s="4" t="str">
        <f t="shared" si="15"/>
        <v/>
      </c>
      <c r="E224" s="4" t="str">
        <f t="shared" si="16"/>
        <v/>
      </c>
      <c r="F224" s="4" t="str">
        <f t="shared" si="17"/>
        <v/>
      </c>
      <c r="G224" s="4" t="str">
        <f t="shared" si="18"/>
        <v/>
      </c>
      <c r="I224" s="4" t="str">
        <f t="shared" si="19"/>
        <v/>
      </c>
    </row>
    <row r="225" spans="1:9" x14ac:dyDescent="0.2">
      <c r="A225" s="4" t="str">
        <f>IF('True_Odds_Calculator_3-way'!A226="","",'True_Odds_Calculator_3-way'!A226)</f>
        <v/>
      </c>
      <c r="B225" s="4" t="str">
        <f>IF('True_Odds_Calculator_3-way'!B226="","",'True_Odds_Calculator_3-way'!B226)</f>
        <v/>
      </c>
      <c r="C225" s="4" t="str">
        <f>IF('True_Odds_Calculator_3-way'!C226="","",'True_Odds_Calculator_3-way'!C226)</f>
        <v/>
      </c>
      <c r="D225" s="4" t="str">
        <f t="shared" si="15"/>
        <v/>
      </c>
      <c r="E225" s="4" t="str">
        <f t="shared" si="16"/>
        <v/>
      </c>
      <c r="F225" s="4" t="str">
        <f t="shared" si="17"/>
        <v/>
      </c>
      <c r="G225" s="4" t="str">
        <f t="shared" si="18"/>
        <v/>
      </c>
      <c r="I225" s="4" t="str">
        <f t="shared" si="19"/>
        <v/>
      </c>
    </row>
    <row r="226" spans="1:9" x14ac:dyDescent="0.2">
      <c r="A226" s="4" t="str">
        <f>IF('True_Odds_Calculator_3-way'!A227="","",'True_Odds_Calculator_3-way'!A227)</f>
        <v/>
      </c>
      <c r="B226" s="4" t="str">
        <f>IF('True_Odds_Calculator_3-way'!B227="","",'True_Odds_Calculator_3-way'!B227)</f>
        <v/>
      </c>
      <c r="C226" s="4" t="str">
        <f>IF('True_Odds_Calculator_3-way'!C227="","",'True_Odds_Calculator_3-way'!C227)</f>
        <v/>
      </c>
      <c r="D226" s="4" t="str">
        <f t="shared" si="15"/>
        <v/>
      </c>
      <c r="E226" s="4" t="str">
        <f t="shared" si="16"/>
        <v/>
      </c>
      <c r="F226" s="4" t="str">
        <f t="shared" si="17"/>
        <v/>
      </c>
      <c r="G226" s="4" t="str">
        <f t="shared" si="18"/>
        <v/>
      </c>
      <c r="I226" s="4" t="str">
        <f t="shared" si="19"/>
        <v/>
      </c>
    </row>
    <row r="227" spans="1:9" x14ac:dyDescent="0.2">
      <c r="A227" s="4" t="str">
        <f>IF('True_Odds_Calculator_3-way'!A228="","",'True_Odds_Calculator_3-way'!A228)</f>
        <v/>
      </c>
      <c r="B227" s="4" t="str">
        <f>IF('True_Odds_Calculator_3-way'!B228="","",'True_Odds_Calculator_3-way'!B228)</f>
        <v/>
      </c>
      <c r="C227" s="4" t="str">
        <f>IF('True_Odds_Calculator_3-way'!C228="","",'True_Odds_Calculator_3-way'!C228)</f>
        <v/>
      </c>
      <c r="D227" s="4" t="str">
        <f t="shared" si="15"/>
        <v/>
      </c>
      <c r="E227" s="4" t="str">
        <f t="shared" si="16"/>
        <v/>
      </c>
      <c r="F227" s="4" t="str">
        <f t="shared" si="17"/>
        <v/>
      </c>
      <c r="G227" s="4" t="str">
        <f t="shared" si="18"/>
        <v/>
      </c>
      <c r="I227" s="4" t="str">
        <f t="shared" si="19"/>
        <v/>
      </c>
    </row>
    <row r="228" spans="1:9" x14ac:dyDescent="0.2">
      <c r="A228" s="4" t="str">
        <f>IF('True_Odds_Calculator_3-way'!A229="","",'True_Odds_Calculator_3-way'!A229)</f>
        <v/>
      </c>
      <c r="B228" s="4" t="str">
        <f>IF('True_Odds_Calculator_3-way'!B229="","",'True_Odds_Calculator_3-way'!B229)</f>
        <v/>
      </c>
      <c r="C228" s="4" t="str">
        <f>IF('True_Odds_Calculator_3-way'!C229="","",'True_Odds_Calculator_3-way'!C229)</f>
        <v/>
      </c>
      <c r="D228" s="4" t="str">
        <f t="shared" si="15"/>
        <v/>
      </c>
      <c r="E228" s="4" t="str">
        <f t="shared" si="16"/>
        <v/>
      </c>
      <c r="F228" s="4" t="str">
        <f t="shared" si="17"/>
        <v/>
      </c>
      <c r="G228" s="4" t="str">
        <f t="shared" si="18"/>
        <v/>
      </c>
      <c r="I228" s="4" t="str">
        <f t="shared" si="19"/>
        <v/>
      </c>
    </row>
    <row r="229" spans="1:9" x14ac:dyDescent="0.2">
      <c r="A229" s="4" t="str">
        <f>IF('True_Odds_Calculator_3-way'!A230="","",'True_Odds_Calculator_3-way'!A230)</f>
        <v/>
      </c>
      <c r="B229" s="4" t="str">
        <f>IF('True_Odds_Calculator_3-way'!B230="","",'True_Odds_Calculator_3-way'!B230)</f>
        <v/>
      </c>
      <c r="C229" s="4" t="str">
        <f>IF('True_Odds_Calculator_3-way'!C230="","",'True_Odds_Calculator_3-way'!C230)</f>
        <v/>
      </c>
      <c r="D229" s="4" t="str">
        <f t="shared" si="15"/>
        <v/>
      </c>
      <c r="E229" s="4" t="str">
        <f t="shared" si="16"/>
        <v/>
      </c>
      <c r="F229" s="4" t="str">
        <f t="shared" si="17"/>
        <v/>
      </c>
      <c r="G229" s="4" t="str">
        <f t="shared" si="18"/>
        <v/>
      </c>
      <c r="I229" s="4" t="str">
        <f t="shared" si="19"/>
        <v/>
      </c>
    </row>
    <row r="230" spans="1:9" x14ac:dyDescent="0.2">
      <c r="A230" s="4" t="str">
        <f>IF('True_Odds_Calculator_3-way'!A231="","",'True_Odds_Calculator_3-way'!A231)</f>
        <v/>
      </c>
      <c r="B230" s="4" t="str">
        <f>IF('True_Odds_Calculator_3-way'!B231="","",'True_Odds_Calculator_3-way'!B231)</f>
        <v/>
      </c>
      <c r="C230" s="4" t="str">
        <f>IF('True_Odds_Calculator_3-way'!C231="","",'True_Odds_Calculator_3-way'!C231)</f>
        <v/>
      </c>
      <c r="D230" s="4" t="str">
        <f t="shared" si="15"/>
        <v/>
      </c>
      <c r="E230" s="4" t="str">
        <f t="shared" si="16"/>
        <v/>
      </c>
      <c r="F230" s="4" t="str">
        <f t="shared" si="17"/>
        <v/>
      </c>
      <c r="G230" s="4" t="str">
        <f t="shared" si="18"/>
        <v/>
      </c>
      <c r="I230" s="4" t="str">
        <f t="shared" si="19"/>
        <v/>
      </c>
    </row>
    <row r="231" spans="1:9" x14ac:dyDescent="0.2">
      <c r="A231" s="4" t="str">
        <f>IF('True_Odds_Calculator_3-way'!A232="","",'True_Odds_Calculator_3-way'!A232)</f>
        <v/>
      </c>
      <c r="B231" s="4" t="str">
        <f>IF('True_Odds_Calculator_3-way'!B232="","",'True_Odds_Calculator_3-way'!B232)</f>
        <v/>
      </c>
      <c r="C231" s="4" t="str">
        <f>IF('True_Odds_Calculator_3-way'!C232="","",'True_Odds_Calculator_3-way'!C232)</f>
        <v/>
      </c>
      <c r="D231" s="4" t="str">
        <f t="shared" si="15"/>
        <v/>
      </c>
      <c r="E231" s="4" t="str">
        <f t="shared" si="16"/>
        <v/>
      </c>
      <c r="F231" s="4" t="str">
        <f t="shared" si="17"/>
        <v/>
      </c>
      <c r="G231" s="4" t="str">
        <f t="shared" si="18"/>
        <v/>
      </c>
      <c r="I231" s="4" t="str">
        <f t="shared" si="19"/>
        <v/>
      </c>
    </row>
    <row r="232" spans="1:9" x14ac:dyDescent="0.2">
      <c r="A232" s="4" t="str">
        <f>IF('True_Odds_Calculator_3-way'!A233="","",'True_Odds_Calculator_3-way'!A233)</f>
        <v/>
      </c>
      <c r="B232" s="4" t="str">
        <f>IF('True_Odds_Calculator_3-way'!B233="","",'True_Odds_Calculator_3-way'!B233)</f>
        <v/>
      </c>
      <c r="C232" s="4" t="str">
        <f>IF('True_Odds_Calculator_3-way'!C233="","",'True_Odds_Calculator_3-way'!C233)</f>
        <v/>
      </c>
      <c r="D232" s="4" t="str">
        <f t="shared" si="15"/>
        <v/>
      </c>
      <c r="E232" s="4" t="str">
        <f t="shared" si="16"/>
        <v/>
      </c>
      <c r="F232" s="4" t="str">
        <f t="shared" si="17"/>
        <v/>
      </c>
      <c r="G232" s="4" t="str">
        <f t="shared" si="18"/>
        <v/>
      </c>
      <c r="I232" s="4" t="str">
        <f t="shared" si="19"/>
        <v/>
      </c>
    </row>
    <row r="233" spans="1:9" x14ac:dyDescent="0.2">
      <c r="A233" s="4" t="str">
        <f>IF('True_Odds_Calculator_3-way'!A234="","",'True_Odds_Calculator_3-way'!A234)</f>
        <v/>
      </c>
      <c r="B233" s="4" t="str">
        <f>IF('True_Odds_Calculator_3-way'!B234="","",'True_Odds_Calculator_3-way'!B234)</f>
        <v/>
      </c>
      <c r="C233" s="4" t="str">
        <f>IF('True_Odds_Calculator_3-way'!C234="","",'True_Odds_Calculator_3-way'!C234)</f>
        <v/>
      </c>
      <c r="D233" s="4" t="str">
        <f t="shared" si="15"/>
        <v/>
      </c>
      <c r="E233" s="4" t="str">
        <f t="shared" si="16"/>
        <v/>
      </c>
      <c r="F233" s="4" t="str">
        <f t="shared" si="17"/>
        <v/>
      </c>
      <c r="G233" s="4" t="str">
        <f t="shared" si="18"/>
        <v/>
      </c>
      <c r="I233" s="4" t="str">
        <f t="shared" si="19"/>
        <v/>
      </c>
    </row>
    <row r="234" spans="1:9" x14ac:dyDescent="0.2">
      <c r="A234" s="4" t="str">
        <f>IF('True_Odds_Calculator_3-way'!A235="","",'True_Odds_Calculator_3-way'!A235)</f>
        <v/>
      </c>
      <c r="B234" s="4" t="str">
        <f>IF('True_Odds_Calculator_3-way'!B235="","",'True_Odds_Calculator_3-way'!B235)</f>
        <v/>
      </c>
      <c r="C234" s="4" t="str">
        <f>IF('True_Odds_Calculator_3-way'!C235="","",'True_Odds_Calculator_3-way'!C235)</f>
        <v/>
      </c>
      <c r="D234" s="4" t="str">
        <f t="shared" si="15"/>
        <v/>
      </c>
      <c r="E234" s="4" t="str">
        <f t="shared" si="16"/>
        <v/>
      </c>
      <c r="F234" s="4" t="str">
        <f t="shared" si="17"/>
        <v/>
      </c>
      <c r="G234" s="4" t="str">
        <f t="shared" si="18"/>
        <v/>
      </c>
      <c r="I234" s="4" t="str">
        <f t="shared" si="19"/>
        <v/>
      </c>
    </row>
    <row r="235" spans="1:9" x14ac:dyDescent="0.2">
      <c r="A235" s="4" t="str">
        <f>IF('True_Odds_Calculator_3-way'!A236="","",'True_Odds_Calculator_3-way'!A236)</f>
        <v/>
      </c>
      <c r="B235" s="4" t="str">
        <f>IF('True_Odds_Calculator_3-way'!B236="","",'True_Odds_Calculator_3-way'!B236)</f>
        <v/>
      </c>
      <c r="C235" s="4" t="str">
        <f>IF('True_Odds_Calculator_3-way'!C236="","",'True_Odds_Calculator_3-way'!C236)</f>
        <v/>
      </c>
      <c r="D235" s="4" t="str">
        <f t="shared" si="15"/>
        <v/>
      </c>
      <c r="E235" s="4" t="str">
        <f t="shared" si="16"/>
        <v/>
      </c>
      <c r="F235" s="4" t="str">
        <f t="shared" si="17"/>
        <v/>
      </c>
      <c r="G235" s="4" t="str">
        <f t="shared" si="18"/>
        <v/>
      </c>
      <c r="I235" s="4" t="str">
        <f t="shared" si="19"/>
        <v/>
      </c>
    </row>
    <row r="236" spans="1:9" x14ac:dyDescent="0.2">
      <c r="A236" s="4" t="str">
        <f>IF('True_Odds_Calculator_3-way'!A237="","",'True_Odds_Calculator_3-way'!A237)</f>
        <v/>
      </c>
      <c r="B236" s="4" t="str">
        <f>IF('True_Odds_Calculator_3-way'!B237="","",'True_Odds_Calculator_3-way'!B237)</f>
        <v/>
      </c>
      <c r="C236" s="4" t="str">
        <f>IF('True_Odds_Calculator_3-way'!C237="","",'True_Odds_Calculator_3-way'!C237)</f>
        <v/>
      </c>
      <c r="D236" s="4" t="str">
        <f t="shared" si="15"/>
        <v/>
      </c>
      <c r="E236" s="4" t="str">
        <f t="shared" si="16"/>
        <v/>
      </c>
      <c r="F236" s="4" t="str">
        <f t="shared" si="17"/>
        <v/>
      </c>
      <c r="G236" s="4" t="str">
        <f t="shared" si="18"/>
        <v/>
      </c>
      <c r="I236" s="4" t="str">
        <f t="shared" si="19"/>
        <v/>
      </c>
    </row>
    <row r="237" spans="1:9" x14ac:dyDescent="0.2">
      <c r="A237" s="4" t="str">
        <f>IF('True_Odds_Calculator_3-way'!A238="","",'True_Odds_Calculator_3-way'!A238)</f>
        <v/>
      </c>
      <c r="B237" s="4" t="str">
        <f>IF('True_Odds_Calculator_3-way'!B238="","",'True_Odds_Calculator_3-way'!B238)</f>
        <v/>
      </c>
      <c r="C237" s="4" t="str">
        <f>IF('True_Odds_Calculator_3-way'!C238="","",'True_Odds_Calculator_3-way'!C238)</f>
        <v/>
      </c>
      <c r="D237" s="4" t="str">
        <f t="shared" si="15"/>
        <v/>
      </c>
      <c r="E237" s="4" t="str">
        <f t="shared" si="16"/>
        <v/>
      </c>
      <c r="F237" s="4" t="str">
        <f t="shared" si="17"/>
        <v/>
      </c>
      <c r="G237" s="4" t="str">
        <f t="shared" si="18"/>
        <v/>
      </c>
      <c r="I237" s="4" t="str">
        <f t="shared" si="19"/>
        <v/>
      </c>
    </row>
    <row r="238" spans="1:9" x14ac:dyDescent="0.2">
      <c r="A238" s="4" t="str">
        <f>IF('True_Odds_Calculator_3-way'!A239="","",'True_Odds_Calculator_3-way'!A239)</f>
        <v/>
      </c>
      <c r="B238" s="4" t="str">
        <f>IF('True_Odds_Calculator_3-way'!B239="","",'True_Odds_Calculator_3-way'!B239)</f>
        <v/>
      </c>
      <c r="C238" s="4" t="str">
        <f>IF('True_Odds_Calculator_3-way'!C239="","",'True_Odds_Calculator_3-way'!C239)</f>
        <v/>
      </c>
      <c r="D238" s="4" t="str">
        <f t="shared" si="15"/>
        <v/>
      </c>
      <c r="E238" s="4" t="str">
        <f t="shared" si="16"/>
        <v/>
      </c>
      <c r="F238" s="4" t="str">
        <f t="shared" si="17"/>
        <v/>
      </c>
      <c r="G238" s="4" t="str">
        <f t="shared" si="18"/>
        <v/>
      </c>
      <c r="I238" s="4" t="str">
        <f t="shared" si="19"/>
        <v/>
      </c>
    </row>
    <row r="239" spans="1:9" x14ac:dyDescent="0.2">
      <c r="A239" s="4" t="str">
        <f>IF('True_Odds_Calculator_3-way'!A240="","",'True_Odds_Calculator_3-way'!A240)</f>
        <v/>
      </c>
      <c r="B239" s="4" t="str">
        <f>IF('True_Odds_Calculator_3-way'!B240="","",'True_Odds_Calculator_3-way'!B240)</f>
        <v/>
      </c>
      <c r="C239" s="4" t="str">
        <f>IF('True_Odds_Calculator_3-way'!C240="","",'True_Odds_Calculator_3-way'!C240)</f>
        <v/>
      </c>
      <c r="D239" s="4" t="str">
        <f t="shared" si="15"/>
        <v/>
      </c>
      <c r="E239" s="4" t="str">
        <f t="shared" si="16"/>
        <v/>
      </c>
      <c r="F239" s="4" t="str">
        <f t="shared" si="17"/>
        <v/>
      </c>
      <c r="G239" s="4" t="str">
        <f t="shared" si="18"/>
        <v/>
      </c>
      <c r="I239" s="4" t="str">
        <f t="shared" si="19"/>
        <v/>
      </c>
    </row>
    <row r="240" spans="1:9" x14ac:dyDescent="0.2">
      <c r="A240" s="4" t="str">
        <f>IF('True_Odds_Calculator_3-way'!A241="","",'True_Odds_Calculator_3-way'!A241)</f>
        <v/>
      </c>
      <c r="B240" s="4" t="str">
        <f>IF('True_Odds_Calculator_3-way'!B241="","",'True_Odds_Calculator_3-way'!B241)</f>
        <v/>
      </c>
      <c r="C240" s="4" t="str">
        <f>IF('True_Odds_Calculator_3-way'!C241="","",'True_Odds_Calculator_3-way'!C241)</f>
        <v/>
      </c>
      <c r="D240" s="4" t="str">
        <f t="shared" si="15"/>
        <v/>
      </c>
      <c r="E240" s="4" t="str">
        <f t="shared" si="16"/>
        <v/>
      </c>
      <c r="F240" s="4" t="str">
        <f t="shared" si="17"/>
        <v/>
      </c>
      <c r="G240" s="4" t="str">
        <f t="shared" si="18"/>
        <v/>
      </c>
      <c r="I240" s="4" t="str">
        <f t="shared" si="19"/>
        <v/>
      </c>
    </row>
    <row r="241" spans="1:9" x14ac:dyDescent="0.2">
      <c r="A241" s="4" t="str">
        <f>IF('True_Odds_Calculator_3-way'!A242="","",'True_Odds_Calculator_3-way'!A242)</f>
        <v/>
      </c>
      <c r="B241" s="4" t="str">
        <f>IF('True_Odds_Calculator_3-way'!B242="","",'True_Odds_Calculator_3-way'!B242)</f>
        <v/>
      </c>
      <c r="C241" s="4" t="str">
        <f>IF('True_Odds_Calculator_3-way'!C242="","",'True_Odds_Calculator_3-way'!C242)</f>
        <v/>
      </c>
      <c r="D241" s="4" t="str">
        <f t="shared" si="15"/>
        <v/>
      </c>
      <c r="E241" s="4" t="str">
        <f t="shared" si="16"/>
        <v/>
      </c>
      <c r="F241" s="4" t="str">
        <f t="shared" si="17"/>
        <v/>
      </c>
      <c r="G241" s="4" t="str">
        <f t="shared" si="18"/>
        <v/>
      </c>
      <c r="I241" s="4" t="str">
        <f t="shared" si="19"/>
        <v/>
      </c>
    </row>
    <row r="242" spans="1:9" x14ac:dyDescent="0.2">
      <c r="A242" s="4" t="str">
        <f>IF('True_Odds_Calculator_3-way'!A243="","",'True_Odds_Calculator_3-way'!A243)</f>
        <v/>
      </c>
      <c r="B242" s="4" t="str">
        <f>IF('True_Odds_Calculator_3-way'!B243="","",'True_Odds_Calculator_3-way'!B243)</f>
        <v/>
      </c>
      <c r="C242" s="4" t="str">
        <f>IF('True_Odds_Calculator_3-way'!C243="","",'True_Odds_Calculator_3-way'!C243)</f>
        <v/>
      </c>
      <c r="D242" s="4" t="str">
        <f t="shared" si="15"/>
        <v/>
      </c>
      <c r="E242" s="4" t="str">
        <f t="shared" si="16"/>
        <v/>
      </c>
      <c r="F242" s="4" t="str">
        <f t="shared" si="17"/>
        <v/>
      </c>
      <c r="G242" s="4" t="str">
        <f t="shared" si="18"/>
        <v/>
      </c>
      <c r="I242" s="4" t="str">
        <f t="shared" si="19"/>
        <v/>
      </c>
    </row>
    <row r="243" spans="1:9" x14ac:dyDescent="0.2">
      <c r="A243" s="4" t="str">
        <f>IF('True_Odds_Calculator_3-way'!A244="","",'True_Odds_Calculator_3-way'!A244)</f>
        <v/>
      </c>
      <c r="B243" s="4" t="str">
        <f>IF('True_Odds_Calculator_3-way'!B244="","",'True_Odds_Calculator_3-way'!B244)</f>
        <v/>
      </c>
      <c r="C243" s="4" t="str">
        <f>IF('True_Odds_Calculator_3-way'!C244="","",'True_Odds_Calculator_3-way'!C244)</f>
        <v/>
      </c>
      <c r="D243" s="4" t="str">
        <f t="shared" si="15"/>
        <v/>
      </c>
      <c r="E243" s="4" t="str">
        <f t="shared" si="16"/>
        <v/>
      </c>
      <c r="F243" s="4" t="str">
        <f t="shared" si="17"/>
        <v/>
      </c>
      <c r="G243" s="4" t="str">
        <f t="shared" si="18"/>
        <v/>
      </c>
      <c r="I243" s="4" t="str">
        <f t="shared" si="19"/>
        <v/>
      </c>
    </row>
    <row r="244" spans="1:9" x14ac:dyDescent="0.2">
      <c r="A244" s="4" t="str">
        <f>IF('True_Odds_Calculator_3-way'!A245="","",'True_Odds_Calculator_3-way'!A245)</f>
        <v/>
      </c>
      <c r="B244" s="4" t="str">
        <f>IF('True_Odds_Calculator_3-way'!B245="","",'True_Odds_Calculator_3-way'!B245)</f>
        <v/>
      </c>
      <c r="C244" s="4" t="str">
        <f>IF('True_Odds_Calculator_3-way'!C245="","",'True_Odds_Calculator_3-way'!C245)</f>
        <v/>
      </c>
      <c r="D244" s="4" t="str">
        <f t="shared" si="15"/>
        <v/>
      </c>
      <c r="E244" s="4" t="str">
        <f t="shared" si="16"/>
        <v/>
      </c>
      <c r="F244" s="4" t="str">
        <f t="shared" si="17"/>
        <v/>
      </c>
      <c r="G244" s="4" t="str">
        <f t="shared" si="18"/>
        <v/>
      </c>
      <c r="I244" s="4" t="str">
        <f t="shared" si="19"/>
        <v/>
      </c>
    </row>
    <row r="245" spans="1:9" x14ac:dyDescent="0.2">
      <c r="A245" s="4" t="str">
        <f>IF('True_Odds_Calculator_3-way'!A246="","",'True_Odds_Calculator_3-way'!A246)</f>
        <v/>
      </c>
      <c r="B245" s="4" t="str">
        <f>IF('True_Odds_Calculator_3-way'!B246="","",'True_Odds_Calculator_3-way'!B246)</f>
        <v/>
      </c>
      <c r="C245" s="4" t="str">
        <f>IF('True_Odds_Calculator_3-way'!C246="","",'True_Odds_Calculator_3-way'!C246)</f>
        <v/>
      </c>
      <c r="D245" s="4" t="str">
        <f t="shared" si="15"/>
        <v/>
      </c>
      <c r="E245" s="4" t="str">
        <f t="shared" si="16"/>
        <v/>
      </c>
      <c r="F245" s="4" t="str">
        <f t="shared" si="17"/>
        <v/>
      </c>
      <c r="G245" s="4" t="str">
        <f t="shared" si="18"/>
        <v/>
      </c>
      <c r="I245" s="4" t="str">
        <f t="shared" si="19"/>
        <v/>
      </c>
    </row>
    <row r="246" spans="1:9" x14ac:dyDescent="0.2">
      <c r="A246" s="4" t="str">
        <f>IF('True_Odds_Calculator_3-way'!A247="","",'True_Odds_Calculator_3-way'!A247)</f>
        <v/>
      </c>
      <c r="B246" s="4" t="str">
        <f>IF('True_Odds_Calculator_3-way'!B247="","",'True_Odds_Calculator_3-way'!B247)</f>
        <v/>
      </c>
      <c r="C246" s="4" t="str">
        <f>IF('True_Odds_Calculator_3-way'!C247="","",'True_Odds_Calculator_3-way'!C247)</f>
        <v/>
      </c>
      <c r="D246" s="4" t="str">
        <f t="shared" si="15"/>
        <v/>
      </c>
      <c r="E246" s="4" t="str">
        <f t="shared" si="16"/>
        <v/>
      </c>
      <c r="F246" s="4" t="str">
        <f t="shared" si="17"/>
        <v/>
      </c>
      <c r="G246" s="4" t="str">
        <f t="shared" si="18"/>
        <v/>
      </c>
      <c r="I246" s="4" t="str">
        <f t="shared" si="19"/>
        <v/>
      </c>
    </row>
    <row r="247" spans="1:9" x14ac:dyDescent="0.2">
      <c r="A247" s="4" t="str">
        <f>IF('True_Odds_Calculator_3-way'!A248="","",'True_Odds_Calculator_3-way'!A248)</f>
        <v/>
      </c>
      <c r="B247" s="4" t="str">
        <f>IF('True_Odds_Calculator_3-way'!B248="","",'True_Odds_Calculator_3-way'!B248)</f>
        <v/>
      </c>
      <c r="C247" s="4" t="str">
        <f>IF('True_Odds_Calculator_3-way'!C248="","",'True_Odds_Calculator_3-way'!C248)</f>
        <v/>
      </c>
      <c r="D247" s="4" t="str">
        <f t="shared" si="15"/>
        <v/>
      </c>
      <c r="E247" s="4" t="str">
        <f t="shared" si="16"/>
        <v/>
      </c>
      <c r="F247" s="4" t="str">
        <f t="shared" si="17"/>
        <v/>
      </c>
      <c r="G247" s="4" t="str">
        <f t="shared" si="18"/>
        <v/>
      </c>
      <c r="I247" s="4" t="str">
        <f t="shared" si="19"/>
        <v/>
      </c>
    </row>
    <row r="248" spans="1:9" x14ac:dyDescent="0.2">
      <c r="A248" s="4" t="str">
        <f>IF('True_Odds_Calculator_3-way'!A249="","",'True_Odds_Calculator_3-way'!A249)</f>
        <v/>
      </c>
      <c r="B248" s="4" t="str">
        <f>IF('True_Odds_Calculator_3-way'!B249="","",'True_Odds_Calculator_3-way'!B249)</f>
        <v/>
      </c>
      <c r="C248" s="4" t="str">
        <f>IF('True_Odds_Calculator_3-way'!C249="","",'True_Odds_Calculator_3-way'!C249)</f>
        <v/>
      </c>
      <c r="D248" s="4" t="str">
        <f t="shared" si="15"/>
        <v/>
      </c>
      <c r="E248" s="4" t="str">
        <f t="shared" si="16"/>
        <v/>
      </c>
      <c r="F248" s="4" t="str">
        <f t="shared" si="17"/>
        <v/>
      </c>
      <c r="G248" s="4" t="str">
        <f t="shared" si="18"/>
        <v/>
      </c>
      <c r="I248" s="4" t="str">
        <f t="shared" si="19"/>
        <v/>
      </c>
    </row>
    <row r="249" spans="1:9" x14ac:dyDescent="0.2">
      <c r="A249" s="4" t="str">
        <f>IF('True_Odds_Calculator_3-way'!A250="","",'True_Odds_Calculator_3-way'!A250)</f>
        <v/>
      </c>
      <c r="B249" s="4" t="str">
        <f>IF('True_Odds_Calculator_3-way'!B250="","",'True_Odds_Calculator_3-way'!B250)</f>
        <v/>
      </c>
      <c r="C249" s="4" t="str">
        <f>IF('True_Odds_Calculator_3-way'!C250="","",'True_Odds_Calculator_3-way'!C250)</f>
        <v/>
      </c>
      <c r="D249" s="4" t="str">
        <f t="shared" si="15"/>
        <v/>
      </c>
      <c r="E249" s="4" t="str">
        <f t="shared" si="16"/>
        <v/>
      </c>
      <c r="F249" s="4" t="str">
        <f t="shared" si="17"/>
        <v/>
      </c>
      <c r="G249" s="4" t="str">
        <f t="shared" si="18"/>
        <v/>
      </c>
      <c r="I249" s="4" t="str">
        <f t="shared" si="19"/>
        <v/>
      </c>
    </row>
    <row r="250" spans="1:9" x14ac:dyDescent="0.2">
      <c r="A250" s="4" t="str">
        <f>IF('True_Odds_Calculator_3-way'!A251="","",'True_Odds_Calculator_3-way'!A251)</f>
        <v/>
      </c>
      <c r="B250" s="4" t="str">
        <f>IF('True_Odds_Calculator_3-way'!B251="","",'True_Odds_Calculator_3-way'!B251)</f>
        <v/>
      </c>
      <c r="C250" s="4" t="str">
        <f>IF('True_Odds_Calculator_3-way'!C251="","",'True_Odds_Calculator_3-way'!C251)</f>
        <v/>
      </c>
      <c r="D250" s="4" t="str">
        <f t="shared" si="15"/>
        <v/>
      </c>
      <c r="E250" s="4" t="str">
        <f t="shared" si="16"/>
        <v/>
      </c>
      <c r="F250" s="4" t="str">
        <f t="shared" si="17"/>
        <v/>
      </c>
      <c r="G250" s="4" t="str">
        <f t="shared" si="18"/>
        <v/>
      </c>
      <c r="I250" s="4" t="str">
        <f t="shared" si="19"/>
        <v/>
      </c>
    </row>
    <row r="251" spans="1:9" x14ac:dyDescent="0.2">
      <c r="A251" s="4" t="str">
        <f>IF('True_Odds_Calculator_3-way'!A252="","",'True_Odds_Calculator_3-way'!A252)</f>
        <v/>
      </c>
      <c r="B251" s="4" t="str">
        <f>IF('True_Odds_Calculator_3-way'!B252="","",'True_Odds_Calculator_3-way'!B252)</f>
        <v/>
      </c>
      <c r="C251" s="4" t="str">
        <f>IF('True_Odds_Calculator_3-way'!C252="","",'True_Odds_Calculator_3-way'!C252)</f>
        <v/>
      </c>
      <c r="D251" s="4" t="str">
        <f t="shared" si="15"/>
        <v/>
      </c>
      <c r="E251" s="4" t="str">
        <f t="shared" si="16"/>
        <v/>
      </c>
      <c r="F251" s="4" t="str">
        <f t="shared" si="17"/>
        <v/>
      </c>
      <c r="G251" s="4" t="str">
        <f t="shared" si="18"/>
        <v/>
      </c>
      <c r="I251" s="4" t="str">
        <f t="shared" si="19"/>
        <v/>
      </c>
    </row>
    <row r="252" spans="1:9" x14ac:dyDescent="0.2">
      <c r="A252" s="4" t="str">
        <f>IF('True_Odds_Calculator_3-way'!A253="","",'True_Odds_Calculator_3-way'!A253)</f>
        <v/>
      </c>
      <c r="B252" s="4" t="str">
        <f>IF('True_Odds_Calculator_3-way'!B253="","",'True_Odds_Calculator_3-way'!B253)</f>
        <v/>
      </c>
      <c r="C252" s="4" t="str">
        <f>IF('True_Odds_Calculator_3-way'!C253="","",'True_Odds_Calculator_3-way'!C253)</f>
        <v/>
      </c>
      <c r="D252" s="4" t="str">
        <f t="shared" si="15"/>
        <v/>
      </c>
      <c r="E252" s="4" t="str">
        <f t="shared" si="16"/>
        <v/>
      </c>
      <c r="F252" s="4" t="str">
        <f t="shared" si="17"/>
        <v/>
      </c>
      <c r="G252" s="4" t="str">
        <f t="shared" si="18"/>
        <v/>
      </c>
      <c r="I252" s="4" t="str">
        <f t="shared" si="19"/>
        <v/>
      </c>
    </row>
    <row r="253" spans="1:9" x14ac:dyDescent="0.2">
      <c r="A253" s="4" t="str">
        <f>IF('True_Odds_Calculator_3-way'!A254="","",'True_Odds_Calculator_3-way'!A254)</f>
        <v/>
      </c>
      <c r="B253" s="4" t="str">
        <f>IF('True_Odds_Calculator_3-way'!B254="","",'True_Odds_Calculator_3-way'!B254)</f>
        <v/>
      </c>
      <c r="C253" s="4" t="str">
        <f>IF('True_Odds_Calculator_3-way'!C254="","",'True_Odds_Calculator_3-way'!C254)</f>
        <v/>
      </c>
      <c r="D253" s="4" t="str">
        <f t="shared" si="15"/>
        <v/>
      </c>
      <c r="E253" s="4" t="str">
        <f t="shared" si="16"/>
        <v/>
      </c>
      <c r="F253" s="4" t="str">
        <f t="shared" si="17"/>
        <v/>
      </c>
      <c r="G253" s="4" t="str">
        <f t="shared" si="18"/>
        <v/>
      </c>
      <c r="I253" s="4" t="str">
        <f t="shared" si="19"/>
        <v/>
      </c>
    </row>
    <row r="254" spans="1:9" x14ac:dyDescent="0.2">
      <c r="A254" s="4" t="str">
        <f>IF('True_Odds_Calculator_3-way'!A255="","",'True_Odds_Calculator_3-way'!A255)</f>
        <v/>
      </c>
      <c r="B254" s="4" t="str">
        <f>IF('True_Odds_Calculator_3-way'!B255="","",'True_Odds_Calculator_3-way'!B255)</f>
        <v/>
      </c>
      <c r="C254" s="4" t="str">
        <f>IF('True_Odds_Calculator_3-way'!C255="","",'True_Odds_Calculator_3-way'!C255)</f>
        <v/>
      </c>
      <c r="D254" s="4" t="str">
        <f t="shared" si="15"/>
        <v/>
      </c>
      <c r="E254" s="4" t="str">
        <f t="shared" si="16"/>
        <v/>
      </c>
      <c r="F254" s="4" t="str">
        <f t="shared" si="17"/>
        <v/>
      </c>
      <c r="G254" s="4" t="str">
        <f t="shared" si="18"/>
        <v/>
      </c>
      <c r="I254" s="4" t="str">
        <f t="shared" si="19"/>
        <v/>
      </c>
    </row>
    <row r="255" spans="1:9" x14ac:dyDescent="0.2">
      <c r="A255" s="4" t="str">
        <f>IF('True_Odds_Calculator_3-way'!A256="","",'True_Odds_Calculator_3-way'!A256)</f>
        <v/>
      </c>
      <c r="B255" s="4" t="str">
        <f>IF('True_Odds_Calculator_3-way'!B256="","",'True_Odds_Calculator_3-way'!B256)</f>
        <v/>
      </c>
      <c r="C255" s="4" t="str">
        <f>IF('True_Odds_Calculator_3-way'!C256="","",'True_Odds_Calculator_3-way'!C256)</f>
        <v/>
      </c>
      <c r="D255" s="4" t="str">
        <f t="shared" si="15"/>
        <v/>
      </c>
      <c r="E255" s="4" t="str">
        <f t="shared" si="16"/>
        <v/>
      </c>
      <c r="F255" s="4" t="str">
        <f t="shared" si="17"/>
        <v/>
      </c>
      <c r="G255" s="4" t="str">
        <f t="shared" si="18"/>
        <v/>
      </c>
      <c r="I255" s="4" t="str">
        <f t="shared" si="19"/>
        <v/>
      </c>
    </row>
    <row r="256" spans="1:9" x14ac:dyDescent="0.2">
      <c r="A256" s="4" t="str">
        <f>IF('True_Odds_Calculator_3-way'!A257="","",'True_Odds_Calculator_3-way'!A257)</f>
        <v/>
      </c>
      <c r="B256" s="4" t="str">
        <f>IF('True_Odds_Calculator_3-way'!B257="","",'True_Odds_Calculator_3-way'!B257)</f>
        <v/>
      </c>
      <c r="C256" s="4" t="str">
        <f>IF('True_Odds_Calculator_3-way'!C257="","",'True_Odds_Calculator_3-way'!C257)</f>
        <v/>
      </c>
      <c r="D256" s="4" t="str">
        <f t="shared" si="15"/>
        <v/>
      </c>
      <c r="E256" s="4" t="str">
        <f t="shared" si="16"/>
        <v/>
      </c>
      <c r="F256" s="4" t="str">
        <f t="shared" si="17"/>
        <v/>
      </c>
      <c r="G256" s="4" t="str">
        <f t="shared" si="18"/>
        <v/>
      </c>
      <c r="I256" s="4" t="str">
        <f t="shared" si="19"/>
        <v/>
      </c>
    </row>
    <row r="257" spans="1:9" x14ac:dyDescent="0.2">
      <c r="A257" s="4" t="str">
        <f>IF('True_Odds_Calculator_3-way'!A258="","",'True_Odds_Calculator_3-way'!A258)</f>
        <v/>
      </c>
      <c r="B257" s="4" t="str">
        <f>IF('True_Odds_Calculator_3-way'!B258="","",'True_Odds_Calculator_3-way'!B258)</f>
        <v/>
      </c>
      <c r="C257" s="4" t="str">
        <f>IF('True_Odds_Calculator_3-way'!C258="","",'True_Odds_Calculator_3-way'!C258)</f>
        <v/>
      </c>
      <c r="D257" s="4" t="str">
        <f t="shared" si="15"/>
        <v/>
      </c>
      <c r="E257" s="4" t="str">
        <f t="shared" si="16"/>
        <v/>
      </c>
      <c r="F257" s="4" t="str">
        <f t="shared" si="17"/>
        <v/>
      </c>
      <c r="G257" s="4" t="str">
        <f t="shared" si="18"/>
        <v/>
      </c>
      <c r="I257" s="4" t="str">
        <f t="shared" si="19"/>
        <v/>
      </c>
    </row>
    <row r="258" spans="1:9" x14ac:dyDescent="0.2">
      <c r="A258" s="4" t="str">
        <f>IF('True_Odds_Calculator_3-way'!A259="","",'True_Odds_Calculator_3-way'!A259)</f>
        <v/>
      </c>
      <c r="B258" s="4" t="str">
        <f>IF('True_Odds_Calculator_3-way'!B259="","",'True_Odds_Calculator_3-way'!B259)</f>
        <v/>
      </c>
      <c r="C258" s="4" t="str">
        <f>IF('True_Odds_Calculator_3-way'!C259="","",'True_Odds_Calculator_3-way'!C259)</f>
        <v/>
      </c>
      <c r="D258" s="4" t="str">
        <f t="shared" si="15"/>
        <v/>
      </c>
      <c r="E258" s="4" t="str">
        <f t="shared" si="16"/>
        <v/>
      </c>
      <c r="F258" s="4" t="str">
        <f t="shared" si="17"/>
        <v/>
      </c>
      <c r="G258" s="4" t="str">
        <f t="shared" si="18"/>
        <v/>
      </c>
      <c r="I258" s="4" t="str">
        <f t="shared" si="19"/>
        <v/>
      </c>
    </row>
    <row r="259" spans="1:9" x14ac:dyDescent="0.2">
      <c r="A259" s="4" t="str">
        <f>IF('True_Odds_Calculator_3-way'!A260="","",'True_Odds_Calculator_3-way'!A260)</f>
        <v/>
      </c>
      <c r="B259" s="4" t="str">
        <f>IF('True_Odds_Calculator_3-way'!B260="","",'True_Odds_Calculator_3-way'!B260)</f>
        <v/>
      </c>
      <c r="C259" s="4" t="str">
        <f>IF('True_Odds_Calculator_3-way'!C260="","",'True_Odds_Calculator_3-way'!C260)</f>
        <v/>
      </c>
      <c r="D259" s="4" t="str">
        <f t="shared" ref="D259:D322" si="20">IF(A259="","",((1/A259)+(1/B259)+(1/C259))-1)</f>
        <v/>
      </c>
      <c r="E259" s="4" t="str">
        <f t="shared" ref="E259:E322" si="21">IF(A259="","",(3*A259)/(3-($D259*A259)))</f>
        <v/>
      </c>
      <c r="F259" s="4" t="str">
        <f t="shared" ref="F259:F322" si="22">IF(B259="","",(3*B259)/(3-($D259*B259)))</f>
        <v/>
      </c>
      <c r="G259" s="4" t="str">
        <f t="shared" ref="G259:G322" si="23">IF(C259="","",(3*C259)/(3-($D259*C259)))</f>
        <v/>
      </c>
      <c r="I259" s="4" t="str">
        <f t="shared" ref="I259:I322" si="24">IF(A259="","",D259+1)</f>
        <v/>
      </c>
    </row>
    <row r="260" spans="1:9" x14ac:dyDescent="0.2">
      <c r="A260" s="4" t="str">
        <f>IF('True_Odds_Calculator_3-way'!A261="","",'True_Odds_Calculator_3-way'!A261)</f>
        <v/>
      </c>
      <c r="B260" s="4" t="str">
        <f>IF('True_Odds_Calculator_3-way'!B261="","",'True_Odds_Calculator_3-way'!B261)</f>
        <v/>
      </c>
      <c r="C260" s="4" t="str">
        <f>IF('True_Odds_Calculator_3-way'!C261="","",'True_Odds_Calculator_3-way'!C261)</f>
        <v/>
      </c>
      <c r="D260" s="4" t="str">
        <f t="shared" si="20"/>
        <v/>
      </c>
      <c r="E260" s="4" t="str">
        <f t="shared" si="21"/>
        <v/>
      </c>
      <c r="F260" s="4" t="str">
        <f t="shared" si="22"/>
        <v/>
      </c>
      <c r="G260" s="4" t="str">
        <f t="shared" si="23"/>
        <v/>
      </c>
      <c r="I260" s="4" t="str">
        <f t="shared" si="24"/>
        <v/>
      </c>
    </row>
    <row r="261" spans="1:9" x14ac:dyDescent="0.2">
      <c r="A261" s="4" t="str">
        <f>IF('True_Odds_Calculator_3-way'!A262="","",'True_Odds_Calculator_3-way'!A262)</f>
        <v/>
      </c>
      <c r="B261" s="4" t="str">
        <f>IF('True_Odds_Calculator_3-way'!B262="","",'True_Odds_Calculator_3-way'!B262)</f>
        <v/>
      </c>
      <c r="C261" s="4" t="str">
        <f>IF('True_Odds_Calculator_3-way'!C262="","",'True_Odds_Calculator_3-way'!C262)</f>
        <v/>
      </c>
      <c r="D261" s="4" t="str">
        <f t="shared" si="20"/>
        <v/>
      </c>
      <c r="E261" s="4" t="str">
        <f t="shared" si="21"/>
        <v/>
      </c>
      <c r="F261" s="4" t="str">
        <f t="shared" si="22"/>
        <v/>
      </c>
      <c r="G261" s="4" t="str">
        <f t="shared" si="23"/>
        <v/>
      </c>
      <c r="I261" s="4" t="str">
        <f t="shared" si="24"/>
        <v/>
      </c>
    </row>
    <row r="262" spans="1:9" x14ac:dyDescent="0.2">
      <c r="A262" s="4" t="str">
        <f>IF('True_Odds_Calculator_3-way'!A263="","",'True_Odds_Calculator_3-way'!A263)</f>
        <v/>
      </c>
      <c r="B262" s="4" t="str">
        <f>IF('True_Odds_Calculator_3-way'!B263="","",'True_Odds_Calculator_3-way'!B263)</f>
        <v/>
      </c>
      <c r="C262" s="4" t="str">
        <f>IF('True_Odds_Calculator_3-way'!C263="","",'True_Odds_Calculator_3-way'!C263)</f>
        <v/>
      </c>
      <c r="D262" s="4" t="str">
        <f t="shared" si="20"/>
        <v/>
      </c>
      <c r="E262" s="4" t="str">
        <f t="shared" si="21"/>
        <v/>
      </c>
      <c r="F262" s="4" t="str">
        <f t="shared" si="22"/>
        <v/>
      </c>
      <c r="G262" s="4" t="str">
        <f t="shared" si="23"/>
        <v/>
      </c>
      <c r="I262" s="4" t="str">
        <f t="shared" si="24"/>
        <v/>
      </c>
    </row>
    <row r="263" spans="1:9" x14ac:dyDescent="0.2">
      <c r="A263" s="4" t="str">
        <f>IF('True_Odds_Calculator_3-way'!A264="","",'True_Odds_Calculator_3-way'!A264)</f>
        <v/>
      </c>
      <c r="B263" s="4" t="str">
        <f>IF('True_Odds_Calculator_3-way'!B264="","",'True_Odds_Calculator_3-way'!B264)</f>
        <v/>
      </c>
      <c r="C263" s="4" t="str">
        <f>IF('True_Odds_Calculator_3-way'!C264="","",'True_Odds_Calculator_3-way'!C264)</f>
        <v/>
      </c>
      <c r="D263" s="4" t="str">
        <f t="shared" si="20"/>
        <v/>
      </c>
      <c r="E263" s="4" t="str">
        <f t="shared" si="21"/>
        <v/>
      </c>
      <c r="F263" s="4" t="str">
        <f t="shared" si="22"/>
        <v/>
      </c>
      <c r="G263" s="4" t="str">
        <f t="shared" si="23"/>
        <v/>
      </c>
      <c r="I263" s="4" t="str">
        <f t="shared" si="24"/>
        <v/>
      </c>
    </row>
    <row r="264" spans="1:9" x14ac:dyDescent="0.2">
      <c r="A264" s="4" t="str">
        <f>IF('True_Odds_Calculator_3-way'!A265="","",'True_Odds_Calculator_3-way'!A265)</f>
        <v/>
      </c>
      <c r="B264" s="4" t="str">
        <f>IF('True_Odds_Calculator_3-way'!B265="","",'True_Odds_Calculator_3-way'!B265)</f>
        <v/>
      </c>
      <c r="C264" s="4" t="str">
        <f>IF('True_Odds_Calculator_3-way'!C265="","",'True_Odds_Calculator_3-way'!C265)</f>
        <v/>
      </c>
      <c r="D264" s="4" t="str">
        <f t="shared" si="20"/>
        <v/>
      </c>
      <c r="E264" s="4" t="str">
        <f t="shared" si="21"/>
        <v/>
      </c>
      <c r="F264" s="4" t="str">
        <f t="shared" si="22"/>
        <v/>
      </c>
      <c r="G264" s="4" t="str">
        <f t="shared" si="23"/>
        <v/>
      </c>
      <c r="I264" s="4" t="str">
        <f t="shared" si="24"/>
        <v/>
      </c>
    </row>
    <row r="265" spans="1:9" x14ac:dyDescent="0.2">
      <c r="A265" s="4" t="str">
        <f>IF('True_Odds_Calculator_3-way'!A266="","",'True_Odds_Calculator_3-way'!A266)</f>
        <v/>
      </c>
      <c r="B265" s="4" t="str">
        <f>IF('True_Odds_Calculator_3-way'!B266="","",'True_Odds_Calculator_3-way'!B266)</f>
        <v/>
      </c>
      <c r="C265" s="4" t="str">
        <f>IF('True_Odds_Calculator_3-way'!C266="","",'True_Odds_Calculator_3-way'!C266)</f>
        <v/>
      </c>
      <c r="D265" s="4" t="str">
        <f t="shared" si="20"/>
        <v/>
      </c>
      <c r="E265" s="4" t="str">
        <f t="shared" si="21"/>
        <v/>
      </c>
      <c r="F265" s="4" t="str">
        <f t="shared" si="22"/>
        <v/>
      </c>
      <c r="G265" s="4" t="str">
        <f t="shared" si="23"/>
        <v/>
      </c>
      <c r="I265" s="4" t="str">
        <f t="shared" si="24"/>
        <v/>
      </c>
    </row>
    <row r="266" spans="1:9" x14ac:dyDescent="0.2">
      <c r="A266" s="4" t="str">
        <f>IF('True_Odds_Calculator_3-way'!A267="","",'True_Odds_Calculator_3-way'!A267)</f>
        <v/>
      </c>
      <c r="B266" s="4" t="str">
        <f>IF('True_Odds_Calculator_3-way'!B267="","",'True_Odds_Calculator_3-way'!B267)</f>
        <v/>
      </c>
      <c r="C266" s="4" t="str">
        <f>IF('True_Odds_Calculator_3-way'!C267="","",'True_Odds_Calculator_3-way'!C267)</f>
        <v/>
      </c>
      <c r="D266" s="4" t="str">
        <f t="shared" si="20"/>
        <v/>
      </c>
      <c r="E266" s="4" t="str">
        <f t="shared" si="21"/>
        <v/>
      </c>
      <c r="F266" s="4" t="str">
        <f t="shared" si="22"/>
        <v/>
      </c>
      <c r="G266" s="4" t="str">
        <f t="shared" si="23"/>
        <v/>
      </c>
      <c r="I266" s="4" t="str">
        <f t="shared" si="24"/>
        <v/>
      </c>
    </row>
    <row r="267" spans="1:9" x14ac:dyDescent="0.2">
      <c r="A267" s="4" t="str">
        <f>IF('True_Odds_Calculator_3-way'!A268="","",'True_Odds_Calculator_3-way'!A268)</f>
        <v/>
      </c>
      <c r="B267" s="4" t="str">
        <f>IF('True_Odds_Calculator_3-way'!B268="","",'True_Odds_Calculator_3-way'!B268)</f>
        <v/>
      </c>
      <c r="C267" s="4" t="str">
        <f>IF('True_Odds_Calculator_3-way'!C268="","",'True_Odds_Calculator_3-way'!C268)</f>
        <v/>
      </c>
      <c r="D267" s="4" t="str">
        <f t="shared" si="20"/>
        <v/>
      </c>
      <c r="E267" s="4" t="str">
        <f t="shared" si="21"/>
        <v/>
      </c>
      <c r="F267" s="4" t="str">
        <f t="shared" si="22"/>
        <v/>
      </c>
      <c r="G267" s="4" t="str">
        <f t="shared" si="23"/>
        <v/>
      </c>
      <c r="I267" s="4" t="str">
        <f t="shared" si="24"/>
        <v/>
      </c>
    </row>
    <row r="268" spans="1:9" x14ac:dyDescent="0.2">
      <c r="A268" s="4" t="str">
        <f>IF('True_Odds_Calculator_3-way'!A269="","",'True_Odds_Calculator_3-way'!A269)</f>
        <v/>
      </c>
      <c r="B268" s="4" t="str">
        <f>IF('True_Odds_Calculator_3-way'!B269="","",'True_Odds_Calculator_3-way'!B269)</f>
        <v/>
      </c>
      <c r="C268" s="4" t="str">
        <f>IF('True_Odds_Calculator_3-way'!C269="","",'True_Odds_Calculator_3-way'!C269)</f>
        <v/>
      </c>
      <c r="D268" s="4" t="str">
        <f t="shared" si="20"/>
        <v/>
      </c>
      <c r="E268" s="4" t="str">
        <f t="shared" si="21"/>
        <v/>
      </c>
      <c r="F268" s="4" t="str">
        <f t="shared" si="22"/>
        <v/>
      </c>
      <c r="G268" s="4" t="str">
        <f t="shared" si="23"/>
        <v/>
      </c>
      <c r="I268" s="4" t="str">
        <f t="shared" si="24"/>
        <v/>
      </c>
    </row>
    <row r="269" spans="1:9" x14ac:dyDescent="0.2">
      <c r="A269" s="4" t="str">
        <f>IF('True_Odds_Calculator_3-way'!A270="","",'True_Odds_Calculator_3-way'!A270)</f>
        <v/>
      </c>
      <c r="B269" s="4" t="str">
        <f>IF('True_Odds_Calculator_3-way'!B270="","",'True_Odds_Calculator_3-way'!B270)</f>
        <v/>
      </c>
      <c r="C269" s="4" t="str">
        <f>IF('True_Odds_Calculator_3-way'!C270="","",'True_Odds_Calculator_3-way'!C270)</f>
        <v/>
      </c>
      <c r="D269" s="4" t="str">
        <f t="shared" si="20"/>
        <v/>
      </c>
      <c r="E269" s="4" t="str">
        <f t="shared" si="21"/>
        <v/>
      </c>
      <c r="F269" s="4" t="str">
        <f t="shared" si="22"/>
        <v/>
      </c>
      <c r="G269" s="4" t="str">
        <f t="shared" si="23"/>
        <v/>
      </c>
      <c r="I269" s="4" t="str">
        <f t="shared" si="24"/>
        <v/>
      </c>
    </row>
    <row r="270" spans="1:9" x14ac:dyDescent="0.2">
      <c r="A270" s="4" t="str">
        <f>IF('True_Odds_Calculator_3-way'!A271="","",'True_Odds_Calculator_3-way'!A271)</f>
        <v/>
      </c>
      <c r="B270" s="4" t="str">
        <f>IF('True_Odds_Calculator_3-way'!B271="","",'True_Odds_Calculator_3-way'!B271)</f>
        <v/>
      </c>
      <c r="C270" s="4" t="str">
        <f>IF('True_Odds_Calculator_3-way'!C271="","",'True_Odds_Calculator_3-way'!C271)</f>
        <v/>
      </c>
      <c r="D270" s="4" t="str">
        <f t="shared" si="20"/>
        <v/>
      </c>
      <c r="E270" s="4" t="str">
        <f t="shared" si="21"/>
        <v/>
      </c>
      <c r="F270" s="4" t="str">
        <f t="shared" si="22"/>
        <v/>
      </c>
      <c r="G270" s="4" t="str">
        <f t="shared" si="23"/>
        <v/>
      </c>
      <c r="I270" s="4" t="str">
        <f t="shared" si="24"/>
        <v/>
      </c>
    </row>
    <row r="271" spans="1:9" x14ac:dyDescent="0.2">
      <c r="A271" s="4" t="str">
        <f>IF('True_Odds_Calculator_3-way'!A272="","",'True_Odds_Calculator_3-way'!A272)</f>
        <v/>
      </c>
      <c r="B271" s="4" t="str">
        <f>IF('True_Odds_Calculator_3-way'!B272="","",'True_Odds_Calculator_3-way'!B272)</f>
        <v/>
      </c>
      <c r="C271" s="4" t="str">
        <f>IF('True_Odds_Calculator_3-way'!C272="","",'True_Odds_Calculator_3-way'!C272)</f>
        <v/>
      </c>
      <c r="D271" s="4" t="str">
        <f t="shared" si="20"/>
        <v/>
      </c>
      <c r="E271" s="4" t="str">
        <f t="shared" si="21"/>
        <v/>
      </c>
      <c r="F271" s="4" t="str">
        <f t="shared" si="22"/>
        <v/>
      </c>
      <c r="G271" s="4" t="str">
        <f t="shared" si="23"/>
        <v/>
      </c>
      <c r="I271" s="4" t="str">
        <f t="shared" si="24"/>
        <v/>
      </c>
    </row>
    <row r="272" spans="1:9" x14ac:dyDescent="0.2">
      <c r="A272" s="4" t="str">
        <f>IF('True_Odds_Calculator_3-way'!A273="","",'True_Odds_Calculator_3-way'!A273)</f>
        <v/>
      </c>
      <c r="B272" s="4" t="str">
        <f>IF('True_Odds_Calculator_3-way'!B273="","",'True_Odds_Calculator_3-way'!B273)</f>
        <v/>
      </c>
      <c r="C272" s="4" t="str">
        <f>IF('True_Odds_Calculator_3-way'!C273="","",'True_Odds_Calculator_3-way'!C273)</f>
        <v/>
      </c>
      <c r="D272" s="4" t="str">
        <f t="shared" si="20"/>
        <v/>
      </c>
      <c r="E272" s="4" t="str">
        <f t="shared" si="21"/>
        <v/>
      </c>
      <c r="F272" s="4" t="str">
        <f t="shared" si="22"/>
        <v/>
      </c>
      <c r="G272" s="4" t="str">
        <f t="shared" si="23"/>
        <v/>
      </c>
      <c r="I272" s="4" t="str">
        <f t="shared" si="24"/>
        <v/>
      </c>
    </row>
    <row r="273" spans="1:9" x14ac:dyDescent="0.2">
      <c r="A273" s="4" t="str">
        <f>IF('True_Odds_Calculator_3-way'!A274="","",'True_Odds_Calculator_3-way'!A274)</f>
        <v/>
      </c>
      <c r="B273" s="4" t="str">
        <f>IF('True_Odds_Calculator_3-way'!B274="","",'True_Odds_Calculator_3-way'!B274)</f>
        <v/>
      </c>
      <c r="C273" s="4" t="str">
        <f>IF('True_Odds_Calculator_3-way'!C274="","",'True_Odds_Calculator_3-way'!C274)</f>
        <v/>
      </c>
      <c r="D273" s="4" t="str">
        <f t="shared" si="20"/>
        <v/>
      </c>
      <c r="E273" s="4" t="str">
        <f t="shared" si="21"/>
        <v/>
      </c>
      <c r="F273" s="4" t="str">
        <f t="shared" si="22"/>
        <v/>
      </c>
      <c r="G273" s="4" t="str">
        <f t="shared" si="23"/>
        <v/>
      </c>
      <c r="I273" s="4" t="str">
        <f t="shared" si="24"/>
        <v/>
      </c>
    </row>
    <row r="274" spans="1:9" x14ac:dyDescent="0.2">
      <c r="A274" s="4" t="str">
        <f>IF('True_Odds_Calculator_3-way'!A275="","",'True_Odds_Calculator_3-way'!A275)</f>
        <v/>
      </c>
      <c r="B274" s="4" t="str">
        <f>IF('True_Odds_Calculator_3-way'!B275="","",'True_Odds_Calculator_3-way'!B275)</f>
        <v/>
      </c>
      <c r="C274" s="4" t="str">
        <f>IF('True_Odds_Calculator_3-way'!C275="","",'True_Odds_Calculator_3-way'!C275)</f>
        <v/>
      </c>
      <c r="D274" s="4" t="str">
        <f t="shared" si="20"/>
        <v/>
      </c>
      <c r="E274" s="4" t="str">
        <f t="shared" si="21"/>
        <v/>
      </c>
      <c r="F274" s="4" t="str">
        <f t="shared" si="22"/>
        <v/>
      </c>
      <c r="G274" s="4" t="str">
        <f t="shared" si="23"/>
        <v/>
      </c>
      <c r="I274" s="4" t="str">
        <f t="shared" si="24"/>
        <v/>
      </c>
    </row>
    <row r="275" spans="1:9" x14ac:dyDescent="0.2">
      <c r="A275" s="4" t="str">
        <f>IF('True_Odds_Calculator_3-way'!A276="","",'True_Odds_Calculator_3-way'!A276)</f>
        <v/>
      </c>
      <c r="B275" s="4" t="str">
        <f>IF('True_Odds_Calculator_3-way'!B276="","",'True_Odds_Calculator_3-way'!B276)</f>
        <v/>
      </c>
      <c r="C275" s="4" t="str">
        <f>IF('True_Odds_Calculator_3-way'!C276="","",'True_Odds_Calculator_3-way'!C276)</f>
        <v/>
      </c>
      <c r="D275" s="4" t="str">
        <f t="shared" si="20"/>
        <v/>
      </c>
      <c r="E275" s="4" t="str">
        <f t="shared" si="21"/>
        <v/>
      </c>
      <c r="F275" s="4" t="str">
        <f t="shared" si="22"/>
        <v/>
      </c>
      <c r="G275" s="4" t="str">
        <f t="shared" si="23"/>
        <v/>
      </c>
      <c r="I275" s="4" t="str">
        <f t="shared" si="24"/>
        <v/>
      </c>
    </row>
    <row r="276" spans="1:9" x14ac:dyDescent="0.2">
      <c r="A276" s="4" t="str">
        <f>IF('True_Odds_Calculator_3-way'!A277="","",'True_Odds_Calculator_3-way'!A277)</f>
        <v/>
      </c>
      <c r="B276" s="4" t="str">
        <f>IF('True_Odds_Calculator_3-way'!B277="","",'True_Odds_Calculator_3-way'!B277)</f>
        <v/>
      </c>
      <c r="C276" s="4" t="str">
        <f>IF('True_Odds_Calculator_3-way'!C277="","",'True_Odds_Calculator_3-way'!C277)</f>
        <v/>
      </c>
      <c r="D276" s="4" t="str">
        <f t="shared" si="20"/>
        <v/>
      </c>
      <c r="E276" s="4" t="str">
        <f t="shared" si="21"/>
        <v/>
      </c>
      <c r="F276" s="4" t="str">
        <f t="shared" si="22"/>
        <v/>
      </c>
      <c r="G276" s="4" t="str">
        <f t="shared" si="23"/>
        <v/>
      </c>
      <c r="I276" s="4" t="str">
        <f t="shared" si="24"/>
        <v/>
      </c>
    </row>
    <row r="277" spans="1:9" x14ac:dyDescent="0.2">
      <c r="A277" s="4" t="str">
        <f>IF('True_Odds_Calculator_3-way'!A278="","",'True_Odds_Calculator_3-way'!A278)</f>
        <v/>
      </c>
      <c r="B277" s="4" t="str">
        <f>IF('True_Odds_Calculator_3-way'!B278="","",'True_Odds_Calculator_3-way'!B278)</f>
        <v/>
      </c>
      <c r="C277" s="4" t="str">
        <f>IF('True_Odds_Calculator_3-way'!C278="","",'True_Odds_Calculator_3-way'!C278)</f>
        <v/>
      </c>
      <c r="D277" s="4" t="str">
        <f t="shared" si="20"/>
        <v/>
      </c>
      <c r="E277" s="4" t="str">
        <f t="shared" si="21"/>
        <v/>
      </c>
      <c r="F277" s="4" t="str">
        <f t="shared" si="22"/>
        <v/>
      </c>
      <c r="G277" s="4" t="str">
        <f t="shared" si="23"/>
        <v/>
      </c>
      <c r="I277" s="4" t="str">
        <f t="shared" si="24"/>
        <v/>
      </c>
    </row>
    <row r="278" spans="1:9" x14ac:dyDescent="0.2">
      <c r="A278" s="4" t="str">
        <f>IF('True_Odds_Calculator_3-way'!A279="","",'True_Odds_Calculator_3-way'!A279)</f>
        <v/>
      </c>
      <c r="B278" s="4" t="str">
        <f>IF('True_Odds_Calculator_3-way'!B279="","",'True_Odds_Calculator_3-way'!B279)</f>
        <v/>
      </c>
      <c r="C278" s="4" t="str">
        <f>IF('True_Odds_Calculator_3-way'!C279="","",'True_Odds_Calculator_3-way'!C279)</f>
        <v/>
      </c>
      <c r="D278" s="4" t="str">
        <f t="shared" si="20"/>
        <v/>
      </c>
      <c r="E278" s="4" t="str">
        <f t="shared" si="21"/>
        <v/>
      </c>
      <c r="F278" s="4" t="str">
        <f t="shared" si="22"/>
        <v/>
      </c>
      <c r="G278" s="4" t="str">
        <f t="shared" si="23"/>
        <v/>
      </c>
      <c r="I278" s="4" t="str">
        <f t="shared" si="24"/>
        <v/>
      </c>
    </row>
    <row r="279" spans="1:9" x14ac:dyDescent="0.2">
      <c r="A279" s="4" t="str">
        <f>IF('True_Odds_Calculator_3-way'!A280="","",'True_Odds_Calculator_3-way'!A280)</f>
        <v/>
      </c>
      <c r="B279" s="4" t="str">
        <f>IF('True_Odds_Calculator_3-way'!B280="","",'True_Odds_Calculator_3-way'!B280)</f>
        <v/>
      </c>
      <c r="C279" s="4" t="str">
        <f>IF('True_Odds_Calculator_3-way'!C280="","",'True_Odds_Calculator_3-way'!C280)</f>
        <v/>
      </c>
      <c r="D279" s="4" t="str">
        <f t="shared" si="20"/>
        <v/>
      </c>
      <c r="E279" s="4" t="str">
        <f t="shared" si="21"/>
        <v/>
      </c>
      <c r="F279" s="4" t="str">
        <f t="shared" si="22"/>
        <v/>
      </c>
      <c r="G279" s="4" t="str">
        <f t="shared" si="23"/>
        <v/>
      </c>
      <c r="I279" s="4" t="str">
        <f t="shared" si="24"/>
        <v/>
      </c>
    </row>
    <row r="280" spans="1:9" x14ac:dyDescent="0.2">
      <c r="A280" s="4" t="str">
        <f>IF('True_Odds_Calculator_3-way'!A281="","",'True_Odds_Calculator_3-way'!A281)</f>
        <v/>
      </c>
      <c r="B280" s="4" t="str">
        <f>IF('True_Odds_Calculator_3-way'!B281="","",'True_Odds_Calculator_3-way'!B281)</f>
        <v/>
      </c>
      <c r="C280" s="4" t="str">
        <f>IF('True_Odds_Calculator_3-way'!C281="","",'True_Odds_Calculator_3-way'!C281)</f>
        <v/>
      </c>
      <c r="D280" s="4" t="str">
        <f t="shared" si="20"/>
        <v/>
      </c>
      <c r="E280" s="4" t="str">
        <f t="shared" si="21"/>
        <v/>
      </c>
      <c r="F280" s="4" t="str">
        <f t="shared" si="22"/>
        <v/>
      </c>
      <c r="G280" s="4" t="str">
        <f t="shared" si="23"/>
        <v/>
      </c>
      <c r="I280" s="4" t="str">
        <f t="shared" si="24"/>
        <v/>
      </c>
    </row>
    <row r="281" spans="1:9" x14ac:dyDescent="0.2">
      <c r="A281" s="4" t="str">
        <f>IF('True_Odds_Calculator_3-way'!A282="","",'True_Odds_Calculator_3-way'!A282)</f>
        <v/>
      </c>
      <c r="B281" s="4" t="str">
        <f>IF('True_Odds_Calculator_3-way'!B282="","",'True_Odds_Calculator_3-way'!B282)</f>
        <v/>
      </c>
      <c r="C281" s="4" t="str">
        <f>IF('True_Odds_Calculator_3-way'!C282="","",'True_Odds_Calculator_3-way'!C282)</f>
        <v/>
      </c>
      <c r="D281" s="4" t="str">
        <f t="shared" si="20"/>
        <v/>
      </c>
      <c r="E281" s="4" t="str">
        <f t="shared" si="21"/>
        <v/>
      </c>
      <c r="F281" s="4" t="str">
        <f t="shared" si="22"/>
        <v/>
      </c>
      <c r="G281" s="4" t="str">
        <f t="shared" si="23"/>
        <v/>
      </c>
      <c r="I281" s="4" t="str">
        <f t="shared" si="24"/>
        <v/>
      </c>
    </row>
    <row r="282" spans="1:9" x14ac:dyDescent="0.2">
      <c r="A282" s="4" t="str">
        <f>IF('True_Odds_Calculator_3-way'!A283="","",'True_Odds_Calculator_3-way'!A283)</f>
        <v/>
      </c>
      <c r="B282" s="4" t="str">
        <f>IF('True_Odds_Calculator_3-way'!B283="","",'True_Odds_Calculator_3-way'!B283)</f>
        <v/>
      </c>
      <c r="C282" s="4" t="str">
        <f>IF('True_Odds_Calculator_3-way'!C283="","",'True_Odds_Calculator_3-way'!C283)</f>
        <v/>
      </c>
      <c r="D282" s="4" t="str">
        <f t="shared" si="20"/>
        <v/>
      </c>
      <c r="E282" s="4" t="str">
        <f t="shared" si="21"/>
        <v/>
      </c>
      <c r="F282" s="4" t="str">
        <f t="shared" si="22"/>
        <v/>
      </c>
      <c r="G282" s="4" t="str">
        <f t="shared" si="23"/>
        <v/>
      </c>
      <c r="I282" s="4" t="str">
        <f t="shared" si="24"/>
        <v/>
      </c>
    </row>
    <row r="283" spans="1:9" x14ac:dyDescent="0.2">
      <c r="A283" s="4" t="str">
        <f>IF('True_Odds_Calculator_3-way'!A284="","",'True_Odds_Calculator_3-way'!A284)</f>
        <v/>
      </c>
      <c r="B283" s="4" t="str">
        <f>IF('True_Odds_Calculator_3-way'!B284="","",'True_Odds_Calculator_3-way'!B284)</f>
        <v/>
      </c>
      <c r="C283" s="4" t="str">
        <f>IF('True_Odds_Calculator_3-way'!C284="","",'True_Odds_Calculator_3-way'!C284)</f>
        <v/>
      </c>
      <c r="D283" s="4" t="str">
        <f t="shared" si="20"/>
        <v/>
      </c>
      <c r="E283" s="4" t="str">
        <f t="shared" si="21"/>
        <v/>
      </c>
      <c r="F283" s="4" t="str">
        <f t="shared" si="22"/>
        <v/>
      </c>
      <c r="G283" s="4" t="str">
        <f t="shared" si="23"/>
        <v/>
      </c>
      <c r="I283" s="4" t="str">
        <f t="shared" si="24"/>
        <v/>
      </c>
    </row>
    <row r="284" spans="1:9" x14ac:dyDescent="0.2">
      <c r="A284" s="4" t="str">
        <f>IF('True_Odds_Calculator_3-way'!A285="","",'True_Odds_Calculator_3-way'!A285)</f>
        <v/>
      </c>
      <c r="B284" s="4" t="str">
        <f>IF('True_Odds_Calculator_3-way'!B285="","",'True_Odds_Calculator_3-way'!B285)</f>
        <v/>
      </c>
      <c r="C284" s="4" t="str">
        <f>IF('True_Odds_Calculator_3-way'!C285="","",'True_Odds_Calculator_3-way'!C285)</f>
        <v/>
      </c>
      <c r="D284" s="4" t="str">
        <f t="shared" si="20"/>
        <v/>
      </c>
      <c r="E284" s="4" t="str">
        <f t="shared" si="21"/>
        <v/>
      </c>
      <c r="F284" s="4" t="str">
        <f t="shared" si="22"/>
        <v/>
      </c>
      <c r="G284" s="4" t="str">
        <f t="shared" si="23"/>
        <v/>
      </c>
      <c r="I284" s="4" t="str">
        <f t="shared" si="24"/>
        <v/>
      </c>
    </row>
    <row r="285" spans="1:9" x14ac:dyDescent="0.2">
      <c r="A285" s="4" t="str">
        <f>IF('True_Odds_Calculator_3-way'!A286="","",'True_Odds_Calculator_3-way'!A286)</f>
        <v/>
      </c>
      <c r="B285" s="4" t="str">
        <f>IF('True_Odds_Calculator_3-way'!B286="","",'True_Odds_Calculator_3-way'!B286)</f>
        <v/>
      </c>
      <c r="C285" s="4" t="str">
        <f>IF('True_Odds_Calculator_3-way'!C286="","",'True_Odds_Calculator_3-way'!C286)</f>
        <v/>
      </c>
      <c r="D285" s="4" t="str">
        <f t="shared" si="20"/>
        <v/>
      </c>
      <c r="E285" s="4" t="str">
        <f t="shared" si="21"/>
        <v/>
      </c>
      <c r="F285" s="4" t="str">
        <f t="shared" si="22"/>
        <v/>
      </c>
      <c r="G285" s="4" t="str">
        <f t="shared" si="23"/>
        <v/>
      </c>
      <c r="I285" s="4" t="str">
        <f t="shared" si="24"/>
        <v/>
      </c>
    </row>
    <row r="286" spans="1:9" x14ac:dyDescent="0.2">
      <c r="A286" s="4" t="str">
        <f>IF('True_Odds_Calculator_3-way'!A287="","",'True_Odds_Calculator_3-way'!A287)</f>
        <v/>
      </c>
      <c r="B286" s="4" t="str">
        <f>IF('True_Odds_Calculator_3-way'!B287="","",'True_Odds_Calculator_3-way'!B287)</f>
        <v/>
      </c>
      <c r="C286" s="4" t="str">
        <f>IF('True_Odds_Calculator_3-way'!C287="","",'True_Odds_Calculator_3-way'!C287)</f>
        <v/>
      </c>
      <c r="D286" s="4" t="str">
        <f t="shared" si="20"/>
        <v/>
      </c>
      <c r="E286" s="4" t="str">
        <f t="shared" si="21"/>
        <v/>
      </c>
      <c r="F286" s="4" t="str">
        <f t="shared" si="22"/>
        <v/>
      </c>
      <c r="G286" s="4" t="str">
        <f t="shared" si="23"/>
        <v/>
      </c>
      <c r="I286" s="4" t="str">
        <f t="shared" si="24"/>
        <v/>
      </c>
    </row>
    <row r="287" spans="1:9" x14ac:dyDescent="0.2">
      <c r="A287" s="4" t="str">
        <f>IF('True_Odds_Calculator_3-way'!A288="","",'True_Odds_Calculator_3-way'!A288)</f>
        <v/>
      </c>
      <c r="B287" s="4" t="str">
        <f>IF('True_Odds_Calculator_3-way'!B288="","",'True_Odds_Calculator_3-way'!B288)</f>
        <v/>
      </c>
      <c r="C287" s="4" t="str">
        <f>IF('True_Odds_Calculator_3-way'!C288="","",'True_Odds_Calculator_3-way'!C288)</f>
        <v/>
      </c>
      <c r="D287" s="4" t="str">
        <f t="shared" si="20"/>
        <v/>
      </c>
      <c r="E287" s="4" t="str">
        <f t="shared" si="21"/>
        <v/>
      </c>
      <c r="F287" s="4" t="str">
        <f t="shared" si="22"/>
        <v/>
      </c>
      <c r="G287" s="4" t="str">
        <f t="shared" si="23"/>
        <v/>
      </c>
      <c r="I287" s="4" t="str">
        <f t="shared" si="24"/>
        <v/>
      </c>
    </row>
    <row r="288" spans="1:9" x14ac:dyDescent="0.2">
      <c r="A288" s="4" t="str">
        <f>IF('True_Odds_Calculator_3-way'!A289="","",'True_Odds_Calculator_3-way'!A289)</f>
        <v/>
      </c>
      <c r="B288" s="4" t="str">
        <f>IF('True_Odds_Calculator_3-way'!B289="","",'True_Odds_Calculator_3-way'!B289)</f>
        <v/>
      </c>
      <c r="C288" s="4" t="str">
        <f>IF('True_Odds_Calculator_3-way'!C289="","",'True_Odds_Calculator_3-way'!C289)</f>
        <v/>
      </c>
      <c r="D288" s="4" t="str">
        <f t="shared" si="20"/>
        <v/>
      </c>
      <c r="E288" s="4" t="str">
        <f t="shared" si="21"/>
        <v/>
      </c>
      <c r="F288" s="4" t="str">
        <f t="shared" si="22"/>
        <v/>
      </c>
      <c r="G288" s="4" t="str">
        <f t="shared" si="23"/>
        <v/>
      </c>
      <c r="I288" s="4" t="str">
        <f t="shared" si="24"/>
        <v/>
      </c>
    </row>
    <row r="289" spans="1:9" x14ac:dyDescent="0.2">
      <c r="A289" s="4" t="str">
        <f>IF('True_Odds_Calculator_3-way'!A290="","",'True_Odds_Calculator_3-way'!A290)</f>
        <v/>
      </c>
      <c r="B289" s="4" t="str">
        <f>IF('True_Odds_Calculator_3-way'!B290="","",'True_Odds_Calculator_3-way'!B290)</f>
        <v/>
      </c>
      <c r="C289" s="4" t="str">
        <f>IF('True_Odds_Calculator_3-way'!C290="","",'True_Odds_Calculator_3-way'!C290)</f>
        <v/>
      </c>
      <c r="D289" s="4" t="str">
        <f t="shared" si="20"/>
        <v/>
      </c>
      <c r="E289" s="4" t="str">
        <f t="shared" si="21"/>
        <v/>
      </c>
      <c r="F289" s="4" t="str">
        <f t="shared" si="22"/>
        <v/>
      </c>
      <c r="G289" s="4" t="str">
        <f t="shared" si="23"/>
        <v/>
      </c>
      <c r="I289" s="4" t="str">
        <f t="shared" si="24"/>
        <v/>
      </c>
    </row>
    <row r="290" spans="1:9" x14ac:dyDescent="0.2">
      <c r="A290" s="4" t="str">
        <f>IF('True_Odds_Calculator_3-way'!A291="","",'True_Odds_Calculator_3-way'!A291)</f>
        <v/>
      </c>
      <c r="B290" s="4" t="str">
        <f>IF('True_Odds_Calculator_3-way'!B291="","",'True_Odds_Calculator_3-way'!B291)</f>
        <v/>
      </c>
      <c r="C290" s="4" t="str">
        <f>IF('True_Odds_Calculator_3-way'!C291="","",'True_Odds_Calculator_3-way'!C291)</f>
        <v/>
      </c>
      <c r="D290" s="4" t="str">
        <f t="shared" si="20"/>
        <v/>
      </c>
      <c r="E290" s="4" t="str">
        <f t="shared" si="21"/>
        <v/>
      </c>
      <c r="F290" s="4" t="str">
        <f t="shared" si="22"/>
        <v/>
      </c>
      <c r="G290" s="4" t="str">
        <f t="shared" si="23"/>
        <v/>
      </c>
      <c r="I290" s="4" t="str">
        <f t="shared" si="24"/>
        <v/>
      </c>
    </row>
    <row r="291" spans="1:9" x14ac:dyDescent="0.2">
      <c r="A291" s="4" t="str">
        <f>IF('True_Odds_Calculator_3-way'!A292="","",'True_Odds_Calculator_3-way'!A292)</f>
        <v/>
      </c>
      <c r="B291" s="4" t="str">
        <f>IF('True_Odds_Calculator_3-way'!B292="","",'True_Odds_Calculator_3-way'!B292)</f>
        <v/>
      </c>
      <c r="C291" s="4" t="str">
        <f>IF('True_Odds_Calculator_3-way'!C292="","",'True_Odds_Calculator_3-way'!C292)</f>
        <v/>
      </c>
      <c r="D291" s="4" t="str">
        <f t="shared" si="20"/>
        <v/>
      </c>
      <c r="E291" s="4" t="str">
        <f t="shared" si="21"/>
        <v/>
      </c>
      <c r="F291" s="4" t="str">
        <f t="shared" si="22"/>
        <v/>
      </c>
      <c r="G291" s="4" t="str">
        <f t="shared" si="23"/>
        <v/>
      </c>
      <c r="I291" s="4" t="str">
        <f t="shared" si="24"/>
        <v/>
      </c>
    </row>
    <row r="292" spans="1:9" x14ac:dyDescent="0.2">
      <c r="A292" s="4" t="str">
        <f>IF('True_Odds_Calculator_3-way'!A293="","",'True_Odds_Calculator_3-way'!A293)</f>
        <v/>
      </c>
      <c r="B292" s="4" t="str">
        <f>IF('True_Odds_Calculator_3-way'!B293="","",'True_Odds_Calculator_3-way'!B293)</f>
        <v/>
      </c>
      <c r="C292" s="4" t="str">
        <f>IF('True_Odds_Calculator_3-way'!C293="","",'True_Odds_Calculator_3-way'!C293)</f>
        <v/>
      </c>
      <c r="D292" s="4" t="str">
        <f t="shared" si="20"/>
        <v/>
      </c>
      <c r="E292" s="4" t="str">
        <f t="shared" si="21"/>
        <v/>
      </c>
      <c r="F292" s="4" t="str">
        <f t="shared" si="22"/>
        <v/>
      </c>
      <c r="G292" s="4" t="str">
        <f t="shared" si="23"/>
        <v/>
      </c>
      <c r="I292" s="4" t="str">
        <f t="shared" si="24"/>
        <v/>
      </c>
    </row>
    <row r="293" spans="1:9" x14ac:dyDescent="0.2">
      <c r="A293" s="4" t="str">
        <f>IF('True_Odds_Calculator_3-way'!A294="","",'True_Odds_Calculator_3-way'!A294)</f>
        <v/>
      </c>
      <c r="B293" s="4" t="str">
        <f>IF('True_Odds_Calculator_3-way'!B294="","",'True_Odds_Calculator_3-way'!B294)</f>
        <v/>
      </c>
      <c r="C293" s="4" t="str">
        <f>IF('True_Odds_Calculator_3-way'!C294="","",'True_Odds_Calculator_3-way'!C294)</f>
        <v/>
      </c>
      <c r="D293" s="4" t="str">
        <f t="shared" si="20"/>
        <v/>
      </c>
      <c r="E293" s="4" t="str">
        <f t="shared" si="21"/>
        <v/>
      </c>
      <c r="F293" s="4" t="str">
        <f t="shared" si="22"/>
        <v/>
      </c>
      <c r="G293" s="4" t="str">
        <f t="shared" si="23"/>
        <v/>
      </c>
      <c r="I293" s="4" t="str">
        <f t="shared" si="24"/>
        <v/>
      </c>
    </row>
    <row r="294" spans="1:9" x14ac:dyDescent="0.2">
      <c r="A294" s="4" t="str">
        <f>IF('True_Odds_Calculator_3-way'!A295="","",'True_Odds_Calculator_3-way'!A295)</f>
        <v/>
      </c>
      <c r="B294" s="4" t="str">
        <f>IF('True_Odds_Calculator_3-way'!B295="","",'True_Odds_Calculator_3-way'!B295)</f>
        <v/>
      </c>
      <c r="C294" s="4" t="str">
        <f>IF('True_Odds_Calculator_3-way'!C295="","",'True_Odds_Calculator_3-way'!C295)</f>
        <v/>
      </c>
      <c r="D294" s="4" t="str">
        <f t="shared" si="20"/>
        <v/>
      </c>
      <c r="E294" s="4" t="str">
        <f t="shared" si="21"/>
        <v/>
      </c>
      <c r="F294" s="4" t="str">
        <f t="shared" si="22"/>
        <v/>
      </c>
      <c r="G294" s="4" t="str">
        <f t="shared" si="23"/>
        <v/>
      </c>
      <c r="I294" s="4" t="str">
        <f t="shared" si="24"/>
        <v/>
      </c>
    </row>
    <row r="295" spans="1:9" x14ac:dyDescent="0.2">
      <c r="A295" s="4" t="str">
        <f>IF('True_Odds_Calculator_3-way'!A296="","",'True_Odds_Calculator_3-way'!A296)</f>
        <v/>
      </c>
      <c r="B295" s="4" t="str">
        <f>IF('True_Odds_Calculator_3-way'!B296="","",'True_Odds_Calculator_3-way'!B296)</f>
        <v/>
      </c>
      <c r="C295" s="4" t="str">
        <f>IF('True_Odds_Calculator_3-way'!C296="","",'True_Odds_Calculator_3-way'!C296)</f>
        <v/>
      </c>
      <c r="D295" s="4" t="str">
        <f t="shared" si="20"/>
        <v/>
      </c>
      <c r="E295" s="4" t="str">
        <f t="shared" si="21"/>
        <v/>
      </c>
      <c r="F295" s="4" t="str">
        <f t="shared" si="22"/>
        <v/>
      </c>
      <c r="G295" s="4" t="str">
        <f t="shared" si="23"/>
        <v/>
      </c>
      <c r="I295" s="4" t="str">
        <f t="shared" si="24"/>
        <v/>
      </c>
    </row>
    <row r="296" spans="1:9" x14ac:dyDescent="0.2">
      <c r="A296" s="4" t="str">
        <f>IF('True_Odds_Calculator_3-way'!A297="","",'True_Odds_Calculator_3-way'!A297)</f>
        <v/>
      </c>
      <c r="B296" s="4" t="str">
        <f>IF('True_Odds_Calculator_3-way'!B297="","",'True_Odds_Calculator_3-way'!B297)</f>
        <v/>
      </c>
      <c r="C296" s="4" t="str">
        <f>IF('True_Odds_Calculator_3-way'!C297="","",'True_Odds_Calculator_3-way'!C297)</f>
        <v/>
      </c>
      <c r="D296" s="4" t="str">
        <f t="shared" si="20"/>
        <v/>
      </c>
      <c r="E296" s="4" t="str">
        <f t="shared" si="21"/>
        <v/>
      </c>
      <c r="F296" s="4" t="str">
        <f t="shared" si="22"/>
        <v/>
      </c>
      <c r="G296" s="4" t="str">
        <f t="shared" si="23"/>
        <v/>
      </c>
      <c r="I296" s="4" t="str">
        <f t="shared" si="24"/>
        <v/>
      </c>
    </row>
    <row r="297" spans="1:9" x14ac:dyDescent="0.2">
      <c r="A297" s="4" t="str">
        <f>IF('True_Odds_Calculator_3-way'!A298="","",'True_Odds_Calculator_3-way'!A298)</f>
        <v/>
      </c>
      <c r="B297" s="4" t="str">
        <f>IF('True_Odds_Calculator_3-way'!B298="","",'True_Odds_Calculator_3-way'!B298)</f>
        <v/>
      </c>
      <c r="C297" s="4" t="str">
        <f>IF('True_Odds_Calculator_3-way'!C298="","",'True_Odds_Calculator_3-way'!C298)</f>
        <v/>
      </c>
      <c r="D297" s="4" t="str">
        <f t="shared" si="20"/>
        <v/>
      </c>
      <c r="E297" s="4" t="str">
        <f t="shared" si="21"/>
        <v/>
      </c>
      <c r="F297" s="4" t="str">
        <f t="shared" si="22"/>
        <v/>
      </c>
      <c r="G297" s="4" t="str">
        <f t="shared" si="23"/>
        <v/>
      </c>
      <c r="I297" s="4" t="str">
        <f t="shared" si="24"/>
        <v/>
      </c>
    </row>
    <row r="298" spans="1:9" x14ac:dyDescent="0.2">
      <c r="A298" s="4" t="str">
        <f>IF('True_Odds_Calculator_3-way'!A299="","",'True_Odds_Calculator_3-way'!A299)</f>
        <v/>
      </c>
      <c r="B298" s="4" t="str">
        <f>IF('True_Odds_Calculator_3-way'!B299="","",'True_Odds_Calculator_3-way'!B299)</f>
        <v/>
      </c>
      <c r="C298" s="4" t="str">
        <f>IF('True_Odds_Calculator_3-way'!C299="","",'True_Odds_Calculator_3-way'!C299)</f>
        <v/>
      </c>
      <c r="D298" s="4" t="str">
        <f t="shared" si="20"/>
        <v/>
      </c>
      <c r="E298" s="4" t="str">
        <f t="shared" si="21"/>
        <v/>
      </c>
      <c r="F298" s="4" t="str">
        <f t="shared" si="22"/>
        <v/>
      </c>
      <c r="G298" s="4" t="str">
        <f t="shared" si="23"/>
        <v/>
      </c>
      <c r="I298" s="4" t="str">
        <f t="shared" si="24"/>
        <v/>
      </c>
    </row>
    <row r="299" spans="1:9" x14ac:dyDescent="0.2">
      <c r="A299" s="4" t="str">
        <f>IF('True_Odds_Calculator_3-way'!A300="","",'True_Odds_Calculator_3-way'!A300)</f>
        <v/>
      </c>
      <c r="B299" s="4" t="str">
        <f>IF('True_Odds_Calculator_3-way'!B300="","",'True_Odds_Calculator_3-way'!B300)</f>
        <v/>
      </c>
      <c r="C299" s="4" t="str">
        <f>IF('True_Odds_Calculator_3-way'!C300="","",'True_Odds_Calculator_3-way'!C300)</f>
        <v/>
      </c>
      <c r="D299" s="4" t="str">
        <f t="shared" si="20"/>
        <v/>
      </c>
      <c r="E299" s="4" t="str">
        <f t="shared" si="21"/>
        <v/>
      </c>
      <c r="F299" s="4" t="str">
        <f t="shared" si="22"/>
        <v/>
      </c>
      <c r="G299" s="4" t="str">
        <f t="shared" si="23"/>
        <v/>
      </c>
      <c r="I299" s="4" t="str">
        <f t="shared" si="24"/>
        <v/>
      </c>
    </row>
    <row r="300" spans="1:9" x14ac:dyDescent="0.2">
      <c r="A300" s="4" t="str">
        <f>IF('True_Odds_Calculator_3-way'!A301="","",'True_Odds_Calculator_3-way'!A301)</f>
        <v/>
      </c>
      <c r="B300" s="4" t="str">
        <f>IF('True_Odds_Calculator_3-way'!B301="","",'True_Odds_Calculator_3-way'!B301)</f>
        <v/>
      </c>
      <c r="C300" s="4" t="str">
        <f>IF('True_Odds_Calculator_3-way'!C301="","",'True_Odds_Calculator_3-way'!C301)</f>
        <v/>
      </c>
      <c r="D300" s="4" t="str">
        <f t="shared" si="20"/>
        <v/>
      </c>
      <c r="E300" s="4" t="str">
        <f t="shared" si="21"/>
        <v/>
      </c>
      <c r="F300" s="4" t="str">
        <f t="shared" si="22"/>
        <v/>
      </c>
      <c r="G300" s="4" t="str">
        <f t="shared" si="23"/>
        <v/>
      </c>
      <c r="I300" s="4" t="str">
        <f t="shared" si="24"/>
        <v/>
      </c>
    </row>
    <row r="301" spans="1:9" x14ac:dyDescent="0.2">
      <c r="A301" s="4" t="str">
        <f>IF('True_Odds_Calculator_3-way'!A302="","",'True_Odds_Calculator_3-way'!A302)</f>
        <v/>
      </c>
      <c r="B301" s="4" t="str">
        <f>IF('True_Odds_Calculator_3-way'!B302="","",'True_Odds_Calculator_3-way'!B302)</f>
        <v/>
      </c>
      <c r="C301" s="4" t="str">
        <f>IF('True_Odds_Calculator_3-way'!C302="","",'True_Odds_Calculator_3-way'!C302)</f>
        <v/>
      </c>
      <c r="D301" s="4" t="str">
        <f t="shared" si="20"/>
        <v/>
      </c>
      <c r="E301" s="4" t="str">
        <f t="shared" si="21"/>
        <v/>
      </c>
      <c r="F301" s="4" t="str">
        <f t="shared" si="22"/>
        <v/>
      </c>
      <c r="G301" s="4" t="str">
        <f t="shared" si="23"/>
        <v/>
      </c>
      <c r="I301" s="4" t="str">
        <f t="shared" si="24"/>
        <v/>
      </c>
    </row>
    <row r="302" spans="1:9" x14ac:dyDescent="0.2">
      <c r="A302" s="4" t="str">
        <f>IF('True_Odds_Calculator_3-way'!A303="","",'True_Odds_Calculator_3-way'!A303)</f>
        <v/>
      </c>
      <c r="B302" s="4" t="str">
        <f>IF('True_Odds_Calculator_3-way'!B303="","",'True_Odds_Calculator_3-way'!B303)</f>
        <v/>
      </c>
      <c r="C302" s="4" t="str">
        <f>IF('True_Odds_Calculator_3-way'!C303="","",'True_Odds_Calculator_3-way'!C303)</f>
        <v/>
      </c>
      <c r="D302" s="4" t="str">
        <f t="shared" si="20"/>
        <v/>
      </c>
      <c r="E302" s="4" t="str">
        <f t="shared" si="21"/>
        <v/>
      </c>
      <c r="F302" s="4" t="str">
        <f t="shared" si="22"/>
        <v/>
      </c>
      <c r="G302" s="4" t="str">
        <f t="shared" si="23"/>
        <v/>
      </c>
      <c r="I302" s="4" t="str">
        <f t="shared" si="24"/>
        <v/>
      </c>
    </row>
    <row r="303" spans="1:9" x14ac:dyDescent="0.2">
      <c r="A303" s="4" t="str">
        <f>IF('True_Odds_Calculator_3-way'!A304="","",'True_Odds_Calculator_3-way'!A304)</f>
        <v/>
      </c>
      <c r="B303" s="4" t="str">
        <f>IF('True_Odds_Calculator_3-way'!B304="","",'True_Odds_Calculator_3-way'!B304)</f>
        <v/>
      </c>
      <c r="C303" s="4" t="str">
        <f>IF('True_Odds_Calculator_3-way'!C304="","",'True_Odds_Calculator_3-way'!C304)</f>
        <v/>
      </c>
      <c r="D303" s="4" t="str">
        <f t="shared" si="20"/>
        <v/>
      </c>
      <c r="E303" s="4" t="str">
        <f t="shared" si="21"/>
        <v/>
      </c>
      <c r="F303" s="4" t="str">
        <f t="shared" si="22"/>
        <v/>
      </c>
      <c r="G303" s="4" t="str">
        <f t="shared" si="23"/>
        <v/>
      </c>
      <c r="I303" s="4" t="str">
        <f t="shared" si="24"/>
        <v/>
      </c>
    </row>
    <row r="304" spans="1:9" x14ac:dyDescent="0.2">
      <c r="A304" s="4" t="str">
        <f>IF('True_Odds_Calculator_3-way'!A305="","",'True_Odds_Calculator_3-way'!A305)</f>
        <v/>
      </c>
      <c r="B304" s="4" t="str">
        <f>IF('True_Odds_Calculator_3-way'!B305="","",'True_Odds_Calculator_3-way'!B305)</f>
        <v/>
      </c>
      <c r="C304" s="4" t="str">
        <f>IF('True_Odds_Calculator_3-way'!C305="","",'True_Odds_Calculator_3-way'!C305)</f>
        <v/>
      </c>
      <c r="D304" s="4" t="str">
        <f t="shared" si="20"/>
        <v/>
      </c>
      <c r="E304" s="4" t="str">
        <f t="shared" si="21"/>
        <v/>
      </c>
      <c r="F304" s="4" t="str">
        <f t="shared" si="22"/>
        <v/>
      </c>
      <c r="G304" s="4" t="str">
        <f t="shared" si="23"/>
        <v/>
      </c>
      <c r="I304" s="4" t="str">
        <f t="shared" si="24"/>
        <v/>
      </c>
    </row>
    <row r="305" spans="1:9" x14ac:dyDescent="0.2">
      <c r="A305" s="4" t="str">
        <f>IF('True_Odds_Calculator_3-way'!A306="","",'True_Odds_Calculator_3-way'!A306)</f>
        <v/>
      </c>
      <c r="B305" s="4" t="str">
        <f>IF('True_Odds_Calculator_3-way'!B306="","",'True_Odds_Calculator_3-way'!B306)</f>
        <v/>
      </c>
      <c r="C305" s="4" t="str">
        <f>IF('True_Odds_Calculator_3-way'!C306="","",'True_Odds_Calculator_3-way'!C306)</f>
        <v/>
      </c>
      <c r="D305" s="4" t="str">
        <f t="shared" si="20"/>
        <v/>
      </c>
      <c r="E305" s="4" t="str">
        <f t="shared" si="21"/>
        <v/>
      </c>
      <c r="F305" s="4" t="str">
        <f t="shared" si="22"/>
        <v/>
      </c>
      <c r="G305" s="4" t="str">
        <f t="shared" si="23"/>
        <v/>
      </c>
      <c r="I305" s="4" t="str">
        <f t="shared" si="24"/>
        <v/>
      </c>
    </row>
    <row r="306" spans="1:9" x14ac:dyDescent="0.2">
      <c r="A306" s="4" t="str">
        <f>IF('True_Odds_Calculator_3-way'!A307="","",'True_Odds_Calculator_3-way'!A307)</f>
        <v/>
      </c>
      <c r="B306" s="4" t="str">
        <f>IF('True_Odds_Calculator_3-way'!B307="","",'True_Odds_Calculator_3-way'!B307)</f>
        <v/>
      </c>
      <c r="C306" s="4" t="str">
        <f>IF('True_Odds_Calculator_3-way'!C307="","",'True_Odds_Calculator_3-way'!C307)</f>
        <v/>
      </c>
      <c r="D306" s="4" t="str">
        <f t="shared" si="20"/>
        <v/>
      </c>
      <c r="E306" s="4" t="str">
        <f t="shared" si="21"/>
        <v/>
      </c>
      <c r="F306" s="4" t="str">
        <f t="shared" si="22"/>
        <v/>
      </c>
      <c r="G306" s="4" t="str">
        <f t="shared" si="23"/>
        <v/>
      </c>
      <c r="I306" s="4" t="str">
        <f t="shared" si="24"/>
        <v/>
      </c>
    </row>
    <row r="307" spans="1:9" x14ac:dyDescent="0.2">
      <c r="A307" s="4" t="str">
        <f>IF('True_Odds_Calculator_3-way'!A308="","",'True_Odds_Calculator_3-way'!A308)</f>
        <v/>
      </c>
      <c r="B307" s="4" t="str">
        <f>IF('True_Odds_Calculator_3-way'!B308="","",'True_Odds_Calculator_3-way'!B308)</f>
        <v/>
      </c>
      <c r="C307" s="4" t="str">
        <f>IF('True_Odds_Calculator_3-way'!C308="","",'True_Odds_Calculator_3-way'!C308)</f>
        <v/>
      </c>
      <c r="D307" s="4" t="str">
        <f t="shared" si="20"/>
        <v/>
      </c>
      <c r="E307" s="4" t="str">
        <f t="shared" si="21"/>
        <v/>
      </c>
      <c r="F307" s="4" t="str">
        <f t="shared" si="22"/>
        <v/>
      </c>
      <c r="G307" s="4" t="str">
        <f t="shared" si="23"/>
        <v/>
      </c>
      <c r="I307" s="4" t="str">
        <f t="shared" si="24"/>
        <v/>
      </c>
    </row>
    <row r="308" spans="1:9" x14ac:dyDescent="0.2">
      <c r="A308" s="4" t="str">
        <f>IF('True_Odds_Calculator_3-way'!A309="","",'True_Odds_Calculator_3-way'!A309)</f>
        <v/>
      </c>
      <c r="B308" s="4" t="str">
        <f>IF('True_Odds_Calculator_3-way'!B309="","",'True_Odds_Calculator_3-way'!B309)</f>
        <v/>
      </c>
      <c r="C308" s="4" t="str">
        <f>IF('True_Odds_Calculator_3-way'!C309="","",'True_Odds_Calculator_3-way'!C309)</f>
        <v/>
      </c>
      <c r="D308" s="4" t="str">
        <f t="shared" si="20"/>
        <v/>
      </c>
      <c r="E308" s="4" t="str">
        <f t="shared" si="21"/>
        <v/>
      </c>
      <c r="F308" s="4" t="str">
        <f t="shared" si="22"/>
        <v/>
      </c>
      <c r="G308" s="4" t="str">
        <f t="shared" si="23"/>
        <v/>
      </c>
      <c r="I308" s="4" t="str">
        <f t="shared" si="24"/>
        <v/>
      </c>
    </row>
    <row r="309" spans="1:9" x14ac:dyDescent="0.2">
      <c r="A309" s="4" t="str">
        <f>IF('True_Odds_Calculator_3-way'!A310="","",'True_Odds_Calculator_3-way'!A310)</f>
        <v/>
      </c>
      <c r="B309" s="4" t="str">
        <f>IF('True_Odds_Calculator_3-way'!B310="","",'True_Odds_Calculator_3-way'!B310)</f>
        <v/>
      </c>
      <c r="C309" s="4" t="str">
        <f>IF('True_Odds_Calculator_3-way'!C310="","",'True_Odds_Calculator_3-way'!C310)</f>
        <v/>
      </c>
      <c r="D309" s="4" t="str">
        <f t="shared" si="20"/>
        <v/>
      </c>
      <c r="E309" s="4" t="str">
        <f t="shared" si="21"/>
        <v/>
      </c>
      <c r="F309" s="4" t="str">
        <f t="shared" si="22"/>
        <v/>
      </c>
      <c r="G309" s="4" t="str">
        <f t="shared" si="23"/>
        <v/>
      </c>
      <c r="I309" s="4" t="str">
        <f t="shared" si="24"/>
        <v/>
      </c>
    </row>
    <row r="310" spans="1:9" x14ac:dyDescent="0.2">
      <c r="A310" s="4" t="str">
        <f>IF('True_Odds_Calculator_3-way'!A311="","",'True_Odds_Calculator_3-way'!A311)</f>
        <v/>
      </c>
      <c r="B310" s="4" t="str">
        <f>IF('True_Odds_Calculator_3-way'!B311="","",'True_Odds_Calculator_3-way'!B311)</f>
        <v/>
      </c>
      <c r="C310" s="4" t="str">
        <f>IF('True_Odds_Calculator_3-way'!C311="","",'True_Odds_Calculator_3-way'!C311)</f>
        <v/>
      </c>
      <c r="D310" s="4" t="str">
        <f t="shared" si="20"/>
        <v/>
      </c>
      <c r="E310" s="4" t="str">
        <f t="shared" si="21"/>
        <v/>
      </c>
      <c r="F310" s="4" t="str">
        <f t="shared" si="22"/>
        <v/>
      </c>
      <c r="G310" s="4" t="str">
        <f t="shared" si="23"/>
        <v/>
      </c>
      <c r="I310" s="4" t="str">
        <f t="shared" si="24"/>
        <v/>
      </c>
    </row>
    <row r="311" spans="1:9" x14ac:dyDescent="0.2">
      <c r="A311" s="4" t="str">
        <f>IF('True_Odds_Calculator_3-way'!A312="","",'True_Odds_Calculator_3-way'!A312)</f>
        <v/>
      </c>
      <c r="B311" s="4" t="str">
        <f>IF('True_Odds_Calculator_3-way'!B312="","",'True_Odds_Calculator_3-way'!B312)</f>
        <v/>
      </c>
      <c r="C311" s="4" t="str">
        <f>IF('True_Odds_Calculator_3-way'!C312="","",'True_Odds_Calculator_3-way'!C312)</f>
        <v/>
      </c>
      <c r="D311" s="4" t="str">
        <f t="shared" si="20"/>
        <v/>
      </c>
      <c r="E311" s="4" t="str">
        <f t="shared" si="21"/>
        <v/>
      </c>
      <c r="F311" s="4" t="str">
        <f t="shared" si="22"/>
        <v/>
      </c>
      <c r="G311" s="4" t="str">
        <f t="shared" si="23"/>
        <v/>
      </c>
      <c r="I311" s="4" t="str">
        <f t="shared" si="24"/>
        <v/>
      </c>
    </row>
    <row r="312" spans="1:9" x14ac:dyDescent="0.2">
      <c r="A312" s="4" t="str">
        <f>IF('True_Odds_Calculator_3-way'!A313="","",'True_Odds_Calculator_3-way'!A313)</f>
        <v/>
      </c>
      <c r="B312" s="4" t="str">
        <f>IF('True_Odds_Calculator_3-way'!B313="","",'True_Odds_Calculator_3-way'!B313)</f>
        <v/>
      </c>
      <c r="C312" s="4" t="str">
        <f>IF('True_Odds_Calculator_3-way'!C313="","",'True_Odds_Calculator_3-way'!C313)</f>
        <v/>
      </c>
      <c r="D312" s="4" t="str">
        <f t="shared" si="20"/>
        <v/>
      </c>
      <c r="E312" s="4" t="str">
        <f t="shared" si="21"/>
        <v/>
      </c>
      <c r="F312" s="4" t="str">
        <f t="shared" si="22"/>
        <v/>
      </c>
      <c r="G312" s="4" t="str">
        <f t="shared" si="23"/>
        <v/>
      </c>
      <c r="I312" s="4" t="str">
        <f t="shared" si="24"/>
        <v/>
      </c>
    </row>
    <row r="313" spans="1:9" x14ac:dyDescent="0.2">
      <c r="A313" s="4" t="str">
        <f>IF('True_Odds_Calculator_3-way'!A314="","",'True_Odds_Calculator_3-way'!A314)</f>
        <v/>
      </c>
      <c r="B313" s="4" t="str">
        <f>IF('True_Odds_Calculator_3-way'!B314="","",'True_Odds_Calculator_3-way'!B314)</f>
        <v/>
      </c>
      <c r="C313" s="4" t="str">
        <f>IF('True_Odds_Calculator_3-way'!C314="","",'True_Odds_Calculator_3-way'!C314)</f>
        <v/>
      </c>
      <c r="D313" s="4" t="str">
        <f t="shared" si="20"/>
        <v/>
      </c>
      <c r="E313" s="4" t="str">
        <f t="shared" si="21"/>
        <v/>
      </c>
      <c r="F313" s="4" t="str">
        <f t="shared" si="22"/>
        <v/>
      </c>
      <c r="G313" s="4" t="str">
        <f t="shared" si="23"/>
        <v/>
      </c>
      <c r="I313" s="4" t="str">
        <f t="shared" si="24"/>
        <v/>
      </c>
    </row>
    <row r="314" spans="1:9" x14ac:dyDescent="0.2">
      <c r="A314" s="4" t="str">
        <f>IF('True_Odds_Calculator_3-way'!A315="","",'True_Odds_Calculator_3-way'!A315)</f>
        <v/>
      </c>
      <c r="B314" s="4" t="str">
        <f>IF('True_Odds_Calculator_3-way'!B315="","",'True_Odds_Calculator_3-way'!B315)</f>
        <v/>
      </c>
      <c r="C314" s="4" t="str">
        <f>IF('True_Odds_Calculator_3-way'!C315="","",'True_Odds_Calculator_3-way'!C315)</f>
        <v/>
      </c>
      <c r="D314" s="4" t="str">
        <f t="shared" si="20"/>
        <v/>
      </c>
      <c r="E314" s="4" t="str">
        <f t="shared" si="21"/>
        <v/>
      </c>
      <c r="F314" s="4" t="str">
        <f t="shared" si="22"/>
        <v/>
      </c>
      <c r="G314" s="4" t="str">
        <f t="shared" si="23"/>
        <v/>
      </c>
      <c r="I314" s="4" t="str">
        <f t="shared" si="24"/>
        <v/>
      </c>
    </row>
    <row r="315" spans="1:9" x14ac:dyDescent="0.2">
      <c r="A315" s="4" t="str">
        <f>IF('True_Odds_Calculator_3-way'!A316="","",'True_Odds_Calculator_3-way'!A316)</f>
        <v/>
      </c>
      <c r="B315" s="4" t="str">
        <f>IF('True_Odds_Calculator_3-way'!B316="","",'True_Odds_Calculator_3-way'!B316)</f>
        <v/>
      </c>
      <c r="C315" s="4" t="str">
        <f>IF('True_Odds_Calculator_3-way'!C316="","",'True_Odds_Calculator_3-way'!C316)</f>
        <v/>
      </c>
      <c r="D315" s="4" t="str">
        <f t="shared" si="20"/>
        <v/>
      </c>
      <c r="E315" s="4" t="str">
        <f t="shared" si="21"/>
        <v/>
      </c>
      <c r="F315" s="4" t="str">
        <f t="shared" si="22"/>
        <v/>
      </c>
      <c r="G315" s="4" t="str">
        <f t="shared" si="23"/>
        <v/>
      </c>
      <c r="I315" s="4" t="str">
        <f t="shared" si="24"/>
        <v/>
      </c>
    </row>
    <row r="316" spans="1:9" x14ac:dyDescent="0.2">
      <c r="A316" s="4" t="str">
        <f>IF('True_Odds_Calculator_3-way'!A317="","",'True_Odds_Calculator_3-way'!A317)</f>
        <v/>
      </c>
      <c r="B316" s="4" t="str">
        <f>IF('True_Odds_Calculator_3-way'!B317="","",'True_Odds_Calculator_3-way'!B317)</f>
        <v/>
      </c>
      <c r="C316" s="4" t="str">
        <f>IF('True_Odds_Calculator_3-way'!C317="","",'True_Odds_Calculator_3-way'!C317)</f>
        <v/>
      </c>
      <c r="D316" s="4" t="str">
        <f t="shared" si="20"/>
        <v/>
      </c>
      <c r="E316" s="4" t="str">
        <f t="shared" si="21"/>
        <v/>
      </c>
      <c r="F316" s="4" t="str">
        <f t="shared" si="22"/>
        <v/>
      </c>
      <c r="G316" s="4" t="str">
        <f t="shared" si="23"/>
        <v/>
      </c>
      <c r="I316" s="4" t="str">
        <f t="shared" si="24"/>
        <v/>
      </c>
    </row>
    <row r="317" spans="1:9" x14ac:dyDescent="0.2">
      <c r="A317" s="4" t="str">
        <f>IF('True_Odds_Calculator_3-way'!A318="","",'True_Odds_Calculator_3-way'!A318)</f>
        <v/>
      </c>
      <c r="B317" s="4" t="str">
        <f>IF('True_Odds_Calculator_3-way'!B318="","",'True_Odds_Calculator_3-way'!B318)</f>
        <v/>
      </c>
      <c r="C317" s="4" t="str">
        <f>IF('True_Odds_Calculator_3-way'!C318="","",'True_Odds_Calculator_3-way'!C318)</f>
        <v/>
      </c>
      <c r="D317" s="4" t="str">
        <f t="shared" si="20"/>
        <v/>
      </c>
      <c r="E317" s="4" t="str">
        <f t="shared" si="21"/>
        <v/>
      </c>
      <c r="F317" s="4" t="str">
        <f t="shared" si="22"/>
        <v/>
      </c>
      <c r="G317" s="4" t="str">
        <f t="shared" si="23"/>
        <v/>
      </c>
      <c r="I317" s="4" t="str">
        <f t="shared" si="24"/>
        <v/>
      </c>
    </row>
    <row r="318" spans="1:9" x14ac:dyDescent="0.2">
      <c r="A318" s="4" t="str">
        <f>IF('True_Odds_Calculator_3-way'!A319="","",'True_Odds_Calculator_3-way'!A319)</f>
        <v/>
      </c>
      <c r="B318" s="4" t="str">
        <f>IF('True_Odds_Calculator_3-way'!B319="","",'True_Odds_Calculator_3-way'!B319)</f>
        <v/>
      </c>
      <c r="C318" s="4" t="str">
        <f>IF('True_Odds_Calculator_3-way'!C319="","",'True_Odds_Calculator_3-way'!C319)</f>
        <v/>
      </c>
      <c r="D318" s="4" t="str">
        <f t="shared" si="20"/>
        <v/>
      </c>
      <c r="E318" s="4" t="str">
        <f t="shared" si="21"/>
        <v/>
      </c>
      <c r="F318" s="4" t="str">
        <f t="shared" si="22"/>
        <v/>
      </c>
      <c r="G318" s="4" t="str">
        <f t="shared" si="23"/>
        <v/>
      </c>
      <c r="I318" s="4" t="str">
        <f t="shared" si="24"/>
        <v/>
      </c>
    </row>
    <row r="319" spans="1:9" x14ac:dyDescent="0.2">
      <c r="A319" s="4" t="str">
        <f>IF('True_Odds_Calculator_3-way'!A320="","",'True_Odds_Calculator_3-way'!A320)</f>
        <v/>
      </c>
      <c r="B319" s="4" t="str">
        <f>IF('True_Odds_Calculator_3-way'!B320="","",'True_Odds_Calculator_3-way'!B320)</f>
        <v/>
      </c>
      <c r="C319" s="4" t="str">
        <f>IF('True_Odds_Calculator_3-way'!C320="","",'True_Odds_Calculator_3-way'!C320)</f>
        <v/>
      </c>
      <c r="D319" s="4" t="str">
        <f t="shared" si="20"/>
        <v/>
      </c>
      <c r="E319" s="4" t="str">
        <f t="shared" si="21"/>
        <v/>
      </c>
      <c r="F319" s="4" t="str">
        <f t="shared" si="22"/>
        <v/>
      </c>
      <c r="G319" s="4" t="str">
        <f t="shared" si="23"/>
        <v/>
      </c>
      <c r="I319" s="4" t="str">
        <f t="shared" si="24"/>
        <v/>
      </c>
    </row>
    <row r="320" spans="1:9" x14ac:dyDescent="0.2">
      <c r="A320" s="4" t="str">
        <f>IF('True_Odds_Calculator_3-way'!A321="","",'True_Odds_Calculator_3-way'!A321)</f>
        <v/>
      </c>
      <c r="B320" s="4" t="str">
        <f>IF('True_Odds_Calculator_3-way'!B321="","",'True_Odds_Calculator_3-way'!B321)</f>
        <v/>
      </c>
      <c r="C320" s="4" t="str">
        <f>IF('True_Odds_Calculator_3-way'!C321="","",'True_Odds_Calculator_3-way'!C321)</f>
        <v/>
      </c>
      <c r="D320" s="4" t="str">
        <f t="shared" si="20"/>
        <v/>
      </c>
      <c r="E320" s="4" t="str">
        <f t="shared" si="21"/>
        <v/>
      </c>
      <c r="F320" s="4" t="str">
        <f t="shared" si="22"/>
        <v/>
      </c>
      <c r="G320" s="4" t="str">
        <f t="shared" si="23"/>
        <v/>
      </c>
      <c r="I320" s="4" t="str">
        <f t="shared" si="24"/>
        <v/>
      </c>
    </row>
    <row r="321" spans="1:9" x14ac:dyDescent="0.2">
      <c r="A321" s="4" t="str">
        <f>IF('True_Odds_Calculator_3-way'!A322="","",'True_Odds_Calculator_3-way'!A322)</f>
        <v/>
      </c>
      <c r="B321" s="4" t="str">
        <f>IF('True_Odds_Calculator_3-way'!B322="","",'True_Odds_Calculator_3-way'!B322)</f>
        <v/>
      </c>
      <c r="C321" s="4" t="str">
        <f>IF('True_Odds_Calculator_3-way'!C322="","",'True_Odds_Calculator_3-way'!C322)</f>
        <v/>
      </c>
      <c r="D321" s="4" t="str">
        <f t="shared" si="20"/>
        <v/>
      </c>
      <c r="E321" s="4" t="str">
        <f t="shared" si="21"/>
        <v/>
      </c>
      <c r="F321" s="4" t="str">
        <f t="shared" si="22"/>
        <v/>
      </c>
      <c r="G321" s="4" t="str">
        <f t="shared" si="23"/>
        <v/>
      </c>
      <c r="I321" s="4" t="str">
        <f t="shared" si="24"/>
        <v/>
      </c>
    </row>
    <row r="322" spans="1:9" x14ac:dyDescent="0.2">
      <c r="A322" s="4" t="str">
        <f>IF('True_Odds_Calculator_3-way'!A323="","",'True_Odds_Calculator_3-way'!A323)</f>
        <v/>
      </c>
      <c r="B322" s="4" t="str">
        <f>IF('True_Odds_Calculator_3-way'!B323="","",'True_Odds_Calculator_3-way'!B323)</f>
        <v/>
      </c>
      <c r="C322" s="4" t="str">
        <f>IF('True_Odds_Calculator_3-way'!C323="","",'True_Odds_Calculator_3-way'!C323)</f>
        <v/>
      </c>
      <c r="D322" s="4" t="str">
        <f t="shared" si="20"/>
        <v/>
      </c>
      <c r="E322" s="4" t="str">
        <f t="shared" si="21"/>
        <v/>
      </c>
      <c r="F322" s="4" t="str">
        <f t="shared" si="22"/>
        <v/>
      </c>
      <c r="G322" s="4" t="str">
        <f t="shared" si="23"/>
        <v/>
      </c>
      <c r="I322" s="4" t="str">
        <f t="shared" si="24"/>
        <v/>
      </c>
    </row>
    <row r="323" spans="1:9" x14ac:dyDescent="0.2">
      <c r="A323" s="4" t="str">
        <f>IF('True_Odds_Calculator_3-way'!A324="","",'True_Odds_Calculator_3-way'!A324)</f>
        <v/>
      </c>
      <c r="B323" s="4" t="str">
        <f>IF('True_Odds_Calculator_3-way'!B324="","",'True_Odds_Calculator_3-way'!B324)</f>
        <v/>
      </c>
      <c r="C323" s="4" t="str">
        <f>IF('True_Odds_Calculator_3-way'!C324="","",'True_Odds_Calculator_3-way'!C324)</f>
        <v/>
      </c>
      <c r="D323" s="4" t="str">
        <f t="shared" ref="D323:D386" si="25">IF(A323="","",((1/A323)+(1/B323)+(1/C323))-1)</f>
        <v/>
      </c>
      <c r="E323" s="4" t="str">
        <f t="shared" ref="E323:E386" si="26">IF(A323="","",(3*A323)/(3-($D323*A323)))</f>
        <v/>
      </c>
      <c r="F323" s="4" t="str">
        <f t="shared" ref="F323:F386" si="27">IF(B323="","",(3*B323)/(3-($D323*B323)))</f>
        <v/>
      </c>
      <c r="G323" s="4" t="str">
        <f t="shared" ref="G323:G386" si="28">IF(C323="","",(3*C323)/(3-($D323*C323)))</f>
        <v/>
      </c>
      <c r="I323" s="4" t="str">
        <f t="shared" ref="I323:I386" si="29">IF(A323="","",D323+1)</f>
        <v/>
      </c>
    </row>
    <row r="324" spans="1:9" x14ac:dyDescent="0.2">
      <c r="A324" s="4" t="str">
        <f>IF('True_Odds_Calculator_3-way'!A325="","",'True_Odds_Calculator_3-way'!A325)</f>
        <v/>
      </c>
      <c r="B324" s="4" t="str">
        <f>IF('True_Odds_Calculator_3-way'!B325="","",'True_Odds_Calculator_3-way'!B325)</f>
        <v/>
      </c>
      <c r="C324" s="4" t="str">
        <f>IF('True_Odds_Calculator_3-way'!C325="","",'True_Odds_Calculator_3-way'!C325)</f>
        <v/>
      </c>
      <c r="D324" s="4" t="str">
        <f t="shared" si="25"/>
        <v/>
      </c>
      <c r="E324" s="4" t="str">
        <f t="shared" si="26"/>
        <v/>
      </c>
      <c r="F324" s="4" t="str">
        <f t="shared" si="27"/>
        <v/>
      </c>
      <c r="G324" s="4" t="str">
        <f t="shared" si="28"/>
        <v/>
      </c>
      <c r="I324" s="4" t="str">
        <f t="shared" si="29"/>
        <v/>
      </c>
    </row>
    <row r="325" spans="1:9" x14ac:dyDescent="0.2">
      <c r="A325" s="4" t="str">
        <f>IF('True_Odds_Calculator_3-way'!A326="","",'True_Odds_Calculator_3-way'!A326)</f>
        <v/>
      </c>
      <c r="B325" s="4" t="str">
        <f>IF('True_Odds_Calculator_3-way'!B326="","",'True_Odds_Calculator_3-way'!B326)</f>
        <v/>
      </c>
      <c r="C325" s="4" t="str">
        <f>IF('True_Odds_Calculator_3-way'!C326="","",'True_Odds_Calculator_3-way'!C326)</f>
        <v/>
      </c>
      <c r="D325" s="4" t="str">
        <f t="shared" si="25"/>
        <v/>
      </c>
      <c r="E325" s="4" t="str">
        <f t="shared" si="26"/>
        <v/>
      </c>
      <c r="F325" s="4" t="str">
        <f t="shared" si="27"/>
        <v/>
      </c>
      <c r="G325" s="4" t="str">
        <f t="shared" si="28"/>
        <v/>
      </c>
      <c r="I325" s="4" t="str">
        <f t="shared" si="29"/>
        <v/>
      </c>
    </row>
    <row r="326" spans="1:9" x14ac:dyDescent="0.2">
      <c r="A326" s="4" t="str">
        <f>IF('True_Odds_Calculator_3-way'!A327="","",'True_Odds_Calculator_3-way'!A327)</f>
        <v/>
      </c>
      <c r="B326" s="4" t="str">
        <f>IF('True_Odds_Calculator_3-way'!B327="","",'True_Odds_Calculator_3-way'!B327)</f>
        <v/>
      </c>
      <c r="C326" s="4" t="str">
        <f>IF('True_Odds_Calculator_3-way'!C327="","",'True_Odds_Calculator_3-way'!C327)</f>
        <v/>
      </c>
      <c r="D326" s="4" t="str">
        <f t="shared" si="25"/>
        <v/>
      </c>
      <c r="E326" s="4" t="str">
        <f t="shared" si="26"/>
        <v/>
      </c>
      <c r="F326" s="4" t="str">
        <f t="shared" si="27"/>
        <v/>
      </c>
      <c r="G326" s="4" t="str">
        <f t="shared" si="28"/>
        <v/>
      </c>
      <c r="I326" s="4" t="str">
        <f t="shared" si="29"/>
        <v/>
      </c>
    </row>
    <row r="327" spans="1:9" x14ac:dyDescent="0.2">
      <c r="A327" s="4" t="str">
        <f>IF('True_Odds_Calculator_3-way'!A328="","",'True_Odds_Calculator_3-way'!A328)</f>
        <v/>
      </c>
      <c r="B327" s="4" t="str">
        <f>IF('True_Odds_Calculator_3-way'!B328="","",'True_Odds_Calculator_3-way'!B328)</f>
        <v/>
      </c>
      <c r="C327" s="4" t="str">
        <f>IF('True_Odds_Calculator_3-way'!C328="","",'True_Odds_Calculator_3-way'!C328)</f>
        <v/>
      </c>
      <c r="D327" s="4" t="str">
        <f t="shared" si="25"/>
        <v/>
      </c>
      <c r="E327" s="4" t="str">
        <f t="shared" si="26"/>
        <v/>
      </c>
      <c r="F327" s="4" t="str">
        <f t="shared" si="27"/>
        <v/>
      </c>
      <c r="G327" s="4" t="str">
        <f t="shared" si="28"/>
        <v/>
      </c>
      <c r="I327" s="4" t="str">
        <f t="shared" si="29"/>
        <v/>
      </c>
    </row>
    <row r="328" spans="1:9" x14ac:dyDescent="0.2">
      <c r="A328" s="4" t="str">
        <f>IF('True_Odds_Calculator_3-way'!A329="","",'True_Odds_Calculator_3-way'!A329)</f>
        <v/>
      </c>
      <c r="B328" s="4" t="str">
        <f>IF('True_Odds_Calculator_3-way'!B329="","",'True_Odds_Calculator_3-way'!B329)</f>
        <v/>
      </c>
      <c r="C328" s="4" t="str">
        <f>IF('True_Odds_Calculator_3-way'!C329="","",'True_Odds_Calculator_3-way'!C329)</f>
        <v/>
      </c>
      <c r="D328" s="4" t="str">
        <f t="shared" si="25"/>
        <v/>
      </c>
      <c r="E328" s="4" t="str">
        <f t="shared" si="26"/>
        <v/>
      </c>
      <c r="F328" s="4" t="str">
        <f t="shared" si="27"/>
        <v/>
      </c>
      <c r="G328" s="4" t="str">
        <f t="shared" si="28"/>
        <v/>
      </c>
      <c r="I328" s="4" t="str">
        <f t="shared" si="29"/>
        <v/>
      </c>
    </row>
    <row r="329" spans="1:9" x14ac:dyDescent="0.2">
      <c r="A329" s="4" t="str">
        <f>IF('True_Odds_Calculator_3-way'!A330="","",'True_Odds_Calculator_3-way'!A330)</f>
        <v/>
      </c>
      <c r="B329" s="4" t="str">
        <f>IF('True_Odds_Calculator_3-way'!B330="","",'True_Odds_Calculator_3-way'!B330)</f>
        <v/>
      </c>
      <c r="C329" s="4" t="str">
        <f>IF('True_Odds_Calculator_3-way'!C330="","",'True_Odds_Calculator_3-way'!C330)</f>
        <v/>
      </c>
      <c r="D329" s="4" t="str">
        <f t="shared" si="25"/>
        <v/>
      </c>
      <c r="E329" s="4" t="str">
        <f t="shared" si="26"/>
        <v/>
      </c>
      <c r="F329" s="4" t="str">
        <f t="shared" si="27"/>
        <v/>
      </c>
      <c r="G329" s="4" t="str">
        <f t="shared" si="28"/>
        <v/>
      </c>
      <c r="I329" s="4" t="str">
        <f t="shared" si="29"/>
        <v/>
      </c>
    </row>
    <row r="330" spans="1:9" x14ac:dyDescent="0.2">
      <c r="A330" s="4" t="str">
        <f>IF('True_Odds_Calculator_3-way'!A331="","",'True_Odds_Calculator_3-way'!A331)</f>
        <v/>
      </c>
      <c r="B330" s="4" t="str">
        <f>IF('True_Odds_Calculator_3-way'!B331="","",'True_Odds_Calculator_3-way'!B331)</f>
        <v/>
      </c>
      <c r="C330" s="4" t="str">
        <f>IF('True_Odds_Calculator_3-way'!C331="","",'True_Odds_Calculator_3-way'!C331)</f>
        <v/>
      </c>
      <c r="D330" s="4" t="str">
        <f t="shared" si="25"/>
        <v/>
      </c>
      <c r="E330" s="4" t="str">
        <f t="shared" si="26"/>
        <v/>
      </c>
      <c r="F330" s="4" t="str">
        <f t="shared" si="27"/>
        <v/>
      </c>
      <c r="G330" s="4" t="str">
        <f t="shared" si="28"/>
        <v/>
      </c>
      <c r="I330" s="4" t="str">
        <f t="shared" si="29"/>
        <v/>
      </c>
    </row>
    <row r="331" spans="1:9" x14ac:dyDescent="0.2">
      <c r="A331" s="4" t="str">
        <f>IF('True_Odds_Calculator_3-way'!A332="","",'True_Odds_Calculator_3-way'!A332)</f>
        <v/>
      </c>
      <c r="B331" s="4" t="str">
        <f>IF('True_Odds_Calculator_3-way'!B332="","",'True_Odds_Calculator_3-way'!B332)</f>
        <v/>
      </c>
      <c r="C331" s="4" t="str">
        <f>IF('True_Odds_Calculator_3-way'!C332="","",'True_Odds_Calculator_3-way'!C332)</f>
        <v/>
      </c>
      <c r="D331" s="4" t="str">
        <f t="shared" si="25"/>
        <v/>
      </c>
      <c r="E331" s="4" t="str">
        <f t="shared" si="26"/>
        <v/>
      </c>
      <c r="F331" s="4" t="str">
        <f t="shared" si="27"/>
        <v/>
      </c>
      <c r="G331" s="4" t="str">
        <f t="shared" si="28"/>
        <v/>
      </c>
      <c r="I331" s="4" t="str">
        <f t="shared" si="29"/>
        <v/>
      </c>
    </row>
    <row r="332" spans="1:9" x14ac:dyDescent="0.2">
      <c r="A332" s="4" t="str">
        <f>IF('True_Odds_Calculator_3-way'!A333="","",'True_Odds_Calculator_3-way'!A333)</f>
        <v/>
      </c>
      <c r="B332" s="4" t="str">
        <f>IF('True_Odds_Calculator_3-way'!B333="","",'True_Odds_Calculator_3-way'!B333)</f>
        <v/>
      </c>
      <c r="C332" s="4" t="str">
        <f>IF('True_Odds_Calculator_3-way'!C333="","",'True_Odds_Calculator_3-way'!C333)</f>
        <v/>
      </c>
      <c r="D332" s="4" t="str">
        <f t="shared" si="25"/>
        <v/>
      </c>
      <c r="E332" s="4" t="str">
        <f t="shared" si="26"/>
        <v/>
      </c>
      <c r="F332" s="4" t="str">
        <f t="shared" si="27"/>
        <v/>
      </c>
      <c r="G332" s="4" t="str">
        <f t="shared" si="28"/>
        <v/>
      </c>
      <c r="I332" s="4" t="str">
        <f t="shared" si="29"/>
        <v/>
      </c>
    </row>
    <row r="333" spans="1:9" x14ac:dyDescent="0.2">
      <c r="A333" s="4" t="str">
        <f>IF('True_Odds_Calculator_3-way'!A334="","",'True_Odds_Calculator_3-way'!A334)</f>
        <v/>
      </c>
      <c r="B333" s="4" t="str">
        <f>IF('True_Odds_Calculator_3-way'!B334="","",'True_Odds_Calculator_3-way'!B334)</f>
        <v/>
      </c>
      <c r="C333" s="4" t="str">
        <f>IF('True_Odds_Calculator_3-way'!C334="","",'True_Odds_Calculator_3-way'!C334)</f>
        <v/>
      </c>
      <c r="D333" s="4" t="str">
        <f t="shared" si="25"/>
        <v/>
      </c>
      <c r="E333" s="4" t="str">
        <f t="shared" si="26"/>
        <v/>
      </c>
      <c r="F333" s="4" t="str">
        <f t="shared" si="27"/>
        <v/>
      </c>
      <c r="G333" s="4" t="str">
        <f t="shared" si="28"/>
        <v/>
      </c>
      <c r="I333" s="4" t="str">
        <f t="shared" si="29"/>
        <v/>
      </c>
    </row>
    <row r="334" spans="1:9" x14ac:dyDescent="0.2">
      <c r="A334" s="4" t="str">
        <f>IF('True_Odds_Calculator_3-way'!A335="","",'True_Odds_Calculator_3-way'!A335)</f>
        <v/>
      </c>
      <c r="B334" s="4" t="str">
        <f>IF('True_Odds_Calculator_3-way'!B335="","",'True_Odds_Calculator_3-way'!B335)</f>
        <v/>
      </c>
      <c r="C334" s="4" t="str">
        <f>IF('True_Odds_Calculator_3-way'!C335="","",'True_Odds_Calculator_3-way'!C335)</f>
        <v/>
      </c>
      <c r="D334" s="4" t="str">
        <f t="shared" si="25"/>
        <v/>
      </c>
      <c r="E334" s="4" t="str">
        <f t="shared" si="26"/>
        <v/>
      </c>
      <c r="F334" s="4" t="str">
        <f t="shared" si="27"/>
        <v/>
      </c>
      <c r="G334" s="4" t="str">
        <f t="shared" si="28"/>
        <v/>
      </c>
      <c r="I334" s="4" t="str">
        <f t="shared" si="29"/>
        <v/>
      </c>
    </row>
    <row r="335" spans="1:9" x14ac:dyDescent="0.2">
      <c r="A335" s="4" t="str">
        <f>IF('True_Odds_Calculator_3-way'!A336="","",'True_Odds_Calculator_3-way'!A336)</f>
        <v/>
      </c>
      <c r="B335" s="4" t="str">
        <f>IF('True_Odds_Calculator_3-way'!B336="","",'True_Odds_Calculator_3-way'!B336)</f>
        <v/>
      </c>
      <c r="C335" s="4" t="str">
        <f>IF('True_Odds_Calculator_3-way'!C336="","",'True_Odds_Calculator_3-way'!C336)</f>
        <v/>
      </c>
      <c r="D335" s="4" t="str">
        <f t="shared" si="25"/>
        <v/>
      </c>
      <c r="E335" s="4" t="str">
        <f t="shared" si="26"/>
        <v/>
      </c>
      <c r="F335" s="4" t="str">
        <f t="shared" si="27"/>
        <v/>
      </c>
      <c r="G335" s="4" t="str">
        <f t="shared" si="28"/>
        <v/>
      </c>
      <c r="I335" s="4" t="str">
        <f t="shared" si="29"/>
        <v/>
      </c>
    </row>
    <row r="336" spans="1:9" x14ac:dyDescent="0.2">
      <c r="A336" s="4" t="str">
        <f>IF('True_Odds_Calculator_3-way'!A337="","",'True_Odds_Calculator_3-way'!A337)</f>
        <v/>
      </c>
      <c r="B336" s="4" t="str">
        <f>IF('True_Odds_Calculator_3-way'!B337="","",'True_Odds_Calculator_3-way'!B337)</f>
        <v/>
      </c>
      <c r="C336" s="4" t="str">
        <f>IF('True_Odds_Calculator_3-way'!C337="","",'True_Odds_Calculator_3-way'!C337)</f>
        <v/>
      </c>
      <c r="D336" s="4" t="str">
        <f t="shared" si="25"/>
        <v/>
      </c>
      <c r="E336" s="4" t="str">
        <f t="shared" si="26"/>
        <v/>
      </c>
      <c r="F336" s="4" t="str">
        <f t="shared" si="27"/>
        <v/>
      </c>
      <c r="G336" s="4" t="str">
        <f t="shared" si="28"/>
        <v/>
      </c>
      <c r="I336" s="4" t="str">
        <f t="shared" si="29"/>
        <v/>
      </c>
    </row>
    <row r="337" spans="1:9" x14ac:dyDescent="0.2">
      <c r="A337" s="4" t="str">
        <f>IF('True_Odds_Calculator_3-way'!A338="","",'True_Odds_Calculator_3-way'!A338)</f>
        <v/>
      </c>
      <c r="B337" s="4" t="str">
        <f>IF('True_Odds_Calculator_3-way'!B338="","",'True_Odds_Calculator_3-way'!B338)</f>
        <v/>
      </c>
      <c r="C337" s="4" t="str">
        <f>IF('True_Odds_Calculator_3-way'!C338="","",'True_Odds_Calculator_3-way'!C338)</f>
        <v/>
      </c>
      <c r="D337" s="4" t="str">
        <f t="shared" si="25"/>
        <v/>
      </c>
      <c r="E337" s="4" t="str">
        <f t="shared" si="26"/>
        <v/>
      </c>
      <c r="F337" s="4" t="str">
        <f t="shared" si="27"/>
        <v/>
      </c>
      <c r="G337" s="4" t="str">
        <f t="shared" si="28"/>
        <v/>
      </c>
      <c r="I337" s="4" t="str">
        <f t="shared" si="29"/>
        <v/>
      </c>
    </row>
    <row r="338" spans="1:9" x14ac:dyDescent="0.2">
      <c r="A338" s="4" t="str">
        <f>IF('True_Odds_Calculator_3-way'!A339="","",'True_Odds_Calculator_3-way'!A339)</f>
        <v/>
      </c>
      <c r="B338" s="4" t="str">
        <f>IF('True_Odds_Calculator_3-way'!B339="","",'True_Odds_Calculator_3-way'!B339)</f>
        <v/>
      </c>
      <c r="C338" s="4" t="str">
        <f>IF('True_Odds_Calculator_3-way'!C339="","",'True_Odds_Calculator_3-way'!C339)</f>
        <v/>
      </c>
      <c r="D338" s="4" t="str">
        <f t="shared" si="25"/>
        <v/>
      </c>
      <c r="E338" s="4" t="str">
        <f t="shared" si="26"/>
        <v/>
      </c>
      <c r="F338" s="4" t="str">
        <f t="shared" si="27"/>
        <v/>
      </c>
      <c r="G338" s="4" t="str">
        <f t="shared" si="28"/>
        <v/>
      </c>
      <c r="I338" s="4" t="str">
        <f t="shared" si="29"/>
        <v/>
      </c>
    </row>
    <row r="339" spans="1:9" x14ac:dyDescent="0.2">
      <c r="A339" s="4" t="str">
        <f>IF('True_Odds_Calculator_3-way'!A340="","",'True_Odds_Calculator_3-way'!A340)</f>
        <v/>
      </c>
      <c r="B339" s="4" t="str">
        <f>IF('True_Odds_Calculator_3-way'!B340="","",'True_Odds_Calculator_3-way'!B340)</f>
        <v/>
      </c>
      <c r="C339" s="4" t="str">
        <f>IF('True_Odds_Calculator_3-way'!C340="","",'True_Odds_Calculator_3-way'!C340)</f>
        <v/>
      </c>
      <c r="D339" s="4" t="str">
        <f t="shared" si="25"/>
        <v/>
      </c>
      <c r="E339" s="4" t="str">
        <f t="shared" si="26"/>
        <v/>
      </c>
      <c r="F339" s="4" t="str">
        <f t="shared" si="27"/>
        <v/>
      </c>
      <c r="G339" s="4" t="str">
        <f t="shared" si="28"/>
        <v/>
      </c>
      <c r="I339" s="4" t="str">
        <f t="shared" si="29"/>
        <v/>
      </c>
    </row>
    <row r="340" spans="1:9" x14ac:dyDescent="0.2">
      <c r="A340" s="4" t="str">
        <f>IF('True_Odds_Calculator_3-way'!A341="","",'True_Odds_Calculator_3-way'!A341)</f>
        <v/>
      </c>
      <c r="B340" s="4" t="str">
        <f>IF('True_Odds_Calculator_3-way'!B341="","",'True_Odds_Calculator_3-way'!B341)</f>
        <v/>
      </c>
      <c r="C340" s="4" t="str">
        <f>IF('True_Odds_Calculator_3-way'!C341="","",'True_Odds_Calculator_3-way'!C341)</f>
        <v/>
      </c>
      <c r="D340" s="4" t="str">
        <f t="shared" si="25"/>
        <v/>
      </c>
      <c r="E340" s="4" t="str">
        <f t="shared" si="26"/>
        <v/>
      </c>
      <c r="F340" s="4" t="str">
        <f t="shared" si="27"/>
        <v/>
      </c>
      <c r="G340" s="4" t="str">
        <f t="shared" si="28"/>
        <v/>
      </c>
      <c r="I340" s="4" t="str">
        <f t="shared" si="29"/>
        <v/>
      </c>
    </row>
    <row r="341" spans="1:9" x14ac:dyDescent="0.2">
      <c r="A341" s="4" t="str">
        <f>IF('True_Odds_Calculator_3-way'!A342="","",'True_Odds_Calculator_3-way'!A342)</f>
        <v/>
      </c>
      <c r="B341" s="4" t="str">
        <f>IF('True_Odds_Calculator_3-way'!B342="","",'True_Odds_Calculator_3-way'!B342)</f>
        <v/>
      </c>
      <c r="C341" s="4" t="str">
        <f>IF('True_Odds_Calculator_3-way'!C342="","",'True_Odds_Calculator_3-way'!C342)</f>
        <v/>
      </c>
      <c r="D341" s="4" t="str">
        <f t="shared" si="25"/>
        <v/>
      </c>
      <c r="E341" s="4" t="str">
        <f t="shared" si="26"/>
        <v/>
      </c>
      <c r="F341" s="4" t="str">
        <f t="shared" si="27"/>
        <v/>
      </c>
      <c r="G341" s="4" t="str">
        <f t="shared" si="28"/>
        <v/>
      </c>
      <c r="I341" s="4" t="str">
        <f t="shared" si="29"/>
        <v/>
      </c>
    </row>
    <row r="342" spans="1:9" x14ac:dyDescent="0.2">
      <c r="A342" s="4" t="str">
        <f>IF('True_Odds_Calculator_3-way'!A343="","",'True_Odds_Calculator_3-way'!A343)</f>
        <v/>
      </c>
      <c r="B342" s="4" t="str">
        <f>IF('True_Odds_Calculator_3-way'!B343="","",'True_Odds_Calculator_3-way'!B343)</f>
        <v/>
      </c>
      <c r="C342" s="4" t="str">
        <f>IF('True_Odds_Calculator_3-way'!C343="","",'True_Odds_Calculator_3-way'!C343)</f>
        <v/>
      </c>
      <c r="D342" s="4" t="str">
        <f t="shared" si="25"/>
        <v/>
      </c>
      <c r="E342" s="4" t="str">
        <f t="shared" si="26"/>
        <v/>
      </c>
      <c r="F342" s="4" t="str">
        <f t="shared" si="27"/>
        <v/>
      </c>
      <c r="G342" s="4" t="str">
        <f t="shared" si="28"/>
        <v/>
      </c>
      <c r="I342" s="4" t="str">
        <f t="shared" si="29"/>
        <v/>
      </c>
    </row>
    <row r="343" spans="1:9" x14ac:dyDescent="0.2">
      <c r="A343" s="4" t="str">
        <f>IF('True_Odds_Calculator_3-way'!A344="","",'True_Odds_Calculator_3-way'!A344)</f>
        <v/>
      </c>
      <c r="B343" s="4" t="str">
        <f>IF('True_Odds_Calculator_3-way'!B344="","",'True_Odds_Calculator_3-way'!B344)</f>
        <v/>
      </c>
      <c r="C343" s="4" t="str">
        <f>IF('True_Odds_Calculator_3-way'!C344="","",'True_Odds_Calculator_3-way'!C344)</f>
        <v/>
      </c>
      <c r="D343" s="4" t="str">
        <f t="shared" si="25"/>
        <v/>
      </c>
      <c r="E343" s="4" t="str">
        <f t="shared" si="26"/>
        <v/>
      </c>
      <c r="F343" s="4" t="str">
        <f t="shared" si="27"/>
        <v/>
      </c>
      <c r="G343" s="4" t="str">
        <f t="shared" si="28"/>
        <v/>
      </c>
      <c r="I343" s="4" t="str">
        <f t="shared" si="29"/>
        <v/>
      </c>
    </row>
    <row r="344" spans="1:9" x14ac:dyDescent="0.2">
      <c r="A344" s="4" t="str">
        <f>IF('True_Odds_Calculator_3-way'!A345="","",'True_Odds_Calculator_3-way'!A345)</f>
        <v/>
      </c>
      <c r="B344" s="4" t="str">
        <f>IF('True_Odds_Calculator_3-way'!B345="","",'True_Odds_Calculator_3-way'!B345)</f>
        <v/>
      </c>
      <c r="C344" s="4" t="str">
        <f>IF('True_Odds_Calculator_3-way'!C345="","",'True_Odds_Calculator_3-way'!C345)</f>
        <v/>
      </c>
      <c r="D344" s="4" t="str">
        <f t="shared" si="25"/>
        <v/>
      </c>
      <c r="E344" s="4" t="str">
        <f t="shared" si="26"/>
        <v/>
      </c>
      <c r="F344" s="4" t="str">
        <f t="shared" si="27"/>
        <v/>
      </c>
      <c r="G344" s="4" t="str">
        <f t="shared" si="28"/>
        <v/>
      </c>
      <c r="I344" s="4" t="str">
        <f t="shared" si="29"/>
        <v/>
      </c>
    </row>
    <row r="345" spans="1:9" x14ac:dyDescent="0.2">
      <c r="A345" s="4" t="str">
        <f>IF('True_Odds_Calculator_3-way'!A346="","",'True_Odds_Calculator_3-way'!A346)</f>
        <v/>
      </c>
      <c r="B345" s="4" t="str">
        <f>IF('True_Odds_Calculator_3-way'!B346="","",'True_Odds_Calculator_3-way'!B346)</f>
        <v/>
      </c>
      <c r="C345" s="4" t="str">
        <f>IF('True_Odds_Calculator_3-way'!C346="","",'True_Odds_Calculator_3-way'!C346)</f>
        <v/>
      </c>
      <c r="D345" s="4" t="str">
        <f t="shared" si="25"/>
        <v/>
      </c>
      <c r="E345" s="4" t="str">
        <f t="shared" si="26"/>
        <v/>
      </c>
      <c r="F345" s="4" t="str">
        <f t="shared" si="27"/>
        <v/>
      </c>
      <c r="G345" s="4" t="str">
        <f t="shared" si="28"/>
        <v/>
      </c>
      <c r="I345" s="4" t="str">
        <f t="shared" si="29"/>
        <v/>
      </c>
    </row>
    <row r="346" spans="1:9" x14ac:dyDescent="0.2">
      <c r="A346" s="4" t="str">
        <f>IF('True_Odds_Calculator_3-way'!A347="","",'True_Odds_Calculator_3-way'!A347)</f>
        <v/>
      </c>
      <c r="B346" s="4" t="str">
        <f>IF('True_Odds_Calculator_3-way'!B347="","",'True_Odds_Calculator_3-way'!B347)</f>
        <v/>
      </c>
      <c r="C346" s="4" t="str">
        <f>IF('True_Odds_Calculator_3-way'!C347="","",'True_Odds_Calculator_3-way'!C347)</f>
        <v/>
      </c>
      <c r="D346" s="4" t="str">
        <f t="shared" si="25"/>
        <v/>
      </c>
      <c r="E346" s="4" t="str">
        <f t="shared" si="26"/>
        <v/>
      </c>
      <c r="F346" s="4" t="str">
        <f t="shared" si="27"/>
        <v/>
      </c>
      <c r="G346" s="4" t="str">
        <f t="shared" si="28"/>
        <v/>
      </c>
      <c r="I346" s="4" t="str">
        <f t="shared" si="29"/>
        <v/>
      </c>
    </row>
    <row r="347" spans="1:9" x14ac:dyDescent="0.2">
      <c r="A347" s="4" t="str">
        <f>IF('True_Odds_Calculator_3-way'!A348="","",'True_Odds_Calculator_3-way'!A348)</f>
        <v/>
      </c>
      <c r="B347" s="4" t="str">
        <f>IF('True_Odds_Calculator_3-way'!B348="","",'True_Odds_Calculator_3-way'!B348)</f>
        <v/>
      </c>
      <c r="C347" s="4" t="str">
        <f>IF('True_Odds_Calculator_3-way'!C348="","",'True_Odds_Calculator_3-way'!C348)</f>
        <v/>
      </c>
      <c r="D347" s="4" t="str">
        <f t="shared" si="25"/>
        <v/>
      </c>
      <c r="E347" s="4" t="str">
        <f t="shared" si="26"/>
        <v/>
      </c>
      <c r="F347" s="4" t="str">
        <f t="shared" si="27"/>
        <v/>
      </c>
      <c r="G347" s="4" t="str">
        <f t="shared" si="28"/>
        <v/>
      </c>
      <c r="I347" s="4" t="str">
        <f t="shared" si="29"/>
        <v/>
      </c>
    </row>
    <row r="348" spans="1:9" x14ac:dyDescent="0.2">
      <c r="A348" s="4" t="str">
        <f>IF('True_Odds_Calculator_3-way'!A349="","",'True_Odds_Calculator_3-way'!A349)</f>
        <v/>
      </c>
      <c r="B348" s="4" t="str">
        <f>IF('True_Odds_Calculator_3-way'!B349="","",'True_Odds_Calculator_3-way'!B349)</f>
        <v/>
      </c>
      <c r="C348" s="4" t="str">
        <f>IF('True_Odds_Calculator_3-way'!C349="","",'True_Odds_Calculator_3-way'!C349)</f>
        <v/>
      </c>
      <c r="D348" s="4" t="str">
        <f t="shared" si="25"/>
        <v/>
      </c>
      <c r="E348" s="4" t="str">
        <f t="shared" si="26"/>
        <v/>
      </c>
      <c r="F348" s="4" t="str">
        <f t="shared" si="27"/>
        <v/>
      </c>
      <c r="G348" s="4" t="str">
        <f t="shared" si="28"/>
        <v/>
      </c>
      <c r="I348" s="4" t="str">
        <f t="shared" si="29"/>
        <v/>
      </c>
    </row>
    <row r="349" spans="1:9" x14ac:dyDescent="0.2">
      <c r="A349" s="4" t="str">
        <f>IF('True_Odds_Calculator_3-way'!A350="","",'True_Odds_Calculator_3-way'!A350)</f>
        <v/>
      </c>
      <c r="B349" s="4" t="str">
        <f>IF('True_Odds_Calculator_3-way'!B350="","",'True_Odds_Calculator_3-way'!B350)</f>
        <v/>
      </c>
      <c r="C349" s="4" t="str">
        <f>IF('True_Odds_Calculator_3-way'!C350="","",'True_Odds_Calculator_3-way'!C350)</f>
        <v/>
      </c>
      <c r="D349" s="4" t="str">
        <f t="shared" si="25"/>
        <v/>
      </c>
      <c r="E349" s="4" t="str">
        <f t="shared" si="26"/>
        <v/>
      </c>
      <c r="F349" s="4" t="str">
        <f t="shared" si="27"/>
        <v/>
      </c>
      <c r="G349" s="4" t="str">
        <f t="shared" si="28"/>
        <v/>
      </c>
      <c r="I349" s="4" t="str">
        <f t="shared" si="29"/>
        <v/>
      </c>
    </row>
    <row r="350" spans="1:9" x14ac:dyDescent="0.2">
      <c r="A350" s="4" t="str">
        <f>IF('True_Odds_Calculator_3-way'!A351="","",'True_Odds_Calculator_3-way'!A351)</f>
        <v/>
      </c>
      <c r="B350" s="4" t="str">
        <f>IF('True_Odds_Calculator_3-way'!B351="","",'True_Odds_Calculator_3-way'!B351)</f>
        <v/>
      </c>
      <c r="C350" s="4" t="str">
        <f>IF('True_Odds_Calculator_3-way'!C351="","",'True_Odds_Calculator_3-way'!C351)</f>
        <v/>
      </c>
      <c r="D350" s="4" t="str">
        <f t="shared" si="25"/>
        <v/>
      </c>
      <c r="E350" s="4" t="str">
        <f t="shared" si="26"/>
        <v/>
      </c>
      <c r="F350" s="4" t="str">
        <f t="shared" si="27"/>
        <v/>
      </c>
      <c r="G350" s="4" t="str">
        <f t="shared" si="28"/>
        <v/>
      </c>
      <c r="I350" s="4" t="str">
        <f t="shared" si="29"/>
        <v/>
      </c>
    </row>
    <row r="351" spans="1:9" x14ac:dyDescent="0.2">
      <c r="A351" s="4" t="str">
        <f>IF('True_Odds_Calculator_3-way'!A352="","",'True_Odds_Calculator_3-way'!A352)</f>
        <v/>
      </c>
      <c r="B351" s="4" t="str">
        <f>IF('True_Odds_Calculator_3-way'!B352="","",'True_Odds_Calculator_3-way'!B352)</f>
        <v/>
      </c>
      <c r="C351" s="4" t="str">
        <f>IF('True_Odds_Calculator_3-way'!C352="","",'True_Odds_Calculator_3-way'!C352)</f>
        <v/>
      </c>
      <c r="D351" s="4" t="str">
        <f t="shared" si="25"/>
        <v/>
      </c>
      <c r="E351" s="4" t="str">
        <f t="shared" si="26"/>
        <v/>
      </c>
      <c r="F351" s="4" t="str">
        <f t="shared" si="27"/>
        <v/>
      </c>
      <c r="G351" s="4" t="str">
        <f t="shared" si="28"/>
        <v/>
      </c>
      <c r="I351" s="4" t="str">
        <f t="shared" si="29"/>
        <v/>
      </c>
    </row>
    <row r="352" spans="1:9" x14ac:dyDescent="0.2">
      <c r="A352" s="4" t="str">
        <f>IF('True_Odds_Calculator_3-way'!A353="","",'True_Odds_Calculator_3-way'!A353)</f>
        <v/>
      </c>
      <c r="B352" s="4" t="str">
        <f>IF('True_Odds_Calculator_3-way'!B353="","",'True_Odds_Calculator_3-way'!B353)</f>
        <v/>
      </c>
      <c r="C352" s="4" t="str">
        <f>IF('True_Odds_Calculator_3-way'!C353="","",'True_Odds_Calculator_3-way'!C353)</f>
        <v/>
      </c>
      <c r="D352" s="4" t="str">
        <f t="shared" si="25"/>
        <v/>
      </c>
      <c r="E352" s="4" t="str">
        <f t="shared" si="26"/>
        <v/>
      </c>
      <c r="F352" s="4" t="str">
        <f t="shared" si="27"/>
        <v/>
      </c>
      <c r="G352" s="4" t="str">
        <f t="shared" si="28"/>
        <v/>
      </c>
      <c r="I352" s="4" t="str">
        <f t="shared" si="29"/>
        <v/>
      </c>
    </row>
    <row r="353" spans="1:9" x14ac:dyDescent="0.2">
      <c r="A353" s="4" t="str">
        <f>IF('True_Odds_Calculator_3-way'!A354="","",'True_Odds_Calculator_3-way'!A354)</f>
        <v/>
      </c>
      <c r="B353" s="4" t="str">
        <f>IF('True_Odds_Calculator_3-way'!B354="","",'True_Odds_Calculator_3-way'!B354)</f>
        <v/>
      </c>
      <c r="C353" s="4" t="str">
        <f>IF('True_Odds_Calculator_3-way'!C354="","",'True_Odds_Calculator_3-way'!C354)</f>
        <v/>
      </c>
      <c r="D353" s="4" t="str">
        <f t="shared" si="25"/>
        <v/>
      </c>
      <c r="E353" s="4" t="str">
        <f t="shared" si="26"/>
        <v/>
      </c>
      <c r="F353" s="4" t="str">
        <f t="shared" si="27"/>
        <v/>
      </c>
      <c r="G353" s="4" t="str">
        <f t="shared" si="28"/>
        <v/>
      </c>
      <c r="I353" s="4" t="str">
        <f t="shared" si="29"/>
        <v/>
      </c>
    </row>
    <row r="354" spans="1:9" x14ac:dyDescent="0.2">
      <c r="A354" s="4" t="str">
        <f>IF('True_Odds_Calculator_3-way'!A355="","",'True_Odds_Calculator_3-way'!A355)</f>
        <v/>
      </c>
      <c r="B354" s="4" t="str">
        <f>IF('True_Odds_Calculator_3-way'!B355="","",'True_Odds_Calculator_3-way'!B355)</f>
        <v/>
      </c>
      <c r="C354" s="4" t="str">
        <f>IF('True_Odds_Calculator_3-way'!C355="","",'True_Odds_Calculator_3-way'!C355)</f>
        <v/>
      </c>
      <c r="D354" s="4" t="str">
        <f t="shared" si="25"/>
        <v/>
      </c>
      <c r="E354" s="4" t="str">
        <f t="shared" si="26"/>
        <v/>
      </c>
      <c r="F354" s="4" t="str">
        <f t="shared" si="27"/>
        <v/>
      </c>
      <c r="G354" s="4" t="str">
        <f t="shared" si="28"/>
        <v/>
      </c>
      <c r="I354" s="4" t="str">
        <f t="shared" si="29"/>
        <v/>
      </c>
    </row>
    <row r="355" spans="1:9" x14ac:dyDescent="0.2">
      <c r="A355" s="4" t="str">
        <f>IF('True_Odds_Calculator_3-way'!A356="","",'True_Odds_Calculator_3-way'!A356)</f>
        <v/>
      </c>
      <c r="B355" s="4" t="str">
        <f>IF('True_Odds_Calculator_3-way'!B356="","",'True_Odds_Calculator_3-way'!B356)</f>
        <v/>
      </c>
      <c r="C355" s="4" t="str">
        <f>IF('True_Odds_Calculator_3-way'!C356="","",'True_Odds_Calculator_3-way'!C356)</f>
        <v/>
      </c>
      <c r="D355" s="4" t="str">
        <f t="shared" si="25"/>
        <v/>
      </c>
      <c r="E355" s="4" t="str">
        <f t="shared" si="26"/>
        <v/>
      </c>
      <c r="F355" s="4" t="str">
        <f t="shared" si="27"/>
        <v/>
      </c>
      <c r="G355" s="4" t="str">
        <f t="shared" si="28"/>
        <v/>
      </c>
      <c r="I355" s="4" t="str">
        <f t="shared" si="29"/>
        <v/>
      </c>
    </row>
    <row r="356" spans="1:9" x14ac:dyDescent="0.2">
      <c r="A356" s="4" t="str">
        <f>IF('True_Odds_Calculator_3-way'!A357="","",'True_Odds_Calculator_3-way'!A357)</f>
        <v/>
      </c>
      <c r="B356" s="4" t="str">
        <f>IF('True_Odds_Calculator_3-way'!B357="","",'True_Odds_Calculator_3-way'!B357)</f>
        <v/>
      </c>
      <c r="C356" s="4" t="str">
        <f>IF('True_Odds_Calculator_3-way'!C357="","",'True_Odds_Calculator_3-way'!C357)</f>
        <v/>
      </c>
      <c r="D356" s="4" t="str">
        <f t="shared" si="25"/>
        <v/>
      </c>
      <c r="E356" s="4" t="str">
        <f t="shared" si="26"/>
        <v/>
      </c>
      <c r="F356" s="4" t="str">
        <f t="shared" si="27"/>
        <v/>
      </c>
      <c r="G356" s="4" t="str">
        <f t="shared" si="28"/>
        <v/>
      </c>
      <c r="I356" s="4" t="str">
        <f t="shared" si="29"/>
        <v/>
      </c>
    </row>
    <row r="357" spans="1:9" x14ac:dyDescent="0.2">
      <c r="A357" s="4" t="str">
        <f>IF('True_Odds_Calculator_3-way'!A358="","",'True_Odds_Calculator_3-way'!A358)</f>
        <v/>
      </c>
      <c r="B357" s="4" t="str">
        <f>IF('True_Odds_Calculator_3-way'!B358="","",'True_Odds_Calculator_3-way'!B358)</f>
        <v/>
      </c>
      <c r="C357" s="4" t="str">
        <f>IF('True_Odds_Calculator_3-way'!C358="","",'True_Odds_Calculator_3-way'!C358)</f>
        <v/>
      </c>
      <c r="D357" s="4" t="str">
        <f t="shared" si="25"/>
        <v/>
      </c>
      <c r="E357" s="4" t="str">
        <f t="shared" si="26"/>
        <v/>
      </c>
      <c r="F357" s="4" t="str">
        <f t="shared" si="27"/>
        <v/>
      </c>
      <c r="G357" s="4" t="str">
        <f t="shared" si="28"/>
        <v/>
      </c>
      <c r="I357" s="4" t="str">
        <f t="shared" si="29"/>
        <v/>
      </c>
    </row>
    <row r="358" spans="1:9" x14ac:dyDescent="0.2">
      <c r="A358" s="4" t="str">
        <f>IF('True_Odds_Calculator_3-way'!A359="","",'True_Odds_Calculator_3-way'!A359)</f>
        <v/>
      </c>
      <c r="B358" s="4" t="str">
        <f>IF('True_Odds_Calculator_3-way'!B359="","",'True_Odds_Calculator_3-way'!B359)</f>
        <v/>
      </c>
      <c r="C358" s="4" t="str">
        <f>IF('True_Odds_Calculator_3-way'!C359="","",'True_Odds_Calculator_3-way'!C359)</f>
        <v/>
      </c>
      <c r="D358" s="4" t="str">
        <f t="shared" si="25"/>
        <v/>
      </c>
      <c r="E358" s="4" t="str">
        <f t="shared" si="26"/>
        <v/>
      </c>
      <c r="F358" s="4" t="str">
        <f t="shared" si="27"/>
        <v/>
      </c>
      <c r="G358" s="4" t="str">
        <f t="shared" si="28"/>
        <v/>
      </c>
      <c r="I358" s="4" t="str">
        <f t="shared" si="29"/>
        <v/>
      </c>
    </row>
    <row r="359" spans="1:9" x14ac:dyDescent="0.2">
      <c r="A359" s="4" t="str">
        <f>IF('True_Odds_Calculator_3-way'!A360="","",'True_Odds_Calculator_3-way'!A360)</f>
        <v/>
      </c>
      <c r="B359" s="4" t="str">
        <f>IF('True_Odds_Calculator_3-way'!B360="","",'True_Odds_Calculator_3-way'!B360)</f>
        <v/>
      </c>
      <c r="C359" s="4" t="str">
        <f>IF('True_Odds_Calculator_3-way'!C360="","",'True_Odds_Calculator_3-way'!C360)</f>
        <v/>
      </c>
      <c r="D359" s="4" t="str">
        <f t="shared" si="25"/>
        <v/>
      </c>
      <c r="E359" s="4" t="str">
        <f t="shared" si="26"/>
        <v/>
      </c>
      <c r="F359" s="4" t="str">
        <f t="shared" si="27"/>
        <v/>
      </c>
      <c r="G359" s="4" t="str">
        <f t="shared" si="28"/>
        <v/>
      </c>
      <c r="I359" s="4" t="str">
        <f t="shared" si="29"/>
        <v/>
      </c>
    </row>
    <row r="360" spans="1:9" x14ac:dyDescent="0.2">
      <c r="A360" s="4" t="str">
        <f>IF('True_Odds_Calculator_3-way'!A361="","",'True_Odds_Calculator_3-way'!A361)</f>
        <v/>
      </c>
      <c r="B360" s="4" t="str">
        <f>IF('True_Odds_Calculator_3-way'!B361="","",'True_Odds_Calculator_3-way'!B361)</f>
        <v/>
      </c>
      <c r="C360" s="4" t="str">
        <f>IF('True_Odds_Calculator_3-way'!C361="","",'True_Odds_Calculator_3-way'!C361)</f>
        <v/>
      </c>
      <c r="D360" s="4" t="str">
        <f t="shared" si="25"/>
        <v/>
      </c>
      <c r="E360" s="4" t="str">
        <f t="shared" si="26"/>
        <v/>
      </c>
      <c r="F360" s="4" t="str">
        <f t="shared" si="27"/>
        <v/>
      </c>
      <c r="G360" s="4" t="str">
        <f t="shared" si="28"/>
        <v/>
      </c>
      <c r="I360" s="4" t="str">
        <f t="shared" si="29"/>
        <v/>
      </c>
    </row>
    <row r="361" spans="1:9" x14ac:dyDescent="0.2">
      <c r="A361" s="4" t="str">
        <f>IF('True_Odds_Calculator_3-way'!A362="","",'True_Odds_Calculator_3-way'!A362)</f>
        <v/>
      </c>
      <c r="B361" s="4" t="str">
        <f>IF('True_Odds_Calculator_3-way'!B362="","",'True_Odds_Calculator_3-way'!B362)</f>
        <v/>
      </c>
      <c r="C361" s="4" t="str">
        <f>IF('True_Odds_Calculator_3-way'!C362="","",'True_Odds_Calculator_3-way'!C362)</f>
        <v/>
      </c>
      <c r="D361" s="4" t="str">
        <f t="shared" si="25"/>
        <v/>
      </c>
      <c r="E361" s="4" t="str">
        <f t="shared" si="26"/>
        <v/>
      </c>
      <c r="F361" s="4" t="str">
        <f t="shared" si="27"/>
        <v/>
      </c>
      <c r="G361" s="4" t="str">
        <f t="shared" si="28"/>
        <v/>
      </c>
      <c r="I361" s="4" t="str">
        <f t="shared" si="29"/>
        <v/>
      </c>
    </row>
    <row r="362" spans="1:9" x14ac:dyDescent="0.2">
      <c r="A362" s="4" t="str">
        <f>IF('True_Odds_Calculator_3-way'!A363="","",'True_Odds_Calculator_3-way'!A363)</f>
        <v/>
      </c>
      <c r="B362" s="4" t="str">
        <f>IF('True_Odds_Calculator_3-way'!B363="","",'True_Odds_Calculator_3-way'!B363)</f>
        <v/>
      </c>
      <c r="C362" s="4" t="str">
        <f>IF('True_Odds_Calculator_3-way'!C363="","",'True_Odds_Calculator_3-way'!C363)</f>
        <v/>
      </c>
      <c r="D362" s="4" t="str">
        <f t="shared" si="25"/>
        <v/>
      </c>
      <c r="E362" s="4" t="str">
        <f t="shared" si="26"/>
        <v/>
      </c>
      <c r="F362" s="4" t="str">
        <f t="shared" si="27"/>
        <v/>
      </c>
      <c r="G362" s="4" t="str">
        <f t="shared" si="28"/>
        <v/>
      </c>
      <c r="I362" s="4" t="str">
        <f t="shared" si="29"/>
        <v/>
      </c>
    </row>
    <row r="363" spans="1:9" x14ac:dyDescent="0.2">
      <c r="A363" s="4" t="str">
        <f>IF('True_Odds_Calculator_3-way'!A364="","",'True_Odds_Calculator_3-way'!A364)</f>
        <v/>
      </c>
      <c r="B363" s="4" t="str">
        <f>IF('True_Odds_Calculator_3-way'!B364="","",'True_Odds_Calculator_3-way'!B364)</f>
        <v/>
      </c>
      <c r="C363" s="4" t="str">
        <f>IF('True_Odds_Calculator_3-way'!C364="","",'True_Odds_Calculator_3-way'!C364)</f>
        <v/>
      </c>
      <c r="D363" s="4" t="str">
        <f t="shared" si="25"/>
        <v/>
      </c>
      <c r="E363" s="4" t="str">
        <f t="shared" si="26"/>
        <v/>
      </c>
      <c r="F363" s="4" t="str">
        <f t="shared" si="27"/>
        <v/>
      </c>
      <c r="G363" s="4" t="str">
        <f t="shared" si="28"/>
        <v/>
      </c>
      <c r="I363" s="4" t="str">
        <f t="shared" si="29"/>
        <v/>
      </c>
    </row>
    <row r="364" spans="1:9" x14ac:dyDescent="0.2">
      <c r="A364" s="4" t="str">
        <f>IF('True_Odds_Calculator_3-way'!A365="","",'True_Odds_Calculator_3-way'!A365)</f>
        <v/>
      </c>
      <c r="B364" s="4" t="str">
        <f>IF('True_Odds_Calculator_3-way'!B365="","",'True_Odds_Calculator_3-way'!B365)</f>
        <v/>
      </c>
      <c r="C364" s="4" t="str">
        <f>IF('True_Odds_Calculator_3-way'!C365="","",'True_Odds_Calculator_3-way'!C365)</f>
        <v/>
      </c>
      <c r="D364" s="4" t="str">
        <f t="shared" si="25"/>
        <v/>
      </c>
      <c r="E364" s="4" t="str">
        <f t="shared" si="26"/>
        <v/>
      </c>
      <c r="F364" s="4" t="str">
        <f t="shared" si="27"/>
        <v/>
      </c>
      <c r="G364" s="4" t="str">
        <f t="shared" si="28"/>
        <v/>
      </c>
      <c r="I364" s="4" t="str">
        <f t="shared" si="29"/>
        <v/>
      </c>
    </row>
    <row r="365" spans="1:9" x14ac:dyDescent="0.2">
      <c r="A365" s="4" t="str">
        <f>IF('True_Odds_Calculator_3-way'!A366="","",'True_Odds_Calculator_3-way'!A366)</f>
        <v/>
      </c>
      <c r="B365" s="4" t="str">
        <f>IF('True_Odds_Calculator_3-way'!B366="","",'True_Odds_Calculator_3-way'!B366)</f>
        <v/>
      </c>
      <c r="C365" s="4" t="str">
        <f>IF('True_Odds_Calculator_3-way'!C366="","",'True_Odds_Calculator_3-way'!C366)</f>
        <v/>
      </c>
      <c r="D365" s="4" t="str">
        <f t="shared" si="25"/>
        <v/>
      </c>
      <c r="E365" s="4" t="str">
        <f t="shared" si="26"/>
        <v/>
      </c>
      <c r="F365" s="4" t="str">
        <f t="shared" si="27"/>
        <v/>
      </c>
      <c r="G365" s="4" t="str">
        <f t="shared" si="28"/>
        <v/>
      </c>
      <c r="I365" s="4" t="str">
        <f t="shared" si="29"/>
        <v/>
      </c>
    </row>
    <row r="366" spans="1:9" x14ac:dyDescent="0.2">
      <c r="A366" s="4" t="str">
        <f>IF('True_Odds_Calculator_3-way'!A367="","",'True_Odds_Calculator_3-way'!A367)</f>
        <v/>
      </c>
      <c r="B366" s="4" t="str">
        <f>IF('True_Odds_Calculator_3-way'!B367="","",'True_Odds_Calculator_3-way'!B367)</f>
        <v/>
      </c>
      <c r="C366" s="4" t="str">
        <f>IF('True_Odds_Calculator_3-way'!C367="","",'True_Odds_Calculator_3-way'!C367)</f>
        <v/>
      </c>
      <c r="D366" s="4" t="str">
        <f t="shared" si="25"/>
        <v/>
      </c>
      <c r="E366" s="4" t="str">
        <f t="shared" si="26"/>
        <v/>
      </c>
      <c r="F366" s="4" t="str">
        <f t="shared" si="27"/>
        <v/>
      </c>
      <c r="G366" s="4" t="str">
        <f t="shared" si="28"/>
        <v/>
      </c>
      <c r="I366" s="4" t="str">
        <f t="shared" si="29"/>
        <v/>
      </c>
    </row>
    <row r="367" spans="1:9" x14ac:dyDescent="0.2">
      <c r="A367" s="4" t="str">
        <f>IF('True_Odds_Calculator_3-way'!A368="","",'True_Odds_Calculator_3-way'!A368)</f>
        <v/>
      </c>
      <c r="B367" s="4" t="str">
        <f>IF('True_Odds_Calculator_3-way'!B368="","",'True_Odds_Calculator_3-way'!B368)</f>
        <v/>
      </c>
      <c r="C367" s="4" t="str">
        <f>IF('True_Odds_Calculator_3-way'!C368="","",'True_Odds_Calculator_3-way'!C368)</f>
        <v/>
      </c>
      <c r="D367" s="4" t="str">
        <f t="shared" si="25"/>
        <v/>
      </c>
      <c r="E367" s="4" t="str">
        <f t="shared" si="26"/>
        <v/>
      </c>
      <c r="F367" s="4" t="str">
        <f t="shared" si="27"/>
        <v/>
      </c>
      <c r="G367" s="4" t="str">
        <f t="shared" si="28"/>
        <v/>
      </c>
      <c r="I367" s="4" t="str">
        <f t="shared" si="29"/>
        <v/>
      </c>
    </row>
    <row r="368" spans="1:9" x14ac:dyDescent="0.2">
      <c r="A368" s="4" t="str">
        <f>IF('True_Odds_Calculator_3-way'!A369="","",'True_Odds_Calculator_3-way'!A369)</f>
        <v/>
      </c>
      <c r="B368" s="4" t="str">
        <f>IF('True_Odds_Calculator_3-way'!B369="","",'True_Odds_Calculator_3-way'!B369)</f>
        <v/>
      </c>
      <c r="C368" s="4" t="str">
        <f>IF('True_Odds_Calculator_3-way'!C369="","",'True_Odds_Calculator_3-way'!C369)</f>
        <v/>
      </c>
      <c r="D368" s="4" t="str">
        <f t="shared" si="25"/>
        <v/>
      </c>
      <c r="E368" s="4" t="str">
        <f t="shared" si="26"/>
        <v/>
      </c>
      <c r="F368" s="4" t="str">
        <f t="shared" si="27"/>
        <v/>
      </c>
      <c r="G368" s="4" t="str">
        <f t="shared" si="28"/>
        <v/>
      </c>
      <c r="I368" s="4" t="str">
        <f t="shared" si="29"/>
        <v/>
      </c>
    </row>
    <row r="369" spans="1:9" x14ac:dyDescent="0.2">
      <c r="A369" s="4" t="str">
        <f>IF('True_Odds_Calculator_3-way'!A370="","",'True_Odds_Calculator_3-way'!A370)</f>
        <v/>
      </c>
      <c r="B369" s="4" t="str">
        <f>IF('True_Odds_Calculator_3-way'!B370="","",'True_Odds_Calculator_3-way'!B370)</f>
        <v/>
      </c>
      <c r="C369" s="4" t="str">
        <f>IF('True_Odds_Calculator_3-way'!C370="","",'True_Odds_Calculator_3-way'!C370)</f>
        <v/>
      </c>
      <c r="D369" s="4" t="str">
        <f t="shared" si="25"/>
        <v/>
      </c>
      <c r="E369" s="4" t="str">
        <f t="shared" si="26"/>
        <v/>
      </c>
      <c r="F369" s="4" t="str">
        <f t="shared" si="27"/>
        <v/>
      </c>
      <c r="G369" s="4" t="str">
        <f t="shared" si="28"/>
        <v/>
      </c>
      <c r="I369" s="4" t="str">
        <f t="shared" si="29"/>
        <v/>
      </c>
    </row>
    <row r="370" spans="1:9" x14ac:dyDescent="0.2">
      <c r="A370" s="4" t="str">
        <f>IF('True_Odds_Calculator_3-way'!A371="","",'True_Odds_Calculator_3-way'!A371)</f>
        <v/>
      </c>
      <c r="B370" s="4" t="str">
        <f>IF('True_Odds_Calculator_3-way'!B371="","",'True_Odds_Calculator_3-way'!B371)</f>
        <v/>
      </c>
      <c r="C370" s="4" t="str">
        <f>IF('True_Odds_Calculator_3-way'!C371="","",'True_Odds_Calculator_3-way'!C371)</f>
        <v/>
      </c>
      <c r="D370" s="4" t="str">
        <f t="shared" si="25"/>
        <v/>
      </c>
      <c r="E370" s="4" t="str">
        <f t="shared" si="26"/>
        <v/>
      </c>
      <c r="F370" s="4" t="str">
        <f t="shared" si="27"/>
        <v/>
      </c>
      <c r="G370" s="4" t="str">
        <f t="shared" si="28"/>
        <v/>
      </c>
      <c r="I370" s="4" t="str">
        <f t="shared" si="29"/>
        <v/>
      </c>
    </row>
    <row r="371" spans="1:9" x14ac:dyDescent="0.2">
      <c r="A371" s="4" t="str">
        <f>IF('True_Odds_Calculator_3-way'!A372="","",'True_Odds_Calculator_3-way'!A372)</f>
        <v/>
      </c>
      <c r="B371" s="4" t="str">
        <f>IF('True_Odds_Calculator_3-way'!B372="","",'True_Odds_Calculator_3-way'!B372)</f>
        <v/>
      </c>
      <c r="C371" s="4" t="str">
        <f>IF('True_Odds_Calculator_3-way'!C372="","",'True_Odds_Calculator_3-way'!C372)</f>
        <v/>
      </c>
      <c r="D371" s="4" t="str">
        <f t="shared" si="25"/>
        <v/>
      </c>
      <c r="E371" s="4" t="str">
        <f t="shared" si="26"/>
        <v/>
      </c>
      <c r="F371" s="4" t="str">
        <f t="shared" si="27"/>
        <v/>
      </c>
      <c r="G371" s="4" t="str">
        <f t="shared" si="28"/>
        <v/>
      </c>
      <c r="I371" s="4" t="str">
        <f t="shared" si="29"/>
        <v/>
      </c>
    </row>
    <row r="372" spans="1:9" x14ac:dyDescent="0.2">
      <c r="A372" s="4" t="str">
        <f>IF('True_Odds_Calculator_3-way'!A373="","",'True_Odds_Calculator_3-way'!A373)</f>
        <v/>
      </c>
      <c r="B372" s="4" t="str">
        <f>IF('True_Odds_Calculator_3-way'!B373="","",'True_Odds_Calculator_3-way'!B373)</f>
        <v/>
      </c>
      <c r="C372" s="4" t="str">
        <f>IF('True_Odds_Calculator_3-way'!C373="","",'True_Odds_Calculator_3-way'!C373)</f>
        <v/>
      </c>
      <c r="D372" s="4" t="str">
        <f t="shared" si="25"/>
        <v/>
      </c>
      <c r="E372" s="4" t="str">
        <f t="shared" si="26"/>
        <v/>
      </c>
      <c r="F372" s="4" t="str">
        <f t="shared" si="27"/>
        <v/>
      </c>
      <c r="G372" s="4" t="str">
        <f t="shared" si="28"/>
        <v/>
      </c>
      <c r="I372" s="4" t="str">
        <f t="shared" si="29"/>
        <v/>
      </c>
    </row>
    <row r="373" spans="1:9" x14ac:dyDescent="0.2">
      <c r="A373" s="4" t="str">
        <f>IF('True_Odds_Calculator_3-way'!A374="","",'True_Odds_Calculator_3-way'!A374)</f>
        <v/>
      </c>
      <c r="B373" s="4" t="str">
        <f>IF('True_Odds_Calculator_3-way'!B374="","",'True_Odds_Calculator_3-way'!B374)</f>
        <v/>
      </c>
      <c r="C373" s="4" t="str">
        <f>IF('True_Odds_Calculator_3-way'!C374="","",'True_Odds_Calculator_3-way'!C374)</f>
        <v/>
      </c>
      <c r="D373" s="4" t="str">
        <f t="shared" si="25"/>
        <v/>
      </c>
      <c r="E373" s="4" t="str">
        <f t="shared" si="26"/>
        <v/>
      </c>
      <c r="F373" s="4" t="str">
        <f t="shared" si="27"/>
        <v/>
      </c>
      <c r="G373" s="4" t="str">
        <f t="shared" si="28"/>
        <v/>
      </c>
      <c r="I373" s="4" t="str">
        <f t="shared" si="29"/>
        <v/>
      </c>
    </row>
    <row r="374" spans="1:9" x14ac:dyDescent="0.2">
      <c r="A374" s="4" t="str">
        <f>IF('True_Odds_Calculator_3-way'!A375="","",'True_Odds_Calculator_3-way'!A375)</f>
        <v/>
      </c>
      <c r="B374" s="4" t="str">
        <f>IF('True_Odds_Calculator_3-way'!B375="","",'True_Odds_Calculator_3-way'!B375)</f>
        <v/>
      </c>
      <c r="C374" s="4" t="str">
        <f>IF('True_Odds_Calculator_3-way'!C375="","",'True_Odds_Calculator_3-way'!C375)</f>
        <v/>
      </c>
      <c r="D374" s="4" t="str">
        <f t="shared" si="25"/>
        <v/>
      </c>
      <c r="E374" s="4" t="str">
        <f t="shared" si="26"/>
        <v/>
      </c>
      <c r="F374" s="4" t="str">
        <f t="shared" si="27"/>
        <v/>
      </c>
      <c r="G374" s="4" t="str">
        <f t="shared" si="28"/>
        <v/>
      </c>
      <c r="I374" s="4" t="str">
        <f t="shared" si="29"/>
        <v/>
      </c>
    </row>
    <row r="375" spans="1:9" x14ac:dyDescent="0.2">
      <c r="A375" s="4" t="str">
        <f>IF('True_Odds_Calculator_3-way'!A376="","",'True_Odds_Calculator_3-way'!A376)</f>
        <v/>
      </c>
      <c r="B375" s="4" t="str">
        <f>IF('True_Odds_Calculator_3-way'!B376="","",'True_Odds_Calculator_3-way'!B376)</f>
        <v/>
      </c>
      <c r="C375" s="4" t="str">
        <f>IF('True_Odds_Calculator_3-way'!C376="","",'True_Odds_Calculator_3-way'!C376)</f>
        <v/>
      </c>
      <c r="D375" s="4" t="str">
        <f t="shared" si="25"/>
        <v/>
      </c>
      <c r="E375" s="4" t="str">
        <f t="shared" si="26"/>
        <v/>
      </c>
      <c r="F375" s="4" t="str">
        <f t="shared" si="27"/>
        <v/>
      </c>
      <c r="G375" s="4" t="str">
        <f t="shared" si="28"/>
        <v/>
      </c>
      <c r="I375" s="4" t="str">
        <f t="shared" si="29"/>
        <v/>
      </c>
    </row>
    <row r="376" spans="1:9" x14ac:dyDescent="0.2">
      <c r="A376" s="4" t="str">
        <f>IF('True_Odds_Calculator_3-way'!A377="","",'True_Odds_Calculator_3-way'!A377)</f>
        <v/>
      </c>
      <c r="B376" s="4" t="str">
        <f>IF('True_Odds_Calculator_3-way'!B377="","",'True_Odds_Calculator_3-way'!B377)</f>
        <v/>
      </c>
      <c r="C376" s="4" t="str">
        <f>IF('True_Odds_Calculator_3-way'!C377="","",'True_Odds_Calculator_3-way'!C377)</f>
        <v/>
      </c>
      <c r="D376" s="4" t="str">
        <f t="shared" si="25"/>
        <v/>
      </c>
      <c r="E376" s="4" t="str">
        <f t="shared" si="26"/>
        <v/>
      </c>
      <c r="F376" s="4" t="str">
        <f t="shared" si="27"/>
        <v/>
      </c>
      <c r="G376" s="4" t="str">
        <f t="shared" si="28"/>
        <v/>
      </c>
      <c r="I376" s="4" t="str">
        <f t="shared" si="29"/>
        <v/>
      </c>
    </row>
    <row r="377" spans="1:9" x14ac:dyDescent="0.2">
      <c r="A377" s="4" t="str">
        <f>IF('True_Odds_Calculator_3-way'!A378="","",'True_Odds_Calculator_3-way'!A378)</f>
        <v/>
      </c>
      <c r="B377" s="4" t="str">
        <f>IF('True_Odds_Calculator_3-way'!B378="","",'True_Odds_Calculator_3-way'!B378)</f>
        <v/>
      </c>
      <c r="C377" s="4" t="str">
        <f>IF('True_Odds_Calculator_3-way'!C378="","",'True_Odds_Calculator_3-way'!C378)</f>
        <v/>
      </c>
      <c r="D377" s="4" t="str">
        <f t="shared" si="25"/>
        <v/>
      </c>
      <c r="E377" s="4" t="str">
        <f t="shared" si="26"/>
        <v/>
      </c>
      <c r="F377" s="4" t="str">
        <f t="shared" si="27"/>
        <v/>
      </c>
      <c r="G377" s="4" t="str">
        <f t="shared" si="28"/>
        <v/>
      </c>
      <c r="I377" s="4" t="str">
        <f t="shared" si="29"/>
        <v/>
      </c>
    </row>
    <row r="378" spans="1:9" x14ac:dyDescent="0.2">
      <c r="A378" s="4" t="str">
        <f>IF('True_Odds_Calculator_3-way'!A379="","",'True_Odds_Calculator_3-way'!A379)</f>
        <v/>
      </c>
      <c r="B378" s="4" t="str">
        <f>IF('True_Odds_Calculator_3-way'!B379="","",'True_Odds_Calculator_3-way'!B379)</f>
        <v/>
      </c>
      <c r="C378" s="4" t="str">
        <f>IF('True_Odds_Calculator_3-way'!C379="","",'True_Odds_Calculator_3-way'!C379)</f>
        <v/>
      </c>
      <c r="D378" s="4" t="str">
        <f t="shared" si="25"/>
        <v/>
      </c>
      <c r="E378" s="4" t="str">
        <f t="shared" si="26"/>
        <v/>
      </c>
      <c r="F378" s="4" t="str">
        <f t="shared" si="27"/>
        <v/>
      </c>
      <c r="G378" s="4" t="str">
        <f t="shared" si="28"/>
        <v/>
      </c>
      <c r="I378" s="4" t="str">
        <f t="shared" si="29"/>
        <v/>
      </c>
    </row>
    <row r="379" spans="1:9" x14ac:dyDescent="0.2">
      <c r="A379" s="4" t="str">
        <f>IF('True_Odds_Calculator_3-way'!A380="","",'True_Odds_Calculator_3-way'!A380)</f>
        <v/>
      </c>
      <c r="B379" s="4" t="str">
        <f>IF('True_Odds_Calculator_3-way'!B380="","",'True_Odds_Calculator_3-way'!B380)</f>
        <v/>
      </c>
      <c r="C379" s="4" t="str">
        <f>IF('True_Odds_Calculator_3-way'!C380="","",'True_Odds_Calculator_3-way'!C380)</f>
        <v/>
      </c>
      <c r="D379" s="4" t="str">
        <f t="shared" si="25"/>
        <v/>
      </c>
      <c r="E379" s="4" t="str">
        <f t="shared" si="26"/>
        <v/>
      </c>
      <c r="F379" s="4" t="str">
        <f t="shared" si="27"/>
        <v/>
      </c>
      <c r="G379" s="4" t="str">
        <f t="shared" si="28"/>
        <v/>
      </c>
      <c r="I379" s="4" t="str">
        <f t="shared" si="29"/>
        <v/>
      </c>
    </row>
    <row r="380" spans="1:9" x14ac:dyDescent="0.2">
      <c r="A380" s="4" t="str">
        <f>IF('True_Odds_Calculator_3-way'!A381="","",'True_Odds_Calculator_3-way'!A381)</f>
        <v/>
      </c>
      <c r="B380" s="4" t="str">
        <f>IF('True_Odds_Calculator_3-way'!B381="","",'True_Odds_Calculator_3-way'!B381)</f>
        <v/>
      </c>
      <c r="C380" s="4" t="str">
        <f>IF('True_Odds_Calculator_3-way'!C381="","",'True_Odds_Calculator_3-way'!C381)</f>
        <v/>
      </c>
      <c r="D380" s="4" t="str">
        <f t="shared" si="25"/>
        <v/>
      </c>
      <c r="E380" s="4" t="str">
        <f t="shared" si="26"/>
        <v/>
      </c>
      <c r="F380" s="4" t="str">
        <f t="shared" si="27"/>
        <v/>
      </c>
      <c r="G380" s="4" t="str">
        <f t="shared" si="28"/>
        <v/>
      </c>
      <c r="I380" s="4" t="str">
        <f t="shared" si="29"/>
        <v/>
      </c>
    </row>
    <row r="381" spans="1:9" x14ac:dyDescent="0.2">
      <c r="A381" s="4" t="str">
        <f>IF('True_Odds_Calculator_3-way'!A382="","",'True_Odds_Calculator_3-way'!A382)</f>
        <v/>
      </c>
      <c r="B381" s="4" t="str">
        <f>IF('True_Odds_Calculator_3-way'!B382="","",'True_Odds_Calculator_3-way'!B382)</f>
        <v/>
      </c>
      <c r="C381" s="4" t="str">
        <f>IF('True_Odds_Calculator_3-way'!C382="","",'True_Odds_Calculator_3-way'!C382)</f>
        <v/>
      </c>
      <c r="D381" s="4" t="str">
        <f t="shared" si="25"/>
        <v/>
      </c>
      <c r="E381" s="4" t="str">
        <f t="shared" si="26"/>
        <v/>
      </c>
      <c r="F381" s="4" t="str">
        <f t="shared" si="27"/>
        <v/>
      </c>
      <c r="G381" s="4" t="str">
        <f t="shared" si="28"/>
        <v/>
      </c>
      <c r="I381" s="4" t="str">
        <f t="shared" si="29"/>
        <v/>
      </c>
    </row>
    <row r="382" spans="1:9" x14ac:dyDescent="0.2">
      <c r="A382" s="4" t="str">
        <f>IF('True_Odds_Calculator_3-way'!A383="","",'True_Odds_Calculator_3-way'!A383)</f>
        <v/>
      </c>
      <c r="B382" s="4" t="str">
        <f>IF('True_Odds_Calculator_3-way'!B383="","",'True_Odds_Calculator_3-way'!B383)</f>
        <v/>
      </c>
      <c r="C382" s="4" t="str">
        <f>IF('True_Odds_Calculator_3-way'!C383="","",'True_Odds_Calculator_3-way'!C383)</f>
        <v/>
      </c>
      <c r="D382" s="4" t="str">
        <f t="shared" si="25"/>
        <v/>
      </c>
      <c r="E382" s="4" t="str">
        <f t="shared" si="26"/>
        <v/>
      </c>
      <c r="F382" s="4" t="str">
        <f t="shared" si="27"/>
        <v/>
      </c>
      <c r="G382" s="4" t="str">
        <f t="shared" si="28"/>
        <v/>
      </c>
      <c r="I382" s="4" t="str">
        <f t="shared" si="29"/>
        <v/>
      </c>
    </row>
    <row r="383" spans="1:9" x14ac:dyDescent="0.2">
      <c r="A383" s="4" t="str">
        <f>IF('True_Odds_Calculator_3-way'!A384="","",'True_Odds_Calculator_3-way'!A384)</f>
        <v/>
      </c>
      <c r="B383" s="4" t="str">
        <f>IF('True_Odds_Calculator_3-way'!B384="","",'True_Odds_Calculator_3-way'!B384)</f>
        <v/>
      </c>
      <c r="C383" s="4" t="str">
        <f>IF('True_Odds_Calculator_3-way'!C384="","",'True_Odds_Calculator_3-way'!C384)</f>
        <v/>
      </c>
      <c r="D383" s="4" t="str">
        <f t="shared" si="25"/>
        <v/>
      </c>
      <c r="E383" s="4" t="str">
        <f t="shared" si="26"/>
        <v/>
      </c>
      <c r="F383" s="4" t="str">
        <f t="shared" si="27"/>
        <v/>
      </c>
      <c r="G383" s="4" t="str">
        <f t="shared" si="28"/>
        <v/>
      </c>
      <c r="I383" s="4" t="str">
        <f t="shared" si="29"/>
        <v/>
      </c>
    </row>
    <row r="384" spans="1:9" x14ac:dyDescent="0.2">
      <c r="A384" s="4" t="str">
        <f>IF('True_Odds_Calculator_3-way'!A385="","",'True_Odds_Calculator_3-way'!A385)</f>
        <v/>
      </c>
      <c r="B384" s="4" t="str">
        <f>IF('True_Odds_Calculator_3-way'!B385="","",'True_Odds_Calculator_3-way'!B385)</f>
        <v/>
      </c>
      <c r="C384" s="4" t="str">
        <f>IF('True_Odds_Calculator_3-way'!C385="","",'True_Odds_Calculator_3-way'!C385)</f>
        <v/>
      </c>
      <c r="D384" s="4" t="str">
        <f t="shared" si="25"/>
        <v/>
      </c>
      <c r="E384" s="4" t="str">
        <f t="shared" si="26"/>
        <v/>
      </c>
      <c r="F384" s="4" t="str">
        <f t="shared" si="27"/>
        <v/>
      </c>
      <c r="G384" s="4" t="str">
        <f t="shared" si="28"/>
        <v/>
      </c>
      <c r="I384" s="4" t="str">
        <f t="shared" si="29"/>
        <v/>
      </c>
    </row>
    <row r="385" spans="1:9" x14ac:dyDescent="0.2">
      <c r="A385" s="4" t="str">
        <f>IF('True_Odds_Calculator_3-way'!A386="","",'True_Odds_Calculator_3-way'!A386)</f>
        <v/>
      </c>
      <c r="B385" s="4" t="str">
        <f>IF('True_Odds_Calculator_3-way'!B386="","",'True_Odds_Calculator_3-way'!B386)</f>
        <v/>
      </c>
      <c r="C385" s="4" t="str">
        <f>IF('True_Odds_Calculator_3-way'!C386="","",'True_Odds_Calculator_3-way'!C386)</f>
        <v/>
      </c>
      <c r="D385" s="4" t="str">
        <f t="shared" si="25"/>
        <v/>
      </c>
      <c r="E385" s="4" t="str">
        <f t="shared" si="26"/>
        <v/>
      </c>
      <c r="F385" s="4" t="str">
        <f t="shared" si="27"/>
        <v/>
      </c>
      <c r="G385" s="4" t="str">
        <f t="shared" si="28"/>
        <v/>
      </c>
      <c r="I385" s="4" t="str">
        <f t="shared" si="29"/>
        <v/>
      </c>
    </row>
    <row r="386" spans="1:9" x14ac:dyDescent="0.2">
      <c r="A386" s="4" t="str">
        <f>IF('True_Odds_Calculator_3-way'!A387="","",'True_Odds_Calculator_3-way'!A387)</f>
        <v/>
      </c>
      <c r="B386" s="4" t="str">
        <f>IF('True_Odds_Calculator_3-way'!B387="","",'True_Odds_Calculator_3-way'!B387)</f>
        <v/>
      </c>
      <c r="C386" s="4" t="str">
        <f>IF('True_Odds_Calculator_3-way'!C387="","",'True_Odds_Calculator_3-way'!C387)</f>
        <v/>
      </c>
      <c r="D386" s="4" t="str">
        <f t="shared" si="25"/>
        <v/>
      </c>
      <c r="E386" s="4" t="str">
        <f t="shared" si="26"/>
        <v/>
      </c>
      <c r="F386" s="4" t="str">
        <f t="shared" si="27"/>
        <v/>
      </c>
      <c r="G386" s="4" t="str">
        <f t="shared" si="28"/>
        <v/>
      </c>
      <c r="I386" s="4" t="str">
        <f t="shared" si="29"/>
        <v/>
      </c>
    </row>
    <row r="387" spans="1:9" x14ac:dyDescent="0.2">
      <c r="A387" s="4" t="str">
        <f>IF('True_Odds_Calculator_3-way'!A388="","",'True_Odds_Calculator_3-way'!A388)</f>
        <v/>
      </c>
      <c r="B387" s="4" t="str">
        <f>IF('True_Odds_Calculator_3-way'!B388="","",'True_Odds_Calculator_3-way'!B388)</f>
        <v/>
      </c>
      <c r="C387" s="4" t="str">
        <f>IF('True_Odds_Calculator_3-way'!C388="","",'True_Odds_Calculator_3-way'!C388)</f>
        <v/>
      </c>
      <c r="D387" s="4" t="str">
        <f t="shared" ref="D387:D450" si="30">IF(A387="","",((1/A387)+(1/B387)+(1/C387))-1)</f>
        <v/>
      </c>
      <c r="E387" s="4" t="str">
        <f t="shared" ref="E387:E450" si="31">IF(A387="","",(3*A387)/(3-($D387*A387)))</f>
        <v/>
      </c>
      <c r="F387" s="4" t="str">
        <f t="shared" ref="F387:F450" si="32">IF(B387="","",(3*B387)/(3-($D387*B387)))</f>
        <v/>
      </c>
      <c r="G387" s="4" t="str">
        <f t="shared" ref="G387:G450" si="33">IF(C387="","",(3*C387)/(3-($D387*C387)))</f>
        <v/>
      </c>
      <c r="I387" s="4" t="str">
        <f t="shared" ref="I387:I450" si="34">IF(A387="","",D387+1)</f>
        <v/>
      </c>
    </row>
    <row r="388" spans="1:9" x14ac:dyDescent="0.2">
      <c r="A388" s="4" t="str">
        <f>IF('True_Odds_Calculator_3-way'!A389="","",'True_Odds_Calculator_3-way'!A389)</f>
        <v/>
      </c>
      <c r="B388" s="4" t="str">
        <f>IF('True_Odds_Calculator_3-way'!B389="","",'True_Odds_Calculator_3-way'!B389)</f>
        <v/>
      </c>
      <c r="C388" s="4" t="str">
        <f>IF('True_Odds_Calculator_3-way'!C389="","",'True_Odds_Calculator_3-way'!C389)</f>
        <v/>
      </c>
      <c r="D388" s="4" t="str">
        <f t="shared" si="30"/>
        <v/>
      </c>
      <c r="E388" s="4" t="str">
        <f t="shared" si="31"/>
        <v/>
      </c>
      <c r="F388" s="4" t="str">
        <f t="shared" si="32"/>
        <v/>
      </c>
      <c r="G388" s="4" t="str">
        <f t="shared" si="33"/>
        <v/>
      </c>
      <c r="I388" s="4" t="str">
        <f t="shared" si="34"/>
        <v/>
      </c>
    </row>
    <row r="389" spans="1:9" x14ac:dyDescent="0.2">
      <c r="A389" s="4" t="str">
        <f>IF('True_Odds_Calculator_3-way'!A390="","",'True_Odds_Calculator_3-way'!A390)</f>
        <v/>
      </c>
      <c r="B389" s="4" t="str">
        <f>IF('True_Odds_Calculator_3-way'!B390="","",'True_Odds_Calculator_3-way'!B390)</f>
        <v/>
      </c>
      <c r="C389" s="4" t="str">
        <f>IF('True_Odds_Calculator_3-way'!C390="","",'True_Odds_Calculator_3-way'!C390)</f>
        <v/>
      </c>
      <c r="D389" s="4" t="str">
        <f t="shared" si="30"/>
        <v/>
      </c>
      <c r="E389" s="4" t="str">
        <f t="shared" si="31"/>
        <v/>
      </c>
      <c r="F389" s="4" t="str">
        <f t="shared" si="32"/>
        <v/>
      </c>
      <c r="G389" s="4" t="str">
        <f t="shared" si="33"/>
        <v/>
      </c>
      <c r="I389" s="4" t="str">
        <f t="shared" si="34"/>
        <v/>
      </c>
    </row>
    <row r="390" spans="1:9" x14ac:dyDescent="0.2">
      <c r="A390" s="4" t="str">
        <f>IF('True_Odds_Calculator_3-way'!A391="","",'True_Odds_Calculator_3-way'!A391)</f>
        <v/>
      </c>
      <c r="B390" s="4" t="str">
        <f>IF('True_Odds_Calculator_3-way'!B391="","",'True_Odds_Calculator_3-way'!B391)</f>
        <v/>
      </c>
      <c r="C390" s="4" t="str">
        <f>IF('True_Odds_Calculator_3-way'!C391="","",'True_Odds_Calculator_3-way'!C391)</f>
        <v/>
      </c>
      <c r="D390" s="4" t="str">
        <f t="shared" si="30"/>
        <v/>
      </c>
      <c r="E390" s="4" t="str">
        <f t="shared" si="31"/>
        <v/>
      </c>
      <c r="F390" s="4" t="str">
        <f t="shared" si="32"/>
        <v/>
      </c>
      <c r="G390" s="4" t="str">
        <f t="shared" si="33"/>
        <v/>
      </c>
      <c r="I390" s="4" t="str">
        <f t="shared" si="34"/>
        <v/>
      </c>
    </row>
    <row r="391" spans="1:9" x14ac:dyDescent="0.2">
      <c r="A391" s="4" t="str">
        <f>IF('True_Odds_Calculator_3-way'!A392="","",'True_Odds_Calculator_3-way'!A392)</f>
        <v/>
      </c>
      <c r="B391" s="4" t="str">
        <f>IF('True_Odds_Calculator_3-way'!B392="","",'True_Odds_Calculator_3-way'!B392)</f>
        <v/>
      </c>
      <c r="C391" s="4" t="str">
        <f>IF('True_Odds_Calculator_3-way'!C392="","",'True_Odds_Calculator_3-way'!C392)</f>
        <v/>
      </c>
      <c r="D391" s="4" t="str">
        <f t="shared" si="30"/>
        <v/>
      </c>
      <c r="E391" s="4" t="str">
        <f t="shared" si="31"/>
        <v/>
      </c>
      <c r="F391" s="4" t="str">
        <f t="shared" si="32"/>
        <v/>
      </c>
      <c r="G391" s="4" t="str">
        <f t="shared" si="33"/>
        <v/>
      </c>
      <c r="I391" s="4" t="str">
        <f t="shared" si="34"/>
        <v/>
      </c>
    </row>
    <row r="392" spans="1:9" x14ac:dyDescent="0.2">
      <c r="A392" s="4" t="str">
        <f>IF('True_Odds_Calculator_3-way'!A393="","",'True_Odds_Calculator_3-way'!A393)</f>
        <v/>
      </c>
      <c r="B392" s="4" t="str">
        <f>IF('True_Odds_Calculator_3-way'!B393="","",'True_Odds_Calculator_3-way'!B393)</f>
        <v/>
      </c>
      <c r="C392" s="4" t="str">
        <f>IF('True_Odds_Calculator_3-way'!C393="","",'True_Odds_Calculator_3-way'!C393)</f>
        <v/>
      </c>
      <c r="D392" s="4" t="str">
        <f t="shared" si="30"/>
        <v/>
      </c>
      <c r="E392" s="4" t="str">
        <f t="shared" si="31"/>
        <v/>
      </c>
      <c r="F392" s="4" t="str">
        <f t="shared" si="32"/>
        <v/>
      </c>
      <c r="G392" s="4" t="str">
        <f t="shared" si="33"/>
        <v/>
      </c>
      <c r="I392" s="4" t="str">
        <f t="shared" si="34"/>
        <v/>
      </c>
    </row>
    <row r="393" spans="1:9" x14ac:dyDescent="0.2">
      <c r="A393" s="4" t="str">
        <f>IF('True_Odds_Calculator_3-way'!A394="","",'True_Odds_Calculator_3-way'!A394)</f>
        <v/>
      </c>
      <c r="B393" s="4" t="str">
        <f>IF('True_Odds_Calculator_3-way'!B394="","",'True_Odds_Calculator_3-way'!B394)</f>
        <v/>
      </c>
      <c r="C393" s="4" t="str">
        <f>IF('True_Odds_Calculator_3-way'!C394="","",'True_Odds_Calculator_3-way'!C394)</f>
        <v/>
      </c>
      <c r="D393" s="4" t="str">
        <f t="shared" si="30"/>
        <v/>
      </c>
      <c r="E393" s="4" t="str">
        <f t="shared" si="31"/>
        <v/>
      </c>
      <c r="F393" s="4" t="str">
        <f t="shared" si="32"/>
        <v/>
      </c>
      <c r="G393" s="4" t="str">
        <f t="shared" si="33"/>
        <v/>
      </c>
      <c r="I393" s="4" t="str">
        <f t="shared" si="34"/>
        <v/>
      </c>
    </row>
    <row r="394" spans="1:9" x14ac:dyDescent="0.2">
      <c r="A394" s="4" t="str">
        <f>IF('True_Odds_Calculator_3-way'!A395="","",'True_Odds_Calculator_3-way'!A395)</f>
        <v/>
      </c>
      <c r="B394" s="4" t="str">
        <f>IF('True_Odds_Calculator_3-way'!B395="","",'True_Odds_Calculator_3-way'!B395)</f>
        <v/>
      </c>
      <c r="C394" s="4" t="str">
        <f>IF('True_Odds_Calculator_3-way'!C395="","",'True_Odds_Calculator_3-way'!C395)</f>
        <v/>
      </c>
      <c r="D394" s="4" t="str">
        <f t="shared" si="30"/>
        <v/>
      </c>
      <c r="E394" s="4" t="str">
        <f t="shared" si="31"/>
        <v/>
      </c>
      <c r="F394" s="4" t="str">
        <f t="shared" si="32"/>
        <v/>
      </c>
      <c r="G394" s="4" t="str">
        <f t="shared" si="33"/>
        <v/>
      </c>
      <c r="I394" s="4" t="str">
        <f t="shared" si="34"/>
        <v/>
      </c>
    </row>
    <row r="395" spans="1:9" x14ac:dyDescent="0.2">
      <c r="A395" s="4" t="str">
        <f>IF('True_Odds_Calculator_3-way'!A396="","",'True_Odds_Calculator_3-way'!A396)</f>
        <v/>
      </c>
      <c r="B395" s="4" t="str">
        <f>IF('True_Odds_Calculator_3-way'!B396="","",'True_Odds_Calculator_3-way'!B396)</f>
        <v/>
      </c>
      <c r="C395" s="4" t="str">
        <f>IF('True_Odds_Calculator_3-way'!C396="","",'True_Odds_Calculator_3-way'!C396)</f>
        <v/>
      </c>
      <c r="D395" s="4" t="str">
        <f t="shared" si="30"/>
        <v/>
      </c>
      <c r="E395" s="4" t="str">
        <f t="shared" si="31"/>
        <v/>
      </c>
      <c r="F395" s="4" t="str">
        <f t="shared" si="32"/>
        <v/>
      </c>
      <c r="G395" s="4" t="str">
        <f t="shared" si="33"/>
        <v/>
      </c>
      <c r="I395" s="4" t="str">
        <f t="shared" si="34"/>
        <v/>
      </c>
    </row>
    <row r="396" spans="1:9" x14ac:dyDescent="0.2">
      <c r="A396" s="4" t="str">
        <f>IF('True_Odds_Calculator_3-way'!A397="","",'True_Odds_Calculator_3-way'!A397)</f>
        <v/>
      </c>
      <c r="B396" s="4" t="str">
        <f>IF('True_Odds_Calculator_3-way'!B397="","",'True_Odds_Calculator_3-way'!B397)</f>
        <v/>
      </c>
      <c r="C396" s="4" t="str">
        <f>IF('True_Odds_Calculator_3-way'!C397="","",'True_Odds_Calculator_3-way'!C397)</f>
        <v/>
      </c>
      <c r="D396" s="4" t="str">
        <f t="shared" si="30"/>
        <v/>
      </c>
      <c r="E396" s="4" t="str">
        <f t="shared" si="31"/>
        <v/>
      </c>
      <c r="F396" s="4" t="str">
        <f t="shared" si="32"/>
        <v/>
      </c>
      <c r="G396" s="4" t="str">
        <f t="shared" si="33"/>
        <v/>
      </c>
      <c r="I396" s="4" t="str">
        <f t="shared" si="34"/>
        <v/>
      </c>
    </row>
    <row r="397" spans="1:9" x14ac:dyDescent="0.2">
      <c r="A397" s="4" t="str">
        <f>IF('True_Odds_Calculator_3-way'!A398="","",'True_Odds_Calculator_3-way'!A398)</f>
        <v/>
      </c>
      <c r="B397" s="4" t="str">
        <f>IF('True_Odds_Calculator_3-way'!B398="","",'True_Odds_Calculator_3-way'!B398)</f>
        <v/>
      </c>
      <c r="C397" s="4" t="str">
        <f>IF('True_Odds_Calculator_3-way'!C398="","",'True_Odds_Calculator_3-way'!C398)</f>
        <v/>
      </c>
      <c r="D397" s="4" t="str">
        <f t="shared" si="30"/>
        <v/>
      </c>
      <c r="E397" s="4" t="str">
        <f t="shared" si="31"/>
        <v/>
      </c>
      <c r="F397" s="4" t="str">
        <f t="shared" si="32"/>
        <v/>
      </c>
      <c r="G397" s="4" t="str">
        <f t="shared" si="33"/>
        <v/>
      </c>
      <c r="I397" s="4" t="str">
        <f t="shared" si="34"/>
        <v/>
      </c>
    </row>
    <row r="398" spans="1:9" x14ac:dyDescent="0.2">
      <c r="A398" s="4" t="str">
        <f>IF('True_Odds_Calculator_3-way'!A399="","",'True_Odds_Calculator_3-way'!A399)</f>
        <v/>
      </c>
      <c r="B398" s="4" t="str">
        <f>IF('True_Odds_Calculator_3-way'!B399="","",'True_Odds_Calculator_3-way'!B399)</f>
        <v/>
      </c>
      <c r="C398" s="4" t="str">
        <f>IF('True_Odds_Calculator_3-way'!C399="","",'True_Odds_Calculator_3-way'!C399)</f>
        <v/>
      </c>
      <c r="D398" s="4" t="str">
        <f t="shared" si="30"/>
        <v/>
      </c>
      <c r="E398" s="4" t="str">
        <f t="shared" si="31"/>
        <v/>
      </c>
      <c r="F398" s="4" t="str">
        <f t="shared" si="32"/>
        <v/>
      </c>
      <c r="G398" s="4" t="str">
        <f t="shared" si="33"/>
        <v/>
      </c>
      <c r="I398" s="4" t="str">
        <f t="shared" si="34"/>
        <v/>
      </c>
    </row>
    <row r="399" spans="1:9" x14ac:dyDescent="0.2">
      <c r="A399" s="4" t="str">
        <f>IF('True_Odds_Calculator_3-way'!A400="","",'True_Odds_Calculator_3-way'!A400)</f>
        <v/>
      </c>
      <c r="B399" s="4" t="str">
        <f>IF('True_Odds_Calculator_3-way'!B400="","",'True_Odds_Calculator_3-way'!B400)</f>
        <v/>
      </c>
      <c r="C399" s="4" t="str">
        <f>IF('True_Odds_Calculator_3-way'!C400="","",'True_Odds_Calculator_3-way'!C400)</f>
        <v/>
      </c>
      <c r="D399" s="4" t="str">
        <f t="shared" si="30"/>
        <v/>
      </c>
      <c r="E399" s="4" t="str">
        <f t="shared" si="31"/>
        <v/>
      </c>
      <c r="F399" s="4" t="str">
        <f t="shared" si="32"/>
        <v/>
      </c>
      <c r="G399" s="4" t="str">
        <f t="shared" si="33"/>
        <v/>
      </c>
      <c r="I399" s="4" t="str">
        <f t="shared" si="34"/>
        <v/>
      </c>
    </row>
    <row r="400" spans="1:9" x14ac:dyDescent="0.2">
      <c r="A400" s="4" t="str">
        <f>IF('True_Odds_Calculator_3-way'!A401="","",'True_Odds_Calculator_3-way'!A401)</f>
        <v/>
      </c>
      <c r="B400" s="4" t="str">
        <f>IF('True_Odds_Calculator_3-way'!B401="","",'True_Odds_Calculator_3-way'!B401)</f>
        <v/>
      </c>
      <c r="C400" s="4" t="str">
        <f>IF('True_Odds_Calculator_3-way'!C401="","",'True_Odds_Calculator_3-way'!C401)</f>
        <v/>
      </c>
      <c r="D400" s="4" t="str">
        <f t="shared" si="30"/>
        <v/>
      </c>
      <c r="E400" s="4" t="str">
        <f t="shared" si="31"/>
        <v/>
      </c>
      <c r="F400" s="4" t="str">
        <f t="shared" si="32"/>
        <v/>
      </c>
      <c r="G400" s="4" t="str">
        <f t="shared" si="33"/>
        <v/>
      </c>
      <c r="I400" s="4" t="str">
        <f t="shared" si="34"/>
        <v/>
      </c>
    </row>
    <row r="401" spans="1:9" x14ac:dyDescent="0.2">
      <c r="A401" s="4" t="str">
        <f>IF('True_Odds_Calculator_3-way'!A402="","",'True_Odds_Calculator_3-way'!A402)</f>
        <v/>
      </c>
      <c r="B401" s="4" t="str">
        <f>IF('True_Odds_Calculator_3-way'!B402="","",'True_Odds_Calculator_3-way'!B402)</f>
        <v/>
      </c>
      <c r="C401" s="4" t="str">
        <f>IF('True_Odds_Calculator_3-way'!C402="","",'True_Odds_Calculator_3-way'!C402)</f>
        <v/>
      </c>
      <c r="D401" s="4" t="str">
        <f t="shared" si="30"/>
        <v/>
      </c>
      <c r="E401" s="4" t="str">
        <f t="shared" si="31"/>
        <v/>
      </c>
      <c r="F401" s="4" t="str">
        <f t="shared" si="32"/>
        <v/>
      </c>
      <c r="G401" s="4" t="str">
        <f t="shared" si="33"/>
        <v/>
      </c>
      <c r="I401" s="4" t="str">
        <f t="shared" si="34"/>
        <v/>
      </c>
    </row>
    <row r="402" spans="1:9" x14ac:dyDescent="0.2">
      <c r="A402" s="4" t="str">
        <f>IF('True_Odds_Calculator_3-way'!A403="","",'True_Odds_Calculator_3-way'!A403)</f>
        <v/>
      </c>
      <c r="B402" s="4" t="str">
        <f>IF('True_Odds_Calculator_3-way'!B403="","",'True_Odds_Calculator_3-way'!B403)</f>
        <v/>
      </c>
      <c r="C402" s="4" t="str">
        <f>IF('True_Odds_Calculator_3-way'!C403="","",'True_Odds_Calculator_3-way'!C403)</f>
        <v/>
      </c>
      <c r="D402" s="4" t="str">
        <f t="shared" si="30"/>
        <v/>
      </c>
      <c r="E402" s="4" t="str">
        <f t="shared" si="31"/>
        <v/>
      </c>
      <c r="F402" s="4" t="str">
        <f t="shared" si="32"/>
        <v/>
      </c>
      <c r="G402" s="4" t="str">
        <f t="shared" si="33"/>
        <v/>
      </c>
      <c r="I402" s="4" t="str">
        <f t="shared" si="34"/>
        <v/>
      </c>
    </row>
    <row r="403" spans="1:9" x14ac:dyDescent="0.2">
      <c r="A403" s="4" t="str">
        <f>IF('True_Odds_Calculator_3-way'!A404="","",'True_Odds_Calculator_3-way'!A404)</f>
        <v/>
      </c>
      <c r="B403" s="4" t="str">
        <f>IF('True_Odds_Calculator_3-way'!B404="","",'True_Odds_Calculator_3-way'!B404)</f>
        <v/>
      </c>
      <c r="C403" s="4" t="str">
        <f>IF('True_Odds_Calculator_3-way'!C404="","",'True_Odds_Calculator_3-way'!C404)</f>
        <v/>
      </c>
      <c r="D403" s="4" t="str">
        <f t="shared" si="30"/>
        <v/>
      </c>
      <c r="E403" s="4" t="str">
        <f t="shared" si="31"/>
        <v/>
      </c>
      <c r="F403" s="4" t="str">
        <f t="shared" si="32"/>
        <v/>
      </c>
      <c r="G403" s="4" t="str">
        <f t="shared" si="33"/>
        <v/>
      </c>
      <c r="I403" s="4" t="str">
        <f t="shared" si="34"/>
        <v/>
      </c>
    </row>
    <row r="404" spans="1:9" x14ac:dyDescent="0.2">
      <c r="A404" s="4" t="str">
        <f>IF('True_Odds_Calculator_3-way'!A405="","",'True_Odds_Calculator_3-way'!A405)</f>
        <v/>
      </c>
      <c r="B404" s="4" t="str">
        <f>IF('True_Odds_Calculator_3-way'!B405="","",'True_Odds_Calculator_3-way'!B405)</f>
        <v/>
      </c>
      <c r="C404" s="4" t="str">
        <f>IF('True_Odds_Calculator_3-way'!C405="","",'True_Odds_Calculator_3-way'!C405)</f>
        <v/>
      </c>
      <c r="D404" s="4" t="str">
        <f t="shared" si="30"/>
        <v/>
      </c>
      <c r="E404" s="4" t="str">
        <f t="shared" si="31"/>
        <v/>
      </c>
      <c r="F404" s="4" t="str">
        <f t="shared" si="32"/>
        <v/>
      </c>
      <c r="G404" s="4" t="str">
        <f t="shared" si="33"/>
        <v/>
      </c>
      <c r="I404" s="4" t="str">
        <f t="shared" si="34"/>
        <v/>
      </c>
    </row>
    <row r="405" spans="1:9" x14ac:dyDescent="0.2">
      <c r="A405" s="4" t="str">
        <f>IF('True_Odds_Calculator_3-way'!A406="","",'True_Odds_Calculator_3-way'!A406)</f>
        <v/>
      </c>
      <c r="B405" s="4" t="str">
        <f>IF('True_Odds_Calculator_3-way'!B406="","",'True_Odds_Calculator_3-way'!B406)</f>
        <v/>
      </c>
      <c r="C405" s="4" t="str">
        <f>IF('True_Odds_Calculator_3-way'!C406="","",'True_Odds_Calculator_3-way'!C406)</f>
        <v/>
      </c>
      <c r="D405" s="4" t="str">
        <f t="shared" si="30"/>
        <v/>
      </c>
      <c r="E405" s="4" t="str">
        <f t="shared" si="31"/>
        <v/>
      </c>
      <c r="F405" s="4" t="str">
        <f t="shared" si="32"/>
        <v/>
      </c>
      <c r="G405" s="4" t="str">
        <f t="shared" si="33"/>
        <v/>
      </c>
      <c r="I405" s="4" t="str">
        <f t="shared" si="34"/>
        <v/>
      </c>
    </row>
    <row r="406" spans="1:9" x14ac:dyDescent="0.2">
      <c r="A406" s="4" t="str">
        <f>IF('True_Odds_Calculator_3-way'!A407="","",'True_Odds_Calculator_3-way'!A407)</f>
        <v/>
      </c>
      <c r="B406" s="4" t="str">
        <f>IF('True_Odds_Calculator_3-way'!B407="","",'True_Odds_Calculator_3-way'!B407)</f>
        <v/>
      </c>
      <c r="C406" s="4" t="str">
        <f>IF('True_Odds_Calculator_3-way'!C407="","",'True_Odds_Calculator_3-way'!C407)</f>
        <v/>
      </c>
      <c r="D406" s="4" t="str">
        <f t="shared" si="30"/>
        <v/>
      </c>
      <c r="E406" s="4" t="str">
        <f t="shared" si="31"/>
        <v/>
      </c>
      <c r="F406" s="4" t="str">
        <f t="shared" si="32"/>
        <v/>
      </c>
      <c r="G406" s="4" t="str">
        <f t="shared" si="33"/>
        <v/>
      </c>
      <c r="I406" s="4" t="str">
        <f t="shared" si="34"/>
        <v/>
      </c>
    </row>
    <row r="407" spans="1:9" x14ac:dyDescent="0.2">
      <c r="A407" s="4" t="str">
        <f>IF('True_Odds_Calculator_3-way'!A408="","",'True_Odds_Calculator_3-way'!A408)</f>
        <v/>
      </c>
      <c r="B407" s="4" t="str">
        <f>IF('True_Odds_Calculator_3-way'!B408="","",'True_Odds_Calculator_3-way'!B408)</f>
        <v/>
      </c>
      <c r="C407" s="4" t="str">
        <f>IF('True_Odds_Calculator_3-way'!C408="","",'True_Odds_Calculator_3-way'!C408)</f>
        <v/>
      </c>
      <c r="D407" s="4" t="str">
        <f t="shared" si="30"/>
        <v/>
      </c>
      <c r="E407" s="4" t="str">
        <f t="shared" si="31"/>
        <v/>
      </c>
      <c r="F407" s="4" t="str">
        <f t="shared" si="32"/>
        <v/>
      </c>
      <c r="G407" s="4" t="str">
        <f t="shared" si="33"/>
        <v/>
      </c>
      <c r="I407" s="4" t="str">
        <f t="shared" si="34"/>
        <v/>
      </c>
    </row>
    <row r="408" spans="1:9" x14ac:dyDescent="0.2">
      <c r="A408" s="4" t="str">
        <f>IF('True_Odds_Calculator_3-way'!A409="","",'True_Odds_Calculator_3-way'!A409)</f>
        <v/>
      </c>
      <c r="B408" s="4" t="str">
        <f>IF('True_Odds_Calculator_3-way'!B409="","",'True_Odds_Calculator_3-way'!B409)</f>
        <v/>
      </c>
      <c r="C408" s="4" t="str">
        <f>IF('True_Odds_Calculator_3-way'!C409="","",'True_Odds_Calculator_3-way'!C409)</f>
        <v/>
      </c>
      <c r="D408" s="4" t="str">
        <f t="shared" si="30"/>
        <v/>
      </c>
      <c r="E408" s="4" t="str">
        <f t="shared" si="31"/>
        <v/>
      </c>
      <c r="F408" s="4" t="str">
        <f t="shared" si="32"/>
        <v/>
      </c>
      <c r="G408" s="4" t="str">
        <f t="shared" si="33"/>
        <v/>
      </c>
      <c r="I408" s="4" t="str">
        <f t="shared" si="34"/>
        <v/>
      </c>
    </row>
    <row r="409" spans="1:9" x14ac:dyDescent="0.2">
      <c r="A409" s="4" t="str">
        <f>IF('True_Odds_Calculator_3-way'!A410="","",'True_Odds_Calculator_3-way'!A410)</f>
        <v/>
      </c>
      <c r="B409" s="4" t="str">
        <f>IF('True_Odds_Calculator_3-way'!B410="","",'True_Odds_Calculator_3-way'!B410)</f>
        <v/>
      </c>
      <c r="C409" s="4" t="str">
        <f>IF('True_Odds_Calculator_3-way'!C410="","",'True_Odds_Calculator_3-way'!C410)</f>
        <v/>
      </c>
      <c r="D409" s="4" t="str">
        <f t="shared" si="30"/>
        <v/>
      </c>
      <c r="E409" s="4" t="str">
        <f t="shared" si="31"/>
        <v/>
      </c>
      <c r="F409" s="4" t="str">
        <f t="shared" si="32"/>
        <v/>
      </c>
      <c r="G409" s="4" t="str">
        <f t="shared" si="33"/>
        <v/>
      </c>
      <c r="I409" s="4" t="str">
        <f t="shared" si="34"/>
        <v/>
      </c>
    </row>
    <row r="410" spans="1:9" x14ac:dyDescent="0.2">
      <c r="A410" s="4" t="str">
        <f>IF('True_Odds_Calculator_3-way'!A411="","",'True_Odds_Calculator_3-way'!A411)</f>
        <v/>
      </c>
      <c r="B410" s="4" t="str">
        <f>IF('True_Odds_Calculator_3-way'!B411="","",'True_Odds_Calculator_3-way'!B411)</f>
        <v/>
      </c>
      <c r="C410" s="4" t="str">
        <f>IF('True_Odds_Calculator_3-way'!C411="","",'True_Odds_Calculator_3-way'!C411)</f>
        <v/>
      </c>
      <c r="D410" s="4" t="str">
        <f t="shared" si="30"/>
        <v/>
      </c>
      <c r="E410" s="4" t="str">
        <f t="shared" si="31"/>
        <v/>
      </c>
      <c r="F410" s="4" t="str">
        <f t="shared" si="32"/>
        <v/>
      </c>
      <c r="G410" s="4" t="str">
        <f t="shared" si="33"/>
        <v/>
      </c>
      <c r="I410" s="4" t="str">
        <f t="shared" si="34"/>
        <v/>
      </c>
    </row>
    <row r="411" spans="1:9" x14ac:dyDescent="0.2">
      <c r="A411" s="4" t="str">
        <f>IF('True_Odds_Calculator_3-way'!A412="","",'True_Odds_Calculator_3-way'!A412)</f>
        <v/>
      </c>
      <c r="B411" s="4" t="str">
        <f>IF('True_Odds_Calculator_3-way'!B412="","",'True_Odds_Calculator_3-way'!B412)</f>
        <v/>
      </c>
      <c r="C411" s="4" t="str">
        <f>IF('True_Odds_Calculator_3-way'!C412="","",'True_Odds_Calculator_3-way'!C412)</f>
        <v/>
      </c>
      <c r="D411" s="4" t="str">
        <f t="shared" si="30"/>
        <v/>
      </c>
      <c r="E411" s="4" t="str">
        <f t="shared" si="31"/>
        <v/>
      </c>
      <c r="F411" s="4" t="str">
        <f t="shared" si="32"/>
        <v/>
      </c>
      <c r="G411" s="4" t="str">
        <f t="shared" si="33"/>
        <v/>
      </c>
      <c r="I411" s="4" t="str">
        <f t="shared" si="34"/>
        <v/>
      </c>
    </row>
    <row r="412" spans="1:9" x14ac:dyDescent="0.2">
      <c r="A412" s="4" t="str">
        <f>IF('True_Odds_Calculator_3-way'!A413="","",'True_Odds_Calculator_3-way'!A413)</f>
        <v/>
      </c>
      <c r="B412" s="4" t="str">
        <f>IF('True_Odds_Calculator_3-way'!B413="","",'True_Odds_Calculator_3-way'!B413)</f>
        <v/>
      </c>
      <c r="C412" s="4" t="str">
        <f>IF('True_Odds_Calculator_3-way'!C413="","",'True_Odds_Calculator_3-way'!C413)</f>
        <v/>
      </c>
      <c r="D412" s="4" t="str">
        <f t="shared" si="30"/>
        <v/>
      </c>
      <c r="E412" s="4" t="str">
        <f t="shared" si="31"/>
        <v/>
      </c>
      <c r="F412" s="4" t="str">
        <f t="shared" si="32"/>
        <v/>
      </c>
      <c r="G412" s="4" t="str">
        <f t="shared" si="33"/>
        <v/>
      </c>
      <c r="I412" s="4" t="str">
        <f t="shared" si="34"/>
        <v/>
      </c>
    </row>
    <row r="413" spans="1:9" x14ac:dyDescent="0.2">
      <c r="A413" s="4" t="str">
        <f>IF('True_Odds_Calculator_3-way'!A414="","",'True_Odds_Calculator_3-way'!A414)</f>
        <v/>
      </c>
      <c r="B413" s="4" t="str">
        <f>IF('True_Odds_Calculator_3-way'!B414="","",'True_Odds_Calculator_3-way'!B414)</f>
        <v/>
      </c>
      <c r="C413" s="4" t="str">
        <f>IF('True_Odds_Calculator_3-way'!C414="","",'True_Odds_Calculator_3-way'!C414)</f>
        <v/>
      </c>
      <c r="D413" s="4" t="str">
        <f t="shared" si="30"/>
        <v/>
      </c>
      <c r="E413" s="4" t="str">
        <f t="shared" si="31"/>
        <v/>
      </c>
      <c r="F413" s="4" t="str">
        <f t="shared" si="32"/>
        <v/>
      </c>
      <c r="G413" s="4" t="str">
        <f t="shared" si="33"/>
        <v/>
      </c>
      <c r="I413" s="4" t="str">
        <f t="shared" si="34"/>
        <v/>
      </c>
    </row>
    <row r="414" spans="1:9" x14ac:dyDescent="0.2">
      <c r="A414" s="4" t="str">
        <f>IF('True_Odds_Calculator_3-way'!A415="","",'True_Odds_Calculator_3-way'!A415)</f>
        <v/>
      </c>
      <c r="B414" s="4" t="str">
        <f>IF('True_Odds_Calculator_3-way'!B415="","",'True_Odds_Calculator_3-way'!B415)</f>
        <v/>
      </c>
      <c r="C414" s="4" t="str">
        <f>IF('True_Odds_Calculator_3-way'!C415="","",'True_Odds_Calculator_3-way'!C415)</f>
        <v/>
      </c>
      <c r="D414" s="4" t="str">
        <f t="shared" si="30"/>
        <v/>
      </c>
      <c r="E414" s="4" t="str">
        <f t="shared" si="31"/>
        <v/>
      </c>
      <c r="F414" s="4" t="str">
        <f t="shared" si="32"/>
        <v/>
      </c>
      <c r="G414" s="4" t="str">
        <f t="shared" si="33"/>
        <v/>
      </c>
      <c r="I414" s="4" t="str">
        <f t="shared" si="34"/>
        <v/>
      </c>
    </row>
    <row r="415" spans="1:9" x14ac:dyDescent="0.2">
      <c r="A415" s="4" t="str">
        <f>IF('True_Odds_Calculator_3-way'!A416="","",'True_Odds_Calculator_3-way'!A416)</f>
        <v/>
      </c>
      <c r="B415" s="4" t="str">
        <f>IF('True_Odds_Calculator_3-way'!B416="","",'True_Odds_Calculator_3-way'!B416)</f>
        <v/>
      </c>
      <c r="C415" s="4" t="str">
        <f>IF('True_Odds_Calculator_3-way'!C416="","",'True_Odds_Calculator_3-way'!C416)</f>
        <v/>
      </c>
      <c r="D415" s="4" t="str">
        <f t="shared" si="30"/>
        <v/>
      </c>
      <c r="E415" s="4" t="str">
        <f t="shared" si="31"/>
        <v/>
      </c>
      <c r="F415" s="4" t="str">
        <f t="shared" si="32"/>
        <v/>
      </c>
      <c r="G415" s="4" t="str">
        <f t="shared" si="33"/>
        <v/>
      </c>
      <c r="I415" s="4" t="str">
        <f t="shared" si="34"/>
        <v/>
      </c>
    </row>
    <row r="416" spans="1:9" x14ac:dyDescent="0.2">
      <c r="A416" s="4" t="str">
        <f>IF('True_Odds_Calculator_3-way'!A417="","",'True_Odds_Calculator_3-way'!A417)</f>
        <v/>
      </c>
      <c r="B416" s="4" t="str">
        <f>IF('True_Odds_Calculator_3-way'!B417="","",'True_Odds_Calculator_3-way'!B417)</f>
        <v/>
      </c>
      <c r="C416" s="4" t="str">
        <f>IF('True_Odds_Calculator_3-way'!C417="","",'True_Odds_Calculator_3-way'!C417)</f>
        <v/>
      </c>
      <c r="D416" s="4" t="str">
        <f t="shared" si="30"/>
        <v/>
      </c>
      <c r="E416" s="4" t="str">
        <f t="shared" si="31"/>
        <v/>
      </c>
      <c r="F416" s="4" t="str">
        <f t="shared" si="32"/>
        <v/>
      </c>
      <c r="G416" s="4" t="str">
        <f t="shared" si="33"/>
        <v/>
      </c>
      <c r="I416" s="4" t="str">
        <f t="shared" si="34"/>
        <v/>
      </c>
    </row>
    <row r="417" spans="1:9" x14ac:dyDescent="0.2">
      <c r="A417" s="4" t="str">
        <f>IF('True_Odds_Calculator_3-way'!A418="","",'True_Odds_Calculator_3-way'!A418)</f>
        <v/>
      </c>
      <c r="B417" s="4" t="str">
        <f>IF('True_Odds_Calculator_3-way'!B418="","",'True_Odds_Calculator_3-way'!B418)</f>
        <v/>
      </c>
      <c r="C417" s="4" t="str">
        <f>IF('True_Odds_Calculator_3-way'!C418="","",'True_Odds_Calculator_3-way'!C418)</f>
        <v/>
      </c>
      <c r="D417" s="4" t="str">
        <f t="shared" si="30"/>
        <v/>
      </c>
      <c r="E417" s="4" t="str">
        <f t="shared" si="31"/>
        <v/>
      </c>
      <c r="F417" s="4" t="str">
        <f t="shared" si="32"/>
        <v/>
      </c>
      <c r="G417" s="4" t="str">
        <f t="shared" si="33"/>
        <v/>
      </c>
      <c r="I417" s="4" t="str">
        <f t="shared" si="34"/>
        <v/>
      </c>
    </row>
    <row r="418" spans="1:9" x14ac:dyDescent="0.2">
      <c r="A418" s="4" t="str">
        <f>IF('True_Odds_Calculator_3-way'!A419="","",'True_Odds_Calculator_3-way'!A419)</f>
        <v/>
      </c>
      <c r="B418" s="4" t="str">
        <f>IF('True_Odds_Calculator_3-way'!B419="","",'True_Odds_Calculator_3-way'!B419)</f>
        <v/>
      </c>
      <c r="C418" s="4" t="str">
        <f>IF('True_Odds_Calculator_3-way'!C419="","",'True_Odds_Calculator_3-way'!C419)</f>
        <v/>
      </c>
      <c r="D418" s="4" t="str">
        <f t="shared" si="30"/>
        <v/>
      </c>
      <c r="E418" s="4" t="str">
        <f t="shared" si="31"/>
        <v/>
      </c>
      <c r="F418" s="4" t="str">
        <f t="shared" si="32"/>
        <v/>
      </c>
      <c r="G418" s="4" t="str">
        <f t="shared" si="33"/>
        <v/>
      </c>
      <c r="I418" s="4" t="str">
        <f t="shared" si="34"/>
        <v/>
      </c>
    </row>
    <row r="419" spans="1:9" x14ac:dyDescent="0.2">
      <c r="A419" s="4" t="str">
        <f>IF('True_Odds_Calculator_3-way'!A420="","",'True_Odds_Calculator_3-way'!A420)</f>
        <v/>
      </c>
      <c r="B419" s="4" t="str">
        <f>IF('True_Odds_Calculator_3-way'!B420="","",'True_Odds_Calculator_3-way'!B420)</f>
        <v/>
      </c>
      <c r="C419" s="4" t="str">
        <f>IF('True_Odds_Calculator_3-way'!C420="","",'True_Odds_Calculator_3-way'!C420)</f>
        <v/>
      </c>
      <c r="D419" s="4" t="str">
        <f t="shared" si="30"/>
        <v/>
      </c>
      <c r="E419" s="4" t="str">
        <f t="shared" si="31"/>
        <v/>
      </c>
      <c r="F419" s="4" t="str">
        <f t="shared" si="32"/>
        <v/>
      </c>
      <c r="G419" s="4" t="str">
        <f t="shared" si="33"/>
        <v/>
      </c>
      <c r="I419" s="4" t="str">
        <f t="shared" si="34"/>
        <v/>
      </c>
    </row>
    <row r="420" spans="1:9" x14ac:dyDescent="0.2">
      <c r="A420" s="4" t="str">
        <f>IF('True_Odds_Calculator_3-way'!A421="","",'True_Odds_Calculator_3-way'!A421)</f>
        <v/>
      </c>
      <c r="B420" s="4" t="str">
        <f>IF('True_Odds_Calculator_3-way'!B421="","",'True_Odds_Calculator_3-way'!B421)</f>
        <v/>
      </c>
      <c r="C420" s="4" t="str">
        <f>IF('True_Odds_Calculator_3-way'!C421="","",'True_Odds_Calculator_3-way'!C421)</f>
        <v/>
      </c>
      <c r="D420" s="4" t="str">
        <f t="shared" si="30"/>
        <v/>
      </c>
      <c r="E420" s="4" t="str">
        <f t="shared" si="31"/>
        <v/>
      </c>
      <c r="F420" s="4" t="str">
        <f t="shared" si="32"/>
        <v/>
      </c>
      <c r="G420" s="4" t="str">
        <f t="shared" si="33"/>
        <v/>
      </c>
      <c r="I420" s="4" t="str">
        <f t="shared" si="34"/>
        <v/>
      </c>
    </row>
    <row r="421" spans="1:9" x14ac:dyDescent="0.2">
      <c r="A421" s="4" t="e">
        <f>IF('True_Odds_Calculator_3-way'!#REF!="","",'True_Odds_Calculator_3-way'!#REF!)</f>
        <v>#REF!</v>
      </c>
      <c r="B421" s="4" t="e">
        <f>IF('True_Odds_Calculator_3-way'!#REF!="","",'True_Odds_Calculator_3-way'!#REF!)</f>
        <v>#REF!</v>
      </c>
      <c r="C421" s="4" t="e">
        <f>IF('True_Odds_Calculator_3-way'!#REF!="","",'True_Odds_Calculator_3-way'!#REF!)</f>
        <v>#REF!</v>
      </c>
      <c r="D421" s="4" t="e">
        <f t="shared" si="30"/>
        <v>#REF!</v>
      </c>
      <c r="E421" s="4" t="e">
        <f t="shared" si="31"/>
        <v>#REF!</v>
      </c>
      <c r="F421" s="4" t="e">
        <f t="shared" si="32"/>
        <v>#REF!</v>
      </c>
      <c r="G421" s="4" t="e">
        <f t="shared" si="33"/>
        <v>#REF!</v>
      </c>
      <c r="I421" s="4" t="e">
        <f t="shared" si="34"/>
        <v>#REF!</v>
      </c>
    </row>
    <row r="422" spans="1:9" x14ac:dyDescent="0.2">
      <c r="A422" s="4" t="e">
        <f>IF('True_Odds_Calculator_3-way'!#REF!="","",'True_Odds_Calculator_3-way'!#REF!)</f>
        <v>#REF!</v>
      </c>
      <c r="B422" s="4" t="e">
        <f>IF('True_Odds_Calculator_3-way'!#REF!="","",'True_Odds_Calculator_3-way'!#REF!)</f>
        <v>#REF!</v>
      </c>
      <c r="C422" s="4" t="e">
        <f>IF('True_Odds_Calculator_3-way'!#REF!="","",'True_Odds_Calculator_3-way'!#REF!)</f>
        <v>#REF!</v>
      </c>
      <c r="D422" s="4" t="e">
        <f t="shared" si="30"/>
        <v>#REF!</v>
      </c>
      <c r="E422" s="4" t="e">
        <f t="shared" si="31"/>
        <v>#REF!</v>
      </c>
      <c r="F422" s="4" t="e">
        <f t="shared" si="32"/>
        <v>#REF!</v>
      </c>
      <c r="G422" s="4" t="e">
        <f t="shared" si="33"/>
        <v>#REF!</v>
      </c>
      <c r="I422" s="4" t="e">
        <f t="shared" si="34"/>
        <v>#REF!</v>
      </c>
    </row>
    <row r="423" spans="1:9" x14ac:dyDescent="0.2">
      <c r="A423" s="4" t="e">
        <f>IF('True_Odds_Calculator_3-way'!#REF!="","",'True_Odds_Calculator_3-way'!#REF!)</f>
        <v>#REF!</v>
      </c>
      <c r="B423" s="4" t="e">
        <f>IF('True_Odds_Calculator_3-way'!#REF!="","",'True_Odds_Calculator_3-way'!#REF!)</f>
        <v>#REF!</v>
      </c>
      <c r="C423" s="4" t="e">
        <f>IF('True_Odds_Calculator_3-way'!#REF!="","",'True_Odds_Calculator_3-way'!#REF!)</f>
        <v>#REF!</v>
      </c>
      <c r="D423" s="4" t="e">
        <f t="shared" si="30"/>
        <v>#REF!</v>
      </c>
      <c r="E423" s="4" t="e">
        <f t="shared" si="31"/>
        <v>#REF!</v>
      </c>
      <c r="F423" s="4" t="e">
        <f t="shared" si="32"/>
        <v>#REF!</v>
      </c>
      <c r="G423" s="4" t="e">
        <f t="shared" si="33"/>
        <v>#REF!</v>
      </c>
      <c r="I423" s="4" t="e">
        <f t="shared" si="34"/>
        <v>#REF!</v>
      </c>
    </row>
    <row r="424" spans="1:9" x14ac:dyDescent="0.2">
      <c r="A424" s="4" t="e">
        <f>IF('True_Odds_Calculator_3-way'!#REF!="","",'True_Odds_Calculator_3-way'!#REF!)</f>
        <v>#REF!</v>
      </c>
      <c r="B424" s="4" t="e">
        <f>IF('True_Odds_Calculator_3-way'!#REF!="","",'True_Odds_Calculator_3-way'!#REF!)</f>
        <v>#REF!</v>
      </c>
      <c r="C424" s="4" t="e">
        <f>IF('True_Odds_Calculator_3-way'!#REF!="","",'True_Odds_Calculator_3-way'!#REF!)</f>
        <v>#REF!</v>
      </c>
      <c r="D424" s="4" t="e">
        <f t="shared" si="30"/>
        <v>#REF!</v>
      </c>
      <c r="E424" s="4" t="e">
        <f t="shared" si="31"/>
        <v>#REF!</v>
      </c>
      <c r="F424" s="4" t="e">
        <f t="shared" si="32"/>
        <v>#REF!</v>
      </c>
      <c r="G424" s="4" t="e">
        <f t="shared" si="33"/>
        <v>#REF!</v>
      </c>
      <c r="I424" s="4" t="e">
        <f t="shared" si="34"/>
        <v>#REF!</v>
      </c>
    </row>
    <row r="425" spans="1:9" x14ac:dyDescent="0.2">
      <c r="A425" s="4" t="str">
        <f>IF('True_Odds_Calculator_3-way'!A422="","",'True_Odds_Calculator_3-way'!A422)</f>
        <v/>
      </c>
      <c r="B425" s="4" t="str">
        <f>IF('True_Odds_Calculator_3-way'!B422="","",'True_Odds_Calculator_3-way'!B422)</f>
        <v/>
      </c>
      <c r="C425" s="4" t="str">
        <f>IF('True_Odds_Calculator_3-way'!C422="","",'True_Odds_Calculator_3-way'!C422)</f>
        <v/>
      </c>
      <c r="D425" s="4" t="str">
        <f t="shared" si="30"/>
        <v/>
      </c>
      <c r="E425" s="4" t="str">
        <f t="shared" si="31"/>
        <v/>
      </c>
      <c r="F425" s="4" t="str">
        <f t="shared" si="32"/>
        <v/>
      </c>
      <c r="G425" s="4" t="str">
        <f t="shared" si="33"/>
        <v/>
      </c>
      <c r="I425" s="4" t="str">
        <f t="shared" si="34"/>
        <v/>
      </c>
    </row>
    <row r="426" spans="1:9" x14ac:dyDescent="0.2">
      <c r="A426" s="4" t="str">
        <f>IF('True_Odds_Calculator_3-way'!A423="","",'True_Odds_Calculator_3-way'!A423)</f>
        <v/>
      </c>
      <c r="B426" s="4" t="str">
        <f>IF('True_Odds_Calculator_3-way'!B423="","",'True_Odds_Calculator_3-way'!B423)</f>
        <v/>
      </c>
      <c r="C426" s="4" t="str">
        <f>IF('True_Odds_Calculator_3-way'!C423="","",'True_Odds_Calculator_3-way'!C423)</f>
        <v/>
      </c>
      <c r="D426" s="4" t="str">
        <f t="shared" si="30"/>
        <v/>
      </c>
      <c r="E426" s="4" t="str">
        <f t="shared" si="31"/>
        <v/>
      </c>
      <c r="F426" s="4" t="str">
        <f t="shared" si="32"/>
        <v/>
      </c>
      <c r="G426" s="4" t="str">
        <f t="shared" si="33"/>
        <v/>
      </c>
      <c r="I426" s="4" t="str">
        <f t="shared" si="34"/>
        <v/>
      </c>
    </row>
    <row r="427" spans="1:9" x14ac:dyDescent="0.2">
      <c r="A427" s="4" t="str">
        <f>IF('True_Odds_Calculator_3-way'!A424="","",'True_Odds_Calculator_3-way'!A424)</f>
        <v/>
      </c>
      <c r="B427" s="4" t="str">
        <f>IF('True_Odds_Calculator_3-way'!B424="","",'True_Odds_Calculator_3-way'!B424)</f>
        <v/>
      </c>
      <c r="C427" s="4" t="str">
        <f>IF('True_Odds_Calculator_3-way'!C424="","",'True_Odds_Calculator_3-way'!C424)</f>
        <v/>
      </c>
      <c r="D427" s="4" t="str">
        <f t="shared" si="30"/>
        <v/>
      </c>
      <c r="E427" s="4" t="str">
        <f t="shared" si="31"/>
        <v/>
      </c>
      <c r="F427" s="4" t="str">
        <f t="shared" si="32"/>
        <v/>
      </c>
      <c r="G427" s="4" t="str">
        <f t="shared" si="33"/>
        <v/>
      </c>
      <c r="I427" s="4" t="str">
        <f t="shared" si="34"/>
        <v/>
      </c>
    </row>
    <row r="428" spans="1:9" x14ac:dyDescent="0.2">
      <c r="A428" s="4" t="str">
        <f>IF('True_Odds_Calculator_3-way'!A425="","",'True_Odds_Calculator_3-way'!A425)</f>
        <v/>
      </c>
      <c r="B428" s="4" t="str">
        <f>IF('True_Odds_Calculator_3-way'!B425="","",'True_Odds_Calculator_3-way'!B425)</f>
        <v/>
      </c>
      <c r="C428" s="4" t="str">
        <f>IF('True_Odds_Calculator_3-way'!C425="","",'True_Odds_Calculator_3-way'!C425)</f>
        <v/>
      </c>
      <c r="D428" s="4" t="str">
        <f t="shared" si="30"/>
        <v/>
      </c>
      <c r="E428" s="4" t="str">
        <f t="shared" si="31"/>
        <v/>
      </c>
      <c r="F428" s="4" t="str">
        <f t="shared" si="32"/>
        <v/>
      </c>
      <c r="G428" s="4" t="str">
        <f t="shared" si="33"/>
        <v/>
      </c>
      <c r="I428" s="4" t="str">
        <f t="shared" si="34"/>
        <v/>
      </c>
    </row>
    <row r="429" spans="1:9" x14ac:dyDescent="0.2">
      <c r="A429" s="4" t="str">
        <f>IF('True_Odds_Calculator_3-way'!A426="","",'True_Odds_Calculator_3-way'!A426)</f>
        <v/>
      </c>
      <c r="B429" s="4" t="str">
        <f>IF('True_Odds_Calculator_3-way'!B426="","",'True_Odds_Calculator_3-way'!B426)</f>
        <v/>
      </c>
      <c r="C429" s="4" t="str">
        <f>IF('True_Odds_Calculator_3-way'!C426="","",'True_Odds_Calculator_3-way'!C426)</f>
        <v/>
      </c>
      <c r="D429" s="4" t="str">
        <f t="shared" si="30"/>
        <v/>
      </c>
      <c r="E429" s="4" t="str">
        <f t="shared" si="31"/>
        <v/>
      </c>
      <c r="F429" s="4" t="str">
        <f t="shared" si="32"/>
        <v/>
      </c>
      <c r="G429" s="4" t="str">
        <f t="shared" si="33"/>
        <v/>
      </c>
      <c r="I429" s="4" t="str">
        <f t="shared" si="34"/>
        <v/>
      </c>
    </row>
    <row r="430" spans="1:9" x14ac:dyDescent="0.2">
      <c r="A430" s="4" t="str">
        <f>IF('True_Odds_Calculator_3-way'!A427="","",'True_Odds_Calculator_3-way'!A427)</f>
        <v/>
      </c>
      <c r="B430" s="4" t="str">
        <f>IF('True_Odds_Calculator_3-way'!B427="","",'True_Odds_Calculator_3-way'!B427)</f>
        <v/>
      </c>
      <c r="C430" s="4" t="str">
        <f>IF('True_Odds_Calculator_3-way'!C427="","",'True_Odds_Calculator_3-way'!C427)</f>
        <v/>
      </c>
      <c r="D430" s="4" t="str">
        <f t="shared" si="30"/>
        <v/>
      </c>
      <c r="E430" s="4" t="str">
        <f t="shared" si="31"/>
        <v/>
      </c>
      <c r="F430" s="4" t="str">
        <f t="shared" si="32"/>
        <v/>
      </c>
      <c r="G430" s="4" t="str">
        <f t="shared" si="33"/>
        <v/>
      </c>
      <c r="I430" s="4" t="str">
        <f t="shared" si="34"/>
        <v/>
      </c>
    </row>
    <row r="431" spans="1:9" x14ac:dyDescent="0.2">
      <c r="A431" s="4" t="str">
        <f>IF('True_Odds_Calculator_3-way'!A428="","",'True_Odds_Calculator_3-way'!A428)</f>
        <v/>
      </c>
      <c r="B431" s="4" t="str">
        <f>IF('True_Odds_Calculator_3-way'!B428="","",'True_Odds_Calculator_3-way'!B428)</f>
        <v/>
      </c>
      <c r="C431" s="4" t="str">
        <f>IF('True_Odds_Calculator_3-way'!C428="","",'True_Odds_Calculator_3-way'!C428)</f>
        <v/>
      </c>
      <c r="D431" s="4" t="str">
        <f t="shared" si="30"/>
        <v/>
      </c>
      <c r="E431" s="4" t="str">
        <f t="shared" si="31"/>
        <v/>
      </c>
      <c r="F431" s="4" t="str">
        <f t="shared" si="32"/>
        <v/>
      </c>
      <c r="G431" s="4" t="str">
        <f t="shared" si="33"/>
        <v/>
      </c>
      <c r="I431" s="4" t="str">
        <f t="shared" si="34"/>
        <v/>
      </c>
    </row>
    <row r="432" spans="1:9" x14ac:dyDescent="0.2">
      <c r="A432" s="4" t="str">
        <f>IF('True_Odds_Calculator_3-way'!A429="","",'True_Odds_Calculator_3-way'!A429)</f>
        <v/>
      </c>
      <c r="B432" s="4" t="str">
        <f>IF('True_Odds_Calculator_3-way'!B429="","",'True_Odds_Calculator_3-way'!B429)</f>
        <v/>
      </c>
      <c r="C432" s="4" t="str">
        <f>IF('True_Odds_Calculator_3-way'!C429="","",'True_Odds_Calculator_3-way'!C429)</f>
        <v/>
      </c>
      <c r="D432" s="4" t="str">
        <f t="shared" si="30"/>
        <v/>
      </c>
      <c r="E432" s="4" t="str">
        <f t="shared" si="31"/>
        <v/>
      </c>
      <c r="F432" s="4" t="str">
        <f t="shared" si="32"/>
        <v/>
      </c>
      <c r="G432" s="4" t="str">
        <f t="shared" si="33"/>
        <v/>
      </c>
      <c r="I432" s="4" t="str">
        <f t="shared" si="34"/>
        <v/>
      </c>
    </row>
    <row r="433" spans="1:9" x14ac:dyDescent="0.2">
      <c r="A433" s="4" t="str">
        <f>IF('True_Odds_Calculator_3-way'!A430="","",'True_Odds_Calculator_3-way'!A430)</f>
        <v/>
      </c>
      <c r="B433" s="4" t="str">
        <f>IF('True_Odds_Calculator_3-way'!B430="","",'True_Odds_Calculator_3-way'!B430)</f>
        <v/>
      </c>
      <c r="C433" s="4" t="str">
        <f>IF('True_Odds_Calculator_3-way'!C430="","",'True_Odds_Calculator_3-way'!C430)</f>
        <v/>
      </c>
      <c r="D433" s="4" t="str">
        <f t="shared" si="30"/>
        <v/>
      </c>
      <c r="E433" s="4" t="str">
        <f t="shared" si="31"/>
        <v/>
      </c>
      <c r="F433" s="4" t="str">
        <f t="shared" si="32"/>
        <v/>
      </c>
      <c r="G433" s="4" t="str">
        <f t="shared" si="33"/>
        <v/>
      </c>
      <c r="I433" s="4" t="str">
        <f t="shared" si="34"/>
        <v/>
      </c>
    </row>
    <row r="434" spans="1:9" x14ac:dyDescent="0.2">
      <c r="A434" s="4" t="str">
        <f>IF('True_Odds_Calculator_3-way'!A431="","",'True_Odds_Calculator_3-way'!A431)</f>
        <v/>
      </c>
      <c r="B434" s="4" t="str">
        <f>IF('True_Odds_Calculator_3-way'!B431="","",'True_Odds_Calculator_3-way'!B431)</f>
        <v/>
      </c>
      <c r="C434" s="4" t="str">
        <f>IF('True_Odds_Calculator_3-way'!C431="","",'True_Odds_Calculator_3-way'!C431)</f>
        <v/>
      </c>
      <c r="D434" s="4" t="str">
        <f t="shared" si="30"/>
        <v/>
      </c>
      <c r="E434" s="4" t="str">
        <f t="shared" si="31"/>
        <v/>
      </c>
      <c r="F434" s="4" t="str">
        <f t="shared" si="32"/>
        <v/>
      </c>
      <c r="G434" s="4" t="str">
        <f t="shared" si="33"/>
        <v/>
      </c>
      <c r="I434" s="4" t="str">
        <f t="shared" si="34"/>
        <v/>
      </c>
    </row>
    <row r="435" spans="1:9" x14ac:dyDescent="0.2">
      <c r="A435" s="4" t="str">
        <f>IF('True_Odds_Calculator_3-way'!A432="","",'True_Odds_Calculator_3-way'!A432)</f>
        <v/>
      </c>
      <c r="B435" s="4" t="str">
        <f>IF('True_Odds_Calculator_3-way'!B432="","",'True_Odds_Calculator_3-way'!B432)</f>
        <v/>
      </c>
      <c r="C435" s="4" t="str">
        <f>IF('True_Odds_Calculator_3-way'!C432="","",'True_Odds_Calculator_3-way'!C432)</f>
        <v/>
      </c>
      <c r="D435" s="4" t="str">
        <f t="shared" si="30"/>
        <v/>
      </c>
      <c r="E435" s="4" t="str">
        <f t="shared" si="31"/>
        <v/>
      </c>
      <c r="F435" s="4" t="str">
        <f t="shared" si="32"/>
        <v/>
      </c>
      <c r="G435" s="4" t="str">
        <f t="shared" si="33"/>
        <v/>
      </c>
      <c r="I435" s="4" t="str">
        <f t="shared" si="34"/>
        <v/>
      </c>
    </row>
    <row r="436" spans="1:9" x14ac:dyDescent="0.2">
      <c r="A436" s="4" t="str">
        <f>IF('True_Odds_Calculator_3-way'!A433="","",'True_Odds_Calculator_3-way'!A433)</f>
        <v/>
      </c>
      <c r="B436" s="4" t="str">
        <f>IF('True_Odds_Calculator_3-way'!B433="","",'True_Odds_Calculator_3-way'!B433)</f>
        <v/>
      </c>
      <c r="C436" s="4" t="str">
        <f>IF('True_Odds_Calculator_3-way'!C433="","",'True_Odds_Calculator_3-way'!C433)</f>
        <v/>
      </c>
      <c r="D436" s="4" t="str">
        <f t="shared" si="30"/>
        <v/>
      </c>
      <c r="E436" s="4" t="str">
        <f t="shared" si="31"/>
        <v/>
      </c>
      <c r="F436" s="4" t="str">
        <f t="shared" si="32"/>
        <v/>
      </c>
      <c r="G436" s="4" t="str">
        <f t="shared" si="33"/>
        <v/>
      </c>
      <c r="I436" s="4" t="str">
        <f t="shared" si="34"/>
        <v/>
      </c>
    </row>
    <row r="437" spans="1:9" x14ac:dyDescent="0.2">
      <c r="A437" s="4" t="str">
        <f>IF('True_Odds_Calculator_3-way'!A434="","",'True_Odds_Calculator_3-way'!A434)</f>
        <v/>
      </c>
      <c r="B437" s="4" t="str">
        <f>IF('True_Odds_Calculator_3-way'!B434="","",'True_Odds_Calculator_3-way'!B434)</f>
        <v/>
      </c>
      <c r="C437" s="4" t="str">
        <f>IF('True_Odds_Calculator_3-way'!C434="","",'True_Odds_Calculator_3-way'!C434)</f>
        <v/>
      </c>
      <c r="D437" s="4" t="str">
        <f t="shared" si="30"/>
        <v/>
      </c>
      <c r="E437" s="4" t="str">
        <f t="shared" si="31"/>
        <v/>
      </c>
      <c r="F437" s="4" t="str">
        <f t="shared" si="32"/>
        <v/>
      </c>
      <c r="G437" s="4" t="str">
        <f t="shared" si="33"/>
        <v/>
      </c>
      <c r="I437" s="4" t="str">
        <f t="shared" si="34"/>
        <v/>
      </c>
    </row>
    <row r="438" spans="1:9" x14ac:dyDescent="0.2">
      <c r="A438" s="4" t="str">
        <f>IF('True_Odds_Calculator_3-way'!A435="","",'True_Odds_Calculator_3-way'!A435)</f>
        <v/>
      </c>
      <c r="B438" s="4" t="str">
        <f>IF('True_Odds_Calculator_3-way'!B435="","",'True_Odds_Calculator_3-way'!B435)</f>
        <v/>
      </c>
      <c r="C438" s="4" t="str">
        <f>IF('True_Odds_Calculator_3-way'!C435="","",'True_Odds_Calculator_3-way'!C435)</f>
        <v/>
      </c>
      <c r="D438" s="4" t="str">
        <f t="shared" si="30"/>
        <v/>
      </c>
      <c r="E438" s="4" t="str">
        <f t="shared" si="31"/>
        <v/>
      </c>
      <c r="F438" s="4" t="str">
        <f t="shared" si="32"/>
        <v/>
      </c>
      <c r="G438" s="4" t="str">
        <f t="shared" si="33"/>
        <v/>
      </c>
      <c r="I438" s="4" t="str">
        <f t="shared" si="34"/>
        <v/>
      </c>
    </row>
    <row r="439" spans="1:9" x14ac:dyDescent="0.2">
      <c r="A439" s="4" t="str">
        <f>IF('True_Odds_Calculator_3-way'!A436="","",'True_Odds_Calculator_3-way'!A436)</f>
        <v/>
      </c>
      <c r="B439" s="4" t="str">
        <f>IF('True_Odds_Calculator_3-way'!B436="","",'True_Odds_Calculator_3-way'!B436)</f>
        <v/>
      </c>
      <c r="C439" s="4" t="str">
        <f>IF('True_Odds_Calculator_3-way'!C436="","",'True_Odds_Calculator_3-way'!C436)</f>
        <v/>
      </c>
      <c r="D439" s="4" t="str">
        <f t="shared" si="30"/>
        <v/>
      </c>
      <c r="E439" s="4" t="str">
        <f t="shared" si="31"/>
        <v/>
      </c>
      <c r="F439" s="4" t="str">
        <f t="shared" si="32"/>
        <v/>
      </c>
      <c r="G439" s="4" t="str">
        <f t="shared" si="33"/>
        <v/>
      </c>
      <c r="I439" s="4" t="str">
        <f t="shared" si="34"/>
        <v/>
      </c>
    </row>
    <row r="440" spans="1:9" x14ac:dyDescent="0.2">
      <c r="A440" s="4" t="str">
        <f>IF('True_Odds_Calculator_3-way'!A437="","",'True_Odds_Calculator_3-way'!A437)</f>
        <v/>
      </c>
      <c r="B440" s="4" t="str">
        <f>IF('True_Odds_Calculator_3-way'!B437="","",'True_Odds_Calculator_3-way'!B437)</f>
        <v/>
      </c>
      <c r="C440" s="4" t="str">
        <f>IF('True_Odds_Calculator_3-way'!C437="","",'True_Odds_Calculator_3-way'!C437)</f>
        <v/>
      </c>
      <c r="D440" s="4" t="str">
        <f t="shared" si="30"/>
        <v/>
      </c>
      <c r="E440" s="4" t="str">
        <f t="shared" si="31"/>
        <v/>
      </c>
      <c r="F440" s="4" t="str">
        <f t="shared" si="32"/>
        <v/>
      </c>
      <c r="G440" s="4" t="str">
        <f t="shared" si="33"/>
        <v/>
      </c>
      <c r="I440" s="4" t="str">
        <f t="shared" si="34"/>
        <v/>
      </c>
    </row>
    <row r="441" spans="1:9" x14ac:dyDescent="0.2">
      <c r="A441" s="4" t="str">
        <f>IF('True_Odds_Calculator_3-way'!A438="","",'True_Odds_Calculator_3-way'!A438)</f>
        <v/>
      </c>
      <c r="B441" s="4" t="str">
        <f>IF('True_Odds_Calculator_3-way'!B438="","",'True_Odds_Calculator_3-way'!B438)</f>
        <v/>
      </c>
      <c r="C441" s="4" t="str">
        <f>IF('True_Odds_Calculator_3-way'!C438="","",'True_Odds_Calculator_3-way'!C438)</f>
        <v/>
      </c>
      <c r="D441" s="4" t="str">
        <f t="shared" si="30"/>
        <v/>
      </c>
      <c r="E441" s="4" t="str">
        <f t="shared" si="31"/>
        <v/>
      </c>
      <c r="F441" s="4" t="str">
        <f t="shared" si="32"/>
        <v/>
      </c>
      <c r="G441" s="4" t="str">
        <f t="shared" si="33"/>
        <v/>
      </c>
      <c r="I441" s="4" t="str">
        <f t="shared" si="34"/>
        <v/>
      </c>
    </row>
    <row r="442" spans="1:9" x14ac:dyDescent="0.2">
      <c r="A442" s="4" t="str">
        <f>IF('True_Odds_Calculator_3-way'!A439="","",'True_Odds_Calculator_3-way'!A439)</f>
        <v/>
      </c>
      <c r="B442" s="4" t="str">
        <f>IF('True_Odds_Calculator_3-way'!B439="","",'True_Odds_Calculator_3-way'!B439)</f>
        <v/>
      </c>
      <c r="C442" s="4" t="str">
        <f>IF('True_Odds_Calculator_3-way'!C439="","",'True_Odds_Calculator_3-way'!C439)</f>
        <v/>
      </c>
      <c r="D442" s="4" t="str">
        <f t="shared" si="30"/>
        <v/>
      </c>
      <c r="E442" s="4" t="str">
        <f t="shared" si="31"/>
        <v/>
      </c>
      <c r="F442" s="4" t="str">
        <f t="shared" si="32"/>
        <v/>
      </c>
      <c r="G442" s="4" t="str">
        <f t="shared" si="33"/>
        <v/>
      </c>
      <c r="I442" s="4" t="str">
        <f t="shared" si="34"/>
        <v/>
      </c>
    </row>
    <row r="443" spans="1:9" x14ac:dyDescent="0.2">
      <c r="A443" s="4" t="str">
        <f>IF('True_Odds_Calculator_3-way'!A440="","",'True_Odds_Calculator_3-way'!A440)</f>
        <v/>
      </c>
      <c r="B443" s="4" t="str">
        <f>IF('True_Odds_Calculator_3-way'!B440="","",'True_Odds_Calculator_3-way'!B440)</f>
        <v/>
      </c>
      <c r="C443" s="4" t="str">
        <f>IF('True_Odds_Calculator_3-way'!C440="","",'True_Odds_Calculator_3-way'!C440)</f>
        <v/>
      </c>
      <c r="D443" s="4" t="str">
        <f t="shared" si="30"/>
        <v/>
      </c>
      <c r="E443" s="4" t="str">
        <f t="shared" si="31"/>
        <v/>
      </c>
      <c r="F443" s="4" t="str">
        <f t="shared" si="32"/>
        <v/>
      </c>
      <c r="G443" s="4" t="str">
        <f t="shared" si="33"/>
        <v/>
      </c>
      <c r="I443" s="4" t="str">
        <f t="shared" si="34"/>
        <v/>
      </c>
    </row>
    <row r="444" spans="1:9" x14ac:dyDescent="0.2">
      <c r="A444" s="4" t="str">
        <f>IF('True_Odds_Calculator_3-way'!A441="","",'True_Odds_Calculator_3-way'!A441)</f>
        <v/>
      </c>
      <c r="B444" s="4" t="str">
        <f>IF('True_Odds_Calculator_3-way'!B441="","",'True_Odds_Calculator_3-way'!B441)</f>
        <v/>
      </c>
      <c r="C444" s="4" t="str">
        <f>IF('True_Odds_Calculator_3-way'!C441="","",'True_Odds_Calculator_3-way'!C441)</f>
        <v/>
      </c>
      <c r="D444" s="4" t="str">
        <f t="shared" si="30"/>
        <v/>
      </c>
      <c r="E444" s="4" t="str">
        <f t="shared" si="31"/>
        <v/>
      </c>
      <c r="F444" s="4" t="str">
        <f t="shared" si="32"/>
        <v/>
      </c>
      <c r="G444" s="4" t="str">
        <f t="shared" si="33"/>
        <v/>
      </c>
      <c r="I444" s="4" t="str">
        <f t="shared" si="34"/>
        <v/>
      </c>
    </row>
    <row r="445" spans="1:9" x14ac:dyDescent="0.2">
      <c r="A445" s="4" t="str">
        <f>IF('True_Odds_Calculator_3-way'!A442="","",'True_Odds_Calculator_3-way'!A442)</f>
        <v/>
      </c>
      <c r="B445" s="4" t="str">
        <f>IF('True_Odds_Calculator_3-way'!B442="","",'True_Odds_Calculator_3-way'!B442)</f>
        <v/>
      </c>
      <c r="C445" s="4" t="str">
        <f>IF('True_Odds_Calculator_3-way'!C442="","",'True_Odds_Calculator_3-way'!C442)</f>
        <v/>
      </c>
      <c r="D445" s="4" t="str">
        <f t="shared" si="30"/>
        <v/>
      </c>
      <c r="E445" s="4" t="str">
        <f t="shared" si="31"/>
        <v/>
      </c>
      <c r="F445" s="4" t="str">
        <f t="shared" si="32"/>
        <v/>
      </c>
      <c r="G445" s="4" t="str">
        <f t="shared" si="33"/>
        <v/>
      </c>
      <c r="I445" s="4" t="str">
        <f t="shared" si="34"/>
        <v/>
      </c>
    </row>
    <row r="446" spans="1:9" x14ac:dyDescent="0.2">
      <c r="A446" s="4" t="str">
        <f>IF('True_Odds_Calculator_3-way'!A443="","",'True_Odds_Calculator_3-way'!A443)</f>
        <v/>
      </c>
      <c r="B446" s="4" t="str">
        <f>IF('True_Odds_Calculator_3-way'!B443="","",'True_Odds_Calculator_3-way'!B443)</f>
        <v/>
      </c>
      <c r="C446" s="4" t="str">
        <f>IF('True_Odds_Calculator_3-way'!C443="","",'True_Odds_Calculator_3-way'!C443)</f>
        <v/>
      </c>
      <c r="D446" s="4" t="str">
        <f t="shared" si="30"/>
        <v/>
      </c>
      <c r="E446" s="4" t="str">
        <f t="shared" si="31"/>
        <v/>
      </c>
      <c r="F446" s="4" t="str">
        <f t="shared" si="32"/>
        <v/>
      </c>
      <c r="G446" s="4" t="str">
        <f t="shared" si="33"/>
        <v/>
      </c>
      <c r="I446" s="4" t="str">
        <f t="shared" si="34"/>
        <v/>
      </c>
    </row>
    <row r="447" spans="1:9" x14ac:dyDescent="0.2">
      <c r="A447" s="4" t="str">
        <f>IF('True_Odds_Calculator_3-way'!A444="","",'True_Odds_Calculator_3-way'!A444)</f>
        <v/>
      </c>
      <c r="B447" s="4" t="str">
        <f>IF('True_Odds_Calculator_3-way'!B444="","",'True_Odds_Calculator_3-way'!B444)</f>
        <v/>
      </c>
      <c r="C447" s="4" t="str">
        <f>IF('True_Odds_Calculator_3-way'!C444="","",'True_Odds_Calculator_3-way'!C444)</f>
        <v/>
      </c>
      <c r="D447" s="4" t="str">
        <f t="shared" si="30"/>
        <v/>
      </c>
      <c r="E447" s="4" t="str">
        <f t="shared" si="31"/>
        <v/>
      </c>
      <c r="F447" s="4" t="str">
        <f t="shared" si="32"/>
        <v/>
      </c>
      <c r="G447" s="4" t="str">
        <f t="shared" si="33"/>
        <v/>
      </c>
      <c r="I447" s="4" t="str">
        <f t="shared" si="34"/>
        <v/>
      </c>
    </row>
    <row r="448" spans="1:9" x14ac:dyDescent="0.2">
      <c r="A448" s="4" t="str">
        <f>IF('True_Odds_Calculator_3-way'!A445="","",'True_Odds_Calculator_3-way'!A445)</f>
        <v/>
      </c>
      <c r="B448" s="4" t="str">
        <f>IF('True_Odds_Calculator_3-way'!B445="","",'True_Odds_Calculator_3-way'!B445)</f>
        <v/>
      </c>
      <c r="C448" s="4" t="str">
        <f>IF('True_Odds_Calculator_3-way'!C445="","",'True_Odds_Calculator_3-way'!C445)</f>
        <v/>
      </c>
      <c r="D448" s="4" t="str">
        <f t="shared" si="30"/>
        <v/>
      </c>
      <c r="E448" s="4" t="str">
        <f t="shared" si="31"/>
        <v/>
      </c>
      <c r="F448" s="4" t="str">
        <f t="shared" si="32"/>
        <v/>
      </c>
      <c r="G448" s="4" t="str">
        <f t="shared" si="33"/>
        <v/>
      </c>
      <c r="I448" s="4" t="str">
        <f t="shared" si="34"/>
        <v/>
      </c>
    </row>
    <row r="449" spans="1:9" x14ac:dyDescent="0.2">
      <c r="A449" s="4" t="str">
        <f>IF('True_Odds_Calculator_3-way'!A446="","",'True_Odds_Calculator_3-way'!A446)</f>
        <v/>
      </c>
      <c r="B449" s="4" t="str">
        <f>IF('True_Odds_Calculator_3-way'!B446="","",'True_Odds_Calculator_3-way'!B446)</f>
        <v/>
      </c>
      <c r="C449" s="4" t="str">
        <f>IF('True_Odds_Calculator_3-way'!C446="","",'True_Odds_Calculator_3-way'!C446)</f>
        <v/>
      </c>
      <c r="D449" s="4" t="str">
        <f t="shared" si="30"/>
        <v/>
      </c>
      <c r="E449" s="4" t="str">
        <f t="shared" si="31"/>
        <v/>
      </c>
      <c r="F449" s="4" t="str">
        <f t="shared" si="32"/>
        <v/>
      </c>
      <c r="G449" s="4" t="str">
        <f t="shared" si="33"/>
        <v/>
      </c>
      <c r="I449" s="4" t="str">
        <f t="shared" si="34"/>
        <v/>
      </c>
    </row>
    <row r="450" spans="1:9" x14ac:dyDescent="0.2">
      <c r="A450" s="4" t="str">
        <f>IF('True_Odds_Calculator_3-way'!A447="","",'True_Odds_Calculator_3-way'!A447)</f>
        <v/>
      </c>
      <c r="B450" s="4" t="str">
        <f>IF('True_Odds_Calculator_3-way'!B447="","",'True_Odds_Calculator_3-way'!B447)</f>
        <v/>
      </c>
      <c r="C450" s="4" t="str">
        <f>IF('True_Odds_Calculator_3-way'!C447="","",'True_Odds_Calculator_3-way'!C447)</f>
        <v/>
      </c>
      <c r="D450" s="4" t="str">
        <f t="shared" si="30"/>
        <v/>
      </c>
      <c r="E450" s="4" t="str">
        <f t="shared" si="31"/>
        <v/>
      </c>
      <c r="F450" s="4" t="str">
        <f t="shared" si="32"/>
        <v/>
      </c>
      <c r="G450" s="4" t="str">
        <f t="shared" si="33"/>
        <v/>
      </c>
      <c r="I450" s="4" t="str">
        <f t="shared" si="34"/>
        <v/>
      </c>
    </row>
    <row r="451" spans="1:9" x14ac:dyDescent="0.2">
      <c r="A451" s="4" t="str">
        <f>IF('True_Odds_Calculator_3-way'!A448="","",'True_Odds_Calculator_3-way'!A448)</f>
        <v/>
      </c>
      <c r="B451" s="4" t="str">
        <f>IF('True_Odds_Calculator_3-way'!B448="","",'True_Odds_Calculator_3-way'!B448)</f>
        <v/>
      </c>
      <c r="C451" s="4" t="str">
        <f>IF('True_Odds_Calculator_3-way'!C448="","",'True_Odds_Calculator_3-way'!C448)</f>
        <v/>
      </c>
      <c r="D451" s="4" t="str">
        <f t="shared" ref="D451:D514" si="35">IF(A451="","",((1/A451)+(1/B451)+(1/C451))-1)</f>
        <v/>
      </c>
      <c r="E451" s="4" t="str">
        <f t="shared" ref="E451:E514" si="36">IF(A451="","",(3*A451)/(3-($D451*A451)))</f>
        <v/>
      </c>
      <c r="F451" s="4" t="str">
        <f t="shared" ref="F451:F514" si="37">IF(B451="","",(3*B451)/(3-($D451*B451)))</f>
        <v/>
      </c>
      <c r="G451" s="4" t="str">
        <f t="shared" ref="G451:G514" si="38">IF(C451="","",(3*C451)/(3-($D451*C451)))</f>
        <v/>
      </c>
      <c r="I451" s="4" t="str">
        <f t="shared" ref="I451:I514" si="39">IF(A451="","",D451+1)</f>
        <v/>
      </c>
    </row>
    <row r="452" spans="1:9" x14ac:dyDescent="0.2">
      <c r="A452" s="4" t="str">
        <f>IF('True_Odds_Calculator_3-way'!A449="","",'True_Odds_Calculator_3-way'!A449)</f>
        <v/>
      </c>
      <c r="B452" s="4" t="str">
        <f>IF('True_Odds_Calculator_3-way'!B449="","",'True_Odds_Calculator_3-way'!B449)</f>
        <v/>
      </c>
      <c r="C452" s="4" t="str">
        <f>IF('True_Odds_Calculator_3-way'!C449="","",'True_Odds_Calculator_3-way'!C449)</f>
        <v/>
      </c>
      <c r="D452" s="4" t="str">
        <f t="shared" si="35"/>
        <v/>
      </c>
      <c r="E452" s="4" t="str">
        <f t="shared" si="36"/>
        <v/>
      </c>
      <c r="F452" s="4" t="str">
        <f t="shared" si="37"/>
        <v/>
      </c>
      <c r="G452" s="4" t="str">
        <f t="shared" si="38"/>
        <v/>
      </c>
      <c r="I452" s="4" t="str">
        <f t="shared" si="39"/>
        <v/>
      </c>
    </row>
    <row r="453" spans="1:9" x14ac:dyDescent="0.2">
      <c r="A453" s="4" t="str">
        <f>IF('True_Odds_Calculator_3-way'!A450="","",'True_Odds_Calculator_3-way'!A450)</f>
        <v/>
      </c>
      <c r="B453" s="4" t="str">
        <f>IF('True_Odds_Calculator_3-way'!B450="","",'True_Odds_Calculator_3-way'!B450)</f>
        <v/>
      </c>
      <c r="C453" s="4" t="str">
        <f>IF('True_Odds_Calculator_3-way'!C450="","",'True_Odds_Calculator_3-way'!C450)</f>
        <v/>
      </c>
      <c r="D453" s="4" t="str">
        <f t="shared" si="35"/>
        <v/>
      </c>
      <c r="E453" s="4" t="str">
        <f t="shared" si="36"/>
        <v/>
      </c>
      <c r="F453" s="4" t="str">
        <f t="shared" si="37"/>
        <v/>
      </c>
      <c r="G453" s="4" t="str">
        <f t="shared" si="38"/>
        <v/>
      </c>
      <c r="I453" s="4" t="str">
        <f t="shared" si="39"/>
        <v/>
      </c>
    </row>
    <row r="454" spans="1:9" x14ac:dyDescent="0.2">
      <c r="A454" s="4" t="str">
        <f>IF('True_Odds_Calculator_3-way'!A451="","",'True_Odds_Calculator_3-way'!A451)</f>
        <v/>
      </c>
      <c r="B454" s="4" t="str">
        <f>IF('True_Odds_Calculator_3-way'!B451="","",'True_Odds_Calculator_3-way'!B451)</f>
        <v/>
      </c>
      <c r="C454" s="4" t="str">
        <f>IF('True_Odds_Calculator_3-way'!C451="","",'True_Odds_Calculator_3-way'!C451)</f>
        <v/>
      </c>
      <c r="D454" s="4" t="str">
        <f t="shared" si="35"/>
        <v/>
      </c>
      <c r="E454" s="4" t="str">
        <f t="shared" si="36"/>
        <v/>
      </c>
      <c r="F454" s="4" t="str">
        <f t="shared" si="37"/>
        <v/>
      </c>
      <c r="G454" s="4" t="str">
        <f t="shared" si="38"/>
        <v/>
      </c>
      <c r="I454" s="4" t="str">
        <f t="shared" si="39"/>
        <v/>
      </c>
    </row>
    <row r="455" spans="1:9" x14ac:dyDescent="0.2">
      <c r="A455" s="4" t="str">
        <f>IF('True_Odds_Calculator_3-way'!A452="","",'True_Odds_Calculator_3-way'!A452)</f>
        <v/>
      </c>
      <c r="B455" s="4" t="str">
        <f>IF('True_Odds_Calculator_3-way'!B452="","",'True_Odds_Calculator_3-way'!B452)</f>
        <v/>
      </c>
      <c r="C455" s="4" t="str">
        <f>IF('True_Odds_Calculator_3-way'!C452="","",'True_Odds_Calculator_3-way'!C452)</f>
        <v/>
      </c>
      <c r="D455" s="4" t="str">
        <f t="shared" si="35"/>
        <v/>
      </c>
      <c r="E455" s="4" t="str">
        <f t="shared" si="36"/>
        <v/>
      </c>
      <c r="F455" s="4" t="str">
        <f t="shared" si="37"/>
        <v/>
      </c>
      <c r="G455" s="4" t="str">
        <f t="shared" si="38"/>
        <v/>
      </c>
      <c r="I455" s="4" t="str">
        <f t="shared" si="39"/>
        <v/>
      </c>
    </row>
    <row r="456" spans="1:9" x14ac:dyDescent="0.2">
      <c r="A456" s="4" t="str">
        <f>IF('True_Odds_Calculator_3-way'!A453="","",'True_Odds_Calculator_3-way'!A453)</f>
        <v/>
      </c>
      <c r="B456" s="4" t="str">
        <f>IF('True_Odds_Calculator_3-way'!B453="","",'True_Odds_Calculator_3-way'!B453)</f>
        <v/>
      </c>
      <c r="C456" s="4" t="str">
        <f>IF('True_Odds_Calculator_3-way'!C453="","",'True_Odds_Calculator_3-way'!C453)</f>
        <v/>
      </c>
      <c r="D456" s="4" t="str">
        <f t="shared" si="35"/>
        <v/>
      </c>
      <c r="E456" s="4" t="str">
        <f t="shared" si="36"/>
        <v/>
      </c>
      <c r="F456" s="4" t="str">
        <f t="shared" si="37"/>
        <v/>
      </c>
      <c r="G456" s="4" t="str">
        <f t="shared" si="38"/>
        <v/>
      </c>
      <c r="I456" s="4" t="str">
        <f t="shared" si="39"/>
        <v/>
      </c>
    </row>
    <row r="457" spans="1:9" x14ac:dyDescent="0.2">
      <c r="A457" s="4" t="str">
        <f>IF('True_Odds_Calculator_3-way'!A454="","",'True_Odds_Calculator_3-way'!A454)</f>
        <v/>
      </c>
      <c r="B457" s="4" t="str">
        <f>IF('True_Odds_Calculator_3-way'!B454="","",'True_Odds_Calculator_3-way'!B454)</f>
        <v/>
      </c>
      <c r="C457" s="4" t="str">
        <f>IF('True_Odds_Calculator_3-way'!C454="","",'True_Odds_Calculator_3-way'!C454)</f>
        <v/>
      </c>
      <c r="D457" s="4" t="str">
        <f t="shared" si="35"/>
        <v/>
      </c>
      <c r="E457" s="4" t="str">
        <f t="shared" si="36"/>
        <v/>
      </c>
      <c r="F457" s="4" t="str">
        <f t="shared" si="37"/>
        <v/>
      </c>
      <c r="G457" s="4" t="str">
        <f t="shared" si="38"/>
        <v/>
      </c>
      <c r="I457" s="4" t="str">
        <f t="shared" si="39"/>
        <v/>
      </c>
    </row>
    <row r="458" spans="1:9" x14ac:dyDescent="0.2">
      <c r="A458" s="4" t="str">
        <f>IF('True_Odds_Calculator_3-way'!A455="","",'True_Odds_Calculator_3-way'!A455)</f>
        <v/>
      </c>
      <c r="B458" s="4" t="str">
        <f>IF('True_Odds_Calculator_3-way'!B455="","",'True_Odds_Calculator_3-way'!B455)</f>
        <v/>
      </c>
      <c r="C458" s="4" t="str">
        <f>IF('True_Odds_Calculator_3-way'!C455="","",'True_Odds_Calculator_3-way'!C455)</f>
        <v/>
      </c>
      <c r="D458" s="4" t="str">
        <f t="shared" si="35"/>
        <v/>
      </c>
      <c r="E458" s="4" t="str">
        <f t="shared" si="36"/>
        <v/>
      </c>
      <c r="F458" s="4" t="str">
        <f t="shared" si="37"/>
        <v/>
      </c>
      <c r="G458" s="4" t="str">
        <f t="shared" si="38"/>
        <v/>
      </c>
      <c r="I458" s="4" t="str">
        <f t="shared" si="39"/>
        <v/>
      </c>
    </row>
    <row r="459" spans="1:9" x14ac:dyDescent="0.2">
      <c r="A459" s="4" t="str">
        <f>IF('True_Odds_Calculator_3-way'!A456="","",'True_Odds_Calculator_3-way'!A456)</f>
        <v/>
      </c>
      <c r="B459" s="4" t="str">
        <f>IF('True_Odds_Calculator_3-way'!B456="","",'True_Odds_Calculator_3-way'!B456)</f>
        <v/>
      </c>
      <c r="C459" s="4" t="str">
        <f>IF('True_Odds_Calculator_3-way'!C456="","",'True_Odds_Calculator_3-way'!C456)</f>
        <v/>
      </c>
      <c r="D459" s="4" t="str">
        <f t="shared" si="35"/>
        <v/>
      </c>
      <c r="E459" s="4" t="str">
        <f t="shared" si="36"/>
        <v/>
      </c>
      <c r="F459" s="4" t="str">
        <f t="shared" si="37"/>
        <v/>
      </c>
      <c r="G459" s="4" t="str">
        <f t="shared" si="38"/>
        <v/>
      </c>
      <c r="I459" s="4" t="str">
        <f t="shared" si="39"/>
        <v/>
      </c>
    </row>
    <row r="460" spans="1:9" x14ac:dyDescent="0.2">
      <c r="A460" s="4" t="str">
        <f>IF('True_Odds_Calculator_3-way'!A457="","",'True_Odds_Calculator_3-way'!A457)</f>
        <v/>
      </c>
      <c r="B460" s="4" t="str">
        <f>IF('True_Odds_Calculator_3-way'!B457="","",'True_Odds_Calculator_3-way'!B457)</f>
        <v/>
      </c>
      <c r="C460" s="4" t="str">
        <f>IF('True_Odds_Calculator_3-way'!C457="","",'True_Odds_Calculator_3-way'!C457)</f>
        <v/>
      </c>
      <c r="D460" s="4" t="str">
        <f t="shared" si="35"/>
        <v/>
      </c>
      <c r="E460" s="4" t="str">
        <f t="shared" si="36"/>
        <v/>
      </c>
      <c r="F460" s="4" t="str">
        <f t="shared" si="37"/>
        <v/>
      </c>
      <c r="G460" s="4" t="str">
        <f t="shared" si="38"/>
        <v/>
      </c>
      <c r="I460" s="4" t="str">
        <f t="shared" si="39"/>
        <v/>
      </c>
    </row>
    <row r="461" spans="1:9" x14ac:dyDescent="0.2">
      <c r="A461" s="4" t="str">
        <f>IF('True_Odds_Calculator_3-way'!A458="","",'True_Odds_Calculator_3-way'!A458)</f>
        <v/>
      </c>
      <c r="B461" s="4" t="str">
        <f>IF('True_Odds_Calculator_3-way'!B458="","",'True_Odds_Calculator_3-way'!B458)</f>
        <v/>
      </c>
      <c r="C461" s="4" t="str">
        <f>IF('True_Odds_Calculator_3-way'!C458="","",'True_Odds_Calculator_3-way'!C458)</f>
        <v/>
      </c>
      <c r="D461" s="4" t="str">
        <f t="shared" si="35"/>
        <v/>
      </c>
      <c r="E461" s="4" t="str">
        <f t="shared" si="36"/>
        <v/>
      </c>
      <c r="F461" s="4" t="str">
        <f t="shared" si="37"/>
        <v/>
      </c>
      <c r="G461" s="4" t="str">
        <f t="shared" si="38"/>
        <v/>
      </c>
      <c r="I461" s="4" t="str">
        <f t="shared" si="39"/>
        <v/>
      </c>
    </row>
    <row r="462" spans="1:9" x14ac:dyDescent="0.2">
      <c r="A462" s="4" t="str">
        <f>IF('True_Odds_Calculator_3-way'!A459="","",'True_Odds_Calculator_3-way'!A459)</f>
        <v/>
      </c>
      <c r="B462" s="4" t="str">
        <f>IF('True_Odds_Calculator_3-way'!B459="","",'True_Odds_Calculator_3-way'!B459)</f>
        <v/>
      </c>
      <c r="C462" s="4" t="str">
        <f>IF('True_Odds_Calculator_3-way'!C459="","",'True_Odds_Calculator_3-way'!C459)</f>
        <v/>
      </c>
      <c r="D462" s="4" t="str">
        <f t="shared" si="35"/>
        <v/>
      </c>
      <c r="E462" s="4" t="str">
        <f t="shared" si="36"/>
        <v/>
      </c>
      <c r="F462" s="4" t="str">
        <f t="shared" si="37"/>
        <v/>
      </c>
      <c r="G462" s="4" t="str">
        <f t="shared" si="38"/>
        <v/>
      </c>
      <c r="I462" s="4" t="str">
        <f t="shared" si="39"/>
        <v/>
      </c>
    </row>
    <row r="463" spans="1:9" x14ac:dyDescent="0.2">
      <c r="A463" s="4" t="str">
        <f>IF('True_Odds_Calculator_3-way'!A460="","",'True_Odds_Calculator_3-way'!A460)</f>
        <v/>
      </c>
      <c r="B463" s="4" t="str">
        <f>IF('True_Odds_Calculator_3-way'!B460="","",'True_Odds_Calculator_3-way'!B460)</f>
        <v/>
      </c>
      <c r="C463" s="4" t="str">
        <f>IF('True_Odds_Calculator_3-way'!C460="","",'True_Odds_Calculator_3-way'!C460)</f>
        <v/>
      </c>
      <c r="D463" s="4" t="str">
        <f t="shared" si="35"/>
        <v/>
      </c>
      <c r="E463" s="4" t="str">
        <f t="shared" si="36"/>
        <v/>
      </c>
      <c r="F463" s="4" t="str">
        <f t="shared" si="37"/>
        <v/>
      </c>
      <c r="G463" s="4" t="str">
        <f t="shared" si="38"/>
        <v/>
      </c>
      <c r="I463" s="4" t="str">
        <f t="shared" si="39"/>
        <v/>
      </c>
    </row>
    <row r="464" spans="1:9" x14ac:dyDescent="0.2">
      <c r="A464" s="4" t="str">
        <f>IF('True_Odds_Calculator_3-way'!A461="","",'True_Odds_Calculator_3-way'!A461)</f>
        <v/>
      </c>
      <c r="B464" s="4" t="str">
        <f>IF('True_Odds_Calculator_3-way'!B461="","",'True_Odds_Calculator_3-way'!B461)</f>
        <v/>
      </c>
      <c r="C464" s="4" t="str">
        <f>IF('True_Odds_Calculator_3-way'!C461="","",'True_Odds_Calculator_3-way'!C461)</f>
        <v/>
      </c>
      <c r="D464" s="4" t="str">
        <f t="shared" si="35"/>
        <v/>
      </c>
      <c r="E464" s="4" t="str">
        <f t="shared" si="36"/>
        <v/>
      </c>
      <c r="F464" s="4" t="str">
        <f t="shared" si="37"/>
        <v/>
      </c>
      <c r="G464" s="4" t="str">
        <f t="shared" si="38"/>
        <v/>
      </c>
      <c r="I464" s="4" t="str">
        <f t="shared" si="39"/>
        <v/>
      </c>
    </row>
    <row r="465" spans="1:9" x14ac:dyDescent="0.2">
      <c r="A465" s="4" t="str">
        <f>IF('True_Odds_Calculator_3-way'!A462="","",'True_Odds_Calculator_3-way'!A462)</f>
        <v/>
      </c>
      <c r="B465" s="4" t="str">
        <f>IF('True_Odds_Calculator_3-way'!B462="","",'True_Odds_Calculator_3-way'!B462)</f>
        <v/>
      </c>
      <c r="C465" s="4" t="str">
        <f>IF('True_Odds_Calculator_3-way'!C462="","",'True_Odds_Calculator_3-way'!C462)</f>
        <v/>
      </c>
      <c r="D465" s="4" t="str">
        <f t="shared" si="35"/>
        <v/>
      </c>
      <c r="E465" s="4" t="str">
        <f t="shared" si="36"/>
        <v/>
      </c>
      <c r="F465" s="4" t="str">
        <f t="shared" si="37"/>
        <v/>
      </c>
      <c r="G465" s="4" t="str">
        <f t="shared" si="38"/>
        <v/>
      </c>
      <c r="I465" s="4" t="str">
        <f t="shared" si="39"/>
        <v/>
      </c>
    </row>
    <row r="466" spans="1:9" x14ac:dyDescent="0.2">
      <c r="A466" s="4" t="str">
        <f>IF('True_Odds_Calculator_3-way'!A463="","",'True_Odds_Calculator_3-way'!A463)</f>
        <v/>
      </c>
      <c r="B466" s="4" t="str">
        <f>IF('True_Odds_Calculator_3-way'!B463="","",'True_Odds_Calculator_3-way'!B463)</f>
        <v/>
      </c>
      <c r="C466" s="4" t="str">
        <f>IF('True_Odds_Calculator_3-way'!C463="","",'True_Odds_Calculator_3-way'!C463)</f>
        <v/>
      </c>
      <c r="D466" s="4" t="str">
        <f t="shared" si="35"/>
        <v/>
      </c>
      <c r="E466" s="4" t="str">
        <f t="shared" si="36"/>
        <v/>
      </c>
      <c r="F466" s="4" t="str">
        <f t="shared" si="37"/>
        <v/>
      </c>
      <c r="G466" s="4" t="str">
        <f t="shared" si="38"/>
        <v/>
      </c>
      <c r="I466" s="4" t="str">
        <f t="shared" si="39"/>
        <v/>
      </c>
    </row>
    <row r="467" spans="1:9" x14ac:dyDescent="0.2">
      <c r="A467" s="4" t="str">
        <f>IF('True_Odds_Calculator_3-way'!A464="","",'True_Odds_Calculator_3-way'!A464)</f>
        <v/>
      </c>
      <c r="B467" s="4" t="str">
        <f>IF('True_Odds_Calculator_3-way'!B464="","",'True_Odds_Calculator_3-way'!B464)</f>
        <v/>
      </c>
      <c r="C467" s="4" t="str">
        <f>IF('True_Odds_Calculator_3-way'!C464="","",'True_Odds_Calculator_3-way'!C464)</f>
        <v/>
      </c>
      <c r="D467" s="4" t="str">
        <f t="shared" si="35"/>
        <v/>
      </c>
      <c r="E467" s="4" t="str">
        <f t="shared" si="36"/>
        <v/>
      </c>
      <c r="F467" s="4" t="str">
        <f t="shared" si="37"/>
        <v/>
      </c>
      <c r="G467" s="4" t="str">
        <f t="shared" si="38"/>
        <v/>
      </c>
      <c r="I467" s="4" t="str">
        <f t="shared" si="39"/>
        <v/>
      </c>
    </row>
    <row r="468" spans="1:9" x14ac:dyDescent="0.2">
      <c r="A468" s="4" t="str">
        <f>IF('True_Odds_Calculator_3-way'!A465="","",'True_Odds_Calculator_3-way'!A465)</f>
        <v/>
      </c>
      <c r="B468" s="4" t="str">
        <f>IF('True_Odds_Calculator_3-way'!B465="","",'True_Odds_Calculator_3-way'!B465)</f>
        <v/>
      </c>
      <c r="C468" s="4" t="str">
        <f>IF('True_Odds_Calculator_3-way'!C465="","",'True_Odds_Calculator_3-way'!C465)</f>
        <v/>
      </c>
      <c r="D468" s="4" t="str">
        <f t="shared" si="35"/>
        <v/>
      </c>
      <c r="E468" s="4" t="str">
        <f t="shared" si="36"/>
        <v/>
      </c>
      <c r="F468" s="4" t="str">
        <f t="shared" si="37"/>
        <v/>
      </c>
      <c r="G468" s="4" t="str">
        <f t="shared" si="38"/>
        <v/>
      </c>
      <c r="I468" s="4" t="str">
        <f t="shared" si="39"/>
        <v/>
      </c>
    </row>
    <row r="469" spans="1:9" x14ac:dyDescent="0.2">
      <c r="A469" s="4" t="str">
        <f>IF('True_Odds_Calculator_3-way'!A466="","",'True_Odds_Calculator_3-way'!A466)</f>
        <v/>
      </c>
      <c r="B469" s="4" t="str">
        <f>IF('True_Odds_Calculator_3-way'!B466="","",'True_Odds_Calculator_3-way'!B466)</f>
        <v/>
      </c>
      <c r="C469" s="4" t="str">
        <f>IF('True_Odds_Calculator_3-way'!C466="","",'True_Odds_Calculator_3-way'!C466)</f>
        <v/>
      </c>
      <c r="D469" s="4" t="str">
        <f t="shared" si="35"/>
        <v/>
      </c>
      <c r="E469" s="4" t="str">
        <f t="shared" si="36"/>
        <v/>
      </c>
      <c r="F469" s="4" t="str">
        <f t="shared" si="37"/>
        <v/>
      </c>
      <c r="G469" s="4" t="str">
        <f t="shared" si="38"/>
        <v/>
      </c>
      <c r="I469" s="4" t="str">
        <f t="shared" si="39"/>
        <v/>
      </c>
    </row>
    <row r="470" spans="1:9" x14ac:dyDescent="0.2">
      <c r="A470" s="4" t="str">
        <f>IF('True_Odds_Calculator_3-way'!A467="","",'True_Odds_Calculator_3-way'!A467)</f>
        <v/>
      </c>
      <c r="B470" s="4" t="str">
        <f>IF('True_Odds_Calculator_3-way'!B467="","",'True_Odds_Calculator_3-way'!B467)</f>
        <v/>
      </c>
      <c r="C470" s="4" t="str">
        <f>IF('True_Odds_Calculator_3-way'!C467="","",'True_Odds_Calculator_3-way'!C467)</f>
        <v/>
      </c>
      <c r="D470" s="4" t="str">
        <f t="shared" si="35"/>
        <v/>
      </c>
      <c r="E470" s="4" t="str">
        <f t="shared" si="36"/>
        <v/>
      </c>
      <c r="F470" s="4" t="str">
        <f t="shared" si="37"/>
        <v/>
      </c>
      <c r="G470" s="4" t="str">
        <f t="shared" si="38"/>
        <v/>
      </c>
      <c r="I470" s="4" t="str">
        <f t="shared" si="39"/>
        <v/>
      </c>
    </row>
    <row r="471" spans="1:9" x14ac:dyDescent="0.2">
      <c r="A471" s="4" t="str">
        <f>IF('True_Odds_Calculator_3-way'!A468="","",'True_Odds_Calculator_3-way'!A468)</f>
        <v/>
      </c>
      <c r="B471" s="4" t="str">
        <f>IF('True_Odds_Calculator_3-way'!B468="","",'True_Odds_Calculator_3-way'!B468)</f>
        <v/>
      </c>
      <c r="C471" s="4" t="str">
        <f>IF('True_Odds_Calculator_3-way'!C468="","",'True_Odds_Calculator_3-way'!C468)</f>
        <v/>
      </c>
      <c r="D471" s="4" t="str">
        <f t="shared" si="35"/>
        <v/>
      </c>
      <c r="E471" s="4" t="str">
        <f t="shared" si="36"/>
        <v/>
      </c>
      <c r="F471" s="4" t="str">
        <f t="shared" si="37"/>
        <v/>
      </c>
      <c r="G471" s="4" t="str">
        <f t="shared" si="38"/>
        <v/>
      </c>
      <c r="I471" s="4" t="str">
        <f t="shared" si="39"/>
        <v/>
      </c>
    </row>
    <row r="472" spans="1:9" x14ac:dyDescent="0.2">
      <c r="A472" s="4" t="str">
        <f>IF('True_Odds_Calculator_3-way'!A469="","",'True_Odds_Calculator_3-way'!A469)</f>
        <v/>
      </c>
      <c r="B472" s="4" t="str">
        <f>IF('True_Odds_Calculator_3-way'!B469="","",'True_Odds_Calculator_3-way'!B469)</f>
        <v/>
      </c>
      <c r="C472" s="4" t="str">
        <f>IF('True_Odds_Calculator_3-way'!C469="","",'True_Odds_Calculator_3-way'!C469)</f>
        <v/>
      </c>
      <c r="D472" s="4" t="str">
        <f t="shared" si="35"/>
        <v/>
      </c>
      <c r="E472" s="4" t="str">
        <f t="shared" si="36"/>
        <v/>
      </c>
      <c r="F472" s="4" t="str">
        <f t="shared" si="37"/>
        <v/>
      </c>
      <c r="G472" s="4" t="str">
        <f t="shared" si="38"/>
        <v/>
      </c>
      <c r="I472" s="4" t="str">
        <f t="shared" si="39"/>
        <v/>
      </c>
    </row>
    <row r="473" spans="1:9" x14ac:dyDescent="0.2">
      <c r="A473" s="4" t="str">
        <f>IF('True_Odds_Calculator_3-way'!A470="","",'True_Odds_Calculator_3-way'!A470)</f>
        <v/>
      </c>
      <c r="B473" s="4" t="str">
        <f>IF('True_Odds_Calculator_3-way'!B470="","",'True_Odds_Calculator_3-way'!B470)</f>
        <v/>
      </c>
      <c r="C473" s="4" t="str">
        <f>IF('True_Odds_Calculator_3-way'!C470="","",'True_Odds_Calculator_3-way'!C470)</f>
        <v/>
      </c>
      <c r="D473" s="4" t="str">
        <f t="shared" si="35"/>
        <v/>
      </c>
      <c r="E473" s="4" t="str">
        <f t="shared" si="36"/>
        <v/>
      </c>
      <c r="F473" s="4" t="str">
        <f t="shared" si="37"/>
        <v/>
      </c>
      <c r="G473" s="4" t="str">
        <f t="shared" si="38"/>
        <v/>
      </c>
      <c r="I473" s="4" t="str">
        <f t="shared" si="39"/>
        <v/>
      </c>
    </row>
    <row r="474" spans="1:9" x14ac:dyDescent="0.2">
      <c r="A474" s="4" t="str">
        <f>IF('True_Odds_Calculator_3-way'!A471="","",'True_Odds_Calculator_3-way'!A471)</f>
        <v/>
      </c>
      <c r="B474" s="4" t="str">
        <f>IF('True_Odds_Calculator_3-way'!B471="","",'True_Odds_Calculator_3-way'!B471)</f>
        <v/>
      </c>
      <c r="C474" s="4" t="str">
        <f>IF('True_Odds_Calculator_3-way'!C471="","",'True_Odds_Calculator_3-way'!C471)</f>
        <v/>
      </c>
      <c r="D474" s="4" t="str">
        <f t="shared" si="35"/>
        <v/>
      </c>
      <c r="E474" s="4" t="str">
        <f t="shared" si="36"/>
        <v/>
      </c>
      <c r="F474" s="4" t="str">
        <f t="shared" si="37"/>
        <v/>
      </c>
      <c r="G474" s="4" t="str">
        <f t="shared" si="38"/>
        <v/>
      </c>
      <c r="I474" s="4" t="str">
        <f t="shared" si="39"/>
        <v/>
      </c>
    </row>
    <row r="475" spans="1:9" x14ac:dyDescent="0.2">
      <c r="A475" s="4" t="str">
        <f>IF('True_Odds_Calculator_3-way'!A472="","",'True_Odds_Calculator_3-way'!A472)</f>
        <v/>
      </c>
      <c r="B475" s="4" t="str">
        <f>IF('True_Odds_Calculator_3-way'!B472="","",'True_Odds_Calculator_3-way'!B472)</f>
        <v/>
      </c>
      <c r="C475" s="4" t="str">
        <f>IF('True_Odds_Calculator_3-way'!C472="","",'True_Odds_Calculator_3-way'!C472)</f>
        <v/>
      </c>
      <c r="D475" s="4" t="str">
        <f t="shared" si="35"/>
        <v/>
      </c>
      <c r="E475" s="4" t="str">
        <f t="shared" si="36"/>
        <v/>
      </c>
      <c r="F475" s="4" t="str">
        <f t="shared" si="37"/>
        <v/>
      </c>
      <c r="G475" s="4" t="str">
        <f t="shared" si="38"/>
        <v/>
      </c>
      <c r="I475" s="4" t="str">
        <f t="shared" si="39"/>
        <v/>
      </c>
    </row>
    <row r="476" spans="1:9" x14ac:dyDescent="0.2">
      <c r="A476" s="4" t="str">
        <f>IF('True_Odds_Calculator_3-way'!A473="","",'True_Odds_Calculator_3-way'!A473)</f>
        <v/>
      </c>
      <c r="B476" s="4" t="str">
        <f>IF('True_Odds_Calculator_3-way'!B473="","",'True_Odds_Calculator_3-way'!B473)</f>
        <v/>
      </c>
      <c r="C476" s="4" t="str">
        <f>IF('True_Odds_Calculator_3-way'!C473="","",'True_Odds_Calculator_3-way'!C473)</f>
        <v/>
      </c>
      <c r="D476" s="4" t="str">
        <f t="shared" si="35"/>
        <v/>
      </c>
      <c r="E476" s="4" t="str">
        <f t="shared" si="36"/>
        <v/>
      </c>
      <c r="F476" s="4" t="str">
        <f t="shared" si="37"/>
        <v/>
      </c>
      <c r="G476" s="4" t="str">
        <f t="shared" si="38"/>
        <v/>
      </c>
      <c r="I476" s="4" t="str">
        <f t="shared" si="39"/>
        <v/>
      </c>
    </row>
    <row r="477" spans="1:9" x14ac:dyDescent="0.2">
      <c r="A477" s="4" t="str">
        <f>IF('True_Odds_Calculator_3-way'!A474="","",'True_Odds_Calculator_3-way'!A474)</f>
        <v/>
      </c>
      <c r="B477" s="4" t="str">
        <f>IF('True_Odds_Calculator_3-way'!B474="","",'True_Odds_Calculator_3-way'!B474)</f>
        <v/>
      </c>
      <c r="C477" s="4" t="str">
        <f>IF('True_Odds_Calculator_3-way'!C474="","",'True_Odds_Calculator_3-way'!C474)</f>
        <v/>
      </c>
      <c r="D477" s="4" t="str">
        <f t="shared" si="35"/>
        <v/>
      </c>
      <c r="E477" s="4" t="str">
        <f t="shared" si="36"/>
        <v/>
      </c>
      <c r="F477" s="4" t="str">
        <f t="shared" si="37"/>
        <v/>
      </c>
      <c r="G477" s="4" t="str">
        <f t="shared" si="38"/>
        <v/>
      </c>
      <c r="I477" s="4" t="str">
        <f t="shared" si="39"/>
        <v/>
      </c>
    </row>
    <row r="478" spans="1:9" x14ac:dyDescent="0.2">
      <c r="A478" s="4" t="str">
        <f>IF('True_Odds_Calculator_3-way'!A475="","",'True_Odds_Calculator_3-way'!A475)</f>
        <v/>
      </c>
      <c r="B478" s="4" t="str">
        <f>IF('True_Odds_Calculator_3-way'!B475="","",'True_Odds_Calculator_3-way'!B475)</f>
        <v/>
      </c>
      <c r="C478" s="4" t="str">
        <f>IF('True_Odds_Calculator_3-way'!C475="","",'True_Odds_Calculator_3-way'!C475)</f>
        <v/>
      </c>
      <c r="D478" s="4" t="str">
        <f t="shared" si="35"/>
        <v/>
      </c>
      <c r="E478" s="4" t="str">
        <f t="shared" si="36"/>
        <v/>
      </c>
      <c r="F478" s="4" t="str">
        <f t="shared" si="37"/>
        <v/>
      </c>
      <c r="G478" s="4" t="str">
        <f t="shared" si="38"/>
        <v/>
      </c>
      <c r="I478" s="4" t="str">
        <f t="shared" si="39"/>
        <v/>
      </c>
    </row>
    <row r="479" spans="1:9" x14ac:dyDescent="0.2">
      <c r="A479" s="4" t="str">
        <f>IF('True_Odds_Calculator_3-way'!A476="","",'True_Odds_Calculator_3-way'!A476)</f>
        <v/>
      </c>
      <c r="B479" s="4" t="str">
        <f>IF('True_Odds_Calculator_3-way'!B476="","",'True_Odds_Calculator_3-way'!B476)</f>
        <v/>
      </c>
      <c r="C479" s="4" t="str">
        <f>IF('True_Odds_Calculator_3-way'!C476="","",'True_Odds_Calculator_3-way'!C476)</f>
        <v/>
      </c>
      <c r="D479" s="4" t="str">
        <f t="shared" si="35"/>
        <v/>
      </c>
      <c r="E479" s="4" t="str">
        <f t="shared" si="36"/>
        <v/>
      </c>
      <c r="F479" s="4" t="str">
        <f t="shared" si="37"/>
        <v/>
      </c>
      <c r="G479" s="4" t="str">
        <f t="shared" si="38"/>
        <v/>
      </c>
      <c r="I479" s="4" t="str">
        <f t="shared" si="39"/>
        <v/>
      </c>
    </row>
    <row r="480" spans="1:9" x14ac:dyDescent="0.2">
      <c r="A480" s="4" t="str">
        <f>IF('True_Odds_Calculator_3-way'!A477="","",'True_Odds_Calculator_3-way'!A477)</f>
        <v/>
      </c>
      <c r="B480" s="4" t="str">
        <f>IF('True_Odds_Calculator_3-way'!B477="","",'True_Odds_Calculator_3-way'!B477)</f>
        <v/>
      </c>
      <c r="C480" s="4" t="str">
        <f>IF('True_Odds_Calculator_3-way'!C477="","",'True_Odds_Calculator_3-way'!C477)</f>
        <v/>
      </c>
      <c r="D480" s="4" t="str">
        <f t="shared" si="35"/>
        <v/>
      </c>
      <c r="E480" s="4" t="str">
        <f t="shared" si="36"/>
        <v/>
      </c>
      <c r="F480" s="4" t="str">
        <f t="shared" si="37"/>
        <v/>
      </c>
      <c r="G480" s="4" t="str">
        <f t="shared" si="38"/>
        <v/>
      </c>
      <c r="I480" s="4" t="str">
        <f t="shared" si="39"/>
        <v/>
      </c>
    </row>
    <row r="481" spans="1:9" x14ac:dyDescent="0.2">
      <c r="A481" s="4" t="str">
        <f>IF('True_Odds_Calculator_3-way'!A478="","",'True_Odds_Calculator_3-way'!A478)</f>
        <v/>
      </c>
      <c r="B481" s="4" t="str">
        <f>IF('True_Odds_Calculator_3-way'!B478="","",'True_Odds_Calculator_3-way'!B478)</f>
        <v/>
      </c>
      <c r="C481" s="4" t="str">
        <f>IF('True_Odds_Calculator_3-way'!C478="","",'True_Odds_Calculator_3-way'!C478)</f>
        <v/>
      </c>
      <c r="D481" s="4" t="str">
        <f t="shared" si="35"/>
        <v/>
      </c>
      <c r="E481" s="4" t="str">
        <f t="shared" si="36"/>
        <v/>
      </c>
      <c r="F481" s="4" t="str">
        <f t="shared" si="37"/>
        <v/>
      </c>
      <c r="G481" s="4" t="str">
        <f t="shared" si="38"/>
        <v/>
      </c>
      <c r="I481" s="4" t="str">
        <f t="shared" si="39"/>
        <v/>
      </c>
    </row>
    <row r="482" spans="1:9" x14ac:dyDescent="0.2">
      <c r="A482" s="4" t="str">
        <f>IF('True_Odds_Calculator_3-way'!A479="","",'True_Odds_Calculator_3-way'!A479)</f>
        <v/>
      </c>
      <c r="B482" s="4" t="str">
        <f>IF('True_Odds_Calculator_3-way'!B479="","",'True_Odds_Calculator_3-way'!B479)</f>
        <v/>
      </c>
      <c r="C482" s="4" t="str">
        <f>IF('True_Odds_Calculator_3-way'!C479="","",'True_Odds_Calculator_3-way'!C479)</f>
        <v/>
      </c>
      <c r="D482" s="4" t="str">
        <f t="shared" si="35"/>
        <v/>
      </c>
      <c r="E482" s="4" t="str">
        <f t="shared" si="36"/>
        <v/>
      </c>
      <c r="F482" s="4" t="str">
        <f t="shared" si="37"/>
        <v/>
      </c>
      <c r="G482" s="4" t="str">
        <f t="shared" si="38"/>
        <v/>
      </c>
      <c r="I482" s="4" t="str">
        <f t="shared" si="39"/>
        <v/>
      </c>
    </row>
    <row r="483" spans="1:9" x14ac:dyDescent="0.2">
      <c r="A483" s="4" t="str">
        <f>IF('True_Odds_Calculator_3-way'!A480="","",'True_Odds_Calculator_3-way'!A480)</f>
        <v/>
      </c>
      <c r="B483" s="4" t="str">
        <f>IF('True_Odds_Calculator_3-way'!B480="","",'True_Odds_Calculator_3-way'!B480)</f>
        <v/>
      </c>
      <c r="C483" s="4" t="str">
        <f>IF('True_Odds_Calculator_3-way'!C480="","",'True_Odds_Calculator_3-way'!C480)</f>
        <v/>
      </c>
      <c r="D483" s="4" t="str">
        <f t="shared" si="35"/>
        <v/>
      </c>
      <c r="E483" s="4" t="str">
        <f t="shared" si="36"/>
        <v/>
      </c>
      <c r="F483" s="4" t="str">
        <f t="shared" si="37"/>
        <v/>
      </c>
      <c r="G483" s="4" t="str">
        <f t="shared" si="38"/>
        <v/>
      </c>
      <c r="I483" s="4" t="str">
        <f t="shared" si="39"/>
        <v/>
      </c>
    </row>
    <row r="484" spans="1:9" x14ac:dyDescent="0.2">
      <c r="A484" s="4" t="str">
        <f>IF('True_Odds_Calculator_3-way'!A481="","",'True_Odds_Calculator_3-way'!A481)</f>
        <v/>
      </c>
      <c r="B484" s="4" t="str">
        <f>IF('True_Odds_Calculator_3-way'!B481="","",'True_Odds_Calculator_3-way'!B481)</f>
        <v/>
      </c>
      <c r="C484" s="4" t="str">
        <f>IF('True_Odds_Calculator_3-way'!C481="","",'True_Odds_Calculator_3-way'!C481)</f>
        <v/>
      </c>
      <c r="D484" s="4" t="str">
        <f t="shared" si="35"/>
        <v/>
      </c>
      <c r="E484" s="4" t="str">
        <f t="shared" si="36"/>
        <v/>
      </c>
      <c r="F484" s="4" t="str">
        <f t="shared" si="37"/>
        <v/>
      </c>
      <c r="G484" s="4" t="str">
        <f t="shared" si="38"/>
        <v/>
      </c>
      <c r="I484" s="4" t="str">
        <f t="shared" si="39"/>
        <v/>
      </c>
    </row>
    <row r="485" spans="1:9" x14ac:dyDescent="0.2">
      <c r="A485" s="4" t="str">
        <f>IF('True_Odds_Calculator_3-way'!A482="","",'True_Odds_Calculator_3-way'!A482)</f>
        <v/>
      </c>
      <c r="B485" s="4" t="str">
        <f>IF('True_Odds_Calculator_3-way'!B482="","",'True_Odds_Calculator_3-way'!B482)</f>
        <v/>
      </c>
      <c r="C485" s="4" t="str">
        <f>IF('True_Odds_Calculator_3-way'!C482="","",'True_Odds_Calculator_3-way'!C482)</f>
        <v/>
      </c>
      <c r="D485" s="4" t="str">
        <f t="shared" si="35"/>
        <v/>
      </c>
      <c r="E485" s="4" t="str">
        <f t="shared" si="36"/>
        <v/>
      </c>
      <c r="F485" s="4" t="str">
        <f t="shared" si="37"/>
        <v/>
      </c>
      <c r="G485" s="4" t="str">
        <f t="shared" si="38"/>
        <v/>
      </c>
      <c r="I485" s="4" t="str">
        <f t="shared" si="39"/>
        <v/>
      </c>
    </row>
    <row r="486" spans="1:9" x14ac:dyDescent="0.2">
      <c r="A486" s="4" t="str">
        <f>IF('True_Odds_Calculator_3-way'!A483="","",'True_Odds_Calculator_3-way'!A483)</f>
        <v/>
      </c>
      <c r="B486" s="4" t="str">
        <f>IF('True_Odds_Calculator_3-way'!B483="","",'True_Odds_Calculator_3-way'!B483)</f>
        <v/>
      </c>
      <c r="C486" s="4" t="str">
        <f>IF('True_Odds_Calculator_3-way'!C483="","",'True_Odds_Calculator_3-way'!C483)</f>
        <v/>
      </c>
      <c r="D486" s="4" t="str">
        <f t="shared" si="35"/>
        <v/>
      </c>
      <c r="E486" s="4" t="str">
        <f t="shared" si="36"/>
        <v/>
      </c>
      <c r="F486" s="4" t="str">
        <f t="shared" si="37"/>
        <v/>
      </c>
      <c r="G486" s="4" t="str">
        <f t="shared" si="38"/>
        <v/>
      </c>
      <c r="I486" s="4" t="str">
        <f t="shared" si="39"/>
        <v/>
      </c>
    </row>
    <row r="487" spans="1:9" x14ac:dyDescent="0.2">
      <c r="A487" s="4" t="str">
        <f>IF('True_Odds_Calculator_3-way'!A484="","",'True_Odds_Calculator_3-way'!A484)</f>
        <v/>
      </c>
      <c r="B487" s="4" t="str">
        <f>IF('True_Odds_Calculator_3-way'!B484="","",'True_Odds_Calculator_3-way'!B484)</f>
        <v/>
      </c>
      <c r="C487" s="4" t="str">
        <f>IF('True_Odds_Calculator_3-way'!C484="","",'True_Odds_Calculator_3-way'!C484)</f>
        <v/>
      </c>
      <c r="D487" s="4" t="str">
        <f t="shared" si="35"/>
        <v/>
      </c>
      <c r="E487" s="4" t="str">
        <f t="shared" si="36"/>
        <v/>
      </c>
      <c r="F487" s="4" t="str">
        <f t="shared" si="37"/>
        <v/>
      </c>
      <c r="G487" s="4" t="str">
        <f t="shared" si="38"/>
        <v/>
      </c>
      <c r="I487" s="4" t="str">
        <f t="shared" si="39"/>
        <v/>
      </c>
    </row>
    <row r="488" spans="1:9" x14ac:dyDescent="0.2">
      <c r="A488" s="4" t="str">
        <f>IF('True_Odds_Calculator_3-way'!A485="","",'True_Odds_Calculator_3-way'!A485)</f>
        <v/>
      </c>
      <c r="B488" s="4" t="str">
        <f>IF('True_Odds_Calculator_3-way'!B485="","",'True_Odds_Calculator_3-way'!B485)</f>
        <v/>
      </c>
      <c r="C488" s="4" t="str">
        <f>IF('True_Odds_Calculator_3-way'!C485="","",'True_Odds_Calculator_3-way'!C485)</f>
        <v/>
      </c>
      <c r="D488" s="4" t="str">
        <f t="shared" si="35"/>
        <v/>
      </c>
      <c r="E488" s="4" t="str">
        <f t="shared" si="36"/>
        <v/>
      </c>
      <c r="F488" s="4" t="str">
        <f t="shared" si="37"/>
        <v/>
      </c>
      <c r="G488" s="4" t="str">
        <f t="shared" si="38"/>
        <v/>
      </c>
      <c r="I488" s="4" t="str">
        <f t="shared" si="39"/>
        <v/>
      </c>
    </row>
    <row r="489" spans="1:9" x14ac:dyDescent="0.2">
      <c r="A489" s="4" t="str">
        <f>IF('True_Odds_Calculator_3-way'!A486="","",'True_Odds_Calculator_3-way'!A486)</f>
        <v/>
      </c>
      <c r="B489" s="4" t="str">
        <f>IF('True_Odds_Calculator_3-way'!B486="","",'True_Odds_Calculator_3-way'!B486)</f>
        <v/>
      </c>
      <c r="C489" s="4" t="str">
        <f>IF('True_Odds_Calculator_3-way'!C486="","",'True_Odds_Calculator_3-way'!C486)</f>
        <v/>
      </c>
      <c r="D489" s="4" t="str">
        <f t="shared" si="35"/>
        <v/>
      </c>
      <c r="E489" s="4" t="str">
        <f t="shared" si="36"/>
        <v/>
      </c>
      <c r="F489" s="4" t="str">
        <f t="shared" si="37"/>
        <v/>
      </c>
      <c r="G489" s="4" t="str">
        <f t="shared" si="38"/>
        <v/>
      </c>
      <c r="I489" s="4" t="str">
        <f t="shared" si="39"/>
        <v/>
      </c>
    </row>
    <row r="490" spans="1:9" x14ac:dyDescent="0.2">
      <c r="A490" s="4" t="str">
        <f>IF('True_Odds_Calculator_3-way'!A487="","",'True_Odds_Calculator_3-way'!A487)</f>
        <v/>
      </c>
      <c r="B490" s="4" t="str">
        <f>IF('True_Odds_Calculator_3-way'!B487="","",'True_Odds_Calculator_3-way'!B487)</f>
        <v/>
      </c>
      <c r="C490" s="4" t="str">
        <f>IF('True_Odds_Calculator_3-way'!C487="","",'True_Odds_Calculator_3-way'!C487)</f>
        <v/>
      </c>
      <c r="D490" s="4" t="str">
        <f t="shared" si="35"/>
        <v/>
      </c>
      <c r="E490" s="4" t="str">
        <f t="shared" si="36"/>
        <v/>
      </c>
      <c r="F490" s="4" t="str">
        <f t="shared" si="37"/>
        <v/>
      </c>
      <c r="G490" s="4" t="str">
        <f t="shared" si="38"/>
        <v/>
      </c>
      <c r="I490" s="4" t="str">
        <f t="shared" si="39"/>
        <v/>
      </c>
    </row>
    <row r="491" spans="1:9" x14ac:dyDescent="0.2">
      <c r="A491" s="4" t="str">
        <f>IF('True_Odds_Calculator_3-way'!A488="","",'True_Odds_Calculator_3-way'!A488)</f>
        <v/>
      </c>
      <c r="B491" s="4" t="str">
        <f>IF('True_Odds_Calculator_3-way'!B488="","",'True_Odds_Calculator_3-way'!B488)</f>
        <v/>
      </c>
      <c r="C491" s="4" t="str">
        <f>IF('True_Odds_Calculator_3-way'!C488="","",'True_Odds_Calculator_3-way'!C488)</f>
        <v/>
      </c>
      <c r="D491" s="4" t="str">
        <f t="shared" si="35"/>
        <v/>
      </c>
      <c r="E491" s="4" t="str">
        <f t="shared" si="36"/>
        <v/>
      </c>
      <c r="F491" s="4" t="str">
        <f t="shared" si="37"/>
        <v/>
      </c>
      <c r="G491" s="4" t="str">
        <f t="shared" si="38"/>
        <v/>
      </c>
      <c r="I491" s="4" t="str">
        <f t="shared" si="39"/>
        <v/>
      </c>
    </row>
    <row r="492" spans="1:9" x14ac:dyDescent="0.2">
      <c r="A492" s="4" t="str">
        <f>IF('True_Odds_Calculator_3-way'!A489="","",'True_Odds_Calculator_3-way'!A489)</f>
        <v/>
      </c>
      <c r="B492" s="4" t="str">
        <f>IF('True_Odds_Calculator_3-way'!B489="","",'True_Odds_Calculator_3-way'!B489)</f>
        <v/>
      </c>
      <c r="C492" s="4" t="str">
        <f>IF('True_Odds_Calculator_3-way'!C489="","",'True_Odds_Calculator_3-way'!C489)</f>
        <v/>
      </c>
      <c r="D492" s="4" t="str">
        <f t="shared" si="35"/>
        <v/>
      </c>
      <c r="E492" s="4" t="str">
        <f t="shared" si="36"/>
        <v/>
      </c>
      <c r="F492" s="4" t="str">
        <f t="shared" si="37"/>
        <v/>
      </c>
      <c r="G492" s="4" t="str">
        <f t="shared" si="38"/>
        <v/>
      </c>
      <c r="I492" s="4" t="str">
        <f t="shared" si="39"/>
        <v/>
      </c>
    </row>
    <row r="493" spans="1:9" x14ac:dyDescent="0.2">
      <c r="A493" s="4" t="str">
        <f>IF('True_Odds_Calculator_3-way'!A490="","",'True_Odds_Calculator_3-way'!A490)</f>
        <v/>
      </c>
      <c r="B493" s="4" t="str">
        <f>IF('True_Odds_Calculator_3-way'!B490="","",'True_Odds_Calculator_3-way'!B490)</f>
        <v/>
      </c>
      <c r="C493" s="4" t="str">
        <f>IF('True_Odds_Calculator_3-way'!C490="","",'True_Odds_Calculator_3-way'!C490)</f>
        <v/>
      </c>
      <c r="D493" s="4" t="str">
        <f t="shared" si="35"/>
        <v/>
      </c>
      <c r="E493" s="4" t="str">
        <f t="shared" si="36"/>
        <v/>
      </c>
      <c r="F493" s="4" t="str">
        <f t="shared" si="37"/>
        <v/>
      </c>
      <c r="G493" s="4" t="str">
        <f t="shared" si="38"/>
        <v/>
      </c>
      <c r="I493" s="4" t="str">
        <f t="shared" si="39"/>
        <v/>
      </c>
    </row>
    <row r="494" spans="1:9" x14ac:dyDescent="0.2">
      <c r="A494" s="4" t="str">
        <f>IF('True_Odds_Calculator_3-way'!A491="","",'True_Odds_Calculator_3-way'!A491)</f>
        <v/>
      </c>
      <c r="B494" s="4" t="str">
        <f>IF('True_Odds_Calculator_3-way'!B491="","",'True_Odds_Calculator_3-way'!B491)</f>
        <v/>
      </c>
      <c r="C494" s="4" t="str">
        <f>IF('True_Odds_Calculator_3-way'!C491="","",'True_Odds_Calculator_3-way'!C491)</f>
        <v/>
      </c>
      <c r="D494" s="4" t="str">
        <f t="shared" si="35"/>
        <v/>
      </c>
      <c r="E494" s="4" t="str">
        <f t="shared" si="36"/>
        <v/>
      </c>
      <c r="F494" s="4" t="str">
        <f t="shared" si="37"/>
        <v/>
      </c>
      <c r="G494" s="4" t="str">
        <f t="shared" si="38"/>
        <v/>
      </c>
      <c r="I494" s="4" t="str">
        <f t="shared" si="39"/>
        <v/>
      </c>
    </row>
    <row r="495" spans="1:9" x14ac:dyDescent="0.2">
      <c r="A495" s="4" t="str">
        <f>IF('True_Odds_Calculator_3-way'!A492="","",'True_Odds_Calculator_3-way'!A492)</f>
        <v/>
      </c>
      <c r="B495" s="4" t="str">
        <f>IF('True_Odds_Calculator_3-way'!B492="","",'True_Odds_Calculator_3-way'!B492)</f>
        <v/>
      </c>
      <c r="C495" s="4" t="str">
        <f>IF('True_Odds_Calculator_3-way'!C492="","",'True_Odds_Calculator_3-way'!C492)</f>
        <v/>
      </c>
      <c r="D495" s="4" t="str">
        <f t="shared" si="35"/>
        <v/>
      </c>
      <c r="E495" s="4" t="str">
        <f t="shared" si="36"/>
        <v/>
      </c>
      <c r="F495" s="4" t="str">
        <f t="shared" si="37"/>
        <v/>
      </c>
      <c r="G495" s="4" t="str">
        <f t="shared" si="38"/>
        <v/>
      </c>
      <c r="I495" s="4" t="str">
        <f t="shared" si="39"/>
        <v/>
      </c>
    </row>
    <row r="496" spans="1:9" x14ac:dyDescent="0.2">
      <c r="A496" s="4" t="str">
        <f>IF('True_Odds_Calculator_3-way'!A493="","",'True_Odds_Calculator_3-way'!A493)</f>
        <v/>
      </c>
      <c r="B496" s="4" t="str">
        <f>IF('True_Odds_Calculator_3-way'!B493="","",'True_Odds_Calculator_3-way'!B493)</f>
        <v/>
      </c>
      <c r="C496" s="4" t="str">
        <f>IF('True_Odds_Calculator_3-way'!C493="","",'True_Odds_Calculator_3-way'!C493)</f>
        <v/>
      </c>
      <c r="D496" s="4" t="str">
        <f t="shared" si="35"/>
        <v/>
      </c>
      <c r="E496" s="4" t="str">
        <f t="shared" si="36"/>
        <v/>
      </c>
      <c r="F496" s="4" t="str">
        <f t="shared" si="37"/>
        <v/>
      </c>
      <c r="G496" s="4" t="str">
        <f t="shared" si="38"/>
        <v/>
      </c>
      <c r="I496" s="4" t="str">
        <f t="shared" si="39"/>
        <v/>
      </c>
    </row>
    <row r="497" spans="1:9" x14ac:dyDescent="0.2">
      <c r="A497" s="4" t="str">
        <f>IF('True_Odds_Calculator_3-way'!A494="","",'True_Odds_Calculator_3-way'!A494)</f>
        <v/>
      </c>
      <c r="B497" s="4" t="str">
        <f>IF('True_Odds_Calculator_3-way'!B494="","",'True_Odds_Calculator_3-way'!B494)</f>
        <v/>
      </c>
      <c r="C497" s="4" t="str">
        <f>IF('True_Odds_Calculator_3-way'!C494="","",'True_Odds_Calculator_3-way'!C494)</f>
        <v/>
      </c>
      <c r="D497" s="4" t="str">
        <f t="shared" si="35"/>
        <v/>
      </c>
      <c r="E497" s="4" t="str">
        <f t="shared" si="36"/>
        <v/>
      </c>
      <c r="F497" s="4" t="str">
        <f t="shared" si="37"/>
        <v/>
      </c>
      <c r="G497" s="4" t="str">
        <f t="shared" si="38"/>
        <v/>
      </c>
      <c r="I497" s="4" t="str">
        <f t="shared" si="39"/>
        <v/>
      </c>
    </row>
    <row r="498" spans="1:9" x14ac:dyDescent="0.2">
      <c r="A498" s="4" t="str">
        <f>IF('True_Odds_Calculator_3-way'!A495="","",'True_Odds_Calculator_3-way'!A495)</f>
        <v/>
      </c>
      <c r="B498" s="4" t="str">
        <f>IF('True_Odds_Calculator_3-way'!B495="","",'True_Odds_Calculator_3-way'!B495)</f>
        <v/>
      </c>
      <c r="C498" s="4" t="str">
        <f>IF('True_Odds_Calculator_3-way'!C495="","",'True_Odds_Calculator_3-way'!C495)</f>
        <v/>
      </c>
      <c r="D498" s="4" t="str">
        <f t="shared" si="35"/>
        <v/>
      </c>
      <c r="E498" s="4" t="str">
        <f t="shared" si="36"/>
        <v/>
      </c>
      <c r="F498" s="4" t="str">
        <f t="shared" si="37"/>
        <v/>
      </c>
      <c r="G498" s="4" t="str">
        <f t="shared" si="38"/>
        <v/>
      </c>
      <c r="I498" s="4" t="str">
        <f t="shared" si="39"/>
        <v/>
      </c>
    </row>
    <row r="499" spans="1:9" x14ac:dyDescent="0.2">
      <c r="A499" s="4" t="str">
        <f>IF('True_Odds_Calculator_3-way'!A496="","",'True_Odds_Calculator_3-way'!A496)</f>
        <v/>
      </c>
      <c r="B499" s="4" t="str">
        <f>IF('True_Odds_Calculator_3-way'!B496="","",'True_Odds_Calculator_3-way'!B496)</f>
        <v/>
      </c>
      <c r="C499" s="4" t="str">
        <f>IF('True_Odds_Calculator_3-way'!C496="","",'True_Odds_Calculator_3-way'!C496)</f>
        <v/>
      </c>
      <c r="D499" s="4" t="str">
        <f t="shared" si="35"/>
        <v/>
      </c>
      <c r="E499" s="4" t="str">
        <f t="shared" si="36"/>
        <v/>
      </c>
      <c r="F499" s="4" t="str">
        <f t="shared" si="37"/>
        <v/>
      </c>
      <c r="G499" s="4" t="str">
        <f t="shared" si="38"/>
        <v/>
      </c>
      <c r="I499" s="4" t="str">
        <f t="shared" si="39"/>
        <v/>
      </c>
    </row>
    <row r="500" spans="1:9" x14ac:dyDescent="0.2">
      <c r="A500" s="4" t="str">
        <f>IF('True_Odds_Calculator_3-way'!A497="","",'True_Odds_Calculator_3-way'!A497)</f>
        <v/>
      </c>
      <c r="B500" s="4" t="str">
        <f>IF('True_Odds_Calculator_3-way'!B497="","",'True_Odds_Calculator_3-way'!B497)</f>
        <v/>
      </c>
      <c r="C500" s="4" t="str">
        <f>IF('True_Odds_Calculator_3-way'!C497="","",'True_Odds_Calculator_3-way'!C497)</f>
        <v/>
      </c>
      <c r="D500" s="4" t="str">
        <f t="shared" si="35"/>
        <v/>
      </c>
      <c r="E500" s="4" t="str">
        <f t="shared" si="36"/>
        <v/>
      </c>
      <c r="F500" s="4" t="str">
        <f t="shared" si="37"/>
        <v/>
      </c>
      <c r="G500" s="4" t="str">
        <f t="shared" si="38"/>
        <v/>
      </c>
      <c r="I500" s="4" t="str">
        <f t="shared" si="39"/>
        <v/>
      </c>
    </row>
    <row r="501" spans="1:9" x14ac:dyDescent="0.2">
      <c r="A501" s="4" t="str">
        <f>IF('True_Odds_Calculator_3-way'!A498="","",'True_Odds_Calculator_3-way'!A498)</f>
        <v/>
      </c>
      <c r="B501" s="4" t="str">
        <f>IF('True_Odds_Calculator_3-way'!B498="","",'True_Odds_Calculator_3-way'!B498)</f>
        <v/>
      </c>
      <c r="C501" s="4" t="str">
        <f>IF('True_Odds_Calculator_3-way'!C498="","",'True_Odds_Calculator_3-way'!C498)</f>
        <v/>
      </c>
      <c r="D501" s="4" t="str">
        <f t="shared" si="35"/>
        <v/>
      </c>
      <c r="E501" s="4" t="str">
        <f t="shared" si="36"/>
        <v/>
      </c>
      <c r="F501" s="4" t="str">
        <f t="shared" si="37"/>
        <v/>
      </c>
      <c r="G501" s="4" t="str">
        <f t="shared" si="38"/>
        <v/>
      </c>
      <c r="I501" s="4" t="str">
        <f t="shared" si="39"/>
        <v/>
      </c>
    </row>
    <row r="502" spans="1:9" x14ac:dyDescent="0.2">
      <c r="A502" s="4" t="str">
        <f>IF('True_Odds_Calculator_3-way'!A499="","",'True_Odds_Calculator_3-way'!A499)</f>
        <v/>
      </c>
      <c r="B502" s="4" t="str">
        <f>IF('True_Odds_Calculator_3-way'!B499="","",'True_Odds_Calculator_3-way'!B499)</f>
        <v/>
      </c>
      <c r="C502" s="4" t="str">
        <f>IF('True_Odds_Calculator_3-way'!C499="","",'True_Odds_Calculator_3-way'!C499)</f>
        <v/>
      </c>
      <c r="D502" s="4" t="str">
        <f t="shared" si="35"/>
        <v/>
      </c>
      <c r="E502" s="4" t="str">
        <f t="shared" si="36"/>
        <v/>
      </c>
      <c r="F502" s="4" t="str">
        <f t="shared" si="37"/>
        <v/>
      </c>
      <c r="G502" s="4" t="str">
        <f t="shared" si="38"/>
        <v/>
      </c>
      <c r="I502" s="4" t="str">
        <f t="shared" si="39"/>
        <v/>
      </c>
    </row>
    <row r="503" spans="1:9" x14ac:dyDescent="0.2">
      <c r="A503" s="4" t="str">
        <f>IF('True_Odds_Calculator_3-way'!A500="","",'True_Odds_Calculator_3-way'!A500)</f>
        <v/>
      </c>
      <c r="B503" s="4" t="str">
        <f>IF('True_Odds_Calculator_3-way'!B500="","",'True_Odds_Calculator_3-way'!B500)</f>
        <v/>
      </c>
      <c r="C503" s="4" t="str">
        <f>IF('True_Odds_Calculator_3-way'!C500="","",'True_Odds_Calculator_3-way'!C500)</f>
        <v/>
      </c>
      <c r="D503" s="4" t="str">
        <f t="shared" si="35"/>
        <v/>
      </c>
      <c r="E503" s="4" t="str">
        <f t="shared" si="36"/>
        <v/>
      </c>
      <c r="F503" s="4" t="str">
        <f t="shared" si="37"/>
        <v/>
      </c>
      <c r="G503" s="4" t="str">
        <f t="shared" si="38"/>
        <v/>
      </c>
      <c r="I503" s="4" t="str">
        <f t="shared" si="39"/>
        <v/>
      </c>
    </row>
    <row r="504" spans="1:9" x14ac:dyDescent="0.2">
      <c r="A504" s="4" t="str">
        <f>IF('True_Odds_Calculator_3-way'!A501="","",'True_Odds_Calculator_3-way'!A501)</f>
        <v/>
      </c>
      <c r="B504" s="4" t="str">
        <f>IF('True_Odds_Calculator_3-way'!B501="","",'True_Odds_Calculator_3-way'!B501)</f>
        <v/>
      </c>
      <c r="C504" s="4" t="str">
        <f>IF('True_Odds_Calculator_3-way'!C501="","",'True_Odds_Calculator_3-way'!C501)</f>
        <v/>
      </c>
      <c r="D504" s="4" t="str">
        <f t="shared" si="35"/>
        <v/>
      </c>
      <c r="E504" s="4" t="str">
        <f t="shared" si="36"/>
        <v/>
      </c>
      <c r="F504" s="4" t="str">
        <f t="shared" si="37"/>
        <v/>
      </c>
      <c r="G504" s="4" t="str">
        <f t="shared" si="38"/>
        <v/>
      </c>
      <c r="I504" s="4" t="str">
        <f t="shared" si="39"/>
        <v/>
      </c>
    </row>
    <row r="505" spans="1:9" x14ac:dyDescent="0.2">
      <c r="A505" s="4" t="str">
        <f>IF('True_Odds_Calculator_3-way'!A502="","",'True_Odds_Calculator_3-way'!A502)</f>
        <v/>
      </c>
      <c r="B505" s="4" t="str">
        <f>IF('True_Odds_Calculator_3-way'!B502="","",'True_Odds_Calculator_3-way'!B502)</f>
        <v/>
      </c>
      <c r="C505" s="4" t="str">
        <f>IF('True_Odds_Calculator_3-way'!C502="","",'True_Odds_Calculator_3-way'!C502)</f>
        <v/>
      </c>
      <c r="D505" s="4" t="str">
        <f t="shared" si="35"/>
        <v/>
      </c>
      <c r="E505" s="4" t="str">
        <f t="shared" si="36"/>
        <v/>
      </c>
      <c r="F505" s="4" t="str">
        <f t="shared" si="37"/>
        <v/>
      </c>
      <c r="G505" s="4" t="str">
        <f t="shared" si="38"/>
        <v/>
      </c>
      <c r="I505" s="4" t="str">
        <f t="shared" si="39"/>
        <v/>
      </c>
    </row>
    <row r="506" spans="1:9" x14ac:dyDescent="0.2">
      <c r="A506" s="4" t="str">
        <f>IF('True_Odds_Calculator_3-way'!A503="","",'True_Odds_Calculator_3-way'!A503)</f>
        <v/>
      </c>
      <c r="B506" s="4" t="str">
        <f>IF('True_Odds_Calculator_3-way'!B503="","",'True_Odds_Calculator_3-way'!B503)</f>
        <v/>
      </c>
      <c r="C506" s="4" t="str">
        <f>IF('True_Odds_Calculator_3-way'!C503="","",'True_Odds_Calculator_3-way'!C503)</f>
        <v/>
      </c>
      <c r="D506" s="4" t="str">
        <f t="shared" si="35"/>
        <v/>
      </c>
      <c r="E506" s="4" t="str">
        <f t="shared" si="36"/>
        <v/>
      </c>
      <c r="F506" s="4" t="str">
        <f t="shared" si="37"/>
        <v/>
      </c>
      <c r="G506" s="4" t="str">
        <f t="shared" si="38"/>
        <v/>
      </c>
      <c r="I506" s="4" t="str">
        <f t="shared" si="39"/>
        <v/>
      </c>
    </row>
    <row r="507" spans="1:9" x14ac:dyDescent="0.2">
      <c r="A507" s="4" t="str">
        <f>IF('True_Odds_Calculator_3-way'!A504="","",'True_Odds_Calculator_3-way'!A504)</f>
        <v/>
      </c>
      <c r="B507" s="4" t="str">
        <f>IF('True_Odds_Calculator_3-way'!B504="","",'True_Odds_Calculator_3-way'!B504)</f>
        <v/>
      </c>
      <c r="C507" s="4" t="str">
        <f>IF('True_Odds_Calculator_3-way'!C504="","",'True_Odds_Calculator_3-way'!C504)</f>
        <v/>
      </c>
      <c r="D507" s="4" t="str">
        <f t="shared" si="35"/>
        <v/>
      </c>
      <c r="E507" s="4" t="str">
        <f t="shared" si="36"/>
        <v/>
      </c>
      <c r="F507" s="4" t="str">
        <f t="shared" si="37"/>
        <v/>
      </c>
      <c r="G507" s="4" t="str">
        <f t="shared" si="38"/>
        <v/>
      </c>
      <c r="I507" s="4" t="str">
        <f t="shared" si="39"/>
        <v/>
      </c>
    </row>
    <row r="508" spans="1:9" x14ac:dyDescent="0.2">
      <c r="A508" s="4" t="str">
        <f>IF('True_Odds_Calculator_3-way'!A505="","",'True_Odds_Calculator_3-way'!A505)</f>
        <v/>
      </c>
      <c r="B508" s="4" t="str">
        <f>IF('True_Odds_Calculator_3-way'!B505="","",'True_Odds_Calculator_3-way'!B505)</f>
        <v/>
      </c>
      <c r="C508" s="4" t="str">
        <f>IF('True_Odds_Calculator_3-way'!C505="","",'True_Odds_Calculator_3-way'!C505)</f>
        <v/>
      </c>
      <c r="D508" s="4" t="str">
        <f t="shared" si="35"/>
        <v/>
      </c>
      <c r="E508" s="4" t="str">
        <f t="shared" si="36"/>
        <v/>
      </c>
      <c r="F508" s="4" t="str">
        <f t="shared" si="37"/>
        <v/>
      </c>
      <c r="G508" s="4" t="str">
        <f t="shared" si="38"/>
        <v/>
      </c>
      <c r="I508" s="4" t="str">
        <f t="shared" si="39"/>
        <v/>
      </c>
    </row>
    <row r="509" spans="1:9" x14ac:dyDescent="0.2">
      <c r="A509" s="4" t="str">
        <f>IF('True_Odds_Calculator_3-way'!A506="","",'True_Odds_Calculator_3-way'!A506)</f>
        <v/>
      </c>
      <c r="B509" s="4" t="str">
        <f>IF('True_Odds_Calculator_3-way'!B506="","",'True_Odds_Calculator_3-way'!B506)</f>
        <v/>
      </c>
      <c r="C509" s="4" t="str">
        <f>IF('True_Odds_Calculator_3-way'!C506="","",'True_Odds_Calculator_3-way'!C506)</f>
        <v/>
      </c>
      <c r="D509" s="4" t="str">
        <f t="shared" si="35"/>
        <v/>
      </c>
      <c r="E509" s="4" t="str">
        <f t="shared" si="36"/>
        <v/>
      </c>
      <c r="F509" s="4" t="str">
        <f t="shared" si="37"/>
        <v/>
      </c>
      <c r="G509" s="4" t="str">
        <f t="shared" si="38"/>
        <v/>
      </c>
      <c r="I509" s="4" t="str">
        <f t="shared" si="39"/>
        <v/>
      </c>
    </row>
    <row r="510" spans="1:9" x14ac:dyDescent="0.2">
      <c r="A510" s="4" t="str">
        <f>IF('True_Odds_Calculator_3-way'!A507="","",'True_Odds_Calculator_3-way'!A507)</f>
        <v/>
      </c>
      <c r="B510" s="4" t="str">
        <f>IF('True_Odds_Calculator_3-way'!B507="","",'True_Odds_Calculator_3-way'!B507)</f>
        <v/>
      </c>
      <c r="C510" s="4" t="str">
        <f>IF('True_Odds_Calculator_3-way'!C507="","",'True_Odds_Calculator_3-way'!C507)</f>
        <v/>
      </c>
      <c r="D510" s="4" t="str">
        <f t="shared" si="35"/>
        <v/>
      </c>
      <c r="E510" s="4" t="str">
        <f t="shared" si="36"/>
        <v/>
      </c>
      <c r="F510" s="4" t="str">
        <f t="shared" si="37"/>
        <v/>
      </c>
      <c r="G510" s="4" t="str">
        <f t="shared" si="38"/>
        <v/>
      </c>
      <c r="I510" s="4" t="str">
        <f t="shared" si="39"/>
        <v/>
      </c>
    </row>
    <row r="511" spans="1:9" x14ac:dyDescent="0.2">
      <c r="A511" s="4" t="str">
        <f>IF('True_Odds_Calculator_3-way'!A508="","",'True_Odds_Calculator_3-way'!A508)</f>
        <v/>
      </c>
      <c r="B511" s="4" t="str">
        <f>IF('True_Odds_Calculator_3-way'!B508="","",'True_Odds_Calculator_3-way'!B508)</f>
        <v/>
      </c>
      <c r="C511" s="4" t="str">
        <f>IF('True_Odds_Calculator_3-way'!C508="","",'True_Odds_Calculator_3-way'!C508)</f>
        <v/>
      </c>
      <c r="D511" s="4" t="str">
        <f t="shared" si="35"/>
        <v/>
      </c>
      <c r="E511" s="4" t="str">
        <f t="shared" si="36"/>
        <v/>
      </c>
      <c r="F511" s="4" t="str">
        <f t="shared" si="37"/>
        <v/>
      </c>
      <c r="G511" s="4" t="str">
        <f t="shared" si="38"/>
        <v/>
      </c>
      <c r="I511" s="4" t="str">
        <f t="shared" si="39"/>
        <v/>
      </c>
    </row>
    <row r="512" spans="1:9" x14ac:dyDescent="0.2">
      <c r="A512" s="4" t="str">
        <f>IF('True_Odds_Calculator_3-way'!A509="","",'True_Odds_Calculator_3-way'!A509)</f>
        <v/>
      </c>
      <c r="B512" s="4" t="str">
        <f>IF('True_Odds_Calculator_3-way'!B509="","",'True_Odds_Calculator_3-way'!B509)</f>
        <v/>
      </c>
      <c r="C512" s="4" t="str">
        <f>IF('True_Odds_Calculator_3-way'!C509="","",'True_Odds_Calculator_3-way'!C509)</f>
        <v/>
      </c>
      <c r="D512" s="4" t="str">
        <f t="shared" si="35"/>
        <v/>
      </c>
      <c r="E512" s="4" t="str">
        <f t="shared" si="36"/>
        <v/>
      </c>
      <c r="F512" s="4" t="str">
        <f t="shared" si="37"/>
        <v/>
      </c>
      <c r="G512" s="4" t="str">
        <f t="shared" si="38"/>
        <v/>
      </c>
      <c r="I512" s="4" t="str">
        <f t="shared" si="39"/>
        <v/>
      </c>
    </row>
    <row r="513" spans="1:9" x14ac:dyDescent="0.2">
      <c r="A513" s="4" t="str">
        <f>IF('True_Odds_Calculator_3-way'!A510="","",'True_Odds_Calculator_3-way'!A510)</f>
        <v/>
      </c>
      <c r="B513" s="4" t="str">
        <f>IF('True_Odds_Calculator_3-way'!B510="","",'True_Odds_Calculator_3-way'!B510)</f>
        <v/>
      </c>
      <c r="C513" s="4" t="str">
        <f>IF('True_Odds_Calculator_3-way'!C510="","",'True_Odds_Calculator_3-way'!C510)</f>
        <v/>
      </c>
      <c r="D513" s="4" t="str">
        <f t="shared" si="35"/>
        <v/>
      </c>
      <c r="E513" s="4" t="str">
        <f t="shared" si="36"/>
        <v/>
      </c>
      <c r="F513" s="4" t="str">
        <f t="shared" si="37"/>
        <v/>
      </c>
      <c r="G513" s="4" t="str">
        <f t="shared" si="38"/>
        <v/>
      </c>
      <c r="I513" s="4" t="str">
        <f t="shared" si="39"/>
        <v/>
      </c>
    </row>
    <row r="514" spans="1:9" x14ac:dyDescent="0.2">
      <c r="A514" s="4" t="str">
        <f>IF('True_Odds_Calculator_3-way'!A511="","",'True_Odds_Calculator_3-way'!A511)</f>
        <v/>
      </c>
      <c r="B514" s="4" t="str">
        <f>IF('True_Odds_Calculator_3-way'!B511="","",'True_Odds_Calculator_3-way'!B511)</f>
        <v/>
      </c>
      <c r="C514" s="4" t="str">
        <f>IF('True_Odds_Calculator_3-way'!C511="","",'True_Odds_Calculator_3-way'!C511)</f>
        <v/>
      </c>
      <c r="D514" s="4" t="str">
        <f t="shared" si="35"/>
        <v/>
      </c>
      <c r="E514" s="4" t="str">
        <f t="shared" si="36"/>
        <v/>
      </c>
      <c r="F514" s="4" t="str">
        <f t="shared" si="37"/>
        <v/>
      </c>
      <c r="G514" s="4" t="str">
        <f t="shared" si="38"/>
        <v/>
      </c>
      <c r="I514" s="4" t="str">
        <f t="shared" si="39"/>
        <v/>
      </c>
    </row>
    <row r="515" spans="1:9" x14ac:dyDescent="0.2">
      <c r="A515" s="4" t="str">
        <f>IF('True_Odds_Calculator_3-way'!A512="","",'True_Odds_Calculator_3-way'!A512)</f>
        <v/>
      </c>
      <c r="B515" s="4" t="str">
        <f>IF('True_Odds_Calculator_3-way'!B512="","",'True_Odds_Calculator_3-way'!B512)</f>
        <v/>
      </c>
      <c r="C515" s="4" t="str">
        <f>IF('True_Odds_Calculator_3-way'!C512="","",'True_Odds_Calculator_3-way'!C512)</f>
        <v/>
      </c>
      <c r="D515" s="4" t="str">
        <f t="shared" ref="D515:D578" si="40">IF(A515="","",((1/A515)+(1/B515)+(1/C515))-1)</f>
        <v/>
      </c>
      <c r="E515" s="4" t="str">
        <f t="shared" ref="E515:E578" si="41">IF(A515="","",(3*A515)/(3-($D515*A515)))</f>
        <v/>
      </c>
      <c r="F515" s="4" t="str">
        <f t="shared" ref="F515:F578" si="42">IF(B515="","",(3*B515)/(3-($D515*B515)))</f>
        <v/>
      </c>
      <c r="G515" s="4" t="str">
        <f t="shared" ref="G515:G578" si="43">IF(C515="","",(3*C515)/(3-($D515*C515)))</f>
        <v/>
      </c>
      <c r="I515" s="4" t="str">
        <f t="shared" ref="I515:I578" si="44">IF(A515="","",D515+1)</f>
        <v/>
      </c>
    </row>
    <row r="516" spans="1:9" x14ac:dyDescent="0.2">
      <c r="A516" s="4" t="str">
        <f>IF('True_Odds_Calculator_3-way'!A513="","",'True_Odds_Calculator_3-way'!A513)</f>
        <v/>
      </c>
      <c r="B516" s="4" t="str">
        <f>IF('True_Odds_Calculator_3-way'!B513="","",'True_Odds_Calculator_3-way'!B513)</f>
        <v/>
      </c>
      <c r="C516" s="4" t="str">
        <f>IF('True_Odds_Calculator_3-way'!C513="","",'True_Odds_Calculator_3-way'!C513)</f>
        <v/>
      </c>
      <c r="D516" s="4" t="str">
        <f t="shared" si="40"/>
        <v/>
      </c>
      <c r="E516" s="4" t="str">
        <f t="shared" si="41"/>
        <v/>
      </c>
      <c r="F516" s="4" t="str">
        <f t="shared" si="42"/>
        <v/>
      </c>
      <c r="G516" s="4" t="str">
        <f t="shared" si="43"/>
        <v/>
      </c>
      <c r="I516" s="4" t="str">
        <f t="shared" si="44"/>
        <v/>
      </c>
    </row>
    <row r="517" spans="1:9" x14ac:dyDescent="0.2">
      <c r="A517" s="4" t="str">
        <f>IF('True_Odds_Calculator_3-way'!A514="","",'True_Odds_Calculator_3-way'!A514)</f>
        <v/>
      </c>
      <c r="B517" s="4" t="str">
        <f>IF('True_Odds_Calculator_3-way'!B514="","",'True_Odds_Calculator_3-way'!B514)</f>
        <v/>
      </c>
      <c r="C517" s="4" t="str">
        <f>IF('True_Odds_Calculator_3-way'!C514="","",'True_Odds_Calculator_3-way'!C514)</f>
        <v/>
      </c>
      <c r="D517" s="4" t="str">
        <f t="shared" si="40"/>
        <v/>
      </c>
      <c r="E517" s="4" t="str">
        <f t="shared" si="41"/>
        <v/>
      </c>
      <c r="F517" s="4" t="str">
        <f t="shared" si="42"/>
        <v/>
      </c>
      <c r="G517" s="4" t="str">
        <f t="shared" si="43"/>
        <v/>
      </c>
      <c r="I517" s="4" t="str">
        <f t="shared" si="44"/>
        <v/>
      </c>
    </row>
    <row r="518" spans="1:9" x14ac:dyDescent="0.2">
      <c r="A518" s="4" t="str">
        <f>IF('True_Odds_Calculator_3-way'!A515="","",'True_Odds_Calculator_3-way'!A515)</f>
        <v/>
      </c>
      <c r="B518" s="4" t="str">
        <f>IF('True_Odds_Calculator_3-way'!B515="","",'True_Odds_Calculator_3-way'!B515)</f>
        <v/>
      </c>
      <c r="C518" s="4" t="str">
        <f>IF('True_Odds_Calculator_3-way'!C515="","",'True_Odds_Calculator_3-way'!C515)</f>
        <v/>
      </c>
      <c r="D518" s="4" t="str">
        <f t="shared" si="40"/>
        <v/>
      </c>
      <c r="E518" s="4" t="str">
        <f t="shared" si="41"/>
        <v/>
      </c>
      <c r="F518" s="4" t="str">
        <f t="shared" si="42"/>
        <v/>
      </c>
      <c r="G518" s="4" t="str">
        <f t="shared" si="43"/>
        <v/>
      </c>
      <c r="I518" s="4" t="str">
        <f t="shared" si="44"/>
        <v/>
      </c>
    </row>
    <row r="519" spans="1:9" x14ac:dyDescent="0.2">
      <c r="A519" s="4" t="str">
        <f>IF('True_Odds_Calculator_3-way'!A516="","",'True_Odds_Calculator_3-way'!A516)</f>
        <v/>
      </c>
      <c r="B519" s="4" t="str">
        <f>IF('True_Odds_Calculator_3-way'!B516="","",'True_Odds_Calculator_3-way'!B516)</f>
        <v/>
      </c>
      <c r="C519" s="4" t="str">
        <f>IF('True_Odds_Calculator_3-way'!C516="","",'True_Odds_Calculator_3-way'!C516)</f>
        <v/>
      </c>
      <c r="D519" s="4" t="str">
        <f t="shared" si="40"/>
        <v/>
      </c>
      <c r="E519" s="4" t="str">
        <f t="shared" si="41"/>
        <v/>
      </c>
      <c r="F519" s="4" t="str">
        <f t="shared" si="42"/>
        <v/>
      </c>
      <c r="G519" s="4" t="str">
        <f t="shared" si="43"/>
        <v/>
      </c>
      <c r="I519" s="4" t="str">
        <f t="shared" si="44"/>
        <v/>
      </c>
    </row>
    <row r="520" spans="1:9" x14ac:dyDescent="0.2">
      <c r="A520" s="4" t="str">
        <f>IF('True_Odds_Calculator_3-way'!A517="","",'True_Odds_Calculator_3-way'!A517)</f>
        <v/>
      </c>
      <c r="B520" s="4" t="str">
        <f>IF('True_Odds_Calculator_3-way'!B517="","",'True_Odds_Calculator_3-way'!B517)</f>
        <v/>
      </c>
      <c r="C520" s="4" t="str">
        <f>IF('True_Odds_Calculator_3-way'!C517="","",'True_Odds_Calculator_3-way'!C517)</f>
        <v/>
      </c>
      <c r="D520" s="4" t="str">
        <f t="shared" si="40"/>
        <v/>
      </c>
      <c r="E520" s="4" t="str">
        <f t="shared" si="41"/>
        <v/>
      </c>
      <c r="F520" s="4" t="str">
        <f t="shared" si="42"/>
        <v/>
      </c>
      <c r="G520" s="4" t="str">
        <f t="shared" si="43"/>
        <v/>
      </c>
      <c r="I520" s="4" t="str">
        <f t="shared" si="44"/>
        <v/>
      </c>
    </row>
    <row r="521" spans="1:9" x14ac:dyDescent="0.2">
      <c r="A521" s="4" t="str">
        <f>IF('True_Odds_Calculator_3-way'!A518="","",'True_Odds_Calculator_3-way'!A518)</f>
        <v/>
      </c>
      <c r="B521" s="4" t="str">
        <f>IF('True_Odds_Calculator_3-way'!B518="","",'True_Odds_Calculator_3-way'!B518)</f>
        <v/>
      </c>
      <c r="C521" s="4" t="str">
        <f>IF('True_Odds_Calculator_3-way'!C518="","",'True_Odds_Calculator_3-way'!C518)</f>
        <v/>
      </c>
      <c r="D521" s="4" t="str">
        <f t="shared" si="40"/>
        <v/>
      </c>
      <c r="E521" s="4" t="str">
        <f t="shared" si="41"/>
        <v/>
      </c>
      <c r="F521" s="4" t="str">
        <f t="shared" si="42"/>
        <v/>
      </c>
      <c r="G521" s="4" t="str">
        <f t="shared" si="43"/>
        <v/>
      </c>
      <c r="I521" s="4" t="str">
        <f t="shared" si="44"/>
        <v/>
      </c>
    </row>
    <row r="522" spans="1:9" x14ac:dyDescent="0.2">
      <c r="A522" s="4" t="str">
        <f>IF('True_Odds_Calculator_3-way'!A519="","",'True_Odds_Calculator_3-way'!A519)</f>
        <v/>
      </c>
      <c r="B522" s="4" t="str">
        <f>IF('True_Odds_Calculator_3-way'!B519="","",'True_Odds_Calculator_3-way'!B519)</f>
        <v/>
      </c>
      <c r="C522" s="4" t="str">
        <f>IF('True_Odds_Calculator_3-way'!C519="","",'True_Odds_Calculator_3-way'!C519)</f>
        <v/>
      </c>
      <c r="D522" s="4" t="str">
        <f t="shared" si="40"/>
        <v/>
      </c>
      <c r="E522" s="4" t="str">
        <f t="shared" si="41"/>
        <v/>
      </c>
      <c r="F522" s="4" t="str">
        <f t="shared" si="42"/>
        <v/>
      </c>
      <c r="G522" s="4" t="str">
        <f t="shared" si="43"/>
        <v/>
      </c>
      <c r="I522" s="4" t="str">
        <f t="shared" si="44"/>
        <v/>
      </c>
    </row>
    <row r="523" spans="1:9" x14ac:dyDescent="0.2">
      <c r="A523" s="4" t="str">
        <f>IF('True_Odds_Calculator_3-way'!A520="","",'True_Odds_Calculator_3-way'!A520)</f>
        <v/>
      </c>
      <c r="B523" s="4" t="str">
        <f>IF('True_Odds_Calculator_3-way'!B520="","",'True_Odds_Calculator_3-way'!B520)</f>
        <v/>
      </c>
      <c r="C523" s="4" t="str">
        <f>IF('True_Odds_Calculator_3-way'!C520="","",'True_Odds_Calculator_3-way'!C520)</f>
        <v/>
      </c>
      <c r="D523" s="4" t="str">
        <f t="shared" si="40"/>
        <v/>
      </c>
      <c r="E523" s="4" t="str">
        <f t="shared" si="41"/>
        <v/>
      </c>
      <c r="F523" s="4" t="str">
        <f t="shared" si="42"/>
        <v/>
      </c>
      <c r="G523" s="4" t="str">
        <f t="shared" si="43"/>
        <v/>
      </c>
      <c r="I523" s="4" t="str">
        <f t="shared" si="44"/>
        <v/>
      </c>
    </row>
    <row r="524" spans="1:9" x14ac:dyDescent="0.2">
      <c r="A524" s="4" t="str">
        <f>IF('True_Odds_Calculator_3-way'!A521="","",'True_Odds_Calculator_3-way'!A521)</f>
        <v/>
      </c>
      <c r="B524" s="4" t="str">
        <f>IF('True_Odds_Calculator_3-way'!B521="","",'True_Odds_Calculator_3-way'!B521)</f>
        <v/>
      </c>
      <c r="C524" s="4" t="str">
        <f>IF('True_Odds_Calculator_3-way'!C521="","",'True_Odds_Calculator_3-way'!C521)</f>
        <v/>
      </c>
      <c r="D524" s="4" t="str">
        <f t="shared" si="40"/>
        <v/>
      </c>
      <c r="E524" s="4" t="str">
        <f t="shared" si="41"/>
        <v/>
      </c>
      <c r="F524" s="4" t="str">
        <f t="shared" si="42"/>
        <v/>
      </c>
      <c r="G524" s="4" t="str">
        <f t="shared" si="43"/>
        <v/>
      </c>
      <c r="I524" s="4" t="str">
        <f t="shared" si="44"/>
        <v/>
      </c>
    </row>
    <row r="525" spans="1:9" x14ac:dyDescent="0.2">
      <c r="A525" s="4" t="str">
        <f>IF('True_Odds_Calculator_3-way'!A522="","",'True_Odds_Calculator_3-way'!A522)</f>
        <v/>
      </c>
      <c r="B525" s="4" t="str">
        <f>IF('True_Odds_Calculator_3-way'!B522="","",'True_Odds_Calculator_3-way'!B522)</f>
        <v/>
      </c>
      <c r="C525" s="4" t="str">
        <f>IF('True_Odds_Calculator_3-way'!C522="","",'True_Odds_Calculator_3-way'!C522)</f>
        <v/>
      </c>
      <c r="D525" s="4" t="str">
        <f t="shared" si="40"/>
        <v/>
      </c>
      <c r="E525" s="4" t="str">
        <f t="shared" si="41"/>
        <v/>
      </c>
      <c r="F525" s="4" t="str">
        <f t="shared" si="42"/>
        <v/>
      </c>
      <c r="G525" s="4" t="str">
        <f t="shared" si="43"/>
        <v/>
      </c>
      <c r="I525" s="4" t="str">
        <f t="shared" si="44"/>
        <v/>
      </c>
    </row>
    <row r="526" spans="1:9" x14ac:dyDescent="0.2">
      <c r="A526" s="4" t="str">
        <f>IF('True_Odds_Calculator_3-way'!A523="","",'True_Odds_Calculator_3-way'!A523)</f>
        <v/>
      </c>
      <c r="B526" s="4" t="str">
        <f>IF('True_Odds_Calculator_3-way'!B523="","",'True_Odds_Calculator_3-way'!B523)</f>
        <v/>
      </c>
      <c r="C526" s="4" t="str">
        <f>IF('True_Odds_Calculator_3-way'!C523="","",'True_Odds_Calculator_3-way'!C523)</f>
        <v/>
      </c>
      <c r="D526" s="4" t="str">
        <f t="shared" si="40"/>
        <v/>
      </c>
      <c r="E526" s="4" t="str">
        <f t="shared" si="41"/>
        <v/>
      </c>
      <c r="F526" s="4" t="str">
        <f t="shared" si="42"/>
        <v/>
      </c>
      <c r="G526" s="4" t="str">
        <f t="shared" si="43"/>
        <v/>
      </c>
      <c r="I526" s="4" t="str">
        <f t="shared" si="44"/>
        <v/>
      </c>
    </row>
    <row r="527" spans="1:9" x14ac:dyDescent="0.2">
      <c r="A527" s="4" t="str">
        <f>IF('True_Odds_Calculator_3-way'!A524="","",'True_Odds_Calculator_3-way'!A524)</f>
        <v/>
      </c>
      <c r="B527" s="4" t="str">
        <f>IF('True_Odds_Calculator_3-way'!B524="","",'True_Odds_Calculator_3-way'!B524)</f>
        <v/>
      </c>
      <c r="C527" s="4" t="str">
        <f>IF('True_Odds_Calculator_3-way'!C524="","",'True_Odds_Calculator_3-way'!C524)</f>
        <v/>
      </c>
      <c r="D527" s="4" t="str">
        <f t="shared" si="40"/>
        <v/>
      </c>
      <c r="E527" s="4" t="str">
        <f t="shared" si="41"/>
        <v/>
      </c>
      <c r="F527" s="4" t="str">
        <f t="shared" si="42"/>
        <v/>
      </c>
      <c r="G527" s="4" t="str">
        <f t="shared" si="43"/>
        <v/>
      </c>
      <c r="I527" s="4" t="str">
        <f t="shared" si="44"/>
        <v/>
      </c>
    </row>
    <row r="528" spans="1:9" x14ac:dyDescent="0.2">
      <c r="A528" s="4" t="str">
        <f>IF('True_Odds_Calculator_3-way'!A525="","",'True_Odds_Calculator_3-way'!A525)</f>
        <v/>
      </c>
      <c r="B528" s="4" t="str">
        <f>IF('True_Odds_Calculator_3-way'!B525="","",'True_Odds_Calculator_3-way'!B525)</f>
        <v/>
      </c>
      <c r="C528" s="4" t="str">
        <f>IF('True_Odds_Calculator_3-way'!C525="","",'True_Odds_Calculator_3-way'!C525)</f>
        <v/>
      </c>
      <c r="D528" s="4" t="str">
        <f t="shared" si="40"/>
        <v/>
      </c>
      <c r="E528" s="4" t="str">
        <f t="shared" si="41"/>
        <v/>
      </c>
      <c r="F528" s="4" t="str">
        <f t="shared" si="42"/>
        <v/>
      </c>
      <c r="G528" s="4" t="str">
        <f t="shared" si="43"/>
        <v/>
      </c>
      <c r="I528" s="4" t="str">
        <f t="shared" si="44"/>
        <v/>
      </c>
    </row>
    <row r="529" spans="1:9" x14ac:dyDescent="0.2">
      <c r="A529" s="4" t="str">
        <f>IF('True_Odds_Calculator_3-way'!A526="","",'True_Odds_Calculator_3-way'!A526)</f>
        <v/>
      </c>
      <c r="B529" s="4" t="str">
        <f>IF('True_Odds_Calculator_3-way'!B526="","",'True_Odds_Calculator_3-way'!B526)</f>
        <v/>
      </c>
      <c r="C529" s="4" t="str">
        <f>IF('True_Odds_Calculator_3-way'!C526="","",'True_Odds_Calculator_3-way'!C526)</f>
        <v/>
      </c>
      <c r="D529" s="4" t="str">
        <f t="shared" si="40"/>
        <v/>
      </c>
      <c r="E529" s="4" t="str">
        <f t="shared" si="41"/>
        <v/>
      </c>
      <c r="F529" s="4" t="str">
        <f t="shared" si="42"/>
        <v/>
      </c>
      <c r="G529" s="4" t="str">
        <f t="shared" si="43"/>
        <v/>
      </c>
      <c r="I529" s="4" t="str">
        <f t="shared" si="44"/>
        <v/>
      </c>
    </row>
    <row r="530" spans="1:9" x14ac:dyDescent="0.2">
      <c r="A530" s="4" t="str">
        <f>IF('True_Odds_Calculator_3-way'!A527="","",'True_Odds_Calculator_3-way'!A527)</f>
        <v/>
      </c>
      <c r="B530" s="4" t="str">
        <f>IF('True_Odds_Calculator_3-way'!B527="","",'True_Odds_Calculator_3-way'!B527)</f>
        <v/>
      </c>
      <c r="C530" s="4" t="str">
        <f>IF('True_Odds_Calculator_3-way'!C527="","",'True_Odds_Calculator_3-way'!C527)</f>
        <v/>
      </c>
      <c r="D530" s="4" t="str">
        <f t="shared" si="40"/>
        <v/>
      </c>
      <c r="E530" s="4" t="str">
        <f t="shared" si="41"/>
        <v/>
      </c>
      <c r="F530" s="4" t="str">
        <f t="shared" si="42"/>
        <v/>
      </c>
      <c r="G530" s="4" t="str">
        <f t="shared" si="43"/>
        <v/>
      </c>
      <c r="I530" s="4" t="str">
        <f t="shared" si="44"/>
        <v/>
      </c>
    </row>
    <row r="531" spans="1:9" x14ac:dyDescent="0.2">
      <c r="A531" s="4" t="str">
        <f>IF('True_Odds_Calculator_3-way'!A528="","",'True_Odds_Calculator_3-way'!A528)</f>
        <v/>
      </c>
      <c r="B531" s="4" t="str">
        <f>IF('True_Odds_Calculator_3-way'!B528="","",'True_Odds_Calculator_3-way'!B528)</f>
        <v/>
      </c>
      <c r="C531" s="4" t="str">
        <f>IF('True_Odds_Calculator_3-way'!C528="","",'True_Odds_Calculator_3-way'!C528)</f>
        <v/>
      </c>
      <c r="D531" s="4" t="str">
        <f t="shared" si="40"/>
        <v/>
      </c>
      <c r="E531" s="4" t="str">
        <f t="shared" si="41"/>
        <v/>
      </c>
      <c r="F531" s="4" t="str">
        <f t="shared" si="42"/>
        <v/>
      </c>
      <c r="G531" s="4" t="str">
        <f t="shared" si="43"/>
        <v/>
      </c>
      <c r="I531" s="4" t="str">
        <f t="shared" si="44"/>
        <v/>
      </c>
    </row>
    <row r="532" spans="1:9" x14ac:dyDescent="0.2">
      <c r="A532" s="4" t="str">
        <f>IF('True_Odds_Calculator_3-way'!A529="","",'True_Odds_Calculator_3-way'!A529)</f>
        <v/>
      </c>
      <c r="B532" s="4" t="str">
        <f>IF('True_Odds_Calculator_3-way'!B529="","",'True_Odds_Calculator_3-way'!B529)</f>
        <v/>
      </c>
      <c r="C532" s="4" t="str">
        <f>IF('True_Odds_Calculator_3-way'!C529="","",'True_Odds_Calculator_3-way'!C529)</f>
        <v/>
      </c>
      <c r="D532" s="4" t="str">
        <f t="shared" si="40"/>
        <v/>
      </c>
      <c r="E532" s="4" t="str">
        <f t="shared" si="41"/>
        <v/>
      </c>
      <c r="F532" s="4" t="str">
        <f t="shared" si="42"/>
        <v/>
      </c>
      <c r="G532" s="4" t="str">
        <f t="shared" si="43"/>
        <v/>
      </c>
      <c r="I532" s="4" t="str">
        <f t="shared" si="44"/>
        <v/>
      </c>
    </row>
    <row r="533" spans="1:9" x14ac:dyDescent="0.2">
      <c r="A533" s="4" t="str">
        <f>IF('True_Odds_Calculator_3-way'!A530="","",'True_Odds_Calculator_3-way'!A530)</f>
        <v/>
      </c>
      <c r="B533" s="4" t="str">
        <f>IF('True_Odds_Calculator_3-way'!B530="","",'True_Odds_Calculator_3-way'!B530)</f>
        <v/>
      </c>
      <c r="C533" s="4" t="str">
        <f>IF('True_Odds_Calculator_3-way'!C530="","",'True_Odds_Calculator_3-way'!C530)</f>
        <v/>
      </c>
      <c r="D533" s="4" t="str">
        <f t="shared" si="40"/>
        <v/>
      </c>
      <c r="E533" s="4" t="str">
        <f t="shared" si="41"/>
        <v/>
      </c>
      <c r="F533" s="4" t="str">
        <f t="shared" si="42"/>
        <v/>
      </c>
      <c r="G533" s="4" t="str">
        <f t="shared" si="43"/>
        <v/>
      </c>
      <c r="I533" s="4" t="str">
        <f t="shared" si="44"/>
        <v/>
      </c>
    </row>
    <row r="534" spans="1:9" x14ac:dyDescent="0.2">
      <c r="A534" s="4" t="str">
        <f>IF('True_Odds_Calculator_3-way'!A531="","",'True_Odds_Calculator_3-way'!A531)</f>
        <v/>
      </c>
      <c r="B534" s="4" t="str">
        <f>IF('True_Odds_Calculator_3-way'!B531="","",'True_Odds_Calculator_3-way'!B531)</f>
        <v/>
      </c>
      <c r="C534" s="4" t="str">
        <f>IF('True_Odds_Calculator_3-way'!C531="","",'True_Odds_Calculator_3-way'!C531)</f>
        <v/>
      </c>
      <c r="D534" s="4" t="str">
        <f t="shared" si="40"/>
        <v/>
      </c>
      <c r="E534" s="4" t="str">
        <f t="shared" si="41"/>
        <v/>
      </c>
      <c r="F534" s="4" t="str">
        <f t="shared" si="42"/>
        <v/>
      </c>
      <c r="G534" s="4" t="str">
        <f t="shared" si="43"/>
        <v/>
      </c>
      <c r="I534" s="4" t="str">
        <f t="shared" si="44"/>
        <v/>
      </c>
    </row>
    <row r="535" spans="1:9" x14ac:dyDescent="0.2">
      <c r="A535" s="4" t="str">
        <f>IF('True_Odds_Calculator_3-way'!A532="","",'True_Odds_Calculator_3-way'!A532)</f>
        <v/>
      </c>
      <c r="B535" s="4" t="str">
        <f>IF('True_Odds_Calculator_3-way'!B532="","",'True_Odds_Calculator_3-way'!B532)</f>
        <v/>
      </c>
      <c r="C535" s="4" t="str">
        <f>IF('True_Odds_Calculator_3-way'!C532="","",'True_Odds_Calculator_3-way'!C532)</f>
        <v/>
      </c>
      <c r="D535" s="4" t="str">
        <f t="shared" si="40"/>
        <v/>
      </c>
      <c r="E535" s="4" t="str">
        <f t="shared" si="41"/>
        <v/>
      </c>
      <c r="F535" s="4" t="str">
        <f t="shared" si="42"/>
        <v/>
      </c>
      <c r="G535" s="4" t="str">
        <f t="shared" si="43"/>
        <v/>
      </c>
      <c r="I535" s="4" t="str">
        <f t="shared" si="44"/>
        <v/>
      </c>
    </row>
    <row r="536" spans="1:9" x14ac:dyDescent="0.2">
      <c r="A536" s="4" t="str">
        <f>IF('True_Odds_Calculator_3-way'!A533="","",'True_Odds_Calculator_3-way'!A533)</f>
        <v/>
      </c>
      <c r="B536" s="4" t="str">
        <f>IF('True_Odds_Calculator_3-way'!B533="","",'True_Odds_Calculator_3-way'!B533)</f>
        <v/>
      </c>
      <c r="C536" s="4" t="str">
        <f>IF('True_Odds_Calculator_3-way'!C533="","",'True_Odds_Calculator_3-way'!C533)</f>
        <v/>
      </c>
      <c r="D536" s="4" t="str">
        <f t="shared" si="40"/>
        <v/>
      </c>
      <c r="E536" s="4" t="str">
        <f t="shared" si="41"/>
        <v/>
      </c>
      <c r="F536" s="4" t="str">
        <f t="shared" si="42"/>
        <v/>
      </c>
      <c r="G536" s="4" t="str">
        <f t="shared" si="43"/>
        <v/>
      </c>
      <c r="I536" s="4" t="str">
        <f t="shared" si="44"/>
        <v/>
      </c>
    </row>
    <row r="537" spans="1:9" x14ac:dyDescent="0.2">
      <c r="A537" s="4" t="str">
        <f>IF('True_Odds_Calculator_3-way'!A534="","",'True_Odds_Calculator_3-way'!A534)</f>
        <v/>
      </c>
      <c r="B537" s="4" t="str">
        <f>IF('True_Odds_Calculator_3-way'!B534="","",'True_Odds_Calculator_3-way'!B534)</f>
        <v/>
      </c>
      <c r="C537" s="4" t="str">
        <f>IF('True_Odds_Calculator_3-way'!C534="","",'True_Odds_Calculator_3-way'!C534)</f>
        <v/>
      </c>
      <c r="D537" s="4" t="str">
        <f t="shared" si="40"/>
        <v/>
      </c>
      <c r="E537" s="4" t="str">
        <f t="shared" si="41"/>
        <v/>
      </c>
      <c r="F537" s="4" t="str">
        <f t="shared" si="42"/>
        <v/>
      </c>
      <c r="G537" s="4" t="str">
        <f t="shared" si="43"/>
        <v/>
      </c>
      <c r="I537" s="4" t="str">
        <f t="shared" si="44"/>
        <v/>
      </c>
    </row>
    <row r="538" spans="1:9" x14ac:dyDescent="0.2">
      <c r="A538" s="4" t="str">
        <f>IF('True_Odds_Calculator_3-way'!A535="","",'True_Odds_Calculator_3-way'!A535)</f>
        <v/>
      </c>
      <c r="B538" s="4" t="str">
        <f>IF('True_Odds_Calculator_3-way'!B535="","",'True_Odds_Calculator_3-way'!B535)</f>
        <v/>
      </c>
      <c r="C538" s="4" t="str">
        <f>IF('True_Odds_Calculator_3-way'!C535="","",'True_Odds_Calculator_3-way'!C535)</f>
        <v/>
      </c>
      <c r="D538" s="4" t="str">
        <f t="shared" si="40"/>
        <v/>
      </c>
      <c r="E538" s="4" t="str">
        <f t="shared" si="41"/>
        <v/>
      </c>
      <c r="F538" s="4" t="str">
        <f t="shared" si="42"/>
        <v/>
      </c>
      <c r="G538" s="4" t="str">
        <f t="shared" si="43"/>
        <v/>
      </c>
      <c r="I538" s="4" t="str">
        <f t="shared" si="44"/>
        <v/>
      </c>
    </row>
    <row r="539" spans="1:9" x14ac:dyDescent="0.2">
      <c r="A539" s="4" t="str">
        <f>IF('True_Odds_Calculator_3-way'!A536="","",'True_Odds_Calculator_3-way'!A536)</f>
        <v/>
      </c>
      <c r="B539" s="4" t="str">
        <f>IF('True_Odds_Calculator_3-way'!B536="","",'True_Odds_Calculator_3-way'!B536)</f>
        <v/>
      </c>
      <c r="C539" s="4" t="str">
        <f>IF('True_Odds_Calculator_3-way'!C536="","",'True_Odds_Calculator_3-way'!C536)</f>
        <v/>
      </c>
      <c r="D539" s="4" t="str">
        <f t="shared" si="40"/>
        <v/>
      </c>
      <c r="E539" s="4" t="str">
        <f t="shared" si="41"/>
        <v/>
      </c>
      <c r="F539" s="4" t="str">
        <f t="shared" si="42"/>
        <v/>
      </c>
      <c r="G539" s="4" t="str">
        <f t="shared" si="43"/>
        <v/>
      </c>
      <c r="I539" s="4" t="str">
        <f t="shared" si="44"/>
        <v/>
      </c>
    </row>
    <row r="540" spans="1:9" x14ac:dyDescent="0.2">
      <c r="A540" s="4" t="str">
        <f>IF('True_Odds_Calculator_3-way'!A537="","",'True_Odds_Calculator_3-way'!A537)</f>
        <v/>
      </c>
      <c r="B540" s="4" t="str">
        <f>IF('True_Odds_Calculator_3-way'!B537="","",'True_Odds_Calculator_3-way'!B537)</f>
        <v/>
      </c>
      <c r="C540" s="4" t="str">
        <f>IF('True_Odds_Calculator_3-way'!C537="","",'True_Odds_Calculator_3-way'!C537)</f>
        <v/>
      </c>
      <c r="D540" s="4" t="str">
        <f t="shared" si="40"/>
        <v/>
      </c>
      <c r="E540" s="4" t="str">
        <f t="shared" si="41"/>
        <v/>
      </c>
      <c r="F540" s="4" t="str">
        <f t="shared" si="42"/>
        <v/>
      </c>
      <c r="G540" s="4" t="str">
        <f t="shared" si="43"/>
        <v/>
      </c>
      <c r="I540" s="4" t="str">
        <f t="shared" si="44"/>
        <v/>
      </c>
    </row>
    <row r="541" spans="1:9" x14ac:dyDescent="0.2">
      <c r="A541" s="4" t="str">
        <f>IF('True_Odds_Calculator_3-way'!A538="","",'True_Odds_Calculator_3-way'!A538)</f>
        <v/>
      </c>
      <c r="B541" s="4" t="str">
        <f>IF('True_Odds_Calculator_3-way'!B538="","",'True_Odds_Calculator_3-way'!B538)</f>
        <v/>
      </c>
      <c r="C541" s="4" t="str">
        <f>IF('True_Odds_Calculator_3-way'!C538="","",'True_Odds_Calculator_3-way'!C538)</f>
        <v/>
      </c>
      <c r="D541" s="4" t="str">
        <f t="shared" si="40"/>
        <v/>
      </c>
      <c r="E541" s="4" t="str">
        <f t="shared" si="41"/>
        <v/>
      </c>
      <c r="F541" s="4" t="str">
        <f t="shared" si="42"/>
        <v/>
      </c>
      <c r="G541" s="4" t="str">
        <f t="shared" si="43"/>
        <v/>
      </c>
      <c r="I541" s="4" t="str">
        <f t="shared" si="44"/>
        <v/>
      </c>
    </row>
    <row r="542" spans="1:9" x14ac:dyDescent="0.2">
      <c r="A542" s="4" t="str">
        <f>IF('True_Odds_Calculator_3-way'!A539="","",'True_Odds_Calculator_3-way'!A539)</f>
        <v/>
      </c>
      <c r="B542" s="4" t="str">
        <f>IF('True_Odds_Calculator_3-way'!B539="","",'True_Odds_Calculator_3-way'!B539)</f>
        <v/>
      </c>
      <c r="C542" s="4" t="str">
        <f>IF('True_Odds_Calculator_3-way'!C539="","",'True_Odds_Calculator_3-way'!C539)</f>
        <v/>
      </c>
      <c r="D542" s="4" t="str">
        <f t="shared" si="40"/>
        <v/>
      </c>
      <c r="E542" s="4" t="str">
        <f t="shared" si="41"/>
        <v/>
      </c>
      <c r="F542" s="4" t="str">
        <f t="shared" si="42"/>
        <v/>
      </c>
      <c r="G542" s="4" t="str">
        <f t="shared" si="43"/>
        <v/>
      </c>
      <c r="I542" s="4" t="str">
        <f t="shared" si="44"/>
        <v/>
      </c>
    </row>
    <row r="543" spans="1:9" x14ac:dyDescent="0.2">
      <c r="A543" s="4" t="str">
        <f>IF('True_Odds_Calculator_3-way'!A540="","",'True_Odds_Calculator_3-way'!A540)</f>
        <v/>
      </c>
      <c r="B543" s="4" t="str">
        <f>IF('True_Odds_Calculator_3-way'!B540="","",'True_Odds_Calculator_3-way'!B540)</f>
        <v/>
      </c>
      <c r="C543" s="4" t="str">
        <f>IF('True_Odds_Calculator_3-way'!C540="","",'True_Odds_Calculator_3-way'!C540)</f>
        <v/>
      </c>
      <c r="D543" s="4" t="str">
        <f t="shared" si="40"/>
        <v/>
      </c>
      <c r="E543" s="4" t="str">
        <f t="shared" si="41"/>
        <v/>
      </c>
      <c r="F543" s="4" t="str">
        <f t="shared" si="42"/>
        <v/>
      </c>
      <c r="G543" s="4" t="str">
        <f t="shared" si="43"/>
        <v/>
      </c>
      <c r="I543" s="4" t="str">
        <f t="shared" si="44"/>
        <v/>
      </c>
    </row>
    <row r="544" spans="1:9" x14ac:dyDescent="0.2">
      <c r="A544" s="4" t="str">
        <f>IF('True_Odds_Calculator_3-way'!A541="","",'True_Odds_Calculator_3-way'!A541)</f>
        <v/>
      </c>
      <c r="B544" s="4" t="str">
        <f>IF('True_Odds_Calculator_3-way'!B541="","",'True_Odds_Calculator_3-way'!B541)</f>
        <v/>
      </c>
      <c r="C544" s="4" t="str">
        <f>IF('True_Odds_Calculator_3-way'!C541="","",'True_Odds_Calculator_3-way'!C541)</f>
        <v/>
      </c>
      <c r="D544" s="4" t="str">
        <f t="shared" si="40"/>
        <v/>
      </c>
      <c r="E544" s="4" t="str">
        <f t="shared" si="41"/>
        <v/>
      </c>
      <c r="F544" s="4" t="str">
        <f t="shared" si="42"/>
        <v/>
      </c>
      <c r="G544" s="4" t="str">
        <f t="shared" si="43"/>
        <v/>
      </c>
      <c r="I544" s="4" t="str">
        <f t="shared" si="44"/>
        <v/>
      </c>
    </row>
    <row r="545" spans="1:9" x14ac:dyDescent="0.2">
      <c r="A545" s="4" t="str">
        <f>IF('True_Odds_Calculator_3-way'!A542="","",'True_Odds_Calculator_3-way'!A542)</f>
        <v/>
      </c>
      <c r="B545" s="4" t="str">
        <f>IF('True_Odds_Calculator_3-way'!B542="","",'True_Odds_Calculator_3-way'!B542)</f>
        <v/>
      </c>
      <c r="C545" s="4" t="str">
        <f>IF('True_Odds_Calculator_3-way'!C542="","",'True_Odds_Calculator_3-way'!C542)</f>
        <v/>
      </c>
      <c r="D545" s="4" t="str">
        <f t="shared" si="40"/>
        <v/>
      </c>
      <c r="E545" s="4" t="str">
        <f t="shared" si="41"/>
        <v/>
      </c>
      <c r="F545" s="4" t="str">
        <f t="shared" si="42"/>
        <v/>
      </c>
      <c r="G545" s="4" t="str">
        <f t="shared" si="43"/>
        <v/>
      </c>
      <c r="I545" s="4" t="str">
        <f t="shared" si="44"/>
        <v/>
      </c>
    </row>
    <row r="546" spans="1:9" x14ac:dyDescent="0.2">
      <c r="A546" s="4" t="str">
        <f>IF('True_Odds_Calculator_3-way'!A543="","",'True_Odds_Calculator_3-way'!A543)</f>
        <v/>
      </c>
      <c r="B546" s="4" t="str">
        <f>IF('True_Odds_Calculator_3-way'!B543="","",'True_Odds_Calculator_3-way'!B543)</f>
        <v/>
      </c>
      <c r="C546" s="4" t="str">
        <f>IF('True_Odds_Calculator_3-way'!C543="","",'True_Odds_Calculator_3-way'!C543)</f>
        <v/>
      </c>
      <c r="D546" s="4" t="str">
        <f t="shared" si="40"/>
        <v/>
      </c>
      <c r="E546" s="4" t="str">
        <f t="shared" si="41"/>
        <v/>
      </c>
      <c r="F546" s="4" t="str">
        <f t="shared" si="42"/>
        <v/>
      </c>
      <c r="G546" s="4" t="str">
        <f t="shared" si="43"/>
        <v/>
      </c>
      <c r="I546" s="4" t="str">
        <f t="shared" si="44"/>
        <v/>
      </c>
    </row>
    <row r="547" spans="1:9" x14ac:dyDescent="0.2">
      <c r="A547" s="4" t="str">
        <f>IF('True_Odds_Calculator_3-way'!A544="","",'True_Odds_Calculator_3-way'!A544)</f>
        <v/>
      </c>
      <c r="B547" s="4" t="str">
        <f>IF('True_Odds_Calculator_3-way'!B544="","",'True_Odds_Calculator_3-way'!B544)</f>
        <v/>
      </c>
      <c r="C547" s="4" t="str">
        <f>IF('True_Odds_Calculator_3-way'!C544="","",'True_Odds_Calculator_3-way'!C544)</f>
        <v/>
      </c>
      <c r="D547" s="4" t="str">
        <f t="shared" si="40"/>
        <v/>
      </c>
      <c r="E547" s="4" t="str">
        <f t="shared" si="41"/>
        <v/>
      </c>
      <c r="F547" s="4" t="str">
        <f t="shared" si="42"/>
        <v/>
      </c>
      <c r="G547" s="4" t="str">
        <f t="shared" si="43"/>
        <v/>
      </c>
      <c r="I547" s="4" t="str">
        <f t="shared" si="44"/>
        <v/>
      </c>
    </row>
    <row r="548" spans="1:9" x14ac:dyDescent="0.2">
      <c r="A548" s="4" t="str">
        <f>IF('True_Odds_Calculator_3-way'!A545="","",'True_Odds_Calculator_3-way'!A545)</f>
        <v/>
      </c>
      <c r="B548" s="4" t="str">
        <f>IF('True_Odds_Calculator_3-way'!B545="","",'True_Odds_Calculator_3-way'!B545)</f>
        <v/>
      </c>
      <c r="C548" s="4" t="str">
        <f>IF('True_Odds_Calculator_3-way'!C545="","",'True_Odds_Calculator_3-way'!C545)</f>
        <v/>
      </c>
      <c r="D548" s="4" t="str">
        <f t="shared" si="40"/>
        <v/>
      </c>
      <c r="E548" s="4" t="str">
        <f t="shared" si="41"/>
        <v/>
      </c>
      <c r="F548" s="4" t="str">
        <f t="shared" si="42"/>
        <v/>
      </c>
      <c r="G548" s="4" t="str">
        <f t="shared" si="43"/>
        <v/>
      </c>
      <c r="I548" s="4" t="str">
        <f t="shared" si="44"/>
        <v/>
      </c>
    </row>
    <row r="549" spans="1:9" x14ac:dyDescent="0.2">
      <c r="A549" s="4" t="str">
        <f>IF('True_Odds_Calculator_3-way'!A546="","",'True_Odds_Calculator_3-way'!A546)</f>
        <v/>
      </c>
      <c r="B549" s="4" t="str">
        <f>IF('True_Odds_Calculator_3-way'!B546="","",'True_Odds_Calculator_3-way'!B546)</f>
        <v/>
      </c>
      <c r="C549" s="4" t="str">
        <f>IF('True_Odds_Calculator_3-way'!C546="","",'True_Odds_Calculator_3-way'!C546)</f>
        <v/>
      </c>
      <c r="D549" s="4" t="str">
        <f t="shared" si="40"/>
        <v/>
      </c>
      <c r="E549" s="4" t="str">
        <f t="shared" si="41"/>
        <v/>
      </c>
      <c r="F549" s="4" t="str">
        <f t="shared" si="42"/>
        <v/>
      </c>
      <c r="G549" s="4" t="str">
        <f t="shared" si="43"/>
        <v/>
      </c>
      <c r="I549" s="4" t="str">
        <f t="shared" si="44"/>
        <v/>
      </c>
    </row>
    <row r="550" spans="1:9" x14ac:dyDescent="0.2">
      <c r="A550" s="4" t="str">
        <f>IF('True_Odds_Calculator_3-way'!A547="","",'True_Odds_Calculator_3-way'!A547)</f>
        <v/>
      </c>
      <c r="B550" s="4" t="str">
        <f>IF('True_Odds_Calculator_3-way'!B547="","",'True_Odds_Calculator_3-way'!B547)</f>
        <v/>
      </c>
      <c r="C550" s="4" t="str">
        <f>IF('True_Odds_Calculator_3-way'!C547="","",'True_Odds_Calculator_3-way'!C547)</f>
        <v/>
      </c>
      <c r="D550" s="4" t="str">
        <f t="shared" si="40"/>
        <v/>
      </c>
      <c r="E550" s="4" t="str">
        <f t="shared" si="41"/>
        <v/>
      </c>
      <c r="F550" s="4" t="str">
        <f t="shared" si="42"/>
        <v/>
      </c>
      <c r="G550" s="4" t="str">
        <f t="shared" si="43"/>
        <v/>
      </c>
      <c r="I550" s="4" t="str">
        <f t="shared" si="44"/>
        <v/>
      </c>
    </row>
    <row r="551" spans="1:9" x14ac:dyDescent="0.2">
      <c r="A551" s="4" t="str">
        <f>IF('True_Odds_Calculator_3-way'!A548="","",'True_Odds_Calculator_3-way'!A548)</f>
        <v/>
      </c>
      <c r="B551" s="4" t="str">
        <f>IF('True_Odds_Calculator_3-way'!B548="","",'True_Odds_Calculator_3-way'!B548)</f>
        <v/>
      </c>
      <c r="C551" s="4" t="str">
        <f>IF('True_Odds_Calculator_3-way'!C548="","",'True_Odds_Calculator_3-way'!C548)</f>
        <v/>
      </c>
      <c r="D551" s="4" t="str">
        <f t="shared" si="40"/>
        <v/>
      </c>
      <c r="E551" s="4" t="str">
        <f t="shared" si="41"/>
        <v/>
      </c>
      <c r="F551" s="4" t="str">
        <f t="shared" si="42"/>
        <v/>
      </c>
      <c r="G551" s="4" t="str">
        <f t="shared" si="43"/>
        <v/>
      </c>
      <c r="I551" s="4" t="str">
        <f t="shared" si="44"/>
        <v/>
      </c>
    </row>
    <row r="552" spans="1:9" x14ac:dyDescent="0.2">
      <c r="A552" s="4" t="str">
        <f>IF('True_Odds_Calculator_3-way'!A549="","",'True_Odds_Calculator_3-way'!A549)</f>
        <v/>
      </c>
      <c r="B552" s="4" t="str">
        <f>IF('True_Odds_Calculator_3-way'!B549="","",'True_Odds_Calculator_3-way'!B549)</f>
        <v/>
      </c>
      <c r="C552" s="4" t="str">
        <f>IF('True_Odds_Calculator_3-way'!C549="","",'True_Odds_Calculator_3-way'!C549)</f>
        <v/>
      </c>
      <c r="D552" s="4" t="str">
        <f t="shared" si="40"/>
        <v/>
      </c>
      <c r="E552" s="4" t="str">
        <f t="shared" si="41"/>
        <v/>
      </c>
      <c r="F552" s="4" t="str">
        <f t="shared" si="42"/>
        <v/>
      </c>
      <c r="G552" s="4" t="str">
        <f t="shared" si="43"/>
        <v/>
      </c>
      <c r="I552" s="4" t="str">
        <f t="shared" si="44"/>
        <v/>
      </c>
    </row>
    <row r="553" spans="1:9" x14ac:dyDescent="0.2">
      <c r="A553" s="4" t="str">
        <f>IF('True_Odds_Calculator_3-way'!A550="","",'True_Odds_Calculator_3-way'!A550)</f>
        <v/>
      </c>
      <c r="B553" s="4" t="str">
        <f>IF('True_Odds_Calculator_3-way'!B550="","",'True_Odds_Calculator_3-way'!B550)</f>
        <v/>
      </c>
      <c r="C553" s="4" t="str">
        <f>IF('True_Odds_Calculator_3-way'!C550="","",'True_Odds_Calculator_3-way'!C550)</f>
        <v/>
      </c>
      <c r="D553" s="4" t="str">
        <f t="shared" si="40"/>
        <v/>
      </c>
      <c r="E553" s="4" t="str">
        <f t="shared" si="41"/>
        <v/>
      </c>
      <c r="F553" s="4" t="str">
        <f t="shared" si="42"/>
        <v/>
      </c>
      <c r="G553" s="4" t="str">
        <f t="shared" si="43"/>
        <v/>
      </c>
      <c r="I553" s="4" t="str">
        <f t="shared" si="44"/>
        <v/>
      </c>
    </row>
    <row r="554" spans="1:9" x14ac:dyDescent="0.2">
      <c r="A554" s="4" t="str">
        <f>IF('True_Odds_Calculator_3-way'!A551="","",'True_Odds_Calculator_3-way'!A551)</f>
        <v/>
      </c>
      <c r="B554" s="4" t="str">
        <f>IF('True_Odds_Calculator_3-way'!B551="","",'True_Odds_Calculator_3-way'!B551)</f>
        <v/>
      </c>
      <c r="C554" s="4" t="str">
        <f>IF('True_Odds_Calculator_3-way'!C551="","",'True_Odds_Calculator_3-way'!C551)</f>
        <v/>
      </c>
      <c r="D554" s="4" t="str">
        <f t="shared" si="40"/>
        <v/>
      </c>
      <c r="E554" s="4" t="str">
        <f t="shared" si="41"/>
        <v/>
      </c>
      <c r="F554" s="4" t="str">
        <f t="shared" si="42"/>
        <v/>
      </c>
      <c r="G554" s="4" t="str">
        <f t="shared" si="43"/>
        <v/>
      </c>
      <c r="I554" s="4" t="str">
        <f t="shared" si="44"/>
        <v/>
      </c>
    </row>
    <row r="555" spans="1:9" x14ac:dyDescent="0.2">
      <c r="A555" s="4" t="str">
        <f>IF('True_Odds_Calculator_3-way'!A552="","",'True_Odds_Calculator_3-way'!A552)</f>
        <v/>
      </c>
      <c r="B555" s="4" t="str">
        <f>IF('True_Odds_Calculator_3-way'!B552="","",'True_Odds_Calculator_3-way'!B552)</f>
        <v/>
      </c>
      <c r="C555" s="4" t="str">
        <f>IF('True_Odds_Calculator_3-way'!C552="","",'True_Odds_Calculator_3-way'!C552)</f>
        <v/>
      </c>
      <c r="D555" s="4" t="str">
        <f t="shared" si="40"/>
        <v/>
      </c>
      <c r="E555" s="4" t="str">
        <f t="shared" si="41"/>
        <v/>
      </c>
      <c r="F555" s="4" t="str">
        <f t="shared" si="42"/>
        <v/>
      </c>
      <c r="G555" s="4" t="str">
        <f t="shared" si="43"/>
        <v/>
      </c>
      <c r="I555" s="4" t="str">
        <f t="shared" si="44"/>
        <v/>
      </c>
    </row>
    <row r="556" spans="1:9" x14ac:dyDescent="0.2">
      <c r="A556" s="4" t="str">
        <f>IF('True_Odds_Calculator_3-way'!A553="","",'True_Odds_Calculator_3-way'!A553)</f>
        <v/>
      </c>
      <c r="B556" s="4" t="str">
        <f>IF('True_Odds_Calculator_3-way'!B553="","",'True_Odds_Calculator_3-way'!B553)</f>
        <v/>
      </c>
      <c r="C556" s="4" t="str">
        <f>IF('True_Odds_Calculator_3-way'!C553="","",'True_Odds_Calculator_3-way'!C553)</f>
        <v/>
      </c>
      <c r="D556" s="4" t="str">
        <f t="shared" si="40"/>
        <v/>
      </c>
      <c r="E556" s="4" t="str">
        <f t="shared" si="41"/>
        <v/>
      </c>
      <c r="F556" s="4" t="str">
        <f t="shared" si="42"/>
        <v/>
      </c>
      <c r="G556" s="4" t="str">
        <f t="shared" si="43"/>
        <v/>
      </c>
      <c r="I556" s="4" t="str">
        <f t="shared" si="44"/>
        <v/>
      </c>
    </row>
    <row r="557" spans="1:9" x14ac:dyDescent="0.2">
      <c r="A557" s="4" t="str">
        <f>IF('True_Odds_Calculator_3-way'!A554="","",'True_Odds_Calculator_3-way'!A554)</f>
        <v/>
      </c>
      <c r="B557" s="4" t="str">
        <f>IF('True_Odds_Calculator_3-way'!B554="","",'True_Odds_Calculator_3-way'!B554)</f>
        <v/>
      </c>
      <c r="C557" s="4" t="str">
        <f>IF('True_Odds_Calculator_3-way'!C554="","",'True_Odds_Calculator_3-way'!C554)</f>
        <v/>
      </c>
      <c r="D557" s="4" t="str">
        <f t="shared" si="40"/>
        <v/>
      </c>
      <c r="E557" s="4" t="str">
        <f t="shared" si="41"/>
        <v/>
      </c>
      <c r="F557" s="4" t="str">
        <f t="shared" si="42"/>
        <v/>
      </c>
      <c r="G557" s="4" t="str">
        <f t="shared" si="43"/>
        <v/>
      </c>
      <c r="I557" s="4" t="str">
        <f t="shared" si="44"/>
        <v/>
      </c>
    </row>
    <row r="558" spans="1:9" x14ac:dyDescent="0.2">
      <c r="A558" s="4" t="str">
        <f>IF('True_Odds_Calculator_3-way'!A555="","",'True_Odds_Calculator_3-way'!A555)</f>
        <v/>
      </c>
      <c r="B558" s="4" t="str">
        <f>IF('True_Odds_Calculator_3-way'!B555="","",'True_Odds_Calculator_3-way'!B555)</f>
        <v/>
      </c>
      <c r="C558" s="4" t="str">
        <f>IF('True_Odds_Calculator_3-way'!C555="","",'True_Odds_Calculator_3-way'!C555)</f>
        <v/>
      </c>
      <c r="D558" s="4" t="str">
        <f t="shared" si="40"/>
        <v/>
      </c>
      <c r="E558" s="4" t="str">
        <f t="shared" si="41"/>
        <v/>
      </c>
      <c r="F558" s="4" t="str">
        <f t="shared" si="42"/>
        <v/>
      </c>
      <c r="G558" s="4" t="str">
        <f t="shared" si="43"/>
        <v/>
      </c>
      <c r="I558" s="4" t="str">
        <f t="shared" si="44"/>
        <v/>
      </c>
    </row>
    <row r="559" spans="1:9" x14ac:dyDescent="0.2">
      <c r="A559" s="4" t="str">
        <f>IF('True_Odds_Calculator_3-way'!A556="","",'True_Odds_Calculator_3-way'!A556)</f>
        <v/>
      </c>
      <c r="B559" s="4" t="str">
        <f>IF('True_Odds_Calculator_3-way'!B556="","",'True_Odds_Calculator_3-way'!B556)</f>
        <v/>
      </c>
      <c r="C559" s="4" t="str">
        <f>IF('True_Odds_Calculator_3-way'!C556="","",'True_Odds_Calculator_3-way'!C556)</f>
        <v/>
      </c>
      <c r="D559" s="4" t="str">
        <f t="shared" si="40"/>
        <v/>
      </c>
      <c r="E559" s="4" t="str">
        <f t="shared" si="41"/>
        <v/>
      </c>
      <c r="F559" s="4" t="str">
        <f t="shared" si="42"/>
        <v/>
      </c>
      <c r="G559" s="4" t="str">
        <f t="shared" si="43"/>
        <v/>
      </c>
      <c r="I559" s="4" t="str">
        <f t="shared" si="44"/>
        <v/>
      </c>
    </row>
    <row r="560" spans="1:9" x14ac:dyDescent="0.2">
      <c r="A560" s="4" t="str">
        <f>IF('True_Odds_Calculator_3-way'!A557="","",'True_Odds_Calculator_3-way'!A557)</f>
        <v/>
      </c>
      <c r="B560" s="4" t="str">
        <f>IF('True_Odds_Calculator_3-way'!B557="","",'True_Odds_Calculator_3-way'!B557)</f>
        <v/>
      </c>
      <c r="C560" s="4" t="str">
        <f>IF('True_Odds_Calculator_3-way'!C557="","",'True_Odds_Calculator_3-way'!C557)</f>
        <v/>
      </c>
      <c r="D560" s="4" t="str">
        <f t="shared" si="40"/>
        <v/>
      </c>
      <c r="E560" s="4" t="str">
        <f t="shared" si="41"/>
        <v/>
      </c>
      <c r="F560" s="4" t="str">
        <f t="shared" si="42"/>
        <v/>
      </c>
      <c r="G560" s="4" t="str">
        <f t="shared" si="43"/>
        <v/>
      </c>
      <c r="I560" s="4" t="str">
        <f t="shared" si="44"/>
        <v/>
      </c>
    </row>
    <row r="561" spans="1:9" x14ac:dyDescent="0.2">
      <c r="A561" s="4" t="str">
        <f>IF('True_Odds_Calculator_3-way'!A558="","",'True_Odds_Calculator_3-way'!A558)</f>
        <v/>
      </c>
      <c r="B561" s="4" t="str">
        <f>IF('True_Odds_Calculator_3-way'!B558="","",'True_Odds_Calculator_3-way'!B558)</f>
        <v/>
      </c>
      <c r="C561" s="4" t="str">
        <f>IF('True_Odds_Calculator_3-way'!C558="","",'True_Odds_Calculator_3-way'!C558)</f>
        <v/>
      </c>
      <c r="D561" s="4" t="str">
        <f t="shared" si="40"/>
        <v/>
      </c>
      <c r="E561" s="4" t="str">
        <f t="shared" si="41"/>
        <v/>
      </c>
      <c r="F561" s="4" t="str">
        <f t="shared" si="42"/>
        <v/>
      </c>
      <c r="G561" s="4" t="str">
        <f t="shared" si="43"/>
        <v/>
      </c>
      <c r="I561" s="4" t="str">
        <f t="shared" si="44"/>
        <v/>
      </c>
    </row>
    <row r="562" spans="1:9" x14ac:dyDescent="0.2">
      <c r="A562" s="4" t="str">
        <f>IF('True_Odds_Calculator_3-way'!A559="","",'True_Odds_Calculator_3-way'!A559)</f>
        <v/>
      </c>
      <c r="B562" s="4" t="str">
        <f>IF('True_Odds_Calculator_3-way'!B559="","",'True_Odds_Calculator_3-way'!B559)</f>
        <v/>
      </c>
      <c r="C562" s="4" t="str">
        <f>IF('True_Odds_Calculator_3-way'!C559="","",'True_Odds_Calculator_3-way'!C559)</f>
        <v/>
      </c>
      <c r="D562" s="4" t="str">
        <f t="shared" si="40"/>
        <v/>
      </c>
      <c r="E562" s="4" t="str">
        <f t="shared" si="41"/>
        <v/>
      </c>
      <c r="F562" s="4" t="str">
        <f t="shared" si="42"/>
        <v/>
      </c>
      <c r="G562" s="4" t="str">
        <f t="shared" si="43"/>
        <v/>
      </c>
      <c r="I562" s="4" t="str">
        <f t="shared" si="44"/>
        <v/>
      </c>
    </row>
    <row r="563" spans="1:9" x14ac:dyDescent="0.2">
      <c r="A563" s="4" t="str">
        <f>IF('True_Odds_Calculator_3-way'!A560="","",'True_Odds_Calculator_3-way'!A560)</f>
        <v/>
      </c>
      <c r="B563" s="4" t="str">
        <f>IF('True_Odds_Calculator_3-way'!B560="","",'True_Odds_Calculator_3-way'!B560)</f>
        <v/>
      </c>
      <c r="C563" s="4" t="str">
        <f>IF('True_Odds_Calculator_3-way'!C560="","",'True_Odds_Calculator_3-way'!C560)</f>
        <v/>
      </c>
      <c r="D563" s="4" t="str">
        <f t="shared" si="40"/>
        <v/>
      </c>
      <c r="E563" s="4" t="str">
        <f t="shared" si="41"/>
        <v/>
      </c>
      <c r="F563" s="4" t="str">
        <f t="shared" si="42"/>
        <v/>
      </c>
      <c r="G563" s="4" t="str">
        <f t="shared" si="43"/>
        <v/>
      </c>
      <c r="I563" s="4" t="str">
        <f t="shared" si="44"/>
        <v/>
      </c>
    </row>
    <row r="564" spans="1:9" x14ac:dyDescent="0.2">
      <c r="A564" s="4" t="str">
        <f>IF('True_Odds_Calculator_3-way'!A561="","",'True_Odds_Calculator_3-way'!A561)</f>
        <v/>
      </c>
      <c r="B564" s="4" t="str">
        <f>IF('True_Odds_Calculator_3-way'!B561="","",'True_Odds_Calculator_3-way'!B561)</f>
        <v/>
      </c>
      <c r="C564" s="4" t="str">
        <f>IF('True_Odds_Calculator_3-way'!C561="","",'True_Odds_Calculator_3-way'!C561)</f>
        <v/>
      </c>
      <c r="D564" s="4" t="str">
        <f t="shared" si="40"/>
        <v/>
      </c>
      <c r="E564" s="4" t="str">
        <f t="shared" si="41"/>
        <v/>
      </c>
      <c r="F564" s="4" t="str">
        <f t="shared" si="42"/>
        <v/>
      </c>
      <c r="G564" s="4" t="str">
        <f t="shared" si="43"/>
        <v/>
      </c>
      <c r="I564" s="4" t="str">
        <f t="shared" si="44"/>
        <v/>
      </c>
    </row>
    <row r="565" spans="1:9" x14ac:dyDescent="0.2">
      <c r="A565" s="4" t="str">
        <f>IF('True_Odds_Calculator_3-way'!A562="","",'True_Odds_Calculator_3-way'!A562)</f>
        <v/>
      </c>
      <c r="B565" s="4" t="str">
        <f>IF('True_Odds_Calculator_3-way'!B562="","",'True_Odds_Calculator_3-way'!B562)</f>
        <v/>
      </c>
      <c r="C565" s="4" t="str">
        <f>IF('True_Odds_Calculator_3-way'!C562="","",'True_Odds_Calculator_3-way'!C562)</f>
        <v/>
      </c>
      <c r="D565" s="4" t="str">
        <f t="shared" si="40"/>
        <v/>
      </c>
      <c r="E565" s="4" t="str">
        <f t="shared" si="41"/>
        <v/>
      </c>
      <c r="F565" s="4" t="str">
        <f t="shared" si="42"/>
        <v/>
      </c>
      <c r="G565" s="4" t="str">
        <f t="shared" si="43"/>
        <v/>
      </c>
      <c r="I565" s="4" t="str">
        <f t="shared" si="44"/>
        <v/>
      </c>
    </row>
    <row r="566" spans="1:9" x14ac:dyDescent="0.2">
      <c r="A566" s="4" t="str">
        <f>IF('True_Odds_Calculator_3-way'!A563="","",'True_Odds_Calculator_3-way'!A563)</f>
        <v/>
      </c>
      <c r="B566" s="4" t="str">
        <f>IF('True_Odds_Calculator_3-way'!B563="","",'True_Odds_Calculator_3-way'!B563)</f>
        <v/>
      </c>
      <c r="C566" s="4" t="str">
        <f>IF('True_Odds_Calculator_3-way'!C563="","",'True_Odds_Calculator_3-way'!C563)</f>
        <v/>
      </c>
      <c r="D566" s="4" t="str">
        <f t="shared" si="40"/>
        <v/>
      </c>
      <c r="E566" s="4" t="str">
        <f t="shared" si="41"/>
        <v/>
      </c>
      <c r="F566" s="4" t="str">
        <f t="shared" si="42"/>
        <v/>
      </c>
      <c r="G566" s="4" t="str">
        <f t="shared" si="43"/>
        <v/>
      </c>
      <c r="I566" s="4" t="str">
        <f t="shared" si="44"/>
        <v/>
      </c>
    </row>
    <row r="567" spans="1:9" x14ac:dyDescent="0.2">
      <c r="A567" s="4" t="str">
        <f>IF('True_Odds_Calculator_3-way'!A564="","",'True_Odds_Calculator_3-way'!A564)</f>
        <v/>
      </c>
      <c r="B567" s="4" t="str">
        <f>IF('True_Odds_Calculator_3-way'!B564="","",'True_Odds_Calculator_3-way'!B564)</f>
        <v/>
      </c>
      <c r="C567" s="4" t="str">
        <f>IF('True_Odds_Calculator_3-way'!C564="","",'True_Odds_Calculator_3-way'!C564)</f>
        <v/>
      </c>
      <c r="D567" s="4" t="str">
        <f t="shared" si="40"/>
        <v/>
      </c>
      <c r="E567" s="4" t="str">
        <f t="shared" si="41"/>
        <v/>
      </c>
      <c r="F567" s="4" t="str">
        <f t="shared" si="42"/>
        <v/>
      </c>
      <c r="G567" s="4" t="str">
        <f t="shared" si="43"/>
        <v/>
      </c>
      <c r="I567" s="4" t="str">
        <f t="shared" si="44"/>
        <v/>
      </c>
    </row>
    <row r="568" spans="1:9" x14ac:dyDescent="0.2">
      <c r="A568" s="4" t="str">
        <f>IF('True_Odds_Calculator_3-way'!A565="","",'True_Odds_Calculator_3-way'!A565)</f>
        <v/>
      </c>
      <c r="B568" s="4" t="str">
        <f>IF('True_Odds_Calculator_3-way'!B565="","",'True_Odds_Calculator_3-way'!B565)</f>
        <v/>
      </c>
      <c r="C568" s="4" t="str">
        <f>IF('True_Odds_Calculator_3-way'!C565="","",'True_Odds_Calculator_3-way'!C565)</f>
        <v/>
      </c>
      <c r="D568" s="4" t="str">
        <f t="shared" si="40"/>
        <v/>
      </c>
      <c r="E568" s="4" t="str">
        <f t="shared" si="41"/>
        <v/>
      </c>
      <c r="F568" s="4" t="str">
        <f t="shared" si="42"/>
        <v/>
      </c>
      <c r="G568" s="4" t="str">
        <f t="shared" si="43"/>
        <v/>
      </c>
      <c r="I568" s="4" t="str">
        <f t="shared" si="44"/>
        <v/>
      </c>
    </row>
    <row r="569" spans="1:9" x14ac:dyDescent="0.2">
      <c r="A569" s="4" t="str">
        <f>IF('True_Odds_Calculator_3-way'!A566="","",'True_Odds_Calculator_3-way'!A566)</f>
        <v/>
      </c>
      <c r="B569" s="4" t="str">
        <f>IF('True_Odds_Calculator_3-way'!B566="","",'True_Odds_Calculator_3-way'!B566)</f>
        <v/>
      </c>
      <c r="C569" s="4" t="str">
        <f>IF('True_Odds_Calculator_3-way'!C566="","",'True_Odds_Calculator_3-way'!C566)</f>
        <v/>
      </c>
      <c r="D569" s="4" t="str">
        <f t="shared" si="40"/>
        <v/>
      </c>
      <c r="E569" s="4" t="str">
        <f t="shared" si="41"/>
        <v/>
      </c>
      <c r="F569" s="4" t="str">
        <f t="shared" si="42"/>
        <v/>
      </c>
      <c r="G569" s="4" t="str">
        <f t="shared" si="43"/>
        <v/>
      </c>
      <c r="I569" s="4" t="str">
        <f t="shared" si="44"/>
        <v/>
      </c>
    </row>
    <row r="570" spans="1:9" x14ac:dyDescent="0.2">
      <c r="A570" s="4" t="str">
        <f>IF('True_Odds_Calculator_3-way'!A567="","",'True_Odds_Calculator_3-way'!A567)</f>
        <v/>
      </c>
      <c r="B570" s="4" t="str">
        <f>IF('True_Odds_Calculator_3-way'!B567="","",'True_Odds_Calculator_3-way'!B567)</f>
        <v/>
      </c>
      <c r="C570" s="4" t="str">
        <f>IF('True_Odds_Calculator_3-way'!C567="","",'True_Odds_Calculator_3-way'!C567)</f>
        <v/>
      </c>
      <c r="D570" s="4" t="str">
        <f t="shared" si="40"/>
        <v/>
      </c>
      <c r="E570" s="4" t="str">
        <f t="shared" si="41"/>
        <v/>
      </c>
      <c r="F570" s="4" t="str">
        <f t="shared" si="42"/>
        <v/>
      </c>
      <c r="G570" s="4" t="str">
        <f t="shared" si="43"/>
        <v/>
      </c>
      <c r="I570" s="4" t="str">
        <f t="shared" si="44"/>
        <v/>
      </c>
    </row>
    <row r="571" spans="1:9" x14ac:dyDescent="0.2">
      <c r="A571" s="4" t="str">
        <f>IF('True_Odds_Calculator_3-way'!A568="","",'True_Odds_Calculator_3-way'!A568)</f>
        <v/>
      </c>
      <c r="B571" s="4" t="str">
        <f>IF('True_Odds_Calculator_3-way'!B568="","",'True_Odds_Calculator_3-way'!B568)</f>
        <v/>
      </c>
      <c r="C571" s="4" t="str">
        <f>IF('True_Odds_Calculator_3-way'!C568="","",'True_Odds_Calculator_3-way'!C568)</f>
        <v/>
      </c>
      <c r="D571" s="4" t="str">
        <f t="shared" si="40"/>
        <v/>
      </c>
      <c r="E571" s="4" t="str">
        <f t="shared" si="41"/>
        <v/>
      </c>
      <c r="F571" s="4" t="str">
        <f t="shared" si="42"/>
        <v/>
      </c>
      <c r="G571" s="4" t="str">
        <f t="shared" si="43"/>
        <v/>
      </c>
      <c r="I571" s="4" t="str">
        <f t="shared" si="44"/>
        <v/>
      </c>
    </row>
    <row r="572" spans="1:9" x14ac:dyDescent="0.2">
      <c r="A572" s="4" t="str">
        <f>IF('True_Odds_Calculator_3-way'!A569="","",'True_Odds_Calculator_3-way'!A569)</f>
        <v/>
      </c>
      <c r="B572" s="4" t="str">
        <f>IF('True_Odds_Calculator_3-way'!B569="","",'True_Odds_Calculator_3-way'!B569)</f>
        <v/>
      </c>
      <c r="C572" s="4" t="str">
        <f>IF('True_Odds_Calculator_3-way'!C569="","",'True_Odds_Calculator_3-way'!C569)</f>
        <v/>
      </c>
      <c r="D572" s="4" t="str">
        <f t="shared" si="40"/>
        <v/>
      </c>
      <c r="E572" s="4" t="str">
        <f t="shared" si="41"/>
        <v/>
      </c>
      <c r="F572" s="4" t="str">
        <f t="shared" si="42"/>
        <v/>
      </c>
      <c r="G572" s="4" t="str">
        <f t="shared" si="43"/>
        <v/>
      </c>
      <c r="I572" s="4" t="str">
        <f t="shared" si="44"/>
        <v/>
      </c>
    </row>
    <row r="573" spans="1:9" x14ac:dyDescent="0.2">
      <c r="A573" s="4" t="str">
        <f>IF('True_Odds_Calculator_3-way'!A570="","",'True_Odds_Calculator_3-way'!A570)</f>
        <v/>
      </c>
      <c r="B573" s="4" t="str">
        <f>IF('True_Odds_Calculator_3-way'!B570="","",'True_Odds_Calculator_3-way'!B570)</f>
        <v/>
      </c>
      <c r="C573" s="4" t="str">
        <f>IF('True_Odds_Calculator_3-way'!C570="","",'True_Odds_Calculator_3-way'!C570)</f>
        <v/>
      </c>
      <c r="D573" s="4" t="str">
        <f t="shared" si="40"/>
        <v/>
      </c>
      <c r="E573" s="4" t="str">
        <f t="shared" si="41"/>
        <v/>
      </c>
      <c r="F573" s="4" t="str">
        <f t="shared" si="42"/>
        <v/>
      </c>
      <c r="G573" s="4" t="str">
        <f t="shared" si="43"/>
        <v/>
      </c>
      <c r="I573" s="4" t="str">
        <f t="shared" si="44"/>
        <v/>
      </c>
    </row>
    <row r="574" spans="1:9" x14ac:dyDescent="0.2">
      <c r="A574" s="4" t="str">
        <f>IF('True_Odds_Calculator_3-way'!A571="","",'True_Odds_Calculator_3-way'!A571)</f>
        <v/>
      </c>
      <c r="B574" s="4" t="str">
        <f>IF('True_Odds_Calculator_3-way'!B571="","",'True_Odds_Calculator_3-way'!B571)</f>
        <v/>
      </c>
      <c r="C574" s="4" t="str">
        <f>IF('True_Odds_Calculator_3-way'!C571="","",'True_Odds_Calculator_3-way'!C571)</f>
        <v/>
      </c>
      <c r="D574" s="4" t="str">
        <f t="shared" si="40"/>
        <v/>
      </c>
      <c r="E574" s="4" t="str">
        <f t="shared" si="41"/>
        <v/>
      </c>
      <c r="F574" s="4" t="str">
        <f t="shared" si="42"/>
        <v/>
      </c>
      <c r="G574" s="4" t="str">
        <f t="shared" si="43"/>
        <v/>
      </c>
      <c r="I574" s="4" t="str">
        <f t="shared" si="44"/>
        <v/>
      </c>
    </row>
    <row r="575" spans="1:9" x14ac:dyDescent="0.2">
      <c r="A575" s="4" t="str">
        <f>IF('True_Odds_Calculator_3-way'!A572="","",'True_Odds_Calculator_3-way'!A572)</f>
        <v/>
      </c>
      <c r="B575" s="4" t="str">
        <f>IF('True_Odds_Calculator_3-way'!B572="","",'True_Odds_Calculator_3-way'!B572)</f>
        <v/>
      </c>
      <c r="C575" s="4" t="str">
        <f>IF('True_Odds_Calculator_3-way'!C572="","",'True_Odds_Calculator_3-way'!C572)</f>
        <v/>
      </c>
      <c r="D575" s="4" t="str">
        <f t="shared" si="40"/>
        <v/>
      </c>
      <c r="E575" s="4" t="str">
        <f t="shared" si="41"/>
        <v/>
      </c>
      <c r="F575" s="4" t="str">
        <f t="shared" si="42"/>
        <v/>
      </c>
      <c r="G575" s="4" t="str">
        <f t="shared" si="43"/>
        <v/>
      </c>
      <c r="I575" s="4" t="str">
        <f t="shared" si="44"/>
        <v/>
      </c>
    </row>
    <row r="576" spans="1:9" x14ac:dyDescent="0.2">
      <c r="A576" s="4" t="str">
        <f>IF('True_Odds_Calculator_3-way'!A573="","",'True_Odds_Calculator_3-way'!A573)</f>
        <v/>
      </c>
      <c r="B576" s="4" t="str">
        <f>IF('True_Odds_Calculator_3-way'!B573="","",'True_Odds_Calculator_3-way'!B573)</f>
        <v/>
      </c>
      <c r="C576" s="4" t="str">
        <f>IF('True_Odds_Calculator_3-way'!C573="","",'True_Odds_Calculator_3-way'!C573)</f>
        <v/>
      </c>
      <c r="D576" s="4" t="str">
        <f t="shared" si="40"/>
        <v/>
      </c>
      <c r="E576" s="4" t="str">
        <f t="shared" si="41"/>
        <v/>
      </c>
      <c r="F576" s="4" t="str">
        <f t="shared" si="42"/>
        <v/>
      </c>
      <c r="G576" s="4" t="str">
        <f t="shared" si="43"/>
        <v/>
      </c>
      <c r="I576" s="4" t="str">
        <f t="shared" si="44"/>
        <v/>
      </c>
    </row>
    <row r="577" spans="1:9" x14ac:dyDescent="0.2">
      <c r="A577" s="4" t="str">
        <f>IF('True_Odds_Calculator_3-way'!A574="","",'True_Odds_Calculator_3-way'!A574)</f>
        <v/>
      </c>
      <c r="B577" s="4" t="str">
        <f>IF('True_Odds_Calculator_3-way'!B574="","",'True_Odds_Calculator_3-way'!B574)</f>
        <v/>
      </c>
      <c r="C577" s="4" t="str">
        <f>IF('True_Odds_Calculator_3-way'!C574="","",'True_Odds_Calculator_3-way'!C574)</f>
        <v/>
      </c>
      <c r="D577" s="4" t="str">
        <f t="shared" si="40"/>
        <v/>
      </c>
      <c r="E577" s="4" t="str">
        <f t="shared" si="41"/>
        <v/>
      </c>
      <c r="F577" s="4" t="str">
        <f t="shared" si="42"/>
        <v/>
      </c>
      <c r="G577" s="4" t="str">
        <f t="shared" si="43"/>
        <v/>
      </c>
      <c r="I577" s="4" t="str">
        <f t="shared" si="44"/>
        <v/>
      </c>
    </row>
    <row r="578" spans="1:9" x14ac:dyDescent="0.2">
      <c r="A578" s="4" t="str">
        <f>IF('True_Odds_Calculator_3-way'!A575="","",'True_Odds_Calculator_3-way'!A575)</f>
        <v/>
      </c>
      <c r="B578" s="4" t="str">
        <f>IF('True_Odds_Calculator_3-way'!B575="","",'True_Odds_Calculator_3-way'!B575)</f>
        <v/>
      </c>
      <c r="C578" s="4" t="str">
        <f>IF('True_Odds_Calculator_3-way'!C575="","",'True_Odds_Calculator_3-way'!C575)</f>
        <v/>
      </c>
      <c r="D578" s="4" t="str">
        <f t="shared" si="40"/>
        <v/>
      </c>
      <c r="E578" s="4" t="str">
        <f t="shared" si="41"/>
        <v/>
      </c>
      <c r="F578" s="4" t="str">
        <f t="shared" si="42"/>
        <v/>
      </c>
      <c r="G578" s="4" t="str">
        <f t="shared" si="43"/>
        <v/>
      </c>
      <c r="I578" s="4" t="str">
        <f t="shared" si="44"/>
        <v/>
      </c>
    </row>
    <row r="579" spans="1:9" x14ac:dyDescent="0.2">
      <c r="A579" s="4" t="str">
        <f>IF('True_Odds_Calculator_3-way'!A576="","",'True_Odds_Calculator_3-way'!A576)</f>
        <v/>
      </c>
      <c r="B579" s="4" t="str">
        <f>IF('True_Odds_Calculator_3-way'!B576="","",'True_Odds_Calculator_3-way'!B576)</f>
        <v/>
      </c>
      <c r="C579" s="4" t="str">
        <f>IF('True_Odds_Calculator_3-way'!C576="","",'True_Odds_Calculator_3-way'!C576)</f>
        <v/>
      </c>
      <c r="D579" s="4" t="str">
        <f t="shared" ref="D579:D642" si="45">IF(A579="","",((1/A579)+(1/B579)+(1/C579))-1)</f>
        <v/>
      </c>
      <c r="E579" s="4" t="str">
        <f t="shared" ref="E579:E642" si="46">IF(A579="","",(3*A579)/(3-($D579*A579)))</f>
        <v/>
      </c>
      <c r="F579" s="4" t="str">
        <f t="shared" ref="F579:F642" si="47">IF(B579="","",(3*B579)/(3-($D579*B579)))</f>
        <v/>
      </c>
      <c r="G579" s="4" t="str">
        <f t="shared" ref="G579:G642" si="48">IF(C579="","",(3*C579)/(3-($D579*C579)))</f>
        <v/>
      </c>
      <c r="I579" s="4" t="str">
        <f t="shared" ref="I579:I642" si="49">IF(A579="","",D579+1)</f>
        <v/>
      </c>
    </row>
    <row r="580" spans="1:9" x14ac:dyDescent="0.2">
      <c r="A580" s="4" t="str">
        <f>IF('True_Odds_Calculator_3-way'!A577="","",'True_Odds_Calculator_3-way'!A577)</f>
        <v/>
      </c>
      <c r="B580" s="4" t="str">
        <f>IF('True_Odds_Calculator_3-way'!B577="","",'True_Odds_Calculator_3-way'!B577)</f>
        <v/>
      </c>
      <c r="C580" s="4" t="str">
        <f>IF('True_Odds_Calculator_3-way'!C577="","",'True_Odds_Calculator_3-way'!C577)</f>
        <v/>
      </c>
      <c r="D580" s="4" t="str">
        <f t="shared" si="45"/>
        <v/>
      </c>
      <c r="E580" s="4" t="str">
        <f t="shared" si="46"/>
        <v/>
      </c>
      <c r="F580" s="4" t="str">
        <f t="shared" si="47"/>
        <v/>
      </c>
      <c r="G580" s="4" t="str">
        <f t="shared" si="48"/>
        <v/>
      </c>
      <c r="I580" s="4" t="str">
        <f t="shared" si="49"/>
        <v/>
      </c>
    </row>
    <row r="581" spans="1:9" x14ac:dyDescent="0.2">
      <c r="A581" s="4" t="str">
        <f>IF('True_Odds_Calculator_3-way'!A578="","",'True_Odds_Calculator_3-way'!A578)</f>
        <v/>
      </c>
      <c r="B581" s="4" t="str">
        <f>IF('True_Odds_Calculator_3-way'!B578="","",'True_Odds_Calculator_3-way'!B578)</f>
        <v/>
      </c>
      <c r="C581" s="4" t="str">
        <f>IF('True_Odds_Calculator_3-way'!C578="","",'True_Odds_Calculator_3-way'!C578)</f>
        <v/>
      </c>
      <c r="D581" s="4" t="str">
        <f t="shared" si="45"/>
        <v/>
      </c>
      <c r="E581" s="4" t="str">
        <f t="shared" si="46"/>
        <v/>
      </c>
      <c r="F581" s="4" t="str">
        <f t="shared" si="47"/>
        <v/>
      </c>
      <c r="G581" s="4" t="str">
        <f t="shared" si="48"/>
        <v/>
      </c>
      <c r="I581" s="4" t="str">
        <f t="shared" si="49"/>
        <v/>
      </c>
    </row>
    <row r="582" spans="1:9" x14ac:dyDescent="0.2">
      <c r="A582" s="4" t="str">
        <f>IF('True_Odds_Calculator_3-way'!A579="","",'True_Odds_Calculator_3-way'!A579)</f>
        <v/>
      </c>
      <c r="B582" s="4" t="str">
        <f>IF('True_Odds_Calculator_3-way'!B579="","",'True_Odds_Calculator_3-way'!B579)</f>
        <v/>
      </c>
      <c r="C582" s="4" t="str">
        <f>IF('True_Odds_Calculator_3-way'!C579="","",'True_Odds_Calculator_3-way'!C579)</f>
        <v/>
      </c>
      <c r="D582" s="4" t="str">
        <f t="shared" si="45"/>
        <v/>
      </c>
      <c r="E582" s="4" t="str">
        <f t="shared" si="46"/>
        <v/>
      </c>
      <c r="F582" s="4" t="str">
        <f t="shared" si="47"/>
        <v/>
      </c>
      <c r="G582" s="4" t="str">
        <f t="shared" si="48"/>
        <v/>
      </c>
      <c r="I582" s="4" t="str">
        <f t="shared" si="49"/>
        <v/>
      </c>
    </row>
    <row r="583" spans="1:9" x14ac:dyDescent="0.2">
      <c r="A583" s="4" t="str">
        <f>IF('True_Odds_Calculator_3-way'!A580="","",'True_Odds_Calculator_3-way'!A580)</f>
        <v/>
      </c>
      <c r="B583" s="4" t="str">
        <f>IF('True_Odds_Calculator_3-way'!B580="","",'True_Odds_Calculator_3-way'!B580)</f>
        <v/>
      </c>
      <c r="C583" s="4" t="str">
        <f>IF('True_Odds_Calculator_3-way'!C580="","",'True_Odds_Calculator_3-way'!C580)</f>
        <v/>
      </c>
      <c r="D583" s="4" t="str">
        <f t="shared" si="45"/>
        <v/>
      </c>
      <c r="E583" s="4" t="str">
        <f t="shared" si="46"/>
        <v/>
      </c>
      <c r="F583" s="4" t="str">
        <f t="shared" si="47"/>
        <v/>
      </c>
      <c r="G583" s="4" t="str">
        <f t="shared" si="48"/>
        <v/>
      </c>
      <c r="I583" s="4" t="str">
        <f t="shared" si="49"/>
        <v/>
      </c>
    </row>
    <row r="584" spans="1:9" x14ac:dyDescent="0.2">
      <c r="A584" s="4" t="str">
        <f>IF('True_Odds_Calculator_3-way'!A581="","",'True_Odds_Calculator_3-way'!A581)</f>
        <v/>
      </c>
      <c r="B584" s="4" t="str">
        <f>IF('True_Odds_Calculator_3-way'!B581="","",'True_Odds_Calculator_3-way'!B581)</f>
        <v/>
      </c>
      <c r="C584" s="4" t="str">
        <f>IF('True_Odds_Calculator_3-way'!C581="","",'True_Odds_Calculator_3-way'!C581)</f>
        <v/>
      </c>
      <c r="D584" s="4" t="str">
        <f t="shared" si="45"/>
        <v/>
      </c>
      <c r="E584" s="4" t="str">
        <f t="shared" si="46"/>
        <v/>
      </c>
      <c r="F584" s="4" t="str">
        <f t="shared" si="47"/>
        <v/>
      </c>
      <c r="G584" s="4" t="str">
        <f t="shared" si="48"/>
        <v/>
      </c>
      <c r="I584" s="4" t="str">
        <f t="shared" si="49"/>
        <v/>
      </c>
    </row>
    <row r="585" spans="1:9" x14ac:dyDescent="0.2">
      <c r="A585" s="4" t="str">
        <f>IF('True_Odds_Calculator_3-way'!A582="","",'True_Odds_Calculator_3-way'!A582)</f>
        <v/>
      </c>
      <c r="B585" s="4" t="str">
        <f>IF('True_Odds_Calculator_3-way'!B582="","",'True_Odds_Calculator_3-way'!B582)</f>
        <v/>
      </c>
      <c r="C585" s="4" t="str">
        <f>IF('True_Odds_Calculator_3-way'!C582="","",'True_Odds_Calculator_3-way'!C582)</f>
        <v/>
      </c>
      <c r="D585" s="4" t="str">
        <f t="shared" si="45"/>
        <v/>
      </c>
      <c r="E585" s="4" t="str">
        <f t="shared" si="46"/>
        <v/>
      </c>
      <c r="F585" s="4" t="str">
        <f t="shared" si="47"/>
        <v/>
      </c>
      <c r="G585" s="4" t="str">
        <f t="shared" si="48"/>
        <v/>
      </c>
      <c r="I585" s="4" t="str">
        <f t="shared" si="49"/>
        <v/>
      </c>
    </row>
    <row r="586" spans="1:9" x14ac:dyDescent="0.2">
      <c r="A586" s="4" t="str">
        <f>IF('True_Odds_Calculator_3-way'!A583="","",'True_Odds_Calculator_3-way'!A583)</f>
        <v/>
      </c>
      <c r="B586" s="4" t="str">
        <f>IF('True_Odds_Calculator_3-way'!B583="","",'True_Odds_Calculator_3-way'!B583)</f>
        <v/>
      </c>
      <c r="C586" s="4" t="str">
        <f>IF('True_Odds_Calculator_3-way'!C583="","",'True_Odds_Calculator_3-way'!C583)</f>
        <v/>
      </c>
      <c r="D586" s="4" t="str">
        <f t="shared" si="45"/>
        <v/>
      </c>
      <c r="E586" s="4" t="str">
        <f t="shared" si="46"/>
        <v/>
      </c>
      <c r="F586" s="4" t="str">
        <f t="shared" si="47"/>
        <v/>
      </c>
      <c r="G586" s="4" t="str">
        <f t="shared" si="48"/>
        <v/>
      </c>
      <c r="I586" s="4" t="str">
        <f t="shared" si="49"/>
        <v/>
      </c>
    </row>
    <row r="587" spans="1:9" x14ac:dyDescent="0.2">
      <c r="A587" s="4" t="str">
        <f>IF('True_Odds_Calculator_3-way'!A584="","",'True_Odds_Calculator_3-way'!A584)</f>
        <v/>
      </c>
      <c r="B587" s="4" t="str">
        <f>IF('True_Odds_Calculator_3-way'!B584="","",'True_Odds_Calculator_3-way'!B584)</f>
        <v/>
      </c>
      <c r="C587" s="4" t="str">
        <f>IF('True_Odds_Calculator_3-way'!C584="","",'True_Odds_Calculator_3-way'!C584)</f>
        <v/>
      </c>
      <c r="D587" s="4" t="str">
        <f t="shared" si="45"/>
        <v/>
      </c>
      <c r="E587" s="4" t="str">
        <f t="shared" si="46"/>
        <v/>
      </c>
      <c r="F587" s="4" t="str">
        <f t="shared" si="47"/>
        <v/>
      </c>
      <c r="G587" s="4" t="str">
        <f t="shared" si="48"/>
        <v/>
      </c>
      <c r="I587" s="4" t="str">
        <f t="shared" si="49"/>
        <v/>
      </c>
    </row>
    <row r="588" spans="1:9" x14ac:dyDescent="0.2">
      <c r="A588" s="4" t="str">
        <f>IF('True_Odds_Calculator_3-way'!A585="","",'True_Odds_Calculator_3-way'!A585)</f>
        <v/>
      </c>
      <c r="B588" s="4" t="str">
        <f>IF('True_Odds_Calculator_3-way'!B585="","",'True_Odds_Calculator_3-way'!B585)</f>
        <v/>
      </c>
      <c r="C588" s="4" t="str">
        <f>IF('True_Odds_Calculator_3-way'!C585="","",'True_Odds_Calculator_3-way'!C585)</f>
        <v/>
      </c>
      <c r="D588" s="4" t="str">
        <f t="shared" si="45"/>
        <v/>
      </c>
      <c r="E588" s="4" t="str">
        <f t="shared" si="46"/>
        <v/>
      </c>
      <c r="F588" s="4" t="str">
        <f t="shared" si="47"/>
        <v/>
      </c>
      <c r="G588" s="4" t="str">
        <f t="shared" si="48"/>
        <v/>
      </c>
      <c r="I588" s="4" t="str">
        <f t="shared" si="49"/>
        <v/>
      </c>
    </row>
    <row r="589" spans="1:9" x14ac:dyDescent="0.2">
      <c r="A589" s="4" t="str">
        <f>IF('True_Odds_Calculator_3-way'!A586="","",'True_Odds_Calculator_3-way'!A586)</f>
        <v/>
      </c>
      <c r="B589" s="4" t="str">
        <f>IF('True_Odds_Calculator_3-way'!B586="","",'True_Odds_Calculator_3-way'!B586)</f>
        <v/>
      </c>
      <c r="C589" s="4" t="str">
        <f>IF('True_Odds_Calculator_3-way'!C586="","",'True_Odds_Calculator_3-way'!C586)</f>
        <v/>
      </c>
      <c r="D589" s="4" t="str">
        <f t="shared" si="45"/>
        <v/>
      </c>
      <c r="E589" s="4" t="str">
        <f t="shared" si="46"/>
        <v/>
      </c>
      <c r="F589" s="4" t="str">
        <f t="shared" si="47"/>
        <v/>
      </c>
      <c r="G589" s="4" t="str">
        <f t="shared" si="48"/>
        <v/>
      </c>
      <c r="I589" s="4" t="str">
        <f t="shared" si="49"/>
        <v/>
      </c>
    </row>
    <row r="590" spans="1:9" x14ac:dyDescent="0.2">
      <c r="A590" s="4" t="str">
        <f>IF('True_Odds_Calculator_3-way'!A587="","",'True_Odds_Calculator_3-way'!A587)</f>
        <v/>
      </c>
      <c r="B590" s="4" t="str">
        <f>IF('True_Odds_Calculator_3-way'!B587="","",'True_Odds_Calculator_3-way'!B587)</f>
        <v/>
      </c>
      <c r="C590" s="4" t="str">
        <f>IF('True_Odds_Calculator_3-way'!C587="","",'True_Odds_Calculator_3-way'!C587)</f>
        <v/>
      </c>
      <c r="D590" s="4" t="str">
        <f t="shared" si="45"/>
        <v/>
      </c>
      <c r="E590" s="4" t="str">
        <f t="shared" si="46"/>
        <v/>
      </c>
      <c r="F590" s="4" t="str">
        <f t="shared" si="47"/>
        <v/>
      </c>
      <c r="G590" s="4" t="str">
        <f t="shared" si="48"/>
        <v/>
      </c>
      <c r="I590" s="4" t="str">
        <f t="shared" si="49"/>
        <v/>
      </c>
    </row>
    <row r="591" spans="1:9" x14ac:dyDescent="0.2">
      <c r="A591" s="4" t="str">
        <f>IF('True_Odds_Calculator_3-way'!A588="","",'True_Odds_Calculator_3-way'!A588)</f>
        <v/>
      </c>
      <c r="B591" s="4" t="str">
        <f>IF('True_Odds_Calculator_3-way'!B588="","",'True_Odds_Calculator_3-way'!B588)</f>
        <v/>
      </c>
      <c r="C591" s="4" t="str">
        <f>IF('True_Odds_Calculator_3-way'!C588="","",'True_Odds_Calculator_3-way'!C588)</f>
        <v/>
      </c>
      <c r="D591" s="4" t="str">
        <f t="shared" si="45"/>
        <v/>
      </c>
      <c r="E591" s="4" t="str">
        <f t="shared" si="46"/>
        <v/>
      </c>
      <c r="F591" s="4" t="str">
        <f t="shared" si="47"/>
        <v/>
      </c>
      <c r="G591" s="4" t="str">
        <f t="shared" si="48"/>
        <v/>
      </c>
      <c r="I591" s="4" t="str">
        <f t="shared" si="49"/>
        <v/>
      </c>
    </row>
    <row r="592" spans="1:9" x14ac:dyDescent="0.2">
      <c r="A592" s="4" t="str">
        <f>IF('True_Odds_Calculator_3-way'!A589="","",'True_Odds_Calculator_3-way'!A589)</f>
        <v/>
      </c>
      <c r="B592" s="4" t="str">
        <f>IF('True_Odds_Calculator_3-way'!B589="","",'True_Odds_Calculator_3-way'!B589)</f>
        <v/>
      </c>
      <c r="C592" s="4" t="str">
        <f>IF('True_Odds_Calculator_3-way'!C589="","",'True_Odds_Calculator_3-way'!C589)</f>
        <v/>
      </c>
      <c r="D592" s="4" t="str">
        <f t="shared" si="45"/>
        <v/>
      </c>
      <c r="E592" s="4" t="str">
        <f t="shared" si="46"/>
        <v/>
      </c>
      <c r="F592" s="4" t="str">
        <f t="shared" si="47"/>
        <v/>
      </c>
      <c r="G592" s="4" t="str">
        <f t="shared" si="48"/>
        <v/>
      </c>
      <c r="I592" s="4" t="str">
        <f t="shared" si="49"/>
        <v/>
      </c>
    </row>
    <row r="593" spans="1:9" x14ac:dyDescent="0.2">
      <c r="A593" s="4" t="str">
        <f>IF('True_Odds_Calculator_3-way'!A590="","",'True_Odds_Calculator_3-way'!A590)</f>
        <v/>
      </c>
      <c r="B593" s="4" t="str">
        <f>IF('True_Odds_Calculator_3-way'!B590="","",'True_Odds_Calculator_3-way'!B590)</f>
        <v/>
      </c>
      <c r="C593" s="4" t="str">
        <f>IF('True_Odds_Calculator_3-way'!C590="","",'True_Odds_Calculator_3-way'!C590)</f>
        <v/>
      </c>
      <c r="D593" s="4" t="str">
        <f t="shared" si="45"/>
        <v/>
      </c>
      <c r="E593" s="4" t="str">
        <f t="shared" si="46"/>
        <v/>
      </c>
      <c r="F593" s="4" t="str">
        <f t="shared" si="47"/>
        <v/>
      </c>
      <c r="G593" s="4" t="str">
        <f t="shared" si="48"/>
        <v/>
      </c>
      <c r="I593" s="4" t="str">
        <f t="shared" si="49"/>
        <v/>
      </c>
    </row>
    <row r="594" spans="1:9" x14ac:dyDescent="0.2">
      <c r="A594" s="4" t="str">
        <f>IF('True_Odds_Calculator_3-way'!A591="","",'True_Odds_Calculator_3-way'!A591)</f>
        <v/>
      </c>
      <c r="B594" s="4" t="str">
        <f>IF('True_Odds_Calculator_3-way'!B591="","",'True_Odds_Calculator_3-way'!B591)</f>
        <v/>
      </c>
      <c r="C594" s="4" t="str">
        <f>IF('True_Odds_Calculator_3-way'!C591="","",'True_Odds_Calculator_3-way'!C591)</f>
        <v/>
      </c>
      <c r="D594" s="4" t="str">
        <f t="shared" si="45"/>
        <v/>
      </c>
      <c r="E594" s="4" t="str">
        <f t="shared" si="46"/>
        <v/>
      </c>
      <c r="F594" s="4" t="str">
        <f t="shared" si="47"/>
        <v/>
      </c>
      <c r="G594" s="4" t="str">
        <f t="shared" si="48"/>
        <v/>
      </c>
      <c r="I594" s="4" t="str">
        <f t="shared" si="49"/>
        <v/>
      </c>
    </row>
    <row r="595" spans="1:9" x14ac:dyDescent="0.2">
      <c r="A595" s="4" t="str">
        <f>IF('True_Odds_Calculator_3-way'!A592="","",'True_Odds_Calculator_3-way'!A592)</f>
        <v/>
      </c>
      <c r="B595" s="4" t="str">
        <f>IF('True_Odds_Calculator_3-way'!B592="","",'True_Odds_Calculator_3-way'!B592)</f>
        <v/>
      </c>
      <c r="C595" s="4" t="str">
        <f>IF('True_Odds_Calculator_3-way'!C592="","",'True_Odds_Calculator_3-way'!C592)</f>
        <v/>
      </c>
      <c r="D595" s="4" t="str">
        <f t="shared" si="45"/>
        <v/>
      </c>
      <c r="E595" s="4" t="str">
        <f t="shared" si="46"/>
        <v/>
      </c>
      <c r="F595" s="4" t="str">
        <f t="shared" si="47"/>
        <v/>
      </c>
      <c r="G595" s="4" t="str">
        <f t="shared" si="48"/>
        <v/>
      </c>
      <c r="I595" s="4" t="str">
        <f t="shared" si="49"/>
        <v/>
      </c>
    </row>
    <row r="596" spans="1:9" x14ac:dyDescent="0.2">
      <c r="A596" s="4" t="str">
        <f>IF('True_Odds_Calculator_3-way'!A593="","",'True_Odds_Calculator_3-way'!A593)</f>
        <v/>
      </c>
      <c r="B596" s="4" t="str">
        <f>IF('True_Odds_Calculator_3-way'!B593="","",'True_Odds_Calculator_3-way'!B593)</f>
        <v/>
      </c>
      <c r="C596" s="4" t="str">
        <f>IF('True_Odds_Calculator_3-way'!C593="","",'True_Odds_Calculator_3-way'!C593)</f>
        <v/>
      </c>
      <c r="D596" s="4" t="str">
        <f t="shared" si="45"/>
        <v/>
      </c>
      <c r="E596" s="4" t="str">
        <f t="shared" si="46"/>
        <v/>
      </c>
      <c r="F596" s="4" t="str">
        <f t="shared" si="47"/>
        <v/>
      </c>
      <c r="G596" s="4" t="str">
        <f t="shared" si="48"/>
        <v/>
      </c>
      <c r="I596" s="4" t="str">
        <f t="shared" si="49"/>
        <v/>
      </c>
    </row>
    <row r="597" spans="1:9" x14ac:dyDescent="0.2">
      <c r="A597" s="4" t="str">
        <f>IF('True_Odds_Calculator_3-way'!A594="","",'True_Odds_Calculator_3-way'!A594)</f>
        <v/>
      </c>
      <c r="B597" s="4" t="str">
        <f>IF('True_Odds_Calculator_3-way'!B594="","",'True_Odds_Calculator_3-way'!B594)</f>
        <v/>
      </c>
      <c r="C597" s="4" t="str">
        <f>IF('True_Odds_Calculator_3-way'!C594="","",'True_Odds_Calculator_3-way'!C594)</f>
        <v/>
      </c>
      <c r="D597" s="4" t="str">
        <f t="shared" si="45"/>
        <v/>
      </c>
      <c r="E597" s="4" t="str">
        <f t="shared" si="46"/>
        <v/>
      </c>
      <c r="F597" s="4" t="str">
        <f t="shared" si="47"/>
        <v/>
      </c>
      <c r="G597" s="4" t="str">
        <f t="shared" si="48"/>
        <v/>
      </c>
      <c r="I597" s="4" t="str">
        <f t="shared" si="49"/>
        <v/>
      </c>
    </row>
    <row r="598" spans="1:9" x14ac:dyDescent="0.2">
      <c r="A598" s="4" t="str">
        <f>IF('True_Odds_Calculator_3-way'!A595="","",'True_Odds_Calculator_3-way'!A595)</f>
        <v/>
      </c>
      <c r="B598" s="4" t="str">
        <f>IF('True_Odds_Calculator_3-way'!B595="","",'True_Odds_Calculator_3-way'!B595)</f>
        <v/>
      </c>
      <c r="C598" s="4" t="str">
        <f>IF('True_Odds_Calculator_3-way'!C595="","",'True_Odds_Calculator_3-way'!C595)</f>
        <v/>
      </c>
      <c r="D598" s="4" t="str">
        <f t="shared" si="45"/>
        <v/>
      </c>
      <c r="E598" s="4" t="str">
        <f t="shared" si="46"/>
        <v/>
      </c>
      <c r="F598" s="4" t="str">
        <f t="shared" si="47"/>
        <v/>
      </c>
      <c r="G598" s="4" t="str">
        <f t="shared" si="48"/>
        <v/>
      </c>
      <c r="I598" s="4" t="str">
        <f t="shared" si="49"/>
        <v/>
      </c>
    </row>
    <row r="599" spans="1:9" x14ac:dyDescent="0.2">
      <c r="A599" s="4" t="str">
        <f>IF('True_Odds_Calculator_3-way'!A596="","",'True_Odds_Calculator_3-way'!A596)</f>
        <v/>
      </c>
      <c r="B599" s="4" t="str">
        <f>IF('True_Odds_Calculator_3-way'!B596="","",'True_Odds_Calculator_3-way'!B596)</f>
        <v/>
      </c>
      <c r="C599" s="4" t="str">
        <f>IF('True_Odds_Calculator_3-way'!C596="","",'True_Odds_Calculator_3-way'!C596)</f>
        <v/>
      </c>
      <c r="D599" s="4" t="str">
        <f t="shared" si="45"/>
        <v/>
      </c>
      <c r="E599" s="4" t="str">
        <f t="shared" si="46"/>
        <v/>
      </c>
      <c r="F599" s="4" t="str">
        <f t="shared" si="47"/>
        <v/>
      </c>
      <c r="G599" s="4" t="str">
        <f t="shared" si="48"/>
        <v/>
      </c>
      <c r="I599" s="4" t="str">
        <f t="shared" si="49"/>
        <v/>
      </c>
    </row>
    <row r="600" spans="1:9" x14ac:dyDescent="0.2">
      <c r="A600" s="4" t="str">
        <f>IF('True_Odds_Calculator_3-way'!A597="","",'True_Odds_Calculator_3-way'!A597)</f>
        <v/>
      </c>
      <c r="B600" s="4" t="str">
        <f>IF('True_Odds_Calculator_3-way'!B597="","",'True_Odds_Calculator_3-way'!B597)</f>
        <v/>
      </c>
      <c r="C600" s="4" t="str">
        <f>IF('True_Odds_Calculator_3-way'!C597="","",'True_Odds_Calculator_3-way'!C597)</f>
        <v/>
      </c>
      <c r="D600" s="4" t="str">
        <f t="shared" si="45"/>
        <v/>
      </c>
      <c r="E600" s="4" t="str">
        <f t="shared" si="46"/>
        <v/>
      </c>
      <c r="F600" s="4" t="str">
        <f t="shared" si="47"/>
        <v/>
      </c>
      <c r="G600" s="4" t="str">
        <f t="shared" si="48"/>
        <v/>
      </c>
      <c r="I600" s="4" t="str">
        <f t="shared" si="49"/>
        <v/>
      </c>
    </row>
    <row r="601" spans="1:9" x14ac:dyDescent="0.2">
      <c r="A601" s="4" t="str">
        <f>IF('True_Odds_Calculator_3-way'!A598="","",'True_Odds_Calculator_3-way'!A598)</f>
        <v/>
      </c>
      <c r="B601" s="4" t="str">
        <f>IF('True_Odds_Calculator_3-way'!B598="","",'True_Odds_Calculator_3-way'!B598)</f>
        <v/>
      </c>
      <c r="C601" s="4" t="str">
        <f>IF('True_Odds_Calculator_3-way'!C598="","",'True_Odds_Calculator_3-way'!C598)</f>
        <v/>
      </c>
      <c r="D601" s="4" t="str">
        <f t="shared" si="45"/>
        <v/>
      </c>
      <c r="E601" s="4" t="str">
        <f t="shared" si="46"/>
        <v/>
      </c>
      <c r="F601" s="4" t="str">
        <f t="shared" si="47"/>
        <v/>
      </c>
      <c r="G601" s="4" t="str">
        <f t="shared" si="48"/>
        <v/>
      </c>
      <c r="I601" s="4" t="str">
        <f t="shared" si="49"/>
        <v/>
      </c>
    </row>
    <row r="602" spans="1:9" x14ac:dyDescent="0.2">
      <c r="A602" s="4" t="str">
        <f>IF('True_Odds_Calculator_3-way'!A599="","",'True_Odds_Calculator_3-way'!A599)</f>
        <v/>
      </c>
      <c r="B602" s="4" t="str">
        <f>IF('True_Odds_Calculator_3-way'!B599="","",'True_Odds_Calculator_3-way'!B599)</f>
        <v/>
      </c>
      <c r="C602" s="4" t="str">
        <f>IF('True_Odds_Calculator_3-way'!C599="","",'True_Odds_Calculator_3-way'!C599)</f>
        <v/>
      </c>
      <c r="D602" s="4" t="str">
        <f t="shared" si="45"/>
        <v/>
      </c>
      <c r="E602" s="4" t="str">
        <f t="shared" si="46"/>
        <v/>
      </c>
      <c r="F602" s="4" t="str">
        <f t="shared" si="47"/>
        <v/>
      </c>
      <c r="G602" s="4" t="str">
        <f t="shared" si="48"/>
        <v/>
      </c>
      <c r="I602" s="4" t="str">
        <f t="shared" si="49"/>
        <v/>
      </c>
    </row>
    <row r="603" spans="1:9" x14ac:dyDescent="0.2">
      <c r="A603" s="4" t="str">
        <f>IF('True_Odds_Calculator_3-way'!A600="","",'True_Odds_Calculator_3-way'!A600)</f>
        <v/>
      </c>
      <c r="B603" s="4" t="str">
        <f>IF('True_Odds_Calculator_3-way'!B600="","",'True_Odds_Calculator_3-way'!B600)</f>
        <v/>
      </c>
      <c r="C603" s="4" t="str">
        <f>IF('True_Odds_Calculator_3-way'!C600="","",'True_Odds_Calculator_3-way'!C600)</f>
        <v/>
      </c>
      <c r="D603" s="4" t="str">
        <f t="shared" si="45"/>
        <v/>
      </c>
      <c r="E603" s="4" t="str">
        <f t="shared" si="46"/>
        <v/>
      </c>
      <c r="F603" s="4" t="str">
        <f t="shared" si="47"/>
        <v/>
      </c>
      <c r="G603" s="4" t="str">
        <f t="shared" si="48"/>
        <v/>
      </c>
      <c r="I603" s="4" t="str">
        <f t="shared" si="49"/>
        <v/>
      </c>
    </row>
    <row r="604" spans="1:9" x14ac:dyDescent="0.2">
      <c r="A604" s="4" t="str">
        <f>IF('True_Odds_Calculator_3-way'!A601="","",'True_Odds_Calculator_3-way'!A601)</f>
        <v/>
      </c>
      <c r="B604" s="4" t="str">
        <f>IF('True_Odds_Calculator_3-way'!B601="","",'True_Odds_Calculator_3-way'!B601)</f>
        <v/>
      </c>
      <c r="C604" s="4" t="str">
        <f>IF('True_Odds_Calculator_3-way'!C601="","",'True_Odds_Calculator_3-way'!C601)</f>
        <v/>
      </c>
      <c r="D604" s="4" t="str">
        <f t="shared" si="45"/>
        <v/>
      </c>
      <c r="E604" s="4" t="str">
        <f t="shared" si="46"/>
        <v/>
      </c>
      <c r="F604" s="4" t="str">
        <f t="shared" si="47"/>
        <v/>
      </c>
      <c r="G604" s="4" t="str">
        <f t="shared" si="48"/>
        <v/>
      </c>
      <c r="I604" s="4" t="str">
        <f t="shared" si="49"/>
        <v/>
      </c>
    </row>
    <row r="605" spans="1:9" x14ac:dyDescent="0.2">
      <c r="A605" s="4" t="str">
        <f>IF('True_Odds_Calculator_3-way'!A602="","",'True_Odds_Calculator_3-way'!A602)</f>
        <v/>
      </c>
      <c r="B605" s="4" t="str">
        <f>IF('True_Odds_Calculator_3-way'!B602="","",'True_Odds_Calculator_3-way'!B602)</f>
        <v/>
      </c>
      <c r="C605" s="4" t="str">
        <f>IF('True_Odds_Calculator_3-way'!C602="","",'True_Odds_Calculator_3-way'!C602)</f>
        <v/>
      </c>
      <c r="D605" s="4" t="str">
        <f t="shared" si="45"/>
        <v/>
      </c>
      <c r="E605" s="4" t="str">
        <f t="shared" si="46"/>
        <v/>
      </c>
      <c r="F605" s="4" t="str">
        <f t="shared" si="47"/>
        <v/>
      </c>
      <c r="G605" s="4" t="str">
        <f t="shared" si="48"/>
        <v/>
      </c>
      <c r="I605" s="4" t="str">
        <f t="shared" si="49"/>
        <v/>
      </c>
    </row>
    <row r="606" spans="1:9" x14ac:dyDescent="0.2">
      <c r="A606" s="4" t="str">
        <f>IF('True_Odds_Calculator_3-way'!A603="","",'True_Odds_Calculator_3-way'!A603)</f>
        <v/>
      </c>
      <c r="B606" s="4" t="str">
        <f>IF('True_Odds_Calculator_3-way'!B603="","",'True_Odds_Calculator_3-way'!B603)</f>
        <v/>
      </c>
      <c r="C606" s="4" t="str">
        <f>IF('True_Odds_Calculator_3-way'!C603="","",'True_Odds_Calculator_3-way'!C603)</f>
        <v/>
      </c>
      <c r="D606" s="4" t="str">
        <f t="shared" si="45"/>
        <v/>
      </c>
      <c r="E606" s="4" t="str">
        <f t="shared" si="46"/>
        <v/>
      </c>
      <c r="F606" s="4" t="str">
        <f t="shared" si="47"/>
        <v/>
      </c>
      <c r="G606" s="4" t="str">
        <f t="shared" si="48"/>
        <v/>
      </c>
      <c r="I606" s="4" t="str">
        <f t="shared" si="49"/>
        <v/>
      </c>
    </row>
    <row r="607" spans="1:9" x14ac:dyDescent="0.2">
      <c r="A607" s="4" t="str">
        <f>IF('True_Odds_Calculator_3-way'!A604="","",'True_Odds_Calculator_3-way'!A604)</f>
        <v/>
      </c>
      <c r="B607" s="4" t="str">
        <f>IF('True_Odds_Calculator_3-way'!B604="","",'True_Odds_Calculator_3-way'!B604)</f>
        <v/>
      </c>
      <c r="C607" s="4" t="str">
        <f>IF('True_Odds_Calculator_3-way'!C604="","",'True_Odds_Calculator_3-way'!C604)</f>
        <v/>
      </c>
      <c r="D607" s="4" t="str">
        <f t="shared" si="45"/>
        <v/>
      </c>
      <c r="E607" s="4" t="str">
        <f t="shared" si="46"/>
        <v/>
      </c>
      <c r="F607" s="4" t="str">
        <f t="shared" si="47"/>
        <v/>
      </c>
      <c r="G607" s="4" t="str">
        <f t="shared" si="48"/>
        <v/>
      </c>
      <c r="I607" s="4" t="str">
        <f t="shared" si="49"/>
        <v/>
      </c>
    </row>
    <row r="608" spans="1:9" x14ac:dyDescent="0.2">
      <c r="A608" s="4" t="str">
        <f>IF('True_Odds_Calculator_3-way'!A605="","",'True_Odds_Calculator_3-way'!A605)</f>
        <v/>
      </c>
      <c r="B608" s="4" t="str">
        <f>IF('True_Odds_Calculator_3-way'!B605="","",'True_Odds_Calculator_3-way'!B605)</f>
        <v/>
      </c>
      <c r="C608" s="4" t="str">
        <f>IF('True_Odds_Calculator_3-way'!C605="","",'True_Odds_Calculator_3-way'!C605)</f>
        <v/>
      </c>
      <c r="D608" s="4" t="str">
        <f t="shared" si="45"/>
        <v/>
      </c>
      <c r="E608" s="4" t="str">
        <f t="shared" si="46"/>
        <v/>
      </c>
      <c r="F608" s="4" t="str">
        <f t="shared" si="47"/>
        <v/>
      </c>
      <c r="G608" s="4" t="str">
        <f t="shared" si="48"/>
        <v/>
      </c>
      <c r="I608" s="4" t="str">
        <f t="shared" si="49"/>
        <v/>
      </c>
    </row>
    <row r="609" spans="1:9" x14ac:dyDescent="0.2">
      <c r="A609" s="4" t="str">
        <f>IF('True_Odds_Calculator_3-way'!A606="","",'True_Odds_Calculator_3-way'!A606)</f>
        <v/>
      </c>
      <c r="B609" s="4" t="str">
        <f>IF('True_Odds_Calculator_3-way'!B606="","",'True_Odds_Calculator_3-way'!B606)</f>
        <v/>
      </c>
      <c r="C609" s="4" t="str">
        <f>IF('True_Odds_Calculator_3-way'!C606="","",'True_Odds_Calculator_3-way'!C606)</f>
        <v/>
      </c>
      <c r="D609" s="4" t="str">
        <f t="shared" si="45"/>
        <v/>
      </c>
      <c r="E609" s="4" t="str">
        <f t="shared" si="46"/>
        <v/>
      </c>
      <c r="F609" s="4" t="str">
        <f t="shared" si="47"/>
        <v/>
      </c>
      <c r="G609" s="4" t="str">
        <f t="shared" si="48"/>
        <v/>
      </c>
      <c r="I609" s="4" t="str">
        <f t="shared" si="49"/>
        <v/>
      </c>
    </row>
    <row r="610" spans="1:9" x14ac:dyDescent="0.2">
      <c r="A610" s="4" t="str">
        <f>IF('True_Odds_Calculator_3-way'!A607="","",'True_Odds_Calculator_3-way'!A607)</f>
        <v/>
      </c>
      <c r="B610" s="4" t="str">
        <f>IF('True_Odds_Calculator_3-way'!B607="","",'True_Odds_Calculator_3-way'!B607)</f>
        <v/>
      </c>
      <c r="C610" s="4" t="str">
        <f>IF('True_Odds_Calculator_3-way'!C607="","",'True_Odds_Calculator_3-way'!C607)</f>
        <v/>
      </c>
      <c r="D610" s="4" t="str">
        <f t="shared" si="45"/>
        <v/>
      </c>
      <c r="E610" s="4" t="str">
        <f t="shared" si="46"/>
        <v/>
      </c>
      <c r="F610" s="4" t="str">
        <f t="shared" si="47"/>
        <v/>
      </c>
      <c r="G610" s="4" t="str">
        <f t="shared" si="48"/>
        <v/>
      </c>
      <c r="I610" s="4" t="str">
        <f t="shared" si="49"/>
        <v/>
      </c>
    </row>
    <row r="611" spans="1:9" x14ac:dyDescent="0.2">
      <c r="A611" s="4" t="str">
        <f>IF('True_Odds_Calculator_3-way'!A608="","",'True_Odds_Calculator_3-way'!A608)</f>
        <v/>
      </c>
      <c r="B611" s="4" t="str">
        <f>IF('True_Odds_Calculator_3-way'!B608="","",'True_Odds_Calculator_3-way'!B608)</f>
        <v/>
      </c>
      <c r="C611" s="4" t="str">
        <f>IF('True_Odds_Calculator_3-way'!C608="","",'True_Odds_Calculator_3-way'!C608)</f>
        <v/>
      </c>
      <c r="D611" s="4" t="str">
        <f t="shared" si="45"/>
        <v/>
      </c>
      <c r="E611" s="4" t="str">
        <f t="shared" si="46"/>
        <v/>
      </c>
      <c r="F611" s="4" t="str">
        <f t="shared" si="47"/>
        <v/>
      </c>
      <c r="G611" s="4" t="str">
        <f t="shared" si="48"/>
        <v/>
      </c>
      <c r="I611" s="4" t="str">
        <f t="shared" si="49"/>
        <v/>
      </c>
    </row>
    <row r="612" spans="1:9" x14ac:dyDescent="0.2">
      <c r="A612" s="4" t="str">
        <f>IF('True_Odds_Calculator_3-way'!A609="","",'True_Odds_Calculator_3-way'!A609)</f>
        <v/>
      </c>
      <c r="B612" s="4" t="str">
        <f>IF('True_Odds_Calculator_3-way'!B609="","",'True_Odds_Calculator_3-way'!B609)</f>
        <v/>
      </c>
      <c r="C612" s="4" t="str">
        <f>IF('True_Odds_Calculator_3-way'!C609="","",'True_Odds_Calculator_3-way'!C609)</f>
        <v/>
      </c>
      <c r="D612" s="4" t="str">
        <f t="shared" si="45"/>
        <v/>
      </c>
      <c r="E612" s="4" t="str">
        <f t="shared" si="46"/>
        <v/>
      </c>
      <c r="F612" s="4" t="str">
        <f t="shared" si="47"/>
        <v/>
      </c>
      <c r="G612" s="4" t="str">
        <f t="shared" si="48"/>
        <v/>
      </c>
      <c r="I612" s="4" t="str">
        <f t="shared" si="49"/>
        <v/>
      </c>
    </row>
    <row r="613" spans="1:9" x14ac:dyDescent="0.2">
      <c r="A613" s="4" t="str">
        <f>IF('True_Odds_Calculator_3-way'!A610="","",'True_Odds_Calculator_3-way'!A610)</f>
        <v/>
      </c>
      <c r="B613" s="4" t="str">
        <f>IF('True_Odds_Calculator_3-way'!B610="","",'True_Odds_Calculator_3-way'!B610)</f>
        <v/>
      </c>
      <c r="C613" s="4" t="str">
        <f>IF('True_Odds_Calculator_3-way'!C610="","",'True_Odds_Calculator_3-way'!C610)</f>
        <v/>
      </c>
      <c r="D613" s="4" t="str">
        <f t="shared" si="45"/>
        <v/>
      </c>
      <c r="E613" s="4" t="str">
        <f t="shared" si="46"/>
        <v/>
      </c>
      <c r="F613" s="4" t="str">
        <f t="shared" si="47"/>
        <v/>
      </c>
      <c r="G613" s="4" t="str">
        <f t="shared" si="48"/>
        <v/>
      </c>
      <c r="I613" s="4" t="str">
        <f t="shared" si="49"/>
        <v/>
      </c>
    </row>
    <row r="614" spans="1:9" x14ac:dyDescent="0.2">
      <c r="A614" s="4" t="str">
        <f>IF('True_Odds_Calculator_3-way'!A611="","",'True_Odds_Calculator_3-way'!A611)</f>
        <v/>
      </c>
      <c r="B614" s="4" t="str">
        <f>IF('True_Odds_Calculator_3-way'!B611="","",'True_Odds_Calculator_3-way'!B611)</f>
        <v/>
      </c>
      <c r="C614" s="4" t="str">
        <f>IF('True_Odds_Calculator_3-way'!C611="","",'True_Odds_Calculator_3-way'!C611)</f>
        <v/>
      </c>
      <c r="D614" s="4" t="str">
        <f t="shared" si="45"/>
        <v/>
      </c>
      <c r="E614" s="4" t="str">
        <f t="shared" si="46"/>
        <v/>
      </c>
      <c r="F614" s="4" t="str">
        <f t="shared" si="47"/>
        <v/>
      </c>
      <c r="G614" s="4" t="str">
        <f t="shared" si="48"/>
        <v/>
      </c>
      <c r="I614" s="4" t="str">
        <f t="shared" si="49"/>
        <v/>
      </c>
    </row>
    <row r="615" spans="1:9" x14ac:dyDescent="0.2">
      <c r="A615" s="4" t="str">
        <f>IF('True_Odds_Calculator_3-way'!A612="","",'True_Odds_Calculator_3-way'!A612)</f>
        <v/>
      </c>
      <c r="B615" s="4" t="str">
        <f>IF('True_Odds_Calculator_3-way'!B612="","",'True_Odds_Calculator_3-way'!B612)</f>
        <v/>
      </c>
      <c r="C615" s="4" t="str">
        <f>IF('True_Odds_Calculator_3-way'!C612="","",'True_Odds_Calculator_3-way'!C612)</f>
        <v/>
      </c>
      <c r="D615" s="4" t="str">
        <f t="shared" si="45"/>
        <v/>
      </c>
      <c r="E615" s="4" t="str">
        <f t="shared" si="46"/>
        <v/>
      </c>
      <c r="F615" s="4" t="str">
        <f t="shared" si="47"/>
        <v/>
      </c>
      <c r="G615" s="4" t="str">
        <f t="shared" si="48"/>
        <v/>
      </c>
      <c r="I615" s="4" t="str">
        <f t="shared" si="49"/>
        <v/>
      </c>
    </row>
    <row r="616" spans="1:9" x14ac:dyDescent="0.2">
      <c r="A616" s="4" t="str">
        <f>IF('True_Odds_Calculator_3-way'!A613="","",'True_Odds_Calculator_3-way'!A613)</f>
        <v/>
      </c>
      <c r="B616" s="4" t="str">
        <f>IF('True_Odds_Calculator_3-way'!B613="","",'True_Odds_Calculator_3-way'!B613)</f>
        <v/>
      </c>
      <c r="C616" s="4" t="str">
        <f>IF('True_Odds_Calculator_3-way'!C613="","",'True_Odds_Calculator_3-way'!C613)</f>
        <v/>
      </c>
      <c r="D616" s="4" t="str">
        <f t="shared" si="45"/>
        <v/>
      </c>
      <c r="E616" s="4" t="str">
        <f t="shared" si="46"/>
        <v/>
      </c>
      <c r="F616" s="4" t="str">
        <f t="shared" si="47"/>
        <v/>
      </c>
      <c r="G616" s="4" t="str">
        <f t="shared" si="48"/>
        <v/>
      </c>
      <c r="I616" s="4" t="str">
        <f t="shared" si="49"/>
        <v/>
      </c>
    </row>
    <row r="617" spans="1:9" x14ac:dyDescent="0.2">
      <c r="A617" s="4" t="str">
        <f>IF('True_Odds_Calculator_3-way'!A614="","",'True_Odds_Calculator_3-way'!A614)</f>
        <v/>
      </c>
      <c r="B617" s="4" t="str">
        <f>IF('True_Odds_Calculator_3-way'!B614="","",'True_Odds_Calculator_3-way'!B614)</f>
        <v/>
      </c>
      <c r="C617" s="4" t="str">
        <f>IF('True_Odds_Calculator_3-way'!C614="","",'True_Odds_Calculator_3-way'!C614)</f>
        <v/>
      </c>
      <c r="D617" s="4" t="str">
        <f t="shared" si="45"/>
        <v/>
      </c>
      <c r="E617" s="4" t="str">
        <f t="shared" si="46"/>
        <v/>
      </c>
      <c r="F617" s="4" t="str">
        <f t="shared" si="47"/>
        <v/>
      </c>
      <c r="G617" s="4" t="str">
        <f t="shared" si="48"/>
        <v/>
      </c>
      <c r="I617" s="4" t="str">
        <f t="shared" si="49"/>
        <v/>
      </c>
    </row>
    <row r="618" spans="1:9" x14ac:dyDescent="0.2">
      <c r="A618" s="4" t="str">
        <f>IF('True_Odds_Calculator_3-way'!A615="","",'True_Odds_Calculator_3-way'!A615)</f>
        <v/>
      </c>
      <c r="B618" s="4" t="str">
        <f>IF('True_Odds_Calculator_3-way'!B615="","",'True_Odds_Calculator_3-way'!B615)</f>
        <v/>
      </c>
      <c r="C618" s="4" t="str">
        <f>IF('True_Odds_Calculator_3-way'!C615="","",'True_Odds_Calculator_3-way'!C615)</f>
        <v/>
      </c>
      <c r="D618" s="4" t="str">
        <f t="shared" si="45"/>
        <v/>
      </c>
      <c r="E618" s="4" t="str">
        <f t="shared" si="46"/>
        <v/>
      </c>
      <c r="F618" s="4" t="str">
        <f t="shared" si="47"/>
        <v/>
      </c>
      <c r="G618" s="4" t="str">
        <f t="shared" si="48"/>
        <v/>
      </c>
      <c r="I618" s="4" t="str">
        <f t="shared" si="49"/>
        <v/>
      </c>
    </row>
    <row r="619" spans="1:9" x14ac:dyDescent="0.2">
      <c r="A619" s="4" t="str">
        <f>IF('True_Odds_Calculator_3-way'!A616="","",'True_Odds_Calculator_3-way'!A616)</f>
        <v/>
      </c>
      <c r="B619" s="4" t="str">
        <f>IF('True_Odds_Calculator_3-way'!B616="","",'True_Odds_Calculator_3-way'!B616)</f>
        <v/>
      </c>
      <c r="C619" s="4" t="str">
        <f>IF('True_Odds_Calculator_3-way'!C616="","",'True_Odds_Calculator_3-way'!C616)</f>
        <v/>
      </c>
      <c r="D619" s="4" t="str">
        <f t="shared" si="45"/>
        <v/>
      </c>
      <c r="E619" s="4" t="str">
        <f t="shared" si="46"/>
        <v/>
      </c>
      <c r="F619" s="4" t="str">
        <f t="shared" si="47"/>
        <v/>
      </c>
      <c r="G619" s="4" t="str">
        <f t="shared" si="48"/>
        <v/>
      </c>
      <c r="I619" s="4" t="str">
        <f t="shared" si="49"/>
        <v/>
      </c>
    </row>
    <row r="620" spans="1:9" x14ac:dyDescent="0.2">
      <c r="A620" s="4" t="str">
        <f>IF('True_Odds_Calculator_3-way'!A617="","",'True_Odds_Calculator_3-way'!A617)</f>
        <v/>
      </c>
      <c r="B620" s="4" t="str">
        <f>IF('True_Odds_Calculator_3-way'!B617="","",'True_Odds_Calculator_3-way'!B617)</f>
        <v/>
      </c>
      <c r="C620" s="4" t="str">
        <f>IF('True_Odds_Calculator_3-way'!C617="","",'True_Odds_Calculator_3-way'!C617)</f>
        <v/>
      </c>
      <c r="D620" s="4" t="str">
        <f t="shared" si="45"/>
        <v/>
      </c>
      <c r="E620" s="4" t="str">
        <f t="shared" si="46"/>
        <v/>
      </c>
      <c r="F620" s="4" t="str">
        <f t="shared" si="47"/>
        <v/>
      </c>
      <c r="G620" s="4" t="str">
        <f t="shared" si="48"/>
        <v/>
      </c>
      <c r="I620" s="4" t="str">
        <f t="shared" si="49"/>
        <v/>
      </c>
    </row>
    <row r="621" spans="1:9" x14ac:dyDescent="0.2">
      <c r="A621" s="4" t="str">
        <f>IF('True_Odds_Calculator_3-way'!A618="","",'True_Odds_Calculator_3-way'!A618)</f>
        <v/>
      </c>
      <c r="B621" s="4" t="str">
        <f>IF('True_Odds_Calculator_3-way'!B618="","",'True_Odds_Calculator_3-way'!B618)</f>
        <v/>
      </c>
      <c r="C621" s="4" t="str">
        <f>IF('True_Odds_Calculator_3-way'!C618="","",'True_Odds_Calculator_3-way'!C618)</f>
        <v/>
      </c>
      <c r="D621" s="4" t="str">
        <f t="shared" si="45"/>
        <v/>
      </c>
      <c r="E621" s="4" t="str">
        <f t="shared" si="46"/>
        <v/>
      </c>
      <c r="F621" s="4" t="str">
        <f t="shared" si="47"/>
        <v/>
      </c>
      <c r="G621" s="4" t="str">
        <f t="shared" si="48"/>
        <v/>
      </c>
      <c r="I621" s="4" t="str">
        <f t="shared" si="49"/>
        <v/>
      </c>
    </row>
    <row r="622" spans="1:9" x14ac:dyDescent="0.2">
      <c r="A622" s="4" t="str">
        <f>IF('True_Odds_Calculator_3-way'!A619="","",'True_Odds_Calculator_3-way'!A619)</f>
        <v/>
      </c>
      <c r="B622" s="4" t="str">
        <f>IF('True_Odds_Calculator_3-way'!B619="","",'True_Odds_Calculator_3-way'!B619)</f>
        <v/>
      </c>
      <c r="C622" s="4" t="str">
        <f>IF('True_Odds_Calculator_3-way'!C619="","",'True_Odds_Calculator_3-way'!C619)</f>
        <v/>
      </c>
      <c r="D622" s="4" t="str">
        <f t="shared" si="45"/>
        <v/>
      </c>
      <c r="E622" s="4" t="str">
        <f t="shared" si="46"/>
        <v/>
      </c>
      <c r="F622" s="4" t="str">
        <f t="shared" si="47"/>
        <v/>
      </c>
      <c r="G622" s="4" t="str">
        <f t="shared" si="48"/>
        <v/>
      </c>
      <c r="I622" s="4" t="str">
        <f t="shared" si="49"/>
        <v/>
      </c>
    </row>
    <row r="623" spans="1:9" x14ac:dyDescent="0.2">
      <c r="A623" s="4" t="str">
        <f>IF('True_Odds_Calculator_3-way'!A620="","",'True_Odds_Calculator_3-way'!A620)</f>
        <v/>
      </c>
      <c r="B623" s="4" t="str">
        <f>IF('True_Odds_Calculator_3-way'!B620="","",'True_Odds_Calculator_3-way'!B620)</f>
        <v/>
      </c>
      <c r="C623" s="4" t="str">
        <f>IF('True_Odds_Calculator_3-way'!C620="","",'True_Odds_Calculator_3-way'!C620)</f>
        <v/>
      </c>
      <c r="D623" s="4" t="str">
        <f t="shared" si="45"/>
        <v/>
      </c>
      <c r="E623" s="4" t="str">
        <f t="shared" si="46"/>
        <v/>
      </c>
      <c r="F623" s="4" t="str">
        <f t="shared" si="47"/>
        <v/>
      </c>
      <c r="G623" s="4" t="str">
        <f t="shared" si="48"/>
        <v/>
      </c>
      <c r="I623" s="4" t="str">
        <f t="shared" si="49"/>
        <v/>
      </c>
    </row>
    <row r="624" spans="1:9" x14ac:dyDescent="0.2">
      <c r="A624" s="4" t="str">
        <f>IF('True_Odds_Calculator_3-way'!A621="","",'True_Odds_Calculator_3-way'!A621)</f>
        <v/>
      </c>
      <c r="B624" s="4" t="str">
        <f>IF('True_Odds_Calculator_3-way'!B621="","",'True_Odds_Calculator_3-way'!B621)</f>
        <v/>
      </c>
      <c r="C624" s="4" t="str">
        <f>IF('True_Odds_Calculator_3-way'!C621="","",'True_Odds_Calculator_3-way'!C621)</f>
        <v/>
      </c>
      <c r="D624" s="4" t="str">
        <f t="shared" si="45"/>
        <v/>
      </c>
      <c r="E624" s="4" t="str">
        <f t="shared" si="46"/>
        <v/>
      </c>
      <c r="F624" s="4" t="str">
        <f t="shared" si="47"/>
        <v/>
      </c>
      <c r="G624" s="4" t="str">
        <f t="shared" si="48"/>
        <v/>
      </c>
      <c r="I624" s="4" t="str">
        <f t="shared" si="49"/>
        <v/>
      </c>
    </row>
    <row r="625" spans="1:9" x14ac:dyDescent="0.2">
      <c r="A625" s="4" t="str">
        <f>IF('True_Odds_Calculator_3-way'!A622="","",'True_Odds_Calculator_3-way'!A622)</f>
        <v/>
      </c>
      <c r="B625" s="4" t="str">
        <f>IF('True_Odds_Calculator_3-way'!B622="","",'True_Odds_Calculator_3-way'!B622)</f>
        <v/>
      </c>
      <c r="C625" s="4" t="str">
        <f>IF('True_Odds_Calculator_3-way'!C622="","",'True_Odds_Calculator_3-way'!C622)</f>
        <v/>
      </c>
      <c r="D625" s="4" t="str">
        <f t="shared" si="45"/>
        <v/>
      </c>
      <c r="E625" s="4" t="str">
        <f t="shared" si="46"/>
        <v/>
      </c>
      <c r="F625" s="4" t="str">
        <f t="shared" si="47"/>
        <v/>
      </c>
      <c r="G625" s="4" t="str">
        <f t="shared" si="48"/>
        <v/>
      </c>
      <c r="I625" s="4" t="str">
        <f t="shared" si="49"/>
        <v/>
      </c>
    </row>
    <row r="626" spans="1:9" x14ac:dyDescent="0.2">
      <c r="A626" s="4" t="str">
        <f>IF('True_Odds_Calculator_3-way'!A623="","",'True_Odds_Calculator_3-way'!A623)</f>
        <v/>
      </c>
      <c r="B626" s="4" t="str">
        <f>IF('True_Odds_Calculator_3-way'!B623="","",'True_Odds_Calculator_3-way'!B623)</f>
        <v/>
      </c>
      <c r="C626" s="4" t="str">
        <f>IF('True_Odds_Calculator_3-way'!C623="","",'True_Odds_Calculator_3-way'!C623)</f>
        <v/>
      </c>
      <c r="D626" s="4" t="str">
        <f t="shared" si="45"/>
        <v/>
      </c>
      <c r="E626" s="4" t="str">
        <f t="shared" si="46"/>
        <v/>
      </c>
      <c r="F626" s="4" t="str">
        <f t="shared" si="47"/>
        <v/>
      </c>
      <c r="G626" s="4" t="str">
        <f t="shared" si="48"/>
        <v/>
      </c>
      <c r="I626" s="4" t="str">
        <f t="shared" si="49"/>
        <v/>
      </c>
    </row>
    <row r="627" spans="1:9" x14ac:dyDescent="0.2">
      <c r="A627" s="4" t="str">
        <f>IF('True_Odds_Calculator_3-way'!A624="","",'True_Odds_Calculator_3-way'!A624)</f>
        <v/>
      </c>
      <c r="B627" s="4" t="str">
        <f>IF('True_Odds_Calculator_3-way'!B624="","",'True_Odds_Calculator_3-way'!B624)</f>
        <v/>
      </c>
      <c r="C627" s="4" t="str">
        <f>IF('True_Odds_Calculator_3-way'!C624="","",'True_Odds_Calculator_3-way'!C624)</f>
        <v/>
      </c>
      <c r="D627" s="4" t="str">
        <f t="shared" si="45"/>
        <v/>
      </c>
      <c r="E627" s="4" t="str">
        <f t="shared" si="46"/>
        <v/>
      </c>
      <c r="F627" s="4" t="str">
        <f t="shared" si="47"/>
        <v/>
      </c>
      <c r="G627" s="4" t="str">
        <f t="shared" si="48"/>
        <v/>
      </c>
      <c r="I627" s="4" t="str">
        <f t="shared" si="49"/>
        <v/>
      </c>
    </row>
    <row r="628" spans="1:9" x14ac:dyDescent="0.2">
      <c r="A628" s="4" t="str">
        <f>IF('True_Odds_Calculator_3-way'!A625="","",'True_Odds_Calculator_3-way'!A625)</f>
        <v/>
      </c>
      <c r="B628" s="4" t="str">
        <f>IF('True_Odds_Calculator_3-way'!B625="","",'True_Odds_Calculator_3-way'!B625)</f>
        <v/>
      </c>
      <c r="C628" s="4" t="str">
        <f>IF('True_Odds_Calculator_3-way'!C625="","",'True_Odds_Calculator_3-way'!C625)</f>
        <v/>
      </c>
      <c r="D628" s="4" t="str">
        <f t="shared" si="45"/>
        <v/>
      </c>
      <c r="E628" s="4" t="str">
        <f t="shared" si="46"/>
        <v/>
      </c>
      <c r="F628" s="4" t="str">
        <f t="shared" si="47"/>
        <v/>
      </c>
      <c r="G628" s="4" t="str">
        <f t="shared" si="48"/>
        <v/>
      </c>
      <c r="I628" s="4" t="str">
        <f t="shared" si="49"/>
        <v/>
      </c>
    </row>
    <row r="629" spans="1:9" x14ac:dyDescent="0.2">
      <c r="A629" s="4" t="str">
        <f>IF('True_Odds_Calculator_3-way'!A626="","",'True_Odds_Calculator_3-way'!A626)</f>
        <v/>
      </c>
      <c r="B629" s="4" t="str">
        <f>IF('True_Odds_Calculator_3-way'!B626="","",'True_Odds_Calculator_3-way'!B626)</f>
        <v/>
      </c>
      <c r="C629" s="4" t="str">
        <f>IF('True_Odds_Calculator_3-way'!C626="","",'True_Odds_Calculator_3-way'!C626)</f>
        <v/>
      </c>
      <c r="D629" s="4" t="str">
        <f t="shared" si="45"/>
        <v/>
      </c>
      <c r="E629" s="4" t="str">
        <f t="shared" si="46"/>
        <v/>
      </c>
      <c r="F629" s="4" t="str">
        <f t="shared" si="47"/>
        <v/>
      </c>
      <c r="G629" s="4" t="str">
        <f t="shared" si="48"/>
        <v/>
      </c>
      <c r="I629" s="4" t="str">
        <f t="shared" si="49"/>
        <v/>
      </c>
    </row>
    <row r="630" spans="1:9" x14ac:dyDescent="0.2">
      <c r="A630" s="4" t="str">
        <f>IF('True_Odds_Calculator_3-way'!A627="","",'True_Odds_Calculator_3-way'!A627)</f>
        <v/>
      </c>
      <c r="B630" s="4" t="str">
        <f>IF('True_Odds_Calculator_3-way'!B627="","",'True_Odds_Calculator_3-way'!B627)</f>
        <v/>
      </c>
      <c r="C630" s="4" t="str">
        <f>IF('True_Odds_Calculator_3-way'!C627="","",'True_Odds_Calculator_3-way'!C627)</f>
        <v/>
      </c>
      <c r="D630" s="4" t="str">
        <f t="shared" si="45"/>
        <v/>
      </c>
      <c r="E630" s="4" t="str">
        <f t="shared" si="46"/>
        <v/>
      </c>
      <c r="F630" s="4" t="str">
        <f t="shared" si="47"/>
        <v/>
      </c>
      <c r="G630" s="4" t="str">
        <f t="shared" si="48"/>
        <v/>
      </c>
      <c r="I630" s="4" t="str">
        <f t="shared" si="49"/>
        <v/>
      </c>
    </row>
    <row r="631" spans="1:9" x14ac:dyDescent="0.2">
      <c r="A631" s="4" t="str">
        <f>IF('True_Odds_Calculator_3-way'!A628="","",'True_Odds_Calculator_3-way'!A628)</f>
        <v/>
      </c>
      <c r="B631" s="4" t="str">
        <f>IF('True_Odds_Calculator_3-way'!B628="","",'True_Odds_Calculator_3-way'!B628)</f>
        <v/>
      </c>
      <c r="C631" s="4" t="str">
        <f>IF('True_Odds_Calculator_3-way'!C628="","",'True_Odds_Calculator_3-way'!C628)</f>
        <v/>
      </c>
      <c r="D631" s="4" t="str">
        <f t="shared" si="45"/>
        <v/>
      </c>
      <c r="E631" s="4" t="str">
        <f t="shared" si="46"/>
        <v/>
      </c>
      <c r="F631" s="4" t="str">
        <f t="shared" si="47"/>
        <v/>
      </c>
      <c r="G631" s="4" t="str">
        <f t="shared" si="48"/>
        <v/>
      </c>
      <c r="I631" s="4" t="str">
        <f t="shared" si="49"/>
        <v/>
      </c>
    </row>
    <row r="632" spans="1:9" x14ac:dyDescent="0.2">
      <c r="A632" s="4" t="str">
        <f>IF('True_Odds_Calculator_3-way'!A629="","",'True_Odds_Calculator_3-way'!A629)</f>
        <v/>
      </c>
      <c r="B632" s="4" t="str">
        <f>IF('True_Odds_Calculator_3-way'!B629="","",'True_Odds_Calculator_3-way'!B629)</f>
        <v/>
      </c>
      <c r="C632" s="4" t="str">
        <f>IF('True_Odds_Calculator_3-way'!C629="","",'True_Odds_Calculator_3-way'!C629)</f>
        <v/>
      </c>
      <c r="D632" s="4" t="str">
        <f t="shared" si="45"/>
        <v/>
      </c>
      <c r="E632" s="4" t="str">
        <f t="shared" si="46"/>
        <v/>
      </c>
      <c r="F632" s="4" t="str">
        <f t="shared" si="47"/>
        <v/>
      </c>
      <c r="G632" s="4" t="str">
        <f t="shared" si="48"/>
        <v/>
      </c>
      <c r="I632" s="4" t="str">
        <f t="shared" si="49"/>
        <v/>
      </c>
    </row>
    <row r="633" spans="1:9" x14ac:dyDescent="0.2">
      <c r="A633" s="4" t="str">
        <f>IF('True_Odds_Calculator_3-way'!A630="","",'True_Odds_Calculator_3-way'!A630)</f>
        <v/>
      </c>
      <c r="B633" s="4" t="str">
        <f>IF('True_Odds_Calculator_3-way'!B630="","",'True_Odds_Calculator_3-way'!B630)</f>
        <v/>
      </c>
      <c r="C633" s="4" t="str">
        <f>IF('True_Odds_Calculator_3-way'!C630="","",'True_Odds_Calculator_3-way'!C630)</f>
        <v/>
      </c>
      <c r="D633" s="4" t="str">
        <f t="shared" si="45"/>
        <v/>
      </c>
      <c r="E633" s="4" t="str">
        <f t="shared" si="46"/>
        <v/>
      </c>
      <c r="F633" s="4" t="str">
        <f t="shared" si="47"/>
        <v/>
      </c>
      <c r="G633" s="4" t="str">
        <f t="shared" si="48"/>
        <v/>
      </c>
      <c r="I633" s="4" t="str">
        <f t="shared" si="49"/>
        <v/>
      </c>
    </row>
    <row r="634" spans="1:9" x14ac:dyDescent="0.2">
      <c r="A634" s="4" t="str">
        <f>IF('True_Odds_Calculator_3-way'!A631="","",'True_Odds_Calculator_3-way'!A631)</f>
        <v/>
      </c>
      <c r="B634" s="4" t="str">
        <f>IF('True_Odds_Calculator_3-way'!B631="","",'True_Odds_Calculator_3-way'!B631)</f>
        <v/>
      </c>
      <c r="C634" s="4" t="str">
        <f>IF('True_Odds_Calculator_3-way'!C631="","",'True_Odds_Calculator_3-way'!C631)</f>
        <v/>
      </c>
      <c r="D634" s="4" t="str">
        <f t="shared" si="45"/>
        <v/>
      </c>
      <c r="E634" s="4" t="str">
        <f t="shared" si="46"/>
        <v/>
      </c>
      <c r="F634" s="4" t="str">
        <f t="shared" si="47"/>
        <v/>
      </c>
      <c r="G634" s="4" t="str">
        <f t="shared" si="48"/>
        <v/>
      </c>
      <c r="I634" s="4" t="str">
        <f t="shared" si="49"/>
        <v/>
      </c>
    </row>
    <row r="635" spans="1:9" x14ac:dyDescent="0.2">
      <c r="A635" s="4" t="str">
        <f>IF('True_Odds_Calculator_3-way'!A632="","",'True_Odds_Calculator_3-way'!A632)</f>
        <v/>
      </c>
      <c r="B635" s="4" t="str">
        <f>IF('True_Odds_Calculator_3-way'!B632="","",'True_Odds_Calculator_3-way'!B632)</f>
        <v/>
      </c>
      <c r="C635" s="4" t="str">
        <f>IF('True_Odds_Calculator_3-way'!C632="","",'True_Odds_Calculator_3-way'!C632)</f>
        <v/>
      </c>
      <c r="D635" s="4" t="str">
        <f t="shared" si="45"/>
        <v/>
      </c>
      <c r="E635" s="4" t="str">
        <f t="shared" si="46"/>
        <v/>
      </c>
      <c r="F635" s="4" t="str">
        <f t="shared" si="47"/>
        <v/>
      </c>
      <c r="G635" s="4" t="str">
        <f t="shared" si="48"/>
        <v/>
      </c>
      <c r="I635" s="4" t="str">
        <f t="shared" si="49"/>
        <v/>
      </c>
    </row>
    <row r="636" spans="1:9" x14ac:dyDescent="0.2">
      <c r="A636" s="4" t="str">
        <f>IF('True_Odds_Calculator_3-way'!A633="","",'True_Odds_Calculator_3-way'!A633)</f>
        <v/>
      </c>
      <c r="B636" s="4" t="str">
        <f>IF('True_Odds_Calculator_3-way'!B633="","",'True_Odds_Calculator_3-way'!B633)</f>
        <v/>
      </c>
      <c r="C636" s="4" t="str">
        <f>IF('True_Odds_Calculator_3-way'!C633="","",'True_Odds_Calculator_3-way'!C633)</f>
        <v/>
      </c>
      <c r="D636" s="4" t="str">
        <f t="shared" si="45"/>
        <v/>
      </c>
      <c r="E636" s="4" t="str">
        <f t="shared" si="46"/>
        <v/>
      </c>
      <c r="F636" s="4" t="str">
        <f t="shared" si="47"/>
        <v/>
      </c>
      <c r="G636" s="4" t="str">
        <f t="shared" si="48"/>
        <v/>
      </c>
      <c r="I636" s="4" t="str">
        <f t="shared" si="49"/>
        <v/>
      </c>
    </row>
    <row r="637" spans="1:9" x14ac:dyDescent="0.2">
      <c r="A637" s="4" t="str">
        <f>IF('True_Odds_Calculator_3-way'!A634="","",'True_Odds_Calculator_3-way'!A634)</f>
        <v/>
      </c>
      <c r="B637" s="4" t="str">
        <f>IF('True_Odds_Calculator_3-way'!B634="","",'True_Odds_Calculator_3-way'!B634)</f>
        <v/>
      </c>
      <c r="C637" s="4" t="str">
        <f>IF('True_Odds_Calculator_3-way'!C634="","",'True_Odds_Calculator_3-way'!C634)</f>
        <v/>
      </c>
      <c r="D637" s="4" t="str">
        <f t="shared" si="45"/>
        <v/>
      </c>
      <c r="E637" s="4" t="str">
        <f t="shared" si="46"/>
        <v/>
      </c>
      <c r="F637" s="4" t="str">
        <f t="shared" si="47"/>
        <v/>
      </c>
      <c r="G637" s="4" t="str">
        <f t="shared" si="48"/>
        <v/>
      </c>
      <c r="I637" s="4" t="str">
        <f t="shared" si="49"/>
        <v/>
      </c>
    </row>
    <row r="638" spans="1:9" x14ac:dyDescent="0.2">
      <c r="A638" s="4" t="str">
        <f>IF('True_Odds_Calculator_3-way'!A635="","",'True_Odds_Calculator_3-way'!A635)</f>
        <v/>
      </c>
      <c r="B638" s="4" t="str">
        <f>IF('True_Odds_Calculator_3-way'!B635="","",'True_Odds_Calculator_3-way'!B635)</f>
        <v/>
      </c>
      <c r="C638" s="4" t="str">
        <f>IF('True_Odds_Calculator_3-way'!C635="","",'True_Odds_Calculator_3-way'!C635)</f>
        <v/>
      </c>
      <c r="D638" s="4" t="str">
        <f t="shared" si="45"/>
        <v/>
      </c>
      <c r="E638" s="4" t="str">
        <f t="shared" si="46"/>
        <v/>
      </c>
      <c r="F638" s="4" t="str">
        <f t="shared" si="47"/>
        <v/>
      </c>
      <c r="G638" s="4" t="str">
        <f t="shared" si="48"/>
        <v/>
      </c>
      <c r="I638" s="4" t="str">
        <f t="shared" si="49"/>
        <v/>
      </c>
    </row>
    <row r="639" spans="1:9" x14ac:dyDescent="0.2">
      <c r="A639" s="4" t="str">
        <f>IF('True_Odds_Calculator_3-way'!A636="","",'True_Odds_Calculator_3-way'!A636)</f>
        <v/>
      </c>
      <c r="B639" s="4" t="str">
        <f>IF('True_Odds_Calculator_3-way'!B636="","",'True_Odds_Calculator_3-way'!B636)</f>
        <v/>
      </c>
      <c r="C639" s="4" t="str">
        <f>IF('True_Odds_Calculator_3-way'!C636="","",'True_Odds_Calculator_3-way'!C636)</f>
        <v/>
      </c>
      <c r="D639" s="4" t="str">
        <f t="shared" si="45"/>
        <v/>
      </c>
      <c r="E639" s="4" t="str">
        <f t="shared" si="46"/>
        <v/>
      </c>
      <c r="F639" s="4" t="str">
        <f t="shared" si="47"/>
        <v/>
      </c>
      <c r="G639" s="4" t="str">
        <f t="shared" si="48"/>
        <v/>
      </c>
      <c r="I639" s="4" t="str">
        <f t="shared" si="49"/>
        <v/>
      </c>
    </row>
    <row r="640" spans="1:9" x14ac:dyDescent="0.2">
      <c r="A640" s="4" t="str">
        <f>IF('True_Odds_Calculator_3-way'!A637="","",'True_Odds_Calculator_3-way'!A637)</f>
        <v/>
      </c>
      <c r="B640" s="4" t="str">
        <f>IF('True_Odds_Calculator_3-way'!B637="","",'True_Odds_Calculator_3-way'!B637)</f>
        <v/>
      </c>
      <c r="C640" s="4" t="str">
        <f>IF('True_Odds_Calculator_3-way'!C637="","",'True_Odds_Calculator_3-way'!C637)</f>
        <v/>
      </c>
      <c r="D640" s="4" t="str">
        <f t="shared" si="45"/>
        <v/>
      </c>
      <c r="E640" s="4" t="str">
        <f t="shared" si="46"/>
        <v/>
      </c>
      <c r="F640" s="4" t="str">
        <f t="shared" si="47"/>
        <v/>
      </c>
      <c r="G640" s="4" t="str">
        <f t="shared" si="48"/>
        <v/>
      </c>
      <c r="I640" s="4" t="str">
        <f t="shared" si="49"/>
        <v/>
      </c>
    </row>
    <row r="641" spans="1:9" x14ac:dyDescent="0.2">
      <c r="A641" s="4" t="str">
        <f>IF('True_Odds_Calculator_3-way'!A638="","",'True_Odds_Calculator_3-way'!A638)</f>
        <v/>
      </c>
      <c r="B641" s="4" t="str">
        <f>IF('True_Odds_Calculator_3-way'!B638="","",'True_Odds_Calculator_3-way'!B638)</f>
        <v/>
      </c>
      <c r="C641" s="4" t="str">
        <f>IF('True_Odds_Calculator_3-way'!C638="","",'True_Odds_Calculator_3-way'!C638)</f>
        <v/>
      </c>
      <c r="D641" s="4" t="str">
        <f t="shared" si="45"/>
        <v/>
      </c>
      <c r="E641" s="4" t="str">
        <f t="shared" si="46"/>
        <v/>
      </c>
      <c r="F641" s="4" t="str">
        <f t="shared" si="47"/>
        <v/>
      </c>
      <c r="G641" s="4" t="str">
        <f t="shared" si="48"/>
        <v/>
      </c>
      <c r="I641" s="4" t="str">
        <f t="shared" si="49"/>
        <v/>
      </c>
    </row>
    <row r="642" spans="1:9" x14ac:dyDescent="0.2">
      <c r="A642" s="4" t="str">
        <f>IF('True_Odds_Calculator_3-way'!A639="","",'True_Odds_Calculator_3-way'!A639)</f>
        <v/>
      </c>
      <c r="B642" s="4" t="str">
        <f>IF('True_Odds_Calculator_3-way'!B639="","",'True_Odds_Calculator_3-way'!B639)</f>
        <v/>
      </c>
      <c r="C642" s="4" t="str">
        <f>IF('True_Odds_Calculator_3-way'!C639="","",'True_Odds_Calculator_3-way'!C639)</f>
        <v/>
      </c>
      <c r="D642" s="4" t="str">
        <f t="shared" si="45"/>
        <v/>
      </c>
      <c r="E642" s="4" t="str">
        <f t="shared" si="46"/>
        <v/>
      </c>
      <c r="F642" s="4" t="str">
        <f t="shared" si="47"/>
        <v/>
      </c>
      <c r="G642" s="4" t="str">
        <f t="shared" si="48"/>
        <v/>
      </c>
      <c r="I642" s="4" t="str">
        <f t="shared" si="49"/>
        <v/>
      </c>
    </row>
    <row r="643" spans="1:9" x14ac:dyDescent="0.2">
      <c r="A643" s="4" t="str">
        <f>IF('True_Odds_Calculator_3-way'!A640="","",'True_Odds_Calculator_3-way'!A640)</f>
        <v/>
      </c>
      <c r="B643" s="4" t="str">
        <f>IF('True_Odds_Calculator_3-way'!B640="","",'True_Odds_Calculator_3-way'!B640)</f>
        <v/>
      </c>
      <c r="C643" s="4" t="str">
        <f>IF('True_Odds_Calculator_3-way'!C640="","",'True_Odds_Calculator_3-way'!C640)</f>
        <v/>
      </c>
      <c r="D643" s="4" t="str">
        <f t="shared" ref="D643:D706" si="50">IF(A643="","",((1/A643)+(1/B643)+(1/C643))-1)</f>
        <v/>
      </c>
      <c r="E643" s="4" t="str">
        <f t="shared" ref="E643:E706" si="51">IF(A643="","",(3*A643)/(3-($D643*A643)))</f>
        <v/>
      </c>
      <c r="F643" s="4" t="str">
        <f t="shared" ref="F643:F706" si="52">IF(B643="","",(3*B643)/(3-($D643*B643)))</f>
        <v/>
      </c>
      <c r="G643" s="4" t="str">
        <f t="shared" ref="G643:G706" si="53">IF(C643="","",(3*C643)/(3-($D643*C643)))</f>
        <v/>
      </c>
      <c r="I643" s="4" t="str">
        <f t="shared" ref="I643:I706" si="54">IF(A643="","",D643+1)</f>
        <v/>
      </c>
    </row>
    <row r="644" spans="1:9" x14ac:dyDescent="0.2">
      <c r="A644" s="4" t="str">
        <f>IF('True_Odds_Calculator_3-way'!A641="","",'True_Odds_Calculator_3-way'!A641)</f>
        <v/>
      </c>
      <c r="B644" s="4" t="str">
        <f>IF('True_Odds_Calculator_3-way'!B641="","",'True_Odds_Calculator_3-way'!B641)</f>
        <v/>
      </c>
      <c r="C644" s="4" t="str">
        <f>IF('True_Odds_Calculator_3-way'!C641="","",'True_Odds_Calculator_3-way'!C641)</f>
        <v/>
      </c>
      <c r="D644" s="4" t="str">
        <f t="shared" si="50"/>
        <v/>
      </c>
      <c r="E644" s="4" t="str">
        <f t="shared" si="51"/>
        <v/>
      </c>
      <c r="F644" s="4" t="str">
        <f t="shared" si="52"/>
        <v/>
      </c>
      <c r="G644" s="4" t="str">
        <f t="shared" si="53"/>
        <v/>
      </c>
      <c r="I644" s="4" t="str">
        <f t="shared" si="54"/>
        <v/>
      </c>
    </row>
    <row r="645" spans="1:9" x14ac:dyDescent="0.2">
      <c r="A645" s="4" t="str">
        <f>IF('True_Odds_Calculator_3-way'!A642="","",'True_Odds_Calculator_3-way'!A642)</f>
        <v/>
      </c>
      <c r="B645" s="4" t="str">
        <f>IF('True_Odds_Calculator_3-way'!B642="","",'True_Odds_Calculator_3-way'!B642)</f>
        <v/>
      </c>
      <c r="C645" s="4" t="str">
        <f>IF('True_Odds_Calculator_3-way'!C642="","",'True_Odds_Calculator_3-way'!C642)</f>
        <v/>
      </c>
      <c r="D645" s="4" t="str">
        <f t="shared" si="50"/>
        <v/>
      </c>
      <c r="E645" s="4" t="str">
        <f t="shared" si="51"/>
        <v/>
      </c>
      <c r="F645" s="4" t="str">
        <f t="shared" si="52"/>
        <v/>
      </c>
      <c r="G645" s="4" t="str">
        <f t="shared" si="53"/>
        <v/>
      </c>
      <c r="I645" s="4" t="str">
        <f t="shared" si="54"/>
        <v/>
      </c>
    </row>
    <row r="646" spans="1:9" x14ac:dyDescent="0.2">
      <c r="A646" s="4" t="str">
        <f>IF('True_Odds_Calculator_3-way'!A643="","",'True_Odds_Calculator_3-way'!A643)</f>
        <v/>
      </c>
      <c r="B646" s="4" t="str">
        <f>IF('True_Odds_Calculator_3-way'!B643="","",'True_Odds_Calculator_3-way'!B643)</f>
        <v/>
      </c>
      <c r="C646" s="4" t="str">
        <f>IF('True_Odds_Calculator_3-way'!C643="","",'True_Odds_Calculator_3-way'!C643)</f>
        <v/>
      </c>
      <c r="D646" s="4" t="str">
        <f t="shared" si="50"/>
        <v/>
      </c>
      <c r="E646" s="4" t="str">
        <f t="shared" si="51"/>
        <v/>
      </c>
      <c r="F646" s="4" t="str">
        <f t="shared" si="52"/>
        <v/>
      </c>
      <c r="G646" s="4" t="str">
        <f t="shared" si="53"/>
        <v/>
      </c>
      <c r="I646" s="4" t="str">
        <f t="shared" si="54"/>
        <v/>
      </c>
    </row>
    <row r="647" spans="1:9" x14ac:dyDescent="0.2">
      <c r="A647" s="4" t="str">
        <f>IF('True_Odds_Calculator_3-way'!A644="","",'True_Odds_Calculator_3-way'!A644)</f>
        <v/>
      </c>
      <c r="B647" s="4" t="str">
        <f>IF('True_Odds_Calculator_3-way'!B644="","",'True_Odds_Calculator_3-way'!B644)</f>
        <v/>
      </c>
      <c r="C647" s="4" t="str">
        <f>IF('True_Odds_Calculator_3-way'!C644="","",'True_Odds_Calculator_3-way'!C644)</f>
        <v/>
      </c>
      <c r="D647" s="4" t="str">
        <f t="shared" si="50"/>
        <v/>
      </c>
      <c r="E647" s="4" t="str">
        <f t="shared" si="51"/>
        <v/>
      </c>
      <c r="F647" s="4" t="str">
        <f t="shared" si="52"/>
        <v/>
      </c>
      <c r="G647" s="4" t="str">
        <f t="shared" si="53"/>
        <v/>
      </c>
      <c r="I647" s="4" t="str">
        <f t="shared" si="54"/>
        <v/>
      </c>
    </row>
    <row r="648" spans="1:9" x14ac:dyDescent="0.2">
      <c r="A648" s="4" t="str">
        <f>IF('True_Odds_Calculator_3-way'!A645="","",'True_Odds_Calculator_3-way'!A645)</f>
        <v/>
      </c>
      <c r="B648" s="4" t="str">
        <f>IF('True_Odds_Calculator_3-way'!B645="","",'True_Odds_Calculator_3-way'!B645)</f>
        <v/>
      </c>
      <c r="C648" s="4" t="str">
        <f>IF('True_Odds_Calculator_3-way'!C645="","",'True_Odds_Calculator_3-way'!C645)</f>
        <v/>
      </c>
      <c r="D648" s="4" t="str">
        <f t="shared" si="50"/>
        <v/>
      </c>
      <c r="E648" s="4" t="str">
        <f t="shared" si="51"/>
        <v/>
      </c>
      <c r="F648" s="4" t="str">
        <f t="shared" si="52"/>
        <v/>
      </c>
      <c r="G648" s="4" t="str">
        <f t="shared" si="53"/>
        <v/>
      </c>
      <c r="I648" s="4" t="str">
        <f t="shared" si="54"/>
        <v/>
      </c>
    </row>
    <row r="649" spans="1:9" x14ac:dyDescent="0.2">
      <c r="A649" s="4" t="str">
        <f>IF('True_Odds_Calculator_3-way'!A646="","",'True_Odds_Calculator_3-way'!A646)</f>
        <v/>
      </c>
      <c r="B649" s="4" t="str">
        <f>IF('True_Odds_Calculator_3-way'!B646="","",'True_Odds_Calculator_3-way'!B646)</f>
        <v/>
      </c>
      <c r="C649" s="4" t="str">
        <f>IF('True_Odds_Calculator_3-way'!C646="","",'True_Odds_Calculator_3-way'!C646)</f>
        <v/>
      </c>
      <c r="D649" s="4" t="str">
        <f t="shared" si="50"/>
        <v/>
      </c>
      <c r="E649" s="4" t="str">
        <f t="shared" si="51"/>
        <v/>
      </c>
      <c r="F649" s="4" t="str">
        <f t="shared" si="52"/>
        <v/>
      </c>
      <c r="G649" s="4" t="str">
        <f t="shared" si="53"/>
        <v/>
      </c>
      <c r="I649" s="4" t="str">
        <f t="shared" si="54"/>
        <v/>
      </c>
    </row>
    <row r="650" spans="1:9" x14ac:dyDescent="0.2">
      <c r="A650" s="4" t="str">
        <f>IF('True_Odds_Calculator_3-way'!A647="","",'True_Odds_Calculator_3-way'!A647)</f>
        <v/>
      </c>
      <c r="B650" s="4" t="str">
        <f>IF('True_Odds_Calculator_3-way'!B647="","",'True_Odds_Calculator_3-way'!B647)</f>
        <v/>
      </c>
      <c r="C650" s="4" t="str">
        <f>IF('True_Odds_Calculator_3-way'!C647="","",'True_Odds_Calculator_3-way'!C647)</f>
        <v/>
      </c>
      <c r="D650" s="4" t="str">
        <f t="shared" si="50"/>
        <v/>
      </c>
      <c r="E650" s="4" t="str">
        <f t="shared" si="51"/>
        <v/>
      </c>
      <c r="F650" s="4" t="str">
        <f t="shared" si="52"/>
        <v/>
      </c>
      <c r="G650" s="4" t="str">
        <f t="shared" si="53"/>
        <v/>
      </c>
      <c r="I650" s="4" t="str">
        <f t="shared" si="54"/>
        <v/>
      </c>
    </row>
    <row r="651" spans="1:9" x14ac:dyDescent="0.2">
      <c r="A651" s="4" t="str">
        <f>IF('True_Odds_Calculator_3-way'!A648="","",'True_Odds_Calculator_3-way'!A648)</f>
        <v/>
      </c>
      <c r="B651" s="4" t="str">
        <f>IF('True_Odds_Calculator_3-way'!B648="","",'True_Odds_Calculator_3-way'!B648)</f>
        <v/>
      </c>
      <c r="C651" s="4" t="str">
        <f>IF('True_Odds_Calculator_3-way'!C648="","",'True_Odds_Calculator_3-way'!C648)</f>
        <v/>
      </c>
      <c r="D651" s="4" t="str">
        <f t="shared" si="50"/>
        <v/>
      </c>
      <c r="E651" s="4" t="str">
        <f t="shared" si="51"/>
        <v/>
      </c>
      <c r="F651" s="4" t="str">
        <f t="shared" si="52"/>
        <v/>
      </c>
      <c r="G651" s="4" t="str">
        <f t="shared" si="53"/>
        <v/>
      </c>
      <c r="I651" s="4" t="str">
        <f t="shared" si="54"/>
        <v/>
      </c>
    </row>
    <row r="652" spans="1:9" x14ac:dyDescent="0.2">
      <c r="A652" s="4" t="str">
        <f>IF('True_Odds_Calculator_3-way'!A649="","",'True_Odds_Calculator_3-way'!A649)</f>
        <v/>
      </c>
      <c r="B652" s="4" t="str">
        <f>IF('True_Odds_Calculator_3-way'!B649="","",'True_Odds_Calculator_3-way'!B649)</f>
        <v/>
      </c>
      <c r="C652" s="4" t="str">
        <f>IF('True_Odds_Calculator_3-way'!C649="","",'True_Odds_Calculator_3-way'!C649)</f>
        <v/>
      </c>
      <c r="D652" s="4" t="str">
        <f t="shared" si="50"/>
        <v/>
      </c>
      <c r="E652" s="4" t="str">
        <f t="shared" si="51"/>
        <v/>
      </c>
      <c r="F652" s="4" t="str">
        <f t="shared" si="52"/>
        <v/>
      </c>
      <c r="G652" s="4" t="str">
        <f t="shared" si="53"/>
        <v/>
      </c>
      <c r="I652" s="4" t="str">
        <f t="shared" si="54"/>
        <v/>
      </c>
    </row>
    <row r="653" spans="1:9" x14ac:dyDescent="0.2">
      <c r="A653" s="4" t="str">
        <f>IF('True_Odds_Calculator_3-way'!A650="","",'True_Odds_Calculator_3-way'!A650)</f>
        <v/>
      </c>
      <c r="B653" s="4" t="str">
        <f>IF('True_Odds_Calculator_3-way'!B650="","",'True_Odds_Calculator_3-way'!B650)</f>
        <v/>
      </c>
      <c r="C653" s="4" t="str">
        <f>IF('True_Odds_Calculator_3-way'!C650="","",'True_Odds_Calculator_3-way'!C650)</f>
        <v/>
      </c>
      <c r="D653" s="4" t="str">
        <f t="shared" si="50"/>
        <v/>
      </c>
      <c r="E653" s="4" t="str">
        <f t="shared" si="51"/>
        <v/>
      </c>
      <c r="F653" s="4" t="str">
        <f t="shared" si="52"/>
        <v/>
      </c>
      <c r="G653" s="4" t="str">
        <f t="shared" si="53"/>
        <v/>
      </c>
      <c r="I653" s="4" t="str">
        <f t="shared" si="54"/>
        <v/>
      </c>
    </row>
    <row r="654" spans="1:9" x14ac:dyDescent="0.2">
      <c r="A654" s="4" t="str">
        <f>IF('True_Odds_Calculator_3-way'!A651="","",'True_Odds_Calculator_3-way'!A651)</f>
        <v/>
      </c>
      <c r="B654" s="4" t="str">
        <f>IF('True_Odds_Calculator_3-way'!B651="","",'True_Odds_Calculator_3-way'!B651)</f>
        <v/>
      </c>
      <c r="C654" s="4" t="str">
        <f>IF('True_Odds_Calculator_3-way'!C651="","",'True_Odds_Calculator_3-way'!C651)</f>
        <v/>
      </c>
      <c r="D654" s="4" t="str">
        <f t="shared" si="50"/>
        <v/>
      </c>
      <c r="E654" s="4" t="str">
        <f t="shared" si="51"/>
        <v/>
      </c>
      <c r="F654" s="4" t="str">
        <f t="shared" si="52"/>
        <v/>
      </c>
      <c r="G654" s="4" t="str">
        <f t="shared" si="53"/>
        <v/>
      </c>
      <c r="I654" s="4" t="str">
        <f t="shared" si="54"/>
        <v/>
      </c>
    </row>
    <row r="655" spans="1:9" x14ac:dyDescent="0.2">
      <c r="A655" s="4" t="str">
        <f>IF('True_Odds_Calculator_3-way'!A652="","",'True_Odds_Calculator_3-way'!A652)</f>
        <v/>
      </c>
      <c r="B655" s="4" t="str">
        <f>IF('True_Odds_Calculator_3-way'!B652="","",'True_Odds_Calculator_3-way'!B652)</f>
        <v/>
      </c>
      <c r="C655" s="4" t="str">
        <f>IF('True_Odds_Calculator_3-way'!C652="","",'True_Odds_Calculator_3-way'!C652)</f>
        <v/>
      </c>
      <c r="D655" s="4" t="str">
        <f t="shared" si="50"/>
        <v/>
      </c>
      <c r="E655" s="4" t="str">
        <f t="shared" si="51"/>
        <v/>
      </c>
      <c r="F655" s="4" t="str">
        <f t="shared" si="52"/>
        <v/>
      </c>
      <c r="G655" s="4" t="str">
        <f t="shared" si="53"/>
        <v/>
      </c>
      <c r="I655" s="4" t="str">
        <f t="shared" si="54"/>
        <v/>
      </c>
    </row>
    <row r="656" spans="1:9" x14ac:dyDescent="0.2">
      <c r="A656" s="4" t="str">
        <f>IF('True_Odds_Calculator_3-way'!A653="","",'True_Odds_Calculator_3-way'!A653)</f>
        <v/>
      </c>
      <c r="B656" s="4" t="str">
        <f>IF('True_Odds_Calculator_3-way'!B653="","",'True_Odds_Calculator_3-way'!B653)</f>
        <v/>
      </c>
      <c r="C656" s="4" t="str">
        <f>IF('True_Odds_Calculator_3-way'!C653="","",'True_Odds_Calculator_3-way'!C653)</f>
        <v/>
      </c>
      <c r="D656" s="4" t="str">
        <f t="shared" si="50"/>
        <v/>
      </c>
      <c r="E656" s="4" t="str">
        <f t="shared" si="51"/>
        <v/>
      </c>
      <c r="F656" s="4" t="str">
        <f t="shared" si="52"/>
        <v/>
      </c>
      <c r="G656" s="4" t="str">
        <f t="shared" si="53"/>
        <v/>
      </c>
      <c r="I656" s="4" t="str">
        <f t="shared" si="54"/>
        <v/>
      </c>
    </row>
    <row r="657" spans="1:9" x14ac:dyDescent="0.2">
      <c r="A657" s="4" t="str">
        <f>IF('True_Odds_Calculator_3-way'!A654="","",'True_Odds_Calculator_3-way'!A654)</f>
        <v/>
      </c>
      <c r="B657" s="4" t="str">
        <f>IF('True_Odds_Calculator_3-way'!B654="","",'True_Odds_Calculator_3-way'!B654)</f>
        <v/>
      </c>
      <c r="C657" s="4" t="str">
        <f>IF('True_Odds_Calculator_3-way'!C654="","",'True_Odds_Calculator_3-way'!C654)</f>
        <v/>
      </c>
      <c r="D657" s="4" t="str">
        <f t="shared" si="50"/>
        <v/>
      </c>
      <c r="E657" s="4" t="str">
        <f t="shared" si="51"/>
        <v/>
      </c>
      <c r="F657" s="4" t="str">
        <f t="shared" si="52"/>
        <v/>
      </c>
      <c r="G657" s="4" t="str">
        <f t="shared" si="53"/>
        <v/>
      </c>
      <c r="I657" s="4" t="str">
        <f t="shared" si="54"/>
        <v/>
      </c>
    </row>
    <row r="658" spans="1:9" x14ac:dyDescent="0.2">
      <c r="A658" s="4" t="str">
        <f>IF('True_Odds_Calculator_3-way'!A655="","",'True_Odds_Calculator_3-way'!A655)</f>
        <v/>
      </c>
      <c r="B658" s="4" t="str">
        <f>IF('True_Odds_Calculator_3-way'!B655="","",'True_Odds_Calculator_3-way'!B655)</f>
        <v/>
      </c>
      <c r="C658" s="4" t="str">
        <f>IF('True_Odds_Calculator_3-way'!C655="","",'True_Odds_Calculator_3-way'!C655)</f>
        <v/>
      </c>
      <c r="D658" s="4" t="str">
        <f t="shared" si="50"/>
        <v/>
      </c>
      <c r="E658" s="4" t="str">
        <f t="shared" si="51"/>
        <v/>
      </c>
      <c r="F658" s="4" t="str">
        <f t="shared" si="52"/>
        <v/>
      </c>
      <c r="G658" s="4" t="str">
        <f t="shared" si="53"/>
        <v/>
      </c>
      <c r="I658" s="4" t="str">
        <f t="shared" si="54"/>
        <v/>
      </c>
    </row>
    <row r="659" spans="1:9" x14ac:dyDescent="0.2">
      <c r="A659" s="4" t="str">
        <f>IF('True_Odds_Calculator_3-way'!A656="","",'True_Odds_Calculator_3-way'!A656)</f>
        <v/>
      </c>
      <c r="B659" s="4" t="str">
        <f>IF('True_Odds_Calculator_3-way'!B656="","",'True_Odds_Calculator_3-way'!B656)</f>
        <v/>
      </c>
      <c r="C659" s="4" t="str">
        <f>IF('True_Odds_Calculator_3-way'!C656="","",'True_Odds_Calculator_3-way'!C656)</f>
        <v/>
      </c>
      <c r="D659" s="4" t="str">
        <f t="shared" si="50"/>
        <v/>
      </c>
      <c r="E659" s="4" t="str">
        <f t="shared" si="51"/>
        <v/>
      </c>
      <c r="F659" s="4" t="str">
        <f t="shared" si="52"/>
        <v/>
      </c>
      <c r="G659" s="4" t="str">
        <f t="shared" si="53"/>
        <v/>
      </c>
      <c r="I659" s="4" t="str">
        <f t="shared" si="54"/>
        <v/>
      </c>
    </row>
    <row r="660" spans="1:9" x14ac:dyDescent="0.2">
      <c r="A660" s="4" t="str">
        <f>IF('True_Odds_Calculator_3-way'!A657="","",'True_Odds_Calculator_3-way'!A657)</f>
        <v/>
      </c>
      <c r="B660" s="4" t="str">
        <f>IF('True_Odds_Calculator_3-way'!B657="","",'True_Odds_Calculator_3-way'!B657)</f>
        <v/>
      </c>
      <c r="C660" s="4" t="str">
        <f>IF('True_Odds_Calculator_3-way'!C657="","",'True_Odds_Calculator_3-way'!C657)</f>
        <v/>
      </c>
      <c r="D660" s="4" t="str">
        <f t="shared" si="50"/>
        <v/>
      </c>
      <c r="E660" s="4" t="str">
        <f t="shared" si="51"/>
        <v/>
      </c>
      <c r="F660" s="4" t="str">
        <f t="shared" si="52"/>
        <v/>
      </c>
      <c r="G660" s="4" t="str">
        <f t="shared" si="53"/>
        <v/>
      </c>
      <c r="I660" s="4" t="str">
        <f t="shared" si="54"/>
        <v/>
      </c>
    </row>
    <row r="661" spans="1:9" x14ac:dyDescent="0.2">
      <c r="A661" s="4" t="str">
        <f>IF('True_Odds_Calculator_3-way'!A658="","",'True_Odds_Calculator_3-way'!A658)</f>
        <v/>
      </c>
      <c r="B661" s="4" t="str">
        <f>IF('True_Odds_Calculator_3-way'!B658="","",'True_Odds_Calculator_3-way'!B658)</f>
        <v/>
      </c>
      <c r="C661" s="4" t="str">
        <f>IF('True_Odds_Calculator_3-way'!C658="","",'True_Odds_Calculator_3-way'!C658)</f>
        <v/>
      </c>
      <c r="D661" s="4" t="str">
        <f t="shared" si="50"/>
        <v/>
      </c>
      <c r="E661" s="4" t="str">
        <f t="shared" si="51"/>
        <v/>
      </c>
      <c r="F661" s="4" t="str">
        <f t="shared" si="52"/>
        <v/>
      </c>
      <c r="G661" s="4" t="str">
        <f t="shared" si="53"/>
        <v/>
      </c>
      <c r="I661" s="4" t="str">
        <f t="shared" si="54"/>
        <v/>
      </c>
    </row>
    <row r="662" spans="1:9" x14ac:dyDescent="0.2">
      <c r="A662" s="4" t="str">
        <f>IF('True_Odds_Calculator_3-way'!A659="","",'True_Odds_Calculator_3-way'!A659)</f>
        <v/>
      </c>
      <c r="B662" s="4" t="str">
        <f>IF('True_Odds_Calculator_3-way'!B659="","",'True_Odds_Calculator_3-way'!B659)</f>
        <v/>
      </c>
      <c r="C662" s="4" t="str">
        <f>IF('True_Odds_Calculator_3-way'!C659="","",'True_Odds_Calculator_3-way'!C659)</f>
        <v/>
      </c>
      <c r="D662" s="4" t="str">
        <f t="shared" si="50"/>
        <v/>
      </c>
      <c r="E662" s="4" t="str">
        <f t="shared" si="51"/>
        <v/>
      </c>
      <c r="F662" s="4" t="str">
        <f t="shared" si="52"/>
        <v/>
      </c>
      <c r="G662" s="4" t="str">
        <f t="shared" si="53"/>
        <v/>
      </c>
      <c r="I662" s="4" t="str">
        <f t="shared" si="54"/>
        <v/>
      </c>
    </row>
    <row r="663" spans="1:9" x14ac:dyDescent="0.2">
      <c r="A663" s="4" t="str">
        <f>IF('True_Odds_Calculator_3-way'!A660="","",'True_Odds_Calculator_3-way'!A660)</f>
        <v/>
      </c>
      <c r="B663" s="4" t="str">
        <f>IF('True_Odds_Calculator_3-way'!B660="","",'True_Odds_Calculator_3-way'!B660)</f>
        <v/>
      </c>
      <c r="C663" s="4" t="str">
        <f>IF('True_Odds_Calculator_3-way'!C660="","",'True_Odds_Calculator_3-way'!C660)</f>
        <v/>
      </c>
      <c r="D663" s="4" t="str">
        <f t="shared" si="50"/>
        <v/>
      </c>
      <c r="E663" s="4" t="str">
        <f t="shared" si="51"/>
        <v/>
      </c>
      <c r="F663" s="4" t="str">
        <f t="shared" si="52"/>
        <v/>
      </c>
      <c r="G663" s="4" t="str">
        <f t="shared" si="53"/>
        <v/>
      </c>
      <c r="I663" s="4" t="str">
        <f t="shared" si="54"/>
        <v/>
      </c>
    </row>
    <row r="664" spans="1:9" x14ac:dyDescent="0.2">
      <c r="A664" s="4" t="str">
        <f>IF('True_Odds_Calculator_3-way'!A661="","",'True_Odds_Calculator_3-way'!A661)</f>
        <v/>
      </c>
      <c r="B664" s="4" t="str">
        <f>IF('True_Odds_Calculator_3-way'!B661="","",'True_Odds_Calculator_3-way'!B661)</f>
        <v/>
      </c>
      <c r="C664" s="4" t="str">
        <f>IF('True_Odds_Calculator_3-way'!C661="","",'True_Odds_Calculator_3-way'!C661)</f>
        <v/>
      </c>
      <c r="D664" s="4" t="str">
        <f t="shared" si="50"/>
        <v/>
      </c>
      <c r="E664" s="4" t="str">
        <f t="shared" si="51"/>
        <v/>
      </c>
      <c r="F664" s="4" t="str">
        <f t="shared" si="52"/>
        <v/>
      </c>
      <c r="G664" s="4" t="str">
        <f t="shared" si="53"/>
        <v/>
      </c>
      <c r="I664" s="4" t="str">
        <f t="shared" si="54"/>
        <v/>
      </c>
    </row>
    <row r="665" spans="1:9" x14ac:dyDescent="0.2">
      <c r="A665" s="4" t="str">
        <f>IF('True_Odds_Calculator_3-way'!A662="","",'True_Odds_Calculator_3-way'!A662)</f>
        <v/>
      </c>
      <c r="B665" s="4" t="str">
        <f>IF('True_Odds_Calculator_3-way'!B662="","",'True_Odds_Calculator_3-way'!B662)</f>
        <v/>
      </c>
      <c r="C665" s="4" t="str">
        <f>IF('True_Odds_Calculator_3-way'!C662="","",'True_Odds_Calculator_3-way'!C662)</f>
        <v/>
      </c>
      <c r="D665" s="4" t="str">
        <f t="shared" si="50"/>
        <v/>
      </c>
      <c r="E665" s="4" t="str">
        <f t="shared" si="51"/>
        <v/>
      </c>
      <c r="F665" s="4" t="str">
        <f t="shared" si="52"/>
        <v/>
      </c>
      <c r="G665" s="4" t="str">
        <f t="shared" si="53"/>
        <v/>
      </c>
      <c r="I665" s="4" t="str">
        <f t="shared" si="54"/>
        <v/>
      </c>
    </row>
    <row r="666" spans="1:9" x14ac:dyDescent="0.2">
      <c r="A666" s="4" t="str">
        <f>IF('True_Odds_Calculator_3-way'!A663="","",'True_Odds_Calculator_3-way'!A663)</f>
        <v/>
      </c>
      <c r="B666" s="4" t="str">
        <f>IF('True_Odds_Calculator_3-way'!B663="","",'True_Odds_Calculator_3-way'!B663)</f>
        <v/>
      </c>
      <c r="C666" s="4" t="str">
        <f>IF('True_Odds_Calculator_3-way'!C663="","",'True_Odds_Calculator_3-way'!C663)</f>
        <v/>
      </c>
      <c r="D666" s="4" t="str">
        <f t="shared" si="50"/>
        <v/>
      </c>
      <c r="E666" s="4" t="str">
        <f t="shared" si="51"/>
        <v/>
      </c>
      <c r="F666" s="4" t="str">
        <f t="shared" si="52"/>
        <v/>
      </c>
      <c r="G666" s="4" t="str">
        <f t="shared" si="53"/>
        <v/>
      </c>
      <c r="I666" s="4" t="str">
        <f t="shared" si="54"/>
        <v/>
      </c>
    </row>
    <row r="667" spans="1:9" x14ac:dyDescent="0.2">
      <c r="A667" s="4" t="str">
        <f>IF('True_Odds_Calculator_3-way'!A664="","",'True_Odds_Calculator_3-way'!A664)</f>
        <v/>
      </c>
      <c r="B667" s="4" t="str">
        <f>IF('True_Odds_Calculator_3-way'!B664="","",'True_Odds_Calculator_3-way'!B664)</f>
        <v/>
      </c>
      <c r="C667" s="4" t="str">
        <f>IF('True_Odds_Calculator_3-way'!C664="","",'True_Odds_Calculator_3-way'!C664)</f>
        <v/>
      </c>
      <c r="D667" s="4" t="str">
        <f t="shared" si="50"/>
        <v/>
      </c>
      <c r="E667" s="4" t="str">
        <f t="shared" si="51"/>
        <v/>
      </c>
      <c r="F667" s="4" t="str">
        <f t="shared" si="52"/>
        <v/>
      </c>
      <c r="G667" s="4" t="str">
        <f t="shared" si="53"/>
        <v/>
      </c>
      <c r="I667" s="4" t="str">
        <f t="shared" si="54"/>
        <v/>
      </c>
    </row>
    <row r="668" spans="1:9" x14ac:dyDescent="0.2">
      <c r="A668" s="4" t="str">
        <f>IF('True_Odds_Calculator_3-way'!A665="","",'True_Odds_Calculator_3-way'!A665)</f>
        <v/>
      </c>
      <c r="B668" s="4" t="str">
        <f>IF('True_Odds_Calculator_3-way'!B665="","",'True_Odds_Calculator_3-way'!B665)</f>
        <v/>
      </c>
      <c r="C668" s="4" t="str">
        <f>IF('True_Odds_Calculator_3-way'!C665="","",'True_Odds_Calculator_3-way'!C665)</f>
        <v/>
      </c>
      <c r="D668" s="4" t="str">
        <f t="shared" si="50"/>
        <v/>
      </c>
      <c r="E668" s="4" t="str">
        <f t="shared" si="51"/>
        <v/>
      </c>
      <c r="F668" s="4" t="str">
        <f t="shared" si="52"/>
        <v/>
      </c>
      <c r="G668" s="4" t="str">
        <f t="shared" si="53"/>
        <v/>
      </c>
      <c r="I668" s="4" t="str">
        <f t="shared" si="54"/>
        <v/>
      </c>
    </row>
    <row r="669" spans="1:9" x14ac:dyDescent="0.2">
      <c r="A669" s="4" t="str">
        <f>IF('True_Odds_Calculator_3-way'!A666="","",'True_Odds_Calculator_3-way'!A666)</f>
        <v/>
      </c>
      <c r="B669" s="4" t="str">
        <f>IF('True_Odds_Calculator_3-way'!B666="","",'True_Odds_Calculator_3-way'!B666)</f>
        <v/>
      </c>
      <c r="C669" s="4" t="str">
        <f>IF('True_Odds_Calculator_3-way'!C666="","",'True_Odds_Calculator_3-way'!C666)</f>
        <v/>
      </c>
      <c r="D669" s="4" t="str">
        <f t="shared" si="50"/>
        <v/>
      </c>
      <c r="E669" s="4" t="str">
        <f t="shared" si="51"/>
        <v/>
      </c>
      <c r="F669" s="4" t="str">
        <f t="shared" si="52"/>
        <v/>
      </c>
      <c r="G669" s="4" t="str">
        <f t="shared" si="53"/>
        <v/>
      </c>
      <c r="I669" s="4" t="str">
        <f t="shared" si="54"/>
        <v/>
      </c>
    </row>
    <row r="670" spans="1:9" x14ac:dyDescent="0.2">
      <c r="A670" s="4" t="str">
        <f>IF('True_Odds_Calculator_3-way'!A667="","",'True_Odds_Calculator_3-way'!A667)</f>
        <v/>
      </c>
      <c r="B670" s="4" t="str">
        <f>IF('True_Odds_Calculator_3-way'!B667="","",'True_Odds_Calculator_3-way'!B667)</f>
        <v/>
      </c>
      <c r="C670" s="4" t="str">
        <f>IF('True_Odds_Calculator_3-way'!C667="","",'True_Odds_Calculator_3-way'!C667)</f>
        <v/>
      </c>
      <c r="D670" s="4" t="str">
        <f t="shared" si="50"/>
        <v/>
      </c>
      <c r="E670" s="4" t="str">
        <f t="shared" si="51"/>
        <v/>
      </c>
      <c r="F670" s="4" t="str">
        <f t="shared" si="52"/>
        <v/>
      </c>
      <c r="G670" s="4" t="str">
        <f t="shared" si="53"/>
        <v/>
      </c>
      <c r="I670" s="4" t="str">
        <f t="shared" si="54"/>
        <v/>
      </c>
    </row>
    <row r="671" spans="1:9" x14ac:dyDescent="0.2">
      <c r="A671" s="4" t="str">
        <f>IF('True_Odds_Calculator_3-way'!A668="","",'True_Odds_Calculator_3-way'!A668)</f>
        <v/>
      </c>
      <c r="B671" s="4" t="str">
        <f>IF('True_Odds_Calculator_3-way'!B668="","",'True_Odds_Calculator_3-way'!B668)</f>
        <v/>
      </c>
      <c r="C671" s="4" t="str">
        <f>IF('True_Odds_Calculator_3-way'!C668="","",'True_Odds_Calculator_3-way'!C668)</f>
        <v/>
      </c>
      <c r="D671" s="4" t="str">
        <f t="shared" si="50"/>
        <v/>
      </c>
      <c r="E671" s="4" t="str">
        <f t="shared" si="51"/>
        <v/>
      </c>
      <c r="F671" s="4" t="str">
        <f t="shared" si="52"/>
        <v/>
      </c>
      <c r="G671" s="4" t="str">
        <f t="shared" si="53"/>
        <v/>
      </c>
      <c r="I671" s="4" t="str">
        <f t="shared" si="54"/>
        <v/>
      </c>
    </row>
    <row r="672" spans="1:9" x14ac:dyDescent="0.2">
      <c r="A672" s="4" t="str">
        <f>IF('True_Odds_Calculator_3-way'!A669="","",'True_Odds_Calculator_3-way'!A669)</f>
        <v/>
      </c>
      <c r="B672" s="4" t="str">
        <f>IF('True_Odds_Calculator_3-way'!B669="","",'True_Odds_Calculator_3-way'!B669)</f>
        <v/>
      </c>
      <c r="C672" s="4" t="str">
        <f>IF('True_Odds_Calculator_3-way'!C669="","",'True_Odds_Calculator_3-way'!C669)</f>
        <v/>
      </c>
      <c r="D672" s="4" t="str">
        <f t="shared" si="50"/>
        <v/>
      </c>
      <c r="E672" s="4" t="str">
        <f t="shared" si="51"/>
        <v/>
      </c>
      <c r="F672" s="4" t="str">
        <f t="shared" si="52"/>
        <v/>
      </c>
      <c r="G672" s="4" t="str">
        <f t="shared" si="53"/>
        <v/>
      </c>
      <c r="I672" s="4" t="str">
        <f t="shared" si="54"/>
        <v/>
      </c>
    </row>
    <row r="673" spans="1:9" x14ac:dyDescent="0.2">
      <c r="A673" s="4" t="str">
        <f>IF('True_Odds_Calculator_3-way'!A670="","",'True_Odds_Calculator_3-way'!A670)</f>
        <v/>
      </c>
      <c r="B673" s="4" t="str">
        <f>IF('True_Odds_Calculator_3-way'!B670="","",'True_Odds_Calculator_3-way'!B670)</f>
        <v/>
      </c>
      <c r="C673" s="4" t="str">
        <f>IF('True_Odds_Calculator_3-way'!C670="","",'True_Odds_Calculator_3-way'!C670)</f>
        <v/>
      </c>
      <c r="D673" s="4" t="str">
        <f t="shared" si="50"/>
        <v/>
      </c>
      <c r="E673" s="4" t="str">
        <f t="shared" si="51"/>
        <v/>
      </c>
      <c r="F673" s="4" t="str">
        <f t="shared" si="52"/>
        <v/>
      </c>
      <c r="G673" s="4" t="str">
        <f t="shared" si="53"/>
        <v/>
      </c>
      <c r="I673" s="4" t="str">
        <f t="shared" si="54"/>
        <v/>
      </c>
    </row>
    <row r="674" spans="1:9" x14ac:dyDescent="0.2">
      <c r="A674" s="4" t="str">
        <f>IF('True_Odds_Calculator_3-way'!A671="","",'True_Odds_Calculator_3-way'!A671)</f>
        <v/>
      </c>
      <c r="B674" s="4" t="str">
        <f>IF('True_Odds_Calculator_3-way'!B671="","",'True_Odds_Calculator_3-way'!B671)</f>
        <v/>
      </c>
      <c r="C674" s="4" t="str">
        <f>IF('True_Odds_Calculator_3-way'!C671="","",'True_Odds_Calculator_3-way'!C671)</f>
        <v/>
      </c>
      <c r="D674" s="4" t="str">
        <f t="shared" si="50"/>
        <v/>
      </c>
      <c r="E674" s="4" t="str">
        <f t="shared" si="51"/>
        <v/>
      </c>
      <c r="F674" s="4" t="str">
        <f t="shared" si="52"/>
        <v/>
      </c>
      <c r="G674" s="4" t="str">
        <f t="shared" si="53"/>
        <v/>
      </c>
      <c r="I674" s="4" t="str">
        <f t="shared" si="54"/>
        <v/>
      </c>
    </row>
    <row r="675" spans="1:9" x14ac:dyDescent="0.2">
      <c r="A675" s="4" t="str">
        <f>IF('True_Odds_Calculator_3-way'!A672="","",'True_Odds_Calculator_3-way'!A672)</f>
        <v/>
      </c>
      <c r="B675" s="4" t="str">
        <f>IF('True_Odds_Calculator_3-way'!B672="","",'True_Odds_Calculator_3-way'!B672)</f>
        <v/>
      </c>
      <c r="C675" s="4" t="str">
        <f>IF('True_Odds_Calculator_3-way'!C672="","",'True_Odds_Calculator_3-way'!C672)</f>
        <v/>
      </c>
      <c r="D675" s="4" t="str">
        <f t="shared" si="50"/>
        <v/>
      </c>
      <c r="E675" s="4" t="str">
        <f t="shared" si="51"/>
        <v/>
      </c>
      <c r="F675" s="4" t="str">
        <f t="shared" si="52"/>
        <v/>
      </c>
      <c r="G675" s="4" t="str">
        <f t="shared" si="53"/>
        <v/>
      </c>
      <c r="I675" s="4" t="str">
        <f t="shared" si="54"/>
        <v/>
      </c>
    </row>
    <row r="676" spans="1:9" x14ac:dyDescent="0.2">
      <c r="A676" s="4" t="str">
        <f>IF('True_Odds_Calculator_3-way'!A673="","",'True_Odds_Calculator_3-way'!A673)</f>
        <v/>
      </c>
      <c r="B676" s="4" t="str">
        <f>IF('True_Odds_Calculator_3-way'!B673="","",'True_Odds_Calculator_3-way'!B673)</f>
        <v/>
      </c>
      <c r="C676" s="4" t="str">
        <f>IF('True_Odds_Calculator_3-way'!C673="","",'True_Odds_Calculator_3-way'!C673)</f>
        <v/>
      </c>
      <c r="D676" s="4" t="str">
        <f t="shared" si="50"/>
        <v/>
      </c>
      <c r="E676" s="4" t="str">
        <f t="shared" si="51"/>
        <v/>
      </c>
      <c r="F676" s="4" t="str">
        <f t="shared" si="52"/>
        <v/>
      </c>
      <c r="G676" s="4" t="str">
        <f t="shared" si="53"/>
        <v/>
      </c>
      <c r="I676" s="4" t="str">
        <f t="shared" si="54"/>
        <v/>
      </c>
    </row>
    <row r="677" spans="1:9" x14ac:dyDescent="0.2">
      <c r="A677" s="4" t="str">
        <f>IF('True_Odds_Calculator_3-way'!A674="","",'True_Odds_Calculator_3-way'!A674)</f>
        <v/>
      </c>
      <c r="B677" s="4" t="str">
        <f>IF('True_Odds_Calculator_3-way'!B674="","",'True_Odds_Calculator_3-way'!B674)</f>
        <v/>
      </c>
      <c r="C677" s="4" t="str">
        <f>IF('True_Odds_Calculator_3-way'!C674="","",'True_Odds_Calculator_3-way'!C674)</f>
        <v/>
      </c>
      <c r="D677" s="4" t="str">
        <f t="shared" si="50"/>
        <v/>
      </c>
      <c r="E677" s="4" t="str">
        <f t="shared" si="51"/>
        <v/>
      </c>
      <c r="F677" s="4" t="str">
        <f t="shared" si="52"/>
        <v/>
      </c>
      <c r="G677" s="4" t="str">
        <f t="shared" si="53"/>
        <v/>
      </c>
      <c r="I677" s="4" t="str">
        <f t="shared" si="54"/>
        <v/>
      </c>
    </row>
    <row r="678" spans="1:9" x14ac:dyDescent="0.2">
      <c r="A678" s="4" t="str">
        <f>IF('True_Odds_Calculator_3-way'!A675="","",'True_Odds_Calculator_3-way'!A675)</f>
        <v/>
      </c>
      <c r="B678" s="4" t="str">
        <f>IF('True_Odds_Calculator_3-way'!B675="","",'True_Odds_Calculator_3-way'!B675)</f>
        <v/>
      </c>
      <c r="C678" s="4" t="str">
        <f>IF('True_Odds_Calculator_3-way'!C675="","",'True_Odds_Calculator_3-way'!C675)</f>
        <v/>
      </c>
      <c r="D678" s="4" t="str">
        <f t="shared" si="50"/>
        <v/>
      </c>
      <c r="E678" s="4" t="str">
        <f t="shared" si="51"/>
        <v/>
      </c>
      <c r="F678" s="4" t="str">
        <f t="shared" si="52"/>
        <v/>
      </c>
      <c r="G678" s="4" t="str">
        <f t="shared" si="53"/>
        <v/>
      </c>
      <c r="I678" s="4" t="str">
        <f t="shared" si="54"/>
        <v/>
      </c>
    </row>
    <row r="679" spans="1:9" x14ac:dyDescent="0.2">
      <c r="A679" s="4" t="str">
        <f>IF('True_Odds_Calculator_3-way'!A676="","",'True_Odds_Calculator_3-way'!A676)</f>
        <v/>
      </c>
      <c r="B679" s="4" t="str">
        <f>IF('True_Odds_Calculator_3-way'!B676="","",'True_Odds_Calculator_3-way'!B676)</f>
        <v/>
      </c>
      <c r="C679" s="4" t="str">
        <f>IF('True_Odds_Calculator_3-way'!C676="","",'True_Odds_Calculator_3-way'!C676)</f>
        <v/>
      </c>
      <c r="D679" s="4" t="str">
        <f t="shared" si="50"/>
        <v/>
      </c>
      <c r="E679" s="4" t="str">
        <f t="shared" si="51"/>
        <v/>
      </c>
      <c r="F679" s="4" t="str">
        <f t="shared" si="52"/>
        <v/>
      </c>
      <c r="G679" s="4" t="str">
        <f t="shared" si="53"/>
        <v/>
      </c>
      <c r="I679" s="4" t="str">
        <f t="shared" si="54"/>
        <v/>
      </c>
    </row>
    <row r="680" spans="1:9" x14ac:dyDescent="0.2">
      <c r="A680" s="4" t="str">
        <f>IF('True_Odds_Calculator_3-way'!A677="","",'True_Odds_Calculator_3-way'!A677)</f>
        <v/>
      </c>
      <c r="B680" s="4" t="str">
        <f>IF('True_Odds_Calculator_3-way'!B677="","",'True_Odds_Calculator_3-way'!B677)</f>
        <v/>
      </c>
      <c r="C680" s="4" t="str">
        <f>IF('True_Odds_Calculator_3-way'!C677="","",'True_Odds_Calculator_3-way'!C677)</f>
        <v/>
      </c>
      <c r="D680" s="4" t="str">
        <f t="shared" si="50"/>
        <v/>
      </c>
      <c r="E680" s="4" t="str">
        <f t="shared" si="51"/>
        <v/>
      </c>
      <c r="F680" s="4" t="str">
        <f t="shared" si="52"/>
        <v/>
      </c>
      <c r="G680" s="4" t="str">
        <f t="shared" si="53"/>
        <v/>
      </c>
      <c r="I680" s="4" t="str">
        <f t="shared" si="54"/>
        <v/>
      </c>
    </row>
    <row r="681" spans="1:9" x14ac:dyDescent="0.2">
      <c r="A681" s="4" t="str">
        <f>IF('True_Odds_Calculator_3-way'!A678="","",'True_Odds_Calculator_3-way'!A678)</f>
        <v/>
      </c>
      <c r="B681" s="4" t="str">
        <f>IF('True_Odds_Calculator_3-way'!B678="","",'True_Odds_Calculator_3-way'!B678)</f>
        <v/>
      </c>
      <c r="C681" s="4" t="str">
        <f>IF('True_Odds_Calculator_3-way'!C678="","",'True_Odds_Calculator_3-way'!C678)</f>
        <v/>
      </c>
      <c r="D681" s="4" t="str">
        <f t="shared" si="50"/>
        <v/>
      </c>
      <c r="E681" s="4" t="str">
        <f t="shared" si="51"/>
        <v/>
      </c>
      <c r="F681" s="4" t="str">
        <f t="shared" si="52"/>
        <v/>
      </c>
      <c r="G681" s="4" t="str">
        <f t="shared" si="53"/>
        <v/>
      </c>
      <c r="I681" s="4" t="str">
        <f t="shared" si="54"/>
        <v/>
      </c>
    </row>
    <row r="682" spans="1:9" x14ac:dyDescent="0.2">
      <c r="A682" s="4" t="str">
        <f>IF('True_Odds_Calculator_3-way'!A679="","",'True_Odds_Calculator_3-way'!A679)</f>
        <v/>
      </c>
      <c r="B682" s="4" t="str">
        <f>IF('True_Odds_Calculator_3-way'!B679="","",'True_Odds_Calculator_3-way'!B679)</f>
        <v/>
      </c>
      <c r="C682" s="4" t="str">
        <f>IF('True_Odds_Calculator_3-way'!C679="","",'True_Odds_Calculator_3-way'!C679)</f>
        <v/>
      </c>
      <c r="D682" s="4" t="str">
        <f t="shared" si="50"/>
        <v/>
      </c>
      <c r="E682" s="4" t="str">
        <f t="shared" si="51"/>
        <v/>
      </c>
      <c r="F682" s="4" t="str">
        <f t="shared" si="52"/>
        <v/>
      </c>
      <c r="G682" s="4" t="str">
        <f t="shared" si="53"/>
        <v/>
      </c>
      <c r="I682" s="4" t="str">
        <f t="shared" si="54"/>
        <v/>
      </c>
    </row>
    <row r="683" spans="1:9" x14ac:dyDescent="0.2">
      <c r="A683" s="4" t="str">
        <f>IF('True_Odds_Calculator_3-way'!A680="","",'True_Odds_Calculator_3-way'!A680)</f>
        <v/>
      </c>
      <c r="B683" s="4" t="str">
        <f>IF('True_Odds_Calculator_3-way'!B680="","",'True_Odds_Calculator_3-way'!B680)</f>
        <v/>
      </c>
      <c r="C683" s="4" t="str">
        <f>IF('True_Odds_Calculator_3-way'!C680="","",'True_Odds_Calculator_3-way'!C680)</f>
        <v/>
      </c>
      <c r="D683" s="4" t="str">
        <f t="shared" si="50"/>
        <v/>
      </c>
      <c r="E683" s="4" t="str">
        <f t="shared" si="51"/>
        <v/>
      </c>
      <c r="F683" s="4" t="str">
        <f t="shared" si="52"/>
        <v/>
      </c>
      <c r="G683" s="4" t="str">
        <f t="shared" si="53"/>
        <v/>
      </c>
      <c r="I683" s="4" t="str">
        <f t="shared" si="54"/>
        <v/>
      </c>
    </row>
    <row r="684" spans="1:9" x14ac:dyDescent="0.2">
      <c r="A684" s="4" t="str">
        <f>IF('True_Odds_Calculator_3-way'!A681="","",'True_Odds_Calculator_3-way'!A681)</f>
        <v/>
      </c>
      <c r="B684" s="4" t="str">
        <f>IF('True_Odds_Calculator_3-way'!B681="","",'True_Odds_Calculator_3-way'!B681)</f>
        <v/>
      </c>
      <c r="C684" s="4" t="str">
        <f>IF('True_Odds_Calculator_3-way'!C681="","",'True_Odds_Calculator_3-way'!C681)</f>
        <v/>
      </c>
      <c r="D684" s="4" t="str">
        <f t="shared" si="50"/>
        <v/>
      </c>
      <c r="E684" s="4" t="str">
        <f t="shared" si="51"/>
        <v/>
      </c>
      <c r="F684" s="4" t="str">
        <f t="shared" si="52"/>
        <v/>
      </c>
      <c r="G684" s="4" t="str">
        <f t="shared" si="53"/>
        <v/>
      </c>
      <c r="I684" s="4" t="str">
        <f t="shared" si="54"/>
        <v/>
      </c>
    </row>
    <row r="685" spans="1:9" x14ac:dyDescent="0.2">
      <c r="A685" s="4" t="str">
        <f>IF('True_Odds_Calculator_3-way'!A682="","",'True_Odds_Calculator_3-way'!A682)</f>
        <v/>
      </c>
      <c r="B685" s="4" t="str">
        <f>IF('True_Odds_Calculator_3-way'!B682="","",'True_Odds_Calculator_3-way'!B682)</f>
        <v/>
      </c>
      <c r="C685" s="4" t="str">
        <f>IF('True_Odds_Calculator_3-way'!C682="","",'True_Odds_Calculator_3-way'!C682)</f>
        <v/>
      </c>
      <c r="D685" s="4" t="str">
        <f t="shared" si="50"/>
        <v/>
      </c>
      <c r="E685" s="4" t="str">
        <f t="shared" si="51"/>
        <v/>
      </c>
      <c r="F685" s="4" t="str">
        <f t="shared" si="52"/>
        <v/>
      </c>
      <c r="G685" s="4" t="str">
        <f t="shared" si="53"/>
        <v/>
      </c>
      <c r="I685" s="4" t="str">
        <f t="shared" si="54"/>
        <v/>
      </c>
    </row>
    <row r="686" spans="1:9" x14ac:dyDescent="0.2">
      <c r="A686" s="4" t="str">
        <f>IF('True_Odds_Calculator_3-way'!A683="","",'True_Odds_Calculator_3-way'!A683)</f>
        <v/>
      </c>
      <c r="B686" s="4" t="str">
        <f>IF('True_Odds_Calculator_3-way'!B683="","",'True_Odds_Calculator_3-way'!B683)</f>
        <v/>
      </c>
      <c r="C686" s="4" t="str">
        <f>IF('True_Odds_Calculator_3-way'!C683="","",'True_Odds_Calculator_3-way'!C683)</f>
        <v/>
      </c>
      <c r="D686" s="4" t="str">
        <f t="shared" si="50"/>
        <v/>
      </c>
      <c r="E686" s="4" t="str">
        <f t="shared" si="51"/>
        <v/>
      </c>
      <c r="F686" s="4" t="str">
        <f t="shared" si="52"/>
        <v/>
      </c>
      <c r="G686" s="4" t="str">
        <f t="shared" si="53"/>
        <v/>
      </c>
      <c r="I686" s="4" t="str">
        <f t="shared" si="54"/>
        <v/>
      </c>
    </row>
    <row r="687" spans="1:9" x14ac:dyDescent="0.2">
      <c r="A687" s="4" t="str">
        <f>IF('True_Odds_Calculator_3-way'!A684="","",'True_Odds_Calculator_3-way'!A684)</f>
        <v/>
      </c>
      <c r="B687" s="4" t="str">
        <f>IF('True_Odds_Calculator_3-way'!B684="","",'True_Odds_Calculator_3-way'!B684)</f>
        <v/>
      </c>
      <c r="C687" s="4" t="str">
        <f>IF('True_Odds_Calculator_3-way'!C684="","",'True_Odds_Calculator_3-way'!C684)</f>
        <v/>
      </c>
      <c r="D687" s="4" t="str">
        <f t="shared" si="50"/>
        <v/>
      </c>
      <c r="E687" s="4" t="str">
        <f t="shared" si="51"/>
        <v/>
      </c>
      <c r="F687" s="4" t="str">
        <f t="shared" si="52"/>
        <v/>
      </c>
      <c r="G687" s="4" t="str">
        <f t="shared" si="53"/>
        <v/>
      </c>
      <c r="I687" s="4" t="str">
        <f t="shared" si="54"/>
        <v/>
      </c>
    </row>
    <row r="688" spans="1:9" x14ac:dyDescent="0.2">
      <c r="A688" s="4" t="str">
        <f>IF('True_Odds_Calculator_3-way'!A685="","",'True_Odds_Calculator_3-way'!A685)</f>
        <v/>
      </c>
      <c r="B688" s="4" t="str">
        <f>IF('True_Odds_Calculator_3-way'!B685="","",'True_Odds_Calculator_3-way'!B685)</f>
        <v/>
      </c>
      <c r="C688" s="4" t="str">
        <f>IF('True_Odds_Calculator_3-way'!C685="","",'True_Odds_Calculator_3-way'!C685)</f>
        <v/>
      </c>
      <c r="D688" s="4" t="str">
        <f t="shared" si="50"/>
        <v/>
      </c>
      <c r="E688" s="4" t="str">
        <f t="shared" si="51"/>
        <v/>
      </c>
      <c r="F688" s="4" t="str">
        <f t="shared" si="52"/>
        <v/>
      </c>
      <c r="G688" s="4" t="str">
        <f t="shared" si="53"/>
        <v/>
      </c>
      <c r="I688" s="4" t="str">
        <f t="shared" si="54"/>
        <v/>
      </c>
    </row>
    <row r="689" spans="1:9" x14ac:dyDescent="0.2">
      <c r="A689" s="4" t="str">
        <f>IF('True_Odds_Calculator_3-way'!A686="","",'True_Odds_Calculator_3-way'!A686)</f>
        <v/>
      </c>
      <c r="B689" s="4" t="str">
        <f>IF('True_Odds_Calculator_3-way'!B686="","",'True_Odds_Calculator_3-way'!B686)</f>
        <v/>
      </c>
      <c r="C689" s="4" t="str">
        <f>IF('True_Odds_Calculator_3-way'!C686="","",'True_Odds_Calculator_3-way'!C686)</f>
        <v/>
      </c>
      <c r="D689" s="4" t="str">
        <f t="shared" si="50"/>
        <v/>
      </c>
      <c r="E689" s="4" t="str">
        <f t="shared" si="51"/>
        <v/>
      </c>
      <c r="F689" s="4" t="str">
        <f t="shared" si="52"/>
        <v/>
      </c>
      <c r="G689" s="4" t="str">
        <f t="shared" si="53"/>
        <v/>
      </c>
      <c r="I689" s="4" t="str">
        <f t="shared" si="54"/>
        <v/>
      </c>
    </row>
    <row r="690" spans="1:9" x14ac:dyDescent="0.2">
      <c r="A690" s="4" t="str">
        <f>IF('True_Odds_Calculator_3-way'!A687="","",'True_Odds_Calculator_3-way'!A687)</f>
        <v/>
      </c>
      <c r="B690" s="4" t="str">
        <f>IF('True_Odds_Calculator_3-way'!B687="","",'True_Odds_Calculator_3-way'!B687)</f>
        <v/>
      </c>
      <c r="C690" s="4" t="str">
        <f>IF('True_Odds_Calculator_3-way'!C687="","",'True_Odds_Calculator_3-way'!C687)</f>
        <v/>
      </c>
      <c r="D690" s="4" t="str">
        <f t="shared" si="50"/>
        <v/>
      </c>
      <c r="E690" s="4" t="str">
        <f t="shared" si="51"/>
        <v/>
      </c>
      <c r="F690" s="4" t="str">
        <f t="shared" si="52"/>
        <v/>
      </c>
      <c r="G690" s="4" t="str">
        <f t="shared" si="53"/>
        <v/>
      </c>
      <c r="I690" s="4" t="str">
        <f t="shared" si="54"/>
        <v/>
      </c>
    </row>
    <row r="691" spans="1:9" x14ac:dyDescent="0.2">
      <c r="A691" s="4" t="str">
        <f>IF('True_Odds_Calculator_3-way'!A688="","",'True_Odds_Calculator_3-way'!A688)</f>
        <v/>
      </c>
      <c r="B691" s="4" t="str">
        <f>IF('True_Odds_Calculator_3-way'!B688="","",'True_Odds_Calculator_3-way'!B688)</f>
        <v/>
      </c>
      <c r="C691" s="4" t="str">
        <f>IF('True_Odds_Calculator_3-way'!C688="","",'True_Odds_Calculator_3-way'!C688)</f>
        <v/>
      </c>
      <c r="D691" s="4" t="str">
        <f t="shared" si="50"/>
        <v/>
      </c>
      <c r="E691" s="4" t="str">
        <f t="shared" si="51"/>
        <v/>
      </c>
      <c r="F691" s="4" t="str">
        <f t="shared" si="52"/>
        <v/>
      </c>
      <c r="G691" s="4" t="str">
        <f t="shared" si="53"/>
        <v/>
      </c>
      <c r="I691" s="4" t="str">
        <f t="shared" si="54"/>
        <v/>
      </c>
    </row>
    <row r="692" spans="1:9" x14ac:dyDescent="0.2">
      <c r="A692" s="4" t="str">
        <f>IF('True_Odds_Calculator_3-way'!A689="","",'True_Odds_Calculator_3-way'!A689)</f>
        <v/>
      </c>
      <c r="B692" s="4" t="str">
        <f>IF('True_Odds_Calculator_3-way'!B689="","",'True_Odds_Calculator_3-way'!B689)</f>
        <v/>
      </c>
      <c r="C692" s="4" t="str">
        <f>IF('True_Odds_Calculator_3-way'!C689="","",'True_Odds_Calculator_3-way'!C689)</f>
        <v/>
      </c>
      <c r="D692" s="4" t="str">
        <f t="shared" si="50"/>
        <v/>
      </c>
      <c r="E692" s="4" t="str">
        <f t="shared" si="51"/>
        <v/>
      </c>
      <c r="F692" s="4" t="str">
        <f t="shared" si="52"/>
        <v/>
      </c>
      <c r="G692" s="4" t="str">
        <f t="shared" si="53"/>
        <v/>
      </c>
      <c r="I692" s="4" t="str">
        <f t="shared" si="54"/>
        <v/>
      </c>
    </row>
    <row r="693" spans="1:9" x14ac:dyDescent="0.2">
      <c r="A693" s="4" t="str">
        <f>IF('True_Odds_Calculator_3-way'!A690="","",'True_Odds_Calculator_3-way'!A690)</f>
        <v/>
      </c>
      <c r="B693" s="4" t="str">
        <f>IF('True_Odds_Calculator_3-way'!B690="","",'True_Odds_Calculator_3-way'!B690)</f>
        <v/>
      </c>
      <c r="C693" s="4" t="str">
        <f>IF('True_Odds_Calculator_3-way'!C690="","",'True_Odds_Calculator_3-way'!C690)</f>
        <v/>
      </c>
      <c r="D693" s="4" t="str">
        <f t="shared" si="50"/>
        <v/>
      </c>
      <c r="E693" s="4" t="str">
        <f t="shared" si="51"/>
        <v/>
      </c>
      <c r="F693" s="4" t="str">
        <f t="shared" si="52"/>
        <v/>
      </c>
      <c r="G693" s="4" t="str">
        <f t="shared" si="53"/>
        <v/>
      </c>
      <c r="I693" s="4" t="str">
        <f t="shared" si="54"/>
        <v/>
      </c>
    </row>
    <row r="694" spans="1:9" x14ac:dyDescent="0.2">
      <c r="A694" s="4" t="str">
        <f>IF('True_Odds_Calculator_3-way'!A691="","",'True_Odds_Calculator_3-way'!A691)</f>
        <v/>
      </c>
      <c r="B694" s="4" t="str">
        <f>IF('True_Odds_Calculator_3-way'!B691="","",'True_Odds_Calculator_3-way'!B691)</f>
        <v/>
      </c>
      <c r="C694" s="4" t="str">
        <f>IF('True_Odds_Calculator_3-way'!C691="","",'True_Odds_Calculator_3-way'!C691)</f>
        <v/>
      </c>
      <c r="D694" s="4" t="str">
        <f t="shared" si="50"/>
        <v/>
      </c>
      <c r="E694" s="4" t="str">
        <f t="shared" si="51"/>
        <v/>
      </c>
      <c r="F694" s="4" t="str">
        <f t="shared" si="52"/>
        <v/>
      </c>
      <c r="G694" s="4" t="str">
        <f t="shared" si="53"/>
        <v/>
      </c>
      <c r="I694" s="4" t="str">
        <f t="shared" si="54"/>
        <v/>
      </c>
    </row>
    <row r="695" spans="1:9" x14ac:dyDescent="0.2">
      <c r="A695" s="4" t="str">
        <f>IF('True_Odds_Calculator_3-way'!A692="","",'True_Odds_Calculator_3-way'!A692)</f>
        <v/>
      </c>
      <c r="B695" s="4" t="str">
        <f>IF('True_Odds_Calculator_3-way'!B692="","",'True_Odds_Calculator_3-way'!B692)</f>
        <v/>
      </c>
      <c r="C695" s="4" t="str">
        <f>IF('True_Odds_Calculator_3-way'!C692="","",'True_Odds_Calculator_3-way'!C692)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IF('True_Odds_Calculator_3-way'!A693="","",'True_Odds_Calculator_3-way'!A693)</f>
        <v/>
      </c>
      <c r="B696" s="4" t="str">
        <f>IF('True_Odds_Calculator_3-way'!B693="","",'True_Odds_Calculator_3-way'!B693)</f>
        <v/>
      </c>
      <c r="C696" s="4" t="str">
        <f>IF('True_Odds_Calculator_3-way'!C693="","",'True_Odds_Calculator_3-way'!C693)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IF('True_Odds_Calculator_3-way'!A694="","",'True_Odds_Calculator_3-way'!A694)</f>
        <v/>
      </c>
      <c r="B697" s="4" t="str">
        <f>IF('True_Odds_Calculator_3-way'!B694="","",'True_Odds_Calculator_3-way'!B694)</f>
        <v/>
      </c>
      <c r="C697" s="4" t="str">
        <f>IF('True_Odds_Calculator_3-way'!C694="","",'True_Odds_Calculator_3-way'!C694)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IF('True_Odds_Calculator_3-way'!A695="","",'True_Odds_Calculator_3-way'!A695)</f>
        <v/>
      </c>
      <c r="B698" s="4" t="str">
        <f>IF('True_Odds_Calculator_3-way'!B695="","",'True_Odds_Calculator_3-way'!B695)</f>
        <v/>
      </c>
      <c r="C698" s="4" t="str">
        <f>IF('True_Odds_Calculator_3-way'!C695="","",'True_Odds_Calculator_3-way'!C695)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IF('True_Odds_Calculator_3-way'!A696="","",'True_Odds_Calculator_3-way'!A696)</f>
        <v/>
      </c>
      <c r="B699" s="4" t="str">
        <f>IF('True_Odds_Calculator_3-way'!B696="","",'True_Odds_Calculator_3-way'!B696)</f>
        <v/>
      </c>
      <c r="C699" s="4" t="str">
        <f>IF('True_Odds_Calculator_3-way'!C696="","",'True_Odds_Calculator_3-way'!C696)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IF('True_Odds_Calculator_3-way'!A697="","",'True_Odds_Calculator_3-way'!A697)</f>
        <v/>
      </c>
      <c r="B700" s="4" t="str">
        <f>IF('True_Odds_Calculator_3-way'!B697="","",'True_Odds_Calculator_3-way'!B697)</f>
        <v/>
      </c>
      <c r="C700" s="4" t="str">
        <f>IF('True_Odds_Calculator_3-way'!C697="","",'True_Odds_Calculator_3-way'!C697)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IF('True_Odds_Calculator_3-way'!A698="","",'True_Odds_Calculator_3-way'!A698)</f>
        <v/>
      </c>
      <c r="B701" s="4" t="str">
        <f>IF('True_Odds_Calculator_3-way'!B698="","",'True_Odds_Calculator_3-way'!B698)</f>
        <v/>
      </c>
      <c r="C701" s="4" t="str">
        <f>IF('True_Odds_Calculator_3-way'!C698="","",'True_Odds_Calculator_3-way'!C698)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IF('True_Odds_Calculator_3-way'!A699="","",'True_Odds_Calculator_3-way'!A699)</f>
        <v/>
      </c>
      <c r="B702" s="4" t="str">
        <f>IF('True_Odds_Calculator_3-way'!B699="","",'True_Odds_Calculator_3-way'!B699)</f>
        <v/>
      </c>
      <c r="C702" s="4" t="str">
        <f>IF('True_Odds_Calculator_3-way'!C699="","",'True_Odds_Calculator_3-way'!C699)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IF('True_Odds_Calculator_3-way'!A700="","",'True_Odds_Calculator_3-way'!A700)</f>
        <v/>
      </c>
      <c r="B703" s="4" t="str">
        <f>IF('True_Odds_Calculator_3-way'!B700="","",'True_Odds_Calculator_3-way'!B700)</f>
        <v/>
      </c>
      <c r="C703" s="4" t="str">
        <f>IF('True_Odds_Calculator_3-way'!C700="","",'True_Odds_Calculator_3-way'!C700)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IF('True_Odds_Calculator_3-way'!A701="","",'True_Odds_Calculator_3-way'!A701)</f>
        <v/>
      </c>
      <c r="B704" s="4" t="str">
        <f>IF('True_Odds_Calculator_3-way'!B701="","",'True_Odds_Calculator_3-way'!B701)</f>
        <v/>
      </c>
      <c r="C704" s="4" t="str">
        <f>IF('True_Odds_Calculator_3-way'!C701="","",'True_Odds_Calculator_3-way'!C701)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IF('True_Odds_Calculator_3-way'!A702="","",'True_Odds_Calculator_3-way'!A702)</f>
        <v/>
      </c>
      <c r="B705" s="4" t="str">
        <f>IF('True_Odds_Calculator_3-way'!B702="","",'True_Odds_Calculator_3-way'!B702)</f>
        <v/>
      </c>
      <c r="C705" s="4" t="str">
        <f>IF('True_Odds_Calculator_3-way'!C702="","",'True_Odds_Calculator_3-way'!C702)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IF('True_Odds_Calculator_3-way'!A703="","",'True_Odds_Calculator_3-way'!A703)</f>
        <v/>
      </c>
      <c r="B706" s="4" t="str">
        <f>IF('True_Odds_Calculator_3-way'!B703="","",'True_Odds_Calculator_3-way'!B703)</f>
        <v/>
      </c>
      <c r="C706" s="4" t="str">
        <f>IF('True_Odds_Calculator_3-way'!C703="","",'True_Odds_Calculator_3-way'!C703)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IF('True_Odds_Calculator_3-way'!A704="","",'True_Odds_Calculator_3-way'!A704)</f>
        <v/>
      </c>
      <c r="B707" s="4" t="str">
        <f>IF('True_Odds_Calculator_3-way'!B704="","",'True_Odds_Calculator_3-way'!B704)</f>
        <v/>
      </c>
      <c r="C707" s="4" t="str">
        <f>IF('True_Odds_Calculator_3-way'!C704="","",'True_Odds_Calculator_3-way'!C704)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IF('True_Odds_Calculator_3-way'!A705="","",'True_Odds_Calculator_3-way'!A705)</f>
        <v/>
      </c>
      <c r="B708" s="4" t="str">
        <f>IF('True_Odds_Calculator_3-way'!B705="","",'True_Odds_Calculator_3-way'!B705)</f>
        <v/>
      </c>
      <c r="C708" s="4" t="str">
        <f>IF('True_Odds_Calculator_3-way'!C705="","",'True_Odds_Calculator_3-way'!C705)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IF('True_Odds_Calculator_3-way'!A706="","",'True_Odds_Calculator_3-way'!A706)</f>
        <v/>
      </c>
      <c r="B709" s="4" t="str">
        <f>IF('True_Odds_Calculator_3-way'!B706="","",'True_Odds_Calculator_3-way'!B706)</f>
        <v/>
      </c>
      <c r="C709" s="4" t="str">
        <f>IF('True_Odds_Calculator_3-way'!C706="","",'True_Odds_Calculator_3-way'!C706)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IF('True_Odds_Calculator_3-way'!A707="","",'True_Odds_Calculator_3-way'!A707)</f>
        <v/>
      </c>
      <c r="B710" s="4" t="str">
        <f>IF('True_Odds_Calculator_3-way'!B707="","",'True_Odds_Calculator_3-way'!B707)</f>
        <v/>
      </c>
      <c r="C710" s="4" t="str">
        <f>IF('True_Odds_Calculator_3-way'!C707="","",'True_Odds_Calculator_3-way'!C707)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IF('True_Odds_Calculator_3-way'!A708="","",'True_Odds_Calculator_3-way'!A708)</f>
        <v/>
      </c>
      <c r="B711" s="4" t="str">
        <f>IF('True_Odds_Calculator_3-way'!B708="","",'True_Odds_Calculator_3-way'!B708)</f>
        <v/>
      </c>
      <c r="C711" s="4" t="str">
        <f>IF('True_Odds_Calculator_3-way'!C708="","",'True_Odds_Calculator_3-way'!C708)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IF('True_Odds_Calculator_3-way'!A709="","",'True_Odds_Calculator_3-way'!A709)</f>
        <v/>
      </c>
      <c r="B712" s="4" t="str">
        <f>IF('True_Odds_Calculator_3-way'!B709="","",'True_Odds_Calculator_3-way'!B709)</f>
        <v/>
      </c>
      <c r="C712" s="4" t="str">
        <f>IF('True_Odds_Calculator_3-way'!C709="","",'True_Odds_Calculator_3-way'!C709)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IF('True_Odds_Calculator_3-way'!A710="","",'True_Odds_Calculator_3-way'!A710)</f>
        <v/>
      </c>
      <c r="B713" s="4" t="str">
        <f>IF('True_Odds_Calculator_3-way'!B710="","",'True_Odds_Calculator_3-way'!B710)</f>
        <v/>
      </c>
      <c r="C713" s="4" t="str">
        <f>IF('True_Odds_Calculator_3-way'!C710="","",'True_Odds_Calculator_3-way'!C710)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IF('True_Odds_Calculator_3-way'!A711="","",'True_Odds_Calculator_3-way'!A711)</f>
        <v/>
      </c>
      <c r="B714" s="4" t="str">
        <f>IF('True_Odds_Calculator_3-way'!B711="","",'True_Odds_Calculator_3-way'!B711)</f>
        <v/>
      </c>
      <c r="C714" s="4" t="str">
        <f>IF('True_Odds_Calculator_3-way'!C711="","",'True_Odds_Calculator_3-way'!C711)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IF('True_Odds_Calculator_3-way'!A712="","",'True_Odds_Calculator_3-way'!A712)</f>
        <v/>
      </c>
      <c r="B715" s="4" t="str">
        <f>IF('True_Odds_Calculator_3-way'!B712="","",'True_Odds_Calculator_3-way'!B712)</f>
        <v/>
      </c>
      <c r="C715" s="4" t="str">
        <f>IF('True_Odds_Calculator_3-way'!C712="","",'True_Odds_Calculator_3-way'!C712)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IF('True_Odds_Calculator_3-way'!A713="","",'True_Odds_Calculator_3-way'!A713)</f>
        <v/>
      </c>
      <c r="B716" s="4" t="str">
        <f>IF('True_Odds_Calculator_3-way'!B713="","",'True_Odds_Calculator_3-way'!B713)</f>
        <v/>
      </c>
      <c r="C716" s="4" t="str">
        <f>IF('True_Odds_Calculator_3-way'!C713="","",'True_Odds_Calculator_3-way'!C713)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IF('True_Odds_Calculator_3-way'!A714="","",'True_Odds_Calculator_3-way'!A714)</f>
        <v/>
      </c>
      <c r="B717" s="4" t="str">
        <f>IF('True_Odds_Calculator_3-way'!B714="","",'True_Odds_Calculator_3-way'!B714)</f>
        <v/>
      </c>
      <c r="C717" s="4" t="str">
        <f>IF('True_Odds_Calculator_3-way'!C714="","",'True_Odds_Calculator_3-way'!C714)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IF('True_Odds_Calculator_3-way'!A715="","",'True_Odds_Calculator_3-way'!A715)</f>
        <v/>
      </c>
      <c r="B718" s="4" t="str">
        <f>IF('True_Odds_Calculator_3-way'!B715="","",'True_Odds_Calculator_3-way'!B715)</f>
        <v/>
      </c>
      <c r="C718" s="4" t="str">
        <f>IF('True_Odds_Calculator_3-way'!C715="","",'True_Odds_Calculator_3-way'!C715)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IF('True_Odds_Calculator_3-way'!A716="","",'True_Odds_Calculator_3-way'!A716)</f>
        <v/>
      </c>
      <c r="B719" s="4" t="str">
        <f>IF('True_Odds_Calculator_3-way'!B716="","",'True_Odds_Calculator_3-way'!B716)</f>
        <v/>
      </c>
      <c r="C719" s="4" t="str">
        <f>IF('True_Odds_Calculator_3-way'!C716="","",'True_Odds_Calculator_3-way'!C716)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IF('True_Odds_Calculator_3-way'!A717="","",'True_Odds_Calculator_3-way'!A717)</f>
        <v/>
      </c>
      <c r="B720" s="4" t="str">
        <f>IF('True_Odds_Calculator_3-way'!B717="","",'True_Odds_Calculator_3-way'!B717)</f>
        <v/>
      </c>
      <c r="C720" s="4" t="str">
        <f>IF('True_Odds_Calculator_3-way'!C717="","",'True_Odds_Calculator_3-way'!C717)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IF('True_Odds_Calculator_3-way'!A718="","",'True_Odds_Calculator_3-way'!A718)</f>
        <v/>
      </c>
      <c r="B721" s="4" t="str">
        <f>IF('True_Odds_Calculator_3-way'!B718="","",'True_Odds_Calculator_3-way'!B718)</f>
        <v/>
      </c>
      <c r="C721" s="4" t="str">
        <f>IF('True_Odds_Calculator_3-way'!C718="","",'True_Odds_Calculator_3-way'!C718)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IF('True_Odds_Calculator_3-way'!A719="","",'True_Odds_Calculator_3-way'!A719)</f>
        <v/>
      </c>
      <c r="B722" s="4" t="str">
        <f>IF('True_Odds_Calculator_3-way'!B719="","",'True_Odds_Calculator_3-way'!B719)</f>
        <v/>
      </c>
      <c r="C722" s="4" t="str">
        <f>IF('True_Odds_Calculator_3-way'!C719="","",'True_Odds_Calculator_3-way'!C719)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IF('True_Odds_Calculator_3-way'!A720="","",'True_Odds_Calculator_3-way'!A720)</f>
        <v/>
      </c>
      <c r="B723" s="4" t="str">
        <f>IF('True_Odds_Calculator_3-way'!B720="","",'True_Odds_Calculator_3-way'!B720)</f>
        <v/>
      </c>
      <c r="C723" s="4" t="str">
        <f>IF('True_Odds_Calculator_3-way'!C720="","",'True_Odds_Calculator_3-way'!C720)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IF('True_Odds_Calculator_3-way'!A721="","",'True_Odds_Calculator_3-way'!A721)</f>
        <v/>
      </c>
      <c r="B724" s="4" t="str">
        <f>IF('True_Odds_Calculator_3-way'!B721="","",'True_Odds_Calculator_3-way'!B721)</f>
        <v/>
      </c>
      <c r="C724" s="4" t="str">
        <f>IF('True_Odds_Calculator_3-way'!C721="","",'True_Odds_Calculator_3-way'!C721)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IF('True_Odds_Calculator_3-way'!A722="","",'True_Odds_Calculator_3-way'!A722)</f>
        <v/>
      </c>
      <c r="B725" s="4" t="str">
        <f>IF('True_Odds_Calculator_3-way'!B722="","",'True_Odds_Calculator_3-way'!B722)</f>
        <v/>
      </c>
      <c r="C725" s="4" t="str">
        <f>IF('True_Odds_Calculator_3-way'!C722="","",'True_Odds_Calculator_3-way'!C722)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IF('True_Odds_Calculator_3-way'!A723="","",'True_Odds_Calculator_3-way'!A723)</f>
        <v/>
      </c>
      <c r="B726" s="4" t="str">
        <f>IF('True_Odds_Calculator_3-way'!B723="","",'True_Odds_Calculator_3-way'!B723)</f>
        <v/>
      </c>
      <c r="C726" s="4" t="str">
        <f>IF('True_Odds_Calculator_3-way'!C723="","",'True_Odds_Calculator_3-way'!C723)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IF('True_Odds_Calculator_3-way'!A724="","",'True_Odds_Calculator_3-way'!A724)</f>
        <v/>
      </c>
      <c r="B727" s="4" t="str">
        <f>IF('True_Odds_Calculator_3-way'!B724="","",'True_Odds_Calculator_3-way'!B724)</f>
        <v/>
      </c>
      <c r="C727" s="4" t="str">
        <f>IF('True_Odds_Calculator_3-way'!C724="","",'True_Odds_Calculator_3-way'!C724)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IF('True_Odds_Calculator_3-way'!A725="","",'True_Odds_Calculator_3-way'!A725)</f>
        <v/>
      </c>
      <c r="B728" s="4" t="str">
        <f>IF('True_Odds_Calculator_3-way'!B725="","",'True_Odds_Calculator_3-way'!B725)</f>
        <v/>
      </c>
      <c r="C728" s="4" t="str">
        <f>IF('True_Odds_Calculator_3-way'!C725="","",'True_Odds_Calculator_3-way'!C725)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IF('True_Odds_Calculator_3-way'!A726="","",'True_Odds_Calculator_3-way'!A726)</f>
        <v/>
      </c>
      <c r="B729" s="4" t="str">
        <f>IF('True_Odds_Calculator_3-way'!B726="","",'True_Odds_Calculator_3-way'!B726)</f>
        <v/>
      </c>
      <c r="C729" s="4" t="str">
        <f>IF('True_Odds_Calculator_3-way'!C726="","",'True_Odds_Calculator_3-way'!C726)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IF('True_Odds_Calculator_3-way'!A727="","",'True_Odds_Calculator_3-way'!A727)</f>
        <v/>
      </c>
      <c r="B730" s="4" t="str">
        <f>IF('True_Odds_Calculator_3-way'!B727="","",'True_Odds_Calculator_3-way'!B727)</f>
        <v/>
      </c>
      <c r="C730" s="4" t="str">
        <f>IF('True_Odds_Calculator_3-way'!C727="","",'True_Odds_Calculator_3-way'!C727)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IF('True_Odds_Calculator_3-way'!A728="","",'True_Odds_Calculator_3-way'!A728)</f>
        <v/>
      </c>
      <c r="B731" s="4" t="str">
        <f>IF('True_Odds_Calculator_3-way'!B728="","",'True_Odds_Calculator_3-way'!B728)</f>
        <v/>
      </c>
      <c r="C731" s="4" t="str">
        <f>IF('True_Odds_Calculator_3-way'!C728="","",'True_Odds_Calculator_3-way'!C728)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IF('True_Odds_Calculator_3-way'!A729="","",'True_Odds_Calculator_3-way'!A729)</f>
        <v/>
      </c>
      <c r="B732" s="4" t="str">
        <f>IF('True_Odds_Calculator_3-way'!B729="","",'True_Odds_Calculator_3-way'!B729)</f>
        <v/>
      </c>
      <c r="C732" s="4" t="str">
        <f>IF('True_Odds_Calculator_3-way'!C729="","",'True_Odds_Calculator_3-way'!C729)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IF('True_Odds_Calculator_3-way'!A730="","",'True_Odds_Calculator_3-way'!A730)</f>
        <v/>
      </c>
      <c r="B733" s="4" t="str">
        <f>IF('True_Odds_Calculator_3-way'!B730="","",'True_Odds_Calculator_3-way'!B730)</f>
        <v/>
      </c>
      <c r="C733" s="4" t="str">
        <f>IF('True_Odds_Calculator_3-way'!C730="","",'True_Odds_Calculator_3-way'!C730)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IF('True_Odds_Calculator_3-way'!A731="","",'True_Odds_Calculator_3-way'!A731)</f>
        <v/>
      </c>
      <c r="B734" s="4" t="str">
        <f>IF('True_Odds_Calculator_3-way'!B731="","",'True_Odds_Calculator_3-way'!B731)</f>
        <v/>
      </c>
      <c r="C734" s="4" t="str">
        <f>IF('True_Odds_Calculator_3-way'!C731="","",'True_Odds_Calculator_3-way'!C731)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IF('True_Odds_Calculator_3-way'!A732="","",'True_Odds_Calculator_3-way'!A732)</f>
        <v/>
      </c>
      <c r="B735" s="4" t="str">
        <f>IF('True_Odds_Calculator_3-way'!B732="","",'True_Odds_Calculator_3-way'!B732)</f>
        <v/>
      </c>
      <c r="C735" s="4" t="str">
        <f>IF('True_Odds_Calculator_3-way'!C732="","",'True_Odds_Calculator_3-way'!C732)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IF('True_Odds_Calculator_3-way'!A733="","",'True_Odds_Calculator_3-way'!A733)</f>
        <v/>
      </c>
      <c r="B736" s="4" t="str">
        <f>IF('True_Odds_Calculator_3-way'!B733="","",'True_Odds_Calculator_3-way'!B733)</f>
        <v/>
      </c>
      <c r="C736" s="4" t="str">
        <f>IF('True_Odds_Calculator_3-way'!C733="","",'True_Odds_Calculator_3-way'!C733)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IF('True_Odds_Calculator_3-way'!A734="","",'True_Odds_Calculator_3-way'!A734)</f>
        <v/>
      </c>
      <c r="B737" s="4" t="str">
        <f>IF('True_Odds_Calculator_3-way'!B734="","",'True_Odds_Calculator_3-way'!B734)</f>
        <v/>
      </c>
      <c r="C737" s="4" t="str">
        <f>IF('True_Odds_Calculator_3-way'!C734="","",'True_Odds_Calculator_3-way'!C734)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IF('True_Odds_Calculator_3-way'!A735="","",'True_Odds_Calculator_3-way'!A735)</f>
        <v/>
      </c>
      <c r="B738" s="4" t="str">
        <f>IF('True_Odds_Calculator_3-way'!B735="","",'True_Odds_Calculator_3-way'!B735)</f>
        <v/>
      </c>
      <c r="C738" s="4" t="str">
        <f>IF('True_Odds_Calculator_3-way'!C735="","",'True_Odds_Calculator_3-way'!C735)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IF('True_Odds_Calculator_3-way'!A736="","",'True_Odds_Calculator_3-way'!A736)</f>
        <v/>
      </c>
      <c r="B739" s="4" t="str">
        <f>IF('True_Odds_Calculator_3-way'!B736="","",'True_Odds_Calculator_3-way'!B736)</f>
        <v/>
      </c>
      <c r="C739" s="4" t="str">
        <f>IF('True_Odds_Calculator_3-way'!C736="","",'True_Odds_Calculator_3-way'!C736)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IF('True_Odds_Calculator_3-way'!A737="","",'True_Odds_Calculator_3-way'!A737)</f>
        <v/>
      </c>
      <c r="B740" s="4" t="str">
        <f>IF('True_Odds_Calculator_3-way'!B737="","",'True_Odds_Calculator_3-way'!B737)</f>
        <v/>
      </c>
      <c r="C740" s="4" t="str">
        <f>IF('True_Odds_Calculator_3-way'!C737="","",'True_Odds_Calculator_3-way'!C737)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IF('True_Odds_Calculator_3-way'!A738="","",'True_Odds_Calculator_3-way'!A738)</f>
        <v/>
      </c>
      <c r="B741" s="4" t="str">
        <f>IF('True_Odds_Calculator_3-way'!B738="","",'True_Odds_Calculator_3-way'!B738)</f>
        <v/>
      </c>
      <c r="C741" s="4" t="str">
        <f>IF('True_Odds_Calculator_3-way'!C738="","",'True_Odds_Calculator_3-way'!C738)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IF('True_Odds_Calculator_3-way'!A739="","",'True_Odds_Calculator_3-way'!A739)</f>
        <v/>
      </c>
      <c r="B742" s="4" t="str">
        <f>IF('True_Odds_Calculator_3-way'!B739="","",'True_Odds_Calculator_3-way'!B739)</f>
        <v/>
      </c>
      <c r="C742" s="4" t="str">
        <f>IF('True_Odds_Calculator_3-way'!C739="","",'True_Odds_Calculator_3-way'!C739)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IF('True_Odds_Calculator_3-way'!A740="","",'True_Odds_Calculator_3-way'!A740)</f>
        <v/>
      </c>
      <c r="B743" s="4" t="str">
        <f>IF('True_Odds_Calculator_3-way'!B740="","",'True_Odds_Calculator_3-way'!B740)</f>
        <v/>
      </c>
      <c r="C743" s="4" t="str">
        <f>IF('True_Odds_Calculator_3-way'!C740="","",'True_Odds_Calculator_3-way'!C740)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IF('True_Odds_Calculator_3-way'!A741="","",'True_Odds_Calculator_3-way'!A741)</f>
        <v/>
      </c>
      <c r="B744" s="4" t="str">
        <f>IF('True_Odds_Calculator_3-way'!B741="","",'True_Odds_Calculator_3-way'!B741)</f>
        <v/>
      </c>
      <c r="C744" s="4" t="str">
        <f>IF('True_Odds_Calculator_3-way'!C741="","",'True_Odds_Calculator_3-way'!C741)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IF('True_Odds_Calculator_3-way'!A742="","",'True_Odds_Calculator_3-way'!A742)</f>
        <v/>
      </c>
      <c r="B745" s="4" t="str">
        <f>IF('True_Odds_Calculator_3-way'!B742="","",'True_Odds_Calculator_3-way'!B742)</f>
        <v/>
      </c>
      <c r="C745" s="4" t="str">
        <f>IF('True_Odds_Calculator_3-way'!C742="","",'True_Odds_Calculator_3-way'!C742)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IF('True_Odds_Calculator_3-way'!A743="","",'True_Odds_Calculator_3-way'!A743)</f>
        <v/>
      </c>
      <c r="B746" s="4" t="str">
        <f>IF('True_Odds_Calculator_3-way'!B743="","",'True_Odds_Calculator_3-way'!B743)</f>
        <v/>
      </c>
      <c r="C746" s="4" t="str">
        <f>IF('True_Odds_Calculator_3-way'!C743="","",'True_Odds_Calculator_3-way'!C743)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IF('True_Odds_Calculator_3-way'!A744="","",'True_Odds_Calculator_3-way'!A744)</f>
        <v/>
      </c>
      <c r="B747" s="4" t="str">
        <f>IF('True_Odds_Calculator_3-way'!B744="","",'True_Odds_Calculator_3-way'!B744)</f>
        <v/>
      </c>
      <c r="C747" s="4" t="str">
        <f>IF('True_Odds_Calculator_3-way'!C744="","",'True_Odds_Calculator_3-way'!C744)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IF('True_Odds_Calculator_3-way'!A745="","",'True_Odds_Calculator_3-way'!A745)</f>
        <v/>
      </c>
      <c r="B748" s="4" t="str">
        <f>IF('True_Odds_Calculator_3-way'!B745="","",'True_Odds_Calculator_3-way'!B745)</f>
        <v/>
      </c>
      <c r="C748" s="4" t="str">
        <f>IF('True_Odds_Calculator_3-way'!C745="","",'True_Odds_Calculator_3-way'!C745)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IF('True_Odds_Calculator_3-way'!A746="","",'True_Odds_Calculator_3-way'!A746)</f>
        <v/>
      </c>
      <c r="B749" s="4" t="str">
        <f>IF('True_Odds_Calculator_3-way'!B746="","",'True_Odds_Calculator_3-way'!B746)</f>
        <v/>
      </c>
      <c r="C749" s="4" t="str">
        <f>IF('True_Odds_Calculator_3-way'!C746="","",'True_Odds_Calculator_3-way'!C746)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IF('True_Odds_Calculator_3-way'!A747="","",'True_Odds_Calculator_3-way'!A747)</f>
        <v/>
      </c>
      <c r="B750" s="4" t="str">
        <f>IF('True_Odds_Calculator_3-way'!B747="","",'True_Odds_Calculator_3-way'!B747)</f>
        <v/>
      </c>
      <c r="C750" s="4" t="str">
        <f>IF('True_Odds_Calculator_3-way'!C747="","",'True_Odds_Calculator_3-way'!C747)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IF('True_Odds_Calculator_3-way'!A748="","",'True_Odds_Calculator_3-way'!A748)</f>
        <v/>
      </c>
      <c r="B751" s="4" t="str">
        <f>IF('True_Odds_Calculator_3-way'!B748="","",'True_Odds_Calculator_3-way'!B748)</f>
        <v/>
      </c>
      <c r="C751" s="4" t="str">
        <f>IF('True_Odds_Calculator_3-way'!C748="","",'True_Odds_Calculator_3-way'!C748)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IF('True_Odds_Calculator_3-way'!A749="","",'True_Odds_Calculator_3-way'!A749)</f>
        <v/>
      </c>
      <c r="B752" s="4" t="str">
        <f>IF('True_Odds_Calculator_3-way'!B749="","",'True_Odds_Calculator_3-way'!B749)</f>
        <v/>
      </c>
      <c r="C752" s="4" t="str">
        <f>IF('True_Odds_Calculator_3-way'!C749="","",'True_Odds_Calculator_3-way'!C749)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IF('True_Odds_Calculator_3-way'!A750="","",'True_Odds_Calculator_3-way'!A750)</f>
        <v/>
      </c>
      <c r="B753" s="4" t="str">
        <f>IF('True_Odds_Calculator_3-way'!B750="","",'True_Odds_Calculator_3-way'!B750)</f>
        <v/>
      </c>
      <c r="C753" s="4" t="str">
        <f>IF('True_Odds_Calculator_3-way'!C750="","",'True_Odds_Calculator_3-way'!C750)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IF('True_Odds_Calculator_3-way'!A751="","",'True_Odds_Calculator_3-way'!A751)</f>
        <v/>
      </c>
      <c r="B754" s="4" t="str">
        <f>IF('True_Odds_Calculator_3-way'!B751="","",'True_Odds_Calculator_3-way'!B751)</f>
        <v/>
      </c>
      <c r="C754" s="4" t="str">
        <f>IF('True_Odds_Calculator_3-way'!C751="","",'True_Odds_Calculator_3-way'!C751)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IF('True_Odds_Calculator_3-way'!A752="","",'True_Odds_Calculator_3-way'!A752)</f>
        <v/>
      </c>
      <c r="B755" s="4" t="str">
        <f>IF('True_Odds_Calculator_3-way'!B752="","",'True_Odds_Calculator_3-way'!B752)</f>
        <v/>
      </c>
      <c r="C755" s="4" t="str">
        <f>IF('True_Odds_Calculator_3-way'!C752="","",'True_Odds_Calculator_3-way'!C752)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IF('True_Odds_Calculator_3-way'!A753="","",'True_Odds_Calculator_3-way'!A753)</f>
        <v/>
      </c>
      <c r="B756" s="4" t="str">
        <f>IF('True_Odds_Calculator_3-way'!B753="","",'True_Odds_Calculator_3-way'!B753)</f>
        <v/>
      </c>
      <c r="C756" s="4" t="str">
        <f>IF('True_Odds_Calculator_3-way'!C753="","",'True_Odds_Calculator_3-way'!C753)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IF('True_Odds_Calculator_3-way'!A754="","",'True_Odds_Calculator_3-way'!A754)</f>
        <v/>
      </c>
      <c r="B757" s="4" t="str">
        <f>IF('True_Odds_Calculator_3-way'!B754="","",'True_Odds_Calculator_3-way'!B754)</f>
        <v/>
      </c>
      <c r="C757" s="4" t="str">
        <f>IF('True_Odds_Calculator_3-way'!C754="","",'True_Odds_Calculator_3-way'!C754)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IF('True_Odds_Calculator_3-way'!A755="","",'True_Odds_Calculator_3-way'!A755)</f>
        <v/>
      </c>
      <c r="B758" s="4" t="str">
        <f>IF('True_Odds_Calculator_3-way'!B755="","",'True_Odds_Calculator_3-way'!B755)</f>
        <v/>
      </c>
      <c r="C758" s="4" t="str">
        <f>IF('True_Odds_Calculator_3-way'!C755="","",'True_Odds_Calculator_3-way'!C755)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IF('True_Odds_Calculator_3-way'!A756="","",'True_Odds_Calculator_3-way'!A756)</f>
        <v/>
      </c>
      <c r="B759" s="4" t="str">
        <f>IF('True_Odds_Calculator_3-way'!B756="","",'True_Odds_Calculator_3-way'!B756)</f>
        <v/>
      </c>
      <c r="C759" s="4" t="str">
        <f>IF('True_Odds_Calculator_3-way'!C756="","",'True_Odds_Calculator_3-way'!C756)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IF('True_Odds_Calculator_3-way'!A757="","",'True_Odds_Calculator_3-way'!A757)</f>
        <v/>
      </c>
      <c r="B760" s="4" t="str">
        <f>IF('True_Odds_Calculator_3-way'!B757="","",'True_Odds_Calculator_3-way'!B757)</f>
        <v/>
      </c>
      <c r="C760" s="4" t="str">
        <f>IF('True_Odds_Calculator_3-way'!C757="","",'True_Odds_Calculator_3-way'!C757)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IF('True_Odds_Calculator_3-way'!A758="","",'True_Odds_Calculator_3-way'!A758)</f>
        <v/>
      </c>
      <c r="B761" s="4" t="str">
        <f>IF('True_Odds_Calculator_3-way'!B758="","",'True_Odds_Calculator_3-way'!B758)</f>
        <v/>
      </c>
      <c r="C761" s="4" t="str">
        <f>IF('True_Odds_Calculator_3-way'!C758="","",'True_Odds_Calculator_3-way'!C758)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IF('True_Odds_Calculator_3-way'!A759="","",'True_Odds_Calculator_3-way'!A759)</f>
        <v/>
      </c>
      <c r="B762" s="4" t="str">
        <f>IF('True_Odds_Calculator_3-way'!B759="","",'True_Odds_Calculator_3-way'!B759)</f>
        <v/>
      </c>
      <c r="C762" s="4" t="str">
        <f>IF('True_Odds_Calculator_3-way'!C759="","",'True_Odds_Calculator_3-way'!C759)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IF('True_Odds_Calculator_3-way'!A760="","",'True_Odds_Calculator_3-way'!A760)</f>
        <v/>
      </c>
      <c r="B763" s="4" t="str">
        <f>IF('True_Odds_Calculator_3-way'!B760="","",'True_Odds_Calculator_3-way'!B760)</f>
        <v/>
      </c>
      <c r="C763" s="4" t="str">
        <f>IF('True_Odds_Calculator_3-way'!C760="","",'True_Odds_Calculator_3-way'!C760)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IF('True_Odds_Calculator_3-way'!A761="","",'True_Odds_Calculator_3-way'!A761)</f>
        <v/>
      </c>
      <c r="B764" s="4" t="str">
        <f>IF('True_Odds_Calculator_3-way'!B761="","",'True_Odds_Calculator_3-way'!B761)</f>
        <v/>
      </c>
      <c r="C764" s="4" t="str">
        <f>IF('True_Odds_Calculator_3-way'!C761="","",'True_Odds_Calculator_3-way'!C761)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IF('True_Odds_Calculator_3-way'!A762="","",'True_Odds_Calculator_3-way'!A762)</f>
        <v/>
      </c>
      <c r="B765" s="4" t="str">
        <f>IF('True_Odds_Calculator_3-way'!B762="","",'True_Odds_Calculator_3-way'!B762)</f>
        <v/>
      </c>
      <c r="C765" s="4" t="str">
        <f>IF('True_Odds_Calculator_3-way'!C762="","",'True_Odds_Calculator_3-way'!C762)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IF('True_Odds_Calculator_3-way'!A763="","",'True_Odds_Calculator_3-way'!A763)</f>
        <v/>
      </c>
      <c r="B766" s="4" t="str">
        <f>IF('True_Odds_Calculator_3-way'!B763="","",'True_Odds_Calculator_3-way'!B763)</f>
        <v/>
      </c>
      <c r="C766" s="4" t="str">
        <f>IF('True_Odds_Calculator_3-way'!C763="","",'True_Odds_Calculator_3-way'!C763)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IF('True_Odds_Calculator_3-way'!A764="","",'True_Odds_Calculator_3-way'!A764)</f>
        <v/>
      </c>
      <c r="B767" s="4" t="str">
        <f>IF('True_Odds_Calculator_3-way'!B764="","",'True_Odds_Calculator_3-way'!B764)</f>
        <v/>
      </c>
      <c r="C767" s="4" t="str">
        <f>IF('True_Odds_Calculator_3-way'!C764="","",'True_Odds_Calculator_3-way'!C764)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IF('True_Odds_Calculator_3-way'!A765="","",'True_Odds_Calculator_3-way'!A765)</f>
        <v/>
      </c>
      <c r="B768" s="4" t="str">
        <f>IF('True_Odds_Calculator_3-way'!B765="","",'True_Odds_Calculator_3-way'!B765)</f>
        <v/>
      </c>
      <c r="C768" s="4" t="str">
        <f>IF('True_Odds_Calculator_3-way'!C765="","",'True_Odds_Calculator_3-way'!C765)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IF('True_Odds_Calculator_3-way'!A766="","",'True_Odds_Calculator_3-way'!A766)</f>
        <v/>
      </c>
      <c r="B769" s="4" t="str">
        <f>IF('True_Odds_Calculator_3-way'!B766="","",'True_Odds_Calculator_3-way'!B766)</f>
        <v/>
      </c>
      <c r="C769" s="4" t="str">
        <f>IF('True_Odds_Calculator_3-way'!C766="","",'True_Odds_Calculator_3-way'!C766)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IF('True_Odds_Calculator_3-way'!A767="","",'True_Odds_Calculator_3-way'!A767)</f>
        <v/>
      </c>
      <c r="B770" s="4" t="str">
        <f>IF('True_Odds_Calculator_3-way'!B767="","",'True_Odds_Calculator_3-way'!B767)</f>
        <v/>
      </c>
      <c r="C770" s="4" t="str">
        <f>IF('True_Odds_Calculator_3-way'!C767="","",'True_Odds_Calculator_3-way'!C767)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IF('True_Odds_Calculator_3-way'!A768="","",'True_Odds_Calculator_3-way'!A768)</f>
        <v/>
      </c>
      <c r="B771" s="4" t="str">
        <f>IF('True_Odds_Calculator_3-way'!B768="","",'True_Odds_Calculator_3-way'!B768)</f>
        <v/>
      </c>
      <c r="C771" s="4" t="str">
        <f>IF('True_Odds_Calculator_3-way'!C768="","",'True_Odds_Calculator_3-way'!C768)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IF('True_Odds_Calculator_3-way'!A769="","",'True_Odds_Calculator_3-way'!A769)</f>
        <v/>
      </c>
      <c r="B772" s="4" t="str">
        <f>IF('True_Odds_Calculator_3-way'!B769="","",'True_Odds_Calculator_3-way'!B769)</f>
        <v/>
      </c>
      <c r="C772" s="4" t="str">
        <f>IF('True_Odds_Calculator_3-way'!C769="","",'True_Odds_Calculator_3-way'!C769)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IF('True_Odds_Calculator_3-way'!A770="","",'True_Odds_Calculator_3-way'!A770)</f>
        <v/>
      </c>
      <c r="B773" s="4" t="str">
        <f>IF('True_Odds_Calculator_3-way'!B770="","",'True_Odds_Calculator_3-way'!B770)</f>
        <v/>
      </c>
      <c r="C773" s="4" t="str">
        <f>IF('True_Odds_Calculator_3-way'!C770="","",'True_Odds_Calculator_3-way'!C770)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IF('True_Odds_Calculator_3-way'!A771="","",'True_Odds_Calculator_3-way'!A771)</f>
        <v/>
      </c>
      <c r="B774" s="4" t="str">
        <f>IF('True_Odds_Calculator_3-way'!B771="","",'True_Odds_Calculator_3-way'!B771)</f>
        <v/>
      </c>
      <c r="C774" s="4" t="str">
        <f>IF('True_Odds_Calculator_3-way'!C771="","",'True_Odds_Calculator_3-way'!C771)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IF('True_Odds_Calculator_3-way'!A772="","",'True_Odds_Calculator_3-way'!A772)</f>
        <v/>
      </c>
      <c r="B775" s="4" t="str">
        <f>IF('True_Odds_Calculator_3-way'!B772="","",'True_Odds_Calculator_3-way'!B772)</f>
        <v/>
      </c>
      <c r="C775" s="4" t="str">
        <f>IF('True_Odds_Calculator_3-way'!C772="","",'True_Odds_Calculator_3-way'!C772)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IF('True_Odds_Calculator_3-way'!A773="","",'True_Odds_Calculator_3-way'!A773)</f>
        <v/>
      </c>
      <c r="B776" s="4" t="str">
        <f>IF('True_Odds_Calculator_3-way'!B773="","",'True_Odds_Calculator_3-way'!B773)</f>
        <v/>
      </c>
      <c r="C776" s="4" t="str">
        <f>IF('True_Odds_Calculator_3-way'!C773="","",'True_Odds_Calculator_3-way'!C773)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IF('True_Odds_Calculator_3-way'!A774="","",'True_Odds_Calculator_3-way'!A774)</f>
        <v/>
      </c>
      <c r="B777" s="4" t="str">
        <f>IF('True_Odds_Calculator_3-way'!B774="","",'True_Odds_Calculator_3-way'!B774)</f>
        <v/>
      </c>
      <c r="C777" s="4" t="str">
        <f>IF('True_Odds_Calculator_3-way'!C774="","",'True_Odds_Calculator_3-way'!C774)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IF('True_Odds_Calculator_3-way'!A775="","",'True_Odds_Calculator_3-way'!A775)</f>
        <v/>
      </c>
      <c r="B778" s="4" t="str">
        <f>IF('True_Odds_Calculator_3-way'!B775="","",'True_Odds_Calculator_3-way'!B775)</f>
        <v/>
      </c>
      <c r="C778" s="4" t="str">
        <f>IF('True_Odds_Calculator_3-way'!C775="","",'True_Odds_Calculator_3-way'!C775)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IF('True_Odds_Calculator_3-way'!A776="","",'True_Odds_Calculator_3-way'!A776)</f>
        <v/>
      </c>
      <c r="B779" s="4" t="str">
        <f>IF('True_Odds_Calculator_3-way'!B776="","",'True_Odds_Calculator_3-way'!B776)</f>
        <v/>
      </c>
      <c r="C779" s="4" t="str">
        <f>IF('True_Odds_Calculator_3-way'!C776="","",'True_Odds_Calculator_3-way'!C776)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IF('True_Odds_Calculator_3-way'!A777="","",'True_Odds_Calculator_3-way'!A777)</f>
        <v/>
      </c>
      <c r="B780" s="4" t="str">
        <f>IF('True_Odds_Calculator_3-way'!B777="","",'True_Odds_Calculator_3-way'!B777)</f>
        <v/>
      </c>
      <c r="C780" s="4" t="str">
        <f>IF('True_Odds_Calculator_3-way'!C777="","",'True_Odds_Calculator_3-way'!C777)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IF('True_Odds_Calculator_3-way'!A778="","",'True_Odds_Calculator_3-way'!A778)</f>
        <v/>
      </c>
      <c r="B781" s="4" t="str">
        <f>IF('True_Odds_Calculator_3-way'!B778="","",'True_Odds_Calculator_3-way'!B778)</f>
        <v/>
      </c>
      <c r="C781" s="4" t="str">
        <f>IF('True_Odds_Calculator_3-way'!C778="","",'True_Odds_Calculator_3-way'!C778)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IF('True_Odds_Calculator_3-way'!A779="","",'True_Odds_Calculator_3-way'!A779)</f>
        <v/>
      </c>
      <c r="B782" s="4" t="str">
        <f>IF('True_Odds_Calculator_3-way'!B779="","",'True_Odds_Calculator_3-way'!B779)</f>
        <v/>
      </c>
      <c r="C782" s="4" t="str">
        <f>IF('True_Odds_Calculator_3-way'!C779="","",'True_Odds_Calculator_3-way'!C779)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IF('True_Odds_Calculator_3-way'!A780="","",'True_Odds_Calculator_3-way'!A780)</f>
        <v/>
      </c>
      <c r="B783" s="4" t="str">
        <f>IF('True_Odds_Calculator_3-way'!B780="","",'True_Odds_Calculator_3-way'!B780)</f>
        <v/>
      </c>
      <c r="C783" s="4" t="str">
        <f>IF('True_Odds_Calculator_3-way'!C780="","",'True_Odds_Calculator_3-way'!C780)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IF('True_Odds_Calculator_3-way'!A781="","",'True_Odds_Calculator_3-way'!A781)</f>
        <v/>
      </c>
      <c r="B784" s="4" t="str">
        <f>IF('True_Odds_Calculator_3-way'!B781="","",'True_Odds_Calculator_3-way'!B781)</f>
        <v/>
      </c>
      <c r="C784" s="4" t="str">
        <f>IF('True_Odds_Calculator_3-way'!C781="","",'True_Odds_Calculator_3-way'!C781)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IF('True_Odds_Calculator_3-way'!A782="","",'True_Odds_Calculator_3-way'!A782)</f>
        <v/>
      </c>
      <c r="B785" s="4" t="str">
        <f>IF('True_Odds_Calculator_3-way'!B782="","",'True_Odds_Calculator_3-way'!B782)</f>
        <v/>
      </c>
      <c r="C785" s="4" t="str">
        <f>IF('True_Odds_Calculator_3-way'!C782="","",'True_Odds_Calculator_3-way'!C782)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IF('True_Odds_Calculator_3-way'!A783="","",'True_Odds_Calculator_3-way'!A783)</f>
        <v/>
      </c>
      <c r="B786" s="4" t="str">
        <f>IF('True_Odds_Calculator_3-way'!B783="","",'True_Odds_Calculator_3-way'!B783)</f>
        <v/>
      </c>
      <c r="C786" s="4" t="str">
        <f>IF('True_Odds_Calculator_3-way'!C783="","",'True_Odds_Calculator_3-way'!C783)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IF('True_Odds_Calculator_3-way'!A784="","",'True_Odds_Calculator_3-way'!A784)</f>
        <v/>
      </c>
      <c r="B787" s="4" t="str">
        <f>IF('True_Odds_Calculator_3-way'!B784="","",'True_Odds_Calculator_3-way'!B784)</f>
        <v/>
      </c>
      <c r="C787" s="4" t="str">
        <f>IF('True_Odds_Calculator_3-way'!C784="","",'True_Odds_Calculator_3-way'!C784)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IF('True_Odds_Calculator_3-way'!A785="","",'True_Odds_Calculator_3-way'!A785)</f>
        <v/>
      </c>
      <c r="B788" s="4" t="str">
        <f>IF('True_Odds_Calculator_3-way'!B785="","",'True_Odds_Calculator_3-way'!B785)</f>
        <v/>
      </c>
      <c r="C788" s="4" t="str">
        <f>IF('True_Odds_Calculator_3-way'!C785="","",'True_Odds_Calculator_3-way'!C785)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IF('True_Odds_Calculator_3-way'!A786="","",'True_Odds_Calculator_3-way'!A786)</f>
        <v/>
      </c>
      <c r="B789" s="4" t="str">
        <f>IF('True_Odds_Calculator_3-way'!B786="","",'True_Odds_Calculator_3-way'!B786)</f>
        <v/>
      </c>
      <c r="C789" s="4" t="str">
        <f>IF('True_Odds_Calculator_3-way'!C786="","",'True_Odds_Calculator_3-way'!C786)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IF('True_Odds_Calculator_3-way'!A787="","",'True_Odds_Calculator_3-way'!A787)</f>
        <v/>
      </c>
      <c r="B790" s="4" t="str">
        <f>IF('True_Odds_Calculator_3-way'!B787="","",'True_Odds_Calculator_3-way'!B787)</f>
        <v/>
      </c>
      <c r="C790" s="4" t="str">
        <f>IF('True_Odds_Calculator_3-way'!C787="","",'True_Odds_Calculator_3-way'!C787)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IF('True_Odds_Calculator_3-way'!A788="","",'True_Odds_Calculator_3-way'!A788)</f>
        <v/>
      </c>
      <c r="B791" s="4" t="str">
        <f>IF('True_Odds_Calculator_3-way'!B788="","",'True_Odds_Calculator_3-way'!B788)</f>
        <v/>
      </c>
      <c r="C791" s="4" t="str">
        <f>IF('True_Odds_Calculator_3-way'!C788="","",'True_Odds_Calculator_3-way'!C788)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IF('True_Odds_Calculator_3-way'!A789="","",'True_Odds_Calculator_3-way'!A789)</f>
        <v/>
      </c>
      <c r="B792" s="4" t="str">
        <f>IF('True_Odds_Calculator_3-way'!B789="","",'True_Odds_Calculator_3-way'!B789)</f>
        <v/>
      </c>
      <c r="C792" s="4" t="str">
        <f>IF('True_Odds_Calculator_3-way'!C789="","",'True_Odds_Calculator_3-way'!C789)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IF('True_Odds_Calculator_3-way'!A790="","",'True_Odds_Calculator_3-way'!A790)</f>
        <v/>
      </c>
      <c r="B793" s="4" t="str">
        <f>IF('True_Odds_Calculator_3-way'!B790="","",'True_Odds_Calculator_3-way'!B790)</f>
        <v/>
      </c>
      <c r="C793" s="4" t="str">
        <f>IF('True_Odds_Calculator_3-way'!C790="","",'True_Odds_Calculator_3-way'!C790)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IF('True_Odds_Calculator_3-way'!A791="","",'True_Odds_Calculator_3-way'!A791)</f>
        <v/>
      </c>
      <c r="B794" s="4" t="str">
        <f>IF('True_Odds_Calculator_3-way'!B791="","",'True_Odds_Calculator_3-way'!B791)</f>
        <v/>
      </c>
      <c r="C794" s="4" t="str">
        <f>IF('True_Odds_Calculator_3-way'!C791="","",'True_Odds_Calculator_3-way'!C791)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IF('True_Odds_Calculator_3-way'!A792="","",'True_Odds_Calculator_3-way'!A792)</f>
        <v/>
      </c>
      <c r="B795" s="4" t="str">
        <f>IF('True_Odds_Calculator_3-way'!B792="","",'True_Odds_Calculator_3-way'!B792)</f>
        <v/>
      </c>
      <c r="C795" s="4" t="str">
        <f>IF('True_Odds_Calculator_3-way'!C792="","",'True_Odds_Calculator_3-way'!C792)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IF('True_Odds_Calculator_3-way'!A793="","",'True_Odds_Calculator_3-way'!A793)</f>
        <v/>
      </c>
      <c r="B796" s="4" t="str">
        <f>IF('True_Odds_Calculator_3-way'!B793="","",'True_Odds_Calculator_3-way'!B793)</f>
        <v/>
      </c>
      <c r="C796" s="4" t="str">
        <f>IF('True_Odds_Calculator_3-way'!C793="","",'True_Odds_Calculator_3-way'!C793)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IF('True_Odds_Calculator_3-way'!A794="","",'True_Odds_Calculator_3-way'!A794)</f>
        <v/>
      </c>
      <c r="B797" s="4" t="str">
        <f>IF('True_Odds_Calculator_3-way'!B794="","",'True_Odds_Calculator_3-way'!B794)</f>
        <v/>
      </c>
      <c r="C797" s="4" t="str">
        <f>IF('True_Odds_Calculator_3-way'!C794="","",'True_Odds_Calculator_3-way'!C794)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IF('True_Odds_Calculator_3-way'!A795="","",'True_Odds_Calculator_3-way'!A795)</f>
        <v/>
      </c>
      <c r="B798" s="4" t="str">
        <f>IF('True_Odds_Calculator_3-way'!B795="","",'True_Odds_Calculator_3-way'!B795)</f>
        <v/>
      </c>
      <c r="C798" s="4" t="str">
        <f>IF('True_Odds_Calculator_3-way'!C795="","",'True_Odds_Calculator_3-way'!C795)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IF('True_Odds_Calculator_3-way'!A796="","",'True_Odds_Calculator_3-way'!A796)</f>
        <v/>
      </c>
      <c r="B799" s="4" t="str">
        <f>IF('True_Odds_Calculator_3-way'!B796="","",'True_Odds_Calculator_3-way'!B796)</f>
        <v/>
      </c>
      <c r="C799" s="4" t="str">
        <f>IF('True_Odds_Calculator_3-way'!C796="","",'True_Odds_Calculator_3-way'!C796)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IF('True_Odds_Calculator_3-way'!A797="","",'True_Odds_Calculator_3-way'!A797)</f>
        <v/>
      </c>
      <c r="B800" s="4" t="str">
        <f>IF('True_Odds_Calculator_3-way'!B797="","",'True_Odds_Calculator_3-way'!B797)</f>
        <v/>
      </c>
      <c r="C800" s="4" t="str">
        <f>IF('True_Odds_Calculator_3-way'!C797="","",'True_Odds_Calculator_3-way'!C797)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IF('True_Odds_Calculator_3-way'!A798="","",'True_Odds_Calculator_3-way'!A798)</f>
        <v/>
      </c>
      <c r="B801" s="4" t="str">
        <f>IF('True_Odds_Calculator_3-way'!B798="","",'True_Odds_Calculator_3-way'!B798)</f>
        <v/>
      </c>
      <c r="C801" s="4" t="str">
        <f>IF('True_Odds_Calculator_3-way'!C798="","",'True_Odds_Calculator_3-way'!C798)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IF('True_Odds_Calculator_3-way'!A799="","",'True_Odds_Calculator_3-way'!A799)</f>
        <v/>
      </c>
      <c r="B802" s="4" t="str">
        <f>IF('True_Odds_Calculator_3-way'!B799="","",'True_Odds_Calculator_3-way'!B799)</f>
        <v/>
      </c>
      <c r="C802" s="4" t="str">
        <f>IF('True_Odds_Calculator_3-way'!C799="","",'True_Odds_Calculator_3-way'!C799)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IF('True_Odds_Calculator_3-way'!A800="","",'True_Odds_Calculator_3-way'!A800)</f>
        <v/>
      </c>
      <c r="B803" s="4" t="str">
        <f>IF('True_Odds_Calculator_3-way'!B800="","",'True_Odds_Calculator_3-way'!B800)</f>
        <v/>
      </c>
      <c r="C803" s="4" t="str">
        <f>IF('True_Odds_Calculator_3-way'!C800="","",'True_Odds_Calculator_3-way'!C800)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IF('True_Odds_Calculator_3-way'!A801="","",'True_Odds_Calculator_3-way'!A801)</f>
        <v/>
      </c>
      <c r="B804" s="4" t="str">
        <f>IF('True_Odds_Calculator_3-way'!B801="","",'True_Odds_Calculator_3-way'!B801)</f>
        <v/>
      </c>
      <c r="C804" s="4" t="str">
        <f>IF('True_Odds_Calculator_3-way'!C801="","",'True_Odds_Calculator_3-way'!C801)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IF('True_Odds_Calculator_3-way'!A802="","",'True_Odds_Calculator_3-way'!A802)</f>
        <v/>
      </c>
      <c r="B805" s="4" t="str">
        <f>IF('True_Odds_Calculator_3-way'!B802="","",'True_Odds_Calculator_3-way'!B802)</f>
        <v/>
      </c>
      <c r="C805" s="4" t="str">
        <f>IF('True_Odds_Calculator_3-way'!C802="","",'True_Odds_Calculator_3-way'!C802)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IF('True_Odds_Calculator_3-way'!A803="","",'True_Odds_Calculator_3-way'!A803)</f>
        <v/>
      </c>
      <c r="B806" s="4" t="str">
        <f>IF('True_Odds_Calculator_3-way'!B803="","",'True_Odds_Calculator_3-way'!B803)</f>
        <v/>
      </c>
      <c r="C806" s="4" t="str">
        <f>IF('True_Odds_Calculator_3-way'!C803="","",'True_Odds_Calculator_3-way'!C803)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IF('True_Odds_Calculator_3-way'!A804="","",'True_Odds_Calculator_3-way'!A804)</f>
        <v/>
      </c>
      <c r="B807" s="4" t="str">
        <f>IF('True_Odds_Calculator_3-way'!B804="","",'True_Odds_Calculator_3-way'!B804)</f>
        <v/>
      </c>
      <c r="C807" s="4" t="str">
        <f>IF('True_Odds_Calculator_3-way'!C804="","",'True_Odds_Calculator_3-way'!C804)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IF('True_Odds_Calculator_3-way'!A805="","",'True_Odds_Calculator_3-way'!A805)</f>
        <v/>
      </c>
      <c r="B808" s="4" t="str">
        <f>IF('True_Odds_Calculator_3-way'!B805="","",'True_Odds_Calculator_3-way'!B805)</f>
        <v/>
      </c>
      <c r="C808" s="4" t="str">
        <f>IF('True_Odds_Calculator_3-way'!C805="","",'True_Odds_Calculator_3-way'!C805)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IF('True_Odds_Calculator_3-way'!A806="","",'True_Odds_Calculator_3-way'!A806)</f>
        <v/>
      </c>
      <c r="B809" s="4" t="str">
        <f>IF('True_Odds_Calculator_3-way'!B806="","",'True_Odds_Calculator_3-way'!B806)</f>
        <v/>
      </c>
      <c r="C809" s="4" t="str">
        <f>IF('True_Odds_Calculator_3-way'!C806="","",'True_Odds_Calculator_3-way'!C806)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IF('True_Odds_Calculator_3-way'!A807="","",'True_Odds_Calculator_3-way'!A807)</f>
        <v/>
      </c>
      <c r="B810" s="4" t="str">
        <f>IF('True_Odds_Calculator_3-way'!B807="","",'True_Odds_Calculator_3-way'!B807)</f>
        <v/>
      </c>
      <c r="C810" s="4" t="str">
        <f>IF('True_Odds_Calculator_3-way'!C807="","",'True_Odds_Calculator_3-way'!C807)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IF('True_Odds_Calculator_3-way'!A808="","",'True_Odds_Calculator_3-way'!A808)</f>
        <v/>
      </c>
      <c r="B811" s="4" t="str">
        <f>IF('True_Odds_Calculator_3-way'!B808="","",'True_Odds_Calculator_3-way'!B808)</f>
        <v/>
      </c>
      <c r="C811" s="4" t="str">
        <f>IF('True_Odds_Calculator_3-way'!C808="","",'True_Odds_Calculator_3-way'!C808)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IF('True_Odds_Calculator_3-way'!A809="","",'True_Odds_Calculator_3-way'!A809)</f>
        <v/>
      </c>
      <c r="B813" s="4" t="str">
        <f>IF('True_Odds_Calculator_3-way'!B809="","",'True_Odds_Calculator_3-way'!B809)</f>
        <v/>
      </c>
      <c r="C813" s="4" t="str">
        <f>IF('True_Odds_Calculator_3-way'!C809="","",'True_Odds_Calculator_3-way'!C809)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IF('True_Odds_Calculator_3-way'!A810="","",'True_Odds_Calculator_3-way'!A810)</f>
        <v/>
      </c>
      <c r="B814" s="4" t="str">
        <f>IF('True_Odds_Calculator_3-way'!B810="","",'True_Odds_Calculator_3-way'!B810)</f>
        <v/>
      </c>
      <c r="C814" s="4" t="str">
        <f>IF('True_Odds_Calculator_3-way'!C810="","",'True_Odds_Calculator_3-way'!C810)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IF('True_Odds_Calculator_3-way'!A811="","",'True_Odds_Calculator_3-way'!A811)</f>
        <v/>
      </c>
      <c r="B817" s="4" t="str">
        <f>IF('True_Odds_Calculator_3-way'!B811="","",'True_Odds_Calculator_3-way'!B811)</f>
        <v/>
      </c>
      <c r="C817" s="4" t="str">
        <f>IF('True_Odds_Calculator_3-way'!C811="","",'True_Odds_Calculator_3-way'!C811)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IF('True_Odds_Calculator_3-way'!A812="","",'True_Odds_Calculator_3-way'!A812)</f>
        <v/>
      </c>
      <c r="B818" s="4" t="str">
        <f>IF('True_Odds_Calculator_3-way'!B812="","",'True_Odds_Calculator_3-way'!B812)</f>
        <v/>
      </c>
      <c r="C818" s="4" t="str">
        <f>IF('True_Odds_Calculator_3-way'!C812="","",'True_Odds_Calculator_3-way'!C812)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IF('True_Odds_Calculator_3-way'!A813="","",'True_Odds_Calculator_3-way'!A813)</f>
        <v/>
      </c>
      <c r="B819" s="4" t="str">
        <f>IF('True_Odds_Calculator_3-way'!B813="","",'True_Odds_Calculator_3-way'!B813)</f>
        <v/>
      </c>
      <c r="C819" s="4" t="str">
        <f>IF('True_Odds_Calculator_3-way'!C813="","",'True_Odds_Calculator_3-way'!C813)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IF('True_Odds_Calculator_3-way'!A814="","",'True_Odds_Calculator_3-way'!A814)</f>
        <v/>
      </c>
      <c r="B820" s="4" t="str">
        <f>IF('True_Odds_Calculator_3-way'!B814="","",'True_Odds_Calculator_3-way'!B814)</f>
        <v/>
      </c>
      <c r="C820" s="4" t="str">
        <f>IF('True_Odds_Calculator_3-way'!C814="","",'True_Odds_Calculator_3-way'!C814)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IF('True_Odds_Calculator_3-way'!A815="","",'True_Odds_Calculator_3-way'!A815)</f>
        <v/>
      </c>
      <c r="B821" s="4" t="str">
        <f>IF('True_Odds_Calculator_3-way'!B815="","",'True_Odds_Calculator_3-way'!B815)</f>
        <v/>
      </c>
      <c r="C821" s="4" t="str">
        <f>IF('True_Odds_Calculator_3-way'!C815="","",'True_Odds_Calculator_3-way'!C815)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IF('True_Odds_Calculator_3-way'!A816="","",'True_Odds_Calculator_3-way'!A816)</f>
        <v/>
      </c>
      <c r="B822" s="4" t="str">
        <f>IF('True_Odds_Calculator_3-way'!B816="","",'True_Odds_Calculator_3-way'!B816)</f>
        <v/>
      </c>
      <c r="C822" s="4" t="str">
        <f>IF('True_Odds_Calculator_3-way'!C816="","",'True_Odds_Calculator_3-way'!C816)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IF('True_Odds_Calculator_3-way'!A817="","",'True_Odds_Calculator_3-way'!A817)</f>
        <v/>
      </c>
      <c r="B823" s="4" t="str">
        <f>IF('True_Odds_Calculator_3-way'!B817="","",'True_Odds_Calculator_3-way'!B817)</f>
        <v/>
      </c>
      <c r="C823" s="4" t="str">
        <f>IF('True_Odds_Calculator_3-way'!C817="","",'True_Odds_Calculator_3-way'!C817)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IF('True_Odds_Calculator_3-way'!A818="","",'True_Odds_Calculator_3-way'!A818)</f>
        <v/>
      </c>
      <c r="B824" s="4" t="str">
        <f>IF('True_Odds_Calculator_3-way'!B818="","",'True_Odds_Calculator_3-way'!B818)</f>
        <v/>
      </c>
      <c r="C824" s="4" t="str">
        <f>IF('True_Odds_Calculator_3-way'!C818="","",'True_Odds_Calculator_3-way'!C818)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IF('True_Odds_Calculator_3-way'!A819="","",'True_Odds_Calculator_3-way'!A819)</f>
        <v/>
      </c>
      <c r="B825" s="4" t="str">
        <f>IF('True_Odds_Calculator_3-way'!B819="","",'True_Odds_Calculator_3-way'!B819)</f>
        <v/>
      </c>
      <c r="C825" s="4" t="str">
        <f>IF('True_Odds_Calculator_3-way'!C819="","",'True_Odds_Calculator_3-way'!C819)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IF('True_Odds_Calculator_3-way'!A820="","",'True_Odds_Calculator_3-way'!A820)</f>
        <v/>
      </c>
      <c r="B826" s="4" t="str">
        <f>IF('True_Odds_Calculator_3-way'!B820="","",'True_Odds_Calculator_3-way'!B820)</f>
        <v/>
      </c>
      <c r="C826" s="4" t="str">
        <f>IF('True_Odds_Calculator_3-way'!C820="","",'True_Odds_Calculator_3-way'!C820)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IF('True_Odds_Calculator_3-way'!A821="","",'True_Odds_Calculator_3-way'!A821)</f>
        <v/>
      </c>
      <c r="B827" s="4" t="str">
        <f>IF('True_Odds_Calculator_3-way'!B821="","",'True_Odds_Calculator_3-way'!B821)</f>
        <v/>
      </c>
      <c r="C827" s="4" t="str">
        <f>IF('True_Odds_Calculator_3-way'!C821="","",'True_Odds_Calculator_3-way'!C821)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IF('True_Odds_Calculator_3-way'!A822="","",'True_Odds_Calculator_3-way'!A822)</f>
        <v/>
      </c>
      <c r="B828" s="4" t="str">
        <f>IF('True_Odds_Calculator_3-way'!B822="","",'True_Odds_Calculator_3-way'!B822)</f>
        <v/>
      </c>
      <c r="C828" s="4" t="str">
        <f>IF('True_Odds_Calculator_3-way'!C822="","",'True_Odds_Calculator_3-way'!C822)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IF('True_Odds_Calculator_3-way'!A823="","",'True_Odds_Calculator_3-way'!A823)</f>
        <v/>
      </c>
      <c r="B829" s="4" t="str">
        <f>IF('True_Odds_Calculator_3-way'!B823="","",'True_Odds_Calculator_3-way'!B823)</f>
        <v/>
      </c>
      <c r="C829" s="4" t="str">
        <f>IF('True_Odds_Calculator_3-way'!C823="","",'True_Odds_Calculator_3-way'!C823)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IF('True_Odds_Calculator_3-way'!A824="","",'True_Odds_Calculator_3-way'!A824)</f>
        <v/>
      </c>
      <c r="B830" s="4" t="str">
        <f>IF('True_Odds_Calculator_3-way'!B824="","",'True_Odds_Calculator_3-way'!B824)</f>
        <v/>
      </c>
      <c r="C830" s="4" t="str">
        <f>IF('True_Odds_Calculator_3-way'!C824="","",'True_Odds_Calculator_3-way'!C824)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IF('True_Odds_Calculator_3-way'!A825="","",'True_Odds_Calculator_3-way'!A825)</f>
        <v/>
      </c>
      <c r="B831" s="4" t="str">
        <f>IF('True_Odds_Calculator_3-way'!B825="","",'True_Odds_Calculator_3-way'!B825)</f>
        <v/>
      </c>
      <c r="C831" s="4" t="str">
        <f>IF('True_Odds_Calculator_3-way'!C825="","",'True_Odds_Calculator_3-way'!C825)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IF('True_Odds_Calculator_3-way'!A826="","",'True_Odds_Calculator_3-way'!A826)</f>
        <v/>
      </c>
      <c r="B832" s="4" t="str">
        <f>IF('True_Odds_Calculator_3-way'!B826="","",'True_Odds_Calculator_3-way'!B826)</f>
        <v/>
      </c>
      <c r="C832" s="4" t="str">
        <f>IF('True_Odds_Calculator_3-way'!C826="","",'True_Odds_Calculator_3-way'!C826)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IF('True_Odds_Calculator_3-way'!A827="","",'True_Odds_Calculator_3-way'!A827)</f>
        <v/>
      </c>
      <c r="B833" s="4" t="str">
        <f>IF('True_Odds_Calculator_3-way'!B827="","",'True_Odds_Calculator_3-way'!B827)</f>
        <v/>
      </c>
      <c r="C833" s="4" t="str">
        <f>IF('True_Odds_Calculator_3-way'!C827="","",'True_Odds_Calculator_3-way'!C827)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IF('True_Odds_Calculator_3-way'!A828="","",'True_Odds_Calculator_3-way'!A828)</f>
        <v/>
      </c>
      <c r="B834" s="4" t="str">
        <f>IF('True_Odds_Calculator_3-way'!B828="","",'True_Odds_Calculator_3-way'!B828)</f>
        <v/>
      </c>
      <c r="C834" s="4" t="str">
        <f>IF('True_Odds_Calculator_3-way'!C828="","",'True_Odds_Calculator_3-way'!C828)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IF('True_Odds_Calculator_3-way'!A829="","",'True_Odds_Calculator_3-way'!A829)</f>
        <v/>
      </c>
      <c r="B835" s="4" t="str">
        <f>IF('True_Odds_Calculator_3-way'!B829="","",'True_Odds_Calculator_3-way'!B829)</f>
        <v/>
      </c>
      <c r="C835" s="4" t="str">
        <f>IF('True_Odds_Calculator_3-way'!C829="","",'True_Odds_Calculator_3-way'!C829)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IF('True_Odds_Calculator_3-way'!A830="","",'True_Odds_Calculator_3-way'!A830)</f>
        <v/>
      </c>
      <c r="B836" s="4" t="str">
        <f>IF('True_Odds_Calculator_3-way'!B830="","",'True_Odds_Calculator_3-way'!B830)</f>
        <v/>
      </c>
      <c r="C836" s="4" t="str">
        <f>IF('True_Odds_Calculator_3-way'!C830="","",'True_Odds_Calculator_3-way'!C830)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IF('True_Odds_Calculator_3-way'!A831="","",'True_Odds_Calculator_3-way'!A831)</f>
        <v/>
      </c>
      <c r="B837" s="4" t="str">
        <f>IF('True_Odds_Calculator_3-way'!B831="","",'True_Odds_Calculator_3-way'!B831)</f>
        <v/>
      </c>
      <c r="C837" s="4" t="str">
        <f>IF('True_Odds_Calculator_3-way'!C831="","",'True_Odds_Calculator_3-way'!C831)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IF('True_Odds_Calculator_3-way'!A832="","",'True_Odds_Calculator_3-way'!A832)</f>
        <v/>
      </c>
      <c r="B838" s="4" t="str">
        <f>IF('True_Odds_Calculator_3-way'!B832="","",'True_Odds_Calculator_3-way'!B832)</f>
        <v/>
      </c>
      <c r="C838" s="4" t="str">
        <f>IF('True_Odds_Calculator_3-way'!C832="","",'True_Odds_Calculator_3-way'!C832)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IF('True_Odds_Calculator_3-way'!A833="","",'True_Odds_Calculator_3-way'!A833)</f>
        <v/>
      </c>
      <c r="B839" s="4" t="str">
        <f>IF('True_Odds_Calculator_3-way'!B833="","",'True_Odds_Calculator_3-way'!B833)</f>
        <v/>
      </c>
      <c r="C839" s="4" t="str">
        <f>IF('True_Odds_Calculator_3-way'!C833="","",'True_Odds_Calculator_3-way'!C833)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IF('True_Odds_Calculator_3-way'!A834="","",'True_Odds_Calculator_3-way'!A834)</f>
        <v/>
      </c>
      <c r="B840" s="4" t="str">
        <f>IF('True_Odds_Calculator_3-way'!B834="","",'True_Odds_Calculator_3-way'!B834)</f>
        <v/>
      </c>
      <c r="C840" s="4" t="str">
        <f>IF('True_Odds_Calculator_3-way'!C834="","",'True_Odds_Calculator_3-way'!C834)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IF('True_Odds_Calculator_3-way'!A835="","",'True_Odds_Calculator_3-way'!A835)</f>
        <v/>
      </c>
      <c r="B841" s="4" t="str">
        <f>IF('True_Odds_Calculator_3-way'!B835="","",'True_Odds_Calculator_3-way'!B835)</f>
        <v/>
      </c>
      <c r="C841" s="4" t="str">
        <f>IF('True_Odds_Calculator_3-way'!C835="","",'True_Odds_Calculator_3-way'!C835)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IF('True_Odds_Calculator_3-way'!A836="","",'True_Odds_Calculator_3-way'!A836)</f>
        <v/>
      </c>
      <c r="B842" s="4" t="str">
        <f>IF('True_Odds_Calculator_3-way'!B836="","",'True_Odds_Calculator_3-way'!B836)</f>
        <v/>
      </c>
      <c r="C842" s="4" t="str">
        <f>IF('True_Odds_Calculator_3-way'!C836="","",'True_Odds_Calculator_3-way'!C836)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IF('True_Odds_Calculator_3-way'!A837="","",'True_Odds_Calculator_3-way'!A837)</f>
        <v/>
      </c>
      <c r="B843" s="4" t="str">
        <f>IF('True_Odds_Calculator_3-way'!B837="","",'True_Odds_Calculator_3-way'!B837)</f>
        <v/>
      </c>
      <c r="C843" s="4" t="str">
        <f>IF('True_Odds_Calculator_3-way'!C837="","",'True_Odds_Calculator_3-way'!C837)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IF('True_Odds_Calculator_3-way'!A838="","",'True_Odds_Calculator_3-way'!A838)</f>
        <v/>
      </c>
      <c r="B844" s="4" t="str">
        <f>IF('True_Odds_Calculator_3-way'!B838="","",'True_Odds_Calculator_3-way'!B838)</f>
        <v/>
      </c>
      <c r="C844" s="4" t="str">
        <f>IF('True_Odds_Calculator_3-way'!C838="","",'True_Odds_Calculator_3-way'!C838)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IF('True_Odds_Calculator_3-way'!A839="","",'True_Odds_Calculator_3-way'!A839)</f>
        <v/>
      </c>
      <c r="B845" s="4" t="str">
        <f>IF('True_Odds_Calculator_3-way'!B839="","",'True_Odds_Calculator_3-way'!B839)</f>
        <v/>
      </c>
      <c r="C845" s="4" t="str">
        <f>IF('True_Odds_Calculator_3-way'!C839="","",'True_Odds_Calculator_3-way'!C839)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IF('True_Odds_Calculator_3-way'!A840="","",'True_Odds_Calculator_3-way'!A840)</f>
        <v/>
      </c>
      <c r="B846" s="4" t="str">
        <f>IF('True_Odds_Calculator_3-way'!B840="","",'True_Odds_Calculator_3-way'!B840)</f>
        <v/>
      </c>
      <c r="C846" s="4" t="str">
        <f>IF('True_Odds_Calculator_3-way'!C840="","",'True_Odds_Calculator_3-way'!C840)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IF('True_Odds_Calculator_3-way'!A841="","",'True_Odds_Calculator_3-way'!A841)</f>
        <v/>
      </c>
      <c r="B847" s="4" t="str">
        <f>IF('True_Odds_Calculator_3-way'!B841="","",'True_Odds_Calculator_3-way'!B841)</f>
        <v/>
      </c>
      <c r="C847" s="4" t="str">
        <f>IF('True_Odds_Calculator_3-way'!C841="","",'True_Odds_Calculator_3-way'!C841)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IF('True_Odds_Calculator_3-way'!A842="","",'True_Odds_Calculator_3-way'!A842)</f>
        <v/>
      </c>
      <c r="B848" s="4" t="str">
        <f>IF('True_Odds_Calculator_3-way'!B842="","",'True_Odds_Calculator_3-way'!B842)</f>
        <v/>
      </c>
      <c r="C848" s="4" t="str">
        <f>IF('True_Odds_Calculator_3-way'!C842="","",'True_Odds_Calculator_3-way'!C842)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IF('True_Odds_Calculator_3-way'!A843="","",'True_Odds_Calculator_3-way'!A843)</f>
        <v/>
      </c>
      <c r="B849" s="4" t="str">
        <f>IF('True_Odds_Calculator_3-way'!B843="","",'True_Odds_Calculator_3-way'!B843)</f>
        <v/>
      </c>
      <c r="C849" s="4" t="str">
        <f>IF('True_Odds_Calculator_3-way'!C843="","",'True_Odds_Calculator_3-way'!C843)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IF('True_Odds_Calculator_3-way'!A844="","",'True_Odds_Calculator_3-way'!A844)</f>
        <v/>
      </c>
      <c r="B850" s="4" t="str">
        <f>IF('True_Odds_Calculator_3-way'!B844="","",'True_Odds_Calculator_3-way'!B844)</f>
        <v/>
      </c>
      <c r="C850" s="4" t="str">
        <f>IF('True_Odds_Calculator_3-way'!C844="","",'True_Odds_Calculator_3-way'!C844)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IF('True_Odds_Calculator_3-way'!A845="","",'True_Odds_Calculator_3-way'!A845)</f>
        <v/>
      </c>
      <c r="B851" s="4" t="str">
        <f>IF('True_Odds_Calculator_3-way'!B845="","",'True_Odds_Calculator_3-way'!B845)</f>
        <v/>
      </c>
      <c r="C851" s="4" t="str">
        <f>IF('True_Odds_Calculator_3-way'!C845="","",'True_Odds_Calculator_3-way'!C845)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IF('True_Odds_Calculator_3-way'!A846="","",'True_Odds_Calculator_3-way'!A846)</f>
        <v/>
      </c>
      <c r="B852" s="4" t="str">
        <f>IF('True_Odds_Calculator_3-way'!B846="","",'True_Odds_Calculator_3-way'!B846)</f>
        <v/>
      </c>
      <c r="C852" s="4" t="str">
        <f>IF('True_Odds_Calculator_3-way'!C846="","",'True_Odds_Calculator_3-way'!C846)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IF('True_Odds_Calculator_3-way'!A847="","",'True_Odds_Calculator_3-way'!A847)</f>
        <v/>
      </c>
      <c r="B853" s="4" t="str">
        <f>IF('True_Odds_Calculator_3-way'!B847="","",'True_Odds_Calculator_3-way'!B847)</f>
        <v/>
      </c>
      <c r="C853" s="4" t="str">
        <f>IF('True_Odds_Calculator_3-way'!C847="","",'True_Odds_Calculator_3-way'!C847)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IF('True_Odds_Calculator_3-way'!A848="","",'True_Odds_Calculator_3-way'!A848)</f>
        <v/>
      </c>
      <c r="B854" s="4" t="str">
        <f>IF('True_Odds_Calculator_3-way'!B848="","",'True_Odds_Calculator_3-way'!B848)</f>
        <v/>
      </c>
      <c r="C854" s="4" t="str">
        <f>IF('True_Odds_Calculator_3-way'!C848="","",'True_Odds_Calculator_3-way'!C848)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IF('True_Odds_Calculator_3-way'!A849="","",'True_Odds_Calculator_3-way'!A849)</f>
        <v/>
      </c>
      <c r="B855" s="4" t="str">
        <f>IF('True_Odds_Calculator_3-way'!B849="","",'True_Odds_Calculator_3-way'!B849)</f>
        <v/>
      </c>
      <c r="C855" s="4" t="str">
        <f>IF('True_Odds_Calculator_3-way'!C849="","",'True_Odds_Calculator_3-way'!C849)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IF('True_Odds_Calculator_3-way'!A850="","",'True_Odds_Calculator_3-way'!A850)</f>
        <v/>
      </c>
      <c r="B856" s="4" t="str">
        <f>IF('True_Odds_Calculator_3-way'!B850="","",'True_Odds_Calculator_3-way'!B850)</f>
        <v/>
      </c>
      <c r="C856" s="4" t="str">
        <f>IF('True_Odds_Calculator_3-way'!C850="","",'True_Odds_Calculator_3-way'!C850)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IF('True_Odds_Calculator_3-way'!A851="","",'True_Odds_Calculator_3-way'!A851)</f>
        <v/>
      </c>
      <c r="B857" s="4" t="str">
        <f>IF('True_Odds_Calculator_3-way'!B851="","",'True_Odds_Calculator_3-way'!B851)</f>
        <v/>
      </c>
      <c r="C857" s="4" t="str">
        <f>IF('True_Odds_Calculator_3-way'!C851="","",'True_Odds_Calculator_3-way'!C851)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IF('True_Odds_Calculator_3-way'!A852="","",'True_Odds_Calculator_3-way'!A852)</f>
        <v/>
      </c>
      <c r="B858" s="4" t="str">
        <f>IF('True_Odds_Calculator_3-way'!B852="","",'True_Odds_Calculator_3-way'!B852)</f>
        <v/>
      </c>
      <c r="C858" s="4" t="str">
        <f>IF('True_Odds_Calculator_3-way'!C852="","",'True_Odds_Calculator_3-way'!C852)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IF('True_Odds_Calculator_3-way'!A853="","",'True_Odds_Calculator_3-way'!A853)</f>
        <v/>
      </c>
      <c r="B859" s="4" t="str">
        <f>IF('True_Odds_Calculator_3-way'!B853="","",'True_Odds_Calculator_3-way'!B853)</f>
        <v/>
      </c>
      <c r="C859" s="4" t="str">
        <f>IF('True_Odds_Calculator_3-way'!C853="","",'True_Odds_Calculator_3-way'!C853)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IF('True_Odds_Calculator_3-way'!A854="","",'True_Odds_Calculator_3-way'!A854)</f>
        <v/>
      </c>
      <c r="B860" s="4" t="str">
        <f>IF('True_Odds_Calculator_3-way'!B854="","",'True_Odds_Calculator_3-way'!B854)</f>
        <v/>
      </c>
      <c r="C860" s="4" t="str">
        <f>IF('True_Odds_Calculator_3-way'!C854="","",'True_Odds_Calculator_3-way'!C854)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IF('True_Odds_Calculator_3-way'!A855="","",'True_Odds_Calculator_3-way'!A855)</f>
        <v/>
      </c>
      <c r="B861" s="4" t="str">
        <f>IF('True_Odds_Calculator_3-way'!B855="","",'True_Odds_Calculator_3-way'!B855)</f>
        <v/>
      </c>
      <c r="C861" s="4" t="str">
        <f>IF('True_Odds_Calculator_3-way'!C855="","",'True_Odds_Calculator_3-way'!C855)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IF('True_Odds_Calculator_3-way'!A856="","",'True_Odds_Calculator_3-way'!A856)</f>
        <v/>
      </c>
      <c r="B862" s="4" t="str">
        <f>IF('True_Odds_Calculator_3-way'!B856="","",'True_Odds_Calculator_3-way'!B856)</f>
        <v/>
      </c>
      <c r="C862" s="4" t="str">
        <f>IF('True_Odds_Calculator_3-way'!C856="","",'True_Odds_Calculator_3-way'!C856)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IF('True_Odds_Calculator_3-way'!A857="","",'True_Odds_Calculator_3-way'!A857)</f>
        <v/>
      </c>
      <c r="B863" s="4" t="str">
        <f>IF('True_Odds_Calculator_3-way'!B857="","",'True_Odds_Calculator_3-way'!B857)</f>
        <v/>
      </c>
      <c r="C863" s="4" t="str">
        <f>IF('True_Odds_Calculator_3-way'!C857="","",'True_Odds_Calculator_3-way'!C857)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IF('True_Odds_Calculator_3-way'!A858="","",'True_Odds_Calculator_3-way'!A858)</f>
        <v/>
      </c>
      <c r="B864" s="4" t="str">
        <f>IF('True_Odds_Calculator_3-way'!B858="","",'True_Odds_Calculator_3-way'!B858)</f>
        <v/>
      </c>
      <c r="C864" s="4" t="str">
        <f>IF('True_Odds_Calculator_3-way'!C858="","",'True_Odds_Calculator_3-way'!C858)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IF('True_Odds_Calculator_3-way'!A859="","",'True_Odds_Calculator_3-way'!A859)</f>
        <v/>
      </c>
      <c r="B865" s="4" t="str">
        <f>IF('True_Odds_Calculator_3-way'!B859="","",'True_Odds_Calculator_3-way'!B859)</f>
        <v/>
      </c>
      <c r="C865" s="4" t="str">
        <f>IF('True_Odds_Calculator_3-way'!C859="","",'True_Odds_Calculator_3-way'!C859)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IF('True_Odds_Calculator_3-way'!A860="","",'True_Odds_Calculator_3-way'!A860)</f>
        <v/>
      </c>
      <c r="B866" s="4" t="str">
        <f>IF('True_Odds_Calculator_3-way'!B860="","",'True_Odds_Calculator_3-way'!B860)</f>
        <v/>
      </c>
      <c r="C866" s="4" t="str">
        <f>IF('True_Odds_Calculator_3-way'!C860="","",'True_Odds_Calculator_3-way'!C860)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IF('True_Odds_Calculator_3-way'!A861="","",'True_Odds_Calculator_3-way'!A861)</f>
        <v/>
      </c>
      <c r="B867" s="4" t="str">
        <f>IF('True_Odds_Calculator_3-way'!B861="","",'True_Odds_Calculator_3-way'!B861)</f>
        <v/>
      </c>
      <c r="C867" s="4" t="str">
        <f>IF('True_Odds_Calculator_3-way'!C861="","",'True_Odds_Calculator_3-way'!C861)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IF('True_Odds_Calculator_3-way'!A862="","",'True_Odds_Calculator_3-way'!A862)</f>
        <v/>
      </c>
      <c r="B868" s="4" t="str">
        <f>IF('True_Odds_Calculator_3-way'!B862="","",'True_Odds_Calculator_3-way'!B862)</f>
        <v/>
      </c>
      <c r="C868" s="4" t="str">
        <f>IF('True_Odds_Calculator_3-way'!C862="","",'True_Odds_Calculator_3-way'!C862)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IF('True_Odds_Calculator_3-way'!A863="","",'True_Odds_Calculator_3-way'!A863)</f>
        <v/>
      </c>
      <c r="B869" s="4" t="str">
        <f>IF('True_Odds_Calculator_3-way'!B863="","",'True_Odds_Calculator_3-way'!B863)</f>
        <v/>
      </c>
      <c r="C869" s="4" t="str">
        <f>IF('True_Odds_Calculator_3-way'!C863="","",'True_Odds_Calculator_3-way'!C863)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IF('True_Odds_Calculator_3-way'!A864="","",'True_Odds_Calculator_3-way'!A864)</f>
        <v/>
      </c>
      <c r="B870" s="4" t="str">
        <f>IF('True_Odds_Calculator_3-way'!B864="","",'True_Odds_Calculator_3-way'!B864)</f>
        <v/>
      </c>
      <c r="C870" s="4" t="str">
        <f>IF('True_Odds_Calculator_3-way'!C864="","",'True_Odds_Calculator_3-way'!C864)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IF('True_Odds_Calculator_3-way'!A865="","",'True_Odds_Calculator_3-way'!A865)</f>
        <v/>
      </c>
      <c r="B871" s="4" t="str">
        <f>IF('True_Odds_Calculator_3-way'!B865="","",'True_Odds_Calculator_3-way'!B865)</f>
        <v/>
      </c>
      <c r="C871" s="4" t="str">
        <f>IF('True_Odds_Calculator_3-way'!C865="","",'True_Odds_Calculator_3-way'!C865)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IF('True_Odds_Calculator_3-way'!A866="","",'True_Odds_Calculator_3-way'!A866)</f>
        <v/>
      </c>
      <c r="B872" s="4" t="str">
        <f>IF('True_Odds_Calculator_3-way'!B866="","",'True_Odds_Calculator_3-way'!B866)</f>
        <v/>
      </c>
      <c r="C872" s="4" t="str">
        <f>IF('True_Odds_Calculator_3-way'!C866="","",'True_Odds_Calculator_3-way'!C866)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IF('True_Odds_Calculator_3-way'!A867="","",'True_Odds_Calculator_3-way'!A867)</f>
        <v/>
      </c>
      <c r="B873" s="4" t="str">
        <f>IF('True_Odds_Calculator_3-way'!B867="","",'True_Odds_Calculator_3-way'!B867)</f>
        <v/>
      </c>
      <c r="C873" s="4" t="str">
        <f>IF('True_Odds_Calculator_3-way'!C867="","",'True_Odds_Calculator_3-way'!C867)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IF('True_Odds_Calculator_3-way'!A868="","",'True_Odds_Calculator_3-way'!A868)</f>
        <v/>
      </c>
      <c r="B874" s="4" t="str">
        <f>IF('True_Odds_Calculator_3-way'!B868="","",'True_Odds_Calculator_3-way'!B868)</f>
        <v/>
      </c>
      <c r="C874" s="4" t="str">
        <f>IF('True_Odds_Calculator_3-way'!C868="","",'True_Odds_Calculator_3-way'!C868)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IF('True_Odds_Calculator_3-way'!A869="","",'True_Odds_Calculator_3-way'!A869)</f>
        <v/>
      </c>
      <c r="B875" s="4" t="str">
        <f>IF('True_Odds_Calculator_3-way'!B869="","",'True_Odds_Calculator_3-way'!B869)</f>
        <v/>
      </c>
      <c r="C875" s="4" t="str">
        <f>IF('True_Odds_Calculator_3-way'!C869="","",'True_Odds_Calculator_3-way'!C869)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IF('True_Odds_Calculator_3-way'!A870="","",'True_Odds_Calculator_3-way'!A870)</f>
        <v/>
      </c>
      <c r="B876" s="4" t="str">
        <f>IF('True_Odds_Calculator_3-way'!B870="","",'True_Odds_Calculator_3-way'!B870)</f>
        <v/>
      </c>
      <c r="C876" s="4" t="str">
        <f>IF('True_Odds_Calculator_3-way'!C870="","",'True_Odds_Calculator_3-way'!C870)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IF('True_Odds_Calculator_3-way'!A871="","",'True_Odds_Calculator_3-way'!A871)</f>
        <v/>
      </c>
      <c r="B877" s="4" t="str">
        <f>IF('True_Odds_Calculator_3-way'!B871="","",'True_Odds_Calculator_3-way'!B871)</f>
        <v/>
      </c>
      <c r="C877" s="4" t="str">
        <f>IF('True_Odds_Calculator_3-way'!C871="","",'True_Odds_Calculator_3-way'!C871)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IF('True_Odds_Calculator_3-way'!A872="","",'True_Odds_Calculator_3-way'!A872)</f>
        <v/>
      </c>
      <c r="B878" s="4" t="str">
        <f>IF('True_Odds_Calculator_3-way'!B872="","",'True_Odds_Calculator_3-way'!B872)</f>
        <v/>
      </c>
      <c r="C878" s="4" t="str">
        <f>IF('True_Odds_Calculator_3-way'!C872="","",'True_Odds_Calculator_3-way'!C872)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IF('True_Odds_Calculator_3-way'!A873="","",'True_Odds_Calculator_3-way'!A873)</f>
        <v/>
      </c>
      <c r="B879" s="4" t="str">
        <f>IF('True_Odds_Calculator_3-way'!B873="","",'True_Odds_Calculator_3-way'!B873)</f>
        <v/>
      </c>
      <c r="C879" s="4" t="str">
        <f>IF('True_Odds_Calculator_3-way'!C873="","",'True_Odds_Calculator_3-way'!C873)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IF('True_Odds_Calculator_3-way'!A874="","",'True_Odds_Calculator_3-way'!A874)</f>
        <v/>
      </c>
      <c r="B880" s="4" t="str">
        <f>IF('True_Odds_Calculator_3-way'!B874="","",'True_Odds_Calculator_3-way'!B874)</f>
        <v/>
      </c>
      <c r="C880" s="4" t="str">
        <f>IF('True_Odds_Calculator_3-way'!C874="","",'True_Odds_Calculator_3-way'!C874)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IF('True_Odds_Calculator_3-way'!A875="","",'True_Odds_Calculator_3-way'!A875)</f>
        <v/>
      </c>
      <c r="B881" s="4" t="str">
        <f>IF('True_Odds_Calculator_3-way'!B875="","",'True_Odds_Calculator_3-way'!B875)</f>
        <v/>
      </c>
      <c r="C881" s="4" t="str">
        <f>IF('True_Odds_Calculator_3-way'!C875="","",'True_Odds_Calculator_3-way'!C875)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IF('True_Odds_Calculator_3-way'!A876="","",'True_Odds_Calculator_3-way'!A876)</f>
        <v/>
      </c>
      <c r="B882" s="4" t="str">
        <f>IF('True_Odds_Calculator_3-way'!B876="","",'True_Odds_Calculator_3-way'!B876)</f>
        <v/>
      </c>
      <c r="C882" s="4" t="str">
        <f>IF('True_Odds_Calculator_3-way'!C876="","",'True_Odds_Calculator_3-way'!C876)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IF('True_Odds_Calculator_3-way'!A877="","",'True_Odds_Calculator_3-way'!A877)</f>
        <v/>
      </c>
      <c r="B883" s="4" t="str">
        <f>IF('True_Odds_Calculator_3-way'!B877="","",'True_Odds_Calculator_3-way'!B877)</f>
        <v/>
      </c>
      <c r="C883" s="4" t="str">
        <f>IF('True_Odds_Calculator_3-way'!C877="","",'True_Odds_Calculator_3-way'!C877)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IF('True_Odds_Calculator_3-way'!A878="","",'True_Odds_Calculator_3-way'!A878)</f>
        <v/>
      </c>
      <c r="B884" s="4" t="str">
        <f>IF('True_Odds_Calculator_3-way'!B878="","",'True_Odds_Calculator_3-way'!B878)</f>
        <v/>
      </c>
      <c r="C884" s="4" t="str">
        <f>IF('True_Odds_Calculator_3-way'!C878="","",'True_Odds_Calculator_3-way'!C878)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IF('True_Odds_Calculator_3-way'!A879="","",'True_Odds_Calculator_3-way'!A879)</f>
        <v/>
      </c>
      <c r="B885" s="4" t="str">
        <f>IF('True_Odds_Calculator_3-way'!B879="","",'True_Odds_Calculator_3-way'!B879)</f>
        <v/>
      </c>
      <c r="C885" s="4" t="str">
        <f>IF('True_Odds_Calculator_3-way'!C879="","",'True_Odds_Calculator_3-way'!C879)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IF('True_Odds_Calculator_3-way'!A880="","",'True_Odds_Calculator_3-way'!A880)</f>
        <v/>
      </c>
      <c r="B886" s="4" t="str">
        <f>IF('True_Odds_Calculator_3-way'!B880="","",'True_Odds_Calculator_3-way'!B880)</f>
        <v/>
      </c>
      <c r="C886" s="4" t="str">
        <f>IF('True_Odds_Calculator_3-way'!C880="","",'True_Odds_Calculator_3-way'!C880)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IF('True_Odds_Calculator_3-way'!A881="","",'True_Odds_Calculator_3-way'!A881)</f>
        <v/>
      </c>
      <c r="B887" s="4" t="str">
        <f>IF('True_Odds_Calculator_3-way'!B881="","",'True_Odds_Calculator_3-way'!B881)</f>
        <v/>
      </c>
      <c r="C887" s="4" t="str">
        <f>IF('True_Odds_Calculator_3-way'!C881="","",'True_Odds_Calculator_3-way'!C881)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IF('True_Odds_Calculator_3-way'!A882="","",'True_Odds_Calculator_3-way'!A882)</f>
        <v/>
      </c>
      <c r="B888" s="4" t="str">
        <f>IF('True_Odds_Calculator_3-way'!B882="","",'True_Odds_Calculator_3-way'!B882)</f>
        <v/>
      </c>
      <c r="C888" s="4" t="str">
        <f>IF('True_Odds_Calculator_3-way'!C882="","",'True_Odds_Calculator_3-way'!C882)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IF('True_Odds_Calculator_3-way'!A883="","",'True_Odds_Calculator_3-way'!A883)</f>
        <v/>
      </c>
      <c r="B889" s="4" t="str">
        <f>IF('True_Odds_Calculator_3-way'!B883="","",'True_Odds_Calculator_3-way'!B883)</f>
        <v/>
      </c>
      <c r="C889" s="4" t="str">
        <f>IF('True_Odds_Calculator_3-way'!C883="","",'True_Odds_Calculator_3-way'!C883)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IF('True_Odds_Calculator_3-way'!A884="","",'True_Odds_Calculator_3-way'!A884)</f>
        <v/>
      </c>
      <c r="B890" s="4" t="str">
        <f>IF('True_Odds_Calculator_3-way'!B884="","",'True_Odds_Calculator_3-way'!B884)</f>
        <v/>
      </c>
      <c r="C890" s="4" t="str">
        <f>IF('True_Odds_Calculator_3-way'!C884="","",'True_Odds_Calculator_3-way'!C884)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IF('True_Odds_Calculator_3-way'!A885="","",'True_Odds_Calculator_3-way'!A885)</f>
        <v/>
      </c>
      <c r="B891" s="4" t="str">
        <f>IF('True_Odds_Calculator_3-way'!B885="","",'True_Odds_Calculator_3-way'!B885)</f>
        <v/>
      </c>
      <c r="C891" s="4" t="str">
        <f>IF('True_Odds_Calculator_3-way'!C885="","",'True_Odds_Calculator_3-way'!C885)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IF('True_Odds_Calculator_3-way'!A886="","",'True_Odds_Calculator_3-way'!A886)</f>
        <v/>
      </c>
      <c r="B892" s="4" t="str">
        <f>IF('True_Odds_Calculator_3-way'!B886="","",'True_Odds_Calculator_3-way'!B886)</f>
        <v/>
      </c>
      <c r="C892" s="4" t="str">
        <f>IF('True_Odds_Calculator_3-way'!C886="","",'True_Odds_Calculator_3-way'!C886)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IF('True_Odds_Calculator_3-way'!A887="","",'True_Odds_Calculator_3-way'!A887)</f>
        <v/>
      </c>
      <c r="B893" s="4" t="str">
        <f>IF('True_Odds_Calculator_3-way'!B887="","",'True_Odds_Calculator_3-way'!B887)</f>
        <v/>
      </c>
      <c r="C893" s="4" t="str">
        <f>IF('True_Odds_Calculator_3-way'!C887="","",'True_Odds_Calculator_3-way'!C887)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IF('True_Odds_Calculator_3-way'!A888="","",'True_Odds_Calculator_3-way'!A888)</f>
        <v/>
      </c>
      <c r="B894" s="4" t="str">
        <f>IF('True_Odds_Calculator_3-way'!B888="","",'True_Odds_Calculator_3-way'!B888)</f>
        <v/>
      </c>
      <c r="C894" s="4" t="str">
        <f>IF('True_Odds_Calculator_3-way'!C888="","",'True_Odds_Calculator_3-way'!C888)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IF('True_Odds_Calculator_3-way'!A889="","",'True_Odds_Calculator_3-way'!A889)</f>
        <v/>
      </c>
      <c r="B895" s="4" t="str">
        <f>IF('True_Odds_Calculator_3-way'!B889="","",'True_Odds_Calculator_3-way'!B889)</f>
        <v/>
      </c>
      <c r="C895" s="4" t="str">
        <f>IF('True_Odds_Calculator_3-way'!C889="","",'True_Odds_Calculator_3-way'!C889)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IF('True_Odds_Calculator_3-way'!A890="","",'True_Odds_Calculator_3-way'!A890)</f>
        <v/>
      </c>
      <c r="B896" s="4" t="str">
        <f>IF('True_Odds_Calculator_3-way'!B890="","",'True_Odds_Calculator_3-way'!B890)</f>
        <v/>
      </c>
      <c r="C896" s="4" t="str">
        <f>IF('True_Odds_Calculator_3-way'!C890="","",'True_Odds_Calculator_3-way'!C890)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IF('True_Odds_Calculator_3-way'!A891="","",'True_Odds_Calculator_3-way'!A891)</f>
        <v/>
      </c>
      <c r="B897" s="4" t="str">
        <f>IF('True_Odds_Calculator_3-way'!B891="","",'True_Odds_Calculator_3-way'!B891)</f>
        <v/>
      </c>
      <c r="C897" s="4" t="str">
        <f>IF('True_Odds_Calculator_3-way'!C891="","",'True_Odds_Calculator_3-way'!C891)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IF('True_Odds_Calculator_3-way'!A892="","",'True_Odds_Calculator_3-way'!A892)</f>
        <v/>
      </c>
      <c r="B898" s="4" t="str">
        <f>IF('True_Odds_Calculator_3-way'!B892="","",'True_Odds_Calculator_3-way'!B892)</f>
        <v/>
      </c>
      <c r="C898" s="4" t="str">
        <f>IF('True_Odds_Calculator_3-way'!C892="","",'True_Odds_Calculator_3-way'!C892)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IF('True_Odds_Calculator_3-way'!A893="","",'True_Odds_Calculator_3-way'!A893)</f>
        <v/>
      </c>
      <c r="B899" s="4" t="str">
        <f>IF('True_Odds_Calculator_3-way'!B893="","",'True_Odds_Calculator_3-way'!B893)</f>
        <v/>
      </c>
      <c r="C899" s="4" t="str">
        <f>IF('True_Odds_Calculator_3-way'!C893="","",'True_Odds_Calculator_3-way'!C893)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IF('True_Odds_Calculator_3-way'!A894="","",'True_Odds_Calculator_3-way'!A894)</f>
        <v/>
      </c>
      <c r="B900" s="4" t="str">
        <f>IF('True_Odds_Calculator_3-way'!B894="","",'True_Odds_Calculator_3-way'!B894)</f>
        <v/>
      </c>
      <c r="C900" s="4" t="str">
        <f>IF('True_Odds_Calculator_3-way'!C894="","",'True_Odds_Calculator_3-way'!C894)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IF('True_Odds_Calculator_3-way'!A895="","",'True_Odds_Calculator_3-way'!A895)</f>
        <v/>
      </c>
      <c r="B901" s="4" t="str">
        <f>IF('True_Odds_Calculator_3-way'!B895="","",'True_Odds_Calculator_3-way'!B895)</f>
        <v/>
      </c>
      <c r="C901" s="4" t="str">
        <f>IF('True_Odds_Calculator_3-way'!C895="","",'True_Odds_Calculator_3-way'!C895)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IF('True_Odds_Calculator_3-way'!A896="","",'True_Odds_Calculator_3-way'!A896)</f>
        <v/>
      </c>
      <c r="B902" s="4" t="str">
        <f>IF('True_Odds_Calculator_3-way'!B896="","",'True_Odds_Calculator_3-way'!B896)</f>
        <v/>
      </c>
      <c r="C902" s="4" t="str">
        <f>IF('True_Odds_Calculator_3-way'!C896="","",'True_Odds_Calculator_3-way'!C896)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IF('True_Odds_Calculator_3-way'!A897="","",'True_Odds_Calculator_3-way'!A897)</f>
        <v/>
      </c>
      <c r="B903" s="4" t="str">
        <f>IF('True_Odds_Calculator_3-way'!B897="","",'True_Odds_Calculator_3-way'!B897)</f>
        <v/>
      </c>
      <c r="C903" s="4" t="str">
        <f>IF('True_Odds_Calculator_3-way'!C897="","",'True_Odds_Calculator_3-way'!C897)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IF('True_Odds_Calculator_3-way'!A898="","",'True_Odds_Calculator_3-way'!A898)</f>
        <v/>
      </c>
      <c r="B904" s="4" t="str">
        <f>IF('True_Odds_Calculator_3-way'!B898="","",'True_Odds_Calculator_3-way'!B898)</f>
        <v/>
      </c>
      <c r="C904" s="4" t="str">
        <f>IF('True_Odds_Calculator_3-way'!C898="","",'True_Odds_Calculator_3-way'!C898)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IF('True_Odds_Calculator_3-way'!A899="","",'True_Odds_Calculator_3-way'!A899)</f>
        <v/>
      </c>
      <c r="B905" s="4" t="str">
        <f>IF('True_Odds_Calculator_3-way'!B899="","",'True_Odds_Calculator_3-way'!B899)</f>
        <v/>
      </c>
      <c r="C905" s="4" t="str">
        <f>IF('True_Odds_Calculator_3-way'!C899="","",'True_Odds_Calculator_3-way'!C899)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IF('True_Odds_Calculator_3-way'!A900="","",'True_Odds_Calculator_3-way'!A900)</f>
        <v/>
      </c>
      <c r="B906" s="4" t="str">
        <f>IF('True_Odds_Calculator_3-way'!B900="","",'True_Odds_Calculator_3-way'!B900)</f>
        <v/>
      </c>
      <c r="C906" s="4" t="str">
        <f>IF('True_Odds_Calculator_3-way'!C900="","",'True_Odds_Calculator_3-way'!C900)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IF('True_Odds_Calculator_3-way'!A901="","",'True_Odds_Calculator_3-way'!A901)</f>
        <v/>
      </c>
      <c r="B907" s="4" t="str">
        <f>IF('True_Odds_Calculator_3-way'!B901="","",'True_Odds_Calculator_3-way'!B901)</f>
        <v/>
      </c>
      <c r="C907" s="4" t="str">
        <f>IF('True_Odds_Calculator_3-way'!C901="","",'True_Odds_Calculator_3-way'!C901)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IF('True_Odds_Calculator_3-way'!A902="","",'True_Odds_Calculator_3-way'!A902)</f>
        <v/>
      </c>
      <c r="B908" s="4" t="str">
        <f>IF('True_Odds_Calculator_3-way'!B902="","",'True_Odds_Calculator_3-way'!B902)</f>
        <v/>
      </c>
      <c r="C908" s="4" t="str">
        <f>IF('True_Odds_Calculator_3-way'!C902="","",'True_Odds_Calculator_3-way'!C902)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IF('True_Odds_Calculator_3-way'!A903="","",'True_Odds_Calculator_3-way'!A903)</f>
        <v/>
      </c>
      <c r="B909" s="4" t="str">
        <f>IF('True_Odds_Calculator_3-way'!B903="","",'True_Odds_Calculator_3-way'!B903)</f>
        <v/>
      </c>
      <c r="C909" s="4" t="str">
        <f>IF('True_Odds_Calculator_3-way'!C903="","",'True_Odds_Calculator_3-way'!C903)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IF('True_Odds_Calculator_3-way'!A904="","",'True_Odds_Calculator_3-way'!A904)</f>
        <v/>
      </c>
      <c r="B910" s="4" t="str">
        <f>IF('True_Odds_Calculator_3-way'!B904="","",'True_Odds_Calculator_3-way'!B904)</f>
        <v/>
      </c>
      <c r="C910" s="4" t="str">
        <f>IF('True_Odds_Calculator_3-way'!C904="","",'True_Odds_Calculator_3-way'!C904)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IF('True_Odds_Calculator_3-way'!A905="","",'True_Odds_Calculator_3-way'!A905)</f>
        <v/>
      </c>
      <c r="B911" s="4" t="str">
        <f>IF('True_Odds_Calculator_3-way'!B905="","",'True_Odds_Calculator_3-way'!B905)</f>
        <v/>
      </c>
      <c r="C911" s="4" t="str">
        <f>IF('True_Odds_Calculator_3-way'!C905="","",'True_Odds_Calculator_3-way'!C905)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IF('True_Odds_Calculator_3-way'!A906="","",'True_Odds_Calculator_3-way'!A906)</f>
        <v/>
      </c>
      <c r="B912" s="4" t="str">
        <f>IF('True_Odds_Calculator_3-way'!B906="","",'True_Odds_Calculator_3-way'!B906)</f>
        <v/>
      </c>
      <c r="C912" s="4" t="str">
        <f>IF('True_Odds_Calculator_3-way'!C906="","",'True_Odds_Calculator_3-way'!C906)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IF('True_Odds_Calculator_3-way'!A907="","",'True_Odds_Calculator_3-way'!A907)</f>
        <v/>
      </c>
      <c r="B913" s="4" t="str">
        <f>IF('True_Odds_Calculator_3-way'!B907="","",'True_Odds_Calculator_3-way'!B907)</f>
        <v/>
      </c>
      <c r="C913" s="4" t="str">
        <f>IF('True_Odds_Calculator_3-way'!C907="","",'True_Odds_Calculator_3-way'!C907)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IF('True_Odds_Calculator_3-way'!A908="","",'True_Odds_Calculator_3-way'!A908)</f>
        <v/>
      </c>
      <c r="B914" s="4" t="str">
        <f>IF('True_Odds_Calculator_3-way'!B908="","",'True_Odds_Calculator_3-way'!B908)</f>
        <v/>
      </c>
      <c r="C914" s="4" t="str">
        <f>IF('True_Odds_Calculator_3-way'!C908="","",'True_Odds_Calculator_3-way'!C908)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IF('True_Odds_Calculator_3-way'!A909="","",'True_Odds_Calculator_3-way'!A909)</f>
        <v/>
      </c>
      <c r="B915" s="4" t="str">
        <f>IF('True_Odds_Calculator_3-way'!B909="","",'True_Odds_Calculator_3-way'!B909)</f>
        <v/>
      </c>
      <c r="C915" s="4" t="str">
        <f>IF('True_Odds_Calculator_3-way'!C909="","",'True_Odds_Calculator_3-way'!C909)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IF('True_Odds_Calculator_3-way'!A910="","",'True_Odds_Calculator_3-way'!A910)</f>
        <v/>
      </c>
      <c r="B916" s="4" t="str">
        <f>IF('True_Odds_Calculator_3-way'!B910="","",'True_Odds_Calculator_3-way'!B910)</f>
        <v/>
      </c>
      <c r="C916" s="4" t="str">
        <f>IF('True_Odds_Calculator_3-way'!C910="","",'True_Odds_Calculator_3-way'!C910)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IF('True_Odds_Calculator_3-way'!A911="","",'True_Odds_Calculator_3-way'!A911)</f>
        <v/>
      </c>
      <c r="B917" s="4" t="str">
        <f>IF('True_Odds_Calculator_3-way'!B911="","",'True_Odds_Calculator_3-way'!B911)</f>
        <v/>
      </c>
      <c r="C917" s="4" t="str">
        <f>IF('True_Odds_Calculator_3-way'!C911="","",'True_Odds_Calculator_3-way'!C911)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IF('True_Odds_Calculator_3-way'!A912="","",'True_Odds_Calculator_3-way'!A912)</f>
        <v/>
      </c>
      <c r="B918" s="4" t="str">
        <f>IF('True_Odds_Calculator_3-way'!B912="","",'True_Odds_Calculator_3-way'!B912)</f>
        <v/>
      </c>
      <c r="C918" s="4" t="str">
        <f>IF('True_Odds_Calculator_3-way'!C912="","",'True_Odds_Calculator_3-way'!C912)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IF('True_Odds_Calculator_3-way'!A913="","",'True_Odds_Calculator_3-way'!A913)</f>
        <v/>
      </c>
      <c r="B919" s="4" t="str">
        <f>IF('True_Odds_Calculator_3-way'!B913="","",'True_Odds_Calculator_3-way'!B913)</f>
        <v/>
      </c>
      <c r="C919" s="4" t="str">
        <f>IF('True_Odds_Calculator_3-way'!C913="","",'True_Odds_Calculator_3-way'!C913)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IF('True_Odds_Calculator_3-way'!A914="","",'True_Odds_Calculator_3-way'!A914)</f>
        <v/>
      </c>
      <c r="B920" s="4" t="str">
        <f>IF('True_Odds_Calculator_3-way'!B914="","",'True_Odds_Calculator_3-way'!B914)</f>
        <v/>
      </c>
      <c r="C920" s="4" t="str">
        <f>IF('True_Odds_Calculator_3-way'!C914="","",'True_Odds_Calculator_3-way'!C914)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IF('True_Odds_Calculator_3-way'!A915="","",'True_Odds_Calculator_3-way'!A915)</f>
        <v/>
      </c>
      <c r="B921" s="4" t="str">
        <f>IF('True_Odds_Calculator_3-way'!B915="","",'True_Odds_Calculator_3-way'!B915)</f>
        <v/>
      </c>
      <c r="C921" s="4" t="str">
        <f>IF('True_Odds_Calculator_3-way'!C915="","",'True_Odds_Calculator_3-way'!C915)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IF('True_Odds_Calculator_3-way'!A916="","",'True_Odds_Calculator_3-way'!A916)</f>
        <v/>
      </c>
      <c r="B922" s="4" t="str">
        <f>IF('True_Odds_Calculator_3-way'!B916="","",'True_Odds_Calculator_3-way'!B916)</f>
        <v/>
      </c>
      <c r="C922" s="4" t="str">
        <f>IF('True_Odds_Calculator_3-way'!C916="","",'True_Odds_Calculator_3-way'!C916)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IF('True_Odds_Calculator_3-way'!A917="","",'True_Odds_Calculator_3-way'!A917)</f>
        <v/>
      </c>
      <c r="B923" s="4" t="str">
        <f>IF('True_Odds_Calculator_3-way'!B917="","",'True_Odds_Calculator_3-way'!B917)</f>
        <v/>
      </c>
      <c r="C923" s="4" t="str">
        <f>IF('True_Odds_Calculator_3-way'!C917="","",'True_Odds_Calculator_3-way'!C917)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IF('True_Odds_Calculator_3-way'!A918="","",'True_Odds_Calculator_3-way'!A918)</f>
        <v/>
      </c>
      <c r="B924" s="4" t="str">
        <f>IF('True_Odds_Calculator_3-way'!B918="","",'True_Odds_Calculator_3-way'!B918)</f>
        <v/>
      </c>
      <c r="C924" s="4" t="str">
        <f>IF('True_Odds_Calculator_3-way'!C918="","",'True_Odds_Calculator_3-way'!C918)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IF('True_Odds_Calculator_3-way'!A919="","",'True_Odds_Calculator_3-way'!A919)</f>
        <v/>
      </c>
      <c r="B925" s="4" t="str">
        <f>IF('True_Odds_Calculator_3-way'!B919="","",'True_Odds_Calculator_3-way'!B919)</f>
        <v/>
      </c>
      <c r="C925" s="4" t="str">
        <f>IF('True_Odds_Calculator_3-way'!C919="","",'True_Odds_Calculator_3-way'!C919)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IF('True_Odds_Calculator_3-way'!A920="","",'True_Odds_Calculator_3-way'!A920)</f>
        <v/>
      </c>
      <c r="B926" s="4" t="str">
        <f>IF('True_Odds_Calculator_3-way'!B920="","",'True_Odds_Calculator_3-way'!B920)</f>
        <v/>
      </c>
      <c r="C926" s="4" t="str">
        <f>IF('True_Odds_Calculator_3-way'!C920="","",'True_Odds_Calculator_3-way'!C920)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IF('True_Odds_Calculator_3-way'!A921="","",'True_Odds_Calculator_3-way'!A921)</f>
        <v/>
      </c>
      <c r="B927" s="4" t="str">
        <f>IF('True_Odds_Calculator_3-way'!B921="","",'True_Odds_Calculator_3-way'!B921)</f>
        <v/>
      </c>
      <c r="C927" s="4" t="str">
        <f>IF('True_Odds_Calculator_3-way'!C921="","",'True_Odds_Calculator_3-way'!C921)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IF('True_Odds_Calculator_3-way'!A922="","",'True_Odds_Calculator_3-way'!A922)</f>
        <v/>
      </c>
      <c r="B928" s="4" t="str">
        <f>IF('True_Odds_Calculator_3-way'!B922="","",'True_Odds_Calculator_3-way'!B922)</f>
        <v/>
      </c>
      <c r="C928" s="4" t="str">
        <f>IF('True_Odds_Calculator_3-way'!C922="","",'True_Odds_Calculator_3-way'!C922)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IF('True_Odds_Calculator_3-way'!A923="","",'True_Odds_Calculator_3-way'!A923)</f>
        <v/>
      </c>
      <c r="B929" s="4" t="str">
        <f>IF('True_Odds_Calculator_3-way'!B923="","",'True_Odds_Calculator_3-way'!B923)</f>
        <v/>
      </c>
      <c r="C929" s="4" t="str">
        <f>IF('True_Odds_Calculator_3-way'!C923="","",'True_Odds_Calculator_3-way'!C923)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IF('True_Odds_Calculator_3-way'!A924="","",'True_Odds_Calculator_3-way'!A924)</f>
        <v/>
      </c>
      <c r="B930" s="4" t="str">
        <f>IF('True_Odds_Calculator_3-way'!B924="","",'True_Odds_Calculator_3-way'!B924)</f>
        <v/>
      </c>
      <c r="C930" s="4" t="str">
        <f>IF('True_Odds_Calculator_3-way'!C924="","",'True_Odds_Calculator_3-way'!C924)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IF('True_Odds_Calculator_3-way'!A925="","",'True_Odds_Calculator_3-way'!A925)</f>
        <v/>
      </c>
      <c r="B931" s="4" t="str">
        <f>IF('True_Odds_Calculator_3-way'!B925="","",'True_Odds_Calculator_3-way'!B925)</f>
        <v/>
      </c>
      <c r="C931" s="4" t="str">
        <f>IF('True_Odds_Calculator_3-way'!C925="","",'True_Odds_Calculator_3-way'!C925)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IF('True_Odds_Calculator_3-way'!A926="","",'True_Odds_Calculator_3-way'!A926)</f>
        <v/>
      </c>
      <c r="B932" s="4" t="str">
        <f>IF('True_Odds_Calculator_3-way'!B926="","",'True_Odds_Calculator_3-way'!B926)</f>
        <v/>
      </c>
      <c r="C932" s="4" t="str">
        <f>IF('True_Odds_Calculator_3-way'!C926="","",'True_Odds_Calculator_3-way'!C926)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IF('True_Odds_Calculator_3-way'!A927="","",'True_Odds_Calculator_3-way'!A927)</f>
        <v/>
      </c>
      <c r="B933" s="4" t="str">
        <f>IF('True_Odds_Calculator_3-way'!B927="","",'True_Odds_Calculator_3-way'!B927)</f>
        <v/>
      </c>
      <c r="C933" s="4" t="str">
        <f>IF('True_Odds_Calculator_3-way'!C927="","",'True_Odds_Calculator_3-way'!C927)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IF('True_Odds_Calculator_3-way'!A928="","",'True_Odds_Calculator_3-way'!A928)</f>
        <v/>
      </c>
      <c r="B934" s="4" t="str">
        <f>IF('True_Odds_Calculator_3-way'!B928="","",'True_Odds_Calculator_3-way'!B928)</f>
        <v/>
      </c>
      <c r="C934" s="4" t="str">
        <f>IF('True_Odds_Calculator_3-way'!C928="","",'True_Odds_Calculator_3-way'!C928)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IF('True_Odds_Calculator_3-way'!A929="","",'True_Odds_Calculator_3-way'!A929)</f>
        <v/>
      </c>
      <c r="B935" s="4" t="str">
        <f>IF('True_Odds_Calculator_3-way'!B929="","",'True_Odds_Calculator_3-way'!B929)</f>
        <v/>
      </c>
      <c r="C935" s="4" t="str">
        <f>IF('True_Odds_Calculator_3-way'!C929="","",'True_Odds_Calculator_3-way'!C929)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IF('True_Odds_Calculator_3-way'!A930="","",'True_Odds_Calculator_3-way'!A930)</f>
        <v/>
      </c>
      <c r="B936" s="4" t="str">
        <f>IF('True_Odds_Calculator_3-way'!B930="","",'True_Odds_Calculator_3-way'!B930)</f>
        <v/>
      </c>
      <c r="C936" s="4" t="str">
        <f>IF('True_Odds_Calculator_3-way'!C930="","",'True_Odds_Calculator_3-way'!C930)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IF('True_Odds_Calculator_3-way'!A931="","",'True_Odds_Calculator_3-way'!A931)</f>
        <v/>
      </c>
      <c r="B937" s="4" t="str">
        <f>IF('True_Odds_Calculator_3-way'!B931="","",'True_Odds_Calculator_3-way'!B931)</f>
        <v/>
      </c>
      <c r="C937" s="4" t="str">
        <f>IF('True_Odds_Calculator_3-way'!C931="","",'True_Odds_Calculator_3-way'!C931)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IF('True_Odds_Calculator_3-way'!A932="","",'True_Odds_Calculator_3-way'!A932)</f>
        <v/>
      </c>
      <c r="B938" s="4" t="str">
        <f>IF('True_Odds_Calculator_3-way'!B932="","",'True_Odds_Calculator_3-way'!B932)</f>
        <v/>
      </c>
      <c r="C938" s="4" t="str">
        <f>IF('True_Odds_Calculator_3-way'!C932="","",'True_Odds_Calculator_3-way'!C932)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IF('True_Odds_Calculator_3-way'!A933="","",'True_Odds_Calculator_3-way'!A933)</f>
        <v/>
      </c>
      <c r="B939" s="4" t="str">
        <f>IF('True_Odds_Calculator_3-way'!B933="","",'True_Odds_Calculator_3-way'!B933)</f>
        <v/>
      </c>
      <c r="C939" s="4" t="str">
        <f>IF('True_Odds_Calculator_3-way'!C933="","",'True_Odds_Calculator_3-way'!C933)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IF('True_Odds_Calculator_3-way'!A934="","",'True_Odds_Calculator_3-way'!A934)</f>
        <v/>
      </c>
      <c r="B940" s="4" t="str">
        <f>IF('True_Odds_Calculator_3-way'!B934="","",'True_Odds_Calculator_3-way'!B934)</f>
        <v/>
      </c>
      <c r="C940" s="4" t="str">
        <f>IF('True_Odds_Calculator_3-way'!C934="","",'True_Odds_Calculator_3-way'!C934)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IF('True_Odds_Calculator_3-way'!A935="","",'True_Odds_Calculator_3-way'!A935)</f>
        <v/>
      </c>
      <c r="B941" s="4" t="str">
        <f>IF('True_Odds_Calculator_3-way'!B935="","",'True_Odds_Calculator_3-way'!B935)</f>
        <v/>
      </c>
      <c r="C941" s="4" t="str">
        <f>IF('True_Odds_Calculator_3-way'!C935="","",'True_Odds_Calculator_3-way'!C935)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IF('True_Odds_Calculator_3-way'!A936="","",'True_Odds_Calculator_3-way'!A936)</f>
        <v/>
      </c>
      <c r="B942" s="4" t="str">
        <f>IF('True_Odds_Calculator_3-way'!B936="","",'True_Odds_Calculator_3-way'!B936)</f>
        <v/>
      </c>
      <c r="C942" s="4" t="str">
        <f>IF('True_Odds_Calculator_3-way'!C936="","",'True_Odds_Calculator_3-way'!C936)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IF('True_Odds_Calculator_3-way'!A937="","",'True_Odds_Calculator_3-way'!A937)</f>
        <v/>
      </c>
      <c r="B943" s="4" t="str">
        <f>IF('True_Odds_Calculator_3-way'!B937="","",'True_Odds_Calculator_3-way'!B937)</f>
        <v/>
      </c>
      <c r="C943" s="4" t="str">
        <f>IF('True_Odds_Calculator_3-way'!C937="","",'True_Odds_Calculator_3-way'!C937)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IF('True_Odds_Calculator_3-way'!A938="","",'True_Odds_Calculator_3-way'!A938)</f>
        <v/>
      </c>
      <c r="B944" s="4" t="str">
        <f>IF('True_Odds_Calculator_3-way'!B938="","",'True_Odds_Calculator_3-way'!B938)</f>
        <v/>
      </c>
      <c r="C944" s="4" t="str">
        <f>IF('True_Odds_Calculator_3-way'!C938="","",'True_Odds_Calculator_3-way'!C938)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IF('True_Odds_Calculator_3-way'!A939="","",'True_Odds_Calculator_3-way'!A939)</f>
        <v/>
      </c>
      <c r="B945" s="4" t="str">
        <f>IF('True_Odds_Calculator_3-way'!B939="","",'True_Odds_Calculator_3-way'!B939)</f>
        <v/>
      </c>
      <c r="C945" s="4" t="str">
        <f>IF('True_Odds_Calculator_3-way'!C939="","",'True_Odds_Calculator_3-way'!C939)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IF('True_Odds_Calculator_3-way'!A940="","",'True_Odds_Calculator_3-way'!A940)</f>
        <v/>
      </c>
      <c r="B946" s="4" t="str">
        <f>IF('True_Odds_Calculator_3-way'!B940="","",'True_Odds_Calculator_3-way'!B940)</f>
        <v/>
      </c>
      <c r="C946" s="4" t="str">
        <f>IF('True_Odds_Calculator_3-way'!C940="","",'True_Odds_Calculator_3-way'!C940)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IF('True_Odds_Calculator_3-way'!A941="","",'True_Odds_Calculator_3-way'!A941)</f>
        <v/>
      </c>
      <c r="B947" s="4" t="str">
        <f>IF('True_Odds_Calculator_3-way'!B941="","",'True_Odds_Calculator_3-way'!B941)</f>
        <v/>
      </c>
      <c r="C947" s="4" t="str">
        <f>IF('True_Odds_Calculator_3-way'!C941="","",'True_Odds_Calculator_3-way'!C941)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IF('True_Odds_Calculator_3-way'!A942="","",'True_Odds_Calculator_3-way'!A942)</f>
        <v/>
      </c>
      <c r="B948" s="4" t="str">
        <f>IF('True_Odds_Calculator_3-way'!B942="","",'True_Odds_Calculator_3-way'!B942)</f>
        <v/>
      </c>
      <c r="C948" s="4" t="str">
        <f>IF('True_Odds_Calculator_3-way'!C942="","",'True_Odds_Calculator_3-way'!C942)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IF('True_Odds_Calculator_3-way'!A943="","",'True_Odds_Calculator_3-way'!A943)</f>
        <v/>
      </c>
      <c r="B949" s="4" t="str">
        <f>IF('True_Odds_Calculator_3-way'!B943="","",'True_Odds_Calculator_3-way'!B943)</f>
        <v/>
      </c>
      <c r="C949" s="4" t="str">
        <f>IF('True_Odds_Calculator_3-way'!C943="","",'True_Odds_Calculator_3-way'!C943)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IF('True_Odds_Calculator_3-way'!A944="","",'True_Odds_Calculator_3-way'!A944)</f>
        <v/>
      </c>
      <c r="B950" s="4" t="str">
        <f>IF('True_Odds_Calculator_3-way'!B944="","",'True_Odds_Calculator_3-way'!B944)</f>
        <v/>
      </c>
      <c r="C950" s="4" t="str">
        <f>IF('True_Odds_Calculator_3-way'!C944="","",'True_Odds_Calculator_3-way'!C944)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IF('True_Odds_Calculator_3-way'!A945="","",'True_Odds_Calculator_3-way'!A945)</f>
        <v/>
      </c>
      <c r="B951" s="4" t="str">
        <f>IF('True_Odds_Calculator_3-way'!B945="","",'True_Odds_Calculator_3-way'!B945)</f>
        <v/>
      </c>
      <c r="C951" s="4" t="str">
        <f>IF('True_Odds_Calculator_3-way'!C945="","",'True_Odds_Calculator_3-way'!C945)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IF('True_Odds_Calculator_3-way'!A946="","",'True_Odds_Calculator_3-way'!A946)</f>
        <v/>
      </c>
      <c r="B952" s="4" t="str">
        <f>IF('True_Odds_Calculator_3-way'!B946="","",'True_Odds_Calculator_3-way'!B946)</f>
        <v/>
      </c>
      <c r="C952" s="4" t="str">
        <f>IF('True_Odds_Calculator_3-way'!C946="","",'True_Odds_Calculator_3-way'!C946)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IF('True_Odds_Calculator_3-way'!A947="","",'True_Odds_Calculator_3-way'!A947)</f>
        <v/>
      </c>
      <c r="B953" s="4" t="str">
        <f>IF('True_Odds_Calculator_3-way'!B947="","",'True_Odds_Calculator_3-way'!B947)</f>
        <v/>
      </c>
      <c r="C953" s="4" t="str">
        <f>IF('True_Odds_Calculator_3-way'!C947="","",'True_Odds_Calculator_3-way'!C947)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IF('True_Odds_Calculator_3-way'!A948="","",'True_Odds_Calculator_3-way'!A948)</f>
        <v/>
      </c>
      <c r="B954" s="4" t="str">
        <f>IF('True_Odds_Calculator_3-way'!B948="","",'True_Odds_Calculator_3-way'!B948)</f>
        <v/>
      </c>
      <c r="C954" s="4" t="str">
        <f>IF('True_Odds_Calculator_3-way'!C948="","",'True_Odds_Calculator_3-way'!C948)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IF('True_Odds_Calculator_3-way'!A949="","",'True_Odds_Calculator_3-way'!A949)</f>
        <v/>
      </c>
      <c r="B955" s="4" t="str">
        <f>IF('True_Odds_Calculator_3-way'!B949="","",'True_Odds_Calculator_3-way'!B949)</f>
        <v/>
      </c>
      <c r="C955" s="4" t="str">
        <f>IF('True_Odds_Calculator_3-way'!C949="","",'True_Odds_Calculator_3-way'!C949)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IF('True_Odds_Calculator_3-way'!A950="","",'True_Odds_Calculator_3-way'!A950)</f>
        <v/>
      </c>
      <c r="B956" s="4" t="str">
        <f>IF('True_Odds_Calculator_3-way'!B950="","",'True_Odds_Calculator_3-way'!B950)</f>
        <v/>
      </c>
      <c r="C956" s="4" t="str">
        <f>IF('True_Odds_Calculator_3-way'!C950="","",'True_Odds_Calculator_3-way'!C950)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IF('True_Odds_Calculator_3-way'!A951="","",'True_Odds_Calculator_3-way'!A951)</f>
        <v/>
      </c>
      <c r="B957" s="4" t="str">
        <f>IF('True_Odds_Calculator_3-way'!B951="","",'True_Odds_Calculator_3-way'!B951)</f>
        <v/>
      </c>
      <c r="C957" s="4" t="str">
        <f>IF('True_Odds_Calculator_3-way'!C951="","",'True_Odds_Calculator_3-way'!C951)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IF('True_Odds_Calculator_3-way'!A952="","",'True_Odds_Calculator_3-way'!A952)</f>
        <v/>
      </c>
      <c r="B958" s="4" t="str">
        <f>IF('True_Odds_Calculator_3-way'!B952="","",'True_Odds_Calculator_3-way'!B952)</f>
        <v/>
      </c>
      <c r="C958" s="4" t="str">
        <f>IF('True_Odds_Calculator_3-way'!C952="","",'True_Odds_Calculator_3-way'!C952)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IF('True_Odds_Calculator_3-way'!A953="","",'True_Odds_Calculator_3-way'!A953)</f>
        <v/>
      </c>
      <c r="B959" s="4" t="str">
        <f>IF('True_Odds_Calculator_3-way'!B953="","",'True_Odds_Calculator_3-way'!B953)</f>
        <v/>
      </c>
      <c r="C959" s="4" t="str">
        <f>IF('True_Odds_Calculator_3-way'!C953="","",'True_Odds_Calculator_3-way'!C953)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IF('True_Odds_Calculator_3-way'!A954="","",'True_Odds_Calculator_3-way'!A954)</f>
        <v/>
      </c>
      <c r="B960" s="4" t="str">
        <f>IF('True_Odds_Calculator_3-way'!B954="","",'True_Odds_Calculator_3-way'!B954)</f>
        <v/>
      </c>
      <c r="C960" s="4" t="str">
        <f>IF('True_Odds_Calculator_3-way'!C954="","",'True_Odds_Calculator_3-way'!C954)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IF('True_Odds_Calculator_3-way'!A955="","",'True_Odds_Calculator_3-way'!A955)</f>
        <v/>
      </c>
      <c r="B961" s="4" t="str">
        <f>IF('True_Odds_Calculator_3-way'!B955="","",'True_Odds_Calculator_3-way'!B955)</f>
        <v/>
      </c>
      <c r="C961" s="4" t="str">
        <f>IF('True_Odds_Calculator_3-way'!C955="","",'True_Odds_Calculator_3-way'!C955)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IF('True_Odds_Calculator_3-way'!A956="","",'True_Odds_Calculator_3-way'!A956)</f>
        <v/>
      </c>
      <c r="B962" s="4" t="str">
        <f>IF('True_Odds_Calculator_3-way'!B956="","",'True_Odds_Calculator_3-way'!B956)</f>
        <v/>
      </c>
      <c r="C962" s="4" t="str">
        <f>IF('True_Odds_Calculator_3-way'!C956="","",'True_Odds_Calculator_3-way'!C956)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IF('True_Odds_Calculator_3-way'!A957="","",'True_Odds_Calculator_3-way'!A957)</f>
        <v/>
      </c>
      <c r="B963" s="4" t="str">
        <f>IF('True_Odds_Calculator_3-way'!B957="","",'True_Odds_Calculator_3-way'!B957)</f>
        <v/>
      </c>
      <c r="C963" s="4" t="str">
        <f>IF('True_Odds_Calculator_3-way'!C957="","",'True_Odds_Calculator_3-way'!C957)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IF('True_Odds_Calculator_3-way'!A958="","",'True_Odds_Calculator_3-way'!A958)</f>
        <v/>
      </c>
      <c r="B964" s="4" t="str">
        <f>IF('True_Odds_Calculator_3-way'!B958="","",'True_Odds_Calculator_3-way'!B958)</f>
        <v/>
      </c>
      <c r="C964" s="4" t="str">
        <f>IF('True_Odds_Calculator_3-way'!C958="","",'True_Odds_Calculator_3-way'!C958)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IF('True_Odds_Calculator_3-way'!A959="","",'True_Odds_Calculator_3-way'!A959)</f>
        <v/>
      </c>
      <c r="B965" s="4" t="str">
        <f>IF('True_Odds_Calculator_3-way'!B959="","",'True_Odds_Calculator_3-way'!B959)</f>
        <v/>
      </c>
      <c r="C965" s="4" t="str">
        <f>IF('True_Odds_Calculator_3-way'!C959="","",'True_Odds_Calculator_3-way'!C959)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IF('True_Odds_Calculator_3-way'!A960="","",'True_Odds_Calculator_3-way'!A960)</f>
        <v/>
      </c>
      <c r="B966" s="4" t="str">
        <f>IF('True_Odds_Calculator_3-way'!B960="","",'True_Odds_Calculator_3-way'!B960)</f>
        <v/>
      </c>
      <c r="C966" s="4" t="str">
        <f>IF('True_Odds_Calculator_3-way'!C960="","",'True_Odds_Calculator_3-way'!C960)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IF('True_Odds_Calculator_3-way'!A961="","",'True_Odds_Calculator_3-way'!A961)</f>
        <v/>
      </c>
      <c r="B967" s="4" t="str">
        <f>IF('True_Odds_Calculator_3-way'!B961="","",'True_Odds_Calculator_3-way'!B961)</f>
        <v/>
      </c>
      <c r="C967" s="4" t="str">
        <f>IF('True_Odds_Calculator_3-way'!C961="","",'True_Odds_Calculator_3-way'!C961)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IF('True_Odds_Calculator_3-way'!A962="","",'True_Odds_Calculator_3-way'!A962)</f>
        <v/>
      </c>
      <c r="B968" s="4" t="str">
        <f>IF('True_Odds_Calculator_3-way'!B962="","",'True_Odds_Calculator_3-way'!B962)</f>
        <v/>
      </c>
      <c r="C968" s="4" t="str">
        <f>IF('True_Odds_Calculator_3-way'!C962="","",'True_Odds_Calculator_3-way'!C962)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IF('True_Odds_Calculator_3-way'!A963="","",'True_Odds_Calculator_3-way'!A963)</f>
        <v/>
      </c>
      <c r="B969" s="4" t="str">
        <f>IF('True_Odds_Calculator_3-way'!B963="","",'True_Odds_Calculator_3-way'!B963)</f>
        <v/>
      </c>
      <c r="C969" s="4" t="str">
        <f>IF('True_Odds_Calculator_3-way'!C963="","",'True_Odds_Calculator_3-way'!C963)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IF('True_Odds_Calculator_3-way'!A964="","",'True_Odds_Calculator_3-way'!A964)</f>
        <v/>
      </c>
      <c r="B970" s="4" t="str">
        <f>IF('True_Odds_Calculator_3-way'!B964="","",'True_Odds_Calculator_3-way'!B964)</f>
        <v/>
      </c>
      <c r="C970" s="4" t="str">
        <f>IF('True_Odds_Calculator_3-way'!C964="","",'True_Odds_Calculator_3-way'!C964)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IF('True_Odds_Calculator_3-way'!A965="","",'True_Odds_Calculator_3-way'!A965)</f>
        <v/>
      </c>
      <c r="B971" s="4" t="str">
        <f>IF('True_Odds_Calculator_3-way'!B965="","",'True_Odds_Calculator_3-way'!B965)</f>
        <v/>
      </c>
      <c r="C971" s="4" t="str">
        <f>IF('True_Odds_Calculator_3-way'!C965="","",'True_Odds_Calculator_3-way'!C965)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IF('True_Odds_Calculator_3-way'!A966="","",'True_Odds_Calculator_3-way'!A966)</f>
        <v/>
      </c>
      <c r="B972" s="4" t="str">
        <f>IF('True_Odds_Calculator_3-way'!B966="","",'True_Odds_Calculator_3-way'!B966)</f>
        <v/>
      </c>
      <c r="C972" s="4" t="str">
        <f>IF('True_Odds_Calculator_3-way'!C966="","",'True_Odds_Calculator_3-way'!C966)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IF('True_Odds_Calculator_3-way'!A967="","",'True_Odds_Calculator_3-way'!A967)</f>
        <v/>
      </c>
      <c r="B973" s="4" t="str">
        <f>IF('True_Odds_Calculator_3-way'!B967="","",'True_Odds_Calculator_3-way'!B967)</f>
        <v/>
      </c>
      <c r="C973" s="4" t="str">
        <f>IF('True_Odds_Calculator_3-way'!C967="","",'True_Odds_Calculator_3-way'!C967)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IF('True_Odds_Calculator_3-way'!A968="","",'True_Odds_Calculator_3-way'!A968)</f>
        <v/>
      </c>
      <c r="B974" s="4" t="str">
        <f>IF('True_Odds_Calculator_3-way'!B968="","",'True_Odds_Calculator_3-way'!B968)</f>
        <v/>
      </c>
      <c r="C974" s="4" t="str">
        <f>IF('True_Odds_Calculator_3-way'!C968="","",'True_Odds_Calculator_3-way'!C968)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IF('True_Odds_Calculator_3-way'!A969="","",'True_Odds_Calculator_3-way'!A969)</f>
        <v/>
      </c>
      <c r="B975" s="4" t="str">
        <f>IF('True_Odds_Calculator_3-way'!B969="","",'True_Odds_Calculator_3-way'!B969)</f>
        <v/>
      </c>
      <c r="C975" s="4" t="str">
        <f>IF('True_Odds_Calculator_3-way'!C969="","",'True_Odds_Calculator_3-way'!C969)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IF('True_Odds_Calculator_3-way'!A970="","",'True_Odds_Calculator_3-way'!A970)</f>
        <v/>
      </c>
      <c r="B976" s="4" t="str">
        <f>IF('True_Odds_Calculator_3-way'!B970="","",'True_Odds_Calculator_3-way'!B970)</f>
        <v/>
      </c>
      <c r="C976" s="4" t="str">
        <f>IF('True_Odds_Calculator_3-way'!C970="","",'True_Odds_Calculator_3-way'!C970)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IF('True_Odds_Calculator_3-way'!A971="","",'True_Odds_Calculator_3-way'!A971)</f>
        <v/>
      </c>
      <c r="B977" s="4" t="str">
        <f>IF('True_Odds_Calculator_3-way'!B971="","",'True_Odds_Calculator_3-way'!B971)</f>
        <v/>
      </c>
      <c r="C977" s="4" t="str">
        <f>IF('True_Odds_Calculator_3-way'!C971="","",'True_Odds_Calculator_3-way'!C971)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IF('True_Odds_Calculator_3-way'!A972="","",'True_Odds_Calculator_3-way'!A972)</f>
        <v/>
      </c>
      <c r="B978" s="4" t="str">
        <f>IF('True_Odds_Calculator_3-way'!B972="","",'True_Odds_Calculator_3-way'!B972)</f>
        <v/>
      </c>
      <c r="C978" s="4" t="str">
        <f>IF('True_Odds_Calculator_3-way'!C972="","",'True_Odds_Calculator_3-way'!C972)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IF('True_Odds_Calculator_3-way'!A973="","",'True_Odds_Calculator_3-way'!A973)</f>
        <v/>
      </c>
      <c r="B979" s="4" t="str">
        <f>IF('True_Odds_Calculator_3-way'!B973="","",'True_Odds_Calculator_3-way'!B973)</f>
        <v/>
      </c>
      <c r="C979" s="4" t="str">
        <f>IF('True_Odds_Calculator_3-way'!C973="","",'True_Odds_Calculator_3-way'!C973)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IF('True_Odds_Calculator_3-way'!A974="","",'True_Odds_Calculator_3-way'!A974)</f>
        <v/>
      </c>
      <c r="B980" s="4" t="str">
        <f>IF('True_Odds_Calculator_3-way'!B974="","",'True_Odds_Calculator_3-way'!B974)</f>
        <v/>
      </c>
      <c r="C980" s="4" t="str">
        <f>IF('True_Odds_Calculator_3-way'!C974="","",'True_Odds_Calculator_3-way'!C974)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IF('True_Odds_Calculator_3-way'!A975="","",'True_Odds_Calculator_3-way'!A975)</f>
        <v/>
      </c>
      <c r="B981" s="4" t="str">
        <f>IF('True_Odds_Calculator_3-way'!B975="","",'True_Odds_Calculator_3-way'!B975)</f>
        <v/>
      </c>
      <c r="C981" s="4" t="str">
        <f>IF('True_Odds_Calculator_3-way'!C975="","",'True_Odds_Calculator_3-way'!C975)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IF('True_Odds_Calculator_3-way'!A976="","",'True_Odds_Calculator_3-way'!A976)</f>
        <v/>
      </c>
      <c r="B982" s="4" t="str">
        <f>IF('True_Odds_Calculator_3-way'!B976="","",'True_Odds_Calculator_3-way'!B976)</f>
        <v/>
      </c>
      <c r="C982" s="4" t="str">
        <f>IF('True_Odds_Calculator_3-way'!C976="","",'True_Odds_Calculator_3-way'!C976)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IF('True_Odds_Calculator_3-way'!A977="","",'True_Odds_Calculator_3-way'!A977)</f>
        <v/>
      </c>
      <c r="B983" s="4" t="str">
        <f>IF('True_Odds_Calculator_3-way'!B977="","",'True_Odds_Calculator_3-way'!B977)</f>
        <v/>
      </c>
      <c r="C983" s="4" t="str">
        <f>IF('True_Odds_Calculator_3-way'!C977="","",'True_Odds_Calculator_3-way'!C977)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IF('True_Odds_Calculator_3-way'!A978="","",'True_Odds_Calculator_3-way'!A978)</f>
        <v/>
      </c>
      <c r="B984" s="4" t="str">
        <f>IF('True_Odds_Calculator_3-way'!B978="","",'True_Odds_Calculator_3-way'!B978)</f>
        <v/>
      </c>
      <c r="C984" s="4" t="str">
        <f>IF('True_Odds_Calculator_3-way'!C978="","",'True_Odds_Calculator_3-way'!C978)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IF('True_Odds_Calculator_3-way'!A979="","",'True_Odds_Calculator_3-way'!A979)</f>
        <v/>
      </c>
      <c r="B985" s="4" t="str">
        <f>IF('True_Odds_Calculator_3-way'!B979="","",'True_Odds_Calculator_3-way'!B979)</f>
        <v/>
      </c>
      <c r="C985" s="4" t="str">
        <f>IF('True_Odds_Calculator_3-way'!C979="","",'True_Odds_Calculator_3-way'!C979)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IF('True_Odds_Calculator_3-way'!A980="","",'True_Odds_Calculator_3-way'!A980)</f>
        <v/>
      </c>
      <c r="B986" s="4" t="str">
        <f>IF('True_Odds_Calculator_3-way'!B980="","",'True_Odds_Calculator_3-way'!B980)</f>
        <v/>
      </c>
      <c r="C986" s="4" t="str">
        <f>IF('True_Odds_Calculator_3-way'!C980="","",'True_Odds_Calculator_3-way'!C980)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IF('True_Odds_Calculator_3-way'!A981="","",'True_Odds_Calculator_3-way'!A981)</f>
        <v/>
      </c>
      <c r="B987" s="4" t="str">
        <f>IF('True_Odds_Calculator_3-way'!B981="","",'True_Odds_Calculator_3-way'!B981)</f>
        <v/>
      </c>
      <c r="C987" s="4" t="str">
        <f>IF('True_Odds_Calculator_3-way'!C981="","",'True_Odds_Calculator_3-way'!C981)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IF('True_Odds_Calculator_3-way'!A982="","",'True_Odds_Calculator_3-way'!A982)</f>
        <v/>
      </c>
      <c r="B988" s="4" t="str">
        <f>IF('True_Odds_Calculator_3-way'!B982="","",'True_Odds_Calculator_3-way'!B982)</f>
        <v/>
      </c>
      <c r="C988" s="4" t="str">
        <f>IF('True_Odds_Calculator_3-way'!C982="","",'True_Odds_Calculator_3-way'!C982)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IF('True_Odds_Calculator_3-way'!A983="","",'True_Odds_Calculator_3-way'!A983)</f>
        <v/>
      </c>
      <c r="B989" s="4" t="str">
        <f>IF('True_Odds_Calculator_3-way'!B983="","",'True_Odds_Calculator_3-way'!B983)</f>
        <v/>
      </c>
      <c r="C989" s="4" t="str">
        <f>IF('True_Odds_Calculator_3-way'!C983="","",'True_Odds_Calculator_3-way'!C983)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IF('True_Odds_Calculator_3-way'!A984="","",'True_Odds_Calculator_3-way'!A984)</f>
        <v/>
      </c>
      <c r="B990" s="4" t="str">
        <f>IF('True_Odds_Calculator_3-way'!B984="","",'True_Odds_Calculator_3-way'!B984)</f>
        <v/>
      </c>
      <c r="C990" s="4" t="str">
        <f>IF('True_Odds_Calculator_3-way'!C984="","",'True_Odds_Calculator_3-way'!C984)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IF('True_Odds_Calculator_3-way'!A985="","",'True_Odds_Calculator_3-way'!A985)</f>
        <v/>
      </c>
      <c r="B991" s="4" t="str">
        <f>IF('True_Odds_Calculator_3-way'!B985="","",'True_Odds_Calculator_3-way'!B985)</f>
        <v/>
      </c>
      <c r="C991" s="4" t="str">
        <f>IF('True_Odds_Calculator_3-way'!C985="","",'True_Odds_Calculator_3-way'!C985)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IF('True_Odds_Calculator_3-way'!A986="","",'True_Odds_Calculator_3-way'!A986)</f>
        <v/>
      </c>
      <c r="B992" s="4" t="str">
        <f>IF('True_Odds_Calculator_3-way'!B986="","",'True_Odds_Calculator_3-way'!B986)</f>
        <v/>
      </c>
      <c r="C992" s="4" t="str">
        <f>IF('True_Odds_Calculator_3-way'!C986="","",'True_Odds_Calculator_3-way'!C986)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IF('True_Odds_Calculator_3-way'!A987="","",'True_Odds_Calculator_3-way'!A987)</f>
        <v/>
      </c>
      <c r="B993" s="4" t="str">
        <f>IF('True_Odds_Calculator_3-way'!B987="","",'True_Odds_Calculator_3-way'!B987)</f>
        <v/>
      </c>
      <c r="C993" s="4" t="str">
        <f>IF('True_Odds_Calculator_3-way'!C987="","",'True_Odds_Calculator_3-way'!C987)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IF('True_Odds_Calculator_3-way'!A988="","",'True_Odds_Calculator_3-way'!A988)</f>
        <v/>
      </c>
      <c r="B994" s="4" t="str">
        <f>IF('True_Odds_Calculator_3-way'!B988="","",'True_Odds_Calculator_3-way'!B988)</f>
        <v/>
      </c>
      <c r="C994" s="4" t="str">
        <f>IF('True_Odds_Calculator_3-way'!C988="","",'True_Odds_Calculator_3-way'!C988)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IF('True_Odds_Calculator_3-way'!A989="","",'True_Odds_Calculator_3-way'!A989)</f>
        <v/>
      </c>
      <c r="B995" s="4" t="str">
        <f>IF('True_Odds_Calculator_3-way'!B989="","",'True_Odds_Calculator_3-way'!B989)</f>
        <v/>
      </c>
      <c r="C995" s="4" t="str">
        <f>IF('True_Odds_Calculator_3-way'!C989="","",'True_Odds_Calculator_3-way'!C989)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IF('True_Odds_Calculator_3-way'!A990="","",'True_Odds_Calculator_3-way'!A990)</f>
        <v/>
      </c>
      <c r="B996" s="4" t="str">
        <f>IF('True_Odds_Calculator_3-way'!B990="","",'True_Odds_Calculator_3-way'!B990)</f>
        <v/>
      </c>
      <c r="C996" s="4" t="str">
        <f>IF('True_Odds_Calculator_3-way'!C990="","",'True_Odds_Calculator_3-way'!C990)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IF('True_Odds_Calculator_3-way'!A991="","",'True_Odds_Calculator_3-way'!A991)</f>
        <v/>
      </c>
      <c r="B997" s="4" t="str">
        <f>IF('True_Odds_Calculator_3-way'!B991="","",'True_Odds_Calculator_3-way'!B991)</f>
        <v/>
      </c>
      <c r="C997" s="4" t="str">
        <f>IF('True_Odds_Calculator_3-way'!C991="","",'True_Odds_Calculator_3-way'!C991)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IF('True_Odds_Calculator_3-way'!A992="","",'True_Odds_Calculator_3-way'!A992)</f>
        <v/>
      </c>
      <c r="B998" s="4" t="str">
        <f>IF('True_Odds_Calculator_3-way'!B992="","",'True_Odds_Calculator_3-way'!B992)</f>
        <v/>
      </c>
      <c r="C998" s="4" t="str">
        <f>IF('True_Odds_Calculator_3-way'!C992="","",'True_Odds_Calculator_3-way'!C992)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IF('True_Odds_Calculator_3-way'!A993="","",'True_Odds_Calculator_3-way'!A993)</f>
        <v/>
      </c>
      <c r="B999" s="4" t="str">
        <f>IF('True_Odds_Calculator_3-way'!B993="","",'True_Odds_Calculator_3-way'!B993)</f>
        <v/>
      </c>
      <c r="C999" s="4" t="str">
        <f>IF('True_Odds_Calculator_3-way'!C993="","",'True_Odds_Calculator_3-way'!C993)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IF('True_Odds_Calculator_3-way'!A994="","",'True_Odds_Calculator_3-way'!A994)</f>
        <v/>
      </c>
      <c r="B1000" s="4" t="str">
        <f>IF('True_Odds_Calculator_3-way'!B994="","",'True_Odds_Calculator_3-way'!B994)</f>
        <v/>
      </c>
      <c r="C1000" s="4" t="str">
        <f>IF('True_Odds_Calculator_3-way'!C994="","",'True_Odds_Calculator_3-way'!C994)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IF('True_Odds_Calculator_3-way'!A995="","",'True_Odds_Calculator_3-way'!A995)</f>
        <v/>
      </c>
      <c r="B1001" s="4" t="str">
        <f>IF('True_Odds_Calculator_3-way'!B995="","",'True_Odds_Calculator_3-way'!B995)</f>
        <v/>
      </c>
      <c r="C1001" s="4" t="str">
        <f>IF('True_Odds_Calculator_3-way'!C995="","",'True_Odds_Calculator_3-way'!C995)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1.8</v>
      </c>
      <c r="B2" s="4">
        <f>IF('True_Odds_Calculator_2-way'!B3="","",'True_Odds_Calculator_2-way'!B3)</f>
        <v>2.0699999999999998</v>
      </c>
      <c r="C2" s="4">
        <f>1/A2</f>
        <v>0.55555555555555558</v>
      </c>
      <c r="D2">
        <f>1/B2</f>
        <v>0.48309178743961356</v>
      </c>
      <c r="E2">
        <f>C2+D2-1</f>
        <v>3.8647342995169254E-2</v>
      </c>
      <c r="F2">
        <f>C2+D2-(C2*D2)-1</f>
        <v>-0.22973698336017168</v>
      </c>
      <c r="G2">
        <v>0</v>
      </c>
      <c r="H2">
        <f>C2*D2</f>
        <v>0.26838432635534087</v>
      </c>
      <c r="I2">
        <f>((-4*F2*H2)^0.5)/(2*F2)</f>
        <v>-1.0808442529177926</v>
      </c>
      <c r="J2">
        <f>(-((-4*F2*H2)^0.5))/(2*F2)</f>
        <v>1.0808442529177926</v>
      </c>
      <c r="K2">
        <f>IF(A2="","",(C2/($J2+C2-($J2*C2))))</f>
        <v>0.53628636852729539</v>
      </c>
      <c r="L2">
        <f>IF(B2="","",(D2/($J2+D2-($J2*D2))))</f>
        <v>0.46371363147270434</v>
      </c>
      <c r="M2">
        <f>IF(A2="","",1/K2)</f>
        <v>1.8646754023342345</v>
      </c>
      <c r="N2">
        <f>IF(B2="","",1/L2)</f>
        <v>2.1565033506220384</v>
      </c>
    </row>
    <row r="3" spans="1:14" x14ac:dyDescent="0.25">
      <c r="A3" s="4">
        <f>IF('True_Odds_Calculator_2-way'!A4="","",'True_Odds_Calculator_2-way'!A4)</f>
        <v>1.59</v>
      </c>
      <c r="B3" s="4">
        <f>IF('True_Odds_Calculator_2-way'!B4="","",'True_Odds_Calculator_2-way'!B4)</f>
        <v>2.5</v>
      </c>
      <c r="C3" s="4">
        <f t="shared" ref="C3:C66" si="0">1/A3</f>
        <v>0.62893081761006286</v>
      </c>
      <c r="D3">
        <f t="shared" ref="D3:D66" si="1">1/B3</f>
        <v>0.4</v>
      </c>
      <c r="E3">
        <f t="shared" ref="E3:E66" si="2">C3+D3-1</f>
        <v>2.8930817610062887E-2</v>
      </c>
      <c r="F3">
        <f t="shared" ref="F3:F66" si="3">C3+D3-(C3*D3)-1</f>
        <v>-0.22264150943396221</v>
      </c>
      <c r="G3">
        <v>0</v>
      </c>
      <c r="H3">
        <f t="shared" ref="H3:H66" si="4">C3*D3</f>
        <v>0.25157232704402516</v>
      </c>
      <c r="I3">
        <f t="shared" ref="I3:I66" si="5">((-4*F3*H3)^0.5)/(2*F3)</f>
        <v>-1.0629880069054678</v>
      </c>
      <c r="J3">
        <f t="shared" ref="J3:J66" si="6">(-((-4*F3*H3)^0.5))/(2*F3)</f>
        <v>1.0629880069054678</v>
      </c>
      <c r="K3">
        <f t="shared" ref="K3:K66" si="7">IF(A3="","",(C3/($J3+C3-($J3*C3))))</f>
        <v>0.61456660866885815</v>
      </c>
      <c r="L3">
        <f t="shared" ref="L3:L66" si="8">IF(B3="","",(D3/($J3+D3-($J3*D3))))</f>
        <v>0.38543339133114163</v>
      </c>
      <c r="M3">
        <f t="shared" ref="M3:M66" si="9">IF(A3="","",1/K3)</f>
        <v>1.6271629240742262</v>
      </c>
      <c r="N3">
        <f t="shared" ref="N3:N66" si="10">IF(B3="","",1/L3)</f>
        <v>2.594482010358202</v>
      </c>
    </row>
    <row r="4" spans="1:14" x14ac:dyDescent="0.25">
      <c r="A4" s="4">
        <f>IF('True_Odds_Calculator_2-way'!A5="","",'True_Odds_Calculator_2-way'!A5)</f>
        <v>1.97</v>
      </c>
      <c r="B4" s="4">
        <f>IF('True_Odds_Calculator_2-way'!B5="","",'True_Odds_Calculator_2-way'!B5)</f>
        <v>1.92</v>
      </c>
      <c r="C4" s="4">
        <f t="shared" si="0"/>
        <v>0.50761421319796951</v>
      </c>
      <c r="D4">
        <f t="shared" si="1"/>
        <v>0.52083333333333337</v>
      </c>
      <c r="E4">
        <f t="shared" si="2"/>
        <v>2.844754653130277E-2</v>
      </c>
      <c r="F4">
        <f t="shared" si="3"/>
        <v>-0.2359348561759731</v>
      </c>
      <c r="G4">
        <v>0</v>
      </c>
      <c r="H4">
        <f t="shared" si="4"/>
        <v>0.26438240270727581</v>
      </c>
      <c r="I4">
        <f t="shared" si="5"/>
        <v>-1.0585715534396718</v>
      </c>
      <c r="J4">
        <f t="shared" si="6"/>
        <v>1.0585715534396718</v>
      </c>
      <c r="K4">
        <f t="shared" si="7"/>
        <v>0.49338508579127022</v>
      </c>
      <c r="L4">
        <f t="shared" si="8"/>
        <v>0.50661491420873006</v>
      </c>
      <c r="M4">
        <f t="shared" si="9"/>
        <v>2.0268144068364817</v>
      </c>
      <c r="N4">
        <f t="shared" si="10"/>
        <v>1.9738858291644976</v>
      </c>
    </row>
    <row r="5" spans="1:14" x14ac:dyDescent="0.25">
      <c r="A5" s="4">
        <f>IF('True_Odds_Calculator_2-way'!A6="","",'True_Odds_Calculator_2-way'!A6)</f>
        <v>1.74</v>
      </c>
      <c r="B5" s="4">
        <f>IF('True_Odds_Calculator_2-way'!B6="","",'True_Odds_Calculator_2-way'!B6)</f>
        <v>2.19</v>
      </c>
      <c r="C5" s="4">
        <f t="shared" si="0"/>
        <v>0.57471264367816088</v>
      </c>
      <c r="D5">
        <f t="shared" si="1"/>
        <v>0.45662100456621008</v>
      </c>
      <c r="E5">
        <f t="shared" si="2"/>
        <v>3.1333648244370904E-2</v>
      </c>
      <c r="F5">
        <f t="shared" si="3"/>
        <v>-0.23109221644885325</v>
      </c>
      <c r="G5">
        <v>0</v>
      </c>
      <c r="H5">
        <f t="shared" si="4"/>
        <v>0.26242586469322415</v>
      </c>
      <c r="I5">
        <f t="shared" si="5"/>
        <v>-1.0656403571953759</v>
      </c>
      <c r="J5">
        <f t="shared" si="6"/>
        <v>1.0656403571953759</v>
      </c>
      <c r="K5">
        <f t="shared" si="7"/>
        <v>0.5591046698972264</v>
      </c>
      <c r="L5">
        <f t="shared" si="8"/>
        <v>0.4408953301027736</v>
      </c>
      <c r="M5">
        <f t="shared" si="9"/>
        <v>1.7885738643245783</v>
      </c>
      <c r="N5">
        <f t="shared" si="10"/>
        <v>2.2681120250624973</v>
      </c>
    </row>
    <row r="6" spans="1:14" x14ac:dyDescent="0.25">
      <c r="A6" s="4">
        <f>IF('True_Odds_Calculator_2-way'!A7="","",'True_Odds_Calculator_2-way'!A7)</f>
        <v>2.27</v>
      </c>
      <c r="B6" s="4">
        <f>IF('True_Odds_Calculator_2-way'!B7="","",'True_Odds_Calculator_2-way'!B7)</f>
        <v>1.7</v>
      </c>
      <c r="C6" s="4">
        <f t="shared" si="0"/>
        <v>0.44052863436123346</v>
      </c>
      <c r="D6">
        <f t="shared" si="1"/>
        <v>0.58823529411764708</v>
      </c>
      <c r="E6">
        <f t="shared" si="2"/>
        <v>2.876392847888054E-2</v>
      </c>
      <c r="F6">
        <f t="shared" si="3"/>
        <v>-0.23037056232184505</v>
      </c>
      <c r="G6">
        <v>0</v>
      </c>
      <c r="H6">
        <f t="shared" si="4"/>
        <v>0.25913449080072559</v>
      </c>
      <c r="I6">
        <f t="shared" si="5"/>
        <v>-1.0605938867332434</v>
      </c>
      <c r="J6">
        <f t="shared" si="6"/>
        <v>1.0605938867332434</v>
      </c>
      <c r="K6">
        <f t="shared" si="7"/>
        <v>0.42608414965939195</v>
      </c>
      <c r="L6">
        <f t="shared" si="8"/>
        <v>0.5739158503406081</v>
      </c>
      <c r="M6">
        <f t="shared" si="9"/>
        <v>2.3469542361512192</v>
      </c>
      <c r="N6">
        <f t="shared" si="10"/>
        <v>1.7424157207132702</v>
      </c>
    </row>
    <row r="7" spans="1:14" x14ac:dyDescent="0.25">
      <c r="A7" s="4">
        <f>IF('True_Odds_Calculator_2-way'!A8="","",'True_Odds_Calculator_2-way'!A8)</f>
        <v>1.82</v>
      </c>
      <c r="B7" s="4">
        <f>IF('True_Odds_Calculator_2-way'!B8="","",'True_Odds_Calculator_2-way'!B8)</f>
        <v>2.09</v>
      </c>
      <c r="C7" s="4">
        <f t="shared" si="0"/>
        <v>0.54945054945054939</v>
      </c>
      <c r="D7">
        <f t="shared" si="1"/>
        <v>0.47846889952153115</v>
      </c>
      <c r="E7">
        <f t="shared" si="2"/>
        <v>2.7919448972080652E-2</v>
      </c>
      <c r="F7">
        <f t="shared" si="3"/>
        <v>-0.23497555076502441</v>
      </c>
      <c r="G7">
        <v>0</v>
      </c>
      <c r="H7">
        <f t="shared" si="4"/>
        <v>0.26289499973710501</v>
      </c>
      <c r="I7">
        <f t="shared" si="5"/>
        <v>-1.0577421839157299</v>
      </c>
      <c r="J7">
        <f t="shared" si="6"/>
        <v>1.0577421839157299</v>
      </c>
      <c r="K7">
        <f t="shared" si="7"/>
        <v>0.53551865191155801</v>
      </c>
      <c r="L7">
        <f t="shared" si="8"/>
        <v>0.46448134808844194</v>
      </c>
      <c r="M7">
        <f t="shared" si="9"/>
        <v>1.8673485908108987</v>
      </c>
      <c r="N7">
        <f t="shared" si="10"/>
        <v>2.1529389804681456</v>
      </c>
    </row>
    <row r="8" spans="1:14" x14ac:dyDescent="0.25">
      <c r="A8" s="4">
        <f>IF('True_Odds_Calculator_2-way'!A9="","",'True_Odds_Calculator_2-way'!A9)</f>
        <v>1.95</v>
      </c>
      <c r="B8" s="4">
        <f>IF('True_Odds_Calculator_2-way'!B9="","",'True_Odds_Calculator_2-way'!B9)</f>
        <v>1.95</v>
      </c>
      <c r="C8" s="4">
        <f t="shared" si="0"/>
        <v>0.51282051282051289</v>
      </c>
      <c r="D8">
        <f t="shared" si="1"/>
        <v>0.51282051282051289</v>
      </c>
      <c r="E8">
        <f t="shared" si="2"/>
        <v>2.5641025641025772E-2</v>
      </c>
      <c r="F8">
        <f t="shared" si="3"/>
        <v>-0.23734385272846803</v>
      </c>
      <c r="G8">
        <v>0</v>
      </c>
      <c r="H8">
        <f t="shared" si="4"/>
        <v>0.2629848783694938</v>
      </c>
      <c r="I8">
        <f t="shared" si="5"/>
        <v>-1.0526315789473688</v>
      </c>
      <c r="J8">
        <f t="shared" si="6"/>
        <v>1.0526315789473688</v>
      </c>
      <c r="K8">
        <f t="shared" si="7"/>
        <v>0.49999999999999989</v>
      </c>
      <c r="L8">
        <f t="shared" si="8"/>
        <v>0.49999999999999989</v>
      </c>
      <c r="M8">
        <f t="shared" si="9"/>
        <v>2.0000000000000004</v>
      </c>
      <c r="N8">
        <f t="shared" si="10"/>
        <v>2.0000000000000004</v>
      </c>
    </row>
    <row r="9" spans="1:14" x14ac:dyDescent="0.25">
      <c r="A9" s="4">
        <f>IF('True_Odds_Calculator_2-way'!A10="","",'True_Odds_Calculator_2-way'!A10)</f>
        <v>2.38</v>
      </c>
      <c r="B9" s="4">
        <f>IF('True_Odds_Calculator_2-way'!B10="","",'True_Odds_Calculator_2-way'!B10)</f>
        <v>1.63</v>
      </c>
      <c r="C9" s="4">
        <f t="shared" si="0"/>
        <v>0.42016806722689076</v>
      </c>
      <c r="D9">
        <f t="shared" si="1"/>
        <v>0.61349693251533743</v>
      </c>
      <c r="E9">
        <f t="shared" si="2"/>
        <v>3.3664999742228252E-2</v>
      </c>
      <c r="F9">
        <f t="shared" si="3"/>
        <v>-0.22410682064236731</v>
      </c>
      <c r="G9">
        <v>0</v>
      </c>
      <c r="H9">
        <f t="shared" si="4"/>
        <v>0.25777182038459556</v>
      </c>
      <c r="I9">
        <f t="shared" si="5"/>
        <v>-1.0724824201463117</v>
      </c>
      <c r="J9">
        <f t="shared" si="6"/>
        <v>1.0724824201463117</v>
      </c>
      <c r="K9">
        <f t="shared" si="7"/>
        <v>0.40322162143360418</v>
      </c>
      <c r="L9">
        <f t="shared" si="8"/>
        <v>0.59677837856639582</v>
      </c>
      <c r="M9">
        <f t="shared" si="9"/>
        <v>2.4800257398019103</v>
      </c>
      <c r="N9">
        <f t="shared" si="10"/>
        <v>1.6756639246921761</v>
      </c>
    </row>
    <row r="10" spans="1:14" x14ac:dyDescent="0.25">
      <c r="A10" s="4">
        <f>IF('True_Odds_Calculator_2-way'!A11="","",'True_Odds_Calculator_2-way'!A11)</f>
        <v>1.93</v>
      </c>
      <c r="B10" s="4">
        <f>IF('True_Odds_Calculator_2-way'!B11="","",'True_Odds_Calculator_2-way'!B11)</f>
        <v>1.95</v>
      </c>
      <c r="C10" s="4">
        <f t="shared" si="0"/>
        <v>0.5181347150259068</v>
      </c>
      <c r="D10">
        <f t="shared" si="1"/>
        <v>0.51282051282051289</v>
      </c>
      <c r="E10">
        <f t="shared" si="2"/>
        <v>3.0955227846419575E-2</v>
      </c>
      <c r="F10">
        <f t="shared" si="3"/>
        <v>-0.23475488242327625</v>
      </c>
      <c r="G10">
        <v>0</v>
      </c>
      <c r="H10">
        <f t="shared" si="4"/>
        <v>0.26571011026969582</v>
      </c>
      <c r="I10">
        <f t="shared" si="5"/>
        <v>-1.0638899909514294</v>
      </c>
      <c r="J10">
        <f t="shared" si="6"/>
        <v>1.0638899909514294</v>
      </c>
      <c r="K10">
        <f t="shared" si="7"/>
        <v>0.50265964972060251</v>
      </c>
      <c r="L10">
        <f t="shared" si="8"/>
        <v>0.49734035027939766</v>
      </c>
      <c r="M10">
        <f t="shared" si="9"/>
        <v>1.9894176915848294</v>
      </c>
      <c r="N10">
        <f t="shared" si="10"/>
        <v>2.0106954914038573</v>
      </c>
    </row>
    <row r="11" spans="1:14" x14ac:dyDescent="0.25">
      <c r="A11" s="4">
        <f>IF('True_Odds_Calculator_2-way'!A12="","",'True_Odds_Calculator_2-way'!A12)</f>
        <v>1.78</v>
      </c>
      <c r="B11" s="4">
        <f>IF('True_Odds_Calculator_2-way'!B12="","",'True_Odds_Calculator_2-way'!B12)</f>
        <v>2.0699999999999998</v>
      </c>
      <c r="C11" s="4">
        <f t="shared" si="0"/>
        <v>0.5617977528089888</v>
      </c>
      <c r="D11">
        <f t="shared" si="1"/>
        <v>0.48309178743961356</v>
      </c>
      <c r="E11">
        <f t="shared" si="2"/>
        <v>4.4889540248602255E-2</v>
      </c>
      <c r="F11">
        <f t="shared" si="3"/>
        <v>-0.22651034033545026</v>
      </c>
      <c r="G11">
        <v>0</v>
      </c>
      <c r="H11">
        <f t="shared" si="4"/>
        <v>0.27139988058405257</v>
      </c>
      <c r="I11">
        <f t="shared" si="5"/>
        <v>-1.0946135246159836</v>
      </c>
      <c r="J11">
        <f t="shared" si="6"/>
        <v>1.0946135246159836</v>
      </c>
      <c r="K11">
        <f t="shared" si="7"/>
        <v>0.53943293915689727</v>
      </c>
      <c r="L11">
        <f t="shared" si="8"/>
        <v>0.46056706084310273</v>
      </c>
      <c r="M11">
        <f t="shared" si="9"/>
        <v>1.8537985492004672</v>
      </c>
      <c r="N11">
        <f t="shared" si="10"/>
        <v>2.1712364713391024</v>
      </c>
    </row>
    <row r="12" spans="1:14" x14ac:dyDescent="0.25">
      <c r="A12" s="4">
        <f>IF('True_Odds_Calculator_2-way'!A13="","",'True_Odds_Calculator_2-way'!A13)</f>
        <v>1.64</v>
      </c>
      <c r="B12" s="4">
        <f>IF('True_Odds_Calculator_2-way'!B13="","",'True_Odds_Calculator_2-way'!B13)</f>
        <v>2.36</v>
      </c>
      <c r="C12" s="4">
        <f t="shared" si="0"/>
        <v>0.6097560975609756</v>
      </c>
      <c r="D12">
        <f t="shared" si="1"/>
        <v>0.42372881355932207</v>
      </c>
      <c r="E12">
        <f t="shared" si="2"/>
        <v>3.3484911120297722E-2</v>
      </c>
      <c r="F12">
        <f t="shared" si="3"/>
        <v>-0.22488631665977676</v>
      </c>
      <c r="G12">
        <v>0</v>
      </c>
      <c r="H12">
        <f t="shared" si="4"/>
        <v>0.25837122778007443</v>
      </c>
      <c r="I12">
        <f t="shared" si="5"/>
        <v>-1.0718661571406802</v>
      </c>
      <c r="J12">
        <f t="shared" si="6"/>
        <v>1.0718661571406802</v>
      </c>
      <c r="K12">
        <f t="shared" si="7"/>
        <v>0.59312180114548885</v>
      </c>
      <c r="L12">
        <f t="shared" si="8"/>
        <v>0.40687819885451121</v>
      </c>
      <c r="M12">
        <f t="shared" si="9"/>
        <v>1.6859943405700353</v>
      </c>
      <c r="N12">
        <f t="shared" si="10"/>
        <v>2.4577379737113252</v>
      </c>
    </row>
    <row r="13" spans="1:14" x14ac:dyDescent="0.25">
      <c r="A13" s="4">
        <f>IF('True_Odds_Calculator_2-way'!A14="","",'True_Odds_Calculator_2-way'!A14)</f>
        <v>2.0299999999999998</v>
      </c>
      <c r="B13" s="4">
        <f>IF('True_Odds_Calculator_2-way'!B14="","",'True_Odds_Calculator_2-way'!B14)</f>
        <v>1.87</v>
      </c>
      <c r="C13" s="4">
        <f t="shared" si="0"/>
        <v>0.49261083743842371</v>
      </c>
      <c r="D13">
        <f t="shared" si="1"/>
        <v>0.53475935828876997</v>
      </c>
      <c r="E13">
        <f t="shared" si="2"/>
        <v>2.737019572719368E-2</v>
      </c>
      <c r="F13">
        <f t="shared" si="3"/>
        <v>-0.23605805958747139</v>
      </c>
      <c r="G13">
        <v>0</v>
      </c>
      <c r="H13">
        <f t="shared" si="4"/>
        <v>0.26342825531466507</v>
      </c>
      <c r="I13">
        <f t="shared" si="5"/>
        <v>-1.0563838700626149</v>
      </c>
      <c r="J13">
        <f t="shared" si="6"/>
        <v>1.0563838700626149</v>
      </c>
      <c r="K13">
        <f t="shared" si="7"/>
        <v>0.47890991226943308</v>
      </c>
      <c r="L13">
        <f t="shared" si="8"/>
        <v>0.52109008773056686</v>
      </c>
      <c r="M13">
        <f t="shared" si="9"/>
        <v>2.0880753861644932</v>
      </c>
      <c r="N13">
        <f t="shared" si="10"/>
        <v>1.9190539669544755</v>
      </c>
    </row>
    <row r="14" spans="1:14" x14ac:dyDescent="0.25">
      <c r="A14" s="4">
        <f>IF('True_Odds_Calculator_2-way'!A15="","",'True_Odds_Calculator_2-way'!A15)</f>
        <v>1.64</v>
      </c>
      <c r="B14" s="4">
        <f>IF('True_Odds_Calculator_2-way'!B15="","",'True_Odds_Calculator_2-way'!B15)</f>
        <v>2.33</v>
      </c>
      <c r="C14" s="4">
        <f t="shared" si="0"/>
        <v>0.6097560975609756</v>
      </c>
      <c r="D14">
        <f t="shared" si="1"/>
        <v>0.42918454935622319</v>
      </c>
      <c r="E14">
        <f t="shared" si="2"/>
        <v>3.8940646917198674E-2</v>
      </c>
      <c r="F14">
        <f t="shared" si="3"/>
        <v>-0.2227572490317179</v>
      </c>
      <c r="G14">
        <v>0</v>
      </c>
      <c r="H14">
        <f t="shared" si="4"/>
        <v>0.26169789594891657</v>
      </c>
      <c r="I14">
        <f t="shared" si="5"/>
        <v>-1.0838874619051497</v>
      </c>
      <c r="J14">
        <f t="shared" si="6"/>
        <v>1.0838874619051497</v>
      </c>
      <c r="K14">
        <f t="shared" si="7"/>
        <v>0.59042752525555997</v>
      </c>
      <c r="L14">
        <f t="shared" si="8"/>
        <v>0.4095724747444402</v>
      </c>
      <c r="M14">
        <f t="shared" si="9"/>
        <v>1.6936879756192957</v>
      </c>
      <c r="N14">
        <f t="shared" si="10"/>
        <v>2.4415703243338491</v>
      </c>
    </row>
    <row r="15" spans="1:14" x14ac:dyDescent="0.25">
      <c r="A15" s="4">
        <f>IF('True_Odds_Calculator_2-way'!A16="","",'True_Odds_Calculator_2-way'!A16)</f>
        <v>2.0699999999999998</v>
      </c>
      <c r="B15" s="4">
        <f>IF('True_Odds_Calculator_2-way'!B16="","",'True_Odds_Calculator_2-way'!B16)</f>
        <v>1.81</v>
      </c>
      <c r="C15" s="4">
        <f t="shared" si="0"/>
        <v>0.48309178743961356</v>
      </c>
      <c r="D15">
        <f t="shared" si="1"/>
        <v>0.5524861878453039</v>
      </c>
      <c r="E15">
        <f t="shared" si="2"/>
        <v>3.5577975284917462E-2</v>
      </c>
      <c r="F15">
        <f t="shared" si="3"/>
        <v>-0.23132356473696847</v>
      </c>
      <c r="G15">
        <v>0</v>
      </c>
      <c r="H15">
        <f t="shared" si="4"/>
        <v>0.26690154002188599</v>
      </c>
      <c r="I15">
        <f t="shared" si="5"/>
        <v>-1.0741516544951821</v>
      </c>
      <c r="J15">
        <f t="shared" si="6"/>
        <v>1.0741516544951821</v>
      </c>
      <c r="K15">
        <f t="shared" si="7"/>
        <v>0.46525861134990021</v>
      </c>
      <c r="L15">
        <f t="shared" si="8"/>
        <v>0.53474138865009979</v>
      </c>
      <c r="M15">
        <f t="shared" si="9"/>
        <v>2.1493422703098441</v>
      </c>
      <c r="N15">
        <f t="shared" si="10"/>
        <v>1.8700628401410975</v>
      </c>
    </row>
    <row r="16" spans="1:14" x14ac:dyDescent="0.25">
      <c r="A16" s="4">
        <f>IF('True_Odds_Calculator_2-way'!A17="","",'True_Odds_Calculator_2-way'!A17)</f>
        <v>1.66</v>
      </c>
      <c r="B16" s="4">
        <f>IF('True_Odds_Calculator_2-way'!B17="","",'True_Odds_Calculator_2-way'!B17)</f>
        <v>2.2999999999999998</v>
      </c>
      <c r="C16" s="4">
        <f t="shared" si="0"/>
        <v>0.60240963855421692</v>
      </c>
      <c r="D16">
        <f t="shared" si="1"/>
        <v>0.43478260869565222</v>
      </c>
      <c r="E16">
        <f t="shared" si="2"/>
        <v>3.7192247249869137E-2</v>
      </c>
      <c r="F16">
        <f t="shared" si="3"/>
        <v>-0.22472498690413822</v>
      </c>
      <c r="G16">
        <v>0</v>
      </c>
      <c r="H16">
        <f t="shared" si="4"/>
        <v>0.26191723415400736</v>
      </c>
      <c r="I16">
        <f t="shared" si="5"/>
        <v>-1.0795837927188263</v>
      </c>
      <c r="J16">
        <f t="shared" si="6"/>
        <v>1.0795837927188263</v>
      </c>
      <c r="K16">
        <f t="shared" si="7"/>
        <v>0.58393297788632348</v>
      </c>
      <c r="L16">
        <f t="shared" si="8"/>
        <v>0.41606702211367647</v>
      </c>
      <c r="M16">
        <f t="shared" si="9"/>
        <v>1.7125253031944256</v>
      </c>
      <c r="N16">
        <f t="shared" si="10"/>
        <v>2.4034589305344736</v>
      </c>
    </row>
    <row r="17" spans="1:14" x14ac:dyDescent="0.25">
      <c r="A17" s="4">
        <f>IF('True_Odds_Calculator_2-way'!A18="","",'True_Odds_Calculator_2-way'!A18)</f>
        <v>1.69</v>
      </c>
      <c r="B17" s="4">
        <f>IF('True_Odds_Calculator_2-way'!B18="","",'True_Odds_Calculator_2-way'!B18)</f>
        <v>2.2400000000000002</v>
      </c>
      <c r="C17" s="4">
        <f t="shared" si="0"/>
        <v>0.59171597633136097</v>
      </c>
      <c r="D17">
        <f t="shared" si="1"/>
        <v>0.4464285714285714</v>
      </c>
      <c r="E17">
        <f t="shared" si="2"/>
        <v>3.8144547759932479E-2</v>
      </c>
      <c r="F17">
        <f t="shared" si="3"/>
        <v>-0.22601437024513937</v>
      </c>
      <c r="G17">
        <v>0</v>
      </c>
      <c r="H17">
        <f t="shared" si="4"/>
        <v>0.26415891800507185</v>
      </c>
      <c r="I17">
        <f t="shared" si="5"/>
        <v>-1.0810968751610266</v>
      </c>
      <c r="J17">
        <f t="shared" si="6"/>
        <v>1.0810968751610266</v>
      </c>
      <c r="K17">
        <f t="shared" si="7"/>
        <v>0.57275184293131953</v>
      </c>
      <c r="L17">
        <f t="shared" si="8"/>
        <v>0.42724815706868025</v>
      </c>
      <c r="M17">
        <f t="shared" si="9"/>
        <v>1.7459568438611086</v>
      </c>
      <c r="N17">
        <f t="shared" si="10"/>
        <v>2.3405601251996737</v>
      </c>
    </row>
    <row r="18" spans="1:14" x14ac:dyDescent="0.25">
      <c r="A18" s="4">
        <f>IF('True_Odds_Calculator_2-way'!A19="","",'True_Odds_Calculator_2-way'!A19)</f>
        <v>1.78</v>
      </c>
      <c r="B18" s="4">
        <f>IF('True_Odds_Calculator_2-way'!B19="","",'True_Odds_Calculator_2-way'!B19)</f>
        <v>2.15</v>
      </c>
      <c r="C18" s="4">
        <f t="shared" si="0"/>
        <v>0.5617977528089888</v>
      </c>
      <c r="D18">
        <f t="shared" si="1"/>
        <v>0.46511627906976744</v>
      </c>
      <c r="E18">
        <f t="shared" si="2"/>
        <v>2.6914031878756184E-2</v>
      </c>
      <c r="F18">
        <f t="shared" si="3"/>
        <v>-0.23438724849751769</v>
      </c>
      <c r="G18">
        <v>0</v>
      </c>
      <c r="H18">
        <f t="shared" si="4"/>
        <v>0.26130128037627387</v>
      </c>
      <c r="I18">
        <f t="shared" si="5"/>
        <v>-1.0558537785999174</v>
      </c>
      <c r="J18">
        <f t="shared" si="6"/>
        <v>1.0558537785999174</v>
      </c>
      <c r="K18">
        <f t="shared" si="7"/>
        <v>0.54837610971857853</v>
      </c>
      <c r="L18">
        <f t="shared" si="8"/>
        <v>0.45162389028142153</v>
      </c>
      <c r="M18">
        <f t="shared" si="9"/>
        <v>1.8235659473079355</v>
      </c>
      <c r="N18">
        <f t="shared" si="10"/>
        <v>2.214231845389905</v>
      </c>
    </row>
    <row r="19" spans="1:14" x14ac:dyDescent="0.25">
      <c r="A19" s="4">
        <f>IF('True_Odds_Calculator_2-way'!A20="","",'True_Odds_Calculator_2-way'!A20)</f>
        <v>1.72</v>
      </c>
      <c r="B19" s="4">
        <f>IF('True_Odds_Calculator_2-way'!B20="","",'True_Odds_Calculator_2-way'!B20)</f>
        <v>2.2200000000000002</v>
      </c>
      <c r="C19" s="4">
        <f t="shared" si="0"/>
        <v>0.58139534883720934</v>
      </c>
      <c r="D19">
        <f t="shared" si="1"/>
        <v>0.4504504504504504</v>
      </c>
      <c r="E19">
        <f t="shared" si="2"/>
        <v>3.1845799287659737E-2</v>
      </c>
      <c r="F19">
        <f t="shared" si="3"/>
        <v>-0.23004399748585791</v>
      </c>
      <c r="G19">
        <v>0</v>
      </c>
      <c r="H19">
        <f t="shared" si="4"/>
        <v>0.2618897967735177</v>
      </c>
      <c r="I19">
        <f t="shared" si="5"/>
        <v>-1.0669739994407998</v>
      </c>
      <c r="J19">
        <f t="shared" si="6"/>
        <v>1.0669739994407998</v>
      </c>
      <c r="K19">
        <f t="shared" si="7"/>
        <v>0.56554007778240289</v>
      </c>
      <c r="L19">
        <f t="shared" si="8"/>
        <v>0.43445992221759705</v>
      </c>
      <c r="M19">
        <f t="shared" si="9"/>
        <v>1.768221279597376</v>
      </c>
      <c r="N19">
        <f t="shared" si="10"/>
        <v>2.3017082793177757</v>
      </c>
    </row>
    <row r="20" spans="1:14" x14ac:dyDescent="0.25">
      <c r="A20" s="4">
        <f>IF('True_Odds_Calculator_2-way'!A21="","",'True_Odds_Calculator_2-way'!A21)</f>
        <v>1.68</v>
      </c>
      <c r="B20" s="4">
        <f>IF('True_Odds_Calculator_2-way'!B21="","",'True_Odds_Calculator_2-way'!B21)</f>
        <v>2.31</v>
      </c>
      <c r="C20" s="4">
        <f t="shared" si="0"/>
        <v>0.59523809523809523</v>
      </c>
      <c r="D20">
        <f t="shared" si="1"/>
        <v>0.4329004329004329</v>
      </c>
      <c r="E20">
        <f t="shared" si="2"/>
        <v>2.813852813852824E-2</v>
      </c>
      <c r="F20">
        <f t="shared" si="3"/>
        <v>-0.22954030096887235</v>
      </c>
      <c r="G20">
        <v>0</v>
      </c>
      <c r="H20">
        <f t="shared" si="4"/>
        <v>0.25767882910740053</v>
      </c>
      <c r="I20">
        <f t="shared" si="5"/>
        <v>-1.0595217973953226</v>
      </c>
      <c r="J20">
        <f t="shared" si="6"/>
        <v>1.0595217973953226</v>
      </c>
      <c r="K20">
        <f t="shared" si="7"/>
        <v>0.581234893460709</v>
      </c>
      <c r="L20">
        <f t="shared" si="8"/>
        <v>0.41876510653929105</v>
      </c>
      <c r="M20">
        <f t="shared" si="9"/>
        <v>1.7204748222288193</v>
      </c>
      <c r="N20">
        <f t="shared" si="10"/>
        <v>2.3879735545878726</v>
      </c>
    </row>
    <row r="21" spans="1:14" x14ac:dyDescent="0.25">
      <c r="A21" s="4">
        <f>IF('True_Odds_Calculator_2-way'!A22="","",'True_Odds_Calculator_2-way'!A22)</f>
        <v>1.61</v>
      </c>
      <c r="B21" s="4">
        <f>IF('True_Odds_Calculator_2-way'!B22="","",'True_Odds_Calculator_2-way'!B22)</f>
        <v>2.46</v>
      </c>
      <c r="C21" s="4">
        <f t="shared" si="0"/>
        <v>0.6211180124223602</v>
      </c>
      <c r="D21">
        <f t="shared" si="1"/>
        <v>0.4065040650406504</v>
      </c>
      <c r="E21">
        <f t="shared" si="2"/>
        <v>2.7622077463010708E-2</v>
      </c>
      <c r="F21">
        <f t="shared" si="3"/>
        <v>-0.22486491945664788</v>
      </c>
      <c r="G21">
        <v>0</v>
      </c>
      <c r="H21">
        <f t="shared" si="4"/>
        <v>0.25248699691965859</v>
      </c>
      <c r="I21">
        <f t="shared" si="5"/>
        <v>-1.0596407579073908</v>
      </c>
      <c r="J21">
        <f t="shared" si="6"/>
        <v>1.0596407579073908</v>
      </c>
      <c r="K21">
        <f t="shared" si="7"/>
        <v>0.60739287177373846</v>
      </c>
      <c r="L21">
        <f t="shared" si="8"/>
        <v>0.39260712822626126</v>
      </c>
      <c r="M21">
        <f t="shared" si="9"/>
        <v>1.646380862323509</v>
      </c>
      <c r="N21">
        <f t="shared" si="10"/>
        <v>2.5470755065447905</v>
      </c>
    </row>
    <row r="22" spans="1:14" x14ac:dyDescent="0.25">
      <c r="A22" s="4">
        <f>IF('True_Odds_Calculator_2-way'!A23="","",'True_Odds_Calculator_2-way'!A23)</f>
        <v>1.58</v>
      </c>
      <c r="B22" s="4">
        <f>IF('True_Odds_Calculator_2-way'!B23="","",'True_Odds_Calculator_2-way'!B23)</f>
        <v>2.5299999999999998</v>
      </c>
      <c r="C22" s="4">
        <f t="shared" si="0"/>
        <v>0.63291139240506322</v>
      </c>
      <c r="D22">
        <f t="shared" si="1"/>
        <v>0.39525691699604748</v>
      </c>
      <c r="E22">
        <f t="shared" si="2"/>
        <v>2.8168309401110703E-2</v>
      </c>
      <c r="F22">
        <f t="shared" si="3"/>
        <v>-0.22199429629259027</v>
      </c>
      <c r="G22">
        <v>0</v>
      </c>
      <c r="H22">
        <f t="shared" si="4"/>
        <v>0.25016260569370091</v>
      </c>
      <c r="I22">
        <f t="shared" si="5"/>
        <v>-1.0615495921641365</v>
      </c>
      <c r="J22">
        <f t="shared" si="6"/>
        <v>1.0615495921641365</v>
      </c>
      <c r="K22">
        <f t="shared" si="7"/>
        <v>0.61892725464583687</v>
      </c>
      <c r="L22">
        <f t="shared" si="8"/>
        <v>0.38107274535416313</v>
      </c>
      <c r="M22">
        <f t="shared" si="9"/>
        <v>1.6156987634551996</v>
      </c>
      <c r="N22">
        <f t="shared" si="10"/>
        <v>2.6241708760111284</v>
      </c>
    </row>
    <row r="23" spans="1:14" x14ac:dyDescent="0.25">
      <c r="A23" s="4">
        <f>IF('True_Odds_Calculator_2-way'!A24="","",'True_Odds_Calculator_2-way'!A24)</f>
        <v>1.28</v>
      </c>
      <c r="B23" s="4">
        <f>IF('True_Odds_Calculator_2-way'!B24="","",'True_Odds_Calculator_2-way'!B24)</f>
        <v>4.33</v>
      </c>
      <c r="C23" s="4">
        <f t="shared" si="0"/>
        <v>0.78125</v>
      </c>
      <c r="D23">
        <f t="shared" si="1"/>
        <v>0.23094688221709006</v>
      </c>
      <c r="E23">
        <f t="shared" si="2"/>
        <v>1.2196882217090144E-2</v>
      </c>
      <c r="F23">
        <f t="shared" si="3"/>
        <v>-0.16823036951501147</v>
      </c>
      <c r="G23">
        <v>0</v>
      </c>
      <c r="H23">
        <f t="shared" si="4"/>
        <v>0.18042725173210161</v>
      </c>
      <c r="I23">
        <f t="shared" si="5"/>
        <v>-1.035616276668667</v>
      </c>
      <c r="J23">
        <f t="shared" si="6"/>
        <v>1.035616276668667</v>
      </c>
      <c r="K23">
        <f t="shared" si="7"/>
        <v>0.77521028971610995</v>
      </c>
      <c r="L23">
        <f t="shared" si="8"/>
        <v>0.22478971028389005</v>
      </c>
      <c r="M23">
        <f t="shared" si="9"/>
        <v>1.2899725574672265</v>
      </c>
      <c r="N23">
        <f t="shared" si="10"/>
        <v>4.4486022013066613</v>
      </c>
    </row>
    <row r="24" spans="1:14" x14ac:dyDescent="0.25">
      <c r="A24" s="4">
        <f>IF('True_Odds_Calculator_2-way'!A25="","",'True_Odds_Calculator_2-way'!A25)</f>
        <v>1.59</v>
      </c>
      <c r="B24" s="4">
        <f>IF('True_Odds_Calculator_2-way'!B25="","",'True_Odds_Calculator_2-way'!B25)</f>
        <v>2.4700000000000002</v>
      </c>
      <c r="C24" s="4">
        <f t="shared" si="0"/>
        <v>0.62893081761006286</v>
      </c>
      <c r="D24">
        <f t="shared" si="1"/>
        <v>0.40485829959514169</v>
      </c>
      <c r="E24">
        <f t="shared" si="2"/>
        <v>3.37891172052045E-2</v>
      </c>
      <c r="F24">
        <f t="shared" si="3"/>
        <v>-0.22083874417538774</v>
      </c>
      <c r="G24">
        <v>0</v>
      </c>
      <c r="H24">
        <f t="shared" si="4"/>
        <v>0.25462786138059224</v>
      </c>
      <c r="I24">
        <f t="shared" si="5"/>
        <v>-1.0737800400040409</v>
      </c>
      <c r="J24">
        <f t="shared" si="6"/>
        <v>1.0737800400040409</v>
      </c>
      <c r="K24">
        <f t="shared" si="7"/>
        <v>0.61217110375510797</v>
      </c>
      <c r="L24">
        <f t="shared" si="8"/>
        <v>0.38782889624489203</v>
      </c>
      <c r="M24">
        <f t="shared" si="9"/>
        <v>1.6335302236023845</v>
      </c>
      <c r="N24">
        <f t="shared" si="10"/>
        <v>2.5784566588059405</v>
      </c>
    </row>
    <row r="25" spans="1:14" x14ac:dyDescent="0.25">
      <c r="A25" s="4">
        <f>IF('True_Odds_Calculator_2-way'!A26="","",'True_Odds_Calculator_2-way'!A26)</f>
        <v>1.87</v>
      </c>
      <c r="B25" s="4">
        <f>IF('True_Odds_Calculator_2-way'!B26="","",'True_Odds_Calculator_2-way'!B26)</f>
        <v>2.02</v>
      </c>
      <c r="C25" s="4">
        <f t="shared" si="0"/>
        <v>0.53475935828876997</v>
      </c>
      <c r="D25">
        <f t="shared" si="1"/>
        <v>0.49504950495049505</v>
      </c>
      <c r="E25">
        <f t="shared" si="2"/>
        <v>2.9808863239265015E-2</v>
      </c>
      <c r="F25">
        <f t="shared" si="3"/>
        <v>-0.23492349234923493</v>
      </c>
      <c r="G25">
        <v>0</v>
      </c>
      <c r="H25">
        <f t="shared" si="4"/>
        <v>0.2647323555885</v>
      </c>
      <c r="I25">
        <f t="shared" si="5"/>
        <v>-1.0615495921641367</v>
      </c>
      <c r="J25">
        <f t="shared" si="6"/>
        <v>1.0615495921641367</v>
      </c>
      <c r="K25">
        <f t="shared" si="7"/>
        <v>0.51987261275696728</v>
      </c>
      <c r="L25">
        <f t="shared" si="8"/>
        <v>0.48012738724303272</v>
      </c>
      <c r="M25">
        <f t="shared" si="9"/>
        <v>1.9235481451827992</v>
      </c>
      <c r="N25">
        <f t="shared" si="10"/>
        <v>2.0827805840074194</v>
      </c>
    </row>
    <row r="26" spans="1:14" x14ac:dyDescent="0.25">
      <c r="A26" s="4">
        <f>IF('True_Odds_Calculator_2-way'!A27="","",'True_Odds_Calculator_2-way'!A27)</f>
        <v>1.78</v>
      </c>
      <c r="B26" s="4">
        <f>IF('True_Odds_Calculator_2-way'!B27="","",'True_Odds_Calculator_2-way'!B27)</f>
        <v>2.12</v>
      </c>
      <c r="C26" s="4">
        <f t="shared" si="0"/>
        <v>0.5617977528089888</v>
      </c>
      <c r="D26">
        <f t="shared" si="1"/>
        <v>0.47169811320754712</v>
      </c>
      <c r="E26">
        <f t="shared" si="2"/>
        <v>3.3495866016535869E-2</v>
      </c>
      <c r="F26">
        <f t="shared" si="3"/>
        <v>-0.23150307398770409</v>
      </c>
      <c r="G26">
        <v>0</v>
      </c>
      <c r="H26">
        <f t="shared" si="4"/>
        <v>0.26499894000423996</v>
      </c>
      <c r="I26">
        <f t="shared" si="5"/>
        <v>-1.0699012312772822</v>
      </c>
      <c r="J26">
        <f t="shared" si="6"/>
        <v>1.0699012312772822</v>
      </c>
      <c r="K26">
        <f t="shared" si="7"/>
        <v>0.54510083634166528</v>
      </c>
      <c r="L26">
        <f t="shared" si="8"/>
        <v>0.45489916365833472</v>
      </c>
      <c r="M26">
        <f t="shared" si="9"/>
        <v>1.83452296039628</v>
      </c>
      <c r="N26">
        <f t="shared" si="10"/>
        <v>2.1982893790305562</v>
      </c>
    </row>
    <row r="27" spans="1:14" x14ac:dyDescent="0.25">
      <c r="A27" s="4">
        <f>IF('True_Odds_Calculator_2-way'!A28="","",'True_Odds_Calculator_2-way'!A28)</f>
        <v>1.96</v>
      </c>
      <c r="B27" s="4">
        <f>IF('True_Odds_Calculator_2-way'!B28="","",'True_Odds_Calculator_2-way'!B28)</f>
        <v>1.93</v>
      </c>
      <c r="C27" s="4">
        <f t="shared" si="0"/>
        <v>0.51020408163265307</v>
      </c>
      <c r="D27">
        <f t="shared" si="1"/>
        <v>0.5181347150259068</v>
      </c>
      <c r="E27">
        <f t="shared" si="2"/>
        <v>2.8338796658559762E-2</v>
      </c>
      <c r="F27">
        <f t="shared" si="3"/>
        <v>-0.23601564978322942</v>
      </c>
      <c r="G27">
        <v>0</v>
      </c>
      <c r="H27">
        <f t="shared" si="4"/>
        <v>0.26435444644178918</v>
      </c>
      <c r="I27">
        <f t="shared" si="5"/>
        <v>-1.0583343916682539</v>
      </c>
      <c r="J27">
        <f t="shared" si="6"/>
        <v>1.0583343916682539</v>
      </c>
      <c r="K27">
        <f t="shared" si="7"/>
        <v>0.49603149604724417</v>
      </c>
      <c r="L27">
        <f t="shared" si="8"/>
        <v>0.50396850395275605</v>
      </c>
      <c r="M27">
        <f t="shared" si="9"/>
        <v>2.0160010160015238</v>
      </c>
      <c r="N27">
        <f t="shared" si="10"/>
        <v>1.9842509842514759</v>
      </c>
    </row>
    <row r="28" spans="1:14" x14ac:dyDescent="0.25">
      <c r="A28" s="4">
        <f>IF('True_Odds_Calculator_2-way'!A29="","",'True_Odds_Calculator_2-way'!A29)</f>
        <v>1.34</v>
      </c>
      <c r="B28" s="4">
        <f>IF('True_Odds_Calculator_2-way'!B29="","",'True_Odds_Calculator_2-way'!B29)</f>
        <v>3.4</v>
      </c>
      <c r="C28" s="4">
        <f t="shared" si="0"/>
        <v>0.74626865671641784</v>
      </c>
      <c r="D28">
        <f t="shared" si="1"/>
        <v>0.29411764705882354</v>
      </c>
      <c r="E28">
        <f t="shared" si="2"/>
        <v>4.0386303775241439E-2</v>
      </c>
      <c r="F28">
        <f t="shared" si="3"/>
        <v>-0.17910447761194026</v>
      </c>
      <c r="G28">
        <v>0</v>
      </c>
      <c r="H28">
        <f t="shared" si="4"/>
        <v>0.21949078138718173</v>
      </c>
      <c r="I28">
        <f t="shared" si="5"/>
        <v>-1.1070186069251191</v>
      </c>
      <c r="J28">
        <f t="shared" si="6"/>
        <v>1.1070186069251191</v>
      </c>
      <c r="K28">
        <f t="shared" si="7"/>
        <v>0.72654020230538963</v>
      </c>
      <c r="L28">
        <f t="shared" si="8"/>
        <v>0.27345979769461026</v>
      </c>
      <c r="M28">
        <f t="shared" si="9"/>
        <v>1.3763863263545406</v>
      </c>
      <c r="N28">
        <f t="shared" si="10"/>
        <v>3.6568446566202861</v>
      </c>
    </row>
    <row r="29" spans="1:14" x14ac:dyDescent="0.25">
      <c r="A29" s="4">
        <f>IF('True_Odds_Calculator_2-way'!A30="","",'True_Odds_Calculator_2-way'!A30)</f>
        <v>2.19</v>
      </c>
      <c r="B29" s="4">
        <f>IF('True_Odds_Calculator_2-way'!B30="","",'True_Odds_Calculator_2-way'!B30)</f>
        <v>1.75</v>
      </c>
      <c r="C29" s="4">
        <f t="shared" si="0"/>
        <v>0.45662100456621008</v>
      </c>
      <c r="D29">
        <f t="shared" si="1"/>
        <v>0.5714285714285714</v>
      </c>
      <c r="E29">
        <f t="shared" si="2"/>
        <v>2.8049575994781417E-2</v>
      </c>
      <c r="F29">
        <f t="shared" si="3"/>
        <v>-0.23287671232876717</v>
      </c>
      <c r="G29">
        <v>0</v>
      </c>
      <c r="H29">
        <f t="shared" si="4"/>
        <v>0.26092628832354858</v>
      </c>
      <c r="I29">
        <f t="shared" si="5"/>
        <v>-1.0585122480499263</v>
      </c>
      <c r="J29">
        <f t="shared" si="6"/>
        <v>1.0585122480499263</v>
      </c>
      <c r="K29">
        <f t="shared" si="7"/>
        <v>0.44255041223763469</v>
      </c>
      <c r="L29">
        <f t="shared" si="8"/>
        <v>0.55744958776236542</v>
      </c>
      <c r="M29">
        <f t="shared" si="9"/>
        <v>2.2596295751794115</v>
      </c>
      <c r="N29">
        <f t="shared" si="10"/>
        <v>1.7938841860374448</v>
      </c>
    </row>
    <row r="30" spans="1:14" x14ac:dyDescent="0.25">
      <c r="A30" s="4">
        <f>IF('True_Odds_Calculator_2-way'!A31="","",'True_Odds_Calculator_2-way'!A31)</f>
        <v>1.43</v>
      </c>
      <c r="B30" s="4">
        <f>IF('True_Odds_Calculator_2-way'!B31="","",'True_Odds_Calculator_2-way'!B31)</f>
        <v>2.95</v>
      </c>
      <c r="C30" s="4">
        <f t="shared" si="0"/>
        <v>0.69930069930069938</v>
      </c>
      <c r="D30">
        <f t="shared" si="1"/>
        <v>0.33898305084745761</v>
      </c>
      <c r="E30">
        <f t="shared" si="2"/>
        <v>3.8283750148156992E-2</v>
      </c>
      <c r="F30">
        <f t="shared" si="3"/>
        <v>-0.19876733436055471</v>
      </c>
      <c r="G30">
        <v>0</v>
      </c>
      <c r="H30">
        <f t="shared" si="4"/>
        <v>0.23705108450871165</v>
      </c>
      <c r="I30">
        <f t="shared" si="5"/>
        <v>-1.0920649448492679</v>
      </c>
      <c r="J30">
        <f t="shared" si="6"/>
        <v>1.0920649448492679</v>
      </c>
      <c r="K30">
        <f t="shared" si="7"/>
        <v>0.68046285772624282</v>
      </c>
      <c r="L30">
        <f t="shared" si="8"/>
        <v>0.31953714227375735</v>
      </c>
      <c r="M30">
        <f t="shared" si="9"/>
        <v>1.469587926285185</v>
      </c>
      <c r="N30">
        <f t="shared" si="10"/>
        <v>3.1295266424560721</v>
      </c>
    </row>
    <row r="31" spans="1:14" x14ac:dyDescent="0.25">
      <c r="A31" s="4">
        <f>IF('True_Odds_Calculator_2-way'!A32="","",'True_Odds_Calculator_2-way'!A32)</f>
        <v>2.2400000000000002</v>
      </c>
      <c r="B31" s="4">
        <f>IF('True_Odds_Calculator_2-way'!B32="","",'True_Odds_Calculator_2-way'!B32)</f>
        <v>1.71</v>
      </c>
      <c r="C31" s="4">
        <f t="shared" si="0"/>
        <v>0.4464285714285714</v>
      </c>
      <c r="D31">
        <f t="shared" si="1"/>
        <v>0.58479532163742687</v>
      </c>
      <c r="E31">
        <f t="shared" si="2"/>
        <v>3.1223893065998265E-2</v>
      </c>
      <c r="F31">
        <f t="shared" si="3"/>
        <v>-0.22984544695071008</v>
      </c>
      <c r="G31">
        <v>0</v>
      </c>
      <c r="H31">
        <f t="shared" si="4"/>
        <v>0.2610693400167084</v>
      </c>
      <c r="I31">
        <f t="shared" si="5"/>
        <v>-1.0657613907987189</v>
      </c>
      <c r="J31">
        <f t="shared" si="6"/>
        <v>1.0657613907987189</v>
      </c>
      <c r="K31">
        <f t="shared" si="7"/>
        <v>0.4307477895456453</v>
      </c>
      <c r="L31">
        <f t="shared" si="8"/>
        <v>0.56925221045435459</v>
      </c>
      <c r="M31">
        <f t="shared" si="9"/>
        <v>2.3215441245904116</v>
      </c>
      <c r="N31">
        <f t="shared" si="10"/>
        <v>1.7566905874670904</v>
      </c>
    </row>
    <row r="32" spans="1:14" x14ac:dyDescent="0.25">
      <c r="A32" s="4">
        <f>IF('True_Odds_Calculator_2-way'!A33="","",'True_Odds_Calculator_2-way'!A33)</f>
        <v>1.63</v>
      </c>
      <c r="B32" s="4">
        <f>IF('True_Odds_Calculator_2-way'!B33="","",'True_Odds_Calculator_2-way'!B33)</f>
        <v>2.4</v>
      </c>
      <c r="C32" s="4">
        <f t="shared" si="0"/>
        <v>0.61349693251533743</v>
      </c>
      <c r="D32">
        <f t="shared" si="1"/>
        <v>0.41666666666666669</v>
      </c>
      <c r="E32">
        <f t="shared" si="2"/>
        <v>3.0163599182004175E-2</v>
      </c>
      <c r="F32">
        <f t="shared" si="3"/>
        <v>-0.22546012269938642</v>
      </c>
      <c r="G32">
        <v>0</v>
      </c>
      <c r="H32">
        <f t="shared" si="4"/>
        <v>0.2556237218813906</v>
      </c>
      <c r="I32">
        <f t="shared" si="5"/>
        <v>-1.0647942749999</v>
      </c>
      <c r="J32">
        <f t="shared" si="6"/>
        <v>1.0647942749999</v>
      </c>
      <c r="K32">
        <f t="shared" si="7"/>
        <v>0.59850837590920558</v>
      </c>
      <c r="L32">
        <f t="shared" si="8"/>
        <v>0.40149162409079431</v>
      </c>
      <c r="M32">
        <f t="shared" si="9"/>
        <v>1.670820393249937</v>
      </c>
      <c r="N32">
        <f t="shared" si="10"/>
        <v>2.4907119849998605</v>
      </c>
    </row>
    <row r="33" spans="1:14" x14ac:dyDescent="0.25">
      <c r="A33" s="4">
        <f>IF('True_Odds_Calculator_2-way'!A34="","",'True_Odds_Calculator_2-way'!A34)</f>
        <v>1.96</v>
      </c>
      <c r="B33" s="4">
        <f>IF('True_Odds_Calculator_2-way'!B34="","",'True_Odds_Calculator_2-way'!B34)</f>
        <v>1.94</v>
      </c>
      <c r="C33" s="4">
        <f t="shared" si="0"/>
        <v>0.51020408163265307</v>
      </c>
      <c r="D33">
        <f t="shared" si="1"/>
        <v>0.51546391752577325</v>
      </c>
      <c r="E33">
        <f t="shared" si="2"/>
        <v>2.5667999158426325E-2</v>
      </c>
      <c r="F33">
        <f t="shared" si="3"/>
        <v>-0.23732379549758043</v>
      </c>
      <c r="G33">
        <v>0</v>
      </c>
      <c r="H33">
        <f t="shared" si="4"/>
        <v>0.26299179465600675</v>
      </c>
      <c r="I33">
        <f t="shared" si="5"/>
        <v>-1.052689901333149</v>
      </c>
      <c r="J33">
        <f t="shared" si="6"/>
        <v>1.052689901333149</v>
      </c>
      <c r="K33">
        <f t="shared" si="7"/>
        <v>0.49736834815166897</v>
      </c>
      <c r="L33">
        <f t="shared" si="8"/>
        <v>0.50263165184833114</v>
      </c>
      <c r="M33">
        <f t="shared" si="9"/>
        <v>2.0105823052798226</v>
      </c>
      <c r="N33">
        <f t="shared" si="10"/>
        <v>1.9895285072531594</v>
      </c>
    </row>
    <row r="34" spans="1:14" x14ac:dyDescent="0.25">
      <c r="A34" s="4">
        <f>IF('True_Odds_Calculator_2-way'!A35="","",'True_Odds_Calculator_2-way'!A35)</f>
        <v>1.97</v>
      </c>
      <c r="B34" s="4">
        <f>IF('True_Odds_Calculator_2-way'!B35="","",'True_Odds_Calculator_2-way'!B35)</f>
        <v>1.93</v>
      </c>
      <c r="C34" s="4">
        <f t="shared" si="0"/>
        <v>0.50761421319796951</v>
      </c>
      <c r="D34">
        <f t="shared" si="1"/>
        <v>0.5181347150259068</v>
      </c>
      <c r="E34">
        <f t="shared" si="2"/>
        <v>2.5748928223876311E-2</v>
      </c>
      <c r="F34">
        <f t="shared" si="3"/>
        <v>-0.23726361747455349</v>
      </c>
      <c r="G34">
        <v>0</v>
      </c>
      <c r="H34">
        <f t="shared" si="4"/>
        <v>0.26301254569842986</v>
      </c>
      <c r="I34">
        <f t="shared" si="5"/>
        <v>-1.0528649266733445</v>
      </c>
      <c r="J34">
        <f t="shared" si="6"/>
        <v>1.0528649266733445</v>
      </c>
      <c r="K34">
        <f t="shared" si="7"/>
        <v>0.49473625880060179</v>
      </c>
      <c r="L34">
        <f t="shared" si="8"/>
        <v>0.50526374119939821</v>
      </c>
      <c r="M34">
        <f t="shared" si="9"/>
        <v>2.021278978873144</v>
      </c>
      <c r="N34">
        <f t="shared" si="10"/>
        <v>1.9791643818062103</v>
      </c>
    </row>
    <row r="35" spans="1:14" x14ac:dyDescent="0.25">
      <c r="A35" s="4">
        <f>IF('True_Odds_Calculator_2-way'!A36="","",'True_Odds_Calculator_2-way'!A36)</f>
        <v>1.83</v>
      </c>
      <c r="B35" s="4">
        <f>IF('True_Odds_Calculator_2-way'!B36="","",'True_Odds_Calculator_2-way'!B36)</f>
        <v>2.08</v>
      </c>
      <c r="C35" s="4">
        <f t="shared" si="0"/>
        <v>0.54644808743169393</v>
      </c>
      <c r="D35">
        <f t="shared" si="1"/>
        <v>0.48076923076923073</v>
      </c>
      <c r="E35">
        <f t="shared" si="2"/>
        <v>2.7217318200924545E-2</v>
      </c>
      <c r="F35">
        <f t="shared" si="3"/>
        <v>-0.23549810844892827</v>
      </c>
      <c r="G35">
        <v>0</v>
      </c>
      <c r="H35">
        <f t="shared" si="4"/>
        <v>0.26271542664985281</v>
      </c>
      <c r="I35">
        <f t="shared" si="5"/>
        <v>-1.0562070842074627</v>
      </c>
      <c r="J35">
        <f t="shared" si="6"/>
        <v>1.0562070842074627</v>
      </c>
      <c r="K35">
        <f t="shared" si="7"/>
        <v>0.53286387886572006</v>
      </c>
      <c r="L35">
        <f t="shared" si="8"/>
        <v>0.46713612113428016</v>
      </c>
      <c r="M35">
        <f t="shared" si="9"/>
        <v>1.8766518798921943</v>
      </c>
      <c r="N35">
        <f t="shared" si="10"/>
        <v>2.1407036509440598</v>
      </c>
    </row>
    <row r="36" spans="1:14" x14ac:dyDescent="0.25">
      <c r="A36" s="4">
        <f>IF('True_Odds_Calculator_2-way'!A37="","",'True_Odds_Calculator_2-way'!A37)</f>
        <v>2.0299999999999998</v>
      </c>
      <c r="B36" s="4">
        <f>IF('True_Odds_Calculator_2-way'!B37="","",'True_Odds_Calculator_2-way'!B37)</f>
        <v>1.88</v>
      </c>
      <c r="C36" s="4">
        <f t="shared" si="0"/>
        <v>0.49261083743842371</v>
      </c>
      <c r="D36">
        <f t="shared" si="1"/>
        <v>0.53191489361702127</v>
      </c>
      <c r="E36">
        <f t="shared" si="2"/>
        <v>2.4525731055444977E-2</v>
      </c>
      <c r="F36">
        <f t="shared" si="3"/>
        <v>-0.23750131013520592</v>
      </c>
      <c r="G36">
        <v>0</v>
      </c>
      <c r="H36">
        <f t="shared" si="4"/>
        <v>0.2620270411906509</v>
      </c>
      <c r="I36">
        <f t="shared" si="5"/>
        <v>-1.0503645397539194</v>
      </c>
      <c r="J36">
        <f t="shared" si="6"/>
        <v>1.0503645397539194</v>
      </c>
      <c r="K36">
        <f t="shared" si="7"/>
        <v>0.48033612555301569</v>
      </c>
      <c r="L36">
        <f t="shared" si="8"/>
        <v>0.51966387444698414</v>
      </c>
      <c r="M36">
        <f t="shared" si="9"/>
        <v>2.081875475946537</v>
      </c>
      <c r="N36">
        <f t="shared" si="10"/>
        <v>1.9243207949834495</v>
      </c>
    </row>
    <row r="37" spans="1:14" x14ac:dyDescent="0.25">
      <c r="A37" s="4">
        <f>IF('True_Odds_Calculator_2-way'!A38="","",'True_Odds_Calculator_2-way'!A38)</f>
        <v>2.12</v>
      </c>
      <c r="B37" s="4">
        <f>IF('True_Odds_Calculator_2-way'!B38="","",'True_Odds_Calculator_2-way'!B38)</f>
        <v>1.79</v>
      </c>
      <c r="C37" s="4">
        <f t="shared" si="0"/>
        <v>0.47169811320754712</v>
      </c>
      <c r="D37">
        <f t="shared" si="1"/>
        <v>0.55865921787709494</v>
      </c>
      <c r="E37">
        <f t="shared" si="2"/>
        <v>3.0357331084642114E-2</v>
      </c>
      <c r="F37">
        <f t="shared" si="3"/>
        <v>-0.23316116791398755</v>
      </c>
      <c r="G37">
        <v>0</v>
      </c>
      <c r="H37">
        <f t="shared" si="4"/>
        <v>0.26351849899862967</v>
      </c>
      <c r="I37">
        <f t="shared" si="5"/>
        <v>-1.0631081389064057</v>
      </c>
      <c r="J37">
        <f t="shared" si="6"/>
        <v>1.0631081389064057</v>
      </c>
      <c r="K37">
        <f t="shared" si="7"/>
        <v>0.4564790342557204</v>
      </c>
      <c r="L37">
        <f t="shared" si="8"/>
        <v>0.54352096574427933</v>
      </c>
      <c r="M37">
        <f t="shared" si="9"/>
        <v>2.1906811155751749</v>
      </c>
      <c r="N37">
        <f t="shared" si="10"/>
        <v>1.8398554297360612</v>
      </c>
    </row>
    <row r="38" spans="1:14" x14ac:dyDescent="0.25">
      <c r="A38" s="4">
        <f>IF('True_Odds_Calculator_2-way'!A39="","",'True_Odds_Calculator_2-way'!A39)</f>
        <v>2.13</v>
      </c>
      <c r="B38" s="4">
        <f>IF('True_Odds_Calculator_2-way'!B39="","",'True_Odds_Calculator_2-way'!B39)</f>
        <v>1.79</v>
      </c>
      <c r="C38" s="4">
        <f t="shared" si="0"/>
        <v>0.46948356807511737</v>
      </c>
      <c r="D38">
        <f t="shared" si="1"/>
        <v>0.55865921787709494</v>
      </c>
      <c r="E38">
        <f t="shared" si="2"/>
        <v>2.8142785952212312E-2</v>
      </c>
      <c r="F38">
        <f t="shared" si="3"/>
        <v>-0.2341385369947806</v>
      </c>
      <c r="G38">
        <v>0</v>
      </c>
      <c r="H38">
        <f t="shared" si="4"/>
        <v>0.26228132294699291</v>
      </c>
      <c r="I38">
        <f t="shared" si="5"/>
        <v>-1.0583936671670078</v>
      </c>
      <c r="J38">
        <f t="shared" si="6"/>
        <v>1.0583936671670078</v>
      </c>
      <c r="K38">
        <f t="shared" si="7"/>
        <v>0.45537654905878816</v>
      </c>
      <c r="L38">
        <f t="shared" si="8"/>
        <v>0.5446234509412119</v>
      </c>
      <c r="M38">
        <f t="shared" si="9"/>
        <v>2.1959848438987186</v>
      </c>
      <c r="N38">
        <f t="shared" si="10"/>
        <v>1.8361309970619364</v>
      </c>
    </row>
    <row r="39" spans="1:14" x14ac:dyDescent="0.25">
      <c r="A39" s="4">
        <f>IF('True_Odds_Calculator_2-way'!A40="","",'True_Odds_Calculator_2-way'!A40)</f>
        <v>2.16</v>
      </c>
      <c r="B39" s="4">
        <f>IF('True_Odds_Calculator_2-way'!B40="","",'True_Odds_Calculator_2-way'!B40)</f>
        <v>1.77</v>
      </c>
      <c r="C39" s="4">
        <f t="shared" si="0"/>
        <v>0.46296296296296291</v>
      </c>
      <c r="D39">
        <f t="shared" si="1"/>
        <v>0.56497175141242939</v>
      </c>
      <c r="E39">
        <f t="shared" si="2"/>
        <v>2.79347143753923E-2</v>
      </c>
      <c r="F39">
        <f t="shared" si="3"/>
        <v>-0.23362628164888055</v>
      </c>
      <c r="G39">
        <v>0</v>
      </c>
      <c r="H39">
        <f t="shared" si="4"/>
        <v>0.26156099602427285</v>
      </c>
      <c r="I39">
        <f t="shared" si="5"/>
        <v>-1.0580973892262122</v>
      </c>
      <c r="J39">
        <f t="shared" si="6"/>
        <v>1.0580973892262122</v>
      </c>
      <c r="K39">
        <f t="shared" si="7"/>
        <v>0.44895535399193021</v>
      </c>
      <c r="L39">
        <f t="shared" si="8"/>
        <v>0.55104464600806979</v>
      </c>
      <c r="M39">
        <f t="shared" si="9"/>
        <v>2.2273929715024061</v>
      </c>
      <c r="N39">
        <f t="shared" si="10"/>
        <v>1.8147349897041836</v>
      </c>
    </row>
    <row r="40" spans="1:14" x14ac:dyDescent="0.25">
      <c r="A40" s="4">
        <f>IF('True_Odds_Calculator_2-way'!A41="","",'True_Odds_Calculator_2-way'!A41)</f>
        <v>2.2400000000000002</v>
      </c>
      <c r="B40" s="4">
        <f>IF('True_Odds_Calculator_2-way'!B41="","",'True_Odds_Calculator_2-way'!B41)</f>
        <v>1.71</v>
      </c>
      <c r="C40" s="4">
        <f t="shared" si="0"/>
        <v>0.4464285714285714</v>
      </c>
      <c r="D40">
        <f t="shared" si="1"/>
        <v>0.58479532163742687</v>
      </c>
      <c r="E40">
        <f t="shared" si="2"/>
        <v>3.1223893065998265E-2</v>
      </c>
      <c r="F40">
        <f t="shared" si="3"/>
        <v>-0.22984544695071008</v>
      </c>
      <c r="G40">
        <v>0</v>
      </c>
      <c r="H40">
        <f t="shared" si="4"/>
        <v>0.2610693400167084</v>
      </c>
      <c r="I40">
        <f t="shared" si="5"/>
        <v>-1.0657613907987189</v>
      </c>
      <c r="J40">
        <f t="shared" si="6"/>
        <v>1.0657613907987189</v>
      </c>
      <c r="K40">
        <f t="shared" si="7"/>
        <v>0.4307477895456453</v>
      </c>
      <c r="L40">
        <f t="shared" si="8"/>
        <v>0.56925221045435459</v>
      </c>
      <c r="M40">
        <f t="shared" si="9"/>
        <v>2.3215441245904116</v>
      </c>
      <c r="N40">
        <f t="shared" si="10"/>
        <v>1.7566905874670904</v>
      </c>
    </row>
    <row r="41" spans="1:14" x14ac:dyDescent="0.25">
      <c r="A41" s="4">
        <f>IF('True_Odds_Calculator_2-way'!A42="","",'True_Odds_Calculator_2-way'!A42)</f>
        <v>1.95</v>
      </c>
      <c r="B41" s="4">
        <f>IF('True_Odds_Calculator_2-way'!B42="","",'True_Odds_Calculator_2-way'!B42)</f>
        <v>1.95</v>
      </c>
      <c r="C41" s="4">
        <f t="shared" si="0"/>
        <v>0.51282051282051289</v>
      </c>
      <c r="D41">
        <f t="shared" si="1"/>
        <v>0.51282051282051289</v>
      </c>
      <c r="E41">
        <f t="shared" si="2"/>
        <v>2.5641025641025772E-2</v>
      </c>
      <c r="F41">
        <f t="shared" si="3"/>
        <v>-0.23734385272846803</v>
      </c>
      <c r="G41">
        <v>0</v>
      </c>
      <c r="H41">
        <f t="shared" si="4"/>
        <v>0.2629848783694938</v>
      </c>
      <c r="I41">
        <f t="shared" si="5"/>
        <v>-1.0526315789473688</v>
      </c>
      <c r="J41">
        <f t="shared" si="6"/>
        <v>1.0526315789473688</v>
      </c>
      <c r="K41">
        <f t="shared" si="7"/>
        <v>0.49999999999999989</v>
      </c>
      <c r="L41">
        <f t="shared" si="8"/>
        <v>0.49999999999999989</v>
      </c>
      <c r="M41">
        <f t="shared" si="9"/>
        <v>2.0000000000000004</v>
      </c>
      <c r="N41">
        <f t="shared" si="10"/>
        <v>2.0000000000000004</v>
      </c>
    </row>
    <row r="42" spans="1:14" x14ac:dyDescent="0.25">
      <c r="A42" s="4">
        <f>IF('True_Odds_Calculator_2-way'!A43="","",'True_Odds_Calculator_2-way'!A43)</f>
        <v>1.99</v>
      </c>
      <c r="B42" s="4">
        <f>IF('True_Odds_Calculator_2-way'!B43="","",'True_Odds_Calculator_2-way'!B43)</f>
        <v>1.92</v>
      </c>
      <c r="C42" s="4">
        <f t="shared" si="0"/>
        <v>0.50251256281407031</v>
      </c>
      <c r="D42">
        <f t="shared" si="1"/>
        <v>0.52083333333333337</v>
      </c>
      <c r="E42">
        <f t="shared" si="2"/>
        <v>2.3345896147403788E-2</v>
      </c>
      <c r="F42">
        <f t="shared" si="3"/>
        <v>-0.2383793969849245</v>
      </c>
      <c r="G42">
        <v>0</v>
      </c>
      <c r="H42">
        <f t="shared" si="4"/>
        <v>0.26172529313232828</v>
      </c>
      <c r="I42">
        <f t="shared" si="5"/>
        <v>-1.0478243557698861</v>
      </c>
      <c r="J42">
        <f t="shared" si="6"/>
        <v>1.0478243557698861</v>
      </c>
      <c r="K42">
        <f t="shared" si="7"/>
        <v>0.49083461764588526</v>
      </c>
      <c r="L42">
        <f t="shared" si="8"/>
        <v>0.50916538235411457</v>
      </c>
      <c r="M42">
        <f t="shared" si="9"/>
        <v>2.0373461122121879</v>
      </c>
      <c r="N42">
        <f t="shared" si="10"/>
        <v>1.9639984073082948</v>
      </c>
    </row>
    <row r="43" spans="1:14" x14ac:dyDescent="0.25">
      <c r="A43" s="4">
        <f>IF('True_Odds_Calculator_2-way'!A44="","",'True_Odds_Calculator_2-way'!A44)</f>
        <v>2.57</v>
      </c>
      <c r="B43" s="4">
        <f>IF('True_Odds_Calculator_2-way'!B44="","",'True_Odds_Calculator_2-way'!B44)</f>
        <v>1.56</v>
      </c>
      <c r="C43" s="4">
        <f t="shared" si="0"/>
        <v>0.38910505836575876</v>
      </c>
      <c r="D43">
        <f t="shared" si="1"/>
        <v>0.64102564102564097</v>
      </c>
      <c r="E43">
        <f t="shared" si="2"/>
        <v>3.0130699391399673E-2</v>
      </c>
      <c r="F43">
        <f t="shared" si="3"/>
        <v>-0.2192956200738303</v>
      </c>
      <c r="G43">
        <v>0</v>
      </c>
      <c r="H43">
        <f t="shared" si="4"/>
        <v>0.24942631946522995</v>
      </c>
      <c r="I43">
        <f t="shared" si="5"/>
        <v>-1.066488459484171</v>
      </c>
      <c r="J43">
        <f t="shared" si="6"/>
        <v>1.066488459484171</v>
      </c>
      <c r="K43">
        <f t="shared" si="7"/>
        <v>0.37391747879057763</v>
      </c>
      <c r="L43">
        <f t="shared" si="8"/>
        <v>0.62608252120942243</v>
      </c>
      <c r="M43">
        <f t="shared" si="9"/>
        <v>2.6743868813901486</v>
      </c>
      <c r="N43">
        <f t="shared" si="10"/>
        <v>1.5972335373111359</v>
      </c>
    </row>
    <row r="44" spans="1:14" x14ac:dyDescent="0.25">
      <c r="A44" s="4">
        <f>IF('True_Odds_Calculator_2-way'!A45="","",'True_Odds_Calculator_2-way'!A45)</f>
        <v>2.08</v>
      </c>
      <c r="B44" s="4">
        <f>IF('True_Odds_Calculator_2-way'!B45="","",'True_Odds_Calculator_2-way'!B45)</f>
        <v>1.82</v>
      </c>
      <c r="C44" s="4">
        <f t="shared" si="0"/>
        <v>0.48076923076923073</v>
      </c>
      <c r="D44">
        <f t="shared" si="1"/>
        <v>0.54945054945054939</v>
      </c>
      <c r="E44">
        <f t="shared" si="2"/>
        <v>3.0219780219780112E-2</v>
      </c>
      <c r="F44">
        <f t="shared" si="3"/>
        <v>-0.23393913778529174</v>
      </c>
      <c r="G44">
        <v>0</v>
      </c>
      <c r="H44">
        <f t="shared" si="4"/>
        <v>0.2641589180050718</v>
      </c>
      <c r="I44">
        <f t="shared" si="5"/>
        <v>-1.0626278551055635</v>
      </c>
      <c r="J44">
        <f t="shared" si="6"/>
        <v>1.0626278551055635</v>
      </c>
      <c r="K44">
        <f t="shared" si="7"/>
        <v>0.46562780185187441</v>
      </c>
      <c r="L44">
        <f t="shared" si="8"/>
        <v>0.53437219814812564</v>
      </c>
      <c r="M44">
        <f t="shared" si="9"/>
        <v>2.1476380835140083</v>
      </c>
      <c r="N44">
        <f t="shared" si="10"/>
        <v>1.8713548411865626</v>
      </c>
    </row>
    <row r="45" spans="1:14" x14ac:dyDescent="0.25">
      <c r="A45" s="4">
        <f>IF('True_Odds_Calculator_2-way'!A46="","",'True_Odds_Calculator_2-way'!A46)</f>
        <v>2.13</v>
      </c>
      <c r="B45" s="4">
        <f>IF('True_Odds_Calculator_2-way'!B46="","",'True_Odds_Calculator_2-way'!B46)</f>
        <v>1.79</v>
      </c>
      <c r="C45" s="4">
        <f t="shared" si="0"/>
        <v>0.46948356807511737</v>
      </c>
      <c r="D45">
        <f t="shared" si="1"/>
        <v>0.55865921787709494</v>
      </c>
      <c r="E45">
        <f t="shared" si="2"/>
        <v>2.8142785952212312E-2</v>
      </c>
      <c r="F45">
        <f t="shared" si="3"/>
        <v>-0.2341385369947806</v>
      </c>
      <c r="G45">
        <v>0</v>
      </c>
      <c r="H45">
        <f t="shared" si="4"/>
        <v>0.26228132294699291</v>
      </c>
      <c r="I45">
        <f t="shared" si="5"/>
        <v>-1.0583936671670078</v>
      </c>
      <c r="J45">
        <f t="shared" si="6"/>
        <v>1.0583936671670078</v>
      </c>
      <c r="K45">
        <f t="shared" si="7"/>
        <v>0.45537654905878816</v>
      </c>
      <c r="L45">
        <f t="shared" si="8"/>
        <v>0.5446234509412119</v>
      </c>
      <c r="M45">
        <f t="shared" si="9"/>
        <v>2.1959848438987186</v>
      </c>
      <c r="N45">
        <f t="shared" si="10"/>
        <v>1.8361309970619364</v>
      </c>
    </row>
    <row r="46" spans="1:14" x14ac:dyDescent="0.25">
      <c r="A46" s="4">
        <f>IF('True_Odds_Calculator_2-way'!A47="","",'True_Odds_Calculator_2-way'!A47)</f>
        <v>1.74</v>
      </c>
      <c r="B46" s="4">
        <f>IF('True_Odds_Calculator_2-way'!B47="","",'True_Odds_Calculator_2-way'!B47)</f>
        <v>2.15</v>
      </c>
      <c r="C46" s="4">
        <f t="shared" si="0"/>
        <v>0.57471264367816088</v>
      </c>
      <c r="D46">
        <f t="shared" si="1"/>
        <v>0.46511627906976744</v>
      </c>
      <c r="E46">
        <f t="shared" si="2"/>
        <v>3.9828922747928264E-2</v>
      </c>
      <c r="F46">
        <f t="shared" si="3"/>
        <v>-0.22747928361400704</v>
      </c>
      <c r="G46">
        <v>0</v>
      </c>
      <c r="H46">
        <f t="shared" si="4"/>
        <v>0.26730820636193531</v>
      </c>
      <c r="I46">
        <f t="shared" si="5"/>
        <v>-1.0840148207519444</v>
      </c>
      <c r="J46">
        <f t="shared" si="6"/>
        <v>1.0840148207519444</v>
      </c>
      <c r="K46">
        <f t="shared" si="7"/>
        <v>0.55488631107340269</v>
      </c>
      <c r="L46">
        <f t="shared" si="8"/>
        <v>0.44511368892659747</v>
      </c>
      <c r="M46">
        <f t="shared" si="9"/>
        <v>1.8021709673564388</v>
      </c>
      <c r="N46">
        <f t="shared" si="10"/>
        <v>2.2466170438647359</v>
      </c>
    </row>
    <row r="47" spans="1:14" x14ac:dyDescent="0.25">
      <c r="A47" s="4">
        <f>IF('True_Odds_Calculator_2-way'!A48="","",'True_Odds_Calculator_2-way'!A48)</f>
        <v>1.87</v>
      </c>
      <c r="B47" s="4">
        <f>IF('True_Odds_Calculator_2-way'!B48="","",'True_Odds_Calculator_2-way'!B48)</f>
        <v>2</v>
      </c>
      <c r="C47" s="4">
        <f t="shared" si="0"/>
        <v>0.53475935828876997</v>
      </c>
      <c r="D47">
        <f t="shared" si="1"/>
        <v>0.5</v>
      </c>
      <c r="E47">
        <f t="shared" si="2"/>
        <v>3.475935828876997E-2</v>
      </c>
      <c r="F47">
        <f t="shared" si="3"/>
        <v>-0.23262032085561501</v>
      </c>
      <c r="G47">
        <v>0</v>
      </c>
      <c r="H47">
        <f t="shared" si="4"/>
        <v>0.26737967914438499</v>
      </c>
      <c r="I47">
        <f t="shared" si="5"/>
        <v>-1.0721125348377947</v>
      </c>
      <c r="J47">
        <f t="shared" si="6"/>
        <v>1.0721125348377947</v>
      </c>
      <c r="K47">
        <f t="shared" si="7"/>
        <v>0.51740072839321916</v>
      </c>
      <c r="L47">
        <f t="shared" si="8"/>
        <v>0.48259927160678084</v>
      </c>
      <c r="M47">
        <f t="shared" si="9"/>
        <v>1.9327379053088816</v>
      </c>
      <c r="N47">
        <f t="shared" si="10"/>
        <v>2.0721125348377947</v>
      </c>
    </row>
    <row r="48" spans="1:14" x14ac:dyDescent="0.25">
      <c r="A48" s="4">
        <f>IF('True_Odds_Calculator_2-way'!A49="","",'True_Odds_Calculator_2-way'!A49)</f>
        <v>1.85</v>
      </c>
      <c r="B48" s="4">
        <f>IF('True_Odds_Calculator_2-way'!B49="","",'True_Odds_Calculator_2-way'!B49)</f>
        <v>2.02</v>
      </c>
      <c r="C48" s="4">
        <f t="shared" si="0"/>
        <v>0.54054054054054046</v>
      </c>
      <c r="D48">
        <f t="shared" si="1"/>
        <v>0.49504950495049505</v>
      </c>
      <c r="E48">
        <f t="shared" si="2"/>
        <v>3.5590045491035394E-2</v>
      </c>
      <c r="F48">
        <f t="shared" si="3"/>
        <v>-0.23200428150923214</v>
      </c>
      <c r="G48">
        <v>0</v>
      </c>
      <c r="H48">
        <f t="shared" si="4"/>
        <v>0.26759432700026753</v>
      </c>
      <c r="I48">
        <f t="shared" si="5"/>
        <v>-1.0739657990297369</v>
      </c>
      <c r="J48">
        <f t="shared" si="6"/>
        <v>1.0739657990297369</v>
      </c>
      <c r="K48">
        <f t="shared" si="7"/>
        <v>0.52277442494833892</v>
      </c>
      <c r="L48">
        <f t="shared" si="8"/>
        <v>0.4772255750516613</v>
      </c>
      <c r="M48">
        <f t="shared" si="9"/>
        <v>1.9128709291752766</v>
      </c>
      <c r="N48">
        <f t="shared" si="10"/>
        <v>2.0954451150103317</v>
      </c>
    </row>
    <row r="49" spans="1:14" x14ac:dyDescent="0.25">
      <c r="A49" s="4">
        <f>IF('True_Odds_Calculator_2-way'!A50="","",'True_Odds_Calculator_2-way'!A50)</f>
        <v>1.96</v>
      </c>
      <c r="B49" s="4">
        <f>IF('True_Odds_Calculator_2-way'!B50="","",'True_Odds_Calculator_2-way'!B50)</f>
        <v>1.91</v>
      </c>
      <c r="C49" s="4">
        <f t="shared" si="0"/>
        <v>0.51020408163265307</v>
      </c>
      <c r="D49">
        <f t="shared" si="1"/>
        <v>0.52356020942408377</v>
      </c>
      <c r="E49">
        <f t="shared" si="2"/>
        <v>3.3764291056736839E-2</v>
      </c>
      <c r="F49">
        <f t="shared" si="3"/>
        <v>-0.23335826477187727</v>
      </c>
      <c r="G49">
        <v>0</v>
      </c>
      <c r="H49">
        <f t="shared" si="4"/>
        <v>0.26712255582861416</v>
      </c>
      <c r="I49">
        <f t="shared" si="5"/>
        <v>-1.0699012312772824</v>
      </c>
      <c r="J49">
        <f t="shared" si="6"/>
        <v>1.0699012312772824</v>
      </c>
      <c r="K49">
        <f t="shared" si="7"/>
        <v>0.49331431287667615</v>
      </c>
      <c r="L49">
        <f t="shared" si="8"/>
        <v>0.50668568712332396</v>
      </c>
      <c r="M49">
        <f t="shared" si="9"/>
        <v>2.0271051820261912</v>
      </c>
      <c r="N49">
        <f t="shared" si="10"/>
        <v>1.9736101204623264</v>
      </c>
    </row>
    <row r="50" spans="1:14" x14ac:dyDescent="0.25">
      <c r="A50" s="4">
        <f>IF('True_Odds_Calculator_2-way'!A51="","",'True_Odds_Calculator_2-way'!A51)</f>
        <v>1.85</v>
      </c>
      <c r="B50" s="4">
        <f>IF('True_Odds_Calculator_2-way'!B51="","",'True_Odds_Calculator_2-way'!B51)</f>
        <v>2.0299999999999998</v>
      </c>
      <c r="C50" s="4">
        <f t="shared" si="0"/>
        <v>0.54054054054054046</v>
      </c>
      <c r="D50">
        <f t="shared" si="1"/>
        <v>0.49261083743842371</v>
      </c>
      <c r="E50">
        <f t="shared" si="2"/>
        <v>3.315137797896428E-2</v>
      </c>
      <c r="F50">
        <f t="shared" si="3"/>
        <v>-0.23312475036612956</v>
      </c>
      <c r="G50">
        <v>0</v>
      </c>
      <c r="H50">
        <f t="shared" si="4"/>
        <v>0.26627612834509384</v>
      </c>
      <c r="I50">
        <f t="shared" si="5"/>
        <v>-1.0687396570715308</v>
      </c>
      <c r="J50">
        <f t="shared" si="6"/>
        <v>1.0687396570715308</v>
      </c>
      <c r="K50">
        <f t="shared" si="7"/>
        <v>0.52399127907708287</v>
      </c>
      <c r="L50">
        <f t="shared" si="8"/>
        <v>0.47600872092291718</v>
      </c>
      <c r="M50">
        <f t="shared" si="9"/>
        <v>1.9084287085108012</v>
      </c>
      <c r="N50">
        <f t="shared" si="10"/>
        <v>2.1008018467836762</v>
      </c>
    </row>
    <row r="51" spans="1:14" x14ac:dyDescent="0.25">
      <c r="A51" s="4">
        <f>IF('True_Odds_Calculator_2-way'!A52="","",'True_Odds_Calculator_2-way'!A52)</f>
        <v>1.84</v>
      </c>
      <c r="B51" s="4">
        <f>IF('True_Odds_Calculator_2-way'!B52="","",'True_Odds_Calculator_2-way'!B52)</f>
        <v>2.04</v>
      </c>
      <c r="C51" s="4">
        <f t="shared" si="0"/>
        <v>0.54347826086956519</v>
      </c>
      <c r="D51">
        <f t="shared" si="1"/>
        <v>0.49019607843137253</v>
      </c>
      <c r="E51">
        <f t="shared" si="2"/>
        <v>3.3674339300937772E-2</v>
      </c>
      <c r="F51">
        <f t="shared" si="3"/>
        <v>-0.23273657289002547</v>
      </c>
      <c r="G51">
        <v>0</v>
      </c>
      <c r="H51">
        <f t="shared" si="4"/>
        <v>0.2664109121909633</v>
      </c>
      <c r="I51">
        <f t="shared" si="5"/>
        <v>-1.0699012312772824</v>
      </c>
      <c r="J51">
        <f t="shared" si="6"/>
        <v>1.0699012312772824</v>
      </c>
      <c r="K51">
        <f t="shared" si="7"/>
        <v>0.52667142178083093</v>
      </c>
      <c r="L51">
        <f t="shared" si="8"/>
        <v>0.47332857821916891</v>
      </c>
      <c r="M51">
        <f t="shared" si="9"/>
        <v>1.8987170342729172</v>
      </c>
      <c r="N51">
        <f t="shared" si="10"/>
        <v>2.1126972805283741</v>
      </c>
    </row>
    <row r="52" spans="1:14" x14ac:dyDescent="0.25">
      <c r="A52" s="4">
        <f>IF('True_Odds_Calculator_2-way'!A53="","",'True_Odds_Calculator_2-way'!A53)</f>
        <v>1.8</v>
      </c>
      <c r="B52" s="4">
        <f>IF('True_Odds_Calculator_2-way'!B53="","",'True_Odds_Calculator_2-way'!B53)</f>
        <v>2.0699999999999998</v>
      </c>
      <c r="C52" s="4">
        <f t="shared" si="0"/>
        <v>0.55555555555555558</v>
      </c>
      <c r="D52">
        <f t="shared" si="1"/>
        <v>0.48309178743961356</v>
      </c>
      <c r="E52">
        <f t="shared" si="2"/>
        <v>3.8647342995169254E-2</v>
      </c>
      <c r="F52">
        <f t="shared" si="3"/>
        <v>-0.22973698336017168</v>
      </c>
      <c r="G52">
        <v>0</v>
      </c>
      <c r="H52">
        <f t="shared" si="4"/>
        <v>0.26838432635534087</v>
      </c>
      <c r="I52">
        <f t="shared" si="5"/>
        <v>-1.0808442529177926</v>
      </c>
      <c r="J52">
        <f t="shared" si="6"/>
        <v>1.0808442529177926</v>
      </c>
      <c r="K52">
        <f t="shared" si="7"/>
        <v>0.53628636852729539</v>
      </c>
      <c r="L52">
        <f t="shared" si="8"/>
        <v>0.46371363147270434</v>
      </c>
      <c r="M52">
        <f t="shared" si="9"/>
        <v>1.8646754023342345</v>
      </c>
      <c r="N52">
        <f t="shared" si="10"/>
        <v>2.1565033506220384</v>
      </c>
    </row>
    <row r="53" spans="1:14" x14ac:dyDescent="0.25">
      <c r="A53" s="4">
        <f>IF('True_Odds_Calculator_2-way'!A54="","",'True_Odds_Calculator_2-way'!A54)</f>
        <v>1.86</v>
      </c>
      <c r="B53" s="4">
        <f>IF('True_Odds_Calculator_2-way'!B54="","",'True_Odds_Calculator_2-way'!B54)</f>
        <v>2.02</v>
      </c>
      <c r="C53" s="4">
        <f t="shared" si="0"/>
        <v>0.5376344086021505</v>
      </c>
      <c r="D53">
        <f t="shared" si="1"/>
        <v>0.49504950495049505</v>
      </c>
      <c r="E53">
        <f t="shared" si="2"/>
        <v>3.2683913552645549E-2</v>
      </c>
      <c r="F53">
        <f t="shared" si="3"/>
        <v>-0.23347173427020129</v>
      </c>
      <c r="G53">
        <v>0</v>
      </c>
      <c r="H53">
        <f t="shared" si="4"/>
        <v>0.26615564782284679</v>
      </c>
      <c r="I53">
        <f t="shared" si="5"/>
        <v>-1.0677035543974549</v>
      </c>
      <c r="J53">
        <f t="shared" si="6"/>
        <v>1.0677035543974549</v>
      </c>
      <c r="K53">
        <f t="shared" si="7"/>
        <v>0.52131526301595232</v>
      </c>
      <c r="L53">
        <f t="shared" si="8"/>
        <v>0.47868473698404773</v>
      </c>
      <c r="M53">
        <f t="shared" si="9"/>
        <v>1.9182250567818113</v>
      </c>
      <c r="N53">
        <f t="shared" si="10"/>
        <v>2.0890576254854043</v>
      </c>
    </row>
    <row r="54" spans="1:14" x14ac:dyDescent="0.25">
      <c r="A54" s="4">
        <f>IF('True_Odds_Calculator_2-way'!A55="","",'True_Odds_Calculator_2-way'!A55)</f>
        <v>2.02</v>
      </c>
      <c r="B54" s="4">
        <f>IF('True_Odds_Calculator_2-way'!B55="","",'True_Odds_Calculator_2-way'!B55)</f>
        <v>1.85</v>
      </c>
      <c r="C54" s="4">
        <f t="shared" si="0"/>
        <v>0.49504950495049505</v>
      </c>
      <c r="D54">
        <f t="shared" si="1"/>
        <v>0.54054054054054046</v>
      </c>
      <c r="E54">
        <f t="shared" si="2"/>
        <v>3.5590045491035394E-2</v>
      </c>
      <c r="F54">
        <f t="shared" si="3"/>
        <v>-0.23200428150923214</v>
      </c>
      <c r="G54">
        <v>0</v>
      </c>
      <c r="H54">
        <f t="shared" si="4"/>
        <v>0.26759432700026753</v>
      </c>
      <c r="I54">
        <f t="shared" si="5"/>
        <v>-1.0739657990297369</v>
      </c>
      <c r="J54">
        <f t="shared" si="6"/>
        <v>1.0739657990297369</v>
      </c>
      <c r="K54">
        <f t="shared" si="7"/>
        <v>0.4772255750516613</v>
      </c>
      <c r="L54">
        <f t="shared" si="8"/>
        <v>0.52277442494833892</v>
      </c>
      <c r="M54">
        <f t="shared" si="9"/>
        <v>2.0954451150103317</v>
      </c>
      <c r="N54">
        <f t="shared" si="10"/>
        <v>1.9128709291752766</v>
      </c>
    </row>
    <row r="55" spans="1:14" x14ac:dyDescent="0.25">
      <c r="A55" s="4">
        <f>IF('True_Odds_Calculator_2-way'!A56="","",'True_Odds_Calculator_2-way'!A56)</f>
        <v>1.93</v>
      </c>
      <c r="B55" s="4">
        <f>IF('True_Odds_Calculator_2-way'!B56="","",'True_Odds_Calculator_2-way'!B56)</f>
        <v>1.93</v>
      </c>
      <c r="C55" s="4">
        <f t="shared" si="0"/>
        <v>0.5181347150259068</v>
      </c>
      <c r="D55">
        <f t="shared" si="1"/>
        <v>0.5181347150259068</v>
      </c>
      <c r="E55">
        <f t="shared" si="2"/>
        <v>3.62694300518136E-2</v>
      </c>
      <c r="F55">
        <f t="shared" si="3"/>
        <v>-0.23219415286316403</v>
      </c>
      <c r="G55">
        <v>0</v>
      </c>
      <c r="H55">
        <f t="shared" si="4"/>
        <v>0.26846358291497763</v>
      </c>
      <c r="I55">
        <f t="shared" si="5"/>
        <v>-1.0752688172043015</v>
      </c>
      <c r="J55">
        <f t="shared" si="6"/>
        <v>1.0752688172043015</v>
      </c>
      <c r="K55">
        <f t="shared" si="7"/>
        <v>0.5</v>
      </c>
      <c r="L55">
        <f t="shared" si="8"/>
        <v>0.5</v>
      </c>
      <c r="M55">
        <f t="shared" si="9"/>
        <v>2</v>
      </c>
      <c r="N55">
        <f t="shared" si="10"/>
        <v>2</v>
      </c>
    </row>
    <row r="56" spans="1:14" x14ac:dyDescent="0.25">
      <c r="A56" s="4">
        <f>IF('True_Odds_Calculator_2-way'!A57="","",'True_Odds_Calculator_2-way'!A57)</f>
        <v>2.02</v>
      </c>
      <c r="B56" s="4">
        <f>IF('True_Odds_Calculator_2-way'!B57="","",'True_Odds_Calculator_2-way'!B57)</f>
        <v>1.85</v>
      </c>
      <c r="C56" s="4">
        <f t="shared" si="0"/>
        <v>0.49504950495049505</v>
      </c>
      <c r="D56">
        <f t="shared" si="1"/>
        <v>0.54054054054054046</v>
      </c>
      <c r="E56">
        <f t="shared" si="2"/>
        <v>3.5590045491035394E-2</v>
      </c>
      <c r="F56">
        <f t="shared" si="3"/>
        <v>-0.23200428150923214</v>
      </c>
      <c r="G56">
        <v>0</v>
      </c>
      <c r="H56">
        <f t="shared" si="4"/>
        <v>0.26759432700026753</v>
      </c>
      <c r="I56">
        <f t="shared" si="5"/>
        <v>-1.0739657990297369</v>
      </c>
      <c r="J56">
        <f t="shared" si="6"/>
        <v>1.0739657990297369</v>
      </c>
      <c r="K56">
        <f t="shared" si="7"/>
        <v>0.4772255750516613</v>
      </c>
      <c r="L56">
        <f t="shared" si="8"/>
        <v>0.52277442494833892</v>
      </c>
      <c r="M56">
        <f t="shared" si="9"/>
        <v>2.0954451150103317</v>
      </c>
      <c r="N56">
        <f t="shared" si="10"/>
        <v>1.9128709291752766</v>
      </c>
    </row>
    <row r="57" spans="1:14" x14ac:dyDescent="0.25">
      <c r="A57" s="4">
        <f>IF('True_Odds_Calculator_2-way'!A58="","",'True_Odds_Calculator_2-way'!A58)</f>
        <v>2.2599999999999998</v>
      </c>
      <c r="B57" s="4">
        <f>IF('True_Odds_Calculator_2-way'!B58="","",'True_Odds_Calculator_2-way'!B58)</f>
        <v>1.65</v>
      </c>
      <c r="C57" s="4">
        <f t="shared" si="0"/>
        <v>0.44247787610619471</v>
      </c>
      <c r="D57">
        <f t="shared" si="1"/>
        <v>0.60606060606060608</v>
      </c>
      <c r="E57">
        <f t="shared" si="2"/>
        <v>4.85384821668009E-2</v>
      </c>
      <c r="F57">
        <f t="shared" si="3"/>
        <v>-0.21962992759452926</v>
      </c>
      <c r="G57">
        <v>0</v>
      </c>
      <c r="H57">
        <f t="shared" si="4"/>
        <v>0.26816840976133016</v>
      </c>
      <c r="I57">
        <f t="shared" si="5"/>
        <v>-1.1049892402196602</v>
      </c>
      <c r="J57">
        <f t="shared" si="6"/>
        <v>1.1049892402196602</v>
      </c>
      <c r="K57">
        <f t="shared" si="7"/>
        <v>0.41801014383590385</v>
      </c>
      <c r="L57">
        <f t="shared" si="8"/>
        <v>0.58198985616409593</v>
      </c>
      <c r="M57">
        <f t="shared" si="9"/>
        <v>2.3922864426767716</v>
      </c>
      <c r="N57">
        <f t="shared" si="10"/>
        <v>1.7182430061427794</v>
      </c>
    </row>
    <row r="58" spans="1:14" x14ac:dyDescent="0.25">
      <c r="A58" s="4">
        <f>IF('True_Odds_Calculator_2-way'!A59="","",'True_Odds_Calculator_2-way'!A59)</f>
        <v>2.44</v>
      </c>
      <c r="B58" s="4">
        <f>IF('True_Odds_Calculator_2-way'!B59="","",'True_Odds_Calculator_2-way'!B59)</f>
        <v>1.59</v>
      </c>
      <c r="C58" s="4">
        <f t="shared" si="0"/>
        <v>0.4098360655737705</v>
      </c>
      <c r="D58">
        <f t="shared" si="1"/>
        <v>0.62893081761006286</v>
      </c>
      <c r="E58">
        <f t="shared" si="2"/>
        <v>3.8766883183833478E-2</v>
      </c>
      <c r="F58">
        <f t="shared" si="3"/>
        <v>-0.21899164862356935</v>
      </c>
      <c r="G58">
        <v>0</v>
      </c>
      <c r="H58">
        <f t="shared" si="4"/>
        <v>0.25775853180740282</v>
      </c>
      <c r="I58">
        <f t="shared" si="5"/>
        <v>-1.0849075915068658</v>
      </c>
      <c r="J58">
        <f t="shared" si="6"/>
        <v>1.0849075915068658</v>
      </c>
      <c r="K58">
        <f t="shared" si="7"/>
        <v>0.39027939969909758</v>
      </c>
      <c r="L58">
        <f t="shared" si="8"/>
        <v>0.60972060030090225</v>
      </c>
      <c r="M58">
        <f t="shared" si="9"/>
        <v>2.5622669317698867</v>
      </c>
      <c r="N58">
        <f t="shared" si="10"/>
        <v>1.6400954789890509</v>
      </c>
    </row>
    <row r="59" spans="1:14" x14ac:dyDescent="0.25">
      <c r="A59" s="4">
        <f>IF('True_Odds_Calculator_2-way'!A60="","",'True_Odds_Calculator_2-way'!A60)</f>
        <v>2.1</v>
      </c>
      <c r="B59" s="4">
        <f>IF('True_Odds_Calculator_2-way'!B60="","",'True_Odds_Calculator_2-way'!B60)</f>
        <v>1.78</v>
      </c>
      <c r="C59" s="4">
        <f t="shared" si="0"/>
        <v>0.47619047619047616</v>
      </c>
      <c r="D59">
        <f t="shared" si="1"/>
        <v>0.5617977528089888</v>
      </c>
      <c r="E59">
        <f t="shared" si="2"/>
        <v>3.7988228999465079E-2</v>
      </c>
      <c r="F59">
        <f t="shared" si="3"/>
        <v>-0.2295345104333868</v>
      </c>
      <c r="G59">
        <v>0</v>
      </c>
      <c r="H59">
        <f t="shared" si="4"/>
        <v>0.26752273943285182</v>
      </c>
      <c r="I59">
        <f t="shared" si="5"/>
        <v>-1.0795837927188263</v>
      </c>
      <c r="J59">
        <f t="shared" si="6"/>
        <v>1.0795837927188263</v>
      </c>
      <c r="K59">
        <f t="shared" si="7"/>
        <v>0.45713404422735271</v>
      </c>
      <c r="L59">
        <f t="shared" si="8"/>
        <v>0.54286595577264729</v>
      </c>
      <c r="M59">
        <f t="shared" si="9"/>
        <v>2.1875421719907089</v>
      </c>
      <c r="N59">
        <f t="shared" si="10"/>
        <v>1.8420753583206844</v>
      </c>
    </row>
    <row r="60" spans="1:14" x14ac:dyDescent="0.25">
      <c r="A60" s="4">
        <f>IF('True_Odds_Calculator_2-way'!A61="","",'True_Odds_Calculator_2-way'!A61)</f>
        <v>2.15</v>
      </c>
      <c r="B60" s="4">
        <f>IF('True_Odds_Calculator_2-way'!B61="","",'True_Odds_Calculator_2-way'!B61)</f>
        <v>1.75</v>
      </c>
      <c r="C60" s="4">
        <f t="shared" si="0"/>
        <v>0.46511627906976744</v>
      </c>
      <c r="D60">
        <f t="shared" si="1"/>
        <v>0.5714285714285714</v>
      </c>
      <c r="E60">
        <f t="shared" si="2"/>
        <v>3.6544850498338777E-2</v>
      </c>
      <c r="F60">
        <f t="shared" si="3"/>
        <v>-0.22923588039867115</v>
      </c>
      <c r="G60">
        <v>0</v>
      </c>
      <c r="H60">
        <f t="shared" si="4"/>
        <v>0.26578073089700993</v>
      </c>
      <c r="I60">
        <f t="shared" si="5"/>
        <v>-1.0767638041163308</v>
      </c>
      <c r="J60">
        <f t="shared" si="6"/>
        <v>1.0767638041163308</v>
      </c>
      <c r="K60">
        <f t="shared" si="7"/>
        <v>0.44677195262583885</v>
      </c>
      <c r="L60">
        <f t="shared" si="8"/>
        <v>0.5532280473741612</v>
      </c>
      <c r="M60">
        <f t="shared" si="9"/>
        <v>2.2382783747337802</v>
      </c>
      <c r="N60">
        <f t="shared" si="10"/>
        <v>1.8075728530872484</v>
      </c>
    </row>
    <row r="61" spans="1:14" x14ac:dyDescent="0.25">
      <c r="A61" s="4">
        <f>IF('True_Odds_Calculator_2-way'!A62="","",'True_Odds_Calculator_2-way'!A62)</f>
        <v>2.6</v>
      </c>
      <c r="B61" s="4">
        <f>IF('True_Odds_Calculator_2-way'!B62="","",'True_Odds_Calculator_2-way'!B62)</f>
        <v>1.53</v>
      </c>
      <c r="C61" s="4">
        <f t="shared" si="0"/>
        <v>0.38461538461538458</v>
      </c>
      <c r="D61">
        <f t="shared" si="1"/>
        <v>0.65359477124183007</v>
      </c>
      <c r="E61">
        <f t="shared" si="2"/>
        <v>3.8210155857214545E-2</v>
      </c>
      <c r="F61">
        <f t="shared" si="3"/>
        <v>-0.21317244846656624</v>
      </c>
      <c r="G61">
        <v>0</v>
      </c>
      <c r="H61">
        <f t="shared" si="4"/>
        <v>0.25138260432378079</v>
      </c>
      <c r="I61">
        <f t="shared" si="5"/>
        <v>-1.0859306069076731</v>
      </c>
      <c r="J61">
        <f t="shared" si="6"/>
        <v>1.0859306069076731</v>
      </c>
      <c r="K61">
        <f t="shared" si="7"/>
        <v>0.36529827538103465</v>
      </c>
      <c r="L61">
        <f t="shared" si="8"/>
        <v>0.63470172461896535</v>
      </c>
      <c r="M61">
        <f t="shared" si="9"/>
        <v>2.7374889710522772</v>
      </c>
      <c r="N61">
        <f t="shared" si="10"/>
        <v>1.575543221661067</v>
      </c>
    </row>
    <row r="62" spans="1:14" x14ac:dyDescent="0.25">
      <c r="A62" s="4">
        <f>IF('True_Odds_Calculator_2-way'!A63="","",'True_Odds_Calculator_2-way'!A63)</f>
        <v>1.99</v>
      </c>
      <c r="B62" s="4">
        <f>IF('True_Odds_Calculator_2-way'!B63="","",'True_Odds_Calculator_2-way'!B63)</f>
        <v>1.88</v>
      </c>
      <c r="C62" s="4">
        <f t="shared" si="0"/>
        <v>0.50251256281407031</v>
      </c>
      <c r="D62">
        <f t="shared" si="1"/>
        <v>0.53191489361702127</v>
      </c>
      <c r="E62">
        <f t="shared" si="2"/>
        <v>3.4427456431091574E-2</v>
      </c>
      <c r="F62">
        <f t="shared" si="3"/>
        <v>-0.23286645995937127</v>
      </c>
      <c r="G62">
        <v>0</v>
      </c>
      <c r="H62">
        <f t="shared" si="4"/>
        <v>0.2672939163904629</v>
      </c>
      <c r="I62">
        <f t="shared" si="5"/>
        <v>-1.0713739108887084</v>
      </c>
      <c r="J62">
        <f t="shared" si="6"/>
        <v>1.0713739108887084</v>
      </c>
      <c r="K62">
        <f t="shared" si="7"/>
        <v>0.48528137423857021</v>
      </c>
      <c r="L62">
        <f t="shared" si="8"/>
        <v>0.51471862576142968</v>
      </c>
      <c r="M62">
        <f t="shared" si="9"/>
        <v>2.0606601717798219</v>
      </c>
      <c r="N62">
        <f t="shared" si="10"/>
        <v>1.9428090415820634</v>
      </c>
    </row>
    <row r="63" spans="1:14" x14ac:dyDescent="0.25">
      <c r="A63" s="4">
        <f>IF('True_Odds_Calculator_2-way'!A64="","",'True_Odds_Calculator_2-way'!A64)</f>
        <v>2.06</v>
      </c>
      <c r="B63" s="4">
        <f>IF('True_Odds_Calculator_2-way'!B64="","",'True_Odds_Calculator_2-way'!B64)</f>
        <v>1.83</v>
      </c>
      <c r="C63" s="4">
        <f t="shared" si="0"/>
        <v>0.4854368932038835</v>
      </c>
      <c r="D63">
        <f t="shared" si="1"/>
        <v>0.54644808743169393</v>
      </c>
      <c r="E63">
        <f t="shared" si="2"/>
        <v>3.1884980635577431E-2</v>
      </c>
      <c r="F63">
        <f t="shared" si="3"/>
        <v>-0.2333810812244681</v>
      </c>
      <c r="G63">
        <v>0</v>
      </c>
      <c r="H63">
        <f t="shared" si="4"/>
        <v>0.26526606186004559</v>
      </c>
      <c r="I63">
        <f t="shared" si="5"/>
        <v>-1.0661247392009334</v>
      </c>
      <c r="J63">
        <f t="shared" si="6"/>
        <v>1.0661247392009334</v>
      </c>
      <c r="K63">
        <f t="shared" si="7"/>
        <v>0.46946324151730962</v>
      </c>
      <c r="L63">
        <f t="shared" si="8"/>
        <v>0.53053675848269044</v>
      </c>
      <c r="M63">
        <f t="shared" si="9"/>
        <v>2.1300922235529893</v>
      </c>
      <c r="N63">
        <f t="shared" si="10"/>
        <v>1.8848835335367746</v>
      </c>
    </row>
    <row r="64" spans="1:14" x14ac:dyDescent="0.25">
      <c r="A64" s="4">
        <f>IF('True_Odds_Calculator_2-way'!A65="","",'True_Odds_Calculator_2-way'!A65)</f>
        <v>2.16</v>
      </c>
      <c r="B64" s="4">
        <f>IF('True_Odds_Calculator_2-way'!B65="","",'True_Odds_Calculator_2-way'!B65)</f>
        <v>1.74</v>
      </c>
      <c r="C64" s="4">
        <f t="shared" si="0"/>
        <v>0.46296296296296291</v>
      </c>
      <c r="D64">
        <f t="shared" si="1"/>
        <v>0.57471264367816088</v>
      </c>
      <c r="E64">
        <f t="shared" si="2"/>
        <v>3.7675606641123682E-2</v>
      </c>
      <c r="F64">
        <f t="shared" si="3"/>
        <v>-0.22839506172839519</v>
      </c>
      <c r="G64">
        <v>0</v>
      </c>
      <c r="H64">
        <f t="shared" si="4"/>
        <v>0.26607066836951887</v>
      </c>
      <c r="I64">
        <f t="shared" si="5"/>
        <v>-1.0793322294408634</v>
      </c>
      <c r="J64">
        <f t="shared" si="6"/>
        <v>1.0793322294408634</v>
      </c>
      <c r="K64">
        <f t="shared" si="7"/>
        <v>0.44404472798104189</v>
      </c>
      <c r="L64">
        <f t="shared" si="8"/>
        <v>0.55595527201895822</v>
      </c>
      <c r="M64">
        <f t="shared" si="9"/>
        <v>2.2520253861514017</v>
      </c>
      <c r="N64">
        <f t="shared" si="10"/>
        <v>1.7987058497862392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1.79</v>
      </c>
      <c r="C65" s="4">
        <f t="shared" si="0"/>
        <v>0.48076923076923073</v>
      </c>
      <c r="D65">
        <f t="shared" si="1"/>
        <v>0.55865921787709494</v>
      </c>
      <c r="E65">
        <f t="shared" si="2"/>
        <v>3.9428448646325664E-2</v>
      </c>
      <c r="F65">
        <f t="shared" si="3"/>
        <v>-0.22915771379458527</v>
      </c>
      <c r="G65">
        <v>0</v>
      </c>
      <c r="H65">
        <f t="shared" si="4"/>
        <v>0.26858616244091099</v>
      </c>
      <c r="I65">
        <f t="shared" si="5"/>
        <v>-1.0826163374360513</v>
      </c>
      <c r="J65">
        <f t="shared" si="6"/>
        <v>1.0826163374360513</v>
      </c>
      <c r="K65">
        <f t="shared" si="7"/>
        <v>0.46099399689806597</v>
      </c>
      <c r="L65">
        <f t="shared" si="8"/>
        <v>0.53900600310193403</v>
      </c>
      <c r="M65">
        <f t="shared" si="9"/>
        <v>2.1692256444309357</v>
      </c>
      <c r="N65">
        <f t="shared" si="10"/>
        <v>1.8552669065744805</v>
      </c>
    </row>
    <row r="66" spans="1:14" x14ac:dyDescent="0.25">
      <c r="A66" s="4">
        <f>IF('True_Odds_Calculator_2-way'!A67="","",'True_Odds_Calculator_2-way'!A67)</f>
        <v>2.15</v>
      </c>
      <c r="B66" s="4">
        <f>IF('True_Odds_Calculator_2-way'!B67="","",'True_Odds_Calculator_2-way'!B67)</f>
        <v>1.74</v>
      </c>
      <c r="C66" s="4">
        <f t="shared" si="0"/>
        <v>0.46511627906976744</v>
      </c>
      <c r="D66">
        <f t="shared" si="1"/>
        <v>0.57471264367816088</v>
      </c>
      <c r="E66">
        <f t="shared" si="2"/>
        <v>3.9828922747928264E-2</v>
      </c>
      <c r="F66">
        <f t="shared" si="3"/>
        <v>-0.22747928361400704</v>
      </c>
      <c r="G66">
        <v>0</v>
      </c>
      <c r="H66">
        <f t="shared" si="4"/>
        <v>0.26730820636193531</v>
      </c>
      <c r="I66">
        <f t="shared" si="5"/>
        <v>-1.0840148207519444</v>
      </c>
      <c r="J66">
        <f t="shared" si="6"/>
        <v>1.0840148207519444</v>
      </c>
      <c r="K66">
        <f t="shared" si="7"/>
        <v>0.44511368892659747</v>
      </c>
      <c r="L66">
        <f t="shared" si="8"/>
        <v>0.55488631107340269</v>
      </c>
      <c r="M66">
        <f t="shared" si="9"/>
        <v>2.2466170438647359</v>
      </c>
      <c r="N66">
        <f t="shared" si="10"/>
        <v>1.8021709673564388</v>
      </c>
    </row>
    <row r="67" spans="1:14" x14ac:dyDescent="0.25">
      <c r="A67" s="4">
        <f>IF('True_Odds_Calculator_2-way'!A68="","",'True_Odds_Calculator_2-way'!A68)</f>
        <v>2</v>
      </c>
      <c r="B67" s="4">
        <f>IF('True_Odds_Calculator_2-way'!B68="","",'True_Odds_Calculator_2-way'!B68)</f>
        <v>1.87</v>
      </c>
      <c r="C67" s="4">
        <f t="shared" ref="C67:C130" si="11">1/A67</f>
        <v>0.5</v>
      </c>
      <c r="D67">
        <f t="shared" ref="D67:D130" si="12">1/B67</f>
        <v>0.53475935828876997</v>
      </c>
      <c r="E67">
        <f t="shared" ref="E67:E130" si="13">C67+D67-1</f>
        <v>3.475935828876997E-2</v>
      </c>
      <c r="F67">
        <f t="shared" ref="F67:F130" si="14">C67+D67-(C67*D67)-1</f>
        <v>-0.23262032085561501</v>
      </c>
      <c r="G67">
        <v>0</v>
      </c>
      <c r="H67">
        <f t="shared" ref="H67:H130" si="15">C67*D67</f>
        <v>0.26737967914438499</v>
      </c>
      <c r="I67">
        <f t="shared" ref="I67:I130" si="16">((-4*F67*H67)^0.5)/(2*F67)</f>
        <v>-1.0721125348377947</v>
      </c>
      <c r="J67">
        <f t="shared" ref="J67:J130" si="17">(-((-4*F67*H67)^0.5))/(2*F67)</f>
        <v>1.0721125348377947</v>
      </c>
      <c r="K67">
        <f t="shared" ref="K67:K130" si="18">IF(A67="","",(C67/($J67+C67-($J67*C67))))</f>
        <v>0.48259927160678084</v>
      </c>
      <c r="L67">
        <f t="shared" ref="L67:L130" si="19">IF(B67="","",(D67/($J67+D67-($J67*D67))))</f>
        <v>0.51740072839321916</v>
      </c>
      <c r="M67">
        <f t="shared" ref="M67:M130" si="20">IF(A67="","",1/K67)</f>
        <v>2.0721125348377947</v>
      </c>
      <c r="N67">
        <f t="shared" ref="N67:N130" si="21">IF(B67="","",1/L67)</f>
        <v>1.9327379053088816</v>
      </c>
    </row>
    <row r="68" spans="1:14" x14ac:dyDescent="0.25">
      <c r="A68" s="4">
        <f>IF('True_Odds_Calculator_2-way'!A69="","",'True_Odds_Calculator_2-way'!A69)</f>
        <v>2.06</v>
      </c>
      <c r="B68" s="4">
        <f>IF('True_Odds_Calculator_2-way'!B69="","",'True_Odds_Calculator_2-way'!B69)</f>
        <v>1.81</v>
      </c>
      <c r="C68" s="4">
        <f t="shared" si="11"/>
        <v>0.4854368932038835</v>
      </c>
      <c r="D68">
        <f t="shared" si="12"/>
        <v>0.5524861878453039</v>
      </c>
      <c r="E68">
        <f t="shared" si="13"/>
        <v>3.7923081049187513E-2</v>
      </c>
      <c r="F68">
        <f t="shared" si="14"/>
        <v>-0.23027409751649397</v>
      </c>
      <c r="G68">
        <v>0</v>
      </c>
      <c r="H68">
        <f t="shared" si="15"/>
        <v>0.26819717856568148</v>
      </c>
      <c r="I68">
        <f t="shared" si="16"/>
        <v>-1.079206513730294</v>
      </c>
      <c r="J68">
        <f t="shared" si="17"/>
        <v>1.079206513730294</v>
      </c>
      <c r="K68">
        <f t="shared" si="18"/>
        <v>0.46642685075531992</v>
      </c>
      <c r="L68">
        <f t="shared" si="19"/>
        <v>0.5335731492446798</v>
      </c>
      <c r="M68">
        <f t="shared" si="20"/>
        <v>2.1439589045541121</v>
      </c>
      <c r="N68">
        <f t="shared" si="21"/>
        <v>1.8741572761215382</v>
      </c>
    </row>
    <row r="69" spans="1:14" x14ac:dyDescent="0.25">
      <c r="A69" s="4">
        <f>IF('True_Odds_Calculator_2-way'!A70="","",'True_Odds_Calculator_2-way'!A70)</f>
        <v>2.06</v>
      </c>
      <c r="B69" s="4">
        <f>IF('True_Odds_Calculator_2-way'!B70="","",'True_Odds_Calculator_2-way'!B70)</f>
        <v>1.81</v>
      </c>
      <c r="C69" s="4">
        <f t="shared" si="11"/>
        <v>0.4854368932038835</v>
      </c>
      <c r="D69">
        <f t="shared" si="12"/>
        <v>0.5524861878453039</v>
      </c>
      <c r="E69">
        <f t="shared" si="13"/>
        <v>3.7923081049187513E-2</v>
      </c>
      <c r="F69">
        <f t="shared" si="14"/>
        <v>-0.23027409751649397</v>
      </c>
      <c r="G69">
        <v>0</v>
      </c>
      <c r="H69">
        <f t="shared" si="15"/>
        <v>0.26819717856568148</v>
      </c>
      <c r="I69">
        <f t="shared" si="16"/>
        <v>-1.079206513730294</v>
      </c>
      <c r="J69">
        <f t="shared" si="17"/>
        <v>1.079206513730294</v>
      </c>
      <c r="K69">
        <f t="shared" si="18"/>
        <v>0.46642685075531992</v>
      </c>
      <c r="L69">
        <f t="shared" si="19"/>
        <v>0.5335731492446798</v>
      </c>
      <c r="M69">
        <f t="shared" si="20"/>
        <v>2.1439589045541121</v>
      </c>
      <c r="N69">
        <f t="shared" si="21"/>
        <v>1.8741572761215382</v>
      </c>
    </row>
    <row r="70" spans="1:14" x14ac:dyDescent="0.25">
      <c r="A70" s="4">
        <f>IF('True_Odds_Calculator_2-way'!A71="","",'True_Odds_Calculator_2-way'!A71)</f>
        <v>2.0099999999999998</v>
      </c>
      <c r="B70" s="4">
        <f>IF('True_Odds_Calculator_2-way'!B71="","",'True_Odds_Calculator_2-way'!B71)</f>
        <v>1.84</v>
      </c>
      <c r="C70" s="4">
        <f t="shared" si="11"/>
        <v>0.49751243781094534</v>
      </c>
      <c r="D70">
        <f t="shared" si="12"/>
        <v>0.54347826086956519</v>
      </c>
      <c r="E70">
        <f t="shared" si="13"/>
        <v>4.099069868051064E-2</v>
      </c>
      <c r="F70">
        <f t="shared" si="14"/>
        <v>-0.22939649578195964</v>
      </c>
      <c r="G70">
        <v>0</v>
      </c>
      <c r="H70">
        <f t="shared" si="15"/>
        <v>0.27038719446247028</v>
      </c>
      <c r="I70">
        <f t="shared" si="16"/>
        <v>-1.0856745817698688</v>
      </c>
      <c r="J70">
        <f t="shared" si="17"/>
        <v>1.0856745817698688</v>
      </c>
      <c r="K70">
        <f t="shared" si="18"/>
        <v>0.47697832455033157</v>
      </c>
      <c r="L70">
        <f t="shared" si="19"/>
        <v>0.52302167544966849</v>
      </c>
      <c r="M70">
        <f t="shared" si="20"/>
        <v>2.096531327587567</v>
      </c>
      <c r="N70">
        <f t="shared" si="21"/>
        <v>1.9119666486866893</v>
      </c>
    </row>
    <row r="71" spans="1:14" x14ac:dyDescent="0.25">
      <c r="A71" s="4">
        <f>IF('True_Odds_Calculator_2-way'!A72="","",'True_Odds_Calculator_2-way'!A72)</f>
        <v>1.97</v>
      </c>
      <c r="B71" s="4">
        <f>IF('True_Odds_Calculator_2-way'!B72="","",'True_Odds_Calculator_2-way'!B72)</f>
        <v>1.87</v>
      </c>
      <c r="C71" s="4">
        <f t="shared" si="11"/>
        <v>0.50761421319796951</v>
      </c>
      <c r="D71">
        <f t="shared" si="12"/>
        <v>0.53475935828876997</v>
      </c>
      <c r="E71">
        <f t="shared" si="13"/>
        <v>4.2373571486739481E-2</v>
      </c>
      <c r="F71">
        <f t="shared" si="14"/>
        <v>-0.22907787942126556</v>
      </c>
      <c r="G71">
        <v>0</v>
      </c>
      <c r="H71">
        <f t="shared" si="15"/>
        <v>0.27145145090800504</v>
      </c>
      <c r="I71">
        <f t="shared" si="16"/>
        <v>-1.0885653508392383</v>
      </c>
      <c r="J71">
        <f t="shared" si="17"/>
        <v>1.0885653508392383</v>
      </c>
      <c r="K71">
        <f t="shared" si="18"/>
        <v>0.48640299573233392</v>
      </c>
      <c r="L71">
        <f t="shared" si="19"/>
        <v>0.51359700426766597</v>
      </c>
      <c r="M71">
        <f t="shared" si="20"/>
        <v>2.0559083903140616</v>
      </c>
      <c r="N71">
        <f t="shared" si="21"/>
        <v>1.9470518552301377</v>
      </c>
    </row>
    <row r="72" spans="1:14" x14ac:dyDescent="0.25">
      <c r="A72" s="4">
        <f>IF('True_Odds_Calculator_2-way'!A73="","",'True_Odds_Calculator_2-way'!A73)</f>
        <v>1.89</v>
      </c>
      <c r="B72" s="4">
        <f>IF('True_Odds_Calculator_2-way'!B73="","",'True_Odds_Calculator_2-way'!B73)</f>
        <v>1.94</v>
      </c>
      <c r="C72" s="4">
        <f t="shared" si="11"/>
        <v>0.52910052910052918</v>
      </c>
      <c r="D72">
        <f t="shared" si="12"/>
        <v>0.51546391752577325</v>
      </c>
      <c r="E72">
        <f t="shared" si="13"/>
        <v>4.4564446626302434E-2</v>
      </c>
      <c r="F72">
        <f t="shared" si="14"/>
        <v>-0.22816778486881573</v>
      </c>
      <c r="G72">
        <v>0</v>
      </c>
      <c r="H72">
        <f t="shared" si="15"/>
        <v>0.27273223149511816</v>
      </c>
      <c r="I72">
        <f t="shared" si="16"/>
        <v>-1.093304334427839</v>
      </c>
      <c r="J72">
        <f t="shared" si="17"/>
        <v>1.093304334427839</v>
      </c>
      <c r="K72">
        <f t="shared" si="18"/>
        <v>0.50683187635340188</v>
      </c>
      <c r="L72">
        <f t="shared" si="19"/>
        <v>0.49316812364659818</v>
      </c>
      <c r="M72">
        <f t="shared" si="20"/>
        <v>1.9730408576407765</v>
      </c>
      <c r="N72">
        <f t="shared" si="21"/>
        <v>2.0277060743621682</v>
      </c>
    </row>
    <row r="73" spans="1:14" x14ac:dyDescent="0.25">
      <c r="A73" s="4">
        <f>IF('True_Odds_Calculator_2-way'!A74="","",'True_Odds_Calculator_2-way'!A74)</f>
        <v>1.74</v>
      </c>
      <c r="B73" s="4">
        <f>IF('True_Odds_Calculator_2-way'!B74="","",'True_Odds_Calculator_2-way'!B74)</f>
        <v>2.13</v>
      </c>
      <c r="C73" s="4">
        <f t="shared" si="11"/>
        <v>0.57471264367816088</v>
      </c>
      <c r="D73">
        <f t="shared" si="12"/>
        <v>0.46948356807511737</v>
      </c>
      <c r="E73">
        <f t="shared" si="13"/>
        <v>4.4196211753278369E-2</v>
      </c>
      <c r="F73">
        <f t="shared" si="14"/>
        <v>-0.22562193081862814</v>
      </c>
      <c r="G73">
        <v>0</v>
      </c>
      <c r="H73">
        <f t="shared" si="15"/>
        <v>0.26981814257190651</v>
      </c>
      <c r="I73">
        <f t="shared" si="16"/>
        <v>-1.093565796666284</v>
      </c>
      <c r="J73">
        <f t="shared" si="17"/>
        <v>1.093565796666284</v>
      </c>
      <c r="K73">
        <f t="shared" si="18"/>
        <v>0.55271866878885501</v>
      </c>
      <c r="L73">
        <f t="shared" si="19"/>
        <v>0.44728133121114488</v>
      </c>
      <c r="M73">
        <f t="shared" si="20"/>
        <v>1.8092386895330501</v>
      </c>
      <c r="N73">
        <f t="shared" si="21"/>
        <v>2.235729350232901</v>
      </c>
    </row>
    <row r="74" spans="1:14" x14ac:dyDescent="0.25">
      <c r="A74" s="4">
        <f>IF('True_Odds_Calculator_2-way'!A75="","",'True_Odds_Calculator_2-way'!A75)</f>
        <v>1.61</v>
      </c>
      <c r="B74" s="4">
        <f>IF('True_Odds_Calculator_2-way'!B75="","",'True_Odds_Calculator_2-way'!B75)</f>
        <v>2.35</v>
      </c>
      <c r="C74" s="4">
        <f t="shared" si="11"/>
        <v>0.6211180124223602</v>
      </c>
      <c r="D74">
        <f t="shared" si="12"/>
        <v>0.42553191489361702</v>
      </c>
      <c r="E74">
        <f t="shared" si="13"/>
        <v>4.664992731597728E-2</v>
      </c>
      <c r="F74">
        <f t="shared" si="14"/>
        <v>-0.21765560988502708</v>
      </c>
      <c r="G74">
        <v>0</v>
      </c>
      <c r="H74">
        <f t="shared" si="15"/>
        <v>0.26430553720100436</v>
      </c>
      <c r="I74">
        <f t="shared" si="16"/>
        <v>-1.1019660081788105</v>
      </c>
      <c r="J74">
        <f t="shared" si="17"/>
        <v>1.1019660081788105</v>
      </c>
      <c r="K74">
        <f t="shared" si="18"/>
        <v>0.59801485441182367</v>
      </c>
      <c r="L74">
        <f t="shared" si="19"/>
        <v>0.40198514558817633</v>
      </c>
      <c r="M74">
        <f t="shared" si="20"/>
        <v>1.6721992649890747</v>
      </c>
      <c r="N74">
        <f t="shared" si="21"/>
        <v>2.4876541110413939</v>
      </c>
    </row>
    <row r="75" spans="1:14" x14ac:dyDescent="0.25">
      <c r="A75" s="4">
        <f>IF('True_Odds_Calculator_2-way'!A76="","",'True_Odds_Calculator_2-way'!A76)</f>
        <v>1.69</v>
      </c>
      <c r="B75" s="4">
        <f>IF('True_Odds_Calculator_2-way'!B76="","",'True_Odds_Calculator_2-way'!B76)</f>
        <v>2.19</v>
      </c>
      <c r="C75" s="4">
        <f t="shared" si="11"/>
        <v>0.59171597633136097</v>
      </c>
      <c r="D75">
        <f t="shared" si="12"/>
        <v>0.45662100456621008</v>
      </c>
      <c r="E75">
        <f t="shared" si="13"/>
        <v>4.8336980897571102E-2</v>
      </c>
      <c r="F75">
        <f t="shared" si="14"/>
        <v>-0.2218529626327308</v>
      </c>
      <c r="G75">
        <v>0</v>
      </c>
      <c r="H75">
        <f t="shared" si="15"/>
        <v>0.27018994353030185</v>
      </c>
      <c r="I75">
        <f t="shared" si="16"/>
        <v>-1.1035753058718369</v>
      </c>
      <c r="J75">
        <f t="shared" si="17"/>
        <v>1.1035753058718369</v>
      </c>
      <c r="K75">
        <f t="shared" si="18"/>
        <v>0.56770863269726979</v>
      </c>
      <c r="L75">
        <f t="shared" si="19"/>
        <v>0.43229136730273038</v>
      </c>
      <c r="M75">
        <f t="shared" si="20"/>
        <v>1.761466961051567</v>
      </c>
      <c r="N75">
        <f t="shared" si="21"/>
        <v>2.3132546139874859</v>
      </c>
    </row>
    <row r="76" spans="1:14" x14ac:dyDescent="0.25">
      <c r="A76" s="4">
        <f>IF('True_Odds_Calculator_2-way'!A77="","",'True_Odds_Calculator_2-way'!A77)</f>
        <v>1.6</v>
      </c>
      <c r="B76" s="4">
        <f>IF('True_Odds_Calculator_2-way'!B77="","",'True_Odds_Calculator_2-way'!B77)</f>
        <v>2.37</v>
      </c>
      <c r="C76" s="4">
        <f t="shared" si="11"/>
        <v>0.625</v>
      </c>
      <c r="D76">
        <f t="shared" si="12"/>
        <v>0.42194092827004215</v>
      </c>
      <c r="E76">
        <f t="shared" si="13"/>
        <v>4.6940928270042148E-2</v>
      </c>
      <c r="F76">
        <f t="shared" si="14"/>
        <v>-0.21677215189873422</v>
      </c>
      <c r="G76">
        <v>0</v>
      </c>
      <c r="H76">
        <f t="shared" si="15"/>
        <v>0.26371308016877637</v>
      </c>
      <c r="I76">
        <f t="shared" si="16"/>
        <v>-1.1029709933472638</v>
      </c>
      <c r="J76">
        <f t="shared" si="17"/>
        <v>1.1029709933472638</v>
      </c>
      <c r="K76">
        <f t="shared" si="18"/>
        <v>0.60176343307603775</v>
      </c>
      <c r="L76">
        <f t="shared" si="19"/>
        <v>0.39823656692396225</v>
      </c>
      <c r="M76">
        <f t="shared" si="20"/>
        <v>1.6617825960083583</v>
      </c>
      <c r="N76">
        <f t="shared" si="21"/>
        <v>2.5110702608857518</v>
      </c>
    </row>
    <row r="77" spans="1:14" x14ac:dyDescent="0.25">
      <c r="A77" s="4">
        <f>IF('True_Odds_Calculator_2-way'!A78="","",'True_Odds_Calculator_2-way'!A78)</f>
        <v>1.63</v>
      </c>
      <c r="B77" s="4">
        <f>IF('True_Odds_Calculator_2-way'!B78="","",'True_Odds_Calculator_2-way'!B78)</f>
        <v>2.3199999999999998</v>
      </c>
      <c r="C77" s="4">
        <f t="shared" si="11"/>
        <v>0.61349693251533743</v>
      </c>
      <c r="D77">
        <f t="shared" si="12"/>
        <v>0.43103448275862072</v>
      </c>
      <c r="E77">
        <f t="shared" si="13"/>
        <v>4.4531415273958208E-2</v>
      </c>
      <c r="F77">
        <f t="shared" si="14"/>
        <v>-0.21990691770679072</v>
      </c>
      <c r="G77">
        <v>0</v>
      </c>
      <c r="H77">
        <f t="shared" si="15"/>
        <v>0.26443833298074892</v>
      </c>
      <c r="I77">
        <f t="shared" si="16"/>
        <v>-1.0965861582662817</v>
      </c>
      <c r="J77">
        <f t="shared" si="17"/>
        <v>1.0965861582662817</v>
      </c>
      <c r="K77">
        <f t="shared" si="18"/>
        <v>0.59141876925472492</v>
      </c>
      <c r="L77">
        <f t="shared" si="19"/>
        <v>0.40858123074527514</v>
      </c>
      <c r="M77">
        <f t="shared" si="20"/>
        <v>1.6908492797077574</v>
      </c>
      <c r="N77">
        <f t="shared" si="21"/>
        <v>2.4474937289114918</v>
      </c>
    </row>
    <row r="78" spans="1:14" x14ac:dyDescent="0.25">
      <c r="A78" s="4">
        <f>IF('True_Odds_Calculator_2-way'!A79="","",'True_Odds_Calculator_2-way'!A79)</f>
        <v>1.56</v>
      </c>
      <c r="B78" s="4">
        <f>IF('True_Odds_Calculator_2-way'!B79="","",'True_Odds_Calculator_2-way'!B79)</f>
        <v>2.4700000000000002</v>
      </c>
      <c r="C78" s="4">
        <f t="shared" si="11"/>
        <v>0.64102564102564097</v>
      </c>
      <c r="D78">
        <f t="shared" si="12"/>
        <v>0.40485829959514169</v>
      </c>
      <c r="E78">
        <f t="shared" si="13"/>
        <v>4.5883940620782715E-2</v>
      </c>
      <c r="F78">
        <f t="shared" si="14"/>
        <v>-0.21364061040174398</v>
      </c>
      <c r="G78">
        <v>0</v>
      </c>
      <c r="H78">
        <f t="shared" si="15"/>
        <v>0.25952455102252669</v>
      </c>
      <c r="I78">
        <f t="shared" si="16"/>
        <v>-1.1021667854435135</v>
      </c>
      <c r="J78">
        <f t="shared" si="17"/>
        <v>1.1021667854435135</v>
      </c>
      <c r="K78">
        <f t="shared" si="18"/>
        <v>0.61834758486032915</v>
      </c>
      <c r="L78">
        <f t="shared" si="19"/>
        <v>0.3816524151396708</v>
      </c>
      <c r="M78">
        <f t="shared" si="20"/>
        <v>1.6172133998483678</v>
      </c>
      <c r="N78">
        <f t="shared" si="21"/>
        <v>2.6201851746019651</v>
      </c>
    </row>
    <row r="79" spans="1:14" x14ac:dyDescent="0.25">
      <c r="A79" s="4">
        <f>IF('True_Odds_Calculator_2-way'!A80="","",'True_Odds_Calculator_2-way'!A80)</f>
        <v>1.6</v>
      </c>
      <c r="B79" s="4">
        <f>IF('True_Odds_Calculator_2-way'!B80="","",'True_Odds_Calculator_2-way'!B80)</f>
        <v>2.38</v>
      </c>
      <c r="C79" s="4">
        <f t="shared" si="11"/>
        <v>0.625</v>
      </c>
      <c r="D79">
        <f t="shared" si="12"/>
        <v>0.42016806722689076</v>
      </c>
      <c r="E79">
        <f t="shared" si="13"/>
        <v>4.5168067226890818E-2</v>
      </c>
      <c r="F79">
        <f t="shared" si="14"/>
        <v>-0.21743697478991586</v>
      </c>
      <c r="G79">
        <v>0</v>
      </c>
      <c r="H79">
        <f t="shared" si="15"/>
        <v>0.26260504201680673</v>
      </c>
      <c r="I79">
        <f t="shared" si="16"/>
        <v>-1.0989674556596452</v>
      </c>
      <c r="J79">
        <f t="shared" si="17"/>
        <v>1.0989674556596452</v>
      </c>
      <c r="K79">
        <f t="shared" si="18"/>
        <v>0.60263454706899222</v>
      </c>
      <c r="L79">
        <f t="shared" si="19"/>
        <v>0.39736545293100772</v>
      </c>
      <c r="M79">
        <f t="shared" si="20"/>
        <v>1.6593804733957871</v>
      </c>
      <c r="N79">
        <f t="shared" si="21"/>
        <v>2.5165750888103107</v>
      </c>
    </row>
    <row r="80" spans="1:14" x14ac:dyDescent="0.25">
      <c r="A80" s="4">
        <f>IF('True_Odds_Calculator_2-way'!A81="","",'True_Odds_Calculator_2-way'!A81)</f>
        <v>1.92</v>
      </c>
      <c r="B80" s="4">
        <f>IF('True_Odds_Calculator_2-way'!B81="","",'True_Odds_Calculator_2-way'!B81)</f>
        <v>1.92</v>
      </c>
      <c r="C80" s="4">
        <f t="shared" si="11"/>
        <v>0.52083333333333337</v>
      </c>
      <c r="D80">
        <f t="shared" si="12"/>
        <v>0.52083333333333337</v>
      </c>
      <c r="E80">
        <f t="shared" si="13"/>
        <v>4.1666666666666741E-2</v>
      </c>
      <c r="F80">
        <f t="shared" si="14"/>
        <v>-0.22960069444444442</v>
      </c>
      <c r="G80">
        <v>0</v>
      </c>
      <c r="H80">
        <f t="shared" si="15"/>
        <v>0.27126736111111116</v>
      </c>
      <c r="I80">
        <f t="shared" si="16"/>
        <v>-1.0869565217391306</v>
      </c>
      <c r="J80">
        <f t="shared" si="17"/>
        <v>1.0869565217391306</v>
      </c>
      <c r="K80">
        <f t="shared" si="18"/>
        <v>0.50000000000000011</v>
      </c>
      <c r="L80">
        <f t="shared" si="19"/>
        <v>0.50000000000000011</v>
      </c>
      <c r="M80">
        <f t="shared" si="20"/>
        <v>1.9999999999999996</v>
      </c>
      <c r="N80">
        <f t="shared" si="21"/>
        <v>1.9999999999999996</v>
      </c>
    </row>
    <row r="81" spans="1:14" x14ac:dyDescent="0.25">
      <c r="A81" s="4">
        <f>IF('True_Odds_Calculator_2-way'!A82="","",'True_Odds_Calculator_2-way'!A82)</f>
        <v>1.82</v>
      </c>
      <c r="B81" s="4">
        <f>IF('True_Odds_Calculator_2-way'!B82="","",'True_Odds_Calculator_2-way'!B82)</f>
        <v>2.0299999999999998</v>
      </c>
      <c r="C81" s="4">
        <f t="shared" si="11"/>
        <v>0.54945054945054939</v>
      </c>
      <c r="D81">
        <f t="shared" si="12"/>
        <v>0.49261083743842371</v>
      </c>
      <c r="E81">
        <f t="shared" si="13"/>
        <v>4.2061386888973207E-2</v>
      </c>
      <c r="F81">
        <f t="shared" si="14"/>
        <v>-0.22860390840686395</v>
      </c>
      <c r="G81">
        <v>0</v>
      </c>
      <c r="H81">
        <f t="shared" si="15"/>
        <v>0.27066529529583716</v>
      </c>
      <c r="I81">
        <f t="shared" si="16"/>
        <v>-1.0881141587390988</v>
      </c>
      <c r="J81">
        <f t="shared" si="17"/>
        <v>1.0881141587390988</v>
      </c>
      <c r="K81">
        <f t="shared" si="18"/>
        <v>0.52847038823312997</v>
      </c>
      <c r="L81">
        <f t="shared" si="19"/>
        <v>0.47152961176687003</v>
      </c>
      <c r="M81">
        <f t="shared" si="20"/>
        <v>1.892253610166061</v>
      </c>
      <c r="N81">
        <f t="shared" si="21"/>
        <v>2.1207575835012715</v>
      </c>
    </row>
    <row r="82" spans="1:14" x14ac:dyDescent="0.25">
      <c r="A82" s="4">
        <f>IF('True_Odds_Calculator_2-way'!A83="","",'True_Odds_Calculator_2-way'!A83)</f>
        <v>1.71</v>
      </c>
      <c r="B82" s="4">
        <f>IF('True_Odds_Calculator_2-way'!B83="","",'True_Odds_Calculator_2-way'!B83)</f>
        <v>2.2599999999999998</v>
      </c>
      <c r="C82" s="4">
        <f t="shared" si="11"/>
        <v>0.58479532163742687</v>
      </c>
      <c r="D82">
        <f t="shared" si="12"/>
        <v>0.44247787610619471</v>
      </c>
      <c r="E82">
        <f t="shared" si="13"/>
        <v>2.727319774362158E-2</v>
      </c>
      <c r="F82">
        <f t="shared" si="14"/>
        <v>-0.23148579413134607</v>
      </c>
      <c r="G82">
        <v>0</v>
      </c>
      <c r="H82">
        <f t="shared" si="15"/>
        <v>0.25875899187496765</v>
      </c>
      <c r="I82">
        <f t="shared" si="16"/>
        <v>-1.0572691328259185</v>
      </c>
      <c r="J82">
        <f t="shared" si="17"/>
        <v>1.0572691328259185</v>
      </c>
      <c r="K82">
        <f t="shared" si="18"/>
        <v>0.57121278867987857</v>
      </c>
      <c r="L82">
        <f t="shared" si="19"/>
        <v>0.42878721132012149</v>
      </c>
      <c r="M82">
        <f t="shared" si="20"/>
        <v>1.7506610843064021</v>
      </c>
      <c r="N82">
        <f t="shared" si="21"/>
        <v>2.3321591073606571</v>
      </c>
    </row>
    <row r="83" spans="1:14" x14ac:dyDescent="0.25">
      <c r="A83" s="4">
        <f>IF('True_Odds_Calculator_2-way'!A84="","",'True_Odds_Calculator_2-way'!A84)</f>
        <v>1.61</v>
      </c>
      <c r="B83" s="4">
        <f>IF('True_Odds_Calculator_2-way'!B84="","",'True_Odds_Calculator_2-way'!B84)</f>
        <v>2.4500000000000002</v>
      </c>
      <c r="C83" s="4">
        <f t="shared" si="11"/>
        <v>0.6211180124223602</v>
      </c>
      <c r="D83">
        <f t="shared" si="12"/>
        <v>0.4081632653061224</v>
      </c>
      <c r="E83">
        <f t="shared" si="13"/>
        <v>2.9281277728482547E-2</v>
      </c>
      <c r="F83">
        <f t="shared" si="14"/>
        <v>-0.22423627836227666</v>
      </c>
      <c r="G83">
        <v>0</v>
      </c>
      <c r="H83">
        <f t="shared" si="15"/>
        <v>0.25351755609075921</v>
      </c>
      <c r="I83">
        <f t="shared" si="16"/>
        <v>-1.0632884133003033</v>
      </c>
      <c r="J83">
        <f t="shared" si="17"/>
        <v>1.0632884133003033</v>
      </c>
      <c r="K83">
        <f t="shared" si="18"/>
        <v>0.60657309337604948</v>
      </c>
      <c r="L83">
        <f t="shared" si="19"/>
        <v>0.39342690662395058</v>
      </c>
      <c r="M83">
        <f t="shared" si="20"/>
        <v>1.648605932113185</v>
      </c>
      <c r="N83">
        <f t="shared" si="21"/>
        <v>2.5417681992854404</v>
      </c>
    </row>
    <row r="84" spans="1:14" x14ac:dyDescent="0.25">
      <c r="A84" s="4">
        <f>IF('True_Odds_Calculator_2-way'!A85="","",'True_Odds_Calculator_2-way'!A85)</f>
        <v>2.17</v>
      </c>
      <c r="B84" s="4">
        <f>IF('True_Odds_Calculator_2-way'!B85="","",'True_Odds_Calculator_2-way'!B85)</f>
        <v>1.73</v>
      </c>
      <c r="C84" s="4">
        <f t="shared" si="11"/>
        <v>0.46082949308755761</v>
      </c>
      <c r="D84">
        <f t="shared" si="12"/>
        <v>0.5780346820809249</v>
      </c>
      <c r="E84">
        <f t="shared" si="13"/>
        <v>3.8864175168482618E-2</v>
      </c>
      <c r="F84">
        <f t="shared" si="14"/>
        <v>-0.22751125436189756</v>
      </c>
      <c r="G84">
        <v>0</v>
      </c>
      <c r="H84">
        <f t="shared" si="15"/>
        <v>0.26637542953038013</v>
      </c>
      <c r="I84">
        <f t="shared" si="16"/>
        <v>-1.0820457886019927</v>
      </c>
      <c r="J84">
        <f t="shared" si="17"/>
        <v>1.0820457886019927</v>
      </c>
      <c r="K84">
        <f t="shared" si="18"/>
        <v>0.44130751828400394</v>
      </c>
      <c r="L84">
        <f t="shared" si="19"/>
        <v>0.55869248171599584</v>
      </c>
      <c r="M84">
        <f t="shared" si="20"/>
        <v>2.2659935726643319</v>
      </c>
      <c r="N84">
        <f t="shared" si="21"/>
        <v>1.789893425679455</v>
      </c>
    </row>
    <row r="85" spans="1:14" x14ac:dyDescent="0.25">
      <c r="A85" s="4">
        <f>IF('True_Odds_Calculator_2-way'!A86="","",'True_Odds_Calculator_2-way'!A86)</f>
        <v>2.25</v>
      </c>
      <c r="B85" s="4">
        <f>IF('True_Odds_Calculator_2-way'!B86="","",'True_Odds_Calculator_2-way'!B86)</f>
        <v>1.68</v>
      </c>
      <c r="C85" s="4">
        <f t="shared" si="11"/>
        <v>0.44444444444444442</v>
      </c>
      <c r="D85">
        <f t="shared" si="12"/>
        <v>0.59523809523809523</v>
      </c>
      <c r="E85">
        <f t="shared" si="13"/>
        <v>3.9682539682539542E-2</v>
      </c>
      <c r="F85">
        <f t="shared" si="14"/>
        <v>-0.22486772486772499</v>
      </c>
      <c r="G85">
        <v>0</v>
      </c>
      <c r="H85">
        <f t="shared" si="15"/>
        <v>0.26455026455026454</v>
      </c>
      <c r="I85">
        <f t="shared" si="16"/>
        <v>-1.0846522890932806</v>
      </c>
      <c r="J85">
        <f t="shared" si="17"/>
        <v>1.0846522890932806</v>
      </c>
      <c r="K85">
        <f t="shared" si="18"/>
        <v>0.42448148373559424</v>
      </c>
      <c r="L85">
        <f t="shared" si="19"/>
        <v>0.57551851626440576</v>
      </c>
      <c r="M85">
        <f t="shared" si="20"/>
        <v>2.3558153613666013</v>
      </c>
      <c r="N85">
        <f t="shared" si="21"/>
        <v>1.7375635565834309</v>
      </c>
    </row>
    <row r="86" spans="1:14" x14ac:dyDescent="0.25">
      <c r="A86" s="4">
        <f>IF('True_Odds_Calculator_2-way'!A87="","",'True_Odds_Calculator_2-way'!A87)</f>
        <v>1.99</v>
      </c>
      <c r="B86" s="4">
        <f>IF('True_Odds_Calculator_2-way'!B87="","",'True_Odds_Calculator_2-way'!B87)</f>
        <v>1.88</v>
      </c>
      <c r="C86" s="4">
        <f t="shared" si="11"/>
        <v>0.50251256281407031</v>
      </c>
      <c r="D86">
        <f t="shared" si="12"/>
        <v>0.53191489361702127</v>
      </c>
      <c r="E86">
        <f t="shared" si="13"/>
        <v>3.4427456431091574E-2</v>
      </c>
      <c r="F86">
        <f t="shared" si="14"/>
        <v>-0.23286645995937127</v>
      </c>
      <c r="G86">
        <v>0</v>
      </c>
      <c r="H86">
        <f t="shared" si="15"/>
        <v>0.2672939163904629</v>
      </c>
      <c r="I86">
        <f t="shared" si="16"/>
        <v>-1.0713739108887084</v>
      </c>
      <c r="J86">
        <f t="shared" si="17"/>
        <v>1.0713739108887084</v>
      </c>
      <c r="K86">
        <f t="shared" si="18"/>
        <v>0.48528137423857021</v>
      </c>
      <c r="L86">
        <f t="shared" si="19"/>
        <v>0.51471862576142968</v>
      </c>
      <c r="M86">
        <f t="shared" si="20"/>
        <v>2.0606601717798219</v>
      </c>
      <c r="N86">
        <f t="shared" si="21"/>
        <v>1.9428090415820634</v>
      </c>
    </row>
    <row r="87" spans="1:14" x14ac:dyDescent="0.25">
      <c r="A87" s="4">
        <f>IF('True_Odds_Calculator_2-way'!A88="","",'True_Odds_Calculator_2-way'!A88)</f>
        <v>2.42</v>
      </c>
      <c r="B87" s="4">
        <f>IF('True_Odds_Calculator_2-way'!B88="","",'True_Odds_Calculator_2-way'!B88)</f>
        <v>1.6</v>
      </c>
      <c r="C87" s="4">
        <f t="shared" si="11"/>
        <v>0.41322314049586778</v>
      </c>
      <c r="D87">
        <f t="shared" si="12"/>
        <v>0.625</v>
      </c>
      <c r="E87">
        <f t="shared" si="13"/>
        <v>3.8223140495867725E-2</v>
      </c>
      <c r="F87">
        <f t="shared" si="14"/>
        <v>-0.2200413223140496</v>
      </c>
      <c r="G87">
        <v>0</v>
      </c>
      <c r="H87">
        <f t="shared" si="15"/>
        <v>0.25826446280991738</v>
      </c>
      <c r="I87">
        <f t="shared" si="16"/>
        <v>-1.0833784750435986</v>
      </c>
      <c r="J87">
        <f t="shared" si="17"/>
        <v>1.0833784750435986</v>
      </c>
      <c r="K87">
        <f t="shared" si="18"/>
        <v>0.39394934236237333</v>
      </c>
      <c r="L87">
        <f t="shared" si="19"/>
        <v>0.60605065763762667</v>
      </c>
      <c r="M87">
        <f t="shared" si="20"/>
        <v>2.5383974345619098</v>
      </c>
      <c r="N87">
        <f t="shared" si="21"/>
        <v>1.6500270850261594</v>
      </c>
    </row>
    <row r="88" spans="1:14" x14ac:dyDescent="0.25">
      <c r="A88" s="4">
        <f>IF('True_Odds_Calculator_2-way'!A89="","",'True_Odds_Calculator_2-way'!A89)</f>
        <v>2.68</v>
      </c>
      <c r="B88" s="4">
        <f>IF('True_Odds_Calculator_2-way'!B89="","",'True_Odds_Calculator_2-way'!B89)</f>
        <v>1.5</v>
      </c>
      <c r="C88" s="4">
        <f t="shared" si="11"/>
        <v>0.37313432835820892</v>
      </c>
      <c r="D88">
        <f t="shared" si="12"/>
        <v>0.66666666666666663</v>
      </c>
      <c r="E88">
        <f t="shared" si="13"/>
        <v>3.9800995024875441E-2</v>
      </c>
      <c r="F88">
        <f t="shared" si="14"/>
        <v>-0.20895522388059717</v>
      </c>
      <c r="G88">
        <v>0</v>
      </c>
      <c r="H88">
        <f t="shared" si="15"/>
        <v>0.24875621890547261</v>
      </c>
      <c r="I88">
        <f t="shared" si="16"/>
        <v>-1.0910894511799614</v>
      </c>
      <c r="J88">
        <f t="shared" si="17"/>
        <v>1.0910894511799614</v>
      </c>
      <c r="K88">
        <f t="shared" si="18"/>
        <v>0.35297893134844749</v>
      </c>
      <c r="L88">
        <f t="shared" si="19"/>
        <v>0.64702106865155251</v>
      </c>
      <c r="M88">
        <f t="shared" si="20"/>
        <v>2.8330302779823358</v>
      </c>
      <c r="N88">
        <f t="shared" si="21"/>
        <v>1.545544725589981</v>
      </c>
    </row>
    <row r="89" spans="1:14" x14ac:dyDescent="0.25">
      <c r="A89" s="4">
        <f>IF('True_Odds_Calculator_2-way'!A90="","",'True_Odds_Calculator_2-way'!A90)</f>
        <v>2.4</v>
      </c>
      <c r="B89" s="4">
        <f>IF('True_Odds_Calculator_2-way'!B90="","",'True_Odds_Calculator_2-way'!B90)</f>
        <v>1.61</v>
      </c>
      <c r="C89" s="4">
        <f t="shared" si="11"/>
        <v>0.41666666666666669</v>
      </c>
      <c r="D89">
        <f t="shared" si="12"/>
        <v>0.6211180124223602</v>
      </c>
      <c r="E89">
        <f t="shared" si="13"/>
        <v>3.7784679089026829E-2</v>
      </c>
      <c r="F89">
        <f t="shared" si="14"/>
        <v>-0.22101449275362328</v>
      </c>
      <c r="G89">
        <v>0</v>
      </c>
      <c r="H89">
        <f t="shared" si="15"/>
        <v>0.25879917184265011</v>
      </c>
      <c r="I89">
        <f t="shared" si="16"/>
        <v>-1.0821091383745125</v>
      </c>
      <c r="J89">
        <f t="shared" si="17"/>
        <v>1.0821091383745125</v>
      </c>
      <c r="K89">
        <f t="shared" si="18"/>
        <v>0.39762177743270088</v>
      </c>
      <c r="L89">
        <f t="shared" si="19"/>
        <v>0.602378222567299</v>
      </c>
      <c r="M89">
        <f t="shared" si="20"/>
        <v>2.5149527937243179</v>
      </c>
      <c r="N89">
        <f t="shared" si="21"/>
        <v>1.660086574408453</v>
      </c>
    </row>
    <row r="90" spans="1:14" x14ac:dyDescent="0.25">
      <c r="A90" s="4">
        <f>IF('True_Odds_Calculator_2-way'!A91="","",'True_Odds_Calculator_2-way'!A91)</f>
        <v>2.25</v>
      </c>
      <c r="B90" s="4">
        <f>IF('True_Odds_Calculator_2-way'!B91="","",'True_Odds_Calculator_2-way'!B91)</f>
        <v>1.68</v>
      </c>
      <c r="C90" s="4">
        <f t="shared" si="11"/>
        <v>0.44444444444444442</v>
      </c>
      <c r="D90">
        <f t="shared" si="12"/>
        <v>0.59523809523809523</v>
      </c>
      <c r="E90">
        <f t="shared" si="13"/>
        <v>3.9682539682539542E-2</v>
      </c>
      <c r="F90">
        <f t="shared" si="14"/>
        <v>-0.22486772486772499</v>
      </c>
      <c r="G90">
        <v>0</v>
      </c>
      <c r="H90">
        <f t="shared" si="15"/>
        <v>0.26455026455026454</v>
      </c>
      <c r="I90">
        <f t="shared" si="16"/>
        <v>-1.0846522890932806</v>
      </c>
      <c r="J90">
        <f t="shared" si="17"/>
        <v>1.0846522890932806</v>
      </c>
      <c r="K90">
        <f t="shared" si="18"/>
        <v>0.42448148373559424</v>
      </c>
      <c r="L90">
        <f t="shared" si="19"/>
        <v>0.57551851626440576</v>
      </c>
      <c r="M90">
        <f t="shared" si="20"/>
        <v>2.3558153613666013</v>
      </c>
      <c r="N90">
        <f t="shared" si="21"/>
        <v>1.7375635565834309</v>
      </c>
    </row>
    <row r="91" spans="1:14" x14ac:dyDescent="0.25">
      <c r="A91" s="4">
        <f>IF('True_Odds_Calculator_2-way'!A92="","",'True_Odds_Calculator_2-way'!A92)</f>
        <v>2.21</v>
      </c>
      <c r="B91" s="4">
        <f>IF('True_Odds_Calculator_2-way'!B92="","",'True_Odds_Calculator_2-way'!B92)</f>
        <v>1.68</v>
      </c>
      <c r="C91" s="4">
        <f t="shared" si="11"/>
        <v>0.45248868778280543</v>
      </c>
      <c r="D91">
        <f t="shared" si="12"/>
        <v>0.59523809523809523</v>
      </c>
      <c r="E91">
        <f t="shared" si="13"/>
        <v>4.772678302090072E-2</v>
      </c>
      <c r="F91">
        <f t="shared" si="14"/>
        <v>-0.22161172161172149</v>
      </c>
      <c r="G91">
        <v>0</v>
      </c>
      <c r="H91">
        <f t="shared" si="15"/>
        <v>0.26933850463262227</v>
      </c>
      <c r="I91">
        <f t="shared" si="16"/>
        <v>-1.1024346592560592</v>
      </c>
      <c r="J91">
        <f t="shared" si="17"/>
        <v>1.1024346592560592</v>
      </c>
      <c r="K91">
        <f t="shared" si="18"/>
        <v>0.42845893893563264</v>
      </c>
      <c r="L91">
        <f t="shared" si="19"/>
        <v>0.57154106106436731</v>
      </c>
      <c r="M91">
        <f t="shared" si="20"/>
        <v>2.3339459376998315</v>
      </c>
      <c r="N91">
        <f t="shared" si="21"/>
        <v>1.7496555682941202</v>
      </c>
    </row>
    <row r="92" spans="1:14" x14ac:dyDescent="0.25">
      <c r="A92" s="4">
        <f>IF('True_Odds_Calculator_2-way'!A93="","",'True_Odds_Calculator_2-way'!A93)</f>
        <v>2.1</v>
      </c>
      <c r="B92" s="4">
        <f>IF('True_Odds_Calculator_2-way'!B93="","",'True_Odds_Calculator_2-way'!B93)</f>
        <v>1.78</v>
      </c>
      <c r="C92" s="4">
        <f t="shared" si="11"/>
        <v>0.47619047619047616</v>
      </c>
      <c r="D92">
        <f t="shared" si="12"/>
        <v>0.5617977528089888</v>
      </c>
      <c r="E92">
        <f t="shared" si="13"/>
        <v>3.7988228999465079E-2</v>
      </c>
      <c r="F92">
        <f t="shared" si="14"/>
        <v>-0.2295345104333868</v>
      </c>
      <c r="G92">
        <v>0</v>
      </c>
      <c r="H92">
        <f t="shared" si="15"/>
        <v>0.26752273943285182</v>
      </c>
      <c r="I92">
        <f t="shared" si="16"/>
        <v>-1.0795837927188263</v>
      </c>
      <c r="J92">
        <f t="shared" si="17"/>
        <v>1.0795837927188263</v>
      </c>
      <c r="K92">
        <f t="shared" si="18"/>
        <v>0.45713404422735271</v>
      </c>
      <c r="L92">
        <f t="shared" si="19"/>
        <v>0.54286595577264729</v>
      </c>
      <c r="M92">
        <f t="shared" si="20"/>
        <v>2.1875421719907089</v>
      </c>
      <c r="N92">
        <f t="shared" si="21"/>
        <v>1.8420753583206844</v>
      </c>
    </row>
    <row r="93" spans="1:14" x14ac:dyDescent="0.25">
      <c r="A93" s="4">
        <f>IF('True_Odds_Calculator_2-way'!A94="","",'True_Odds_Calculator_2-way'!A94)</f>
        <v>2.2200000000000002</v>
      </c>
      <c r="B93" s="4">
        <f>IF('True_Odds_Calculator_2-way'!B94="","",'True_Odds_Calculator_2-way'!B94)</f>
        <v>1.7</v>
      </c>
      <c r="C93" s="4">
        <f t="shared" si="11"/>
        <v>0.4504504504504504</v>
      </c>
      <c r="D93">
        <f t="shared" si="12"/>
        <v>0.58823529411764708</v>
      </c>
      <c r="E93">
        <f t="shared" si="13"/>
        <v>3.868574456809748E-2</v>
      </c>
      <c r="F93">
        <f t="shared" si="14"/>
        <v>-0.22628510863804985</v>
      </c>
      <c r="G93">
        <v>0</v>
      </c>
      <c r="H93">
        <f t="shared" si="15"/>
        <v>0.26497085320614733</v>
      </c>
      <c r="I93">
        <f t="shared" si="16"/>
        <v>-1.0821091383745125</v>
      </c>
      <c r="J93">
        <f t="shared" si="17"/>
        <v>1.0821091383745125</v>
      </c>
      <c r="K93">
        <f t="shared" si="18"/>
        <v>0.43100231571506481</v>
      </c>
      <c r="L93">
        <f t="shared" si="19"/>
        <v>0.56899768428493536</v>
      </c>
      <c r="M93">
        <f t="shared" si="20"/>
        <v>2.3201731488169055</v>
      </c>
      <c r="N93">
        <f t="shared" si="21"/>
        <v>1.7574763968621581</v>
      </c>
    </row>
    <row r="94" spans="1:14" x14ac:dyDescent="0.25">
      <c r="A94" s="4">
        <f>IF('True_Odds_Calculator_2-way'!A95="","",'True_Odds_Calculator_2-way'!A95)</f>
        <v>1.6</v>
      </c>
      <c r="B94" s="4">
        <f>IF('True_Odds_Calculator_2-way'!B95="","",'True_Odds_Calculator_2-way'!B95)</f>
        <v>2.48</v>
      </c>
      <c r="C94" s="4">
        <f t="shared" si="11"/>
        <v>0.625</v>
      </c>
      <c r="D94">
        <f t="shared" si="12"/>
        <v>0.40322580645161293</v>
      </c>
      <c r="E94">
        <f t="shared" si="13"/>
        <v>2.8225806451612989E-2</v>
      </c>
      <c r="F94">
        <f t="shared" si="14"/>
        <v>-0.22379032258064502</v>
      </c>
      <c r="G94">
        <v>0</v>
      </c>
      <c r="H94">
        <f t="shared" si="15"/>
        <v>0.25201612903225806</v>
      </c>
      <c r="I94">
        <f t="shared" si="16"/>
        <v>-1.0611908999450224</v>
      </c>
      <c r="J94">
        <f t="shared" si="17"/>
        <v>1.0611908999450224</v>
      </c>
      <c r="K94">
        <f t="shared" si="18"/>
        <v>0.61098009187365931</v>
      </c>
      <c r="L94">
        <f t="shared" si="19"/>
        <v>0.38901990812634057</v>
      </c>
      <c r="M94">
        <f t="shared" si="20"/>
        <v>1.6367145399670135</v>
      </c>
      <c r="N94">
        <f t="shared" si="21"/>
        <v>2.5705625319186329</v>
      </c>
    </row>
    <row r="95" spans="1:14" x14ac:dyDescent="0.25">
      <c r="A95" s="4">
        <f>IF('True_Odds_Calculator_2-way'!A96="","",'True_Odds_Calculator_2-way'!A96)</f>
        <v>2.5</v>
      </c>
      <c r="B95" s="4">
        <f>IF('True_Odds_Calculator_2-way'!B96="","",'True_Odds_Calculator_2-way'!B96)</f>
        <v>1.59</v>
      </c>
      <c r="C95" s="4">
        <f t="shared" si="11"/>
        <v>0.4</v>
      </c>
      <c r="D95">
        <f t="shared" si="12"/>
        <v>0.62893081761006286</v>
      </c>
      <c r="E95">
        <f t="shared" si="13"/>
        <v>2.8930817610062887E-2</v>
      </c>
      <c r="F95">
        <f t="shared" si="14"/>
        <v>-0.22264150943396221</v>
      </c>
      <c r="G95">
        <v>0</v>
      </c>
      <c r="H95">
        <f t="shared" si="15"/>
        <v>0.25157232704402516</v>
      </c>
      <c r="I95">
        <f t="shared" si="16"/>
        <v>-1.0629880069054678</v>
      </c>
      <c r="J95">
        <f t="shared" si="17"/>
        <v>1.0629880069054678</v>
      </c>
      <c r="K95">
        <f t="shared" si="18"/>
        <v>0.38543339133114163</v>
      </c>
      <c r="L95">
        <f t="shared" si="19"/>
        <v>0.61456660866885815</v>
      </c>
      <c r="M95">
        <f t="shared" si="20"/>
        <v>2.594482010358202</v>
      </c>
      <c r="N95">
        <f t="shared" si="21"/>
        <v>1.6271629240742262</v>
      </c>
    </row>
    <row r="96" spans="1:14" x14ac:dyDescent="0.25">
      <c r="A96" s="4">
        <f>IF('True_Odds_Calculator_2-way'!A97="","",'True_Odds_Calculator_2-way'!A97)</f>
        <v>1.84</v>
      </c>
      <c r="B96" s="4">
        <f>IF('True_Odds_Calculator_2-way'!B97="","",'True_Odds_Calculator_2-way'!B97)</f>
        <v>2.06</v>
      </c>
      <c r="C96" s="4">
        <f t="shared" si="11"/>
        <v>0.54347826086956519</v>
      </c>
      <c r="D96">
        <f t="shared" si="12"/>
        <v>0.4854368932038835</v>
      </c>
      <c r="E96">
        <f t="shared" si="13"/>
        <v>2.891515407344869E-2</v>
      </c>
      <c r="F96">
        <f t="shared" si="14"/>
        <v>-0.23490924440692273</v>
      </c>
      <c r="G96">
        <v>0</v>
      </c>
      <c r="H96">
        <f t="shared" si="15"/>
        <v>0.26382439848037148</v>
      </c>
      <c r="I96">
        <f t="shared" si="16"/>
        <v>-1.0597597584982434</v>
      </c>
      <c r="J96">
        <f t="shared" si="17"/>
        <v>1.0597597584982434</v>
      </c>
      <c r="K96">
        <f t="shared" si="18"/>
        <v>0.52904505015074577</v>
      </c>
      <c r="L96">
        <f t="shared" si="19"/>
        <v>0.47095494984925418</v>
      </c>
      <c r="M96">
        <f t="shared" si="20"/>
        <v>1.8901981971385247</v>
      </c>
      <c r="N96">
        <f t="shared" si="21"/>
        <v>2.123345344008138</v>
      </c>
    </row>
    <row r="97" spans="1:14" x14ac:dyDescent="0.25">
      <c r="A97" s="4">
        <f>IF('True_Odds_Calculator_2-way'!A98="","",'True_Odds_Calculator_2-way'!A98)</f>
        <v>2.27</v>
      </c>
      <c r="B97" s="4">
        <f>IF('True_Odds_Calculator_2-way'!B98="","",'True_Odds_Calculator_2-way'!B98)</f>
        <v>1.68</v>
      </c>
      <c r="C97" s="4">
        <f t="shared" si="11"/>
        <v>0.44052863436123346</v>
      </c>
      <c r="D97">
        <f t="shared" si="12"/>
        <v>0.59523809523809523</v>
      </c>
      <c r="E97">
        <f t="shared" si="13"/>
        <v>3.5766729599328695E-2</v>
      </c>
      <c r="F97">
        <f t="shared" si="14"/>
        <v>-0.22645269561569115</v>
      </c>
      <c r="G97">
        <v>0</v>
      </c>
      <c r="H97">
        <f t="shared" si="15"/>
        <v>0.2622194252150199</v>
      </c>
      <c r="I97">
        <f t="shared" si="16"/>
        <v>-1.0760778282064791</v>
      </c>
      <c r="J97">
        <f t="shared" si="17"/>
        <v>1.0760778282064791</v>
      </c>
      <c r="K97">
        <f t="shared" si="18"/>
        <v>0.42254374989680582</v>
      </c>
      <c r="L97">
        <f t="shared" si="19"/>
        <v>0.57745625010319412</v>
      </c>
      <c r="M97">
        <f t="shared" si="20"/>
        <v>2.3666188418222287</v>
      </c>
      <c r="N97">
        <f t="shared" si="21"/>
        <v>1.7317329231804059</v>
      </c>
    </row>
    <row r="98" spans="1:14" x14ac:dyDescent="0.25">
      <c r="A98" s="4">
        <f>IF('True_Odds_Calculator_2-way'!A99="","",'True_Odds_Calculator_2-way'!A99)</f>
        <v>2.15</v>
      </c>
      <c r="B98" s="4">
        <f>IF('True_Odds_Calculator_2-way'!B99="","",'True_Odds_Calculator_2-way'!B99)</f>
        <v>1.76</v>
      </c>
      <c r="C98" s="4">
        <f t="shared" si="11"/>
        <v>0.46511627906976744</v>
      </c>
      <c r="D98">
        <f t="shared" si="12"/>
        <v>0.56818181818181823</v>
      </c>
      <c r="E98">
        <f t="shared" si="13"/>
        <v>3.3298097251585723E-2</v>
      </c>
      <c r="F98">
        <f t="shared" si="14"/>
        <v>-0.23097251585623668</v>
      </c>
      <c r="G98">
        <v>0</v>
      </c>
      <c r="H98">
        <f t="shared" si="15"/>
        <v>0.26427061310782241</v>
      </c>
      <c r="I98">
        <f t="shared" si="16"/>
        <v>-1.0696563746013956</v>
      </c>
      <c r="J98">
        <f t="shared" si="17"/>
        <v>1.0696563746013956</v>
      </c>
      <c r="K98">
        <f t="shared" si="18"/>
        <v>0.44840941385030625</v>
      </c>
      <c r="L98">
        <f t="shared" si="19"/>
        <v>0.5515905861496937</v>
      </c>
      <c r="M98">
        <f t="shared" si="20"/>
        <v>2.2301048307916052</v>
      </c>
      <c r="N98">
        <f t="shared" si="21"/>
        <v>1.8129388446970602</v>
      </c>
    </row>
    <row r="99" spans="1:14" x14ac:dyDescent="0.25">
      <c r="A99" s="4">
        <f>IF('True_Odds_Calculator_2-way'!A100="","",'True_Odds_Calculator_2-way'!A100)</f>
        <v>2.2400000000000002</v>
      </c>
      <c r="B99" s="4">
        <f>IF('True_Odds_Calculator_2-way'!B100="","",'True_Odds_Calculator_2-way'!B100)</f>
        <v>1.7</v>
      </c>
      <c r="C99" s="4">
        <f t="shared" si="11"/>
        <v>0.4464285714285714</v>
      </c>
      <c r="D99">
        <f t="shared" si="12"/>
        <v>0.58823529411764708</v>
      </c>
      <c r="E99">
        <f t="shared" si="13"/>
        <v>3.4663865546218364E-2</v>
      </c>
      <c r="F99">
        <f t="shared" si="14"/>
        <v>-0.22794117647058831</v>
      </c>
      <c r="G99">
        <v>0</v>
      </c>
      <c r="H99">
        <f t="shared" si="15"/>
        <v>0.26260504201680673</v>
      </c>
      <c r="I99">
        <f t="shared" si="16"/>
        <v>-1.0733469768527293</v>
      </c>
      <c r="J99">
        <f t="shared" si="17"/>
        <v>1.0733469768527293</v>
      </c>
      <c r="K99">
        <f t="shared" si="18"/>
        <v>0.42900958501512831</v>
      </c>
      <c r="L99">
        <f t="shared" si="19"/>
        <v>0.5709904149848718</v>
      </c>
      <c r="M99">
        <f t="shared" si="20"/>
        <v>2.3309502512973848</v>
      </c>
      <c r="N99">
        <f t="shared" si="21"/>
        <v>1.7513428837969105</v>
      </c>
    </row>
    <row r="100" spans="1:14" x14ac:dyDescent="0.25">
      <c r="A100" s="4">
        <f>IF('True_Odds_Calculator_2-way'!A101="","",'True_Odds_Calculator_2-way'!A101)</f>
        <v>2.0299999999999998</v>
      </c>
      <c r="B100" s="4">
        <f>IF('True_Odds_Calculator_2-way'!B101="","",'True_Odds_Calculator_2-way'!B101)</f>
        <v>1.86</v>
      </c>
      <c r="C100" s="4">
        <f t="shared" si="11"/>
        <v>0.49261083743842371</v>
      </c>
      <c r="D100">
        <f t="shared" si="12"/>
        <v>0.5376344086021505</v>
      </c>
      <c r="E100">
        <f t="shared" si="13"/>
        <v>3.0245246040574214E-2</v>
      </c>
      <c r="F100">
        <f t="shared" si="14"/>
        <v>-0.23459929021664283</v>
      </c>
      <c r="G100">
        <v>0</v>
      </c>
      <c r="H100">
        <f t="shared" si="15"/>
        <v>0.26484453625721704</v>
      </c>
      <c r="I100">
        <f t="shared" si="16"/>
        <v>-1.0625078858299792</v>
      </c>
      <c r="J100">
        <f t="shared" si="17"/>
        <v>1.0625078858299792</v>
      </c>
      <c r="K100">
        <f t="shared" si="18"/>
        <v>0.47746756040114985</v>
      </c>
      <c r="L100">
        <f t="shared" si="19"/>
        <v>0.5225324395988501</v>
      </c>
      <c r="M100">
        <f t="shared" si="20"/>
        <v>2.0943831224048783</v>
      </c>
      <c r="N100">
        <f t="shared" si="21"/>
        <v>1.9137567818137824</v>
      </c>
    </row>
    <row r="101" spans="1:14" x14ac:dyDescent="0.25">
      <c r="A101" s="4">
        <f>IF('True_Odds_Calculator_2-way'!A102="","",'True_Odds_Calculator_2-way'!A102)</f>
        <v>2.34</v>
      </c>
      <c r="B101" s="4">
        <f>IF('True_Odds_Calculator_2-way'!B102="","",'True_Odds_Calculator_2-way'!B102)</f>
        <v>1.65</v>
      </c>
      <c r="C101" s="4">
        <f t="shared" si="11"/>
        <v>0.42735042735042739</v>
      </c>
      <c r="D101">
        <f t="shared" si="12"/>
        <v>0.60606060606060608</v>
      </c>
      <c r="E101">
        <f t="shared" si="13"/>
        <v>3.3411033411033575E-2</v>
      </c>
      <c r="F101">
        <f t="shared" si="14"/>
        <v>-0.22558922558922545</v>
      </c>
      <c r="G101">
        <v>0</v>
      </c>
      <c r="H101">
        <f t="shared" si="15"/>
        <v>0.25900025900025903</v>
      </c>
      <c r="I101">
        <f t="shared" si="16"/>
        <v>-1.0714969088698143</v>
      </c>
      <c r="J101">
        <f t="shared" si="17"/>
        <v>1.0714969088698143</v>
      </c>
      <c r="K101">
        <f t="shared" si="18"/>
        <v>0.41054175018204025</v>
      </c>
      <c r="L101">
        <f t="shared" si="19"/>
        <v>0.58945824981795969</v>
      </c>
      <c r="M101">
        <f t="shared" si="20"/>
        <v>2.4358058578855508</v>
      </c>
      <c r="N101">
        <f t="shared" si="21"/>
        <v>1.6964729907653791</v>
      </c>
    </row>
    <row r="102" spans="1:14" x14ac:dyDescent="0.25">
      <c r="A102" s="4">
        <f>IF('True_Odds_Calculator_2-way'!A103="","",'True_Odds_Calculator_2-way'!A103)</f>
        <v>2.14</v>
      </c>
      <c r="B102" s="4">
        <f>IF('True_Odds_Calculator_2-way'!B103="","",'True_Odds_Calculator_2-way'!B103)</f>
        <v>1.77</v>
      </c>
      <c r="C102" s="4">
        <f t="shared" si="11"/>
        <v>0.46728971962616822</v>
      </c>
      <c r="D102">
        <f t="shared" si="12"/>
        <v>0.56497175141242939</v>
      </c>
      <c r="E102">
        <f t="shared" si="13"/>
        <v>3.2261471038597556E-2</v>
      </c>
      <c r="F102">
        <f t="shared" si="14"/>
        <v>-0.2317440202756218</v>
      </c>
      <c r="G102">
        <v>0</v>
      </c>
      <c r="H102">
        <f t="shared" si="15"/>
        <v>0.26400549131421935</v>
      </c>
      <c r="I102">
        <f t="shared" si="16"/>
        <v>-1.0673385899176768</v>
      </c>
      <c r="J102">
        <f t="shared" si="17"/>
        <v>1.0673385899176768</v>
      </c>
      <c r="K102">
        <f t="shared" si="18"/>
        <v>0.45110760602631583</v>
      </c>
      <c r="L102">
        <f t="shared" si="19"/>
        <v>0.54889239397368417</v>
      </c>
      <c r="M102">
        <f t="shared" si="20"/>
        <v>2.2167659925061516</v>
      </c>
      <c r="N102">
        <f t="shared" si="21"/>
        <v>1.8218507142366114</v>
      </c>
    </row>
    <row r="103" spans="1:14" x14ac:dyDescent="0.25">
      <c r="A103" s="4">
        <f>IF('True_Odds_Calculator_2-way'!A104="","",'True_Odds_Calculator_2-way'!A104)</f>
        <v>2.2000000000000002</v>
      </c>
      <c r="B103" s="4">
        <f>IF('True_Odds_Calculator_2-way'!B104="","",'True_Odds_Calculator_2-way'!B104)</f>
        <v>1.73</v>
      </c>
      <c r="C103" s="4">
        <f t="shared" si="11"/>
        <v>0.45454545454545453</v>
      </c>
      <c r="D103">
        <f t="shared" si="12"/>
        <v>0.5780346820809249</v>
      </c>
      <c r="E103">
        <f t="shared" si="13"/>
        <v>3.2580136626379375E-2</v>
      </c>
      <c r="F103">
        <f t="shared" si="14"/>
        <v>-0.23016290068313194</v>
      </c>
      <c r="G103">
        <v>0</v>
      </c>
      <c r="H103">
        <f t="shared" si="15"/>
        <v>0.26274303730951132</v>
      </c>
      <c r="I103">
        <f t="shared" si="16"/>
        <v>-1.0684346079267204</v>
      </c>
      <c r="J103">
        <f t="shared" si="17"/>
        <v>1.0684346079267204</v>
      </c>
      <c r="K103">
        <f t="shared" si="18"/>
        <v>0.43818875860384515</v>
      </c>
      <c r="L103">
        <f t="shared" si="19"/>
        <v>0.5618112413961549</v>
      </c>
      <c r="M103">
        <f t="shared" si="20"/>
        <v>2.2821215295120645</v>
      </c>
      <c r="N103">
        <f t="shared" si="21"/>
        <v>1.7799572637865058</v>
      </c>
    </row>
    <row r="104" spans="1:14" x14ac:dyDescent="0.25">
      <c r="A104" s="4">
        <f>IF('True_Odds_Calculator_2-way'!A105="","",'True_Odds_Calculator_2-way'!A105)</f>
        <v>1.99</v>
      </c>
      <c r="B104" s="4">
        <f>IF('True_Odds_Calculator_2-way'!B105="","",'True_Odds_Calculator_2-way'!B105)</f>
        <v>1.9</v>
      </c>
      <c r="C104" s="4">
        <f t="shared" si="11"/>
        <v>0.50251256281407031</v>
      </c>
      <c r="D104">
        <f t="shared" si="12"/>
        <v>0.52631578947368418</v>
      </c>
      <c r="E104">
        <f t="shared" si="13"/>
        <v>2.8828352287754377E-2</v>
      </c>
      <c r="F104">
        <f t="shared" si="14"/>
        <v>-0.23565194393017741</v>
      </c>
      <c r="G104">
        <v>0</v>
      </c>
      <c r="H104">
        <f t="shared" si="15"/>
        <v>0.26448029621793173</v>
      </c>
      <c r="I104">
        <f t="shared" si="16"/>
        <v>-1.0594028769395465</v>
      </c>
      <c r="J104">
        <f t="shared" si="17"/>
        <v>1.0594028769395465</v>
      </c>
      <c r="K104">
        <f t="shared" si="18"/>
        <v>0.48808848170151553</v>
      </c>
      <c r="L104">
        <f t="shared" si="19"/>
        <v>0.51191151829848447</v>
      </c>
      <c r="M104">
        <f t="shared" si="20"/>
        <v>2.0488088481701512</v>
      </c>
      <c r="N104">
        <f t="shared" si="21"/>
        <v>1.9534625892455926</v>
      </c>
    </row>
    <row r="105" spans="1:14" x14ac:dyDescent="0.25">
      <c r="A105" s="4">
        <f>IF('True_Odds_Calculator_2-way'!A106="","",'True_Odds_Calculator_2-way'!A106)</f>
        <v>1.51</v>
      </c>
      <c r="B105" s="4">
        <f>IF('True_Odds_Calculator_2-way'!B106="","",'True_Odds_Calculator_2-way'!B106)</f>
        <v>2.67</v>
      </c>
      <c r="C105" s="4">
        <f t="shared" si="11"/>
        <v>0.66225165562913912</v>
      </c>
      <c r="D105">
        <f t="shared" si="12"/>
        <v>0.37453183520599254</v>
      </c>
      <c r="E105">
        <f t="shared" si="13"/>
        <v>3.678349083513166E-2</v>
      </c>
      <c r="F105">
        <f t="shared" si="14"/>
        <v>-0.21125083711585679</v>
      </c>
      <c r="G105">
        <v>0</v>
      </c>
      <c r="H105">
        <f t="shared" si="15"/>
        <v>0.24803432795098845</v>
      </c>
      <c r="I105">
        <f t="shared" si="16"/>
        <v>-1.0835692610757275</v>
      </c>
      <c r="J105">
        <f t="shared" si="17"/>
        <v>1.0835692610757275</v>
      </c>
      <c r="K105">
        <f t="shared" si="18"/>
        <v>0.64407246581189925</v>
      </c>
      <c r="L105">
        <f t="shared" si="19"/>
        <v>0.3559275341881008</v>
      </c>
      <c r="M105">
        <f t="shared" si="20"/>
        <v>1.5526203231486206</v>
      </c>
      <c r="N105">
        <f t="shared" si="21"/>
        <v>2.8095606659964649</v>
      </c>
    </row>
    <row r="106" spans="1:14" x14ac:dyDescent="0.25">
      <c r="A106" s="4">
        <f>IF('True_Odds_Calculator_2-way'!A107="","",'True_Odds_Calculator_2-way'!A107)</f>
        <v>1.42</v>
      </c>
      <c r="B106" s="4">
        <f>IF('True_Odds_Calculator_2-way'!B107="","",'True_Odds_Calculator_2-way'!B107)</f>
        <v>2.96</v>
      </c>
      <c r="C106" s="4">
        <f t="shared" si="11"/>
        <v>0.70422535211267612</v>
      </c>
      <c r="D106">
        <f t="shared" si="12"/>
        <v>0.33783783783783783</v>
      </c>
      <c r="E106">
        <f t="shared" si="13"/>
        <v>4.2063189950513946E-2</v>
      </c>
      <c r="F106">
        <f t="shared" si="14"/>
        <v>-0.19585078035782255</v>
      </c>
      <c r="G106">
        <v>0</v>
      </c>
      <c r="H106">
        <f t="shared" si="15"/>
        <v>0.23791397030833653</v>
      </c>
      <c r="I106">
        <f t="shared" si="16"/>
        <v>-1.1021667854435138</v>
      </c>
      <c r="J106">
        <f t="shared" si="17"/>
        <v>1.1021667854435138</v>
      </c>
      <c r="K106">
        <f t="shared" si="18"/>
        <v>0.68356902741746728</v>
      </c>
      <c r="L106">
        <f t="shared" si="19"/>
        <v>0.31643097258253272</v>
      </c>
      <c r="M106">
        <f t="shared" si="20"/>
        <v>1.4629100498862757</v>
      </c>
      <c r="N106">
        <f t="shared" si="21"/>
        <v>3.1602468994692869</v>
      </c>
    </row>
    <row r="107" spans="1:14" x14ac:dyDescent="0.25">
      <c r="A107" s="4">
        <f>IF('True_Odds_Calculator_2-way'!A108="","",'True_Odds_Calculator_2-way'!A108)</f>
        <v>1.5</v>
      </c>
      <c r="B107" s="4">
        <f>IF('True_Odds_Calculator_2-way'!B108="","",'True_Odds_Calculator_2-way'!B108)</f>
        <v>2.68</v>
      </c>
      <c r="C107" s="4">
        <f t="shared" si="11"/>
        <v>0.66666666666666663</v>
      </c>
      <c r="D107">
        <f t="shared" si="12"/>
        <v>0.37313432835820892</v>
      </c>
      <c r="E107">
        <f t="shared" si="13"/>
        <v>3.9800995024875441E-2</v>
      </c>
      <c r="F107">
        <f t="shared" si="14"/>
        <v>-0.20895522388059717</v>
      </c>
      <c r="G107">
        <v>0</v>
      </c>
      <c r="H107">
        <f t="shared" si="15"/>
        <v>0.24875621890547261</v>
      </c>
      <c r="I107">
        <f t="shared" si="16"/>
        <v>-1.0910894511799614</v>
      </c>
      <c r="J107">
        <f t="shared" si="17"/>
        <v>1.0910894511799614</v>
      </c>
      <c r="K107">
        <f t="shared" si="18"/>
        <v>0.64702106865155251</v>
      </c>
      <c r="L107">
        <f t="shared" si="19"/>
        <v>0.35297893134844749</v>
      </c>
      <c r="M107">
        <f t="shared" si="20"/>
        <v>1.545544725589981</v>
      </c>
      <c r="N107">
        <f t="shared" si="21"/>
        <v>2.8330302779823358</v>
      </c>
    </row>
    <row r="108" spans="1:14" x14ac:dyDescent="0.25">
      <c r="A108" s="4">
        <f>IF('True_Odds_Calculator_2-way'!A109="","",'True_Odds_Calculator_2-way'!A109)</f>
        <v>2.2999999999999998</v>
      </c>
      <c r="B108" s="4">
        <f>IF('True_Odds_Calculator_2-way'!B109="","",'True_Odds_Calculator_2-way'!B109)</f>
        <v>1.67</v>
      </c>
      <c r="C108" s="4">
        <f t="shared" si="11"/>
        <v>0.43478260869565222</v>
      </c>
      <c r="D108">
        <f t="shared" si="12"/>
        <v>0.5988023952095809</v>
      </c>
      <c r="E108">
        <f t="shared" si="13"/>
        <v>3.3585003905233002E-2</v>
      </c>
      <c r="F108">
        <f t="shared" si="14"/>
        <v>-0.22676386357719358</v>
      </c>
      <c r="G108">
        <v>0</v>
      </c>
      <c r="H108">
        <f t="shared" si="15"/>
        <v>0.26034886748242653</v>
      </c>
      <c r="I108">
        <f t="shared" si="16"/>
        <v>-1.0714969088698136</v>
      </c>
      <c r="J108">
        <f t="shared" si="17"/>
        <v>1.0714969088698136</v>
      </c>
      <c r="K108">
        <f t="shared" si="18"/>
        <v>0.41789493273906014</v>
      </c>
      <c r="L108">
        <f t="shared" si="19"/>
        <v>0.58210506726094002</v>
      </c>
      <c r="M108">
        <f t="shared" si="20"/>
        <v>2.3929459815307572</v>
      </c>
      <c r="N108">
        <f t="shared" si="21"/>
        <v>1.7179029289427752</v>
      </c>
    </row>
    <row r="109" spans="1:14" x14ac:dyDescent="0.25">
      <c r="A109" s="4">
        <f>IF('True_Odds_Calculator_2-way'!A110="","",'True_Odds_Calculator_2-way'!A110)</f>
        <v>1.74</v>
      </c>
      <c r="B109" s="4">
        <f>IF('True_Odds_Calculator_2-way'!B110="","",'True_Odds_Calculator_2-way'!B110)</f>
        <v>2.1800000000000002</v>
      </c>
      <c r="C109" s="4">
        <f t="shared" si="11"/>
        <v>0.57471264367816088</v>
      </c>
      <c r="D109">
        <f t="shared" si="12"/>
        <v>0.4587155963302752</v>
      </c>
      <c r="E109">
        <f t="shared" si="13"/>
        <v>3.3428240008436028E-2</v>
      </c>
      <c r="F109">
        <f t="shared" si="14"/>
        <v>-0.23020141305494057</v>
      </c>
      <c r="G109">
        <v>0</v>
      </c>
      <c r="H109">
        <f t="shared" si="15"/>
        <v>0.26362965306337655</v>
      </c>
      <c r="I109">
        <f t="shared" si="16"/>
        <v>-1.0701462561817372</v>
      </c>
      <c r="J109">
        <f t="shared" si="17"/>
        <v>1.0701462561817372</v>
      </c>
      <c r="K109">
        <f t="shared" si="18"/>
        <v>0.55806429341387886</v>
      </c>
      <c r="L109">
        <f t="shared" si="19"/>
        <v>0.44193570658612125</v>
      </c>
      <c r="M109">
        <f t="shared" si="20"/>
        <v>1.7919082295744857</v>
      </c>
      <c r="N109">
        <f t="shared" si="21"/>
        <v>2.26277258229445</v>
      </c>
    </row>
    <row r="110" spans="1:14" x14ac:dyDescent="0.25">
      <c r="A110" s="4">
        <f>IF('True_Odds_Calculator_2-way'!A111="","",'True_Odds_Calculator_2-way'!A111)</f>
        <v>1.74</v>
      </c>
      <c r="B110" s="4">
        <f>IF('True_Odds_Calculator_2-way'!B111="","",'True_Odds_Calculator_2-way'!B111)</f>
        <v>2.19</v>
      </c>
      <c r="C110" s="4">
        <f t="shared" si="11"/>
        <v>0.57471264367816088</v>
      </c>
      <c r="D110">
        <f t="shared" si="12"/>
        <v>0.45662100456621008</v>
      </c>
      <c r="E110">
        <f t="shared" si="13"/>
        <v>3.1333648244370904E-2</v>
      </c>
      <c r="F110">
        <f t="shared" si="14"/>
        <v>-0.23109221644885325</v>
      </c>
      <c r="G110">
        <v>0</v>
      </c>
      <c r="H110">
        <f t="shared" si="15"/>
        <v>0.26242586469322415</v>
      </c>
      <c r="I110">
        <f t="shared" si="16"/>
        <v>-1.0656403571953759</v>
      </c>
      <c r="J110">
        <f t="shared" si="17"/>
        <v>1.0656403571953759</v>
      </c>
      <c r="K110">
        <f t="shared" si="18"/>
        <v>0.5591046698972264</v>
      </c>
      <c r="L110">
        <f t="shared" si="19"/>
        <v>0.4408953301027736</v>
      </c>
      <c r="M110">
        <f t="shared" si="20"/>
        <v>1.7885738643245783</v>
      </c>
      <c r="N110">
        <f t="shared" si="21"/>
        <v>2.2681120250624973</v>
      </c>
    </row>
    <row r="111" spans="1:14" x14ac:dyDescent="0.25">
      <c r="A111" s="4">
        <f>IF('True_Odds_Calculator_2-way'!A112="","",'True_Odds_Calculator_2-way'!A112)</f>
        <v>1.34</v>
      </c>
      <c r="B111" s="4">
        <f>IF('True_Odds_Calculator_2-way'!B112="","",'True_Odds_Calculator_2-way'!B112)</f>
        <v>3.29</v>
      </c>
      <c r="C111" s="4">
        <f t="shared" si="11"/>
        <v>0.74626865671641784</v>
      </c>
      <c r="D111">
        <f t="shared" si="12"/>
        <v>0.303951367781155</v>
      </c>
      <c r="E111">
        <f t="shared" si="13"/>
        <v>5.0220024497572791E-2</v>
      </c>
      <c r="F111">
        <f t="shared" si="14"/>
        <v>-0.17660935444358761</v>
      </c>
      <c r="G111">
        <v>0</v>
      </c>
      <c r="H111">
        <f t="shared" si="15"/>
        <v>0.22682937894116043</v>
      </c>
      <c r="I111">
        <f t="shared" si="16"/>
        <v>-1.133294550139007</v>
      </c>
      <c r="J111">
        <f t="shared" si="17"/>
        <v>1.133294550139007</v>
      </c>
      <c r="K111">
        <f t="shared" si="18"/>
        <v>0.721854801672702</v>
      </c>
      <c r="L111">
        <f t="shared" si="19"/>
        <v>0.27814519832729812</v>
      </c>
      <c r="M111">
        <f t="shared" si="20"/>
        <v>1.3853201470472625</v>
      </c>
      <c r="N111">
        <f t="shared" si="21"/>
        <v>3.5952445198183263</v>
      </c>
    </row>
    <row r="112" spans="1:14" x14ac:dyDescent="0.25">
      <c r="A112" s="4">
        <f>IF('True_Odds_Calculator_2-way'!A113="","",'True_Odds_Calculator_2-way'!A113)</f>
        <v>2.04</v>
      </c>
      <c r="B112" s="4">
        <f>IF('True_Odds_Calculator_2-way'!B113="","",'True_Odds_Calculator_2-way'!B113)</f>
        <v>1.85</v>
      </c>
      <c r="C112" s="4">
        <f t="shared" si="11"/>
        <v>0.49019607843137253</v>
      </c>
      <c r="D112">
        <f t="shared" si="12"/>
        <v>0.54054054054054046</v>
      </c>
      <c r="E112">
        <f t="shared" si="13"/>
        <v>3.0736618971912932E-2</v>
      </c>
      <c r="F112">
        <f t="shared" si="14"/>
        <v>-0.23423423423423428</v>
      </c>
      <c r="G112">
        <v>0</v>
      </c>
      <c r="H112">
        <f t="shared" si="15"/>
        <v>0.26497085320614727</v>
      </c>
      <c r="I112">
        <f t="shared" si="16"/>
        <v>-1.0635890745287924</v>
      </c>
      <c r="J112">
        <f t="shared" si="17"/>
        <v>1.0635890745287924</v>
      </c>
      <c r="K112">
        <f t="shared" si="18"/>
        <v>0.47480390464975097</v>
      </c>
      <c r="L112">
        <f t="shared" si="19"/>
        <v>0.52519609535024903</v>
      </c>
      <c r="M112">
        <f t="shared" si="20"/>
        <v>2.1061326375099441</v>
      </c>
      <c r="N112">
        <f t="shared" si="21"/>
        <v>1.904050713349474</v>
      </c>
    </row>
    <row r="113" spans="1:14" x14ac:dyDescent="0.25">
      <c r="A113" s="4">
        <f>IF('True_Odds_Calculator_2-way'!A114="","",'True_Odds_Calculator_2-way'!A114)</f>
        <v>2.11</v>
      </c>
      <c r="B113" s="4">
        <f>IF('True_Odds_Calculator_2-way'!B114="","",'True_Odds_Calculator_2-way'!B114)</f>
        <v>1.78</v>
      </c>
      <c r="C113" s="4">
        <f t="shared" si="11"/>
        <v>0.47393364928909953</v>
      </c>
      <c r="D113">
        <f t="shared" si="12"/>
        <v>0.5617977528089888</v>
      </c>
      <c r="E113">
        <f t="shared" si="13"/>
        <v>3.5731402098088338E-2</v>
      </c>
      <c r="F113">
        <f t="shared" si="14"/>
        <v>-0.23052345705309119</v>
      </c>
      <c r="G113">
        <v>0</v>
      </c>
      <c r="H113">
        <f t="shared" si="15"/>
        <v>0.26625485915117952</v>
      </c>
      <c r="I113">
        <f t="shared" si="16"/>
        <v>-1.0747098003652684</v>
      </c>
      <c r="J113">
        <f t="shared" si="17"/>
        <v>1.0747098003652684</v>
      </c>
      <c r="K113">
        <f t="shared" si="18"/>
        <v>0.45601134895833134</v>
      </c>
      <c r="L113">
        <f t="shared" si="19"/>
        <v>0.54398865104166871</v>
      </c>
      <c r="M113">
        <f t="shared" si="20"/>
        <v>2.192927878405448</v>
      </c>
      <c r="N113">
        <f t="shared" si="21"/>
        <v>1.838273644284909</v>
      </c>
    </row>
    <row r="114" spans="1:14" x14ac:dyDescent="0.25">
      <c r="A114" s="4">
        <f>IF('True_Odds_Calculator_2-way'!A115="","",'True_Odds_Calculator_2-way'!A115)</f>
        <v>2.34</v>
      </c>
      <c r="B114" s="4">
        <f>IF('True_Odds_Calculator_2-way'!B115="","",'True_Odds_Calculator_2-way'!B115)</f>
        <v>1.65</v>
      </c>
      <c r="C114" s="4">
        <f t="shared" si="11"/>
        <v>0.42735042735042739</v>
      </c>
      <c r="D114">
        <f t="shared" si="12"/>
        <v>0.60606060606060608</v>
      </c>
      <c r="E114">
        <f t="shared" si="13"/>
        <v>3.3411033411033575E-2</v>
      </c>
      <c r="F114">
        <f t="shared" si="14"/>
        <v>-0.22558922558922545</v>
      </c>
      <c r="G114">
        <v>0</v>
      </c>
      <c r="H114">
        <f t="shared" si="15"/>
        <v>0.25900025900025903</v>
      </c>
      <c r="I114">
        <f t="shared" si="16"/>
        <v>-1.0714969088698143</v>
      </c>
      <c r="J114">
        <f t="shared" si="17"/>
        <v>1.0714969088698143</v>
      </c>
      <c r="K114">
        <f t="shared" si="18"/>
        <v>0.41054175018204025</v>
      </c>
      <c r="L114">
        <f t="shared" si="19"/>
        <v>0.58945824981795969</v>
      </c>
      <c r="M114">
        <f t="shared" si="20"/>
        <v>2.4358058578855508</v>
      </c>
      <c r="N114">
        <f t="shared" si="21"/>
        <v>1.6964729907653791</v>
      </c>
    </row>
    <row r="115" spans="1:14" x14ac:dyDescent="0.25">
      <c r="A115" s="4">
        <f>IF('True_Odds_Calculator_2-way'!A116="","",'True_Odds_Calculator_2-way'!A116)</f>
        <v>1.99</v>
      </c>
      <c r="B115" s="4">
        <f>IF('True_Odds_Calculator_2-way'!B116="","",'True_Odds_Calculator_2-way'!B116)</f>
        <v>1.9</v>
      </c>
      <c r="C115" s="4">
        <f t="shared" si="11"/>
        <v>0.50251256281407031</v>
      </c>
      <c r="D115">
        <f t="shared" si="12"/>
        <v>0.52631578947368418</v>
      </c>
      <c r="E115">
        <f t="shared" si="13"/>
        <v>2.8828352287754377E-2</v>
      </c>
      <c r="F115">
        <f t="shared" si="14"/>
        <v>-0.23565194393017741</v>
      </c>
      <c r="G115">
        <v>0</v>
      </c>
      <c r="H115">
        <f t="shared" si="15"/>
        <v>0.26448029621793173</v>
      </c>
      <c r="I115">
        <f t="shared" si="16"/>
        <v>-1.0594028769395465</v>
      </c>
      <c r="J115">
        <f t="shared" si="17"/>
        <v>1.0594028769395465</v>
      </c>
      <c r="K115">
        <f t="shared" si="18"/>
        <v>0.48808848170151553</v>
      </c>
      <c r="L115">
        <f t="shared" si="19"/>
        <v>0.51191151829848447</v>
      </c>
      <c r="M115">
        <f t="shared" si="20"/>
        <v>2.0488088481701512</v>
      </c>
      <c r="N115">
        <f t="shared" si="21"/>
        <v>1.9534625892455926</v>
      </c>
    </row>
    <row r="116" spans="1:14" x14ac:dyDescent="0.25">
      <c r="A116" s="4">
        <f>IF('True_Odds_Calculator_2-way'!A117="","",'True_Odds_Calculator_2-way'!A117)</f>
        <v>1.95</v>
      </c>
      <c r="B116" s="4">
        <f>IF('True_Odds_Calculator_2-way'!B117="","",'True_Odds_Calculator_2-way'!B117)</f>
        <v>1.88</v>
      </c>
      <c r="C116" s="4">
        <f t="shared" si="11"/>
        <v>0.51282051282051289</v>
      </c>
      <c r="D116">
        <f t="shared" si="12"/>
        <v>0.53191489361702127</v>
      </c>
      <c r="E116">
        <f t="shared" si="13"/>
        <v>4.4735406437534042E-2</v>
      </c>
      <c r="F116">
        <f t="shared" si="14"/>
        <v>-0.22804146208401543</v>
      </c>
      <c r="G116">
        <v>0</v>
      </c>
      <c r="H116">
        <f t="shared" si="15"/>
        <v>0.27277686852154942</v>
      </c>
      <c r="I116">
        <f t="shared" si="16"/>
        <v>-1.0936965981495175</v>
      </c>
      <c r="J116">
        <f t="shared" si="17"/>
        <v>1.0936965981495175</v>
      </c>
      <c r="K116">
        <f t="shared" si="18"/>
        <v>0.49043365789995519</v>
      </c>
      <c r="L116">
        <f t="shared" si="19"/>
        <v>0.50956634210004492</v>
      </c>
      <c r="M116">
        <f t="shared" si="20"/>
        <v>2.0390117682420414</v>
      </c>
      <c r="N116">
        <f t="shared" si="21"/>
        <v>1.9624530063715757</v>
      </c>
    </row>
    <row r="117" spans="1:14" x14ac:dyDescent="0.25">
      <c r="A117" s="4">
        <f>IF('True_Odds_Calculator_2-way'!A118="","",'True_Odds_Calculator_2-way'!A118)</f>
        <v>1.93</v>
      </c>
      <c r="B117" s="4">
        <f>IF('True_Odds_Calculator_2-way'!B118="","",'True_Odds_Calculator_2-way'!B118)</f>
        <v>1.91</v>
      </c>
      <c r="C117" s="4">
        <f t="shared" si="11"/>
        <v>0.5181347150259068</v>
      </c>
      <c r="D117">
        <f t="shared" si="12"/>
        <v>0.52356020942408377</v>
      </c>
      <c r="E117">
        <f t="shared" si="13"/>
        <v>4.1694924449990456E-2</v>
      </c>
      <c r="F117">
        <f t="shared" si="14"/>
        <v>-0.2295797954588612</v>
      </c>
      <c r="G117">
        <v>0</v>
      </c>
      <c r="H117">
        <f t="shared" si="15"/>
        <v>0.27127471990885171</v>
      </c>
      <c r="I117">
        <f t="shared" si="16"/>
        <v>-1.0870207379990005</v>
      </c>
      <c r="J117">
        <f t="shared" si="17"/>
        <v>1.0870207379990005</v>
      </c>
      <c r="K117">
        <f t="shared" si="18"/>
        <v>0.49728252842769838</v>
      </c>
      <c r="L117">
        <f t="shared" si="19"/>
        <v>0.50271747157230162</v>
      </c>
      <c r="M117">
        <f t="shared" si="20"/>
        <v>2.0109292863390706</v>
      </c>
      <c r="N117">
        <f t="shared" si="21"/>
        <v>1.9891888715790902</v>
      </c>
    </row>
    <row r="118" spans="1:14" x14ac:dyDescent="0.25">
      <c r="A118" s="4">
        <f>IF('True_Odds_Calculator_2-way'!A119="","",'True_Odds_Calculator_2-way'!A119)</f>
        <v>1.99</v>
      </c>
      <c r="B118" s="4">
        <f>IF('True_Odds_Calculator_2-way'!B119="","",'True_Odds_Calculator_2-way'!B119)</f>
        <v>1.85</v>
      </c>
      <c r="C118" s="4">
        <f t="shared" si="11"/>
        <v>0.50251256281407031</v>
      </c>
      <c r="D118">
        <f t="shared" si="12"/>
        <v>0.54054054054054046</v>
      </c>
      <c r="E118">
        <f t="shared" si="13"/>
        <v>4.3053103354610656E-2</v>
      </c>
      <c r="F118">
        <f t="shared" si="14"/>
        <v>-0.22857530897731926</v>
      </c>
      <c r="G118">
        <v>0</v>
      </c>
      <c r="H118">
        <f t="shared" si="15"/>
        <v>0.27162841233192986</v>
      </c>
      <c r="I118">
        <f t="shared" si="16"/>
        <v>-1.0901165669462136</v>
      </c>
      <c r="J118">
        <f t="shared" si="17"/>
        <v>1.0901165669462136</v>
      </c>
      <c r="K118">
        <f t="shared" si="18"/>
        <v>0.48095065060885256</v>
      </c>
      <c r="L118">
        <f t="shared" si="19"/>
        <v>0.51904934939114777</v>
      </c>
      <c r="M118">
        <f t="shared" si="20"/>
        <v>2.0792154012767514</v>
      </c>
      <c r="N118">
        <f t="shared" si="21"/>
        <v>1.9265990819042815</v>
      </c>
    </row>
    <row r="119" spans="1:14" x14ac:dyDescent="0.25">
      <c r="A119" s="4">
        <f>IF('True_Odds_Calculator_2-way'!A120="","",'True_Odds_Calculator_2-way'!A120)</f>
        <v>1.8</v>
      </c>
      <c r="B119" s="4">
        <f>IF('True_Odds_Calculator_2-way'!B120="","",'True_Odds_Calculator_2-way'!B120)</f>
        <v>2.0299999999999998</v>
      </c>
      <c r="C119" s="4">
        <f t="shared" si="11"/>
        <v>0.55555555555555558</v>
      </c>
      <c r="D119">
        <f t="shared" si="12"/>
        <v>0.49261083743842371</v>
      </c>
      <c r="E119">
        <f t="shared" si="13"/>
        <v>4.816639299397929E-2</v>
      </c>
      <c r="F119">
        <f t="shared" si="14"/>
        <v>-0.2255062944718117</v>
      </c>
      <c r="G119">
        <v>0</v>
      </c>
      <c r="H119">
        <f t="shared" si="15"/>
        <v>0.27367268746579099</v>
      </c>
      <c r="I119">
        <f t="shared" si="16"/>
        <v>-1.1016316230980796</v>
      </c>
      <c r="J119">
        <f t="shared" si="17"/>
        <v>1.1016316230980796</v>
      </c>
      <c r="K119">
        <f t="shared" si="18"/>
        <v>0.53154583724862015</v>
      </c>
      <c r="L119">
        <f t="shared" si="19"/>
        <v>0.46845416275137991</v>
      </c>
      <c r="M119">
        <f t="shared" si="20"/>
        <v>1.8813052984784633</v>
      </c>
      <c r="N119">
        <f t="shared" si="21"/>
        <v>2.1346805717910216</v>
      </c>
    </row>
    <row r="120" spans="1:14" x14ac:dyDescent="0.25">
      <c r="A120" s="4">
        <f>IF('True_Odds_Calculator_2-way'!A121="","",'True_Odds_Calculator_2-way'!A121)</f>
        <v>1.59</v>
      </c>
      <c r="B120" s="4">
        <f>IF('True_Odds_Calculator_2-way'!B121="","",'True_Odds_Calculator_2-way'!B121)</f>
        <v>2.29</v>
      </c>
      <c r="C120" s="4">
        <f t="shared" si="11"/>
        <v>0.62893081761006286</v>
      </c>
      <c r="D120">
        <f t="shared" si="12"/>
        <v>0.4366812227074236</v>
      </c>
      <c r="E120">
        <f t="shared" si="13"/>
        <v>6.5612040317486464E-2</v>
      </c>
      <c r="F120">
        <f t="shared" si="14"/>
        <v>-0.20903023811485544</v>
      </c>
      <c r="G120">
        <v>0</v>
      </c>
      <c r="H120">
        <f t="shared" si="15"/>
        <v>0.27464227843234185</v>
      </c>
      <c r="I120">
        <f t="shared" si="16"/>
        <v>-1.1462494466661231</v>
      </c>
      <c r="J120">
        <f t="shared" si="17"/>
        <v>1.1462494466661231</v>
      </c>
      <c r="K120">
        <f t="shared" si="18"/>
        <v>0.59655649448916215</v>
      </c>
      <c r="L120">
        <f t="shared" si="19"/>
        <v>0.40344350551083785</v>
      </c>
      <c r="M120">
        <f t="shared" si="20"/>
        <v>1.6762871735330129</v>
      </c>
      <c r="N120">
        <f t="shared" si="21"/>
        <v>2.4786617861992988</v>
      </c>
    </row>
    <row r="121" spans="1:14" x14ac:dyDescent="0.25">
      <c r="A121" s="4">
        <f>IF('True_Odds_Calculator_2-way'!A122="","",'True_Odds_Calculator_2-way'!A122)</f>
        <v>1.77</v>
      </c>
      <c r="B121" s="4">
        <f>IF('True_Odds_Calculator_2-way'!B122="","",'True_Odds_Calculator_2-way'!B122)</f>
        <v>2.04</v>
      </c>
      <c r="C121" s="4">
        <f t="shared" si="11"/>
        <v>0.56497175141242939</v>
      </c>
      <c r="D121">
        <f t="shared" si="12"/>
        <v>0.49019607843137253</v>
      </c>
      <c r="E121">
        <f t="shared" si="13"/>
        <v>5.5167829843801863E-2</v>
      </c>
      <c r="F121">
        <f t="shared" si="14"/>
        <v>-0.22177910712307525</v>
      </c>
      <c r="G121">
        <v>0</v>
      </c>
      <c r="H121">
        <f t="shared" si="15"/>
        <v>0.27694693696687717</v>
      </c>
      <c r="I121">
        <f t="shared" si="16"/>
        <v>-1.1174753906691854</v>
      </c>
      <c r="J121">
        <f t="shared" si="17"/>
        <v>1.1174753906691854</v>
      </c>
      <c r="K121">
        <f t="shared" si="18"/>
        <v>0.5375026190819121</v>
      </c>
      <c r="L121">
        <f t="shared" si="19"/>
        <v>0.46249738091808795</v>
      </c>
      <c r="M121">
        <f t="shared" si="20"/>
        <v>1.8604560508152725</v>
      </c>
      <c r="N121">
        <f t="shared" si="21"/>
        <v>2.1621744062959527</v>
      </c>
    </row>
    <row r="122" spans="1:14" x14ac:dyDescent="0.25">
      <c r="A122" s="4">
        <f>IF('True_Odds_Calculator_2-way'!A123="","",'True_Odds_Calculator_2-way'!A123)</f>
        <v>1.68</v>
      </c>
      <c r="B122" s="4">
        <f>IF('True_Odds_Calculator_2-way'!B123="","",'True_Odds_Calculator_2-way'!B123)</f>
        <v>2.16</v>
      </c>
      <c r="C122" s="4">
        <f t="shared" si="11"/>
        <v>0.59523809523809523</v>
      </c>
      <c r="D122">
        <f t="shared" si="12"/>
        <v>0.46296296296296291</v>
      </c>
      <c r="E122">
        <f t="shared" si="13"/>
        <v>5.8201058201058142E-2</v>
      </c>
      <c r="F122">
        <f t="shared" si="14"/>
        <v>-0.21737213403880074</v>
      </c>
      <c r="G122">
        <v>0</v>
      </c>
      <c r="H122">
        <f t="shared" si="15"/>
        <v>0.27557319223985888</v>
      </c>
      <c r="I122">
        <f t="shared" si="16"/>
        <v>-1.1259433727776123</v>
      </c>
      <c r="J122">
        <f t="shared" si="17"/>
        <v>1.1259433727776123</v>
      </c>
      <c r="K122">
        <f t="shared" si="18"/>
        <v>0.56636639073545691</v>
      </c>
      <c r="L122">
        <f t="shared" si="19"/>
        <v>0.4336336092645432</v>
      </c>
      <c r="M122">
        <f t="shared" si="20"/>
        <v>1.7656414934887763</v>
      </c>
      <c r="N122">
        <f t="shared" si="21"/>
        <v>2.3060943124220299</v>
      </c>
    </row>
    <row r="123" spans="1:14" x14ac:dyDescent="0.25">
      <c r="A123" s="4">
        <f>IF('True_Odds_Calculator_2-way'!A124="","",'True_Odds_Calculator_2-way'!A124)</f>
        <v>1.7</v>
      </c>
      <c r="B123" s="4">
        <f>IF('True_Odds_Calculator_2-way'!B124="","",'True_Odds_Calculator_2-way'!B124)</f>
        <v>2.14</v>
      </c>
      <c r="C123" s="4">
        <f t="shared" si="11"/>
        <v>0.58823529411764708</v>
      </c>
      <c r="D123">
        <f t="shared" si="12"/>
        <v>0.46728971962616822</v>
      </c>
      <c r="E123">
        <f t="shared" si="13"/>
        <v>5.5525013743815244E-2</v>
      </c>
      <c r="F123">
        <f t="shared" si="14"/>
        <v>-0.21935129191863667</v>
      </c>
      <c r="G123">
        <v>0</v>
      </c>
      <c r="H123">
        <f t="shared" si="15"/>
        <v>0.27487630566245191</v>
      </c>
      <c r="I123">
        <f t="shared" si="16"/>
        <v>-1.1194341570991124</v>
      </c>
      <c r="J123">
        <f t="shared" si="17"/>
        <v>1.1194341570991124</v>
      </c>
      <c r="K123">
        <f t="shared" si="18"/>
        <v>0.56066259689751863</v>
      </c>
      <c r="L123">
        <f t="shared" si="19"/>
        <v>0.43933740310248132</v>
      </c>
      <c r="M123">
        <f t="shared" si="20"/>
        <v>1.783603909969379</v>
      </c>
      <c r="N123">
        <f t="shared" si="21"/>
        <v>2.2761549390929883</v>
      </c>
    </row>
    <row r="124" spans="1:14" x14ac:dyDescent="0.25">
      <c r="A124" s="4">
        <f>IF('True_Odds_Calculator_2-way'!A125="","",'True_Odds_Calculator_2-way'!A125)</f>
        <v>1.94</v>
      </c>
      <c r="B124" s="4">
        <f>IF('True_Odds_Calculator_2-way'!B125="","",'True_Odds_Calculator_2-way'!B125)</f>
        <v>1.88</v>
      </c>
      <c r="C124" s="4">
        <f t="shared" si="11"/>
        <v>0.51546391752577325</v>
      </c>
      <c r="D124">
        <f t="shared" si="12"/>
        <v>0.53191489361702127</v>
      </c>
      <c r="E124">
        <f t="shared" si="13"/>
        <v>4.7378811142794408E-2</v>
      </c>
      <c r="F124">
        <f t="shared" si="14"/>
        <v>-0.22680412371134029</v>
      </c>
      <c r="G124">
        <v>0</v>
      </c>
      <c r="H124">
        <f t="shared" si="15"/>
        <v>0.2741829348541347</v>
      </c>
      <c r="I124">
        <f t="shared" si="16"/>
        <v>-1.0994987428338558</v>
      </c>
      <c r="J124">
        <f t="shared" si="17"/>
        <v>1.0994987428338558</v>
      </c>
      <c r="K124">
        <f t="shared" si="18"/>
        <v>0.49175600120276386</v>
      </c>
      <c r="L124">
        <f t="shared" si="19"/>
        <v>0.50824399879723636</v>
      </c>
      <c r="M124">
        <f t="shared" si="20"/>
        <v>2.0335288182638238</v>
      </c>
      <c r="N124">
        <f t="shared" si="21"/>
        <v>1.9675588936937933</v>
      </c>
    </row>
    <row r="125" spans="1:14" x14ac:dyDescent="0.25">
      <c r="A125" s="4">
        <f>IF('True_Odds_Calculator_2-way'!A126="","",'True_Odds_Calculator_2-way'!A126)</f>
        <v>1.9</v>
      </c>
      <c r="B125" s="4">
        <f>IF('True_Odds_Calculator_2-way'!B126="","",'True_Odds_Calculator_2-way'!B126)</f>
        <v>1.92</v>
      </c>
      <c r="C125" s="4">
        <f t="shared" si="11"/>
        <v>0.52631578947368418</v>
      </c>
      <c r="D125">
        <f t="shared" si="12"/>
        <v>0.52083333333333337</v>
      </c>
      <c r="E125">
        <f t="shared" si="13"/>
        <v>4.7149122807017552E-2</v>
      </c>
      <c r="F125">
        <f t="shared" si="14"/>
        <v>-0.22697368421052633</v>
      </c>
      <c r="G125">
        <v>0</v>
      </c>
      <c r="H125">
        <f t="shared" si="15"/>
        <v>0.27412280701754388</v>
      </c>
      <c r="I125">
        <f t="shared" si="16"/>
        <v>-1.0989674556596449</v>
      </c>
      <c r="J125">
        <f t="shared" si="17"/>
        <v>1.0989674556596449</v>
      </c>
      <c r="K125">
        <f t="shared" si="18"/>
        <v>0.50274733569069663</v>
      </c>
      <c r="L125">
        <f t="shared" si="19"/>
        <v>0.49725266430930348</v>
      </c>
      <c r="M125">
        <f t="shared" si="20"/>
        <v>1.9890707100936806</v>
      </c>
      <c r="N125">
        <f t="shared" si="21"/>
        <v>2.0110500592068727</v>
      </c>
    </row>
    <row r="126" spans="1:14" x14ac:dyDescent="0.25">
      <c r="A126" s="4">
        <f>IF('True_Odds_Calculator_2-way'!A127="","",'True_Odds_Calculator_2-way'!A127)</f>
        <v>1.74</v>
      </c>
      <c r="B126" s="4">
        <f>IF('True_Odds_Calculator_2-way'!B127="","",'True_Odds_Calculator_2-way'!B127)</f>
        <v>2.08</v>
      </c>
      <c r="C126" s="4">
        <f t="shared" si="11"/>
        <v>0.57471264367816088</v>
      </c>
      <c r="D126">
        <f t="shared" si="12"/>
        <v>0.48076923076923073</v>
      </c>
      <c r="E126">
        <f t="shared" si="13"/>
        <v>5.5481874447391721E-2</v>
      </c>
      <c r="F126">
        <f t="shared" si="14"/>
        <v>-0.22082228116710867</v>
      </c>
      <c r="G126">
        <v>0</v>
      </c>
      <c r="H126">
        <f t="shared" si="15"/>
        <v>0.27630415561450039</v>
      </c>
      <c r="I126">
        <f t="shared" si="16"/>
        <v>-1.1185934253567074</v>
      </c>
      <c r="J126">
        <f t="shared" si="17"/>
        <v>1.1185934253567074</v>
      </c>
      <c r="K126">
        <f t="shared" si="18"/>
        <v>0.54711804251446938</v>
      </c>
      <c r="L126">
        <f t="shared" si="19"/>
        <v>0.4528819574855304</v>
      </c>
      <c r="M126">
        <f t="shared" si="20"/>
        <v>1.8277591347639637</v>
      </c>
      <c r="N126">
        <f t="shared" si="21"/>
        <v>2.2080808993852443</v>
      </c>
    </row>
    <row r="127" spans="1:14" x14ac:dyDescent="0.25">
      <c r="A127" s="4">
        <f>IF('True_Odds_Calculator_2-way'!A128="","",'True_Odds_Calculator_2-way'!A128)</f>
        <v>1.82</v>
      </c>
      <c r="B127" s="4">
        <f>IF('True_Odds_Calculator_2-way'!B128="","",'True_Odds_Calculator_2-way'!B128)</f>
        <v>2.0099999999999998</v>
      </c>
      <c r="C127" s="4">
        <f t="shared" si="11"/>
        <v>0.54945054945054939</v>
      </c>
      <c r="D127">
        <f t="shared" si="12"/>
        <v>0.49751243781094534</v>
      </c>
      <c r="E127">
        <f t="shared" si="13"/>
        <v>4.6962987261494726E-2</v>
      </c>
      <c r="F127">
        <f t="shared" si="14"/>
        <v>-0.22639549505221146</v>
      </c>
      <c r="G127">
        <v>0</v>
      </c>
      <c r="H127">
        <f t="shared" si="15"/>
        <v>0.27335848231370619</v>
      </c>
      <c r="I127">
        <f t="shared" si="16"/>
        <v>-1.0988347541611645</v>
      </c>
      <c r="J127">
        <f t="shared" si="17"/>
        <v>1.0988347541611645</v>
      </c>
      <c r="K127">
        <f t="shared" si="18"/>
        <v>0.52602661370380788</v>
      </c>
      <c r="L127">
        <f t="shared" si="19"/>
        <v>0.47397338629619207</v>
      </c>
      <c r="M127">
        <f t="shared" si="20"/>
        <v>1.9010444984121553</v>
      </c>
      <c r="N127">
        <f t="shared" si="21"/>
        <v>2.109823101702776</v>
      </c>
    </row>
    <row r="128" spans="1:14" x14ac:dyDescent="0.25">
      <c r="A128" s="4">
        <f>IF('True_Odds_Calculator_2-way'!A129="","",'True_Odds_Calculator_2-way'!A129)</f>
        <v>1.65</v>
      </c>
      <c r="B128" s="4">
        <f>IF('True_Odds_Calculator_2-way'!B129="","",'True_Odds_Calculator_2-way'!B129)</f>
        <v>2.09</v>
      </c>
      <c r="C128" s="4">
        <f t="shared" si="11"/>
        <v>0.60606060606060608</v>
      </c>
      <c r="D128">
        <f t="shared" si="12"/>
        <v>0.47846889952153115</v>
      </c>
      <c r="E128">
        <f t="shared" si="13"/>
        <v>8.4529505582137343E-2</v>
      </c>
      <c r="F128">
        <f t="shared" si="14"/>
        <v>-0.20545164564303309</v>
      </c>
      <c r="G128">
        <v>0</v>
      </c>
      <c r="H128">
        <f t="shared" si="15"/>
        <v>0.28998115122517043</v>
      </c>
      <c r="I128">
        <f t="shared" si="16"/>
        <v>-1.1880372906997305</v>
      </c>
      <c r="J128">
        <f t="shared" si="17"/>
        <v>1.1880372906997305</v>
      </c>
      <c r="K128">
        <f t="shared" si="18"/>
        <v>0.56426268077100306</v>
      </c>
      <c r="L128">
        <f t="shared" si="19"/>
        <v>0.43573731922899683</v>
      </c>
      <c r="M128">
        <f t="shared" si="20"/>
        <v>1.7722242389548246</v>
      </c>
      <c r="N128">
        <f t="shared" si="21"/>
        <v>2.2949606468627062</v>
      </c>
    </row>
    <row r="129" spans="1:14" x14ac:dyDescent="0.25">
      <c r="A129" s="4">
        <f>IF('True_Odds_Calculator_2-way'!A130="","",'True_Odds_Calculator_2-way'!A130)</f>
        <v>1.63</v>
      </c>
      <c r="B129" s="4">
        <f>IF('True_Odds_Calculator_2-way'!B130="","",'True_Odds_Calculator_2-way'!B130)</f>
        <v>2.25</v>
      </c>
      <c r="C129" s="4">
        <f t="shared" si="11"/>
        <v>0.61349693251533743</v>
      </c>
      <c r="D129">
        <f t="shared" si="12"/>
        <v>0.44444444444444442</v>
      </c>
      <c r="E129">
        <f t="shared" si="13"/>
        <v>5.7941376959781854E-2</v>
      </c>
      <c r="F129">
        <f t="shared" si="14"/>
        <v>-0.21472392638036808</v>
      </c>
      <c r="G129">
        <v>0</v>
      </c>
      <c r="H129">
        <f t="shared" si="15"/>
        <v>0.27266530334014993</v>
      </c>
      <c r="I129">
        <f t="shared" si="16"/>
        <v>-1.126872339638022</v>
      </c>
      <c r="J129">
        <f t="shared" si="17"/>
        <v>1.126872339638022</v>
      </c>
      <c r="K129">
        <f t="shared" si="18"/>
        <v>0.58481940731460902</v>
      </c>
      <c r="L129">
        <f t="shared" si="19"/>
        <v>0.41518059268539098</v>
      </c>
      <c r="M129">
        <f t="shared" si="20"/>
        <v>1.709929573971954</v>
      </c>
      <c r="N129">
        <f t="shared" si="21"/>
        <v>2.4085904245475276</v>
      </c>
    </row>
    <row r="130" spans="1:14" x14ac:dyDescent="0.25">
      <c r="A130" s="4">
        <f>IF('True_Odds_Calculator_2-way'!A131="","",'True_Odds_Calculator_2-way'!A131)</f>
        <v>1.89</v>
      </c>
      <c r="B130" s="4">
        <f>IF('True_Odds_Calculator_2-way'!B131="","",'True_Odds_Calculator_2-way'!B131)</f>
        <v>2</v>
      </c>
      <c r="C130" s="4">
        <f t="shared" si="11"/>
        <v>0.52910052910052918</v>
      </c>
      <c r="D130">
        <f t="shared" si="12"/>
        <v>0.5</v>
      </c>
      <c r="E130">
        <f t="shared" si="13"/>
        <v>2.9100529100529293E-2</v>
      </c>
      <c r="F130">
        <f t="shared" si="14"/>
        <v>-0.23544973544973535</v>
      </c>
      <c r="G130">
        <v>0</v>
      </c>
      <c r="H130">
        <f t="shared" si="15"/>
        <v>0.26455026455026459</v>
      </c>
      <c r="I130">
        <f t="shared" si="16"/>
        <v>-1.0599978800063603</v>
      </c>
      <c r="J130">
        <f t="shared" si="17"/>
        <v>1.0599978800063603</v>
      </c>
      <c r="K130">
        <f t="shared" si="18"/>
        <v>0.51456260722126923</v>
      </c>
      <c r="L130">
        <f t="shared" si="19"/>
        <v>0.48543739277873066</v>
      </c>
      <c r="M130">
        <f t="shared" si="20"/>
        <v>1.9433981132056606</v>
      </c>
      <c r="N130">
        <f t="shared" si="21"/>
        <v>2.0599978800063603</v>
      </c>
    </row>
    <row r="131" spans="1:14" x14ac:dyDescent="0.25">
      <c r="A131" s="4">
        <f>IF('True_Odds_Calculator_2-way'!A132="","",'True_Odds_Calculator_2-way'!A132)</f>
        <v>1.57</v>
      </c>
      <c r="B131" s="4">
        <f>IF('True_Odds_Calculator_2-way'!B132="","",'True_Odds_Calculator_2-way'!B132)</f>
        <v>2.5099999999999998</v>
      </c>
      <c r="C131" s="4">
        <f t="shared" ref="C131:C194" si="22">1/A131</f>
        <v>0.63694267515923564</v>
      </c>
      <c r="D131">
        <f t="shared" ref="D131:D194" si="23">1/B131</f>
        <v>0.39840637450199207</v>
      </c>
      <c r="E131">
        <f t="shared" ref="E131:E194" si="24">C131+D131-1</f>
        <v>3.5349049661227649E-2</v>
      </c>
      <c r="F131">
        <f t="shared" ref="F131:F194" si="25">C131+D131-(C131*D131)-1</f>
        <v>-0.21841297231456347</v>
      </c>
      <c r="G131">
        <v>0</v>
      </c>
      <c r="H131">
        <f t="shared" ref="H131:H194" si="26">C131*D131</f>
        <v>0.25376202197579112</v>
      </c>
      <c r="I131">
        <f t="shared" ref="I131:I194" si="27">((-4*F131*H131)^0.5)/(2*F131)</f>
        <v>-1.0778891454484929</v>
      </c>
      <c r="J131">
        <f t="shared" ref="J131:J194" si="28">(-((-4*F131*H131)^0.5))/(2*F131)</f>
        <v>1.0778891454484929</v>
      </c>
      <c r="K131">
        <f t="shared" ref="K131:K194" si="29">IF(A131="","",(C131/($J131+C131-($J131*C131))))</f>
        <v>0.61942639628987439</v>
      </c>
      <c r="L131">
        <f t="shared" ref="L131:L194" si="30">IF(B131="","",(D131/($J131+D131-($J131*D131))))</f>
        <v>0.3805736037101255</v>
      </c>
      <c r="M131">
        <f t="shared" ref="M131:M194" si="31">IF(A131="","",1/K131)</f>
        <v>1.6143968129056414</v>
      </c>
      <c r="N131">
        <f t="shared" ref="N131:N194" si="32">IF(B131="","",1/L131)</f>
        <v>2.6276126096272243</v>
      </c>
    </row>
    <row r="132" spans="1:14" x14ac:dyDescent="0.25">
      <c r="A132" s="4">
        <f>IF('True_Odds_Calculator_2-way'!A133="","",'True_Odds_Calculator_2-way'!A133)</f>
        <v>1.94</v>
      </c>
      <c r="B132" s="4">
        <f>IF('True_Odds_Calculator_2-way'!B133="","",'True_Odds_Calculator_2-way'!B133)</f>
        <v>1.94</v>
      </c>
      <c r="C132" s="4">
        <f t="shared" si="22"/>
        <v>0.51546391752577325</v>
      </c>
      <c r="D132">
        <f t="shared" si="23"/>
        <v>0.51546391752577325</v>
      </c>
      <c r="E132">
        <f t="shared" si="24"/>
        <v>3.0927835051546504E-2</v>
      </c>
      <c r="F132">
        <f t="shared" si="25"/>
        <v>-0.23477521521947065</v>
      </c>
      <c r="G132">
        <v>0</v>
      </c>
      <c r="H132">
        <f t="shared" si="26"/>
        <v>0.26570305027101715</v>
      </c>
      <c r="I132">
        <f t="shared" si="27"/>
        <v>-1.0638297872340428</v>
      </c>
      <c r="J132">
        <f t="shared" si="28"/>
        <v>1.0638297872340428</v>
      </c>
      <c r="K132">
        <f t="shared" si="29"/>
        <v>0.49999999999999989</v>
      </c>
      <c r="L132">
        <f t="shared" si="30"/>
        <v>0.49999999999999989</v>
      </c>
      <c r="M132">
        <f t="shared" si="31"/>
        <v>2.0000000000000004</v>
      </c>
      <c r="N132">
        <f t="shared" si="32"/>
        <v>2.0000000000000004</v>
      </c>
    </row>
    <row r="133" spans="1:14" x14ac:dyDescent="0.25">
      <c r="A133" s="4">
        <f>IF('True_Odds_Calculator_2-way'!A134="","",'True_Odds_Calculator_2-way'!A134)</f>
        <v>1.74</v>
      </c>
      <c r="B133" s="4">
        <f>IF('True_Odds_Calculator_2-way'!B134="","",'True_Odds_Calculator_2-way'!B134)</f>
        <v>2.12</v>
      </c>
      <c r="C133" s="4">
        <f t="shared" si="22"/>
        <v>0.57471264367816088</v>
      </c>
      <c r="D133">
        <f t="shared" si="23"/>
        <v>0.47169811320754712</v>
      </c>
      <c r="E133">
        <f t="shared" si="24"/>
        <v>4.6410756885707949E-2</v>
      </c>
      <c r="F133">
        <f t="shared" si="25"/>
        <v>-0.22468011277380184</v>
      </c>
      <c r="G133">
        <v>0</v>
      </c>
      <c r="H133">
        <f t="shared" si="26"/>
        <v>0.27109086965950985</v>
      </c>
      <c r="I133">
        <f t="shared" si="27"/>
        <v>-1.0984369379093668</v>
      </c>
      <c r="J133">
        <f t="shared" si="28"/>
        <v>1.0984369379093668</v>
      </c>
      <c r="K133">
        <f t="shared" si="29"/>
        <v>0.55161964700188582</v>
      </c>
      <c r="L133">
        <f t="shared" si="30"/>
        <v>0.44838035299811413</v>
      </c>
      <c r="M133">
        <f t="shared" si="31"/>
        <v>1.8128433340529317</v>
      </c>
      <c r="N133">
        <f t="shared" si="32"/>
        <v>2.2302493704584911</v>
      </c>
    </row>
    <row r="134" spans="1:14" x14ac:dyDescent="0.25">
      <c r="A134" s="4">
        <f>IF('True_Odds_Calculator_2-way'!A135="","",'True_Odds_Calculator_2-way'!A135)</f>
        <v>1.76</v>
      </c>
      <c r="B134" s="4">
        <f>IF('True_Odds_Calculator_2-way'!B135="","",'True_Odds_Calculator_2-way'!B135)</f>
        <v>2.08</v>
      </c>
      <c r="C134" s="4">
        <f t="shared" si="22"/>
        <v>0.56818181818181823</v>
      </c>
      <c r="D134">
        <f t="shared" si="23"/>
        <v>0.48076923076923073</v>
      </c>
      <c r="E134">
        <f t="shared" si="24"/>
        <v>4.8951048951048959E-2</v>
      </c>
      <c r="F134">
        <f t="shared" si="25"/>
        <v>-0.22421328671328666</v>
      </c>
      <c r="G134">
        <v>0</v>
      </c>
      <c r="H134">
        <f t="shared" si="26"/>
        <v>0.27316433566433568</v>
      </c>
      <c r="I134">
        <f t="shared" si="27"/>
        <v>-1.1037769642208699</v>
      </c>
      <c r="J134">
        <f t="shared" si="28"/>
        <v>1.1037769642208699</v>
      </c>
      <c r="K134">
        <f t="shared" si="29"/>
        <v>0.54381208677346893</v>
      </c>
      <c r="L134">
        <f t="shared" si="30"/>
        <v>0.45618791322653113</v>
      </c>
      <c r="M134">
        <f t="shared" si="31"/>
        <v>1.838870492807861</v>
      </c>
      <c r="N134">
        <f t="shared" si="32"/>
        <v>2.1920791213585393</v>
      </c>
    </row>
    <row r="135" spans="1:14" x14ac:dyDescent="0.25">
      <c r="A135" s="4">
        <f>IF('True_Odds_Calculator_2-way'!A136="","",'True_Odds_Calculator_2-way'!A136)</f>
        <v>1.68</v>
      </c>
      <c r="B135" s="4">
        <f>IF('True_Odds_Calculator_2-way'!B136="","",'True_Odds_Calculator_2-way'!B136)</f>
        <v>2.2200000000000002</v>
      </c>
      <c r="C135" s="4">
        <f t="shared" si="22"/>
        <v>0.59523809523809523</v>
      </c>
      <c r="D135">
        <f t="shared" si="23"/>
        <v>0.4504504504504504</v>
      </c>
      <c r="E135">
        <f t="shared" si="24"/>
        <v>4.5688545688545634E-2</v>
      </c>
      <c r="F135">
        <f t="shared" si="25"/>
        <v>-0.22243672243672252</v>
      </c>
      <c r="G135">
        <v>0</v>
      </c>
      <c r="H135">
        <f t="shared" si="26"/>
        <v>0.2681252681252681</v>
      </c>
      <c r="I135">
        <f t="shared" si="27"/>
        <v>-1.0979071877276467</v>
      </c>
      <c r="J135">
        <f t="shared" si="28"/>
        <v>1.0979071877276467</v>
      </c>
      <c r="K135">
        <f t="shared" si="29"/>
        <v>0.57254851307619281</v>
      </c>
      <c r="L135">
        <f t="shared" si="30"/>
        <v>0.42745148692380741</v>
      </c>
      <c r="M135">
        <f t="shared" si="31"/>
        <v>1.7465768876547993</v>
      </c>
      <c r="N135">
        <f t="shared" si="32"/>
        <v>2.3394467690277296</v>
      </c>
    </row>
    <row r="136" spans="1:14" x14ac:dyDescent="0.25">
      <c r="A136" s="4">
        <f>IF('True_Odds_Calculator_2-way'!A137="","",'True_Odds_Calculator_2-way'!A137)</f>
        <v>1.76</v>
      </c>
      <c r="B136" s="4">
        <f>IF('True_Odds_Calculator_2-way'!B137="","",'True_Odds_Calculator_2-way'!B137)</f>
        <v>2.09</v>
      </c>
      <c r="C136" s="4">
        <f t="shared" si="22"/>
        <v>0.56818181818181823</v>
      </c>
      <c r="D136">
        <f t="shared" si="23"/>
        <v>0.47846889952153115</v>
      </c>
      <c r="E136">
        <f t="shared" si="24"/>
        <v>4.6650717703349276E-2</v>
      </c>
      <c r="F136">
        <f t="shared" si="25"/>
        <v>-0.22520661157024802</v>
      </c>
      <c r="G136">
        <v>0</v>
      </c>
      <c r="H136">
        <f t="shared" si="26"/>
        <v>0.27185732927359729</v>
      </c>
      <c r="I136">
        <f t="shared" si="27"/>
        <v>-1.0987021007226223</v>
      </c>
      <c r="J136">
        <f t="shared" si="28"/>
        <v>1.0987021007226223</v>
      </c>
      <c r="K136">
        <f t="shared" si="29"/>
        <v>0.54495509018599919</v>
      </c>
      <c r="L136">
        <f t="shared" si="30"/>
        <v>0.45504490981400092</v>
      </c>
      <c r="M136">
        <f t="shared" si="31"/>
        <v>1.8350135965491927</v>
      </c>
      <c r="N136">
        <f t="shared" si="32"/>
        <v>2.197585289787658</v>
      </c>
    </row>
    <row r="137" spans="1:14" x14ac:dyDescent="0.25">
      <c r="A137" s="4">
        <f>IF('True_Odds_Calculator_2-way'!A138="","",'True_Odds_Calculator_2-way'!A138)</f>
        <v>1.74</v>
      </c>
      <c r="B137" s="4">
        <f>IF('True_Odds_Calculator_2-way'!B138="","",'True_Odds_Calculator_2-way'!B138)</f>
        <v>2.2000000000000002</v>
      </c>
      <c r="C137" s="4">
        <f t="shared" si="22"/>
        <v>0.57471264367816088</v>
      </c>
      <c r="D137">
        <f t="shared" si="23"/>
        <v>0.45454545454545453</v>
      </c>
      <c r="E137">
        <f t="shared" si="24"/>
        <v>2.925809822361547E-2</v>
      </c>
      <c r="F137">
        <f t="shared" si="25"/>
        <v>-0.23197492163009403</v>
      </c>
      <c r="G137">
        <v>0</v>
      </c>
      <c r="H137">
        <f t="shared" si="26"/>
        <v>0.2612330198537095</v>
      </c>
      <c r="I137">
        <f t="shared" si="27"/>
        <v>-1.0611908999450221</v>
      </c>
      <c r="J137">
        <f t="shared" si="28"/>
        <v>1.0611908999450221</v>
      </c>
      <c r="K137">
        <f t="shared" si="29"/>
        <v>0.56013582793221794</v>
      </c>
      <c r="L137">
        <f t="shared" si="30"/>
        <v>0.43986417206778194</v>
      </c>
      <c r="M137">
        <f t="shared" si="31"/>
        <v>1.7852812659593167</v>
      </c>
      <c r="N137">
        <f t="shared" si="32"/>
        <v>2.2734290799340271</v>
      </c>
    </row>
    <row r="138" spans="1:14" x14ac:dyDescent="0.25">
      <c r="A138" s="4">
        <f>IF('True_Odds_Calculator_2-way'!A139="","",'True_Odds_Calculator_2-way'!A139)</f>
        <v>2.25</v>
      </c>
      <c r="B138" s="4">
        <f>IF('True_Odds_Calculator_2-way'!B139="","",'True_Odds_Calculator_2-way'!B139)</f>
        <v>1.71</v>
      </c>
      <c r="C138" s="4">
        <f t="shared" si="22"/>
        <v>0.44444444444444442</v>
      </c>
      <c r="D138">
        <f t="shared" si="23"/>
        <v>0.58479532163742687</v>
      </c>
      <c r="E138">
        <f t="shared" si="24"/>
        <v>2.9239766081871288E-2</v>
      </c>
      <c r="F138">
        <f t="shared" si="25"/>
        <v>-0.2306692657569851</v>
      </c>
      <c r="G138">
        <v>0</v>
      </c>
      <c r="H138">
        <f t="shared" si="26"/>
        <v>0.25990903183885639</v>
      </c>
      <c r="I138">
        <f t="shared" si="27"/>
        <v>-1.0614897848685503</v>
      </c>
      <c r="J138">
        <f t="shared" si="28"/>
        <v>1.0614897848685503</v>
      </c>
      <c r="K138">
        <f t="shared" si="29"/>
        <v>0.42976330383488626</v>
      </c>
      <c r="L138">
        <f t="shared" si="30"/>
        <v>0.57023669616511363</v>
      </c>
      <c r="M138">
        <f t="shared" si="31"/>
        <v>2.3268622310856886</v>
      </c>
      <c r="N138">
        <f t="shared" si="32"/>
        <v>1.753657747256671</v>
      </c>
    </row>
    <row r="139" spans="1:14" x14ac:dyDescent="0.25">
      <c r="A139" s="4">
        <f>IF('True_Odds_Calculator_2-way'!A140="","",'True_Odds_Calculator_2-way'!A140)</f>
        <v>1.71</v>
      </c>
      <c r="B139" s="4">
        <f>IF('True_Odds_Calculator_2-way'!B140="","",'True_Odds_Calculator_2-way'!B140)</f>
        <v>2.23</v>
      </c>
      <c r="C139" s="4">
        <f t="shared" si="22"/>
        <v>0.58479532163742687</v>
      </c>
      <c r="D139">
        <f t="shared" si="23"/>
        <v>0.44843049327354262</v>
      </c>
      <c r="E139">
        <f t="shared" si="24"/>
        <v>3.3225814910969431E-2</v>
      </c>
      <c r="F139">
        <f t="shared" si="25"/>
        <v>-0.22901423963496192</v>
      </c>
      <c r="G139">
        <v>0</v>
      </c>
      <c r="H139">
        <f t="shared" si="26"/>
        <v>0.26224005454593136</v>
      </c>
      <c r="I139">
        <f t="shared" si="27"/>
        <v>-1.070084984173661</v>
      </c>
      <c r="J139">
        <f t="shared" si="28"/>
        <v>1.070084984173661</v>
      </c>
      <c r="K139">
        <f t="shared" si="29"/>
        <v>0.56825919869450314</v>
      </c>
      <c r="L139">
        <f t="shared" si="30"/>
        <v>0.43174080130549697</v>
      </c>
      <c r="M139">
        <f t="shared" si="31"/>
        <v>1.7597603387632996</v>
      </c>
      <c r="N139">
        <f t="shared" si="32"/>
        <v>2.3162045305336028</v>
      </c>
    </row>
    <row r="140" spans="1:14" x14ac:dyDescent="0.25">
      <c r="A140" s="4">
        <f>IF('True_Odds_Calculator_2-way'!A141="","",'True_Odds_Calculator_2-way'!A141)</f>
        <v>1.82</v>
      </c>
      <c r="B140" s="4">
        <f>IF('True_Odds_Calculator_2-way'!B141="","",'True_Odds_Calculator_2-way'!B141)</f>
        <v>2.0699999999999998</v>
      </c>
      <c r="C140" s="4">
        <f t="shared" si="22"/>
        <v>0.54945054945054939</v>
      </c>
      <c r="D140">
        <f t="shared" si="23"/>
        <v>0.48309178743961356</v>
      </c>
      <c r="E140">
        <f t="shared" si="24"/>
        <v>3.2542336890162948E-2</v>
      </c>
      <c r="F140">
        <f t="shared" si="25"/>
        <v>-0.23289271115358079</v>
      </c>
      <c r="G140">
        <v>0</v>
      </c>
      <c r="H140">
        <f t="shared" si="26"/>
        <v>0.26543504804374368</v>
      </c>
      <c r="I140">
        <f t="shared" si="27"/>
        <v>-1.0675818579755179</v>
      </c>
      <c r="J140">
        <f t="shared" si="28"/>
        <v>1.0675818579755179</v>
      </c>
      <c r="K140">
        <f t="shared" si="29"/>
        <v>0.53321471124912212</v>
      </c>
      <c r="L140">
        <f t="shared" si="30"/>
        <v>0.4667852887508781</v>
      </c>
      <c r="M140">
        <f t="shared" si="31"/>
        <v>1.8754171235399244</v>
      </c>
      <c r="N140">
        <f t="shared" si="32"/>
        <v>2.1423125880338039</v>
      </c>
    </row>
    <row r="141" spans="1:14" x14ac:dyDescent="0.25">
      <c r="A141" s="4">
        <f>IF('True_Odds_Calculator_2-way'!A142="","",'True_Odds_Calculator_2-way'!A142)</f>
        <v>1.76</v>
      </c>
      <c r="B141" s="4">
        <f>IF('True_Odds_Calculator_2-way'!B142="","",'True_Odds_Calculator_2-way'!B142)</f>
        <v>2.15</v>
      </c>
      <c r="C141" s="4">
        <f t="shared" si="22"/>
        <v>0.56818181818181823</v>
      </c>
      <c r="D141">
        <f t="shared" si="23"/>
        <v>0.46511627906976744</v>
      </c>
      <c r="E141">
        <f t="shared" si="24"/>
        <v>3.3298097251585723E-2</v>
      </c>
      <c r="F141">
        <f t="shared" si="25"/>
        <v>-0.23097251585623668</v>
      </c>
      <c r="G141">
        <v>0</v>
      </c>
      <c r="H141">
        <f t="shared" si="26"/>
        <v>0.26427061310782241</v>
      </c>
      <c r="I141">
        <f t="shared" si="27"/>
        <v>-1.0696563746013956</v>
      </c>
      <c r="J141">
        <f t="shared" si="28"/>
        <v>1.0696563746013956</v>
      </c>
      <c r="K141">
        <f t="shared" si="29"/>
        <v>0.5515905861496937</v>
      </c>
      <c r="L141">
        <f t="shared" si="30"/>
        <v>0.44840941385030625</v>
      </c>
      <c r="M141">
        <f t="shared" si="31"/>
        <v>1.8129388446970602</v>
      </c>
      <c r="N141">
        <f t="shared" si="32"/>
        <v>2.2301048307916052</v>
      </c>
    </row>
    <row r="142" spans="1:14" x14ac:dyDescent="0.25">
      <c r="A142" s="4">
        <f>IF('True_Odds_Calculator_2-way'!A143="","",'True_Odds_Calculator_2-way'!A143)</f>
        <v>1.94</v>
      </c>
      <c r="B142" s="4">
        <f>IF('True_Odds_Calculator_2-way'!B143="","",'True_Odds_Calculator_2-way'!B143)</f>
        <v>1.96</v>
      </c>
      <c r="C142" s="4">
        <f t="shared" si="22"/>
        <v>0.51546391752577325</v>
      </c>
      <c r="D142">
        <f t="shared" si="23"/>
        <v>0.51020408163265307</v>
      </c>
      <c r="E142">
        <f t="shared" si="24"/>
        <v>2.5667999158426325E-2</v>
      </c>
      <c r="F142">
        <f t="shared" si="25"/>
        <v>-0.23732379549758043</v>
      </c>
      <c r="G142">
        <v>0</v>
      </c>
      <c r="H142">
        <f t="shared" si="26"/>
        <v>0.26299179465600675</v>
      </c>
      <c r="I142">
        <f t="shared" si="27"/>
        <v>-1.052689901333149</v>
      </c>
      <c r="J142">
        <f t="shared" si="28"/>
        <v>1.052689901333149</v>
      </c>
      <c r="K142">
        <f t="shared" si="29"/>
        <v>0.50263165184833114</v>
      </c>
      <c r="L142">
        <f t="shared" si="30"/>
        <v>0.49736834815166897</v>
      </c>
      <c r="M142">
        <f t="shared" si="31"/>
        <v>1.9895285072531594</v>
      </c>
      <c r="N142">
        <f t="shared" si="32"/>
        <v>2.0105823052798226</v>
      </c>
    </row>
    <row r="143" spans="1:14" x14ac:dyDescent="0.25">
      <c r="A143" s="4">
        <f>IF('True_Odds_Calculator_2-way'!A144="","",'True_Odds_Calculator_2-way'!A144)</f>
        <v>1.67</v>
      </c>
      <c r="B143" s="4">
        <f>IF('True_Odds_Calculator_2-way'!B144="","",'True_Odds_Calculator_2-way'!B144)</f>
        <v>2.33</v>
      </c>
      <c r="C143" s="4">
        <f t="shared" si="22"/>
        <v>0.5988023952095809</v>
      </c>
      <c r="D143">
        <f t="shared" si="23"/>
        <v>0.42918454935622319</v>
      </c>
      <c r="E143">
        <f t="shared" si="24"/>
        <v>2.7986944565804084E-2</v>
      </c>
      <c r="F143">
        <f t="shared" si="25"/>
        <v>-0.22900979157564694</v>
      </c>
      <c r="G143">
        <v>0</v>
      </c>
      <c r="H143">
        <f t="shared" si="26"/>
        <v>0.25699673614145102</v>
      </c>
      <c r="I143">
        <f t="shared" si="27"/>
        <v>-1.0593434317257451</v>
      </c>
      <c r="J143">
        <f t="shared" si="28"/>
        <v>1.0593434317257451</v>
      </c>
      <c r="K143">
        <f t="shared" si="29"/>
        <v>0.58487737574119503</v>
      </c>
      <c r="L143">
        <f t="shared" si="30"/>
        <v>0.41512262425880503</v>
      </c>
      <c r="M143">
        <f t="shared" si="31"/>
        <v>1.7097600992562489</v>
      </c>
      <c r="N143">
        <f t="shared" si="32"/>
        <v>2.408926764195241</v>
      </c>
    </row>
    <row r="144" spans="1:14" x14ac:dyDescent="0.25">
      <c r="A144" s="4">
        <f>IF('True_Odds_Calculator_2-way'!A145="","",'True_Odds_Calculator_2-way'!A145)</f>
        <v>2.02</v>
      </c>
      <c r="B144" s="4">
        <f>IF('True_Odds_Calculator_2-way'!B145="","",'True_Odds_Calculator_2-way'!B145)</f>
        <v>1.89</v>
      </c>
      <c r="C144" s="4">
        <f t="shared" si="22"/>
        <v>0.49504950495049505</v>
      </c>
      <c r="D144">
        <f t="shared" si="23"/>
        <v>0.52910052910052918</v>
      </c>
      <c r="E144">
        <f t="shared" si="24"/>
        <v>2.4150034051024338E-2</v>
      </c>
      <c r="F144">
        <f t="shared" si="25"/>
        <v>-0.23778092094923764</v>
      </c>
      <c r="G144">
        <v>0</v>
      </c>
      <c r="H144">
        <f t="shared" si="26"/>
        <v>0.26193095500026198</v>
      </c>
      <c r="I144">
        <f t="shared" si="27"/>
        <v>-1.0495542964487814</v>
      </c>
      <c r="J144">
        <f t="shared" si="28"/>
        <v>1.0495542964487814</v>
      </c>
      <c r="K144">
        <f t="shared" si="29"/>
        <v>0.48296454089387197</v>
      </c>
      <c r="L144">
        <f t="shared" si="30"/>
        <v>0.51703545910612803</v>
      </c>
      <c r="M144">
        <f t="shared" si="31"/>
        <v>2.0705453823777571</v>
      </c>
      <c r="N144">
        <f t="shared" si="32"/>
        <v>1.9341033238394147</v>
      </c>
    </row>
    <row r="145" spans="1:14" x14ac:dyDescent="0.25">
      <c r="A145" s="4">
        <f>IF('True_Odds_Calculator_2-way'!A146="","",'True_Odds_Calculator_2-way'!A146)</f>
        <v>1.31</v>
      </c>
      <c r="B145" s="4">
        <f>IF('True_Odds_Calculator_2-way'!B146="","",'True_Odds_Calculator_2-way'!B146)</f>
        <v>3.32</v>
      </c>
      <c r="C145" s="4">
        <f t="shared" si="22"/>
        <v>0.76335877862595414</v>
      </c>
      <c r="D145">
        <f t="shared" si="23"/>
        <v>0.30120481927710846</v>
      </c>
      <c r="E145">
        <f t="shared" si="24"/>
        <v>6.4563597903062542E-2</v>
      </c>
      <c r="F145">
        <f t="shared" si="25"/>
        <v>-0.16536374505656215</v>
      </c>
      <c r="G145">
        <v>0</v>
      </c>
      <c r="H145">
        <f t="shared" si="26"/>
        <v>0.22992734295962475</v>
      </c>
      <c r="I145">
        <f t="shared" si="27"/>
        <v>-1.1791665765914454</v>
      </c>
      <c r="J145">
        <f t="shared" si="28"/>
        <v>1.1791665765914454</v>
      </c>
      <c r="K145">
        <f t="shared" si="29"/>
        <v>0.7323101483161355</v>
      </c>
      <c r="L145">
        <f t="shared" si="30"/>
        <v>0.2676898516838645</v>
      </c>
      <c r="M145">
        <f t="shared" si="31"/>
        <v>1.3655416387433481</v>
      </c>
      <c r="N145">
        <f t="shared" si="32"/>
        <v>3.7356664576921532</v>
      </c>
    </row>
    <row r="146" spans="1:14" x14ac:dyDescent="0.25">
      <c r="A146" s="4">
        <f>IF('True_Odds_Calculator_2-way'!A147="","",'True_Odds_Calculator_2-way'!A147)</f>
        <v>1.74</v>
      </c>
      <c r="B146" s="4">
        <f>IF('True_Odds_Calculator_2-way'!B147="","",'True_Odds_Calculator_2-way'!B147)</f>
        <v>2.2000000000000002</v>
      </c>
      <c r="C146" s="4">
        <f t="shared" si="22"/>
        <v>0.57471264367816088</v>
      </c>
      <c r="D146">
        <f t="shared" si="23"/>
        <v>0.45454545454545453</v>
      </c>
      <c r="E146">
        <f t="shared" si="24"/>
        <v>2.925809822361547E-2</v>
      </c>
      <c r="F146">
        <f t="shared" si="25"/>
        <v>-0.23197492163009403</v>
      </c>
      <c r="G146">
        <v>0</v>
      </c>
      <c r="H146">
        <f t="shared" si="26"/>
        <v>0.2612330198537095</v>
      </c>
      <c r="I146">
        <f t="shared" si="27"/>
        <v>-1.0611908999450221</v>
      </c>
      <c r="J146">
        <f t="shared" si="28"/>
        <v>1.0611908999450221</v>
      </c>
      <c r="K146">
        <f t="shared" si="29"/>
        <v>0.56013582793221794</v>
      </c>
      <c r="L146">
        <f t="shared" si="30"/>
        <v>0.43986417206778194</v>
      </c>
      <c r="M146">
        <f t="shared" si="31"/>
        <v>1.7852812659593167</v>
      </c>
      <c r="N146">
        <f t="shared" si="32"/>
        <v>2.2734290799340271</v>
      </c>
    </row>
    <row r="147" spans="1:14" x14ac:dyDescent="0.25">
      <c r="A147" s="4">
        <f>IF('True_Odds_Calculator_2-way'!A148="","",'True_Odds_Calculator_2-way'!A148)</f>
        <v>1.63</v>
      </c>
      <c r="B147" s="4">
        <f>IF('True_Odds_Calculator_2-way'!B148="","",'True_Odds_Calculator_2-way'!B148)</f>
        <v>2.41</v>
      </c>
      <c r="C147" s="4">
        <f t="shared" si="22"/>
        <v>0.61349693251533743</v>
      </c>
      <c r="D147">
        <f t="shared" si="23"/>
        <v>0.41493775933609955</v>
      </c>
      <c r="E147">
        <f t="shared" si="24"/>
        <v>2.8434691851436877E-2</v>
      </c>
      <c r="F147">
        <f t="shared" si="25"/>
        <v>-0.22612835068604753</v>
      </c>
      <c r="G147">
        <v>0</v>
      </c>
      <c r="H147">
        <f t="shared" si="26"/>
        <v>0.25456304253748441</v>
      </c>
      <c r="I147">
        <f t="shared" si="27"/>
        <v>-1.0610116901320503</v>
      </c>
      <c r="J147">
        <f t="shared" si="28"/>
        <v>1.0610116901320503</v>
      </c>
      <c r="K147">
        <f t="shared" si="29"/>
        <v>0.59936322519961482</v>
      </c>
      <c r="L147">
        <f t="shared" si="30"/>
        <v>0.40063677480038529</v>
      </c>
      <c r="M147">
        <f t="shared" si="31"/>
        <v>1.6684373647831916</v>
      </c>
      <c r="N147">
        <f t="shared" si="32"/>
        <v>2.4960264830861911</v>
      </c>
    </row>
    <row r="148" spans="1:14" x14ac:dyDescent="0.25">
      <c r="A148" s="4">
        <f>IF('True_Odds_Calculator_2-way'!A149="","",'True_Odds_Calculator_2-way'!A149)</f>
        <v>1.85</v>
      </c>
      <c r="B148" s="4">
        <f>IF('True_Odds_Calculator_2-way'!B149="","",'True_Odds_Calculator_2-way'!B149)</f>
        <v>2.06</v>
      </c>
      <c r="C148" s="4">
        <f t="shared" si="22"/>
        <v>0.54054054054054046</v>
      </c>
      <c r="D148">
        <f t="shared" si="23"/>
        <v>0.4854368932038835</v>
      </c>
      <c r="E148">
        <f t="shared" si="24"/>
        <v>2.5977433744424072E-2</v>
      </c>
      <c r="F148">
        <f t="shared" si="25"/>
        <v>-0.23642088690632379</v>
      </c>
      <c r="G148">
        <v>0</v>
      </c>
      <c r="H148">
        <f t="shared" si="26"/>
        <v>0.26239832065074781</v>
      </c>
      <c r="I148">
        <f t="shared" si="27"/>
        <v>-1.0535074339697479</v>
      </c>
      <c r="J148">
        <f t="shared" si="28"/>
        <v>1.0535074339697479</v>
      </c>
      <c r="K148">
        <f t="shared" si="29"/>
        <v>0.52757048568217679</v>
      </c>
      <c r="L148">
        <f t="shared" si="30"/>
        <v>0.47242951431782315</v>
      </c>
      <c r="M148">
        <f t="shared" si="31"/>
        <v>1.8954813188742858</v>
      </c>
      <c r="N148">
        <f t="shared" si="32"/>
        <v>2.1167178800079327</v>
      </c>
    </row>
    <row r="149" spans="1:14" x14ac:dyDescent="0.25">
      <c r="A149" s="4">
        <f>IF('True_Odds_Calculator_2-way'!A150="","",'True_Odds_Calculator_2-way'!A150)</f>
        <v>2.27</v>
      </c>
      <c r="B149" s="4">
        <f>IF('True_Odds_Calculator_2-way'!B150="","",'True_Odds_Calculator_2-way'!B150)</f>
        <v>1.7</v>
      </c>
      <c r="C149" s="4">
        <f t="shared" si="22"/>
        <v>0.44052863436123346</v>
      </c>
      <c r="D149">
        <f t="shared" si="23"/>
        <v>0.58823529411764708</v>
      </c>
      <c r="E149">
        <f t="shared" si="24"/>
        <v>2.876392847888054E-2</v>
      </c>
      <c r="F149">
        <f t="shared" si="25"/>
        <v>-0.23037056232184505</v>
      </c>
      <c r="G149">
        <v>0</v>
      </c>
      <c r="H149">
        <f t="shared" si="26"/>
        <v>0.25913449080072559</v>
      </c>
      <c r="I149">
        <f t="shared" si="27"/>
        <v>-1.0605938867332434</v>
      </c>
      <c r="J149">
        <f t="shared" si="28"/>
        <v>1.0605938867332434</v>
      </c>
      <c r="K149">
        <f t="shared" si="29"/>
        <v>0.42608414965939195</v>
      </c>
      <c r="L149">
        <f t="shared" si="30"/>
        <v>0.5739158503406081</v>
      </c>
      <c r="M149">
        <f t="shared" si="31"/>
        <v>2.3469542361512192</v>
      </c>
      <c r="N149">
        <f t="shared" si="32"/>
        <v>1.7424157207132702</v>
      </c>
    </row>
    <row r="150" spans="1:14" x14ac:dyDescent="0.25">
      <c r="A150" s="4">
        <f>IF('True_Odds_Calculator_2-way'!A151="","",'True_Odds_Calculator_2-way'!A151)</f>
        <v>1.81</v>
      </c>
      <c r="B150" s="4">
        <f>IF('True_Odds_Calculator_2-way'!B151="","",'True_Odds_Calculator_2-way'!B151)</f>
        <v>2.11</v>
      </c>
      <c r="C150" s="4">
        <f t="shared" si="22"/>
        <v>0.5524861878453039</v>
      </c>
      <c r="D150">
        <f t="shared" si="23"/>
        <v>0.47393364928909953</v>
      </c>
      <c r="E150">
        <f t="shared" si="24"/>
        <v>2.6419837134403323E-2</v>
      </c>
      <c r="F150">
        <f t="shared" si="25"/>
        <v>-0.23542195805294452</v>
      </c>
      <c r="G150">
        <v>0</v>
      </c>
      <c r="H150">
        <f t="shared" si="26"/>
        <v>0.26184179518734785</v>
      </c>
      <c r="I150">
        <f t="shared" si="27"/>
        <v>-1.0546199952805544</v>
      </c>
      <c r="J150">
        <f t="shared" si="28"/>
        <v>1.0546199952805544</v>
      </c>
      <c r="K150">
        <f t="shared" si="29"/>
        <v>0.53930387414417835</v>
      </c>
      <c r="L150">
        <f t="shared" si="30"/>
        <v>0.46069612585582176</v>
      </c>
      <c r="M150">
        <f t="shared" si="31"/>
        <v>1.8542421961772491</v>
      </c>
      <c r="N150">
        <f t="shared" si="32"/>
        <v>2.1706281947614148</v>
      </c>
    </row>
    <row r="151" spans="1:14" x14ac:dyDescent="0.25">
      <c r="A151" s="4">
        <f>IF('True_Odds_Calculator_2-way'!A152="","",'True_Odds_Calculator_2-way'!A152)</f>
        <v>1.72</v>
      </c>
      <c r="B151" s="4">
        <f>IF('True_Odds_Calculator_2-way'!B152="","",'True_Odds_Calculator_2-way'!B152)</f>
        <v>2.23</v>
      </c>
      <c r="C151" s="4">
        <f t="shared" si="22"/>
        <v>0.58139534883720934</v>
      </c>
      <c r="D151">
        <f t="shared" si="23"/>
        <v>0.44843049327354262</v>
      </c>
      <c r="E151">
        <f t="shared" si="24"/>
        <v>2.982584211075201E-2</v>
      </c>
      <c r="F151">
        <f t="shared" si="25"/>
        <v>-0.23088956095526114</v>
      </c>
      <c r="G151">
        <v>0</v>
      </c>
      <c r="H151">
        <f t="shared" si="26"/>
        <v>0.26071540306601315</v>
      </c>
      <c r="I151">
        <f t="shared" si="27"/>
        <v>-1.0626278551055641</v>
      </c>
      <c r="J151">
        <f t="shared" si="28"/>
        <v>1.0626278551055641</v>
      </c>
      <c r="K151">
        <f t="shared" si="29"/>
        <v>0.56654268925198559</v>
      </c>
      <c r="L151">
        <f t="shared" si="30"/>
        <v>0.43345731074801436</v>
      </c>
      <c r="M151">
        <f t="shared" si="31"/>
        <v>1.7650920556760061</v>
      </c>
      <c r="N151">
        <f t="shared" si="32"/>
        <v>2.3070322617798436</v>
      </c>
    </row>
    <row r="152" spans="1:14" x14ac:dyDescent="0.25">
      <c r="A152" s="4">
        <f>IF('True_Odds_Calculator_2-way'!A153="","",'True_Odds_Calculator_2-way'!A153)</f>
        <v>2.1800000000000002</v>
      </c>
      <c r="B152" s="4">
        <f>IF('True_Odds_Calculator_2-way'!B153="","",'True_Odds_Calculator_2-way'!B153)</f>
        <v>1.67</v>
      </c>
      <c r="C152" s="4">
        <f t="shared" si="22"/>
        <v>0.4587155963302752</v>
      </c>
      <c r="D152">
        <f t="shared" si="23"/>
        <v>0.5988023952095809</v>
      </c>
      <c r="E152">
        <f t="shared" si="24"/>
        <v>5.7517991539856039E-2</v>
      </c>
      <c r="F152">
        <f t="shared" si="25"/>
        <v>-0.21716200626270399</v>
      </c>
      <c r="G152">
        <v>0</v>
      </c>
      <c r="H152">
        <f t="shared" si="26"/>
        <v>0.27467999780256003</v>
      </c>
      <c r="I152">
        <f t="shared" si="27"/>
        <v>-1.1246608955715616</v>
      </c>
      <c r="J152">
        <f t="shared" si="28"/>
        <v>1.1246608955715616</v>
      </c>
      <c r="K152">
        <f t="shared" si="29"/>
        <v>0.42971941968407174</v>
      </c>
      <c r="L152">
        <f t="shared" si="30"/>
        <v>0.57028058031592832</v>
      </c>
      <c r="M152">
        <f t="shared" si="31"/>
        <v>2.327099856774443</v>
      </c>
      <c r="N152">
        <f t="shared" si="32"/>
        <v>1.7535228000329461</v>
      </c>
    </row>
    <row r="153" spans="1:14" x14ac:dyDescent="0.25">
      <c r="A153" s="4">
        <f>IF('True_Odds_Calculator_2-way'!A154="","",'True_Odds_Calculator_2-way'!A154)</f>
        <v>2.46</v>
      </c>
      <c r="B153" s="4">
        <f>IF('True_Odds_Calculator_2-way'!B154="","",'True_Odds_Calculator_2-way'!B154)</f>
        <v>1.54</v>
      </c>
      <c r="C153" s="4">
        <f t="shared" si="22"/>
        <v>0.4065040650406504</v>
      </c>
      <c r="D153">
        <f t="shared" si="23"/>
        <v>0.64935064935064934</v>
      </c>
      <c r="E153">
        <f t="shared" si="24"/>
        <v>5.5854714391299742E-2</v>
      </c>
      <c r="F153">
        <f t="shared" si="25"/>
        <v>-0.20810896420652525</v>
      </c>
      <c r="G153">
        <v>0</v>
      </c>
      <c r="H153">
        <f t="shared" si="26"/>
        <v>0.26396367859782494</v>
      </c>
      <c r="I153">
        <f t="shared" si="27"/>
        <v>-1.126228963999143</v>
      </c>
      <c r="J153">
        <f t="shared" si="28"/>
        <v>1.126228963999143</v>
      </c>
      <c r="K153">
        <f t="shared" si="29"/>
        <v>0.37817273393143969</v>
      </c>
      <c r="L153">
        <f t="shared" si="30"/>
        <v>0.62182726606856031</v>
      </c>
      <c r="M153">
        <f t="shared" si="31"/>
        <v>2.6442942874387492</v>
      </c>
      <c r="N153">
        <f t="shared" si="32"/>
        <v>1.6081636405595374</v>
      </c>
    </row>
    <row r="154" spans="1:14" x14ac:dyDescent="0.25">
      <c r="A154" s="4">
        <f>IF('True_Odds_Calculator_2-way'!A155="","",'True_Odds_Calculator_2-way'!A155)</f>
        <v>2.11</v>
      </c>
      <c r="B154" s="4">
        <f>IF('True_Odds_Calculator_2-way'!B155="","",'True_Odds_Calculator_2-way'!B155)</f>
        <v>1.71</v>
      </c>
      <c r="C154" s="4">
        <f t="shared" si="22"/>
        <v>0.47393364928909953</v>
      </c>
      <c r="D154">
        <f t="shared" si="23"/>
        <v>0.58479532163742687</v>
      </c>
      <c r="E154">
        <f t="shared" si="24"/>
        <v>5.8728970926526403E-2</v>
      </c>
      <c r="F154">
        <f t="shared" si="25"/>
        <v>-0.21842520994429204</v>
      </c>
      <c r="G154">
        <v>0</v>
      </c>
      <c r="H154">
        <f t="shared" si="26"/>
        <v>0.27715418087081845</v>
      </c>
      <c r="I154">
        <f t="shared" si="27"/>
        <v>-1.1264433000871052</v>
      </c>
      <c r="J154">
        <f t="shared" si="28"/>
        <v>1.1264433000871052</v>
      </c>
      <c r="K154">
        <f t="shared" si="29"/>
        <v>0.44437491199661894</v>
      </c>
      <c r="L154">
        <f t="shared" si="30"/>
        <v>0.55562508800338106</v>
      </c>
      <c r="M154">
        <f t="shared" si="31"/>
        <v>2.2503520630966865</v>
      </c>
      <c r="N154">
        <f t="shared" si="32"/>
        <v>1.7997747430618447</v>
      </c>
    </row>
    <row r="155" spans="1:14" x14ac:dyDescent="0.25">
      <c r="A155" s="4">
        <f>IF('True_Odds_Calculator_2-way'!A156="","",'True_Odds_Calculator_2-way'!A156)</f>
        <v>2.02</v>
      </c>
      <c r="B155" s="4">
        <f>IF('True_Odds_Calculator_2-way'!B156="","",'True_Odds_Calculator_2-way'!B156)</f>
        <v>1.79</v>
      </c>
      <c r="C155" s="4">
        <f t="shared" si="22"/>
        <v>0.49504950495049505</v>
      </c>
      <c r="D155">
        <f t="shared" si="23"/>
        <v>0.55865921787709494</v>
      </c>
      <c r="E155">
        <f t="shared" si="24"/>
        <v>5.3708722827590094E-2</v>
      </c>
      <c r="F155">
        <f t="shared" si="25"/>
        <v>-0.22285524641849652</v>
      </c>
      <c r="G155">
        <v>0</v>
      </c>
      <c r="H155">
        <f t="shared" si="26"/>
        <v>0.27656396924608662</v>
      </c>
      <c r="I155">
        <f t="shared" si="27"/>
        <v>-1.1140030207346867</v>
      </c>
      <c r="J155">
        <f t="shared" si="28"/>
        <v>1.1140030207346867</v>
      </c>
      <c r="K155">
        <f t="shared" si="29"/>
        <v>0.46810275699134951</v>
      </c>
      <c r="L155">
        <f t="shared" si="30"/>
        <v>0.53189724300865027</v>
      </c>
      <c r="M155">
        <f t="shared" si="31"/>
        <v>2.1362830811493807</v>
      </c>
      <c r="N155">
        <f t="shared" si="32"/>
        <v>1.8800623863804027</v>
      </c>
    </row>
    <row r="156" spans="1:14" x14ac:dyDescent="0.25">
      <c r="A156" s="4">
        <f>IF('True_Odds_Calculator_2-way'!A157="","",'True_Odds_Calculator_2-way'!A157)</f>
        <v>1.95</v>
      </c>
      <c r="B156" s="4">
        <f>IF('True_Odds_Calculator_2-way'!B157="","",'True_Odds_Calculator_2-way'!B157)</f>
        <v>1.85</v>
      </c>
      <c r="C156" s="4">
        <f t="shared" si="22"/>
        <v>0.51282051282051289</v>
      </c>
      <c r="D156">
        <f t="shared" si="23"/>
        <v>0.54054054054054046</v>
      </c>
      <c r="E156">
        <f t="shared" si="24"/>
        <v>5.3361053361053346E-2</v>
      </c>
      <c r="F156">
        <f t="shared" si="25"/>
        <v>-0.22383922383922383</v>
      </c>
      <c r="G156">
        <v>0</v>
      </c>
      <c r="H156">
        <f t="shared" si="26"/>
        <v>0.27720027720027718</v>
      </c>
      <c r="I156">
        <f t="shared" si="27"/>
        <v>-1.1128297681493144</v>
      </c>
      <c r="J156">
        <f t="shared" si="28"/>
        <v>1.1128297681493144</v>
      </c>
      <c r="K156">
        <f t="shared" si="29"/>
        <v>0.48610037780571441</v>
      </c>
      <c r="L156">
        <f t="shared" si="30"/>
        <v>0.51389962219428575</v>
      </c>
      <c r="M156">
        <f t="shared" si="31"/>
        <v>2.0571882797418479</v>
      </c>
      <c r="N156">
        <f t="shared" si="32"/>
        <v>1.9459053029269173</v>
      </c>
    </row>
    <row r="157" spans="1:14" x14ac:dyDescent="0.25">
      <c r="A157" s="4">
        <f>IF('True_Odds_Calculator_2-way'!A158="","",'True_Odds_Calculator_2-way'!A158)</f>
        <v>1.74</v>
      </c>
      <c r="B157" s="4">
        <f>IF('True_Odds_Calculator_2-way'!B158="","",'True_Odds_Calculator_2-way'!B158)</f>
        <v>2.2000000000000002</v>
      </c>
      <c r="C157" s="4">
        <f t="shared" si="22"/>
        <v>0.57471264367816088</v>
      </c>
      <c r="D157">
        <f t="shared" si="23"/>
        <v>0.45454545454545453</v>
      </c>
      <c r="E157">
        <f t="shared" si="24"/>
        <v>2.925809822361547E-2</v>
      </c>
      <c r="F157">
        <f t="shared" si="25"/>
        <v>-0.23197492163009403</v>
      </c>
      <c r="G157">
        <v>0</v>
      </c>
      <c r="H157">
        <f t="shared" si="26"/>
        <v>0.2612330198537095</v>
      </c>
      <c r="I157">
        <f t="shared" si="27"/>
        <v>-1.0611908999450221</v>
      </c>
      <c r="J157">
        <f t="shared" si="28"/>
        <v>1.0611908999450221</v>
      </c>
      <c r="K157">
        <f t="shared" si="29"/>
        <v>0.56013582793221794</v>
      </c>
      <c r="L157">
        <f t="shared" si="30"/>
        <v>0.43986417206778194</v>
      </c>
      <c r="M157">
        <f t="shared" si="31"/>
        <v>1.7852812659593167</v>
      </c>
      <c r="N157">
        <f t="shared" si="32"/>
        <v>2.2734290799340271</v>
      </c>
    </row>
    <row r="158" spans="1:14" x14ac:dyDescent="0.25">
      <c r="A158" s="4">
        <f>IF('True_Odds_Calculator_2-way'!A159="","",'True_Odds_Calculator_2-way'!A159)</f>
        <v>1.89</v>
      </c>
      <c r="B158" s="4">
        <f>IF('True_Odds_Calculator_2-way'!B159="","",'True_Odds_Calculator_2-way'!B159)</f>
        <v>2.02</v>
      </c>
      <c r="C158" s="4">
        <f t="shared" si="22"/>
        <v>0.52910052910052918</v>
      </c>
      <c r="D158">
        <f t="shared" si="23"/>
        <v>0.49504950495049505</v>
      </c>
      <c r="E158">
        <f t="shared" si="24"/>
        <v>2.4150034051024338E-2</v>
      </c>
      <c r="F158">
        <f t="shared" si="25"/>
        <v>-0.23778092094923764</v>
      </c>
      <c r="G158">
        <v>0</v>
      </c>
      <c r="H158">
        <f t="shared" si="26"/>
        <v>0.26193095500026198</v>
      </c>
      <c r="I158">
        <f t="shared" si="27"/>
        <v>-1.0495542964487814</v>
      </c>
      <c r="J158">
        <f t="shared" si="28"/>
        <v>1.0495542964487814</v>
      </c>
      <c r="K158">
        <f t="shared" si="29"/>
        <v>0.51703545910612803</v>
      </c>
      <c r="L158">
        <f t="shared" si="30"/>
        <v>0.48296454089387197</v>
      </c>
      <c r="M158">
        <f t="shared" si="31"/>
        <v>1.9341033238394147</v>
      </c>
      <c r="N158">
        <f t="shared" si="32"/>
        <v>2.0705453823777571</v>
      </c>
    </row>
    <row r="159" spans="1:14" x14ac:dyDescent="0.25">
      <c r="A159" s="4">
        <f>IF('True_Odds_Calculator_2-way'!A160="","",'True_Odds_Calculator_2-way'!A160)</f>
        <v>2.27</v>
      </c>
      <c r="B159" s="4">
        <f>IF('True_Odds_Calculator_2-way'!B160="","",'True_Odds_Calculator_2-way'!B160)</f>
        <v>1.7</v>
      </c>
      <c r="C159" s="4">
        <f t="shared" si="22"/>
        <v>0.44052863436123346</v>
      </c>
      <c r="D159">
        <f t="shared" si="23"/>
        <v>0.58823529411764708</v>
      </c>
      <c r="E159">
        <f t="shared" si="24"/>
        <v>2.876392847888054E-2</v>
      </c>
      <c r="F159">
        <f t="shared" si="25"/>
        <v>-0.23037056232184505</v>
      </c>
      <c r="G159">
        <v>0</v>
      </c>
      <c r="H159">
        <f t="shared" si="26"/>
        <v>0.25913449080072559</v>
      </c>
      <c r="I159">
        <f t="shared" si="27"/>
        <v>-1.0605938867332434</v>
      </c>
      <c r="J159">
        <f t="shared" si="28"/>
        <v>1.0605938867332434</v>
      </c>
      <c r="K159">
        <f t="shared" si="29"/>
        <v>0.42608414965939195</v>
      </c>
      <c r="L159">
        <f t="shared" si="30"/>
        <v>0.5739158503406081</v>
      </c>
      <c r="M159">
        <f t="shared" si="31"/>
        <v>2.3469542361512192</v>
      </c>
      <c r="N159">
        <f t="shared" si="32"/>
        <v>1.7424157207132702</v>
      </c>
    </row>
    <row r="160" spans="1:14" x14ac:dyDescent="0.25">
      <c r="A160" s="4">
        <f>IF('True_Odds_Calculator_2-way'!A161="","",'True_Odds_Calculator_2-way'!A161)</f>
        <v>1.93</v>
      </c>
      <c r="B160" s="4">
        <f>IF('True_Odds_Calculator_2-way'!B161="","",'True_Odds_Calculator_2-way'!B161)</f>
        <v>1.98</v>
      </c>
      <c r="C160" s="4">
        <f t="shared" si="22"/>
        <v>0.5181347150259068</v>
      </c>
      <c r="D160">
        <f t="shared" si="23"/>
        <v>0.50505050505050508</v>
      </c>
      <c r="E160">
        <f t="shared" si="24"/>
        <v>2.3185220076411994E-2</v>
      </c>
      <c r="F160">
        <f t="shared" si="25"/>
        <v>-0.23849897943162168</v>
      </c>
      <c r="G160">
        <v>0</v>
      </c>
      <c r="H160">
        <f t="shared" si="26"/>
        <v>0.26168419950803373</v>
      </c>
      <c r="I160">
        <f t="shared" si="27"/>
        <v>-1.0474793930096669</v>
      </c>
      <c r="J160">
        <f t="shared" si="28"/>
        <v>1.0474793930096669</v>
      </c>
      <c r="K160">
        <f t="shared" si="29"/>
        <v>0.50654562421980165</v>
      </c>
      <c r="L160">
        <f t="shared" si="30"/>
        <v>0.49345437578019818</v>
      </c>
      <c r="M160">
        <f t="shared" si="31"/>
        <v>1.9741558354989901</v>
      </c>
      <c r="N160">
        <f t="shared" si="32"/>
        <v>2.0265298051494733</v>
      </c>
    </row>
    <row r="161" spans="1:14" x14ac:dyDescent="0.25">
      <c r="A161" s="4">
        <f>IF('True_Odds_Calculator_2-way'!A162="","",'True_Odds_Calculator_2-way'!A162)</f>
        <v>1.91</v>
      </c>
      <c r="B161" s="4">
        <f>IF('True_Odds_Calculator_2-way'!B162="","",'True_Odds_Calculator_2-way'!B162)</f>
        <v>2</v>
      </c>
      <c r="C161" s="4">
        <f t="shared" si="22"/>
        <v>0.52356020942408377</v>
      </c>
      <c r="D161">
        <f t="shared" si="23"/>
        <v>0.5</v>
      </c>
      <c r="E161">
        <f t="shared" si="24"/>
        <v>2.3560209424083656E-2</v>
      </c>
      <c r="F161">
        <f t="shared" si="25"/>
        <v>-0.23821989528795817</v>
      </c>
      <c r="G161">
        <v>0</v>
      </c>
      <c r="H161">
        <f t="shared" si="26"/>
        <v>0.26178010471204188</v>
      </c>
      <c r="I161">
        <f t="shared" si="27"/>
        <v>-1.0482848367219182</v>
      </c>
      <c r="J161">
        <f t="shared" si="28"/>
        <v>1.0482848367219182</v>
      </c>
      <c r="K161">
        <f t="shared" si="29"/>
        <v>0.51178665092282616</v>
      </c>
      <c r="L161">
        <f t="shared" si="30"/>
        <v>0.4882133490771739</v>
      </c>
      <c r="M161">
        <f t="shared" si="31"/>
        <v>1.9539392014169454</v>
      </c>
      <c r="N161">
        <f t="shared" si="32"/>
        <v>2.0482848367219182</v>
      </c>
    </row>
    <row r="162" spans="1:14" x14ac:dyDescent="0.25">
      <c r="A162" s="4">
        <f>IF('True_Odds_Calculator_2-way'!A163="","",'True_Odds_Calculator_2-way'!A163)</f>
        <v>2.0699999999999998</v>
      </c>
      <c r="B162" s="4">
        <f>IF('True_Odds_Calculator_2-way'!B163="","",'True_Odds_Calculator_2-way'!B163)</f>
        <v>1.85</v>
      </c>
      <c r="C162" s="4">
        <f t="shared" si="22"/>
        <v>0.48309178743961356</v>
      </c>
      <c r="D162">
        <f t="shared" si="23"/>
        <v>0.54054054054054046</v>
      </c>
      <c r="E162">
        <f t="shared" si="24"/>
        <v>2.3632327980154022E-2</v>
      </c>
      <c r="F162">
        <f t="shared" si="25"/>
        <v>-0.2374983679331506</v>
      </c>
      <c r="G162">
        <v>0</v>
      </c>
      <c r="H162">
        <f t="shared" si="26"/>
        <v>0.26113069591330457</v>
      </c>
      <c r="I162">
        <f t="shared" si="27"/>
        <v>-1.0485729457933801</v>
      </c>
      <c r="J162">
        <f t="shared" si="28"/>
        <v>1.0485729457933801</v>
      </c>
      <c r="K162">
        <f t="shared" si="29"/>
        <v>0.47125951908672531</v>
      </c>
      <c r="L162">
        <f t="shared" si="30"/>
        <v>0.52874048091327497</v>
      </c>
      <c r="M162">
        <f t="shared" si="31"/>
        <v>2.1219730519989164</v>
      </c>
      <c r="N162">
        <f t="shared" si="32"/>
        <v>1.8912870039243732</v>
      </c>
    </row>
    <row r="163" spans="1:14" x14ac:dyDescent="0.25">
      <c r="A163" s="4">
        <f>IF('True_Odds_Calculator_2-way'!A164="","",'True_Odds_Calculator_2-way'!A164)</f>
        <v>1.83</v>
      </c>
      <c r="B163" s="4">
        <f>IF('True_Odds_Calculator_2-way'!B164="","",'True_Odds_Calculator_2-way'!B164)</f>
        <v>2.06</v>
      </c>
      <c r="C163" s="4">
        <f t="shared" si="22"/>
        <v>0.54644808743169393</v>
      </c>
      <c r="D163">
        <f t="shared" si="23"/>
        <v>0.4854368932038835</v>
      </c>
      <c r="E163">
        <f t="shared" si="24"/>
        <v>3.1884980635577431E-2</v>
      </c>
      <c r="F163">
        <f t="shared" si="25"/>
        <v>-0.2333810812244681</v>
      </c>
      <c r="G163">
        <v>0</v>
      </c>
      <c r="H163">
        <f t="shared" si="26"/>
        <v>0.26526606186004559</v>
      </c>
      <c r="I163">
        <f t="shared" si="27"/>
        <v>-1.0661247392009334</v>
      </c>
      <c r="J163">
        <f t="shared" si="28"/>
        <v>1.0661247392009334</v>
      </c>
      <c r="K163">
        <f t="shared" si="29"/>
        <v>0.53053675848269044</v>
      </c>
      <c r="L163">
        <f t="shared" si="30"/>
        <v>0.46946324151730962</v>
      </c>
      <c r="M163">
        <f t="shared" si="31"/>
        <v>1.8848835335367746</v>
      </c>
      <c r="N163">
        <f t="shared" si="32"/>
        <v>2.1300922235529893</v>
      </c>
    </row>
    <row r="164" spans="1:14" x14ac:dyDescent="0.25">
      <c r="A164" s="4">
        <f>IF('True_Odds_Calculator_2-way'!A165="","",'True_Odds_Calculator_2-way'!A165)</f>
        <v>1.76</v>
      </c>
      <c r="B164" s="4">
        <f>IF('True_Odds_Calculator_2-way'!B165="","",'True_Odds_Calculator_2-way'!B165)</f>
        <v>2.14</v>
      </c>
      <c r="C164" s="4">
        <f t="shared" si="22"/>
        <v>0.56818181818181823</v>
      </c>
      <c r="D164">
        <f t="shared" si="23"/>
        <v>0.46728971962616822</v>
      </c>
      <c r="E164">
        <f t="shared" si="24"/>
        <v>3.5471537807986397E-2</v>
      </c>
      <c r="F164">
        <f t="shared" si="25"/>
        <v>-0.23003398470688197</v>
      </c>
      <c r="G164">
        <v>0</v>
      </c>
      <c r="H164">
        <f t="shared" si="26"/>
        <v>0.26550552251486831</v>
      </c>
      <c r="I164">
        <f t="shared" si="27"/>
        <v>-1.0743376064838499</v>
      </c>
      <c r="J164">
        <f t="shared" si="28"/>
        <v>1.0743376064838499</v>
      </c>
      <c r="K164">
        <f t="shared" si="29"/>
        <v>0.55051025721682212</v>
      </c>
      <c r="L164">
        <f t="shared" si="30"/>
        <v>0.4494897427831781</v>
      </c>
      <c r="M164">
        <f t="shared" si="31"/>
        <v>1.8164965809277254</v>
      </c>
      <c r="N164">
        <f t="shared" si="32"/>
        <v>2.2247448713915889</v>
      </c>
    </row>
    <row r="165" spans="1:14" x14ac:dyDescent="0.25">
      <c r="A165" s="4">
        <f>IF('True_Odds_Calculator_2-way'!A166="","",'True_Odds_Calculator_2-way'!A166)</f>
        <v>1.79</v>
      </c>
      <c r="B165" s="4">
        <f>IF('True_Odds_Calculator_2-way'!B166="","",'True_Odds_Calculator_2-way'!B166)</f>
        <v>2.1</v>
      </c>
      <c r="C165" s="4">
        <f t="shared" si="22"/>
        <v>0.55865921787709494</v>
      </c>
      <c r="D165">
        <f t="shared" si="23"/>
        <v>0.47619047619047616</v>
      </c>
      <c r="E165">
        <f t="shared" si="24"/>
        <v>3.4849694067571102E-2</v>
      </c>
      <c r="F165">
        <f t="shared" si="25"/>
        <v>-0.2311785049215217</v>
      </c>
      <c r="G165">
        <v>0</v>
      </c>
      <c r="H165">
        <f t="shared" si="26"/>
        <v>0.2660281989890928</v>
      </c>
      <c r="I165">
        <f t="shared" si="27"/>
        <v>-1.072729223145815</v>
      </c>
      <c r="J165">
        <f t="shared" si="28"/>
        <v>1.072729223145815</v>
      </c>
      <c r="K165">
        <f t="shared" si="29"/>
        <v>0.5412848551170536</v>
      </c>
      <c r="L165">
        <f t="shared" si="30"/>
        <v>0.4587151448829464</v>
      </c>
      <c r="M165">
        <f t="shared" si="31"/>
        <v>1.8474560862851939</v>
      </c>
      <c r="N165">
        <f t="shared" si="32"/>
        <v>2.1800021454603971</v>
      </c>
    </row>
    <row r="166" spans="1:14" x14ac:dyDescent="0.25">
      <c r="A166" s="4">
        <f>IF('True_Odds_Calculator_2-way'!A167="","",'True_Odds_Calculator_2-way'!A167)</f>
        <v>1.82</v>
      </c>
      <c r="B166" s="4">
        <f>IF('True_Odds_Calculator_2-way'!B167="","",'True_Odds_Calculator_2-way'!B167)</f>
        <v>2.06</v>
      </c>
      <c r="C166" s="4">
        <f t="shared" si="22"/>
        <v>0.54945054945054939</v>
      </c>
      <c r="D166">
        <f t="shared" si="23"/>
        <v>0.4854368932038835</v>
      </c>
      <c r="E166">
        <f t="shared" si="24"/>
        <v>3.4887442654432999E-2</v>
      </c>
      <c r="F166">
        <f t="shared" si="25"/>
        <v>-0.2318361250400085</v>
      </c>
      <c r="G166">
        <v>0</v>
      </c>
      <c r="H166">
        <f t="shared" si="26"/>
        <v>0.26672356769444144</v>
      </c>
      <c r="I166">
        <f t="shared" si="27"/>
        <v>-1.0726058003503602</v>
      </c>
      <c r="J166">
        <f t="shared" si="28"/>
        <v>1.0726058003503602</v>
      </c>
      <c r="K166">
        <f t="shared" si="29"/>
        <v>0.53204599306444489</v>
      </c>
      <c r="L166">
        <f t="shared" si="30"/>
        <v>0.46795400693555494</v>
      </c>
      <c r="M166">
        <f t="shared" si="31"/>
        <v>1.8795367562872962</v>
      </c>
      <c r="N166">
        <f t="shared" si="32"/>
        <v>2.1369621483713819</v>
      </c>
    </row>
    <row r="167" spans="1:14" x14ac:dyDescent="0.25">
      <c r="A167" s="4">
        <f>IF('True_Odds_Calculator_2-way'!A168="","",'True_Odds_Calculator_2-way'!A168)</f>
        <v>1.33</v>
      </c>
      <c r="B167" s="4">
        <f>IF('True_Odds_Calculator_2-way'!B168="","",'True_Odds_Calculator_2-way'!B168)</f>
        <v>3.4</v>
      </c>
      <c r="C167" s="4">
        <f t="shared" si="22"/>
        <v>0.75187969924812026</v>
      </c>
      <c r="D167">
        <f t="shared" si="23"/>
        <v>0.29411764705882354</v>
      </c>
      <c r="E167">
        <f t="shared" si="24"/>
        <v>4.5997346306943854E-2</v>
      </c>
      <c r="F167">
        <f t="shared" si="25"/>
        <v>-0.17514374170720914</v>
      </c>
      <c r="G167">
        <v>0</v>
      </c>
      <c r="H167">
        <f t="shared" si="26"/>
        <v>0.22114108801415303</v>
      </c>
      <c r="I167">
        <f t="shared" si="27"/>
        <v>-1.1236664374387371</v>
      </c>
      <c r="J167">
        <f t="shared" si="28"/>
        <v>1.1236664374387371</v>
      </c>
      <c r="K167">
        <f t="shared" si="29"/>
        <v>0.72949573987851224</v>
      </c>
      <c r="L167">
        <f t="shared" si="30"/>
        <v>0.27050426012148765</v>
      </c>
      <c r="M167">
        <f t="shared" si="31"/>
        <v>1.3708099243547833</v>
      </c>
      <c r="N167">
        <f t="shared" si="32"/>
        <v>3.696799449852969</v>
      </c>
    </row>
    <row r="168" spans="1:14" x14ac:dyDescent="0.25">
      <c r="A168" s="4">
        <f>IF('True_Odds_Calculator_2-way'!A169="","",'True_Odds_Calculator_2-way'!A169)</f>
        <v>1.82</v>
      </c>
      <c r="B168" s="4">
        <f>IF('True_Odds_Calculator_2-way'!B169="","",'True_Odds_Calculator_2-way'!B169)</f>
        <v>2.0699999999999998</v>
      </c>
      <c r="C168" s="4">
        <f t="shared" si="22"/>
        <v>0.54945054945054939</v>
      </c>
      <c r="D168">
        <f t="shared" si="23"/>
        <v>0.48309178743961356</v>
      </c>
      <c r="E168">
        <f t="shared" si="24"/>
        <v>3.2542336890162948E-2</v>
      </c>
      <c r="F168">
        <f t="shared" si="25"/>
        <v>-0.23289271115358079</v>
      </c>
      <c r="G168">
        <v>0</v>
      </c>
      <c r="H168">
        <f t="shared" si="26"/>
        <v>0.26543504804374368</v>
      </c>
      <c r="I168">
        <f t="shared" si="27"/>
        <v>-1.0675818579755179</v>
      </c>
      <c r="J168">
        <f t="shared" si="28"/>
        <v>1.0675818579755179</v>
      </c>
      <c r="K168">
        <f t="shared" si="29"/>
        <v>0.53321471124912212</v>
      </c>
      <c r="L168">
        <f t="shared" si="30"/>
        <v>0.4667852887508781</v>
      </c>
      <c r="M168">
        <f t="shared" si="31"/>
        <v>1.8754171235399244</v>
      </c>
      <c r="N168">
        <f t="shared" si="32"/>
        <v>2.1423125880338039</v>
      </c>
    </row>
    <row r="169" spans="1:14" x14ac:dyDescent="0.25">
      <c r="A169" s="4">
        <f>IF('True_Odds_Calculator_2-way'!A170="","",'True_Odds_Calculator_2-way'!A170)</f>
        <v>2.0499999999999998</v>
      </c>
      <c r="B169" s="4">
        <f>IF('True_Odds_Calculator_2-way'!B170="","",'True_Odds_Calculator_2-way'!B170)</f>
        <v>1.85</v>
      </c>
      <c r="C169" s="4">
        <f t="shared" si="22"/>
        <v>0.48780487804878053</v>
      </c>
      <c r="D169">
        <f t="shared" si="23"/>
        <v>0.54054054054054046</v>
      </c>
      <c r="E169">
        <f t="shared" si="24"/>
        <v>2.8345418589321048E-2</v>
      </c>
      <c r="F169">
        <f t="shared" si="25"/>
        <v>-0.2353328938694792</v>
      </c>
      <c r="G169">
        <v>0</v>
      </c>
      <c r="H169">
        <f t="shared" si="26"/>
        <v>0.26367831245880025</v>
      </c>
      <c r="I169">
        <f t="shared" si="27"/>
        <v>-1.0585122480499263</v>
      </c>
      <c r="J169">
        <f t="shared" si="28"/>
        <v>1.0585122480499263</v>
      </c>
      <c r="K169">
        <f t="shared" si="29"/>
        <v>0.47361090692279612</v>
      </c>
      <c r="L169">
        <f t="shared" si="30"/>
        <v>0.52638909307720383</v>
      </c>
      <c r="M169">
        <f t="shared" si="31"/>
        <v>2.1114378604524222</v>
      </c>
      <c r="N169">
        <f t="shared" si="32"/>
        <v>1.8997354108424378</v>
      </c>
    </row>
    <row r="170" spans="1:14" x14ac:dyDescent="0.25">
      <c r="A170" s="4">
        <f>IF('True_Odds_Calculator_2-way'!A171="","",'True_Odds_Calculator_2-way'!A171)</f>
        <v>2.2000000000000002</v>
      </c>
      <c r="B170" s="4">
        <f>IF('True_Odds_Calculator_2-way'!B171="","",'True_Odds_Calculator_2-way'!B171)</f>
        <v>1.72</v>
      </c>
      <c r="C170" s="4">
        <f t="shared" si="22"/>
        <v>0.45454545454545453</v>
      </c>
      <c r="D170">
        <f t="shared" si="23"/>
        <v>0.58139534883720934</v>
      </c>
      <c r="E170">
        <f t="shared" si="24"/>
        <v>3.5940803382663811E-2</v>
      </c>
      <c r="F170">
        <f t="shared" si="25"/>
        <v>-0.22832980972515859</v>
      </c>
      <c r="G170">
        <v>0</v>
      </c>
      <c r="H170">
        <f t="shared" si="26"/>
        <v>0.26427061310782241</v>
      </c>
      <c r="I170">
        <f t="shared" si="27"/>
        <v>-1.075828707279838</v>
      </c>
      <c r="J170">
        <f t="shared" si="28"/>
        <v>1.075828707279838</v>
      </c>
      <c r="K170">
        <f t="shared" si="29"/>
        <v>0.4364916731037084</v>
      </c>
      <c r="L170">
        <f t="shared" si="30"/>
        <v>0.5635083268962916</v>
      </c>
      <c r="M170">
        <f t="shared" si="31"/>
        <v>2.2909944487358058</v>
      </c>
      <c r="N170">
        <f t="shared" si="32"/>
        <v>1.7745966692414832</v>
      </c>
    </row>
    <row r="171" spans="1:14" x14ac:dyDescent="0.25">
      <c r="A171" s="4">
        <f>IF('True_Odds_Calculator_2-way'!A172="","",'True_Odds_Calculator_2-way'!A172)</f>
        <v>1.38</v>
      </c>
      <c r="B171" s="4">
        <f>IF('True_Odds_Calculator_2-way'!B172="","",'True_Odds_Calculator_2-way'!B172)</f>
        <v>3.13</v>
      </c>
      <c r="C171" s="4">
        <f t="shared" si="22"/>
        <v>0.7246376811594204</v>
      </c>
      <c r="D171">
        <f t="shared" si="23"/>
        <v>0.31948881789137379</v>
      </c>
      <c r="E171">
        <f t="shared" si="24"/>
        <v>4.4126499050794132E-2</v>
      </c>
      <c r="F171">
        <f t="shared" si="25"/>
        <v>-0.18738713710237531</v>
      </c>
      <c r="G171">
        <v>0</v>
      </c>
      <c r="H171">
        <f t="shared" si="26"/>
        <v>0.23151363615316944</v>
      </c>
      <c r="I171">
        <f t="shared" si="27"/>
        <v>-1.1115228625097586</v>
      </c>
      <c r="J171">
        <f t="shared" si="28"/>
        <v>1.1115228625097586</v>
      </c>
      <c r="K171">
        <f t="shared" si="29"/>
        <v>0.70304765433405814</v>
      </c>
      <c r="L171">
        <f t="shared" si="30"/>
        <v>0.29695234566594209</v>
      </c>
      <c r="M171">
        <f t="shared" si="31"/>
        <v>1.4223786877537079</v>
      </c>
      <c r="N171">
        <f t="shared" si="32"/>
        <v>3.3675436971457859</v>
      </c>
    </row>
    <row r="172" spans="1:14" x14ac:dyDescent="0.25">
      <c r="A172" s="4">
        <f>IF('True_Odds_Calculator_2-way'!A173="","",'True_Odds_Calculator_2-way'!A173)</f>
        <v>2.2400000000000002</v>
      </c>
      <c r="B172" s="4">
        <f>IF('True_Odds_Calculator_2-way'!B173="","",'True_Odds_Calculator_2-way'!B173)</f>
        <v>1.7</v>
      </c>
      <c r="C172" s="4">
        <f t="shared" si="22"/>
        <v>0.4464285714285714</v>
      </c>
      <c r="D172">
        <f t="shared" si="23"/>
        <v>0.58823529411764708</v>
      </c>
      <c r="E172">
        <f t="shared" si="24"/>
        <v>3.4663865546218364E-2</v>
      </c>
      <c r="F172">
        <f t="shared" si="25"/>
        <v>-0.22794117647058831</v>
      </c>
      <c r="G172">
        <v>0</v>
      </c>
      <c r="H172">
        <f t="shared" si="26"/>
        <v>0.26260504201680673</v>
      </c>
      <c r="I172">
        <f t="shared" si="27"/>
        <v>-1.0733469768527293</v>
      </c>
      <c r="J172">
        <f t="shared" si="28"/>
        <v>1.0733469768527293</v>
      </c>
      <c r="K172">
        <f t="shared" si="29"/>
        <v>0.42900958501512831</v>
      </c>
      <c r="L172">
        <f t="shared" si="30"/>
        <v>0.5709904149848718</v>
      </c>
      <c r="M172">
        <f t="shared" si="31"/>
        <v>2.3309502512973848</v>
      </c>
      <c r="N172">
        <f t="shared" si="32"/>
        <v>1.7513428837969105</v>
      </c>
    </row>
    <row r="173" spans="1:14" x14ac:dyDescent="0.25">
      <c r="A173" s="4">
        <f>IF('True_Odds_Calculator_2-way'!A174="","",'True_Odds_Calculator_2-way'!A174)</f>
        <v>1.77</v>
      </c>
      <c r="B173" s="4">
        <f>IF('True_Odds_Calculator_2-way'!B174="","",'True_Odds_Calculator_2-way'!B174)</f>
        <v>2.14</v>
      </c>
      <c r="C173" s="4">
        <f t="shared" si="22"/>
        <v>0.56497175141242939</v>
      </c>
      <c r="D173">
        <f t="shared" si="23"/>
        <v>0.46728971962616822</v>
      </c>
      <c r="E173">
        <f t="shared" si="24"/>
        <v>3.2261471038597556E-2</v>
      </c>
      <c r="F173">
        <f t="shared" si="25"/>
        <v>-0.2317440202756218</v>
      </c>
      <c r="G173">
        <v>0</v>
      </c>
      <c r="H173">
        <f t="shared" si="26"/>
        <v>0.26400549131421935</v>
      </c>
      <c r="I173">
        <f t="shared" si="27"/>
        <v>-1.0673385899176768</v>
      </c>
      <c r="J173">
        <f t="shared" si="28"/>
        <v>1.0673385899176768</v>
      </c>
      <c r="K173">
        <f t="shared" si="29"/>
        <v>0.54889239397368417</v>
      </c>
      <c r="L173">
        <f t="shared" si="30"/>
        <v>0.45110760602631583</v>
      </c>
      <c r="M173">
        <f t="shared" si="31"/>
        <v>1.8218507142366114</v>
      </c>
      <c r="N173">
        <f t="shared" si="32"/>
        <v>2.2167659925061516</v>
      </c>
    </row>
    <row r="174" spans="1:14" x14ac:dyDescent="0.25">
      <c r="A174" s="4">
        <f>IF('True_Odds_Calculator_2-way'!A175="","",'True_Odds_Calculator_2-way'!A175)</f>
        <v>1.85</v>
      </c>
      <c r="B174" s="4">
        <f>IF('True_Odds_Calculator_2-way'!B175="","",'True_Odds_Calculator_2-way'!B175)</f>
        <v>2.0499999999999998</v>
      </c>
      <c r="C174" s="4">
        <f t="shared" si="22"/>
        <v>0.54054054054054046</v>
      </c>
      <c r="D174">
        <f t="shared" si="23"/>
        <v>0.48780487804878053</v>
      </c>
      <c r="E174">
        <f t="shared" si="24"/>
        <v>2.8345418589321048E-2</v>
      </c>
      <c r="F174">
        <f t="shared" si="25"/>
        <v>-0.2353328938694792</v>
      </c>
      <c r="G174">
        <v>0</v>
      </c>
      <c r="H174">
        <f t="shared" si="26"/>
        <v>0.26367831245880025</v>
      </c>
      <c r="I174">
        <f t="shared" si="27"/>
        <v>-1.0585122480499263</v>
      </c>
      <c r="J174">
        <f t="shared" si="28"/>
        <v>1.0585122480499263</v>
      </c>
      <c r="K174">
        <f t="shared" si="29"/>
        <v>0.52638909307720383</v>
      </c>
      <c r="L174">
        <f t="shared" si="30"/>
        <v>0.47361090692279612</v>
      </c>
      <c r="M174">
        <f t="shared" si="31"/>
        <v>1.8997354108424378</v>
      </c>
      <c r="N174">
        <f t="shared" si="32"/>
        <v>2.1114378604524222</v>
      </c>
    </row>
    <row r="175" spans="1:14" x14ac:dyDescent="0.25">
      <c r="A175" s="4">
        <f>IF('True_Odds_Calculator_2-way'!A176="","",'True_Odds_Calculator_2-way'!A176)</f>
        <v>1.76</v>
      </c>
      <c r="B175" s="4">
        <f>IF('True_Odds_Calculator_2-way'!B176="","",'True_Odds_Calculator_2-way'!B176)</f>
        <v>2.16</v>
      </c>
      <c r="C175" s="4">
        <f t="shared" si="22"/>
        <v>0.56818181818181823</v>
      </c>
      <c r="D175">
        <f t="shared" si="23"/>
        <v>0.46296296296296291</v>
      </c>
      <c r="E175">
        <f t="shared" si="24"/>
        <v>3.1144781144781142E-2</v>
      </c>
      <c r="F175">
        <f t="shared" si="25"/>
        <v>-0.23190235690235683</v>
      </c>
      <c r="G175">
        <v>0</v>
      </c>
      <c r="H175">
        <f t="shared" si="26"/>
        <v>0.26304713804713803</v>
      </c>
      <c r="I175">
        <f t="shared" si="27"/>
        <v>-1.0650358071057626</v>
      </c>
      <c r="J175">
        <f t="shared" si="28"/>
        <v>1.0650358071057626</v>
      </c>
      <c r="K175">
        <f t="shared" si="29"/>
        <v>0.55266108113889945</v>
      </c>
      <c r="L175">
        <f t="shared" si="30"/>
        <v>0.44733891886110039</v>
      </c>
      <c r="M175">
        <f t="shared" si="31"/>
        <v>1.8094272134003797</v>
      </c>
      <c r="N175">
        <f t="shared" si="32"/>
        <v>2.2354415362426847</v>
      </c>
    </row>
    <row r="176" spans="1:14" x14ac:dyDescent="0.25">
      <c r="A176" s="4">
        <f>IF('True_Odds_Calculator_2-way'!A177="","",'True_Odds_Calculator_2-way'!A177)</f>
        <v>1.82</v>
      </c>
      <c r="B176" s="4">
        <f>IF('True_Odds_Calculator_2-way'!B177="","",'True_Odds_Calculator_2-way'!B177)</f>
        <v>2.0699999999999998</v>
      </c>
      <c r="C176" s="4">
        <f t="shared" si="22"/>
        <v>0.54945054945054939</v>
      </c>
      <c r="D176">
        <f t="shared" si="23"/>
        <v>0.48309178743961356</v>
      </c>
      <c r="E176">
        <f t="shared" si="24"/>
        <v>3.2542336890162948E-2</v>
      </c>
      <c r="F176">
        <f t="shared" si="25"/>
        <v>-0.23289271115358079</v>
      </c>
      <c r="G176">
        <v>0</v>
      </c>
      <c r="H176">
        <f t="shared" si="26"/>
        <v>0.26543504804374368</v>
      </c>
      <c r="I176">
        <f t="shared" si="27"/>
        <v>-1.0675818579755179</v>
      </c>
      <c r="J176">
        <f t="shared" si="28"/>
        <v>1.0675818579755179</v>
      </c>
      <c r="K176">
        <f t="shared" si="29"/>
        <v>0.53321471124912212</v>
      </c>
      <c r="L176">
        <f t="shared" si="30"/>
        <v>0.4667852887508781</v>
      </c>
      <c r="M176">
        <f t="shared" si="31"/>
        <v>1.8754171235399244</v>
      </c>
      <c r="N176">
        <f t="shared" si="32"/>
        <v>2.1423125880338039</v>
      </c>
    </row>
    <row r="177" spans="1:14" x14ac:dyDescent="0.25">
      <c r="A177" s="4">
        <f>IF('True_Odds_Calculator_2-way'!A178="","",'True_Odds_Calculator_2-way'!A178)</f>
        <v>2.02</v>
      </c>
      <c r="B177" s="4">
        <f>IF('True_Odds_Calculator_2-way'!B178="","",'True_Odds_Calculator_2-way'!B178)</f>
        <v>1.88</v>
      </c>
      <c r="C177" s="4">
        <f t="shared" si="22"/>
        <v>0.49504950495049505</v>
      </c>
      <c r="D177">
        <f t="shared" si="23"/>
        <v>0.53191489361702127</v>
      </c>
      <c r="E177">
        <f t="shared" si="24"/>
        <v>2.6964398567516312E-2</v>
      </c>
      <c r="F177">
        <f t="shared" si="25"/>
        <v>-0.23635980619338537</v>
      </c>
      <c r="G177">
        <v>0</v>
      </c>
      <c r="H177">
        <f t="shared" si="26"/>
        <v>0.26332420476090163</v>
      </c>
      <c r="I177">
        <f t="shared" si="27"/>
        <v>-1.0555008273018724</v>
      </c>
      <c r="J177">
        <f t="shared" si="28"/>
        <v>1.0555008273018724</v>
      </c>
      <c r="K177">
        <f t="shared" si="29"/>
        <v>0.48155387561543506</v>
      </c>
      <c r="L177">
        <f t="shared" si="30"/>
        <v>0.51844612438456505</v>
      </c>
      <c r="M177">
        <f t="shared" si="31"/>
        <v>2.0766108438479098</v>
      </c>
      <c r="N177">
        <f t="shared" si="32"/>
        <v>1.9288407280256479</v>
      </c>
    </row>
    <row r="178" spans="1:14" x14ac:dyDescent="0.25">
      <c r="A178" s="4">
        <f>IF('True_Odds_Calculator_2-way'!A179="","",'True_Odds_Calculator_2-way'!A179)</f>
        <v>1.74</v>
      </c>
      <c r="B178" s="4">
        <f>IF('True_Odds_Calculator_2-way'!B179="","",'True_Odds_Calculator_2-way'!B179)</f>
        <v>2.1800000000000002</v>
      </c>
      <c r="C178" s="4">
        <f t="shared" si="22"/>
        <v>0.57471264367816088</v>
      </c>
      <c r="D178">
        <f t="shared" si="23"/>
        <v>0.4587155963302752</v>
      </c>
      <c r="E178">
        <f t="shared" si="24"/>
        <v>3.3428240008436028E-2</v>
      </c>
      <c r="F178">
        <f t="shared" si="25"/>
        <v>-0.23020141305494057</v>
      </c>
      <c r="G178">
        <v>0</v>
      </c>
      <c r="H178">
        <f t="shared" si="26"/>
        <v>0.26362965306337655</v>
      </c>
      <c r="I178">
        <f t="shared" si="27"/>
        <v>-1.0701462561817372</v>
      </c>
      <c r="J178">
        <f t="shared" si="28"/>
        <v>1.0701462561817372</v>
      </c>
      <c r="K178">
        <f t="shared" si="29"/>
        <v>0.55806429341387886</v>
      </c>
      <c r="L178">
        <f t="shared" si="30"/>
        <v>0.44193570658612125</v>
      </c>
      <c r="M178">
        <f t="shared" si="31"/>
        <v>1.7919082295744857</v>
      </c>
      <c r="N178">
        <f t="shared" si="32"/>
        <v>2.26277258229445</v>
      </c>
    </row>
    <row r="179" spans="1:14" x14ac:dyDescent="0.25">
      <c r="A179" s="4">
        <f>IF('True_Odds_Calculator_2-way'!A180="","",'True_Odds_Calculator_2-way'!A180)</f>
        <v>2.39</v>
      </c>
      <c r="B179" s="4">
        <f>IF('True_Odds_Calculator_2-way'!B180="","",'True_Odds_Calculator_2-way'!B180)</f>
        <v>1.56</v>
      </c>
      <c r="C179" s="4">
        <f t="shared" si="22"/>
        <v>0.41841004184100417</v>
      </c>
      <c r="D179">
        <f t="shared" si="23"/>
        <v>0.64102564102564097</v>
      </c>
      <c r="E179">
        <f t="shared" si="24"/>
        <v>5.9435682866645134E-2</v>
      </c>
      <c r="F179">
        <f t="shared" si="25"/>
        <v>-0.20877588241604983</v>
      </c>
      <c r="G179">
        <v>0</v>
      </c>
      <c r="H179">
        <f t="shared" si="26"/>
        <v>0.26821156528269496</v>
      </c>
      <c r="I179">
        <f t="shared" si="27"/>
        <v>-1.133440133613195</v>
      </c>
      <c r="J179">
        <f t="shared" si="28"/>
        <v>1.133440133613195</v>
      </c>
      <c r="K179">
        <f t="shared" si="29"/>
        <v>0.38827686747531459</v>
      </c>
      <c r="L179">
        <f t="shared" si="30"/>
        <v>0.61172313252468546</v>
      </c>
      <c r="M179">
        <f t="shared" si="31"/>
        <v>2.5754817857223409</v>
      </c>
      <c r="N179">
        <f t="shared" si="32"/>
        <v>1.6347264748233892</v>
      </c>
    </row>
    <row r="180" spans="1:14" x14ac:dyDescent="0.25">
      <c r="A180" s="4">
        <f>IF('True_Odds_Calculator_2-way'!A181="","",'True_Odds_Calculator_2-way'!A181)</f>
        <v>2.35</v>
      </c>
      <c r="B180" s="4">
        <f>IF('True_Odds_Calculator_2-way'!B181="","",'True_Odds_Calculator_2-way'!B181)</f>
        <v>1.58</v>
      </c>
      <c r="C180" s="4">
        <f t="shared" si="22"/>
        <v>0.42553191489361702</v>
      </c>
      <c r="D180">
        <f t="shared" si="23"/>
        <v>0.63291139240506322</v>
      </c>
      <c r="E180">
        <f t="shared" si="24"/>
        <v>5.8443307298680303E-2</v>
      </c>
      <c r="F180">
        <f t="shared" si="25"/>
        <v>-0.21088068946943173</v>
      </c>
      <c r="G180">
        <v>0</v>
      </c>
      <c r="H180">
        <f t="shared" si="26"/>
        <v>0.26932399676811203</v>
      </c>
      <c r="I180">
        <f t="shared" si="27"/>
        <v>-1.1301058393680172</v>
      </c>
      <c r="J180">
        <f t="shared" si="28"/>
        <v>1.1301058393680172</v>
      </c>
      <c r="K180">
        <f t="shared" si="29"/>
        <v>0.39593879509760727</v>
      </c>
      <c r="L180">
        <f t="shared" si="30"/>
        <v>0.6040612049023929</v>
      </c>
      <c r="M180">
        <f t="shared" si="31"/>
        <v>2.5256428831468232</v>
      </c>
      <c r="N180">
        <f t="shared" si="32"/>
        <v>1.6554613868334498</v>
      </c>
    </row>
    <row r="181" spans="1:14" x14ac:dyDescent="0.25">
      <c r="A181" s="4">
        <f>IF('True_Odds_Calculator_2-way'!A182="","",'True_Odds_Calculator_2-way'!A182)</f>
        <v>2.31</v>
      </c>
      <c r="B181" s="4">
        <f>IF('True_Odds_Calculator_2-way'!B182="","",'True_Odds_Calculator_2-way'!B182)</f>
        <v>1.65</v>
      </c>
      <c r="C181" s="4">
        <f t="shared" si="22"/>
        <v>0.4329004329004329</v>
      </c>
      <c r="D181">
        <f t="shared" si="23"/>
        <v>0.60606060606060608</v>
      </c>
      <c r="E181">
        <f t="shared" si="24"/>
        <v>3.8961038961038863E-2</v>
      </c>
      <c r="F181">
        <f t="shared" si="25"/>
        <v>-0.22340285976649621</v>
      </c>
      <c r="G181">
        <v>0</v>
      </c>
      <c r="H181">
        <f t="shared" si="26"/>
        <v>0.26236389872753507</v>
      </c>
      <c r="I181">
        <f t="shared" si="27"/>
        <v>-1.0836965077746656</v>
      </c>
      <c r="J181">
        <f t="shared" si="28"/>
        <v>1.0836965077746656</v>
      </c>
      <c r="K181">
        <f t="shared" si="29"/>
        <v>0.41328420662140614</v>
      </c>
      <c r="L181">
        <f t="shared" si="30"/>
        <v>0.58671579337859414</v>
      </c>
      <c r="M181">
        <f t="shared" si="31"/>
        <v>2.4196424251848119</v>
      </c>
      <c r="N181">
        <f t="shared" si="32"/>
        <v>1.7044027300535323</v>
      </c>
    </row>
    <row r="182" spans="1:14" x14ac:dyDescent="0.25">
      <c r="A182" s="4" t="str">
        <f>IF('True_Odds_Calculator_2-way'!A183="","",'True_Odds_Calculator_2-way'!A183)</f>
        <v/>
      </c>
      <c r="B182" s="4" t="str">
        <f>IF('True_Odds_Calculator_2-way'!B183="","",'True_Odds_Calculator_2-way'!B183)</f>
        <v/>
      </c>
      <c r="C182" s="4" t="e">
        <f t="shared" si="22"/>
        <v>#VALUE!</v>
      </c>
      <c r="D182" t="e">
        <f t="shared" si="23"/>
        <v>#VALUE!</v>
      </c>
      <c r="E182" t="e">
        <f t="shared" si="24"/>
        <v>#VALUE!</v>
      </c>
      <c r="F182" t="e">
        <f t="shared" si="25"/>
        <v>#VALUE!</v>
      </c>
      <c r="G182">
        <v>0</v>
      </c>
      <c r="H182" t="e">
        <f t="shared" si="26"/>
        <v>#VALUE!</v>
      </c>
      <c r="I182" t="e">
        <f t="shared" si="27"/>
        <v>#VALUE!</v>
      </c>
      <c r="J182" t="e">
        <f t="shared" si="28"/>
        <v>#VALUE!</v>
      </c>
      <c r="K182" t="str">
        <f t="shared" si="29"/>
        <v/>
      </c>
      <c r="L182" t="str">
        <f t="shared" si="30"/>
        <v/>
      </c>
      <c r="M182" t="str">
        <f t="shared" si="31"/>
        <v/>
      </c>
      <c r="N182" t="str">
        <f t="shared" si="32"/>
        <v/>
      </c>
    </row>
    <row r="183" spans="1:14" x14ac:dyDescent="0.25">
      <c r="A183" s="4" t="str">
        <f>IF('True_Odds_Calculator_2-way'!A184="","",'True_Odds_Calculator_2-way'!A184)</f>
        <v/>
      </c>
      <c r="B183" s="4" t="str">
        <f>IF('True_Odds_Calculator_2-way'!B184="","",'True_Odds_Calculator_2-way'!B184)</f>
        <v/>
      </c>
      <c r="C183" s="4" t="e">
        <f t="shared" si="22"/>
        <v>#VALUE!</v>
      </c>
      <c r="D183" t="e">
        <f t="shared" si="23"/>
        <v>#VALUE!</v>
      </c>
      <c r="E183" t="e">
        <f t="shared" si="24"/>
        <v>#VALUE!</v>
      </c>
      <c r="F183" t="e">
        <f t="shared" si="25"/>
        <v>#VALUE!</v>
      </c>
      <c r="G183">
        <v>0</v>
      </c>
      <c r="H183" t="e">
        <f t="shared" si="26"/>
        <v>#VALUE!</v>
      </c>
      <c r="I183" t="e">
        <f t="shared" si="27"/>
        <v>#VALUE!</v>
      </c>
      <c r="J183" t="e">
        <f t="shared" si="28"/>
        <v>#VALUE!</v>
      </c>
      <c r="K183" t="str">
        <f t="shared" si="29"/>
        <v/>
      </c>
      <c r="L183" t="str">
        <f t="shared" si="30"/>
        <v/>
      </c>
      <c r="M183" t="str">
        <f t="shared" si="31"/>
        <v/>
      </c>
      <c r="N183" t="str">
        <f t="shared" si="32"/>
        <v/>
      </c>
    </row>
    <row r="184" spans="1:14" x14ac:dyDescent="0.25">
      <c r="A184" s="4" t="str">
        <f>IF('True_Odds_Calculator_2-way'!A185="","",'True_Odds_Calculator_2-way'!A185)</f>
        <v/>
      </c>
      <c r="B184" s="4" t="str">
        <f>IF('True_Odds_Calculator_2-way'!B185="","",'True_Odds_Calculator_2-way'!B185)</f>
        <v/>
      </c>
      <c r="C184" s="4" t="e">
        <f t="shared" si="22"/>
        <v>#VALUE!</v>
      </c>
      <c r="D184" t="e">
        <f t="shared" si="23"/>
        <v>#VALUE!</v>
      </c>
      <c r="E184" t="e">
        <f t="shared" si="24"/>
        <v>#VALUE!</v>
      </c>
      <c r="F184" t="e">
        <f t="shared" si="25"/>
        <v>#VALUE!</v>
      </c>
      <c r="G184">
        <v>0</v>
      </c>
      <c r="H184" t="e">
        <f t="shared" si="26"/>
        <v>#VALUE!</v>
      </c>
      <c r="I184" t="e">
        <f t="shared" si="27"/>
        <v>#VALUE!</v>
      </c>
      <c r="J184" t="e">
        <f t="shared" si="28"/>
        <v>#VALUE!</v>
      </c>
      <c r="K184" t="str">
        <f t="shared" si="29"/>
        <v/>
      </c>
      <c r="L184" t="str">
        <f t="shared" si="30"/>
        <v/>
      </c>
      <c r="M184" t="str">
        <f t="shared" si="31"/>
        <v/>
      </c>
      <c r="N184" t="str">
        <f t="shared" si="32"/>
        <v/>
      </c>
    </row>
    <row r="185" spans="1:14" x14ac:dyDescent="0.25">
      <c r="A185" s="4" t="str">
        <f>IF('True_Odds_Calculator_2-way'!A186="","",'True_Odds_Calculator_2-way'!A186)</f>
        <v/>
      </c>
      <c r="B185" s="4" t="str">
        <f>IF('True_Odds_Calculator_2-way'!B186="","",'True_Odds_Calculator_2-way'!B186)</f>
        <v/>
      </c>
      <c r="C185" s="4" t="e">
        <f t="shared" si="22"/>
        <v>#VALUE!</v>
      </c>
      <c r="D185" t="e">
        <f t="shared" si="23"/>
        <v>#VALUE!</v>
      </c>
      <c r="E185" t="e">
        <f t="shared" si="24"/>
        <v>#VALUE!</v>
      </c>
      <c r="F185" t="e">
        <f t="shared" si="25"/>
        <v>#VALUE!</v>
      </c>
      <c r="G185">
        <v>0</v>
      </c>
      <c r="H185" t="e">
        <f t="shared" si="26"/>
        <v>#VALUE!</v>
      </c>
      <c r="I185" t="e">
        <f t="shared" si="27"/>
        <v>#VALUE!</v>
      </c>
      <c r="J185" t="e">
        <f t="shared" si="28"/>
        <v>#VALUE!</v>
      </c>
      <c r="K185" t="str">
        <f t="shared" si="29"/>
        <v/>
      </c>
      <c r="L185" t="str">
        <f t="shared" si="30"/>
        <v/>
      </c>
      <c r="M185" t="str">
        <f t="shared" si="31"/>
        <v/>
      </c>
      <c r="N185" t="str">
        <f t="shared" si="32"/>
        <v/>
      </c>
    </row>
    <row r="186" spans="1:14" x14ac:dyDescent="0.25">
      <c r="A186" s="4" t="str">
        <f>IF('True_Odds_Calculator_2-way'!A187="","",'True_Odds_Calculator_2-way'!A187)</f>
        <v/>
      </c>
      <c r="B186" s="4" t="str">
        <f>IF('True_Odds_Calculator_2-way'!B187="","",'True_Odds_Calculator_2-way'!B187)</f>
        <v/>
      </c>
      <c r="C186" s="4" t="e">
        <f t="shared" si="22"/>
        <v>#VALUE!</v>
      </c>
      <c r="D186" t="e">
        <f t="shared" si="23"/>
        <v>#VALUE!</v>
      </c>
      <c r="E186" t="e">
        <f t="shared" si="24"/>
        <v>#VALUE!</v>
      </c>
      <c r="F186" t="e">
        <f t="shared" si="25"/>
        <v>#VALUE!</v>
      </c>
      <c r="G186">
        <v>0</v>
      </c>
      <c r="H186" t="e">
        <f t="shared" si="26"/>
        <v>#VALUE!</v>
      </c>
      <c r="I186" t="e">
        <f t="shared" si="27"/>
        <v>#VALUE!</v>
      </c>
      <c r="J186" t="e">
        <f t="shared" si="28"/>
        <v>#VALUE!</v>
      </c>
      <c r="K186" t="str">
        <f t="shared" si="29"/>
        <v/>
      </c>
      <c r="L186" t="str">
        <f t="shared" si="30"/>
        <v/>
      </c>
      <c r="M186" t="str">
        <f t="shared" si="31"/>
        <v/>
      </c>
      <c r="N186" t="str">
        <f t="shared" si="32"/>
        <v/>
      </c>
    </row>
    <row r="187" spans="1:14" x14ac:dyDescent="0.25">
      <c r="A187" s="4" t="str">
        <f>IF('True_Odds_Calculator_2-way'!A188="","",'True_Odds_Calculator_2-way'!A188)</f>
        <v/>
      </c>
      <c r="B187" s="4" t="str">
        <f>IF('True_Odds_Calculator_2-way'!B188="","",'True_Odds_Calculator_2-way'!B188)</f>
        <v/>
      </c>
      <c r="C187" s="4" t="e">
        <f t="shared" si="22"/>
        <v>#VALUE!</v>
      </c>
      <c r="D187" t="e">
        <f t="shared" si="23"/>
        <v>#VALUE!</v>
      </c>
      <c r="E187" t="e">
        <f t="shared" si="24"/>
        <v>#VALUE!</v>
      </c>
      <c r="F187" t="e">
        <f t="shared" si="25"/>
        <v>#VALUE!</v>
      </c>
      <c r="G187">
        <v>0</v>
      </c>
      <c r="H187" t="e">
        <f t="shared" si="26"/>
        <v>#VALUE!</v>
      </c>
      <c r="I187" t="e">
        <f t="shared" si="27"/>
        <v>#VALUE!</v>
      </c>
      <c r="J187" t="e">
        <f t="shared" si="28"/>
        <v>#VALUE!</v>
      </c>
      <c r="K187" t="str">
        <f t="shared" si="29"/>
        <v/>
      </c>
      <c r="L187" t="str">
        <f t="shared" si="30"/>
        <v/>
      </c>
      <c r="M187" t="str">
        <f t="shared" si="31"/>
        <v/>
      </c>
      <c r="N187" t="str">
        <f t="shared" si="32"/>
        <v/>
      </c>
    </row>
    <row r="188" spans="1:14" x14ac:dyDescent="0.25">
      <c r="A188" s="4" t="str">
        <f>IF('True_Odds_Calculator_2-way'!A189="","",'True_Odds_Calculator_2-way'!A189)</f>
        <v/>
      </c>
      <c r="B188" s="4" t="str">
        <f>IF('True_Odds_Calculator_2-way'!B189="","",'True_Odds_Calculator_2-way'!B189)</f>
        <v/>
      </c>
      <c r="C188" s="4" t="e">
        <f t="shared" si="22"/>
        <v>#VALUE!</v>
      </c>
      <c r="D188" t="e">
        <f t="shared" si="23"/>
        <v>#VALUE!</v>
      </c>
      <c r="E188" t="e">
        <f t="shared" si="24"/>
        <v>#VALUE!</v>
      </c>
      <c r="F188" t="e">
        <f t="shared" si="25"/>
        <v>#VALUE!</v>
      </c>
      <c r="G188">
        <v>0</v>
      </c>
      <c r="H188" t="e">
        <f t="shared" si="26"/>
        <v>#VALUE!</v>
      </c>
      <c r="I188" t="e">
        <f t="shared" si="27"/>
        <v>#VALUE!</v>
      </c>
      <c r="J188" t="e">
        <f t="shared" si="28"/>
        <v>#VALUE!</v>
      </c>
      <c r="K188" t="str">
        <f t="shared" si="29"/>
        <v/>
      </c>
      <c r="L188" t="str">
        <f t="shared" si="30"/>
        <v/>
      </c>
      <c r="M188" t="str">
        <f t="shared" si="31"/>
        <v/>
      </c>
      <c r="N188" t="str">
        <f t="shared" si="32"/>
        <v/>
      </c>
    </row>
    <row r="189" spans="1:14" x14ac:dyDescent="0.25">
      <c r="A189" s="4" t="str">
        <f>IF('True_Odds_Calculator_2-way'!A190="","",'True_Odds_Calculator_2-way'!A190)</f>
        <v/>
      </c>
      <c r="B189" s="4" t="str">
        <f>IF('True_Odds_Calculator_2-way'!B190="","",'True_Odds_Calculator_2-way'!B190)</f>
        <v/>
      </c>
      <c r="C189" s="4" t="e">
        <f t="shared" si="22"/>
        <v>#VALUE!</v>
      </c>
      <c r="D189" t="e">
        <f t="shared" si="23"/>
        <v>#VALUE!</v>
      </c>
      <c r="E189" t="e">
        <f t="shared" si="24"/>
        <v>#VALUE!</v>
      </c>
      <c r="F189" t="e">
        <f t="shared" si="25"/>
        <v>#VALUE!</v>
      </c>
      <c r="G189">
        <v>0</v>
      </c>
      <c r="H189" t="e">
        <f t="shared" si="26"/>
        <v>#VALUE!</v>
      </c>
      <c r="I189" t="e">
        <f t="shared" si="27"/>
        <v>#VALUE!</v>
      </c>
      <c r="J189" t="e">
        <f t="shared" si="28"/>
        <v>#VALUE!</v>
      </c>
      <c r="K189" t="str">
        <f t="shared" si="29"/>
        <v/>
      </c>
      <c r="L189" t="str">
        <f t="shared" si="30"/>
        <v/>
      </c>
      <c r="M189" t="str">
        <f t="shared" si="31"/>
        <v/>
      </c>
      <c r="N189" t="str">
        <f t="shared" si="32"/>
        <v/>
      </c>
    </row>
    <row r="190" spans="1:14" x14ac:dyDescent="0.25">
      <c r="A190" s="4" t="str">
        <f>IF('True_Odds_Calculator_2-way'!A191="","",'True_Odds_Calculator_2-way'!A191)</f>
        <v/>
      </c>
      <c r="B190" s="4" t="str">
        <f>IF('True_Odds_Calculator_2-way'!B191="","",'True_Odds_Calculator_2-way'!B191)</f>
        <v/>
      </c>
      <c r="C190" s="4" t="e">
        <f t="shared" si="22"/>
        <v>#VALUE!</v>
      </c>
      <c r="D190" t="e">
        <f t="shared" si="23"/>
        <v>#VALUE!</v>
      </c>
      <c r="E190" t="e">
        <f t="shared" si="24"/>
        <v>#VALUE!</v>
      </c>
      <c r="F190" t="e">
        <f t="shared" si="25"/>
        <v>#VALUE!</v>
      </c>
      <c r="G190">
        <v>0</v>
      </c>
      <c r="H190" t="e">
        <f t="shared" si="26"/>
        <v>#VALUE!</v>
      </c>
      <c r="I190" t="e">
        <f t="shared" si="27"/>
        <v>#VALUE!</v>
      </c>
      <c r="J190" t="e">
        <f t="shared" si="28"/>
        <v>#VALUE!</v>
      </c>
      <c r="K190" t="str">
        <f t="shared" si="29"/>
        <v/>
      </c>
      <c r="L190" t="str">
        <f t="shared" si="30"/>
        <v/>
      </c>
      <c r="M190" t="str">
        <f t="shared" si="31"/>
        <v/>
      </c>
      <c r="N190" t="str">
        <f t="shared" si="32"/>
        <v/>
      </c>
    </row>
    <row r="191" spans="1:14" x14ac:dyDescent="0.25">
      <c r="A191" s="4" t="str">
        <f>IF('True_Odds_Calculator_2-way'!A192="","",'True_Odds_Calculator_2-way'!A192)</f>
        <v/>
      </c>
      <c r="B191" s="4" t="str">
        <f>IF('True_Odds_Calculator_2-way'!B192="","",'True_Odds_Calculator_2-way'!B192)</f>
        <v/>
      </c>
      <c r="C191" s="4" t="e">
        <f t="shared" si="22"/>
        <v>#VALUE!</v>
      </c>
      <c r="D191" t="e">
        <f t="shared" si="23"/>
        <v>#VALUE!</v>
      </c>
      <c r="E191" t="e">
        <f t="shared" si="24"/>
        <v>#VALUE!</v>
      </c>
      <c r="F191" t="e">
        <f t="shared" si="25"/>
        <v>#VALUE!</v>
      </c>
      <c r="G191">
        <v>0</v>
      </c>
      <c r="H191" t="e">
        <f t="shared" si="26"/>
        <v>#VALUE!</v>
      </c>
      <c r="I191" t="e">
        <f t="shared" si="27"/>
        <v>#VALUE!</v>
      </c>
      <c r="J191" t="e">
        <f t="shared" si="28"/>
        <v>#VALUE!</v>
      </c>
      <c r="K191" t="str">
        <f t="shared" si="29"/>
        <v/>
      </c>
      <c r="L191" t="str">
        <f t="shared" si="30"/>
        <v/>
      </c>
      <c r="M191" t="str">
        <f t="shared" si="31"/>
        <v/>
      </c>
      <c r="N191" t="str">
        <f t="shared" si="32"/>
        <v/>
      </c>
    </row>
    <row r="192" spans="1:14" x14ac:dyDescent="0.25">
      <c r="A192" s="4" t="str">
        <f>IF('True_Odds_Calculator_2-way'!A193="","",'True_Odds_Calculator_2-way'!A193)</f>
        <v/>
      </c>
      <c r="B192" s="4" t="str">
        <f>IF('True_Odds_Calculator_2-way'!B193="","",'True_Odds_Calculator_2-way'!B193)</f>
        <v/>
      </c>
      <c r="C192" s="4" t="e">
        <f t="shared" si="22"/>
        <v>#VALUE!</v>
      </c>
      <c r="D192" t="e">
        <f t="shared" si="23"/>
        <v>#VALUE!</v>
      </c>
      <c r="E192" t="e">
        <f t="shared" si="24"/>
        <v>#VALUE!</v>
      </c>
      <c r="F192" t="e">
        <f t="shared" si="25"/>
        <v>#VALUE!</v>
      </c>
      <c r="G192">
        <v>0</v>
      </c>
      <c r="H192" t="e">
        <f t="shared" si="26"/>
        <v>#VALUE!</v>
      </c>
      <c r="I192" t="e">
        <f t="shared" si="27"/>
        <v>#VALUE!</v>
      </c>
      <c r="J192" t="e">
        <f t="shared" si="28"/>
        <v>#VALUE!</v>
      </c>
      <c r="K192" t="str">
        <f t="shared" si="29"/>
        <v/>
      </c>
      <c r="L192" t="str">
        <f t="shared" si="30"/>
        <v/>
      </c>
      <c r="M192" t="str">
        <f t="shared" si="31"/>
        <v/>
      </c>
      <c r="N192" t="str">
        <f t="shared" si="32"/>
        <v/>
      </c>
    </row>
    <row r="193" spans="1:14" x14ac:dyDescent="0.25">
      <c r="A193" s="4" t="str">
        <f>IF('True_Odds_Calculator_2-way'!A194="","",'True_Odds_Calculator_2-way'!A194)</f>
        <v/>
      </c>
      <c r="B193" s="4" t="str">
        <f>IF('True_Odds_Calculator_2-way'!B194="","",'True_Odds_Calculator_2-way'!B194)</f>
        <v/>
      </c>
      <c r="C193" s="4" t="e">
        <f t="shared" si="22"/>
        <v>#VALUE!</v>
      </c>
      <c r="D193" t="e">
        <f t="shared" si="23"/>
        <v>#VALUE!</v>
      </c>
      <c r="E193" t="e">
        <f t="shared" si="24"/>
        <v>#VALUE!</v>
      </c>
      <c r="F193" t="e">
        <f t="shared" si="25"/>
        <v>#VALUE!</v>
      </c>
      <c r="G193">
        <v>0</v>
      </c>
      <c r="H193" t="e">
        <f t="shared" si="26"/>
        <v>#VALUE!</v>
      </c>
      <c r="I193" t="e">
        <f t="shared" si="27"/>
        <v>#VALUE!</v>
      </c>
      <c r="J193" t="e">
        <f t="shared" si="28"/>
        <v>#VALUE!</v>
      </c>
      <c r="K193" t="str">
        <f t="shared" si="29"/>
        <v/>
      </c>
      <c r="L193" t="str">
        <f t="shared" si="30"/>
        <v/>
      </c>
      <c r="M193" t="str">
        <f t="shared" si="31"/>
        <v/>
      </c>
      <c r="N193" t="str">
        <f t="shared" si="32"/>
        <v/>
      </c>
    </row>
    <row r="194" spans="1:14" x14ac:dyDescent="0.25">
      <c r="A194" s="4" t="str">
        <f>IF('True_Odds_Calculator_2-way'!A195="","",'True_Odds_Calculator_2-way'!A195)</f>
        <v/>
      </c>
      <c r="B194" s="4" t="str">
        <f>IF('True_Odds_Calculator_2-way'!B195="","",'True_Odds_Calculator_2-way'!B195)</f>
        <v/>
      </c>
      <c r="C194" s="4" t="e">
        <f t="shared" si="22"/>
        <v>#VALUE!</v>
      </c>
      <c r="D194" t="e">
        <f t="shared" si="23"/>
        <v>#VALUE!</v>
      </c>
      <c r="E194" t="e">
        <f t="shared" si="24"/>
        <v>#VALUE!</v>
      </c>
      <c r="F194" t="e">
        <f t="shared" si="25"/>
        <v>#VALUE!</v>
      </c>
      <c r="G194">
        <v>0</v>
      </c>
      <c r="H194" t="e">
        <f t="shared" si="26"/>
        <v>#VALUE!</v>
      </c>
      <c r="I194" t="e">
        <f t="shared" si="27"/>
        <v>#VALUE!</v>
      </c>
      <c r="J194" t="e">
        <f t="shared" si="28"/>
        <v>#VALUE!</v>
      </c>
      <c r="K194" t="str">
        <f t="shared" si="29"/>
        <v/>
      </c>
      <c r="L194" t="str">
        <f t="shared" si="30"/>
        <v/>
      </c>
      <c r="M194" t="str">
        <f t="shared" si="31"/>
        <v/>
      </c>
      <c r="N194" t="str">
        <f t="shared" si="32"/>
        <v/>
      </c>
    </row>
    <row r="195" spans="1:14" x14ac:dyDescent="0.25">
      <c r="A195" s="4" t="str">
        <f>IF('True_Odds_Calculator_2-way'!A196="","",'True_Odds_Calculator_2-way'!A196)</f>
        <v/>
      </c>
      <c r="B195" s="4" t="str">
        <f>IF('True_Odds_Calculator_2-way'!B196="","",'True_Odds_Calculator_2-way'!B196)</f>
        <v/>
      </c>
      <c r="C195" s="4" t="e">
        <f t="shared" ref="C195:C258" si="33">1/A195</f>
        <v>#VALUE!</v>
      </c>
      <c r="D195" t="e">
        <f t="shared" ref="D195:D258" si="34">1/B195</f>
        <v>#VALUE!</v>
      </c>
      <c r="E195" t="e">
        <f t="shared" ref="E195:E258" si="35">C195+D195-1</f>
        <v>#VALUE!</v>
      </c>
      <c r="F195" t="e">
        <f t="shared" ref="F195:F258" si="36">C195+D195-(C195*D195)-1</f>
        <v>#VALUE!</v>
      </c>
      <c r="G195">
        <v>0</v>
      </c>
      <c r="H195" t="e">
        <f t="shared" ref="H195:H258" si="37">C195*D195</f>
        <v>#VALUE!</v>
      </c>
      <c r="I195" t="e">
        <f t="shared" ref="I195:I258" si="38">((-4*F195*H195)^0.5)/(2*F195)</f>
        <v>#VALUE!</v>
      </c>
      <c r="J195" t="e">
        <f t="shared" ref="J195:J258" si="39">(-((-4*F195*H195)^0.5))/(2*F195)</f>
        <v>#VALUE!</v>
      </c>
      <c r="K195" t="str">
        <f t="shared" ref="K195:K258" si="40">IF(A195="","",(C195/($J195+C195-($J195*C195))))</f>
        <v/>
      </c>
      <c r="L195" t="str">
        <f t="shared" ref="L195:L258" si="41">IF(B195="","",(D195/($J195+D195-($J195*D195))))</f>
        <v/>
      </c>
      <c r="M195" t="str">
        <f t="shared" ref="M195:M258" si="42">IF(A195="","",1/K195)</f>
        <v/>
      </c>
      <c r="N195" t="str">
        <f t="shared" ref="N195:N258" si="43">IF(B195="","",1/L195)</f>
        <v/>
      </c>
    </row>
    <row r="196" spans="1:14" x14ac:dyDescent="0.25">
      <c r="A196" s="4" t="str">
        <f>IF('True_Odds_Calculator_2-way'!A197="","",'True_Odds_Calculator_2-way'!A197)</f>
        <v/>
      </c>
      <c r="B196" s="4" t="str">
        <f>IF('True_Odds_Calculator_2-way'!B197="","",'True_Odds_Calculator_2-way'!B197)</f>
        <v/>
      </c>
      <c r="C196" s="4" t="e">
        <f t="shared" si="33"/>
        <v>#VALUE!</v>
      </c>
      <c r="D196" t="e">
        <f t="shared" si="34"/>
        <v>#VALUE!</v>
      </c>
      <c r="E196" t="e">
        <f t="shared" si="35"/>
        <v>#VALUE!</v>
      </c>
      <c r="F196" t="e">
        <f t="shared" si="36"/>
        <v>#VALUE!</v>
      </c>
      <c r="G196">
        <v>0</v>
      </c>
      <c r="H196" t="e">
        <f t="shared" si="37"/>
        <v>#VALUE!</v>
      </c>
      <c r="I196" t="e">
        <f t="shared" si="38"/>
        <v>#VALUE!</v>
      </c>
      <c r="J196" t="e">
        <f t="shared" si="39"/>
        <v>#VALUE!</v>
      </c>
      <c r="K196" t="str">
        <f t="shared" si="40"/>
        <v/>
      </c>
      <c r="L196" t="str">
        <f t="shared" si="41"/>
        <v/>
      </c>
      <c r="M196" t="str">
        <f t="shared" si="42"/>
        <v/>
      </c>
      <c r="N196" t="str">
        <f t="shared" si="43"/>
        <v/>
      </c>
    </row>
    <row r="197" spans="1:14" x14ac:dyDescent="0.25">
      <c r="A197" s="4" t="str">
        <f>IF('True_Odds_Calculator_2-way'!A198="","",'True_Odds_Calculator_2-way'!A198)</f>
        <v/>
      </c>
      <c r="B197" s="4" t="str">
        <f>IF('True_Odds_Calculator_2-way'!B198="","",'True_Odds_Calculator_2-way'!B198)</f>
        <v/>
      </c>
      <c r="C197" s="4" t="e">
        <f t="shared" si="33"/>
        <v>#VALUE!</v>
      </c>
      <c r="D197" t="e">
        <f t="shared" si="34"/>
        <v>#VALUE!</v>
      </c>
      <c r="E197" t="e">
        <f t="shared" si="35"/>
        <v>#VALUE!</v>
      </c>
      <c r="F197" t="e">
        <f t="shared" si="36"/>
        <v>#VALUE!</v>
      </c>
      <c r="G197">
        <v>0</v>
      </c>
      <c r="H197" t="e">
        <f t="shared" si="37"/>
        <v>#VALUE!</v>
      </c>
      <c r="I197" t="e">
        <f t="shared" si="38"/>
        <v>#VALUE!</v>
      </c>
      <c r="J197" t="e">
        <f t="shared" si="39"/>
        <v>#VALUE!</v>
      </c>
      <c r="K197" t="str">
        <f t="shared" si="40"/>
        <v/>
      </c>
      <c r="L197" t="str">
        <f t="shared" si="41"/>
        <v/>
      </c>
      <c r="M197" t="str">
        <f t="shared" si="42"/>
        <v/>
      </c>
      <c r="N197" t="str">
        <f t="shared" si="43"/>
        <v/>
      </c>
    </row>
    <row r="198" spans="1:14" x14ac:dyDescent="0.25">
      <c r="A198" s="4" t="str">
        <f>IF('True_Odds_Calculator_2-way'!A199="","",'True_Odds_Calculator_2-way'!A199)</f>
        <v/>
      </c>
      <c r="B198" s="4" t="str">
        <f>IF('True_Odds_Calculator_2-way'!B199="","",'True_Odds_Calculator_2-way'!B199)</f>
        <v/>
      </c>
      <c r="C198" s="4" t="e">
        <f t="shared" si="33"/>
        <v>#VALUE!</v>
      </c>
      <c r="D198" t="e">
        <f t="shared" si="34"/>
        <v>#VALUE!</v>
      </c>
      <c r="E198" t="e">
        <f t="shared" si="35"/>
        <v>#VALUE!</v>
      </c>
      <c r="F198" t="e">
        <f t="shared" si="36"/>
        <v>#VALUE!</v>
      </c>
      <c r="G198">
        <v>0</v>
      </c>
      <c r="H198" t="e">
        <f t="shared" si="37"/>
        <v>#VALUE!</v>
      </c>
      <c r="I198" t="e">
        <f t="shared" si="38"/>
        <v>#VALUE!</v>
      </c>
      <c r="J198" t="e">
        <f t="shared" si="39"/>
        <v>#VALUE!</v>
      </c>
      <c r="K198" t="str">
        <f t="shared" si="40"/>
        <v/>
      </c>
      <c r="L198" t="str">
        <f t="shared" si="41"/>
        <v/>
      </c>
      <c r="M198" t="str">
        <f t="shared" si="42"/>
        <v/>
      </c>
      <c r="N198" t="str">
        <f t="shared" si="43"/>
        <v/>
      </c>
    </row>
    <row r="199" spans="1:14" x14ac:dyDescent="0.25">
      <c r="A199" s="4" t="str">
        <f>IF('True_Odds_Calculator_2-way'!A200="","",'True_Odds_Calculator_2-way'!A200)</f>
        <v/>
      </c>
      <c r="B199" s="4" t="str">
        <f>IF('True_Odds_Calculator_2-way'!B200="","",'True_Odds_Calculator_2-way'!B200)</f>
        <v/>
      </c>
      <c r="C199" s="4" t="e">
        <f t="shared" si="33"/>
        <v>#VALUE!</v>
      </c>
      <c r="D199" t="e">
        <f t="shared" si="34"/>
        <v>#VALUE!</v>
      </c>
      <c r="E199" t="e">
        <f t="shared" si="35"/>
        <v>#VALUE!</v>
      </c>
      <c r="F199" t="e">
        <f t="shared" si="36"/>
        <v>#VALUE!</v>
      </c>
      <c r="G199">
        <v>0</v>
      </c>
      <c r="H199" t="e">
        <f t="shared" si="37"/>
        <v>#VALUE!</v>
      </c>
      <c r="I199" t="e">
        <f t="shared" si="38"/>
        <v>#VALUE!</v>
      </c>
      <c r="J199" t="e">
        <f t="shared" si="39"/>
        <v>#VALUE!</v>
      </c>
      <c r="K199" t="str">
        <f t="shared" si="40"/>
        <v/>
      </c>
      <c r="L199" t="str">
        <f t="shared" si="41"/>
        <v/>
      </c>
      <c r="M199" t="str">
        <f t="shared" si="42"/>
        <v/>
      </c>
      <c r="N199" t="str">
        <f t="shared" si="43"/>
        <v/>
      </c>
    </row>
    <row r="200" spans="1:14" x14ac:dyDescent="0.25">
      <c r="A200" s="4" t="str">
        <f>IF('True_Odds_Calculator_2-way'!A201="","",'True_Odds_Calculator_2-way'!A201)</f>
        <v/>
      </c>
      <c r="B200" s="4" t="str">
        <f>IF('True_Odds_Calculator_2-way'!B201="","",'True_Odds_Calculator_2-way'!B201)</f>
        <v/>
      </c>
      <c r="C200" s="4" t="e">
        <f t="shared" si="33"/>
        <v>#VALUE!</v>
      </c>
      <c r="D200" t="e">
        <f t="shared" si="34"/>
        <v>#VALUE!</v>
      </c>
      <c r="E200" t="e">
        <f t="shared" si="35"/>
        <v>#VALUE!</v>
      </c>
      <c r="F200" t="e">
        <f t="shared" si="36"/>
        <v>#VALUE!</v>
      </c>
      <c r="G200">
        <v>0</v>
      </c>
      <c r="H200" t="e">
        <f t="shared" si="37"/>
        <v>#VALUE!</v>
      </c>
      <c r="I200" t="e">
        <f t="shared" si="38"/>
        <v>#VALUE!</v>
      </c>
      <c r="J200" t="e">
        <f t="shared" si="39"/>
        <v>#VALUE!</v>
      </c>
      <c r="K200" t="str">
        <f t="shared" si="40"/>
        <v/>
      </c>
      <c r="L200" t="str">
        <f t="shared" si="41"/>
        <v/>
      </c>
      <c r="M200" t="str">
        <f t="shared" si="42"/>
        <v/>
      </c>
      <c r="N200" t="str">
        <f t="shared" si="43"/>
        <v/>
      </c>
    </row>
    <row r="201" spans="1:14" x14ac:dyDescent="0.25">
      <c r="A201" s="4" t="str">
        <f>IF('True_Odds_Calculator_2-way'!A202="","",'True_Odds_Calculator_2-way'!A202)</f>
        <v/>
      </c>
      <c r="B201" s="4" t="str">
        <f>IF('True_Odds_Calculator_2-way'!B202="","",'True_Odds_Calculator_2-way'!B202)</f>
        <v/>
      </c>
      <c r="C201" s="4" t="e">
        <f t="shared" si="33"/>
        <v>#VALUE!</v>
      </c>
      <c r="D201" t="e">
        <f t="shared" si="34"/>
        <v>#VALUE!</v>
      </c>
      <c r="E201" t="e">
        <f t="shared" si="35"/>
        <v>#VALUE!</v>
      </c>
      <c r="F201" t="e">
        <f t="shared" si="36"/>
        <v>#VALUE!</v>
      </c>
      <c r="G201">
        <v>0</v>
      </c>
      <c r="H201" t="e">
        <f t="shared" si="37"/>
        <v>#VALUE!</v>
      </c>
      <c r="I201" t="e">
        <f t="shared" si="38"/>
        <v>#VALUE!</v>
      </c>
      <c r="J201" t="e">
        <f t="shared" si="39"/>
        <v>#VALUE!</v>
      </c>
      <c r="K201" t="str">
        <f t="shared" si="40"/>
        <v/>
      </c>
      <c r="L201" t="str">
        <f t="shared" si="41"/>
        <v/>
      </c>
      <c r="M201" t="str">
        <f t="shared" si="42"/>
        <v/>
      </c>
      <c r="N201" t="str">
        <f t="shared" si="43"/>
        <v/>
      </c>
    </row>
    <row r="202" spans="1:14" x14ac:dyDescent="0.25">
      <c r="A202" s="4" t="str">
        <f>IF('True_Odds_Calculator_2-way'!A203="","",'True_Odds_Calculator_2-way'!A203)</f>
        <v/>
      </c>
      <c r="B202" s="4" t="str">
        <f>IF('True_Odds_Calculator_2-way'!B203="","",'True_Odds_Calculator_2-way'!B203)</f>
        <v/>
      </c>
      <c r="C202" s="4" t="e">
        <f t="shared" si="33"/>
        <v>#VALUE!</v>
      </c>
      <c r="D202" t="e">
        <f t="shared" si="34"/>
        <v>#VALUE!</v>
      </c>
      <c r="E202" t="e">
        <f t="shared" si="35"/>
        <v>#VALUE!</v>
      </c>
      <c r="F202" t="e">
        <f t="shared" si="36"/>
        <v>#VALUE!</v>
      </c>
      <c r="G202">
        <v>0</v>
      </c>
      <c r="H202" t="e">
        <f t="shared" si="37"/>
        <v>#VALUE!</v>
      </c>
      <c r="I202" t="e">
        <f t="shared" si="38"/>
        <v>#VALUE!</v>
      </c>
      <c r="J202" t="e">
        <f t="shared" si="39"/>
        <v>#VALUE!</v>
      </c>
      <c r="K202" t="str">
        <f t="shared" si="40"/>
        <v/>
      </c>
      <c r="L202" t="str">
        <f t="shared" si="41"/>
        <v/>
      </c>
      <c r="M202" t="str">
        <f t="shared" si="42"/>
        <v/>
      </c>
      <c r="N202" t="str">
        <f t="shared" si="43"/>
        <v/>
      </c>
    </row>
    <row r="203" spans="1:14" x14ac:dyDescent="0.25">
      <c r="A203" s="4" t="str">
        <f>IF('True_Odds_Calculator_2-way'!A204="","",'True_Odds_Calculator_2-way'!A204)</f>
        <v/>
      </c>
      <c r="B203" s="4" t="str">
        <f>IF('True_Odds_Calculator_2-way'!B204="","",'True_Odds_Calculator_2-way'!B204)</f>
        <v/>
      </c>
      <c r="C203" s="4" t="e">
        <f t="shared" si="33"/>
        <v>#VALUE!</v>
      </c>
      <c r="D203" t="e">
        <f t="shared" si="34"/>
        <v>#VALUE!</v>
      </c>
      <c r="E203" t="e">
        <f t="shared" si="35"/>
        <v>#VALUE!</v>
      </c>
      <c r="F203" t="e">
        <f t="shared" si="36"/>
        <v>#VALUE!</v>
      </c>
      <c r="G203">
        <v>0</v>
      </c>
      <c r="H203" t="e">
        <f t="shared" si="37"/>
        <v>#VALUE!</v>
      </c>
      <c r="I203" t="e">
        <f t="shared" si="38"/>
        <v>#VALUE!</v>
      </c>
      <c r="J203" t="e">
        <f t="shared" si="39"/>
        <v>#VALUE!</v>
      </c>
      <c r="K203" t="str">
        <f t="shared" si="40"/>
        <v/>
      </c>
      <c r="L203" t="str">
        <f t="shared" si="41"/>
        <v/>
      </c>
      <c r="M203" t="str">
        <f t="shared" si="42"/>
        <v/>
      </c>
      <c r="N203" t="str">
        <f t="shared" si="43"/>
        <v/>
      </c>
    </row>
    <row r="204" spans="1:14" x14ac:dyDescent="0.25">
      <c r="A204" s="4" t="str">
        <f>IF('True_Odds_Calculator_2-way'!A205="","",'True_Odds_Calculator_2-way'!A205)</f>
        <v/>
      </c>
      <c r="B204" s="4" t="str">
        <f>IF('True_Odds_Calculator_2-way'!B205="","",'True_Odds_Calculator_2-way'!B205)</f>
        <v/>
      </c>
      <c r="C204" s="4" t="e">
        <f t="shared" si="33"/>
        <v>#VALUE!</v>
      </c>
      <c r="D204" t="e">
        <f t="shared" si="34"/>
        <v>#VALUE!</v>
      </c>
      <c r="E204" t="e">
        <f t="shared" si="35"/>
        <v>#VALUE!</v>
      </c>
      <c r="F204" t="e">
        <f t="shared" si="36"/>
        <v>#VALUE!</v>
      </c>
      <c r="G204">
        <v>0</v>
      </c>
      <c r="H204" t="e">
        <f t="shared" si="37"/>
        <v>#VALUE!</v>
      </c>
      <c r="I204" t="e">
        <f t="shared" si="38"/>
        <v>#VALUE!</v>
      </c>
      <c r="J204" t="e">
        <f t="shared" si="39"/>
        <v>#VALUE!</v>
      </c>
      <c r="K204" t="str">
        <f t="shared" si="40"/>
        <v/>
      </c>
      <c r="L204" t="str">
        <f t="shared" si="41"/>
        <v/>
      </c>
      <c r="M204" t="str">
        <f t="shared" si="42"/>
        <v/>
      </c>
      <c r="N204" t="str">
        <f t="shared" si="43"/>
        <v/>
      </c>
    </row>
    <row r="205" spans="1:14" x14ac:dyDescent="0.25">
      <c r="A205" s="4" t="str">
        <f>IF('True_Odds_Calculator_2-way'!A206="","",'True_Odds_Calculator_2-way'!A206)</f>
        <v/>
      </c>
      <c r="B205" s="4" t="str">
        <f>IF('True_Odds_Calculator_2-way'!B206="","",'True_Odds_Calculator_2-way'!B206)</f>
        <v/>
      </c>
      <c r="C205" s="4" t="e">
        <f t="shared" si="33"/>
        <v>#VALUE!</v>
      </c>
      <c r="D205" t="e">
        <f t="shared" si="34"/>
        <v>#VALUE!</v>
      </c>
      <c r="E205" t="e">
        <f t="shared" si="35"/>
        <v>#VALUE!</v>
      </c>
      <c r="F205" t="e">
        <f t="shared" si="36"/>
        <v>#VALUE!</v>
      </c>
      <c r="G205">
        <v>0</v>
      </c>
      <c r="H205" t="e">
        <f t="shared" si="37"/>
        <v>#VALUE!</v>
      </c>
      <c r="I205" t="e">
        <f t="shared" si="38"/>
        <v>#VALUE!</v>
      </c>
      <c r="J205" t="e">
        <f t="shared" si="39"/>
        <v>#VALUE!</v>
      </c>
      <c r="K205" t="str">
        <f t="shared" si="40"/>
        <v/>
      </c>
      <c r="L205" t="str">
        <f t="shared" si="41"/>
        <v/>
      </c>
      <c r="M205" t="str">
        <f t="shared" si="42"/>
        <v/>
      </c>
      <c r="N205" t="str">
        <f t="shared" si="43"/>
        <v/>
      </c>
    </row>
    <row r="206" spans="1:14" x14ac:dyDescent="0.25">
      <c r="A206" s="4" t="str">
        <f>IF('True_Odds_Calculator_2-way'!A207="","",'True_Odds_Calculator_2-way'!A207)</f>
        <v/>
      </c>
      <c r="B206" s="4" t="str">
        <f>IF('True_Odds_Calculator_2-way'!B207="","",'True_Odds_Calculator_2-way'!B207)</f>
        <v/>
      </c>
      <c r="C206" s="4" t="e">
        <f t="shared" si="33"/>
        <v>#VALUE!</v>
      </c>
      <c r="D206" t="e">
        <f t="shared" si="34"/>
        <v>#VALUE!</v>
      </c>
      <c r="E206" t="e">
        <f t="shared" si="35"/>
        <v>#VALUE!</v>
      </c>
      <c r="F206" t="e">
        <f t="shared" si="36"/>
        <v>#VALUE!</v>
      </c>
      <c r="G206">
        <v>0</v>
      </c>
      <c r="H206" t="e">
        <f t="shared" si="37"/>
        <v>#VALUE!</v>
      </c>
      <c r="I206" t="e">
        <f t="shared" si="38"/>
        <v>#VALUE!</v>
      </c>
      <c r="J206" t="e">
        <f t="shared" si="39"/>
        <v>#VALUE!</v>
      </c>
      <c r="K206" t="str">
        <f t="shared" si="40"/>
        <v/>
      </c>
      <c r="L206" t="str">
        <f t="shared" si="41"/>
        <v/>
      </c>
      <c r="M206" t="str">
        <f t="shared" si="42"/>
        <v/>
      </c>
      <c r="N206" t="str">
        <f t="shared" si="43"/>
        <v/>
      </c>
    </row>
    <row r="207" spans="1:14" x14ac:dyDescent="0.25">
      <c r="A207" s="4" t="str">
        <f>IF('True_Odds_Calculator_2-way'!A208="","",'True_Odds_Calculator_2-way'!A208)</f>
        <v/>
      </c>
      <c r="B207" s="4" t="str">
        <f>IF('True_Odds_Calculator_2-way'!B208="","",'True_Odds_Calculator_2-way'!B208)</f>
        <v/>
      </c>
      <c r="C207" s="4" t="e">
        <f t="shared" si="33"/>
        <v>#VALUE!</v>
      </c>
      <c r="D207" t="e">
        <f t="shared" si="34"/>
        <v>#VALUE!</v>
      </c>
      <c r="E207" t="e">
        <f t="shared" si="35"/>
        <v>#VALUE!</v>
      </c>
      <c r="F207" t="e">
        <f t="shared" si="36"/>
        <v>#VALUE!</v>
      </c>
      <c r="G207">
        <v>0</v>
      </c>
      <c r="H207" t="e">
        <f t="shared" si="37"/>
        <v>#VALUE!</v>
      </c>
      <c r="I207" t="e">
        <f t="shared" si="38"/>
        <v>#VALUE!</v>
      </c>
      <c r="J207" t="e">
        <f t="shared" si="39"/>
        <v>#VALUE!</v>
      </c>
      <c r="K207" t="str">
        <f t="shared" si="40"/>
        <v/>
      </c>
      <c r="L207" t="str">
        <f t="shared" si="41"/>
        <v/>
      </c>
      <c r="M207" t="str">
        <f t="shared" si="42"/>
        <v/>
      </c>
      <c r="N207" t="str">
        <f t="shared" si="43"/>
        <v/>
      </c>
    </row>
    <row r="208" spans="1:14" x14ac:dyDescent="0.25">
      <c r="A208" s="4" t="str">
        <f>IF('True_Odds_Calculator_2-way'!A209="","",'True_Odds_Calculator_2-way'!A209)</f>
        <v/>
      </c>
      <c r="B208" s="4" t="str">
        <f>IF('True_Odds_Calculator_2-way'!B209="","",'True_Odds_Calculator_2-way'!B209)</f>
        <v/>
      </c>
      <c r="C208" s="4" t="e">
        <f t="shared" si="33"/>
        <v>#VALUE!</v>
      </c>
      <c r="D208" t="e">
        <f t="shared" si="34"/>
        <v>#VALUE!</v>
      </c>
      <c r="E208" t="e">
        <f t="shared" si="35"/>
        <v>#VALUE!</v>
      </c>
      <c r="F208" t="e">
        <f t="shared" si="36"/>
        <v>#VALUE!</v>
      </c>
      <c r="G208">
        <v>0</v>
      </c>
      <c r="H208" t="e">
        <f t="shared" si="37"/>
        <v>#VALUE!</v>
      </c>
      <c r="I208" t="e">
        <f t="shared" si="38"/>
        <v>#VALUE!</v>
      </c>
      <c r="J208" t="e">
        <f t="shared" si="39"/>
        <v>#VALUE!</v>
      </c>
      <c r="K208" t="str">
        <f t="shared" si="40"/>
        <v/>
      </c>
      <c r="L208" t="str">
        <f t="shared" si="41"/>
        <v/>
      </c>
      <c r="M208" t="str">
        <f t="shared" si="42"/>
        <v/>
      </c>
      <c r="N208" t="str">
        <f t="shared" si="43"/>
        <v/>
      </c>
    </row>
    <row r="209" spans="1:14" x14ac:dyDescent="0.25">
      <c r="A209" s="4" t="str">
        <f>IF('True_Odds_Calculator_2-way'!A210="","",'True_Odds_Calculator_2-way'!A210)</f>
        <v/>
      </c>
      <c r="B209" s="4" t="str">
        <f>IF('True_Odds_Calculator_2-way'!B210="","",'True_Odds_Calculator_2-way'!B210)</f>
        <v/>
      </c>
      <c r="C209" s="4" t="e">
        <f t="shared" si="33"/>
        <v>#VALUE!</v>
      </c>
      <c r="D209" t="e">
        <f t="shared" si="34"/>
        <v>#VALUE!</v>
      </c>
      <c r="E209" t="e">
        <f t="shared" si="35"/>
        <v>#VALUE!</v>
      </c>
      <c r="F209" t="e">
        <f t="shared" si="36"/>
        <v>#VALUE!</v>
      </c>
      <c r="G209">
        <v>0</v>
      </c>
      <c r="H209" t="e">
        <f t="shared" si="37"/>
        <v>#VALUE!</v>
      </c>
      <c r="I209" t="e">
        <f t="shared" si="38"/>
        <v>#VALUE!</v>
      </c>
      <c r="J209" t="e">
        <f t="shared" si="39"/>
        <v>#VALUE!</v>
      </c>
      <c r="K209" t="str">
        <f t="shared" si="40"/>
        <v/>
      </c>
      <c r="L209" t="str">
        <f t="shared" si="41"/>
        <v/>
      </c>
      <c r="M209" t="str">
        <f t="shared" si="42"/>
        <v/>
      </c>
      <c r="N209" t="str">
        <f t="shared" si="43"/>
        <v/>
      </c>
    </row>
    <row r="210" spans="1:14" x14ac:dyDescent="0.25">
      <c r="A210" s="4" t="str">
        <f>IF('True_Odds_Calculator_2-way'!A211="","",'True_Odds_Calculator_2-way'!A211)</f>
        <v/>
      </c>
      <c r="B210" s="4" t="str">
        <f>IF('True_Odds_Calculator_2-way'!B211="","",'True_Odds_Calculator_2-way'!B211)</f>
        <v/>
      </c>
      <c r="C210" s="4" t="e">
        <f t="shared" si="33"/>
        <v>#VALUE!</v>
      </c>
      <c r="D210" t="e">
        <f t="shared" si="34"/>
        <v>#VALUE!</v>
      </c>
      <c r="E210" t="e">
        <f t="shared" si="35"/>
        <v>#VALUE!</v>
      </c>
      <c r="F210" t="e">
        <f t="shared" si="36"/>
        <v>#VALUE!</v>
      </c>
      <c r="G210">
        <v>0</v>
      </c>
      <c r="H210" t="e">
        <f t="shared" si="37"/>
        <v>#VALUE!</v>
      </c>
      <c r="I210" t="e">
        <f t="shared" si="38"/>
        <v>#VALUE!</v>
      </c>
      <c r="J210" t="e">
        <f t="shared" si="39"/>
        <v>#VALUE!</v>
      </c>
      <c r="K210" t="str">
        <f t="shared" si="40"/>
        <v/>
      </c>
      <c r="L210" t="str">
        <f t="shared" si="41"/>
        <v/>
      </c>
      <c r="M210" t="str">
        <f t="shared" si="42"/>
        <v/>
      </c>
      <c r="N210" t="str">
        <f t="shared" si="43"/>
        <v/>
      </c>
    </row>
    <row r="211" spans="1:14" x14ac:dyDescent="0.25">
      <c r="A211" s="4" t="str">
        <f>IF('True_Odds_Calculator_2-way'!A212="","",'True_Odds_Calculator_2-way'!A212)</f>
        <v/>
      </c>
      <c r="B211" s="4" t="str">
        <f>IF('True_Odds_Calculator_2-way'!B212="","",'True_Odds_Calculator_2-way'!B212)</f>
        <v/>
      </c>
      <c r="C211" s="4" t="e">
        <f t="shared" si="33"/>
        <v>#VALUE!</v>
      </c>
      <c r="D211" t="e">
        <f t="shared" si="34"/>
        <v>#VALUE!</v>
      </c>
      <c r="E211" t="e">
        <f t="shared" si="35"/>
        <v>#VALUE!</v>
      </c>
      <c r="F211" t="e">
        <f t="shared" si="36"/>
        <v>#VALUE!</v>
      </c>
      <c r="G211">
        <v>0</v>
      </c>
      <c r="H211" t="e">
        <f t="shared" si="37"/>
        <v>#VALUE!</v>
      </c>
      <c r="I211" t="e">
        <f t="shared" si="38"/>
        <v>#VALUE!</v>
      </c>
      <c r="J211" t="e">
        <f t="shared" si="39"/>
        <v>#VALUE!</v>
      </c>
      <c r="K211" t="str">
        <f t="shared" si="40"/>
        <v/>
      </c>
      <c r="L211" t="str">
        <f t="shared" si="41"/>
        <v/>
      </c>
      <c r="M211" t="str">
        <f t="shared" si="42"/>
        <v/>
      </c>
      <c r="N211" t="str">
        <f t="shared" si="43"/>
        <v/>
      </c>
    </row>
    <row r="212" spans="1:14" x14ac:dyDescent="0.25">
      <c r="A212" s="4" t="str">
        <f>IF('True_Odds_Calculator_2-way'!A213="","",'True_Odds_Calculator_2-way'!A213)</f>
        <v/>
      </c>
      <c r="B212" s="4" t="str">
        <f>IF('True_Odds_Calculator_2-way'!B213="","",'True_Odds_Calculator_2-way'!B213)</f>
        <v/>
      </c>
      <c r="C212" s="4" t="e">
        <f t="shared" si="33"/>
        <v>#VALUE!</v>
      </c>
      <c r="D212" t="e">
        <f t="shared" si="34"/>
        <v>#VALUE!</v>
      </c>
      <c r="E212" t="e">
        <f t="shared" si="35"/>
        <v>#VALUE!</v>
      </c>
      <c r="F212" t="e">
        <f t="shared" si="36"/>
        <v>#VALUE!</v>
      </c>
      <c r="G212">
        <v>0</v>
      </c>
      <c r="H212" t="e">
        <f t="shared" si="37"/>
        <v>#VALUE!</v>
      </c>
      <c r="I212" t="e">
        <f t="shared" si="38"/>
        <v>#VALUE!</v>
      </c>
      <c r="J212" t="e">
        <f t="shared" si="39"/>
        <v>#VALUE!</v>
      </c>
      <c r="K212" t="str">
        <f t="shared" si="40"/>
        <v/>
      </c>
      <c r="L212" t="str">
        <f t="shared" si="41"/>
        <v/>
      </c>
      <c r="M212" t="str">
        <f t="shared" si="42"/>
        <v/>
      </c>
      <c r="N212" t="str">
        <f t="shared" si="43"/>
        <v/>
      </c>
    </row>
    <row r="213" spans="1:14" x14ac:dyDescent="0.25">
      <c r="A213" s="4" t="str">
        <f>IF('True_Odds_Calculator_2-way'!A214="","",'True_Odds_Calculator_2-way'!A214)</f>
        <v/>
      </c>
      <c r="B213" s="4" t="str">
        <f>IF('True_Odds_Calculator_2-way'!B214="","",'True_Odds_Calculator_2-way'!B214)</f>
        <v/>
      </c>
      <c r="C213" s="4" t="e">
        <f t="shared" si="33"/>
        <v>#VALUE!</v>
      </c>
      <c r="D213" t="e">
        <f t="shared" si="34"/>
        <v>#VALUE!</v>
      </c>
      <c r="E213" t="e">
        <f t="shared" si="35"/>
        <v>#VALUE!</v>
      </c>
      <c r="F213" t="e">
        <f t="shared" si="36"/>
        <v>#VALUE!</v>
      </c>
      <c r="G213">
        <v>0</v>
      </c>
      <c r="H213" t="e">
        <f t="shared" si="37"/>
        <v>#VALUE!</v>
      </c>
      <c r="I213" t="e">
        <f t="shared" si="38"/>
        <v>#VALUE!</v>
      </c>
      <c r="J213" t="e">
        <f t="shared" si="39"/>
        <v>#VALUE!</v>
      </c>
      <c r="K213" t="str">
        <f t="shared" si="40"/>
        <v/>
      </c>
      <c r="L213" t="str">
        <f t="shared" si="41"/>
        <v/>
      </c>
      <c r="M213" t="str">
        <f t="shared" si="42"/>
        <v/>
      </c>
      <c r="N213" t="str">
        <f t="shared" si="43"/>
        <v/>
      </c>
    </row>
    <row r="214" spans="1:14" x14ac:dyDescent="0.25">
      <c r="A214" s="4" t="str">
        <f>IF('True_Odds_Calculator_2-way'!A215="","",'True_Odds_Calculator_2-way'!A215)</f>
        <v/>
      </c>
      <c r="B214" s="4" t="str">
        <f>IF('True_Odds_Calculator_2-way'!B215="","",'True_Odds_Calculator_2-way'!B215)</f>
        <v/>
      </c>
      <c r="C214" s="4" t="e">
        <f t="shared" si="33"/>
        <v>#VALUE!</v>
      </c>
      <c r="D214" t="e">
        <f t="shared" si="34"/>
        <v>#VALUE!</v>
      </c>
      <c r="E214" t="e">
        <f t="shared" si="35"/>
        <v>#VALUE!</v>
      </c>
      <c r="F214" t="e">
        <f t="shared" si="36"/>
        <v>#VALUE!</v>
      </c>
      <c r="G214">
        <v>0</v>
      </c>
      <c r="H214" t="e">
        <f t="shared" si="37"/>
        <v>#VALUE!</v>
      </c>
      <c r="I214" t="e">
        <f t="shared" si="38"/>
        <v>#VALUE!</v>
      </c>
      <c r="J214" t="e">
        <f t="shared" si="39"/>
        <v>#VALUE!</v>
      </c>
      <c r="K214" t="str">
        <f t="shared" si="40"/>
        <v/>
      </c>
      <c r="L214" t="str">
        <f t="shared" si="41"/>
        <v/>
      </c>
      <c r="M214" t="str">
        <f t="shared" si="42"/>
        <v/>
      </c>
      <c r="N214" t="str">
        <f t="shared" si="43"/>
        <v/>
      </c>
    </row>
    <row r="215" spans="1:14" x14ac:dyDescent="0.25">
      <c r="A215" s="4" t="str">
        <f>IF('True_Odds_Calculator_2-way'!A216="","",'True_Odds_Calculator_2-way'!A216)</f>
        <v/>
      </c>
      <c r="B215" s="4" t="str">
        <f>IF('True_Odds_Calculator_2-way'!B216="","",'True_Odds_Calculator_2-way'!B216)</f>
        <v/>
      </c>
      <c r="C215" s="4" t="e">
        <f t="shared" si="33"/>
        <v>#VALUE!</v>
      </c>
      <c r="D215" t="e">
        <f t="shared" si="34"/>
        <v>#VALUE!</v>
      </c>
      <c r="E215" t="e">
        <f t="shared" si="35"/>
        <v>#VALUE!</v>
      </c>
      <c r="F215" t="e">
        <f t="shared" si="36"/>
        <v>#VALUE!</v>
      </c>
      <c r="G215">
        <v>0</v>
      </c>
      <c r="H215" t="e">
        <f t="shared" si="37"/>
        <v>#VALUE!</v>
      </c>
      <c r="I215" t="e">
        <f t="shared" si="38"/>
        <v>#VALUE!</v>
      </c>
      <c r="J215" t="e">
        <f t="shared" si="39"/>
        <v>#VALUE!</v>
      </c>
      <c r="K215" t="str">
        <f t="shared" si="40"/>
        <v/>
      </c>
      <c r="L215" t="str">
        <f t="shared" si="41"/>
        <v/>
      </c>
      <c r="M215" t="str">
        <f t="shared" si="42"/>
        <v/>
      </c>
      <c r="N215" t="str">
        <f t="shared" si="43"/>
        <v/>
      </c>
    </row>
    <row r="216" spans="1:14" x14ac:dyDescent="0.25">
      <c r="A216" s="4" t="str">
        <f>IF('True_Odds_Calculator_2-way'!A217="","",'True_Odds_Calculator_2-way'!A217)</f>
        <v/>
      </c>
      <c r="B216" s="4" t="str">
        <f>IF('True_Odds_Calculator_2-way'!B217="","",'True_Odds_Calculator_2-way'!B217)</f>
        <v/>
      </c>
      <c r="C216" s="4" t="e">
        <f t="shared" si="33"/>
        <v>#VALUE!</v>
      </c>
      <c r="D216" t="e">
        <f t="shared" si="34"/>
        <v>#VALUE!</v>
      </c>
      <c r="E216" t="e">
        <f t="shared" si="35"/>
        <v>#VALUE!</v>
      </c>
      <c r="F216" t="e">
        <f t="shared" si="36"/>
        <v>#VALUE!</v>
      </c>
      <c r="G216">
        <v>0</v>
      </c>
      <c r="H216" t="e">
        <f t="shared" si="37"/>
        <v>#VALUE!</v>
      </c>
      <c r="I216" t="e">
        <f t="shared" si="38"/>
        <v>#VALUE!</v>
      </c>
      <c r="J216" t="e">
        <f t="shared" si="39"/>
        <v>#VALUE!</v>
      </c>
      <c r="K216" t="str">
        <f t="shared" si="40"/>
        <v/>
      </c>
      <c r="L216" t="str">
        <f t="shared" si="41"/>
        <v/>
      </c>
      <c r="M216" t="str">
        <f t="shared" si="42"/>
        <v/>
      </c>
      <c r="N216" t="str">
        <f t="shared" si="43"/>
        <v/>
      </c>
    </row>
    <row r="217" spans="1:14" x14ac:dyDescent="0.25">
      <c r="A217" s="4" t="str">
        <f>IF('True_Odds_Calculator_2-way'!A218="","",'True_Odds_Calculator_2-way'!A218)</f>
        <v/>
      </c>
      <c r="B217" s="4" t="str">
        <f>IF('True_Odds_Calculator_2-way'!B218="","",'True_Odds_Calculator_2-way'!B218)</f>
        <v/>
      </c>
      <c r="C217" s="4" t="e">
        <f t="shared" si="33"/>
        <v>#VALUE!</v>
      </c>
      <c r="D217" t="e">
        <f t="shared" si="34"/>
        <v>#VALUE!</v>
      </c>
      <c r="E217" t="e">
        <f t="shared" si="35"/>
        <v>#VALUE!</v>
      </c>
      <c r="F217" t="e">
        <f t="shared" si="36"/>
        <v>#VALUE!</v>
      </c>
      <c r="G217">
        <v>0</v>
      </c>
      <c r="H217" t="e">
        <f t="shared" si="37"/>
        <v>#VALUE!</v>
      </c>
      <c r="I217" t="e">
        <f t="shared" si="38"/>
        <v>#VALUE!</v>
      </c>
      <c r="J217" t="e">
        <f t="shared" si="39"/>
        <v>#VALUE!</v>
      </c>
      <c r="K217" t="str">
        <f t="shared" si="40"/>
        <v/>
      </c>
      <c r="L217" t="str">
        <f t="shared" si="41"/>
        <v/>
      </c>
      <c r="M217" t="str">
        <f t="shared" si="42"/>
        <v/>
      </c>
      <c r="N217" t="str">
        <f t="shared" si="43"/>
        <v/>
      </c>
    </row>
    <row r="218" spans="1:14" x14ac:dyDescent="0.25">
      <c r="A218" s="4" t="str">
        <f>IF('True_Odds_Calculator_2-way'!A219="","",'True_Odds_Calculator_2-way'!A219)</f>
        <v/>
      </c>
      <c r="B218" s="4" t="str">
        <f>IF('True_Odds_Calculator_2-way'!B219="","",'True_Odds_Calculator_2-way'!B219)</f>
        <v/>
      </c>
      <c r="C218" s="4" t="e">
        <f t="shared" si="33"/>
        <v>#VALUE!</v>
      </c>
      <c r="D218" t="e">
        <f t="shared" si="34"/>
        <v>#VALUE!</v>
      </c>
      <c r="E218" t="e">
        <f t="shared" si="35"/>
        <v>#VALUE!</v>
      </c>
      <c r="F218" t="e">
        <f t="shared" si="36"/>
        <v>#VALUE!</v>
      </c>
      <c r="G218">
        <v>0</v>
      </c>
      <c r="H218" t="e">
        <f t="shared" si="37"/>
        <v>#VALUE!</v>
      </c>
      <c r="I218" t="e">
        <f t="shared" si="38"/>
        <v>#VALUE!</v>
      </c>
      <c r="J218" t="e">
        <f t="shared" si="39"/>
        <v>#VALUE!</v>
      </c>
      <c r="K218" t="str">
        <f t="shared" si="40"/>
        <v/>
      </c>
      <c r="L218" t="str">
        <f t="shared" si="41"/>
        <v/>
      </c>
      <c r="M218" t="str">
        <f t="shared" si="42"/>
        <v/>
      </c>
      <c r="N218" t="str">
        <f t="shared" si="43"/>
        <v/>
      </c>
    </row>
    <row r="219" spans="1:14" x14ac:dyDescent="0.25">
      <c r="A219" s="4" t="str">
        <f>IF('True_Odds_Calculator_2-way'!A220="","",'True_Odds_Calculator_2-way'!A220)</f>
        <v/>
      </c>
      <c r="B219" s="4" t="str">
        <f>IF('True_Odds_Calculator_2-way'!B220="","",'True_Odds_Calculator_2-way'!B220)</f>
        <v/>
      </c>
      <c r="C219" s="4" t="e">
        <f t="shared" si="33"/>
        <v>#VALUE!</v>
      </c>
      <c r="D219" t="e">
        <f t="shared" si="34"/>
        <v>#VALUE!</v>
      </c>
      <c r="E219" t="e">
        <f t="shared" si="35"/>
        <v>#VALUE!</v>
      </c>
      <c r="F219" t="e">
        <f t="shared" si="36"/>
        <v>#VALUE!</v>
      </c>
      <c r="G219">
        <v>0</v>
      </c>
      <c r="H219" t="e">
        <f t="shared" si="37"/>
        <v>#VALUE!</v>
      </c>
      <c r="I219" t="e">
        <f t="shared" si="38"/>
        <v>#VALUE!</v>
      </c>
      <c r="J219" t="e">
        <f t="shared" si="39"/>
        <v>#VALUE!</v>
      </c>
      <c r="K219" t="str">
        <f t="shared" si="40"/>
        <v/>
      </c>
      <c r="L219" t="str">
        <f t="shared" si="41"/>
        <v/>
      </c>
      <c r="M219" t="str">
        <f t="shared" si="42"/>
        <v/>
      </c>
      <c r="N219" t="str">
        <f t="shared" si="43"/>
        <v/>
      </c>
    </row>
    <row r="220" spans="1:14" x14ac:dyDescent="0.25">
      <c r="A220" s="4" t="str">
        <f>IF('True_Odds_Calculator_2-way'!A221="","",'True_Odds_Calculator_2-way'!A221)</f>
        <v/>
      </c>
      <c r="B220" s="4" t="str">
        <f>IF('True_Odds_Calculator_2-way'!B221="","",'True_Odds_Calculator_2-way'!B221)</f>
        <v/>
      </c>
      <c r="C220" s="4" t="e">
        <f t="shared" si="33"/>
        <v>#VALUE!</v>
      </c>
      <c r="D220" t="e">
        <f t="shared" si="34"/>
        <v>#VALUE!</v>
      </c>
      <c r="E220" t="e">
        <f t="shared" si="35"/>
        <v>#VALUE!</v>
      </c>
      <c r="F220" t="e">
        <f t="shared" si="36"/>
        <v>#VALUE!</v>
      </c>
      <c r="G220">
        <v>0</v>
      </c>
      <c r="H220" t="e">
        <f t="shared" si="37"/>
        <v>#VALUE!</v>
      </c>
      <c r="I220" t="e">
        <f t="shared" si="38"/>
        <v>#VALUE!</v>
      </c>
      <c r="J220" t="e">
        <f t="shared" si="39"/>
        <v>#VALUE!</v>
      </c>
      <c r="K220" t="str">
        <f t="shared" si="40"/>
        <v/>
      </c>
      <c r="L220" t="str">
        <f t="shared" si="41"/>
        <v/>
      </c>
      <c r="M220" t="str">
        <f t="shared" si="42"/>
        <v/>
      </c>
      <c r="N220" t="str">
        <f t="shared" si="43"/>
        <v/>
      </c>
    </row>
    <row r="221" spans="1:14" x14ac:dyDescent="0.25">
      <c r="A221" s="4" t="str">
        <f>IF('True_Odds_Calculator_2-way'!A222="","",'True_Odds_Calculator_2-way'!A222)</f>
        <v/>
      </c>
      <c r="B221" s="4" t="str">
        <f>IF('True_Odds_Calculator_2-way'!B222="","",'True_Odds_Calculator_2-way'!B222)</f>
        <v/>
      </c>
      <c r="C221" s="4" t="e">
        <f t="shared" si="33"/>
        <v>#VALUE!</v>
      </c>
      <c r="D221" t="e">
        <f t="shared" si="34"/>
        <v>#VALUE!</v>
      </c>
      <c r="E221" t="e">
        <f t="shared" si="35"/>
        <v>#VALUE!</v>
      </c>
      <c r="F221" t="e">
        <f t="shared" si="36"/>
        <v>#VALUE!</v>
      </c>
      <c r="G221">
        <v>0</v>
      </c>
      <c r="H221" t="e">
        <f t="shared" si="37"/>
        <v>#VALUE!</v>
      </c>
      <c r="I221" t="e">
        <f t="shared" si="38"/>
        <v>#VALUE!</v>
      </c>
      <c r="J221" t="e">
        <f t="shared" si="39"/>
        <v>#VALUE!</v>
      </c>
      <c r="K221" t="str">
        <f t="shared" si="40"/>
        <v/>
      </c>
      <c r="L221" t="str">
        <f t="shared" si="41"/>
        <v/>
      </c>
      <c r="M221" t="str">
        <f t="shared" si="42"/>
        <v/>
      </c>
      <c r="N221" t="str">
        <f t="shared" si="43"/>
        <v/>
      </c>
    </row>
    <row r="222" spans="1:14" x14ac:dyDescent="0.25">
      <c r="A222" s="4" t="str">
        <f>IF('True_Odds_Calculator_2-way'!A223="","",'True_Odds_Calculator_2-way'!A223)</f>
        <v/>
      </c>
      <c r="B222" s="4" t="str">
        <f>IF('True_Odds_Calculator_2-way'!B223="","",'True_Odds_Calculator_2-way'!B223)</f>
        <v/>
      </c>
      <c r="C222" s="4" t="e">
        <f t="shared" si="33"/>
        <v>#VALUE!</v>
      </c>
      <c r="D222" t="e">
        <f t="shared" si="34"/>
        <v>#VALUE!</v>
      </c>
      <c r="E222" t="e">
        <f t="shared" si="35"/>
        <v>#VALUE!</v>
      </c>
      <c r="F222" t="e">
        <f t="shared" si="36"/>
        <v>#VALUE!</v>
      </c>
      <c r="G222">
        <v>0</v>
      </c>
      <c r="H222" t="e">
        <f t="shared" si="37"/>
        <v>#VALUE!</v>
      </c>
      <c r="I222" t="e">
        <f t="shared" si="38"/>
        <v>#VALUE!</v>
      </c>
      <c r="J222" t="e">
        <f t="shared" si="39"/>
        <v>#VALUE!</v>
      </c>
      <c r="K222" t="str">
        <f t="shared" si="40"/>
        <v/>
      </c>
      <c r="L222" t="str">
        <f t="shared" si="41"/>
        <v/>
      </c>
      <c r="M222" t="str">
        <f t="shared" si="42"/>
        <v/>
      </c>
      <c r="N222" t="str">
        <f t="shared" si="43"/>
        <v/>
      </c>
    </row>
    <row r="223" spans="1:14" x14ac:dyDescent="0.25">
      <c r="A223" s="4" t="str">
        <f>IF('True_Odds_Calculator_2-way'!A224="","",'True_Odds_Calculator_2-way'!A224)</f>
        <v/>
      </c>
      <c r="B223" s="4" t="str">
        <f>IF('True_Odds_Calculator_2-way'!B224="","",'True_Odds_Calculator_2-way'!B224)</f>
        <v/>
      </c>
      <c r="C223" s="4" t="e">
        <f t="shared" si="33"/>
        <v>#VALUE!</v>
      </c>
      <c r="D223" t="e">
        <f t="shared" si="34"/>
        <v>#VALUE!</v>
      </c>
      <c r="E223" t="e">
        <f t="shared" si="35"/>
        <v>#VALUE!</v>
      </c>
      <c r="F223" t="e">
        <f t="shared" si="36"/>
        <v>#VALUE!</v>
      </c>
      <c r="G223">
        <v>0</v>
      </c>
      <c r="H223" t="e">
        <f t="shared" si="37"/>
        <v>#VALUE!</v>
      </c>
      <c r="I223" t="e">
        <f t="shared" si="38"/>
        <v>#VALUE!</v>
      </c>
      <c r="J223" t="e">
        <f t="shared" si="39"/>
        <v>#VALUE!</v>
      </c>
      <c r="K223" t="str">
        <f t="shared" si="40"/>
        <v/>
      </c>
      <c r="L223" t="str">
        <f t="shared" si="41"/>
        <v/>
      </c>
      <c r="M223" t="str">
        <f t="shared" si="42"/>
        <v/>
      </c>
      <c r="N223" t="str">
        <f t="shared" si="43"/>
        <v/>
      </c>
    </row>
    <row r="224" spans="1:14" x14ac:dyDescent="0.25">
      <c r="A224" s="4" t="str">
        <f>IF('True_Odds_Calculator_2-way'!A225="","",'True_Odds_Calculator_2-way'!A225)</f>
        <v/>
      </c>
      <c r="B224" s="4" t="str">
        <f>IF('True_Odds_Calculator_2-way'!B225="","",'True_Odds_Calculator_2-way'!B225)</f>
        <v/>
      </c>
      <c r="C224" s="4" t="e">
        <f t="shared" si="33"/>
        <v>#VALUE!</v>
      </c>
      <c r="D224" t="e">
        <f t="shared" si="34"/>
        <v>#VALUE!</v>
      </c>
      <c r="E224" t="e">
        <f t="shared" si="35"/>
        <v>#VALUE!</v>
      </c>
      <c r="F224" t="e">
        <f t="shared" si="36"/>
        <v>#VALUE!</v>
      </c>
      <c r="G224">
        <v>0</v>
      </c>
      <c r="H224" t="e">
        <f t="shared" si="37"/>
        <v>#VALUE!</v>
      </c>
      <c r="I224" t="e">
        <f t="shared" si="38"/>
        <v>#VALUE!</v>
      </c>
      <c r="J224" t="e">
        <f t="shared" si="39"/>
        <v>#VALUE!</v>
      </c>
      <c r="K224" t="str">
        <f t="shared" si="40"/>
        <v/>
      </c>
      <c r="L224" t="str">
        <f t="shared" si="41"/>
        <v/>
      </c>
      <c r="M224" t="str">
        <f t="shared" si="42"/>
        <v/>
      </c>
      <c r="N224" t="str">
        <f t="shared" si="43"/>
        <v/>
      </c>
    </row>
    <row r="225" spans="1:14" x14ac:dyDescent="0.25">
      <c r="A225" s="4" t="str">
        <f>IF('True_Odds_Calculator_2-way'!A226="","",'True_Odds_Calculator_2-way'!A226)</f>
        <v/>
      </c>
      <c r="B225" s="4" t="str">
        <f>IF('True_Odds_Calculator_2-way'!B226="","",'True_Odds_Calculator_2-way'!B226)</f>
        <v/>
      </c>
      <c r="C225" s="4" t="e">
        <f t="shared" si="33"/>
        <v>#VALUE!</v>
      </c>
      <c r="D225" t="e">
        <f t="shared" si="34"/>
        <v>#VALUE!</v>
      </c>
      <c r="E225" t="e">
        <f t="shared" si="35"/>
        <v>#VALUE!</v>
      </c>
      <c r="F225" t="e">
        <f t="shared" si="36"/>
        <v>#VALUE!</v>
      </c>
      <c r="G225">
        <v>0</v>
      </c>
      <c r="H225" t="e">
        <f t="shared" si="37"/>
        <v>#VALUE!</v>
      </c>
      <c r="I225" t="e">
        <f t="shared" si="38"/>
        <v>#VALUE!</v>
      </c>
      <c r="J225" t="e">
        <f t="shared" si="39"/>
        <v>#VALUE!</v>
      </c>
      <c r="K225" t="str">
        <f t="shared" si="40"/>
        <v/>
      </c>
      <c r="L225" t="str">
        <f t="shared" si="41"/>
        <v/>
      </c>
      <c r="M225" t="str">
        <f t="shared" si="42"/>
        <v/>
      </c>
      <c r="N225" t="str">
        <f t="shared" si="43"/>
        <v/>
      </c>
    </row>
    <row r="226" spans="1:14" x14ac:dyDescent="0.25">
      <c r="A226" s="4" t="str">
        <f>IF('True_Odds_Calculator_2-way'!A227="","",'True_Odds_Calculator_2-way'!A227)</f>
        <v/>
      </c>
      <c r="B226" s="4" t="str">
        <f>IF('True_Odds_Calculator_2-way'!B227="","",'True_Odds_Calculator_2-way'!B227)</f>
        <v/>
      </c>
      <c r="C226" s="4" t="e">
        <f t="shared" si="33"/>
        <v>#VALUE!</v>
      </c>
      <c r="D226" t="e">
        <f t="shared" si="34"/>
        <v>#VALUE!</v>
      </c>
      <c r="E226" t="e">
        <f t="shared" si="35"/>
        <v>#VALUE!</v>
      </c>
      <c r="F226" t="e">
        <f t="shared" si="36"/>
        <v>#VALUE!</v>
      </c>
      <c r="G226">
        <v>0</v>
      </c>
      <c r="H226" t="e">
        <f t="shared" si="37"/>
        <v>#VALUE!</v>
      </c>
      <c r="I226" t="e">
        <f t="shared" si="38"/>
        <v>#VALUE!</v>
      </c>
      <c r="J226" t="e">
        <f t="shared" si="39"/>
        <v>#VALUE!</v>
      </c>
      <c r="K226" t="str">
        <f t="shared" si="40"/>
        <v/>
      </c>
      <c r="L226" t="str">
        <f t="shared" si="41"/>
        <v/>
      </c>
      <c r="M226" t="str">
        <f t="shared" si="42"/>
        <v/>
      </c>
      <c r="N226" t="str">
        <f t="shared" si="43"/>
        <v/>
      </c>
    </row>
    <row r="227" spans="1:14" x14ac:dyDescent="0.25">
      <c r="A227" s="4" t="str">
        <f>IF('True_Odds_Calculator_2-way'!A228="","",'True_Odds_Calculator_2-way'!A228)</f>
        <v/>
      </c>
      <c r="B227" s="4" t="str">
        <f>IF('True_Odds_Calculator_2-way'!B228="","",'True_Odds_Calculator_2-way'!B228)</f>
        <v/>
      </c>
      <c r="C227" s="4" t="e">
        <f t="shared" si="33"/>
        <v>#VALUE!</v>
      </c>
      <c r="D227" t="e">
        <f t="shared" si="34"/>
        <v>#VALUE!</v>
      </c>
      <c r="E227" t="e">
        <f t="shared" si="35"/>
        <v>#VALUE!</v>
      </c>
      <c r="F227" t="e">
        <f t="shared" si="36"/>
        <v>#VALUE!</v>
      </c>
      <c r="G227">
        <v>0</v>
      </c>
      <c r="H227" t="e">
        <f t="shared" si="37"/>
        <v>#VALUE!</v>
      </c>
      <c r="I227" t="e">
        <f t="shared" si="38"/>
        <v>#VALUE!</v>
      </c>
      <c r="J227" t="e">
        <f t="shared" si="39"/>
        <v>#VALUE!</v>
      </c>
      <c r="K227" t="str">
        <f t="shared" si="40"/>
        <v/>
      </c>
      <c r="L227" t="str">
        <f t="shared" si="41"/>
        <v/>
      </c>
      <c r="M227" t="str">
        <f t="shared" si="42"/>
        <v/>
      </c>
      <c r="N227" t="str">
        <f t="shared" si="43"/>
        <v/>
      </c>
    </row>
    <row r="228" spans="1:14" x14ac:dyDescent="0.25">
      <c r="A228" s="4" t="str">
        <f>IF('True_Odds_Calculator_2-way'!A229="","",'True_Odds_Calculator_2-way'!A229)</f>
        <v/>
      </c>
      <c r="B228" s="4" t="str">
        <f>IF('True_Odds_Calculator_2-way'!B229="","",'True_Odds_Calculator_2-way'!B229)</f>
        <v/>
      </c>
      <c r="C228" s="4" t="e">
        <f t="shared" si="33"/>
        <v>#VALUE!</v>
      </c>
      <c r="D228" t="e">
        <f t="shared" si="34"/>
        <v>#VALUE!</v>
      </c>
      <c r="E228" t="e">
        <f t="shared" si="35"/>
        <v>#VALUE!</v>
      </c>
      <c r="F228" t="e">
        <f t="shared" si="36"/>
        <v>#VALUE!</v>
      </c>
      <c r="G228">
        <v>0</v>
      </c>
      <c r="H228" t="e">
        <f t="shared" si="37"/>
        <v>#VALUE!</v>
      </c>
      <c r="I228" t="e">
        <f t="shared" si="38"/>
        <v>#VALUE!</v>
      </c>
      <c r="J228" t="e">
        <f t="shared" si="39"/>
        <v>#VALUE!</v>
      </c>
      <c r="K228" t="str">
        <f t="shared" si="40"/>
        <v/>
      </c>
      <c r="L228" t="str">
        <f t="shared" si="41"/>
        <v/>
      </c>
      <c r="M228" t="str">
        <f t="shared" si="42"/>
        <v/>
      </c>
      <c r="N228" t="str">
        <f t="shared" si="43"/>
        <v/>
      </c>
    </row>
    <row r="229" spans="1:14" x14ac:dyDescent="0.25">
      <c r="A229" s="4" t="str">
        <f>IF('True_Odds_Calculator_2-way'!A230="","",'True_Odds_Calculator_2-way'!A230)</f>
        <v/>
      </c>
      <c r="B229" s="4" t="str">
        <f>IF('True_Odds_Calculator_2-way'!B230="","",'True_Odds_Calculator_2-way'!B230)</f>
        <v/>
      </c>
      <c r="C229" s="4" t="e">
        <f t="shared" si="33"/>
        <v>#VALUE!</v>
      </c>
      <c r="D229" t="e">
        <f t="shared" si="34"/>
        <v>#VALUE!</v>
      </c>
      <c r="E229" t="e">
        <f t="shared" si="35"/>
        <v>#VALUE!</v>
      </c>
      <c r="F229" t="e">
        <f t="shared" si="36"/>
        <v>#VALUE!</v>
      </c>
      <c r="G229">
        <v>0</v>
      </c>
      <c r="H229" t="e">
        <f t="shared" si="37"/>
        <v>#VALUE!</v>
      </c>
      <c r="I229" t="e">
        <f t="shared" si="38"/>
        <v>#VALUE!</v>
      </c>
      <c r="J229" t="e">
        <f t="shared" si="39"/>
        <v>#VALUE!</v>
      </c>
      <c r="K229" t="str">
        <f t="shared" si="40"/>
        <v/>
      </c>
      <c r="L229" t="str">
        <f t="shared" si="41"/>
        <v/>
      </c>
      <c r="M229" t="str">
        <f t="shared" si="42"/>
        <v/>
      </c>
      <c r="N229" t="str">
        <f t="shared" si="43"/>
        <v/>
      </c>
    </row>
    <row r="230" spans="1:14" x14ac:dyDescent="0.25">
      <c r="A230" s="4" t="str">
        <f>IF('True_Odds_Calculator_2-way'!A231="","",'True_Odds_Calculator_2-way'!A231)</f>
        <v/>
      </c>
      <c r="B230" s="4" t="str">
        <f>IF('True_Odds_Calculator_2-way'!B231="","",'True_Odds_Calculator_2-way'!B231)</f>
        <v/>
      </c>
      <c r="C230" s="4" t="e">
        <f t="shared" si="33"/>
        <v>#VALUE!</v>
      </c>
      <c r="D230" t="e">
        <f t="shared" si="34"/>
        <v>#VALUE!</v>
      </c>
      <c r="E230" t="e">
        <f t="shared" si="35"/>
        <v>#VALUE!</v>
      </c>
      <c r="F230" t="e">
        <f t="shared" si="36"/>
        <v>#VALUE!</v>
      </c>
      <c r="G230">
        <v>0</v>
      </c>
      <c r="H230" t="e">
        <f t="shared" si="37"/>
        <v>#VALUE!</v>
      </c>
      <c r="I230" t="e">
        <f t="shared" si="38"/>
        <v>#VALUE!</v>
      </c>
      <c r="J230" t="e">
        <f t="shared" si="39"/>
        <v>#VALUE!</v>
      </c>
      <c r="K230" t="str">
        <f t="shared" si="40"/>
        <v/>
      </c>
      <c r="L230" t="str">
        <f t="shared" si="41"/>
        <v/>
      </c>
      <c r="M230" t="str">
        <f t="shared" si="42"/>
        <v/>
      </c>
      <c r="N230" t="str">
        <f t="shared" si="43"/>
        <v/>
      </c>
    </row>
    <row r="231" spans="1:14" x14ac:dyDescent="0.25">
      <c r="A231" s="4" t="str">
        <f>IF('True_Odds_Calculator_2-way'!A232="","",'True_Odds_Calculator_2-way'!A232)</f>
        <v/>
      </c>
      <c r="B231" s="4" t="str">
        <f>IF('True_Odds_Calculator_2-way'!B232="","",'True_Odds_Calculator_2-way'!B232)</f>
        <v/>
      </c>
      <c r="C231" s="4" t="e">
        <f t="shared" si="33"/>
        <v>#VALUE!</v>
      </c>
      <c r="D231" t="e">
        <f t="shared" si="34"/>
        <v>#VALUE!</v>
      </c>
      <c r="E231" t="e">
        <f t="shared" si="35"/>
        <v>#VALUE!</v>
      </c>
      <c r="F231" t="e">
        <f t="shared" si="36"/>
        <v>#VALUE!</v>
      </c>
      <c r="G231">
        <v>0</v>
      </c>
      <c r="H231" t="e">
        <f t="shared" si="37"/>
        <v>#VALUE!</v>
      </c>
      <c r="I231" t="e">
        <f t="shared" si="38"/>
        <v>#VALUE!</v>
      </c>
      <c r="J231" t="e">
        <f t="shared" si="39"/>
        <v>#VALUE!</v>
      </c>
      <c r="K231" t="str">
        <f t="shared" si="40"/>
        <v/>
      </c>
      <c r="L231" t="str">
        <f t="shared" si="41"/>
        <v/>
      </c>
      <c r="M231" t="str">
        <f t="shared" si="42"/>
        <v/>
      </c>
      <c r="N231" t="str">
        <f t="shared" si="43"/>
        <v/>
      </c>
    </row>
    <row r="232" spans="1:14" x14ac:dyDescent="0.25">
      <c r="A232" s="4" t="str">
        <f>IF('True_Odds_Calculator_2-way'!A233="","",'True_Odds_Calculator_2-way'!A233)</f>
        <v/>
      </c>
      <c r="B232" s="4" t="str">
        <f>IF('True_Odds_Calculator_2-way'!B233="","",'True_Odds_Calculator_2-way'!B233)</f>
        <v/>
      </c>
      <c r="C232" s="4" t="e">
        <f t="shared" si="33"/>
        <v>#VALUE!</v>
      </c>
      <c r="D232" t="e">
        <f t="shared" si="34"/>
        <v>#VALUE!</v>
      </c>
      <c r="E232" t="e">
        <f t="shared" si="35"/>
        <v>#VALUE!</v>
      </c>
      <c r="F232" t="e">
        <f t="shared" si="36"/>
        <v>#VALUE!</v>
      </c>
      <c r="G232">
        <v>0</v>
      </c>
      <c r="H232" t="e">
        <f t="shared" si="37"/>
        <v>#VALUE!</v>
      </c>
      <c r="I232" t="e">
        <f t="shared" si="38"/>
        <v>#VALUE!</v>
      </c>
      <c r="J232" t="e">
        <f t="shared" si="39"/>
        <v>#VALUE!</v>
      </c>
      <c r="K232" t="str">
        <f t="shared" si="40"/>
        <v/>
      </c>
      <c r="L232" t="str">
        <f t="shared" si="41"/>
        <v/>
      </c>
      <c r="M232" t="str">
        <f t="shared" si="42"/>
        <v/>
      </c>
      <c r="N232" t="str">
        <f t="shared" si="43"/>
        <v/>
      </c>
    </row>
    <row r="233" spans="1:14" x14ac:dyDescent="0.25">
      <c r="A233" s="4" t="str">
        <f>IF('True_Odds_Calculator_2-way'!A234="","",'True_Odds_Calculator_2-way'!A234)</f>
        <v/>
      </c>
      <c r="B233" s="4" t="str">
        <f>IF('True_Odds_Calculator_2-way'!B234="","",'True_Odds_Calculator_2-way'!B234)</f>
        <v/>
      </c>
      <c r="C233" s="4" t="e">
        <f t="shared" si="33"/>
        <v>#VALUE!</v>
      </c>
      <c r="D233" t="e">
        <f t="shared" si="34"/>
        <v>#VALUE!</v>
      </c>
      <c r="E233" t="e">
        <f t="shared" si="35"/>
        <v>#VALUE!</v>
      </c>
      <c r="F233" t="e">
        <f t="shared" si="36"/>
        <v>#VALUE!</v>
      </c>
      <c r="G233">
        <v>0</v>
      </c>
      <c r="H233" t="e">
        <f t="shared" si="37"/>
        <v>#VALUE!</v>
      </c>
      <c r="I233" t="e">
        <f t="shared" si="38"/>
        <v>#VALUE!</v>
      </c>
      <c r="J233" t="e">
        <f t="shared" si="39"/>
        <v>#VALUE!</v>
      </c>
      <c r="K233" t="str">
        <f t="shared" si="40"/>
        <v/>
      </c>
      <c r="L233" t="str">
        <f t="shared" si="41"/>
        <v/>
      </c>
      <c r="M233" t="str">
        <f t="shared" si="42"/>
        <v/>
      </c>
      <c r="N233" t="str">
        <f t="shared" si="43"/>
        <v/>
      </c>
    </row>
    <row r="234" spans="1:14" x14ac:dyDescent="0.25">
      <c r="A234" s="4" t="str">
        <f>IF('True_Odds_Calculator_2-way'!A235="","",'True_Odds_Calculator_2-way'!A235)</f>
        <v/>
      </c>
      <c r="B234" s="4" t="str">
        <f>IF('True_Odds_Calculator_2-way'!B235="","",'True_Odds_Calculator_2-way'!B235)</f>
        <v/>
      </c>
      <c r="C234" s="4" t="e">
        <f t="shared" si="33"/>
        <v>#VALUE!</v>
      </c>
      <c r="D234" t="e">
        <f t="shared" si="34"/>
        <v>#VALUE!</v>
      </c>
      <c r="E234" t="e">
        <f t="shared" si="35"/>
        <v>#VALUE!</v>
      </c>
      <c r="F234" t="e">
        <f t="shared" si="36"/>
        <v>#VALUE!</v>
      </c>
      <c r="G234">
        <v>0</v>
      </c>
      <c r="H234" t="e">
        <f t="shared" si="37"/>
        <v>#VALUE!</v>
      </c>
      <c r="I234" t="e">
        <f t="shared" si="38"/>
        <v>#VALUE!</v>
      </c>
      <c r="J234" t="e">
        <f t="shared" si="39"/>
        <v>#VALUE!</v>
      </c>
      <c r="K234" t="str">
        <f t="shared" si="40"/>
        <v/>
      </c>
      <c r="L234" t="str">
        <f t="shared" si="41"/>
        <v/>
      </c>
      <c r="M234" t="str">
        <f t="shared" si="42"/>
        <v/>
      </c>
      <c r="N234" t="str">
        <f t="shared" si="43"/>
        <v/>
      </c>
    </row>
    <row r="235" spans="1:14" x14ac:dyDescent="0.25">
      <c r="A235" s="4" t="str">
        <f>IF('True_Odds_Calculator_2-way'!A236="","",'True_Odds_Calculator_2-way'!A236)</f>
        <v/>
      </c>
      <c r="B235" s="4" t="str">
        <f>IF('True_Odds_Calculator_2-way'!B236="","",'True_Odds_Calculator_2-way'!B236)</f>
        <v/>
      </c>
      <c r="C235" s="4" t="e">
        <f t="shared" si="33"/>
        <v>#VALUE!</v>
      </c>
      <c r="D235" t="e">
        <f t="shared" si="34"/>
        <v>#VALUE!</v>
      </c>
      <c r="E235" t="e">
        <f t="shared" si="35"/>
        <v>#VALUE!</v>
      </c>
      <c r="F235" t="e">
        <f t="shared" si="36"/>
        <v>#VALUE!</v>
      </c>
      <c r="G235">
        <v>0</v>
      </c>
      <c r="H235" t="e">
        <f t="shared" si="37"/>
        <v>#VALUE!</v>
      </c>
      <c r="I235" t="e">
        <f t="shared" si="38"/>
        <v>#VALUE!</v>
      </c>
      <c r="J235" t="e">
        <f t="shared" si="39"/>
        <v>#VALUE!</v>
      </c>
      <c r="K235" t="str">
        <f t="shared" si="40"/>
        <v/>
      </c>
      <c r="L235" t="str">
        <f t="shared" si="41"/>
        <v/>
      </c>
      <c r="M235" t="str">
        <f t="shared" si="42"/>
        <v/>
      </c>
      <c r="N235" t="str">
        <f t="shared" si="43"/>
        <v/>
      </c>
    </row>
    <row r="236" spans="1:14" x14ac:dyDescent="0.25">
      <c r="A236" s="4" t="str">
        <f>IF('True_Odds_Calculator_2-way'!A237="","",'True_Odds_Calculator_2-way'!A237)</f>
        <v/>
      </c>
      <c r="B236" s="4" t="str">
        <f>IF('True_Odds_Calculator_2-way'!B237="","",'True_Odds_Calculator_2-way'!B237)</f>
        <v/>
      </c>
      <c r="C236" s="4" t="e">
        <f t="shared" si="33"/>
        <v>#VALUE!</v>
      </c>
      <c r="D236" t="e">
        <f t="shared" si="34"/>
        <v>#VALUE!</v>
      </c>
      <c r="E236" t="e">
        <f t="shared" si="35"/>
        <v>#VALUE!</v>
      </c>
      <c r="F236" t="e">
        <f t="shared" si="36"/>
        <v>#VALUE!</v>
      </c>
      <c r="G236">
        <v>0</v>
      </c>
      <c r="H236" t="e">
        <f t="shared" si="37"/>
        <v>#VALUE!</v>
      </c>
      <c r="I236" t="e">
        <f t="shared" si="38"/>
        <v>#VALUE!</v>
      </c>
      <c r="J236" t="e">
        <f t="shared" si="39"/>
        <v>#VALUE!</v>
      </c>
      <c r="K236" t="str">
        <f t="shared" si="40"/>
        <v/>
      </c>
      <c r="L236" t="str">
        <f t="shared" si="41"/>
        <v/>
      </c>
      <c r="M236" t="str">
        <f t="shared" si="42"/>
        <v/>
      </c>
      <c r="N236" t="str">
        <f t="shared" si="43"/>
        <v/>
      </c>
    </row>
    <row r="237" spans="1:14" x14ac:dyDescent="0.25">
      <c r="A237" s="4" t="str">
        <f>IF('True_Odds_Calculator_2-way'!A238="","",'True_Odds_Calculator_2-way'!A238)</f>
        <v/>
      </c>
      <c r="B237" s="4" t="str">
        <f>IF('True_Odds_Calculator_2-way'!B238="","",'True_Odds_Calculator_2-way'!B238)</f>
        <v/>
      </c>
      <c r="C237" s="4" t="e">
        <f t="shared" si="33"/>
        <v>#VALUE!</v>
      </c>
      <c r="D237" t="e">
        <f t="shared" si="34"/>
        <v>#VALUE!</v>
      </c>
      <c r="E237" t="e">
        <f t="shared" si="35"/>
        <v>#VALUE!</v>
      </c>
      <c r="F237" t="e">
        <f t="shared" si="36"/>
        <v>#VALUE!</v>
      </c>
      <c r="G237">
        <v>0</v>
      </c>
      <c r="H237" t="e">
        <f t="shared" si="37"/>
        <v>#VALUE!</v>
      </c>
      <c r="I237" t="e">
        <f t="shared" si="38"/>
        <v>#VALUE!</v>
      </c>
      <c r="J237" t="e">
        <f t="shared" si="39"/>
        <v>#VALUE!</v>
      </c>
      <c r="K237" t="str">
        <f t="shared" si="40"/>
        <v/>
      </c>
      <c r="L237" t="str">
        <f t="shared" si="41"/>
        <v/>
      </c>
      <c r="M237" t="str">
        <f t="shared" si="42"/>
        <v/>
      </c>
      <c r="N237" t="str">
        <f t="shared" si="43"/>
        <v/>
      </c>
    </row>
    <row r="238" spans="1:14" x14ac:dyDescent="0.25">
      <c r="A238" s="4" t="str">
        <f>IF('True_Odds_Calculator_2-way'!A239="","",'True_Odds_Calculator_2-way'!A239)</f>
        <v/>
      </c>
      <c r="B238" s="4" t="str">
        <f>IF('True_Odds_Calculator_2-way'!B239="","",'True_Odds_Calculator_2-way'!B239)</f>
        <v/>
      </c>
      <c r="C238" s="4" t="e">
        <f t="shared" si="33"/>
        <v>#VALUE!</v>
      </c>
      <c r="D238" t="e">
        <f t="shared" si="34"/>
        <v>#VALUE!</v>
      </c>
      <c r="E238" t="e">
        <f t="shared" si="35"/>
        <v>#VALUE!</v>
      </c>
      <c r="F238" t="e">
        <f t="shared" si="36"/>
        <v>#VALUE!</v>
      </c>
      <c r="G238">
        <v>0</v>
      </c>
      <c r="H238" t="e">
        <f t="shared" si="37"/>
        <v>#VALUE!</v>
      </c>
      <c r="I238" t="e">
        <f t="shared" si="38"/>
        <v>#VALUE!</v>
      </c>
      <c r="J238" t="e">
        <f t="shared" si="39"/>
        <v>#VALUE!</v>
      </c>
      <c r="K238" t="str">
        <f t="shared" si="40"/>
        <v/>
      </c>
      <c r="L238" t="str">
        <f t="shared" si="41"/>
        <v/>
      </c>
      <c r="M238" t="str">
        <f t="shared" si="42"/>
        <v/>
      </c>
      <c r="N238" t="str">
        <f t="shared" si="43"/>
        <v/>
      </c>
    </row>
    <row r="239" spans="1:14" x14ac:dyDescent="0.25">
      <c r="A239" s="4" t="str">
        <f>IF('True_Odds_Calculator_2-way'!A240="","",'True_Odds_Calculator_2-way'!A240)</f>
        <v/>
      </c>
      <c r="B239" s="4" t="str">
        <f>IF('True_Odds_Calculator_2-way'!B240="","",'True_Odds_Calculator_2-way'!B240)</f>
        <v/>
      </c>
      <c r="C239" s="4" t="e">
        <f t="shared" si="33"/>
        <v>#VALUE!</v>
      </c>
      <c r="D239" t="e">
        <f t="shared" si="34"/>
        <v>#VALUE!</v>
      </c>
      <c r="E239" t="e">
        <f t="shared" si="35"/>
        <v>#VALUE!</v>
      </c>
      <c r="F239" t="e">
        <f t="shared" si="36"/>
        <v>#VALUE!</v>
      </c>
      <c r="G239">
        <v>0</v>
      </c>
      <c r="H239" t="e">
        <f t="shared" si="37"/>
        <v>#VALUE!</v>
      </c>
      <c r="I239" t="e">
        <f t="shared" si="38"/>
        <v>#VALUE!</v>
      </c>
      <c r="J239" t="e">
        <f t="shared" si="39"/>
        <v>#VALUE!</v>
      </c>
      <c r="K239" t="str">
        <f t="shared" si="40"/>
        <v/>
      </c>
      <c r="L239" t="str">
        <f t="shared" si="41"/>
        <v/>
      </c>
      <c r="M239" t="str">
        <f t="shared" si="42"/>
        <v/>
      </c>
      <c r="N239" t="str">
        <f t="shared" si="43"/>
        <v/>
      </c>
    </row>
    <row r="240" spans="1:14" x14ac:dyDescent="0.25">
      <c r="A240" s="4" t="str">
        <f>IF('True_Odds_Calculator_2-way'!A241="","",'True_Odds_Calculator_2-way'!A241)</f>
        <v/>
      </c>
      <c r="B240" s="4" t="str">
        <f>IF('True_Odds_Calculator_2-way'!B241="","",'True_Odds_Calculator_2-way'!B241)</f>
        <v/>
      </c>
      <c r="C240" s="4" t="e">
        <f t="shared" si="33"/>
        <v>#VALUE!</v>
      </c>
      <c r="D240" t="e">
        <f t="shared" si="34"/>
        <v>#VALUE!</v>
      </c>
      <c r="E240" t="e">
        <f t="shared" si="35"/>
        <v>#VALUE!</v>
      </c>
      <c r="F240" t="e">
        <f t="shared" si="36"/>
        <v>#VALUE!</v>
      </c>
      <c r="G240">
        <v>0</v>
      </c>
      <c r="H240" t="e">
        <f t="shared" si="37"/>
        <v>#VALUE!</v>
      </c>
      <c r="I240" t="e">
        <f t="shared" si="38"/>
        <v>#VALUE!</v>
      </c>
      <c r="J240" t="e">
        <f t="shared" si="39"/>
        <v>#VALUE!</v>
      </c>
      <c r="K240" t="str">
        <f t="shared" si="40"/>
        <v/>
      </c>
      <c r="L240" t="str">
        <f t="shared" si="41"/>
        <v/>
      </c>
      <c r="M240" t="str">
        <f t="shared" si="42"/>
        <v/>
      </c>
      <c r="N240" t="str">
        <f t="shared" si="43"/>
        <v/>
      </c>
    </row>
    <row r="241" spans="1:14" x14ac:dyDescent="0.25">
      <c r="A241" s="4" t="str">
        <f>IF('True_Odds_Calculator_2-way'!A242="","",'True_Odds_Calculator_2-way'!A242)</f>
        <v/>
      </c>
      <c r="B241" s="4" t="str">
        <f>IF('True_Odds_Calculator_2-way'!B242="","",'True_Odds_Calculator_2-way'!B242)</f>
        <v/>
      </c>
      <c r="C241" s="4" t="e">
        <f t="shared" si="33"/>
        <v>#VALUE!</v>
      </c>
      <c r="D241" t="e">
        <f t="shared" si="34"/>
        <v>#VALUE!</v>
      </c>
      <c r="E241" t="e">
        <f t="shared" si="35"/>
        <v>#VALUE!</v>
      </c>
      <c r="F241" t="e">
        <f t="shared" si="36"/>
        <v>#VALUE!</v>
      </c>
      <c r="G241">
        <v>0</v>
      </c>
      <c r="H241" t="e">
        <f t="shared" si="37"/>
        <v>#VALUE!</v>
      </c>
      <c r="I241" t="e">
        <f t="shared" si="38"/>
        <v>#VALUE!</v>
      </c>
      <c r="J241" t="e">
        <f t="shared" si="39"/>
        <v>#VALUE!</v>
      </c>
      <c r="K241" t="str">
        <f t="shared" si="40"/>
        <v/>
      </c>
      <c r="L241" t="str">
        <f t="shared" si="41"/>
        <v/>
      </c>
      <c r="M241" t="str">
        <f t="shared" si="42"/>
        <v/>
      </c>
      <c r="N241" t="str">
        <f t="shared" si="43"/>
        <v/>
      </c>
    </row>
    <row r="242" spans="1:14" x14ac:dyDescent="0.25">
      <c r="A242" s="4" t="str">
        <f>IF('True_Odds_Calculator_2-way'!A243="","",'True_Odds_Calculator_2-way'!A243)</f>
        <v/>
      </c>
      <c r="B242" s="4" t="str">
        <f>IF('True_Odds_Calculator_2-way'!B243="","",'True_Odds_Calculator_2-way'!B243)</f>
        <v/>
      </c>
      <c r="C242" s="4" t="e">
        <f t="shared" si="33"/>
        <v>#VALUE!</v>
      </c>
      <c r="D242" t="e">
        <f t="shared" si="34"/>
        <v>#VALUE!</v>
      </c>
      <c r="E242" t="e">
        <f t="shared" si="35"/>
        <v>#VALUE!</v>
      </c>
      <c r="F242" t="e">
        <f t="shared" si="36"/>
        <v>#VALUE!</v>
      </c>
      <c r="G242">
        <v>0</v>
      </c>
      <c r="H242" t="e">
        <f t="shared" si="37"/>
        <v>#VALUE!</v>
      </c>
      <c r="I242" t="e">
        <f t="shared" si="38"/>
        <v>#VALUE!</v>
      </c>
      <c r="J242" t="e">
        <f t="shared" si="39"/>
        <v>#VALUE!</v>
      </c>
      <c r="K242" t="str">
        <f t="shared" si="40"/>
        <v/>
      </c>
      <c r="L242" t="str">
        <f t="shared" si="41"/>
        <v/>
      </c>
      <c r="M242" t="str">
        <f t="shared" si="42"/>
        <v/>
      </c>
      <c r="N242" t="str">
        <f t="shared" si="43"/>
        <v/>
      </c>
    </row>
    <row r="243" spans="1:14" x14ac:dyDescent="0.25">
      <c r="A243" s="4" t="str">
        <f>IF('True_Odds_Calculator_2-way'!A244="","",'True_Odds_Calculator_2-way'!A244)</f>
        <v/>
      </c>
      <c r="B243" s="4" t="str">
        <f>IF('True_Odds_Calculator_2-way'!B244="","",'True_Odds_Calculator_2-way'!B244)</f>
        <v/>
      </c>
      <c r="C243" s="4" t="e">
        <f t="shared" si="33"/>
        <v>#VALUE!</v>
      </c>
      <c r="D243" t="e">
        <f t="shared" si="34"/>
        <v>#VALUE!</v>
      </c>
      <c r="E243" t="e">
        <f t="shared" si="35"/>
        <v>#VALUE!</v>
      </c>
      <c r="F243" t="e">
        <f t="shared" si="36"/>
        <v>#VALUE!</v>
      </c>
      <c r="G243">
        <v>0</v>
      </c>
      <c r="H243" t="e">
        <f t="shared" si="37"/>
        <v>#VALUE!</v>
      </c>
      <c r="I243" t="e">
        <f t="shared" si="38"/>
        <v>#VALUE!</v>
      </c>
      <c r="J243" t="e">
        <f t="shared" si="39"/>
        <v>#VALUE!</v>
      </c>
      <c r="K243" t="str">
        <f t="shared" si="40"/>
        <v/>
      </c>
      <c r="L243" t="str">
        <f t="shared" si="41"/>
        <v/>
      </c>
      <c r="M243" t="str">
        <f t="shared" si="42"/>
        <v/>
      </c>
      <c r="N243" t="str">
        <f t="shared" si="43"/>
        <v/>
      </c>
    </row>
    <row r="244" spans="1:14" x14ac:dyDescent="0.25">
      <c r="A244" s="4" t="str">
        <f>IF('True_Odds_Calculator_2-way'!A245="","",'True_Odds_Calculator_2-way'!A245)</f>
        <v/>
      </c>
      <c r="B244" s="4" t="str">
        <f>IF('True_Odds_Calculator_2-way'!B245="","",'True_Odds_Calculator_2-way'!B245)</f>
        <v/>
      </c>
      <c r="C244" s="4" t="e">
        <f t="shared" si="33"/>
        <v>#VALUE!</v>
      </c>
      <c r="D244" t="e">
        <f t="shared" si="34"/>
        <v>#VALUE!</v>
      </c>
      <c r="E244" t="e">
        <f t="shared" si="35"/>
        <v>#VALUE!</v>
      </c>
      <c r="F244" t="e">
        <f t="shared" si="36"/>
        <v>#VALUE!</v>
      </c>
      <c r="G244">
        <v>0</v>
      </c>
      <c r="H244" t="e">
        <f t="shared" si="37"/>
        <v>#VALUE!</v>
      </c>
      <c r="I244" t="e">
        <f t="shared" si="38"/>
        <v>#VALUE!</v>
      </c>
      <c r="J244" t="e">
        <f t="shared" si="39"/>
        <v>#VALUE!</v>
      </c>
      <c r="K244" t="str">
        <f t="shared" si="40"/>
        <v/>
      </c>
      <c r="L244" t="str">
        <f t="shared" si="41"/>
        <v/>
      </c>
      <c r="M244" t="str">
        <f t="shared" si="42"/>
        <v/>
      </c>
      <c r="N244" t="str">
        <f t="shared" si="43"/>
        <v/>
      </c>
    </row>
    <row r="245" spans="1:14" x14ac:dyDescent="0.25">
      <c r="A245" s="4" t="str">
        <f>IF('True_Odds_Calculator_2-way'!A246="","",'True_Odds_Calculator_2-way'!A246)</f>
        <v/>
      </c>
      <c r="B245" s="4" t="str">
        <f>IF('True_Odds_Calculator_2-way'!B246="","",'True_Odds_Calculator_2-way'!B246)</f>
        <v/>
      </c>
      <c r="C245" s="4" t="e">
        <f t="shared" si="33"/>
        <v>#VALUE!</v>
      </c>
      <c r="D245" t="e">
        <f t="shared" si="34"/>
        <v>#VALUE!</v>
      </c>
      <c r="E245" t="e">
        <f t="shared" si="35"/>
        <v>#VALUE!</v>
      </c>
      <c r="F245" t="e">
        <f t="shared" si="36"/>
        <v>#VALUE!</v>
      </c>
      <c r="G245">
        <v>0</v>
      </c>
      <c r="H245" t="e">
        <f t="shared" si="37"/>
        <v>#VALUE!</v>
      </c>
      <c r="I245" t="e">
        <f t="shared" si="38"/>
        <v>#VALUE!</v>
      </c>
      <c r="J245" t="e">
        <f t="shared" si="39"/>
        <v>#VALUE!</v>
      </c>
      <c r="K245" t="str">
        <f t="shared" si="40"/>
        <v/>
      </c>
      <c r="L245" t="str">
        <f t="shared" si="41"/>
        <v/>
      </c>
      <c r="M245" t="str">
        <f t="shared" si="42"/>
        <v/>
      </c>
      <c r="N245" t="str">
        <f t="shared" si="43"/>
        <v/>
      </c>
    </row>
    <row r="246" spans="1:14" x14ac:dyDescent="0.25">
      <c r="A246" s="4" t="str">
        <f>IF('True_Odds_Calculator_2-way'!A247="","",'True_Odds_Calculator_2-way'!A247)</f>
        <v/>
      </c>
      <c r="B246" s="4" t="str">
        <f>IF('True_Odds_Calculator_2-way'!B247="","",'True_Odds_Calculator_2-way'!B247)</f>
        <v/>
      </c>
      <c r="C246" s="4" t="e">
        <f t="shared" si="33"/>
        <v>#VALUE!</v>
      </c>
      <c r="D246" t="e">
        <f t="shared" si="34"/>
        <v>#VALUE!</v>
      </c>
      <c r="E246" t="e">
        <f t="shared" si="35"/>
        <v>#VALUE!</v>
      </c>
      <c r="F246" t="e">
        <f t="shared" si="36"/>
        <v>#VALUE!</v>
      </c>
      <c r="G246">
        <v>0</v>
      </c>
      <c r="H246" t="e">
        <f t="shared" si="37"/>
        <v>#VALUE!</v>
      </c>
      <c r="I246" t="e">
        <f t="shared" si="38"/>
        <v>#VALUE!</v>
      </c>
      <c r="J246" t="e">
        <f t="shared" si="39"/>
        <v>#VALUE!</v>
      </c>
      <c r="K246" t="str">
        <f t="shared" si="40"/>
        <v/>
      </c>
      <c r="L246" t="str">
        <f t="shared" si="41"/>
        <v/>
      </c>
      <c r="M246" t="str">
        <f t="shared" si="42"/>
        <v/>
      </c>
      <c r="N246" t="str">
        <f t="shared" si="43"/>
        <v/>
      </c>
    </row>
    <row r="247" spans="1:14" x14ac:dyDescent="0.25">
      <c r="A247" s="4" t="str">
        <f>IF('True_Odds_Calculator_2-way'!A248="","",'True_Odds_Calculator_2-way'!A248)</f>
        <v/>
      </c>
      <c r="B247" s="4" t="str">
        <f>IF('True_Odds_Calculator_2-way'!B248="","",'True_Odds_Calculator_2-way'!B248)</f>
        <v/>
      </c>
      <c r="C247" s="4" t="e">
        <f t="shared" si="33"/>
        <v>#VALUE!</v>
      </c>
      <c r="D247" t="e">
        <f t="shared" si="34"/>
        <v>#VALUE!</v>
      </c>
      <c r="E247" t="e">
        <f t="shared" si="35"/>
        <v>#VALUE!</v>
      </c>
      <c r="F247" t="e">
        <f t="shared" si="36"/>
        <v>#VALUE!</v>
      </c>
      <c r="G247">
        <v>0</v>
      </c>
      <c r="H247" t="e">
        <f t="shared" si="37"/>
        <v>#VALUE!</v>
      </c>
      <c r="I247" t="e">
        <f t="shared" si="38"/>
        <v>#VALUE!</v>
      </c>
      <c r="J247" t="e">
        <f t="shared" si="39"/>
        <v>#VALUE!</v>
      </c>
      <c r="K247" t="str">
        <f t="shared" si="40"/>
        <v/>
      </c>
      <c r="L247" t="str">
        <f t="shared" si="41"/>
        <v/>
      </c>
      <c r="M247" t="str">
        <f t="shared" si="42"/>
        <v/>
      </c>
      <c r="N247" t="str">
        <f t="shared" si="43"/>
        <v/>
      </c>
    </row>
    <row r="248" spans="1:14" x14ac:dyDescent="0.25">
      <c r="A248" s="4" t="str">
        <f>IF('True_Odds_Calculator_2-way'!A249="","",'True_Odds_Calculator_2-way'!A249)</f>
        <v/>
      </c>
      <c r="B248" s="4" t="str">
        <f>IF('True_Odds_Calculator_2-way'!B249="","",'True_Odds_Calculator_2-way'!B249)</f>
        <v/>
      </c>
      <c r="C248" s="4" t="e">
        <f t="shared" si="33"/>
        <v>#VALUE!</v>
      </c>
      <c r="D248" t="e">
        <f t="shared" si="34"/>
        <v>#VALUE!</v>
      </c>
      <c r="E248" t="e">
        <f t="shared" si="35"/>
        <v>#VALUE!</v>
      </c>
      <c r="F248" t="e">
        <f t="shared" si="36"/>
        <v>#VALUE!</v>
      </c>
      <c r="G248">
        <v>0</v>
      </c>
      <c r="H248" t="e">
        <f t="shared" si="37"/>
        <v>#VALUE!</v>
      </c>
      <c r="I248" t="e">
        <f t="shared" si="38"/>
        <v>#VALUE!</v>
      </c>
      <c r="J248" t="e">
        <f t="shared" si="39"/>
        <v>#VALUE!</v>
      </c>
      <c r="K248" t="str">
        <f t="shared" si="40"/>
        <v/>
      </c>
      <c r="L248" t="str">
        <f t="shared" si="41"/>
        <v/>
      </c>
      <c r="M248" t="str">
        <f t="shared" si="42"/>
        <v/>
      </c>
      <c r="N248" t="str">
        <f t="shared" si="43"/>
        <v/>
      </c>
    </row>
    <row r="249" spans="1:14" x14ac:dyDescent="0.25">
      <c r="A249" s="4" t="str">
        <f>IF('True_Odds_Calculator_2-way'!A250="","",'True_Odds_Calculator_2-way'!A250)</f>
        <v/>
      </c>
      <c r="B249" s="4" t="str">
        <f>IF('True_Odds_Calculator_2-way'!B250="","",'True_Odds_Calculator_2-way'!B250)</f>
        <v/>
      </c>
      <c r="C249" s="4" t="e">
        <f t="shared" si="33"/>
        <v>#VALUE!</v>
      </c>
      <c r="D249" t="e">
        <f t="shared" si="34"/>
        <v>#VALUE!</v>
      </c>
      <c r="E249" t="e">
        <f t="shared" si="35"/>
        <v>#VALUE!</v>
      </c>
      <c r="F249" t="e">
        <f t="shared" si="36"/>
        <v>#VALUE!</v>
      </c>
      <c r="G249">
        <v>0</v>
      </c>
      <c r="H249" t="e">
        <f t="shared" si="37"/>
        <v>#VALUE!</v>
      </c>
      <c r="I249" t="e">
        <f t="shared" si="38"/>
        <v>#VALUE!</v>
      </c>
      <c r="J249" t="e">
        <f t="shared" si="39"/>
        <v>#VALUE!</v>
      </c>
      <c r="K249" t="str">
        <f t="shared" si="40"/>
        <v/>
      </c>
      <c r="L249" t="str">
        <f t="shared" si="41"/>
        <v/>
      </c>
      <c r="M249" t="str">
        <f t="shared" si="42"/>
        <v/>
      </c>
      <c r="N249" t="str">
        <f t="shared" si="43"/>
        <v/>
      </c>
    </row>
    <row r="250" spans="1:14" x14ac:dyDescent="0.25">
      <c r="A250" s="4" t="str">
        <f>IF('True_Odds_Calculator_2-way'!A251="","",'True_Odds_Calculator_2-way'!A251)</f>
        <v/>
      </c>
      <c r="B250" s="4" t="str">
        <f>IF('True_Odds_Calculator_2-way'!B251="","",'True_Odds_Calculator_2-way'!B251)</f>
        <v/>
      </c>
      <c r="C250" s="4" t="e">
        <f t="shared" si="33"/>
        <v>#VALUE!</v>
      </c>
      <c r="D250" t="e">
        <f t="shared" si="34"/>
        <v>#VALUE!</v>
      </c>
      <c r="E250" t="e">
        <f t="shared" si="35"/>
        <v>#VALUE!</v>
      </c>
      <c r="F250" t="e">
        <f t="shared" si="36"/>
        <v>#VALUE!</v>
      </c>
      <c r="G250">
        <v>0</v>
      </c>
      <c r="H250" t="e">
        <f t="shared" si="37"/>
        <v>#VALUE!</v>
      </c>
      <c r="I250" t="e">
        <f t="shared" si="38"/>
        <v>#VALUE!</v>
      </c>
      <c r="J250" t="e">
        <f t="shared" si="39"/>
        <v>#VALUE!</v>
      </c>
      <c r="K250" t="str">
        <f t="shared" si="40"/>
        <v/>
      </c>
      <c r="L250" t="str">
        <f t="shared" si="41"/>
        <v/>
      </c>
      <c r="M250" t="str">
        <f t="shared" si="42"/>
        <v/>
      </c>
      <c r="N250" t="str">
        <f t="shared" si="43"/>
        <v/>
      </c>
    </row>
    <row r="251" spans="1:14" x14ac:dyDescent="0.25">
      <c r="A251" s="4" t="str">
        <f>IF('True_Odds_Calculator_2-way'!A252="","",'True_Odds_Calculator_2-way'!A252)</f>
        <v/>
      </c>
      <c r="B251" s="4" t="str">
        <f>IF('True_Odds_Calculator_2-way'!B252="","",'True_Odds_Calculator_2-way'!B252)</f>
        <v/>
      </c>
      <c r="C251" s="4" t="e">
        <f t="shared" si="33"/>
        <v>#VALUE!</v>
      </c>
      <c r="D251" t="e">
        <f t="shared" si="34"/>
        <v>#VALUE!</v>
      </c>
      <c r="E251" t="e">
        <f t="shared" si="35"/>
        <v>#VALUE!</v>
      </c>
      <c r="F251" t="e">
        <f t="shared" si="36"/>
        <v>#VALUE!</v>
      </c>
      <c r="G251">
        <v>0</v>
      </c>
      <c r="H251" t="e">
        <f t="shared" si="37"/>
        <v>#VALUE!</v>
      </c>
      <c r="I251" t="e">
        <f t="shared" si="38"/>
        <v>#VALUE!</v>
      </c>
      <c r="J251" t="e">
        <f t="shared" si="39"/>
        <v>#VALUE!</v>
      </c>
      <c r="K251" t="str">
        <f t="shared" si="40"/>
        <v/>
      </c>
      <c r="L251" t="str">
        <f t="shared" si="41"/>
        <v/>
      </c>
      <c r="M251" t="str">
        <f t="shared" si="42"/>
        <v/>
      </c>
      <c r="N251" t="str">
        <f t="shared" si="43"/>
        <v/>
      </c>
    </row>
    <row r="252" spans="1:14" x14ac:dyDescent="0.25">
      <c r="A252" s="4" t="str">
        <f>IF('True_Odds_Calculator_2-way'!A253="","",'True_Odds_Calculator_2-way'!A253)</f>
        <v/>
      </c>
      <c r="B252" s="4" t="str">
        <f>IF('True_Odds_Calculator_2-way'!B253="","",'True_Odds_Calculator_2-way'!B253)</f>
        <v/>
      </c>
      <c r="C252" s="4" t="e">
        <f t="shared" si="33"/>
        <v>#VALUE!</v>
      </c>
      <c r="D252" t="e">
        <f t="shared" si="34"/>
        <v>#VALUE!</v>
      </c>
      <c r="E252" t="e">
        <f t="shared" si="35"/>
        <v>#VALUE!</v>
      </c>
      <c r="F252" t="e">
        <f t="shared" si="36"/>
        <v>#VALUE!</v>
      </c>
      <c r="G252">
        <v>0</v>
      </c>
      <c r="H252" t="e">
        <f t="shared" si="37"/>
        <v>#VALUE!</v>
      </c>
      <c r="I252" t="e">
        <f t="shared" si="38"/>
        <v>#VALUE!</v>
      </c>
      <c r="J252" t="e">
        <f t="shared" si="39"/>
        <v>#VALUE!</v>
      </c>
      <c r="K252" t="str">
        <f t="shared" si="40"/>
        <v/>
      </c>
      <c r="L252" t="str">
        <f t="shared" si="41"/>
        <v/>
      </c>
      <c r="M252" t="str">
        <f t="shared" si="42"/>
        <v/>
      </c>
      <c r="N252" t="str">
        <f t="shared" si="43"/>
        <v/>
      </c>
    </row>
    <row r="253" spans="1:14" x14ac:dyDescent="0.25">
      <c r="A253" s="4" t="str">
        <f>IF('True_Odds_Calculator_2-way'!A254="","",'True_Odds_Calculator_2-way'!A254)</f>
        <v/>
      </c>
      <c r="B253" s="4" t="str">
        <f>IF('True_Odds_Calculator_2-way'!B254="","",'True_Odds_Calculator_2-way'!B254)</f>
        <v/>
      </c>
      <c r="C253" s="4" t="e">
        <f t="shared" si="33"/>
        <v>#VALUE!</v>
      </c>
      <c r="D253" t="e">
        <f t="shared" si="34"/>
        <v>#VALUE!</v>
      </c>
      <c r="E253" t="e">
        <f t="shared" si="35"/>
        <v>#VALUE!</v>
      </c>
      <c r="F253" t="e">
        <f t="shared" si="36"/>
        <v>#VALUE!</v>
      </c>
      <c r="G253">
        <v>0</v>
      </c>
      <c r="H253" t="e">
        <f t="shared" si="37"/>
        <v>#VALUE!</v>
      </c>
      <c r="I253" t="e">
        <f t="shared" si="38"/>
        <v>#VALUE!</v>
      </c>
      <c r="J253" t="e">
        <f t="shared" si="39"/>
        <v>#VALUE!</v>
      </c>
      <c r="K253" t="str">
        <f t="shared" si="40"/>
        <v/>
      </c>
      <c r="L253" t="str">
        <f t="shared" si="41"/>
        <v/>
      </c>
      <c r="M253" t="str">
        <f t="shared" si="42"/>
        <v/>
      </c>
      <c r="N253" t="str">
        <f t="shared" si="43"/>
        <v/>
      </c>
    </row>
    <row r="254" spans="1:14" x14ac:dyDescent="0.25">
      <c r="A254" s="4" t="str">
        <f>IF('True_Odds_Calculator_2-way'!A255="","",'True_Odds_Calculator_2-way'!A255)</f>
        <v/>
      </c>
      <c r="B254" s="4" t="str">
        <f>IF('True_Odds_Calculator_2-way'!B255="","",'True_Odds_Calculator_2-way'!B255)</f>
        <v/>
      </c>
      <c r="C254" s="4" t="e">
        <f t="shared" si="33"/>
        <v>#VALUE!</v>
      </c>
      <c r="D254" t="e">
        <f t="shared" si="34"/>
        <v>#VALUE!</v>
      </c>
      <c r="E254" t="e">
        <f t="shared" si="35"/>
        <v>#VALUE!</v>
      </c>
      <c r="F254" t="e">
        <f t="shared" si="36"/>
        <v>#VALUE!</v>
      </c>
      <c r="G254">
        <v>0</v>
      </c>
      <c r="H254" t="e">
        <f t="shared" si="37"/>
        <v>#VALUE!</v>
      </c>
      <c r="I254" t="e">
        <f t="shared" si="38"/>
        <v>#VALUE!</v>
      </c>
      <c r="J254" t="e">
        <f t="shared" si="39"/>
        <v>#VALUE!</v>
      </c>
      <c r="K254" t="str">
        <f t="shared" si="40"/>
        <v/>
      </c>
      <c r="L254" t="str">
        <f t="shared" si="41"/>
        <v/>
      </c>
      <c r="M254" t="str">
        <f t="shared" si="42"/>
        <v/>
      </c>
      <c r="N254" t="str">
        <f t="shared" si="43"/>
        <v/>
      </c>
    </row>
    <row r="255" spans="1:14" x14ac:dyDescent="0.25">
      <c r="A255" s="4" t="str">
        <f>IF('True_Odds_Calculator_2-way'!A256="","",'True_Odds_Calculator_2-way'!A256)</f>
        <v/>
      </c>
      <c r="B255" s="4" t="str">
        <f>IF('True_Odds_Calculator_2-way'!B256="","",'True_Odds_Calculator_2-way'!B256)</f>
        <v/>
      </c>
      <c r="C255" s="4" t="e">
        <f t="shared" si="33"/>
        <v>#VALUE!</v>
      </c>
      <c r="D255" t="e">
        <f t="shared" si="34"/>
        <v>#VALUE!</v>
      </c>
      <c r="E255" t="e">
        <f t="shared" si="35"/>
        <v>#VALUE!</v>
      </c>
      <c r="F255" t="e">
        <f t="shared" si="36"/>
        <v>#VALUE!</v>
      </c>
      <c r="G255">
        <v>0</v>
      </c>
      <c r="H255" t="e">
        <f t="shared" si="37"/>
        <v>#VALUE!</v>
      </c>
      <c r="I255" t="e">
        <f t="shared" si="38"/>
        <v>#VALUE!</v>
      </c>
      <c r="J255" t="e">
        <f t="shared" si="39"/>
        <v>#VALUE!</v>
      </c>
      <c r="K255" t="str">
        <f t="shared" si="40"/>
        <v/>
      </c>
      <c r="L255" t="str">
        <f t="shared" si="41"/>
        <v/>
      </c>
      <c r="M255" t="str">
        <f t="shared" si="42"/>
        <v/>
      </c>
      <c r="N255" t="str">
        <f t="shared" si="43"/>
        <v/>
      </c>
    </row>
    <row r="256" spans="1:14" x14ac:dyDescent="0.25">
      <c r="A256" s="4" t="str">
        <f>IF('True_Odds_Calculator_2-way'!A257="","",'True_Odds_Calculator_2-way'!A257)</f>
        <v/>
      </c>
      <c r="B256" s="4" t="str">
        <f>IF('True_Odds_Calculator_2-way'!B257="","",'True_Odds_Calculator_2-way'!B257)</f>
        <v/>
      </c>
      <c r="C256" s="4" t="e">
        <f t="shared" si="33"/>
        <v>#VALUE!</v>
      </c>
      <c r="D256" t="e">
        <f t="shared" si="34"/>
        <v>#VALUE!</v>
      </c>
      <c r="E256" t="e">
        <f t="shared" si="35"/>
        <v>#VALUE!</v>
      </c>
      <c r="F256" t="e">
        <f t="shared" si="36"/>
        <v>#VALUE!</v>
      </c>
      <c r="G256">
        <v>0</v>
      </c>
      <c r="H256" t="e">
        <f t="shared" si="37"/>
        <v>#VALUE!</v>
      </c>
      <c r="I256" t="e">
        <f t="shared" si="38"/>
        <v>#VALUE!</v>
      </c>
      <c r="J256" t="e">
        <f t="shared" si="39"/>
        <v>#VALUE!</v>
      </c>
      <c r="K256" t="str">
        <f t="shared" si="40"/>
        <v/>
      </c>
      <c r="L256" t="str">
        <f t="shared" si="41"/>
        <v/>
      </c>
      <c r="M256" t="str">
        <f t="shared" si="42"/>
        <v/>
      </c>
      <c r="N256" t="str">
        <f t="shared" si="43"/>
        <v/>
      </c>
    </row>
    <row r="257" spans="1:14" x14ac:dyDescent="0.25">
      <c r="A257" s="4" t="str">
        <f>IF('True_Odds_Calculator_2-way'!A258="","",'True_Odds_Calculator_2-way'!A258)</f>
        <v/>
      </c>
      <c r="B257" s="4" t="str">
        <f>IF('True_Odds_Calculator_2-way'!B258="","",'True_Odds_Calculator_2-way'!B258)</f>
        <v/>
      </c>
      <c r="C257" s="4" t="e">
        <f t="shared" si="33"/>
        <v>#VALUE!</v>
      </c>
      <c r="D257" t="e">
        <f t="shared" si="34"/>
        <v>#VALUE!</v>
      </c>
      <c r="E257" t="e">
        <f t="shared" si="35"/>
        <v>#VALUE!</v>
      </c>
      <c r="F257" t="e">
        <f t="shared" si="36"/>
        <v>#VALUE!</v>
      </c>
      <c r="G257">
        <v>0</v>
      </c>
      <c r="H257" t="e">
        <f t="shared" si="37"/>
        <v>#VALUE!</v>
      </c>
      <c r="I257" t="e">
        <f t="shared" si="38"/>
        <v>#VALUE!</v>
      </c>
      <c r="J257" t="e">
        <f t="shared" si="39"/>
        <v>#VALUE!</v>
      </c>
      <c r="K257" t="str">
        <f t="shared" si="40"/>
        <v/>
      </c>
      <c r="L257" t="str">
        <f t="shared" si="41"/>
        <v/>
      </c>
      <c r="M257" t="str">
        <f t="shared" si="42"/>
        <v/>
      </c>
      <c r="N257" t="str">
        <f t="shared" si="43"/>
        <v/>
      </c>
    </row>
    <row r="258" spans="1:14" x14ac:dyDescent="0.25">
      <c r="A258" s="4" t="str">
        <f>IF('True_Odds_Calculator_2-way'!A259="","",'True_Odds_Calculator_2-way'!A259)</f>
        <v/>
      </c>
      <c r="B258" s="4" t="str">
        <f>IF('True_Odds_Calculator_2-way'!B259="","",'True_Odds_Calculator_2-way'!B259)</f>
        <v/>
      </c>
      <c r="C258" s="4" t="e">
        <f t="shared" si="33"/>
        <v>#VALUE!</v>
      </c>
      <c r="D258" t="e">
        <f t="shared" si="34"/>
        <v>#VALUE!</v>
      </c>
      <c r="E258" t="e">
        <f t="shared" si="35"/>
        <v>#VALUE!</v>
      </c>
      <c r="F258" t="e">
        <f t="shared" si="36"/>
        <v>#VALUE!</v>
      </c>
      <c r="G258">
        <v>0</v>
      </c>
      <c r="H258" t="e">
        <f t="shared" si="37"/>
        <v>#VALUE!</v>
      </c>
      <c r="I258" t="e">
        <f t="shared" si="38"/>
        <v>#VALUE!</v>
      </c>
      <c r="J258" t="e">
        <f t="shared" si="39"/>
        <v>#VALUE!</v>
      </c>
      <c r="K258" t="str">
        <f t="shared" si="40"/>
        <v/>
      </c>
      <c r="L258" t="str">
        <f t="shared" si="41"/>
        <v/>
      </c>
      <c r="M258" t="str">
        <f t="shared" si="42"/>
        <v/>
      </c>
      <c r="N258" t="str">
        <f t="shared" si="43"/>
        <v/>
      </c>
    </row>
    <row r="259" spans="1:14" x14ac:dyDescent="0.25">
      <c r="A259" s="4" t="str">
        <f>IF('True_Odds_Calculator_2-way'!A260="","",'True_Odds_Calculator_2-way'!A260)</f>
        <v/>
      </c>
      <c r="B259" s="4" t="str">
        <f>IF('True_Odds_Calculator_2-way'!B260="","",'True_Odds_Calculator_2-way'!B260)</f>
        <v/>
      </c>
      <c r="C259" s="4" t="e">
        <f t="shared" ref="C259:C322" si="44">1/A259</f>
        <v>#VALUE!</v>
      </c>
      <c r="D259" t="e">
        <f t="shared" ref="D259:D322" si="45">1/B259</f>
        <v>#VALUE!</v>
      </c>
      <c r="E259" t="e">
        <f t="shared" ref="E259:E322" si="46">C259+D259-1</f>
        <v>#VALUE!</v>
      </c>
      <c r="F259" t="e">
        <f t="shared" ref="F259:F322" si="47">C259+D259-(C259*D259)-1</f>
        <v>#VALUE!</v>
      </c>
      <c r="G259">
        <v>0</v>
      </c>
      <c r="H259" t="e">
        <f t="shared" ref="H259:H322" si="48">C259*D259</f>
        <v>#VALUE!</v>
      </c>
      <c r="I259" t="e">
        <f t="shared" ref="I259:I322" si="49">((-4*F259*H259)^0.5)/(2*F259)</f>
        <v>#VALUE!</v>
      </c>
      <c r="J259" t="e">
        <f t="shared" ref="J259:J322" si="50">(-((-4*F259*H259)^0.5))/(2*F259)</f>
        <v>#VALUE!</v>
      </c>
      <c r="K259" t="str">
        <f t="shared" ref="K259:K322" si="51">IF(A259="","",(C259/($J259+C259-($J259*C259))))</f>
        <v/>
      </c>
      <c r="L259" t="str">
        <f t="shared" ref="L259:L322" si="52">IF(B259="","",(D259/($J259+D259-($J259*D259))))</f>
        <v/>
      </c>
      <c r="M259" t="str">
        <f t="shared" ref="M259:M322" si="53">IF(A259="","",1/K259)</f>
        <v/>
      </c>
      <c r="N259" t="str">
        <f t="shared" ref="N259:N322" si="54">IF(B259="","",1/L259)</f>
        <v/>
      </c>
    </row>
    <row r="260" spans="1:14" x14ac:dyDescent="0.25">
      <c r="A260" s="4" t="str">
        <f>IF('True_Odds_Calculator_2-way'!A261="","",'True_Odds_Calculator_2-way'!A261)</f>
        <v/>
      </c>
      <c r="B260" s="4" t="str">
        <f>IF('True_Odds_Calculator_2-way'!B261="","",'True_Odds_Calculator_2-way'!B261)</f>
        <v/>
      </c>
      <c r="C260" s="4" t="e">
        <f t="shared" si="44"/>
        <v>#VALUE!</v>
      </c>
      <c r="D260" t="e">
        <f t="shared" si="45"/>
        <v>#VALUE!</v>
      </c>
      <c r="E260" t="e">
        <f t="shared" si="46"/>
        <v>#VALUE!</v>
      </c>
      <c r="F260" t="e">
        <f t="shared" si="47"/>
        <v>#VALUE!</v>
      </c>
      <c r="G260">
        <v>0</v>
      </c>
      <c r="H260" t="e">
        <f t="shared" si="48"/>
        <v>#VALUE!</v>
      </c>
      <c r="I260" t="e">
        <f t="shared" si="49"/>
        <v>#VALUE!</v>
      </c>
      <c r="J260" t="e">
        <f t="shared" si="50"/>
        <v>#VALUE!</v>
      </c>
      <c r="K260" t="str">
        <f t="shared" si="51"/>
        <v/>
      </c>
      <c r="L260" t="str">
        <f t="shared" si="52"/>
        <v/>
      </c>
      <c r="M260" t="str">
        <f t="shared" si="53"/>
        <v/>
      </c>
      <c r="N260" t="str">
        <f t="shared" si="54"/>
        <v/>
      </c>
    </row>
    <row r="261" spans="1:14" x14ac:dyDescent="0.25">
      <c r="A261" s="4" t="str">
        <f>IF('True_Odds_Calculator_2-way'!A262="","",'True_Odds_Calculator_2-way'!A262)</f>
        <v/>
      </c>
      <c r="B261" s="4" t="str">
        <f>IF('True_Odds_Calculator_2-way'!B262="","",'True_Odds_Calculator_2-way'!B262)</f>
        <v/>
      </c>
      <c r="C261" s="4" t="e">
        <f t="shared" si="44"/>
        <v>#VALUE!</v>
      </c>
      <c r="D261" t="e">
        <f t="shared" si="45"/>
        <v>#VALUE!</v>
      </c>
      <c r="E261" t="e">
        <f t="shared" si="46"/>
        <v>#VALUE!</v>
      </c>
      <c r="F261" t="e">
        <f t="shared" si="47"/>
        <v>#VALUE!</v>
      </c>
      <c r="G261">
        <v>0</v>
      </c>
      <c r="H261" t="e">
        <f t="shared" si="48"/>
        <v>#VALUE!</v>
      </c>
      <c r="I261" t="e">
        <f t="shared" si="49"/>
        <v>#VALUE!</v>
      </c>
      <c r="J261" t="e">
        <f t="shared" si="50"/>
        <v>#VALUE!</v>
      </c>
      <c r="K261" t="str">
        <f t="shared" si="51"/>
        <v/>
      </c>
      <c r="L261" t="str">
        <f t="shared" si="52"/>
        <v/>
      </c>
      <c r="M261" t="str">
        <f t="shared" si="53"/>
        <v/>
      </c>
      <c r="N261" t="str">
        <f t="shared" si="54"/>
        <v/>
      </c>
    </row>
    <row r="262" spans="1:14" x14ac:dyDescent="0.25">
      <c r="A262" s="4" t="str">
        <f>IF('True_Odds_Calculator_2-way'!A263="","",'True_Odds_Calculator_2-way'!A263)</f>
        <v/>
      </c>
      <c r="B262" s="4" t="str">
        <f>IF('True_Odds_Calculator_2-way'!B263="","",'True_Odds_Calculator_2-way'!B263)</f>
        <v/>
      </c>
      <c r="C262" s="4" t="e">
        <f t="shared" si="44"/>
        <v>#VALUE!</v>
      </c>
      <c r="D262" t="e">
        <f t="shared" si="45"/>
        <v>#VALUE!</v>
      </c>
      <c r="E262" t="e">
        <f t="shared" si="46"/>
        <v>#VALUE!</v>
      </c>
      <c r="F262" t="e">
        <f t="shared" si="47"/>
        <v>#VALUE!</v>
      </c>
      <c r="G262">
        <v>0</v>
      </c>
      <c r="H262" t="e">
        <f t="shared" si="48"/>
        <v>#VALUE!</v>
      </c>
      <c r="I262" t="e">
        <f t="shared" si="49"/>
        <v>#VALUE!</v>
      </c>
      <c r="J262" t="e">
        <f t="shared" si="50"/>
        <v>#VALUE!</v>
      </c>
      <c r="K262" t="str">
        <f t="shared" si="51"/>
        <v/>
      </c>
      <c r="L262" t="str">
        <f t="shared" si="52"/>
        <v/>
      </c>
      <c r="M262" t="str">
        <f t="shared" si="53"/>
        <v/>
      </c>
      <c r="N262" t="str">
        <f t="shared" si="54"/>
        <v/>
      </c>
    </row>
    <row r="263" spans="1:14" x14ac:dyDescent="0.25">
      <c r="A263" s="4" t="str">
        <f>IF('True_Odds_Calculator_2-way'!A264="","",'True_Odds_Calculator_2-way'!A264)</f>
        <v/>
      </c>
      <c r="B263" s="4" t="str">
        <f>IF('True_Odds_Calculator_2-way'!B264="","",'True_Odds_Calculator_2-way'!B264)</f>
        <v/>
      </c>
      <c r="C263" s="4" t="e">
        <f t="shared" si="44"/>
        <v>#VALUE!</v>
      </c>
      <c r="D263" t="e">
        <f t="shared" si="45"/>
        <v>#VALUE!</v>
      </c>
      <c r="E263" t="e">
        <f t="shared" si="46"/>
        <v>#VALUE!</v>
      </c>
      <c r="F263" t="e">
        <f t="shared" si="47"/>
        <v>#VALUE!</v>
      </c>
      <c r="G263">
        <v>0</v>
      </c>
      <c r="H263" t="e">
        <f t="shared" si="48"/>
        <v>#VALUE!</v>
      </c>
      <c r="I263" t="e">
        <f t="shared" si="49"/>
        <v>#VALUE!</v>
      </c>
      <c r="J263" t="e">
        <f t="shared" si="50"/>
        <v>#VALUE!</v>
      </c>
      <c r="K263" t="str">
        <f t="shared" si="51"/>
        <v/>
      </c>
      <c r="L263" t="str">
        <f t="shared" si="52"/>
        <v/>
      </c>
      <c r="M263" t="str">
        <f t="shared" si="53"/>
        <v/>
      </c>
      <c r="N263" t="str">
        <f t="shared" si="54"/>
        <v/>
      </c>
    </row>
    <row r="264" spans="1:14" x14ac:dyDescent="0.25">
      <c r="A264" s="4" t="str">
        <f>IF('True_Odds_Calculator_2-way'!A265="","",'True_Odds_Calculator_2-way'!A265)</f>
        <v/>
      </c>
      <c r="B264" s="4" t="str">
        <f>IF('True_Odds_Calculator_2-way'!B265="","",'True_Odds_Calculator_2-way'!B265)</f>
        <v/>
      </c>
      <c r="C264" s="4" t="e">
        <f t="shared" si="44"/>
        <v>#VALUE!</v>
      </c>
      <c r="D264" t="e">
        <f t="shared" si="45"/>
        <v>#VALUE!</v>
      </c>
      <c r="E264" t="e">
        <f t="shared" si="46"/>
        <v>#VALUE!</v>
      </c>
      <c r="F264" t="e">
        <f t="shared" si="47"/>
        <v>#VALUE!</v>
      </c>
      <c r="G264">
        <v>0</v>
      </c>
      <c r="H264" t="e">
        <f t="shared" si="48"/>
        <v>#VALUE!</v>
      </c>
      <c r="I264" t="e">
        <f t="shared" si="49"/>
        <v>#VALUE!</v>
      </c>
      <c r="J264" t="e">
        <f t="shared" si="50"/>
        <v>#VALUE!</v>
      </c>
      <c r="K264" t="str">
        <f t="shared" si="51"/>
        <v/>
      </c>
      <c r="L264" t="str">
        <f t="shared" si="52"/>
        <v/>
      </c>
      <c r="M264" t="str">
        <f t="shared" si="53"/>
        <v/>
      </c>
      <c r="N264" t="str">
        <f t="shared" si="54"/>
        <v/>
      </c>
    </row>
    <row r="265" spans="1:14" x14ac:dyDescent="0.25">
      <c r="A265" s="4" t="str">
        <f>IF('True_Odds_Calculator_2-way'!A266="","",'True_Odds_Calculator_2-way'!A266)</f>
        <v/>
      </c>
      <c r="B265" s="4" t="str">
        <f>IF('True_Odds_Calculator_2-way'!B266="","",'True_Odds_Calculator_2-way'!B266)</f>
        <v/>
      </c>
      <c r="C265" s="4" t="e">
        <f t="shared" si="44"/>
        <v>#VALUE!</v>
      </c>
      <c r="D265" t="e">
        <f t="shared" si="45"/>
        <v>#VALUE!</v>
      </c>
      <c r="E265" t="e">
        <f t="shared" si="46"/>
        <v>#VALUE!</v>
      </c>
      <c r="F265" t="e">
        <f t="shared" si="47"/>
        <v>#VALUE!</v>
      </c>
      <c r="G265">
        <v>0</v>
      </c>
      <c r="H265" t="e">
        <f t="shared" si="48"/>
        <v>#VALUE!</v>
      </c>
      <c r="I265" t="e">
        <f t="shared" si="49"/>
        <v>#VALUE!</v>
      </c>
      <c r="J265" t="e">
        <f t="shared" si="50"/>
        <v>#VALUE!</v>
      </c>
      <c r="K265" t="str">
        <f t="shared" si="51"/>
        <v/>
      </c>
      <c r="L265" t="str">
        <f t="shared" si="52"/>
        <v/>
      </c>
      <c r="M265" t="str">
        <f t="shared" si="53"/>
        <v/>
      </c>
      <c r="N265" t="str">
        <f t="shared" si="54"/>
        <v/>
      </c>
    </row>
    <row r="266" spans="1:14" x14ac:dyDescent="0.25">
      <c r="A266" s="4" t="str">
        <f>IF('True_Odds_Calculator_2-way'!A267="","",'True_Odds_Calculator_2-way'!A267)</f>
        <v/>
      </c>
      <c r="B266" s="4" t="str">
        <f>IF('True_Odds_Calculator_2-way'!B267="","",'True_Odds_Calculator_2-way'!B267)</f>
        <v/>
      </c>
      <c r="C266" s="4" t="e">
        <f t="shared" si="44"/>
        <v>#VALUE!</v>
      </c>
      <c r="D266" t="e">
        <f t="shared" si="45"/>
        <v>#VALUE!</v>
      </c>
      <c r="E266" t="e">
        <f t="shared" si="46"/>
        <v>#VALUE!</v>
      </c>
      <c r="F266" t="e">
        <f t="shared" si="47"/>
        <v>#VALUE!</v>
      </c>
      <c r="G266">
        <v>0</v>
      </c>
      <c r="H266" t="e">
        <f t="shared" si="48"/>
        <v>#VALUE!</v>
      </c>
      <c r="I266" t="e">
        <f t="shared" si="49"/>
        <v>#VALUE!</v>
      </c>
      <c r="J266" t="e">
        <f t="shared" si="50"/>
        <v>#VALUE!</v>
      </c>
      <c r="K266" t="str">
        <f t="shared" si="51"/>
        <v/>
      </c>
      <c r="L266" t="str">
        <f t="shared" si="52"/>
        <v/>
      </c>
      <c r="M266" t="str">
        <f t="shared" si="53"/>
        <v/>
      </c>
      <c r="N266" t="str">
        <f t="shared" si="54"/>
        <v/>
      </c>
    </row>
    <row r="267" spans="1:14" x14ac:dyDescent="0.25">
      <c r="A267" s="4" t="str">
        <f>IF('True_Odds_Calculator_2-way'!A268="","",'True_Odds_Calculator_2-way'!A268)</f>
        <v/>
      </c>
      <c r="B267" s="4" t="str">
        <f>IF('True_Odds_Calculator_2-way'!B268="","",'True_Odds_Calculator_2-way'!B268)</f>
        <v/>
      </c>
      <c r="C267" s="4" t="e">
        <f t="shared" si="44"/>
        <v>#VALUE!</v>
      </c>
      <c r="D267" t="e">
        <f t="shared" si="45"/>
        <v>#VALUE!</v>
      </c>
      <c r="E267" t="e">
        <f t="shared" si="46"/>
        <v>#VALUE!</v>
      </c>
      <c r="F267" t="e">
        <f t="shared" si="47"/>
        <v>#VALUE!</v>
      </c>
      <c r="G267">
        <v>0</v>
      </c>
      <c r="H267" t="e">
        <f t="shared" si="48"/>
        <v>#VALUE!</v>
      </c>
      <c r="I267" t="e">
        <f t="shared" si="49"/>
        <v>#VALUE!</v>
      </c>
      <c r="J267" t="e">
        <f t="shared" si="50"/>
        <v>#VALUE!</v>
      </c>
      <c r="K267" t="str">
        <f t="shared" si="51"/>
        <v/>
      </c>
      <c r="L267" t="str">
        <f t="shared" si="52"/>
        <v/>
      </c>
      <c r="M267" t="str">
        <f t="shared" si="53"/>
        <v/>
      </c>
      <c r="N267" t="str">
        <f t="shared" si="54"/>
        <v/>
      </c>
    </row>
    <row r="268" spans="1:14" x14ac:dyDescent="0.25">
      <c r="A268" s="4" t="str">
        <f>IF('True_Odds_Calculator_2-way'!A269="","",'True_Odds_Calculator_2-way'!A269)</f>
        <v/>
      </c>
      <c r="B268" s="4" t="str">
        <f>IF('True_Odds_Calculator_2-way'!B269="","",'True_Odds_Calculator_2-way'!B269)</f>
        <v/>
      </c>
      <c r="C268" s="4" t="e">
        <f t="shared" si="44"/>
        <v>#VALUE!</v>
      </c>
      <c r="D268" t="e">
        <f t="shared" si="45"/>
        <v>#VALUE!</v>
      </c>
      <c r="E268" t="e">
        <f t="shared" si="46"/>
        <v>#VALUE!</v>
      </c>
      <c r="F268" t="e">
        <f t="shared" si="47"/>
        <v>#VALUE!</v>
      </c>
      <c r="G268">
        <v>0</v>
      </c>
      <c r="H268" t="e">
        <f t="shared" si="48"/>
        <v>#VALUE!</v>
      </c>
      <c r="I268" t="e">
        <f t="shared" si="49"/>
        <v>#VALUE!</v>
      </c>
      <c r="J268" t="e">
        <f t="shared" si="50"/>
        <v>#VALUE!</v>
      </c>
      <c r="K268" t="str">
        <f t="shared" si="51"/>
        <v/>
      </c>
      <c r="L268" t="str">
        <f t="shared" si="52"/>
        <v/>
      </c>
      <c r="M268" t="str">
        <f t="shared" si="53"/>
        <v/>
      </c>
      <c r="N268" t="str">
        <f t="shared" si="54"/>
        <v/>
      </c>
    </row>
    <row r="269" spans="1:14" x14ac:dyDescent="0.25">
      <c r="A269" s="4" t="str">
        <f>IF('True_Odds_Calculator_2-way'!A270="","",'True_Odds_Calculator_2-way'!A270)</f>
        <v/>
      </c>
      <c r="B269" s="4" t="str">
        <f>IF('True_Odds_Calculator_2-way'!B270="","",'True_Odds_Calculator_2-way'!B270)</f>
        <v/>
      </c>
      <c r="C269" s="4" t="e">
        <f t="shared" si="44"/>
        <v>#VALUE!</v>
      </c>
      <c r="D269" t="e">
        <f t="shared" si="45"/>
        <v>#VALUE!</v>
      </c>
      <c r="E269" t="e">
        <f t="shared" si="46"/>
        <v>#VALUE!</v>
      </c>
      <c r="F269" t="e">
        <f t="shared" si="47"/>
        <v>#VALUE!</v>
      </c>
      <c r="G269">
        <v>0</v>
      </c>
      <c r="H269" t="e">
        <f t="shared" si="48"/>
        <v>#VALUE!</v>
      </c>
      <c r="I269" t="e">
        <f t="shared" si="49"/>
        <v>#VALUE!</v>
      </c>
      <c r="J269" t="e">
        <f t="shared" si="50"/>
        <v>#VALUE!</v>
      </c>
      <c r="K269" t="str">
        <f t="shared" si="51"/>
        <v/>
      </c>
      <c r="L269" t="str">
        <f t="shared" si="52"/>
        <v/>
      </c>
      <c r="M269" t="str">
        <f t="shared" si="53"/>
        <v/>
      </c>
      <c r="N269" t="str">
        <f t="shared" si="54"/>
        <v/>
      </c>
    </row>
    <row r="270" spans="1:14" x14ac:dyDescent="0.25">
      <c r="A270" s="4" t="str">
        <f>IF('True_Odds_Calculator_2-way'!A271="","",'True_Odds_Calculator_2-way'!A271)</f>
        <v/>
      </c>
      <c r="B270" s="4" t="str">
        <f>IF('True_Odds_Calculator_2-way'!B271="","",'True_Odds_Calculator_2-way'!B271)</f>
        <v/>
      </c>
      <c r="C270" s="4" t="e">
        <f t="shared" si="44"/>
        <v>#VALUE!</v>
      </c>
      <c r="D270" t="e">
        <f t="shared" si="45"/>
        <v>#VALUE!</v>
      </c>
      <c r="E270" t="e">
        <f t="shared" si="46"/>
        <v>#VALUE!</v>
      </c>
      <c r="F270" t="e">
        <f t="shared" si="47"/>
        <v>#VALUE!</v>
      </c>
      <c r="G270">
        <v>0</v>
      </c>
      <c r="H270" t="e">
        <f t="shared" si="48"/>
        <v>#VALUE!</v>
      </c>
      <c r="I270" t="e">
        <f t="shared" si="49"/>
        <v>#VALUE!</v>
      </c>
      <c r="J270" t="e">
        <f t="shared" si="50"/>
        <v>#VALUE!</v>
      </c>
      <c r="K270" t="str">
        <f t="shared" si="51"/>
        <v/>
      </c>
      <c r="L270" t="str">
        <f t="shared" si="52"/>
        <v/>
      </c>
      <c r="M270" t="str">
        <f t="shared" si="53"/>
        <v/>
      </c>
      <c r="N270" t="str">
        <f t="shared" si="54"/>
        <v/>
      </c>
    </row>
    <row r="271" spans="1:14" x14ac:dyDescent="0.25">
      <c r="A271" s="4" t="str">
        <f>IF('True_Odds_Calculator_2-way'!A272="","",'True_Odds_Calculator_2-way'!A272)</f>
        <v/>
      </c>
      <c r="B271" s="4" t="str">
        <f>IF('True_Odds_Calculator_2-way'!B272="","",'True_Odds_Calculator_2-way'!B272)</f>
        <v/>
      </c>
      <c r="C271" s="4" t="e">
        <f t="shared" si="44"/>
        <v>#VALUE!</v>
      </c>
      <c r="D271" t="e">
        <f t="shared" si="45"/>
        <v>#VALUE!</v>
      </c>
      <c r="E271" t="e">
        <f t="shared" si="46"/>
        <v>#VALUE!</v>
      </c>
      <c r="F271" t="e">
        <f t="shared" si="47"/>
        <v>#VALUE!</v>
      </c>
      <c r="G271">
        <v>0</v>
      </c>
      <c r="H271" t="e">
        <f t="shared" si="48"/>
        <v>#VALUE!</v>
      </c>
      <c r="I271" t="e">
        <f t="shared" si="49"/>
        <v>#VALUE!</v>
      </c>
      <c r="J271" t="e">
        <f t="shared" si="50"/>
        <v>#VALUE!</v>
      </c>
      <c r="K271" t="str">
        <f t="shared" si="51"/>
        <v/>
      </c>
      <c r="L271" t="str">
        <f t="shared" si="52"/>
        <v/>
      </c>
      <c r="M271" t="str">
        <f t="shared" si="53"/>
        <v/>
      </c>
      <c r="N271" t="str">
        <f t="shared" si="54"/>
        <v/>
      </c>
    </row>
    <row r="272" spans="1:14" x14ac:dyDescent="0.25">
      <c r="A272" s="4" t="str">
        <f>IF('True_Odds_Calculator_2-way'!A273="","",'True_Odds_Calculator_2-way'!A273)</f>
        <v/>
      </c>
      <c r="B272" s="4" t="str">
        <f>IF('True_Odds_Calculator_2-way'!B273="","",'True_Odds_Calculator_2-way'!B273)</f>
        <v/>
      </c>
      <c r="C272" s="4" t="e">
        <f t="shared" si="44"/>
        <v>#VALUE!</v>
      </c>
      <c r="D272" t="e">
        <f t="shared" si="45"/>
        <v>#VALUE!</v>
      </c>
      <c r="E272" t="e">
        <f t="shared" si="46"/>
        <v>#VALUE!</v>
      </c>
      <c r="F272" t="e">
        <f t="shared" si="47"/>
        <v>#VALUE!</v>
      </c>
      <c r="G272">
        <v>0</v>
      </c>
      <c r="H272" t="e">
        <f t="shared" si="48"/>
        <v>#VALUE!</v>
      </c>
      <c r="I272" t="e">
        <f t="shared" si="49"/>
        <v>#VALUE!</v>
      </c>
      <c r="J272" t="e">
        <f t="shared" si="50"/>
        <v>#VALUE!</v>
      </c>
      <c r="K272" t="str">
        <f t="shared" si="51"/>
        <v/>
      </c>
      <c r="L272" t="str">
        <f t="shared" si="52"/>
        <v/>
      </c>
      <c r="M272" t="str">
        <f t="shared" si="53"/>
        <v/>
      </c>
      <c r="N272" t="str">
        <f t="shared" si="54"/>
        <v/>
      </c>
    </row>
    <row r="273" spans="1:14" x14ac:dyDescent="0.25">
      <c r="A273" s="4" t="str">
        <f>IF('True_Odds_Calculator_2-way'!A274="","",'True_Odds_Calculator_2-way'!A274)</f>
        <v/>
      </c>
      <c r="B273" s="4" t="str">
        <f>IF('True_Odds_Calculator_2-way'!B274="","",'True_Odds_Calculator_2-way'!B274)</f>
        <v/>
      </c>
      <c r="C273" s="4" t="e">
        <f t="shared" si="44"/>
        <v>#VALUE!</v>
      </c>
      <c r="D273" t="e">
        <f t="shared" si="45"/>
        <v>#VALUE!</v>
      </c>
      <c r="E273" t="e">
        <f t="shared" si="46"/>
        <v>#VALUE!</v>
      </c>
      <c r="F273" t="e">
        <f t="shared" si="47"/>
        <v>#VALUE!</v>
      </c>
      <c r="G273">
        <v>0</v>
      </c>
      <c r="H273" t="e">
        <f t="shared" si="48"/>
        <v>#VALUE!</v>
      </c>
      <c r="I273" t="e">
        <f t="shared" si="49"/>
        <v>#VALUE!</v>
      </c>
      <c r="J273" t="e">
        <f t="shared" si="50"/>
        <v>#VALUE!</v>
      </c>
      <c r="K273" t="str">
        <f t="shared" si="51"/>
        <v/>
      </c>
      <c r="L273" t="str">
        <f t="shared" si="52"/>
        <v/>
      </c>
      <c r="M273" t="str">
        <f t="shared" si="53"/>
        <v/>
      </c>
      <c r="N273" t="str">
        <f t="shared" si="54"/>
        <v/>
      </c>
    </row>
    <row r="274" spans="1:14" x14ac:dyDescent="0.25">
      <c r="A274" s="4" t="str">
        <f>IF('True_Odds_Calculator_2-way'!A275="","",'True_Odds_Calculator_2-way'!A275)</f>
        <v/>
      </c>
      <c r="B274" s="4" t="str">
        <f>IF('True_Odds_Calculator_2-way'!B275="","",'True_Odds_Calculator_2-way'!B275)</f>
        <v/>
      </c>
      <c r="C274" s="4" t="e">
        <f t="shared" si="44"/>
        <v>#VALUE!</v>
      </c>
      <c r="D274" t="e">
        <f t="shared" si="45"/>
        <v>#VALUE!</v>
      </c>
      <c r="E274" t="e">
        <f t="shared" si="46"/>
        <v>#VALUE!</v>
      </c>
      <c r="F274" t="e">
        <f t="shared" si="47"/>
        <v>#VALUE!</v>
      </c>
      <c r="G274">
        <v>0</v>
      </c>
      <c r="H274" t="e">
        <f t="shared" si="48"/>
        <v>#VALUE!</v>
      </c>
      <c r="I274" t="e">
        <f t="shared" si="49"/>
        <v>#VALUE!</v>
      </c>
      <c r="J274" t="e">
        <f t="shared" si="50"/>
        <v>#VALUE!</v>
      </c>
      <c r="K274" t="str">
        <f t="shared" si="51"/>
        <v/>
      </c>
      <c r="L274" t="str">
        <f t="shared" si="52"/>
        <v/>
      </c>
      <c r="M274" t="str">
        <f t="shared" si="53"/>
        <v/>
      </c>
      <c r="N274" t="str">
        <f t="shared" si="54"/>
        <v/>
      </c>
    </row>
    <row r="275" spans="1:14" x14ac:dyDescent="0.25">
      <c r="A275" s="4" t="str">
        <f>IF('True_Odds_Calculator_2-way'!A276="","",'True_Odds_Calculator_2-way'!A276)</f>
        <v/>
      </c>
      <c r="B275" s="4" t="str">
        <f>IF('True_Odds_Calculator_2-way'!B276="","",'True_Odds_Calculator_2-way'!B276)</f>
        <v/>
      </c>
      <c r="C275" s="4" t="e">
        <f t="shared" si="44"/>
        <v>#VALUE!</v>
      </c>
      <c r="D275" t="e">
        <f t="shared" si="45"/>
        <v>#VALUE!</v>
      </c>
      <c r="E275" t="e">
        <f t="shared" si="46"/>
        <v>#VALUE!</v>
      </c>
      <c r="F275" t="e">
        <f t="shared" si="47"/>
        <v>#VALUE!</v>
      </c>
      <c r="G275">
        <v>0</v>
      </c>
      <c r="H275" t="e">
        <f t="shared" si="48"/>
        <v>#VALUE!</v>
      </c>
      <c r="I275" t="e">
        <f t="shared" si="49"/>
        <v>#VALUE!</v>
      </c>
      <c r="J275" t="e">
        <f t="shared" si="50"/>
        <v>#VALUE!</v>
      </c>
      <c r="K275" t="str">
        <f t="shared" si="51"/>
        <v/>
      </c>
      <c r="L275" t="str">
        <f t="shared" si="52"/>
        <v/>
      </c>
      <c r="M275" t="str">
        <f t="shared" si="53"/>
        <v/>
      </c>
      <c r="N275" t="str">
        <f t="shared" si="54"/>
        <v/>
      </c>
    </row>
    <row r="276" spans="1:14" x14ac:dyDescent="0.25">
      <c r="A276" s="4" t="str">
        <f>IF('True_Odds_Calculator_2-way'!A277="","",'True_Odds_Calculator_2-way'!A277)</f>
        <v/>
      </c>
      <c r="B276" s="4" t="str">
        <f>IF('True_Odds_Calculator_2-way'!B277="","",'True_Odds_Calculator_2-way'!B277)</f>
        <v/>
      </c>
      <c r="C276" s="4" t="e">
        <f t="shared" si="44"/>
        <v>#VALUE!</v>
      </c>
      <c r="D276" t="e">
        <f t="shared" si="45"/>
        <v>#VALUE!</v>
      </c>
      <c r="E276" t="e">
        <f t="shared" si="46"/>
        <v>#VALUE!</v>
      </c>
      <c r="F276" t="e">
        <f t="shared" si="47"/>
        <v>#VALUE!</v>
      </c>
      <c r="G276">
        <v>0</v>
      </c>
      <c r="H276" t="e">
        <f t="shared" si="48"/>
        <v>#VALUE!</v>
      </c>
      <c r="I276" t="e">
        <f t="shared" si="49"/>
        <v>#VALUE!</v>
      </c>
      <c r="J276" t="e">
        <f t="shared" si="50"/>
        <v>#VALUE!</v>
      </c>
      <c r="K276" t="str">
        <f t="shared" si="51"/>
        <v/>
      </c>
      <c r="L276" t="str">
        <f t="shared" si="52"/>
        <v/>
      </c>
      <c r="M276" t="str">
        <f t="shared" si="53"/>
        <v/>
      </c>
      <c r="N276" t="str">
        <f t="shared" si="54"/>
        <v/>
      </c>
    </row>
    <row r="277" spans="1:14" x14ac:dyDescent="0.25">
      <c r="A277" s="4" t="str">
        <f>IF('True_Odds_Calculator_2-way'!A278="","",'True_Odds_Calculator_2-way'!A278)</f>
        <v/>
      </c>
      <c r="B277" s="4" t="str">
        <f>IF('True_Odds_Calculator_2-way'!B278="","",'True_Odds_Calculator_2-way'!B278)</f>
        <v/>
      </c>
      <c r="C277" s="4" t="e">
        <f t="shared" si="44"/>
        <v>#VALUE!</v>
      </c>
      <c r="D277" t="e">
        <f t="shared" si="45"/>
        <v>#VALUE!</v>
      </c>
      <c r="E277" t="e">
        <f t="shared" si="46"/>
        <v>#VALUE!</v>
      </c>
      <c r="F277" t="e">
        <f t="shared" si="47"/>
        <v>#VALUE!</v>
      </c>
      <c r="G277">
        <v>0</v>
      </c>
      <c r="H277" t="e">
        <f t="shared" si="48"/>
        <v>#VALUE!</v>
      </c>
      <c r="I277" t="e">
        <f t="shared" si="49"/>
        <v>#VALUE!</v>
      </c>
      <c r="J277" t="e">
        <f t="shared" si="50"/>
        <v>#VALUE!</v>
      </c>
      <c r="K277" t="str">
        <f t="shared" si="51"/>
        <v/>
      </c>
      <c r="L277" t="str">
        <f t="shared" si="52"/>
        <v/>
      </c>
      <c r="M277" t="str">
        <f t="shared" si="53"/>
        <v/>
      </c>
      <c r="N277" t="str">
        <f t="shared" si="54"/>
        <v/>
      </c>
    </row>
    <row r="278" spans="1:14" x14ac:dyDescent="0.25">
      <c r="A278" s="4" t="str">
        <f>IF('True_Odds_Calculator_2-way'!A279="","",'True_Odds_Calculator_2-way'!A279)</f>
        <v/>
      </c>
      <c r="B278" s="4" t="str">
        <f>IF('True_Odds_Calculator_2-way'!B279="","",'True_Odds_Calculator_2-way'!B279)</f>
        <v/>
      </c>
      <c r="C278" s="4" t="e">
        <f t="shared" si="44"/>
        <v>#VALUE!</v>
      </c>
      <c r="D278" t="e">
        <f t="shared" si="45"/>
        <v>#VALUE!</v>
      </c>
      <c r="E278" t="e">
        <f t="shared" si="46"/>
        <v>#VALUE!</v>
      </c>
      <c r="F278" t="e">
        <f t="shared" si="47"/>
        <v>#VALUE!</v>
      </c>
      <c r="G278">
        <v>0</v>
      </c>
      <c r="H278" t="e">
        <f t="shared" si="48"/>
        <v>#VALUE!</v>
      </c>
      <c r="I278" t="e">
        <f t="shared" si="49"/>
        <v>#VALUE!</v>
      </c>
      <c r="J278" t="e">
        <f t="shared" si="50"/>
        <v>#VALUE!</v>
      </c>
      <c r="K278" t="str">
        <f t="shared" si="51"/>
        <v/>
      </c>
      <c r="L278" t="str">
        <f t="shared" si="52"/>
        <v/>
      </c>
      <c r="M278" t="str">
        <f t="shared" si="53"/>
        <v/>
      </c>
      <c r="N278" t="str">
        <f t="shared" si="54"/>
        <v/>
      </c>
    </row>
    <row r="279" spans="1:14" x14ac:dyDescent="0.25">
      <c r="A279" s="4" t="str">
        <f>IF('True_Odds_Calculator_2-way'!A280="","",'True_Odds_Calculator_2-way'!A280)</f>
        <v/>
      </c>
      <c r="B279" s="4" t="str">
        <f>IF('True_Odds_Calculator_2-way'!B280="","",'True_Odds_Calculator_2-way'!B280)</f>
        <v/>
      </c>
      <c r="C279" s="4" t="e">
        <f t="shared" si="44"/>
        <v>#VALUE!</v>
      </c>
      <c r="D279" t="e">
        <f t="shared" si="45"/>
        <v>#VALUE!</v>
      </c>
      <c r="E279" t="e">
        <f t="shared" si="46"/>
        <v>#VALUE!</v>
      </c>
      <c r="F279" t="e">
        <f t="shared" si="47"/>
        <v>#VALUE!</v>
      </c>
      <c r="G279">
        <v>0</v>
      </c>
      <c r="H279" t="e">
        <f t="shared" si="48"/>
        <v>#VALUE!</v>
      </c>
      <c r="I279" t="e">
        <f t="shared" si="49"/>
        <v>#VALUE!</v>
      </c>
      <c r="J279" t="e">
        <f t="shared" si="50"/>
        <v>#VALUE!</v>
      </c>
      <c r="K279" t="str">
        <f t="shared" si="51"/>
        <v/>
      </c>
      <c r="L279" t="str">
        <f t="shared" si="52"/>
        <v/>
      </c>
      <c r="M279" t="str">
        <f t="shared" si="53"/>
        <v/>
      </c>
      <c r="N279" t="str">
        <f t="shared" si="54"/>
        <v/>
      </c>
    </row>
    <row r="280" spans="1:14" x14ac:dyDescent="0.25">
      <c r="A280" s="4" t="str">
        <f>IF('True_Odds_Calculator_2-way'!A281="","",'True_Odds_Calculator_2-way'!A281)</f>
        <v/>
      </c>
      <c r="B280" s="4" t="str">
        <f>IF('True_Odds_Calculator_2-way'!B281="","",'True_Odds_Calculator_2-way'!B281)</f>
        <v/>
      </c>
      <c r="C280" s="4" t="e">
        <f t="shared" si="44"/>
        <v>#VALUE!</v>
      </c>
      <c r="D280" t="e">
        <f t="shared" si="45"/>
        <v>#VALUE!</v>
      </c>
      <c r="E280" t="e">
        <f t="shared" si="46"/>
        <v>#VALUE!</v>
      </c>
      <c r="F280" t="e">
        <f t="shared" si="47"/>
        <v>#VALUE!</v>
      </c>
      <c r="G280">
        <v>0</v>
      </c>
      <c r="H280" t="e">
        <f t="shared" si="48"/>
        <v>#VALUE!</v>
      </c>
      <c r="I280" t="e">
        <f t="shared" si="49"/>
        <v>#VALUE!</v>
      </c>
      <c r="J280" t="e">
        <f t="shared" si="50"/>
        <v>#VALUE!</v>
      </c>
      <c r="K280" t="str">
        <f t="shared" si="51"/>
        <v/>
      </c>
      <c r="L280" t="str">
        <f t="shared" si="52"/>
        <v/>
      </c>
      <c r="M280" t="str">
        <f t="shared" si="53"/>
        <v/>
      </c>
      <c r="N280" t="str">
        <f t="shared" si="54"/>
        <v/>
      </c>
    </row>
    <row r="281" spans="1:14" x14ac:dyDescent="0.25">
      <c r="A281" s="4" t="str">
        <f>IF('True_Odds_Calculator_2-way'!A282="","",'True_Odds_Calculator_2-way'!A282)</f>
        <v/>
      </c>
      <c r="B281" s="4" t="str">
        <f>IF('True_Odds_Calculator_2-way'!B282="","",'True_Odds_Calculator_2-way'!B282)</f>
        <v/>
      </c>
      <c r="C281" s="4" t="e">
        <f t="shared" si="44"/>
        <v>#VALUE!</v>
      </c>
      <c r="D281" t="e">
        <f t="shared" si="45"/>
        <v>#VALUE!</v>
      </c>
      <c r="E281" t="e">
        <f t="shared" si="46"/>
        <v>#VALUE!</v>
      </c>
      <c r="F281" t="e">
        <f t="shared" si="47"/>
        <v>#VALUE!</v>
      </c>
      <c r="G281">
        <v>0</v>
      </c>
      <c r="H281" t="e">
        <f t="shared" si="48"/>
        <v>#VALUE!</v>
      </c>
      <c r="I281" t="e">
        <f t="shared" si="49"/>
        <v>#VALUE!</v>
      </c>
      <c r="J281" t="e">
        <f t="shared" si="50"/>
        <v>#VALUE!</v>
      </c>
      <c r="K281" t="str">
        <f t="shared" si="51"/>
        <v/>
      </c>
      <c r="L281" t="str">
        <f t="shared" si="52"/>
        <v/>
      </c>
      <c r="M281" t="str">
        <f t="shared" si="53"/>
        <v/>
      </c>
      <c r="N281" t="str">
        <f t="shared" si="54"/>
        <v/>
      </c>
    </row>
    <row r="282" spans="1:14" x14ac:dyDescent="0.25">
      <c r="A282" s="4" t="str">
        <f>IF('True_Odds_Calculator_2-way'!A283="","",'True_Odds_Calculator_2-way'!A283)</f>
        <v/>
      </c>
      <c r="B282" s="4" t="str">
        <f>IF('True_Odds_Calculator_2-way'!B283="","",'True_Odds_Calculator_2-way'!B283)</f>
        <v/>
      </c>
      <c r="C282" s="4" t="e">
        <f t="shared" si="44"/>
        <v>#VALUE!</v>
      </c>
      <c r="D282" t="e">
        <f t="shared" si="45"/>
        <v>#VALUE!</v>
      </c>
      <c r="E282" t="e">
        <f t="shared" si="46"/>
        <v>#VALUE!</v>
      </c>
      <c r="F282" t="e">
        <f t="shared" si="47"/>
        <v>#VALUE!</v>
      </c>
      <c r="G282">
        <v>0</v>
      </c>
      <c r="H282" t="e">
        <f t="shared" si="48"/>
        <v>#VALUE!</v>
      </c>
      <c r="I282" t="e">
        <f t="shared" si="49"/>
        <v>#VALUE!</v>
      </c>
      <c r="J282" t="e">
        <f t="shared" si="50"/>
        <v>#VALUE!</v>
      </c>
      <c r="K282" t="str">
        <f t="shared" si="51"/>
        <v/>
      </c>
      <c r="L282" t="str">
        <f t="shared" si="52"/>
        <v/>
      </c>
      <c r="M282" t="str">
        <f t="shared" si="53"/>
        <v/>
      </c>
      <c r="N282" t="str">
        <f t="shared" si="54"/>
        <v/>
      </c>
    </row>
    <row r="283" spans="1:14" x14ac:dyDescent="0.25">
      <c r="A283" s="4" t="str">
        <f>IF('True_Odds_Calculator_2-way'!A284="","",'True_Odds_Calculator_2-way'!A284)</f>
        <v/>
      </c>
      <c r="B283" s="4" t="str">
        <f>IF('True_Odds_Calculator_2-way'!B284="","",'True_Odds_Calculator_2-way'!B284)</f>
        <v/>
      </c>
      <c r="C283" s="4" t="e">
        <f t="shared" si="44"/>
        <v>#VALUE!</v>
      </c>
      <c r="D283" t="e">
        <f t="shared" si="45"/>
        <v>#VALUE!</v>
      </c>
      <c r="E283" t="e">
        <f t="shared" si="46"/>
        <v>#VALUE!</v>
      </c>
      <c r="F283" t="e">
        <f t="shared" si="47"/>
        <v>#VALUE!</v>
      </c>
      <c r="G283">
        <v>0</v>
      </c>
      <c r="H283" t="e">
        <f t="shared" si="48"/>
        <v>#VALUE!</v>
      </c>
      <c r="I283" t="e">
        <f t="shared" si="49"/>
        <v>#VALUE!</v>
      </c>
      <c r="J283" t="e">
        <f t="shared" si="50"/>
        <v>#VALUE!</v>
      </c>
      <c r="K283" t="str">
        <f t="shared" si="51"/>
        <v/>
      </c>
      <c r="L283" t="str">
        <f t="shared" si="52"/>
        <v/>
      </c>
      <c r="M283" t="str">
        <f t="shared" si="53"/>
        <v/>
      </c>
      <c r="N283" t="str">
        <f t="shared" si="54"/>
        <v/>
      </c>
    </row>
    <row r="284" spans="1:14" x14ac:dyDescent="0.25">
      <c r="A284" s="4" t="str">
        <f>IF('True_Odds_Calculator_2-way'!A285="","",'True_Odds_Calculator_2-way'!A285)</f>
        <v/>
      </c>
      <c r="B284" s="4" t="str">
        <f>IF('True_Odds_Calculator_2-way'!B285="","",'True_Odds_Calculator_2-way'!B285)</f>
        <v/>
      </c>
      <c r="C284" s="4" t="e">
        <f t="shared" si="44"/>
        <v>#VALUE!</v>
      </c>
      <c r="D284" t="e">
        <f t="shared" si="45"/>
        <v>#VALUE!</v>
      </c>
      <c r="E284" t="e">
        <f t="shared" si="46"/>
        <v>#VALUE!</v>
      </c>
      <c r="F284" t="e">
        <f t="shared" si="47"/>
        <v>#VALUE!</v>
      </c>
      <c r="G284">
        <v>0</v>
      </c>
      <c r="H284" t="e">
        <f t="shared" si="48"/>
        <v>#VALUE!</v>
      </c>
      <c r="I284" t="e">
        <f t="shared" si="49"/>
        <v>#VALUE!</v>
      </c>
      <c r="J284" t="e">
        <f t="shared" si="50"/>
        <v>#VALUE!</v>
      </c>
      <c r="K284" t="str">
        <f t="shared" si="51"/>
        <v/>
      </c>
      <c r="L284" t="str">
        <f t="shared" si="52"/>
        <v/>
      </c>
      <c r="M284" t="str">
        <f t="shared" si="53"/>
        <v/>
      </c>
      <c r="N284" t="str">
        <f t="shared" si="54"/>
        <v/>
      </c>
    </row>
    <row r="285" spans="1:14" x14ac:dyDescent="0.25">
      <c r="A285" s="4" t="str">
        <f>IF('True_Odds_Calculator_2-way'!A286="","",'True_Odds_Calculator_2-way'!A286)</f>
        <v/>
      </c>
      <c r="B285" s="4" t="str">
        <f>IF('True_Odds_Calculator_2-way'!B286="","",'True_Odds_Calculator_2-way'!B286)</f>
        <v/>
      </c>
      <c r="C285" s="4" t="e">
        <f t="shared" si="44"/>
        <v>#VALUE!</v>
      </c>
      <c r="D285" t="e">
        <f t="shared" si="45"/>
        <v>#VALUE!</v>
      </c>
      <c r="E285" t="e">
        <f t="shared" si="46"/>
        <v>#VALUE!</v>
      </c>
      <c r="F285" t="e">
        <f t="shared" si="47"/>
        <v>#VALUE!</v>
      </c>
      <c r="G285">
        <v>0</v>
      </c>
      <c r="H285" t="e">
        <f t="shared" si="48"/>
        <v>#VALUE!</v>
      </c>
      <c r="I285" t="e">
        <f t="shared" si="49"/>
        <v>#VALUE!</v>
      </c>
      <c r="J285" t="e">
        <f t="shared" si="50"/>
        <v>#VALUE!</v>
      </c>
      <c r="K285" t="str">
        <f t="shared" si="51"/>
        <v/>
      </c>
      <c r="L285" t="str">
        <f t="shared" si="52"/>
        <v/>
      </c>
      <c r="M285" t="str">
        <f t="shared" si="53"/>
        <v/>
      </c>
      <c r="N285" t="str">
        <f t="shared" si="54"/>
        <v/>
      </c>
    </row>
    <row r="286" spans="1:14" x14ac:dyDescent="0.25">
      <c r="A286" s="4" t="str">
        <f>IF('True_Odds_Calculator_2-way'!A287="","",'True_Odds_Calculator_2-way'!A287)</f>
        <v/>
      </c>
      <c r="B286" s="4" t="str">
        <f>IF('True_Odds_Calculator_2-way'!B287="","",'True_Odds_Calculator_2-way'!B287)</f>
        <v/>
      </c>
      <c r="C286" s="4" t="e">
        <f t="shared" si="44"/>
        <v>#VALUE!</v>
      </c>
      <c r="D286" t="e">
        <f t="shared" si="45"/>
        <v>#VALUE!</v>
      </c>
      <c r="E286" t="e">
        <f t="shared" si="46"/>
        <v>#VALUE!</v>
      </c>
      <c r="F286" t="e">
        <f t="shared" si="47"/>
        <v>#VALUE!</v>
      </c>
      <c r="G286">
        <v>0</v>
      </c>
      <c r="H286" t="e">
        <f t="shared" si="48"/>
        <v>#VALUE!</v>
      </c>
      <c r="I286" t="e">
        <f t="shared" si="49"/>
        <v>#VALUE!</v>
      </c>
      <c r="J286" t="e">
        <f t="shared" si="50"/>
        <v>#VALUE!</v>
      </c>
      <c r="K286" t="str">
        <f t="shared" si="51"/>
        <v/>
      </c>
      <c r="L286" t="str">
        <f t="shared" si="52"/>
        <v/>
      </c>
      <c r="M286" t="str">
        <f t="shared" si="53"/>
        <v/>
      </c>
      <c r="N286" t="str">
        <f t="shared" si="54"/>
        <v/>
      </c>
    </row>
    <row r="287" spans="1:14" x14ac:dyDescent="0.25">
      <c r="A287" s="4" t="str">
        <f>IF('True_Odds_Calculator_2-way'!A288="","",'True_Odds_Calculator_2-way'!A288)</f>
        <v/>
      </c>
      <c r="B287" s="4" t="str">
        <f>IF('True_Odds_Calculator_2-way'!B288="","",'True_Odds_Calculator_2-way'!B288)</f>
        <v/>
      </c>
      <c r="C287" s="4" t="e">
        <f t="shared" si="44"/>
        <v>#VALUE!</v>
      </c>
      <c r="D287" t="e">
        <f t="shared" si="45"/>
        <v>#VALUE!</v>
      </c>
      <c r="E287" t="e">
        <f t="shared" si="46"/>
        <v>#VALUE!</v>
      </c>
      <c r="F287" t="e">
        <f t="shared" si="47"/>
        <v>#VALUE!</v>
      </c>
      <c r="G287">
        <v>0</v>
      </c>
      <c r="H287" t="e">
        <f t="shared" si="48"/>
        <v>#VALUE!</v>
      </c>
      <c r="I287" t="e">
        <f t="shared" si="49"/>
        <v>#VALUE!</v>
      </c>
      <c r="J287" t="e">
        <f t="shared" si="50"/>
        <v>#VALUE!</v>
      </c>
      <c r="K287" t="str">
        <f t="shared" si="51"/>
        <v/>
      </c>
      <c r="L287" t="str">
        <f t="shared" si="52"/>
        <v/>
      </c>
      <c r="M287" t="str">
        <f t="shared" si="53"/>
        <v/>
      </c>
      <c r="N287" t="str">
        <f t="shared" si="54"/>
        <v/>
      </c>
    </row>
    <row r="288" spans="1:14" x14ac:dyDescent="0.25">
      <c r="A288" s="4" t="str">
        <f>IF('True_Odds_Calculator_2-way'!A289="","",'True_Odds_Calculator_2-way'!A289)</f>
        <v/>
      </c>
      <c r="B288" s="4" t="str">
        <f>IF('True_Odds_Calculator_2-way'!B289="","",'True_Odds_Calculator_2-way'!B289)</f>
        <v/>
      </c>
      <c r="C288" s="4" t="e">
        <f t="shared" si="44"/>
        <v>#VALUE!</v>
      </c>
      <c r="D288" t="e">
        <f t="shared" si="45"/>
        <v>#VALUE!</v>
      </c>
      <c r="E288" t="e">
        <f t="shared" si="46"/>
        <v>#VALUE!</v>
      </c>
      <c r="F288" t="e">
        <f t="shared" si="47"/>
        <v>#VALUE!</v>
      </c>
      <c r="G288">
        <v>0</v>
      </c>
      <c r="H288" t="e">
        <f t="shared" si="48"/>
        <v>#VALUE!</v>
      </c>
      <c r="I288" t="e">
        <f t="shared" si="49"/>
        <v>#VALUE!</v>
      </c>
      <c r="J288" t="e">
        <f t="shared" si="50"/>
        <v>#VALUE!</v>
      </c>
      <c r="K288" t="str">
        <f t="shared" si="51"/>
        <v/>
      </c>
      <c r="L288" t="str">
        <f t="shared" si="52"/>
        <v/>
      </c>
      <c r="M288" t="str">
        <f t="shared" si="53"/>
        <v/>
      </c>
      <c r="N288" t="str">
        <f t="shared" si="54"/>
        <v/>
      </c>
    </row>
    <row r="289" spans="1:14" x14ac:dyDescent="0.25">
      <c r="A289" s="4" t="str">
        <f>IF('True_Odds_Calculator_2-way'!A290="","",'True_Odds_Calculator_2-way'!A290)</f>
        <v/>
      </c>
      <c r="B289" s="4" t="str">
        <f>IF('True_Odds_Calculator_2-way'!B290="","",'True_Odds_Calculator_2-way'!B290)</f>
        <v/>
      </c>
      <c r="C289" s="4" t="e">
        <f t="shared" si="44"/>
        <v>#VALUE!</v>
      </c>
      <c r="D289" t="e">
        <f t="shared" si="45"/>
        <v>#VALUE!</v>
      </c>
      <c r="E289" t="e">
        <f t="shared" si="46"/>
        <v>#VALUE!</v>
      </c>
      <c r="F289" t="e">
        <f t="shared" si="47"/>
        <v>#VALUE!</v>
      </c>
      <c r="G289">
        <v>0</v>
      </c>
      <c r="H289" t="e">
        <f t="shared" si="48"/>
        <v>#VALUE!</v>
      </c>
      <c r="I289" t="e">
        <f t="shared" si="49"/>
        <v>#VALUE!</v>
      </c>
      <c r="J289" t="e">
        <f t="shared" si="50"/>
        <v>#VALUE!</v>
      </c>
      <c r="K289" t="str">
        <f t="shared" si="51"/>
        <v/>
      </c>
      <c r="L289" t="str">
        <f t="shared" si="52"/>
        <v/>
      </c>
      <c r="M289" t="str">
        <f t="shared" si="53"/>
        <v/>
      </c>
      <c r="N289" t="str">
        <f t="shared" si="54"/>
        <v/>
      </c>
    </row>
    <row r="290" spans="1:14" x14ac:dyDescent="0.25">
      <c r="A290" s="4" t="str">
        <f>IF('True_Odds_Calculator_2-way'!A291="","",'True_Odds_Calculator_2-way'!A291)</f>
        <v/>
      </c>
      <c r="B290" s="4" t="str">
        <f>IF('True_Odds_Calculator_2-way'!B291="","",'True_Odds_Calculator_2-way'!B291)</f>
        <v/>
      </c>
      <c r="C290" s="4" t="e">
        <f t="shared" si="44"/>
        <v>#VALUE!</v>
      </c>
      <c r="D290" t="e">
        <f t="shared" si="45"/>
        <v>#VALUE!</v>
      </c>
      <c r="E290" t="e">
        <f t="shared" si="46"/>
        <v>#VALUE!</v>
      </c>
      <c r="F290" t="e">
        <f t="shared" si="47"/>
        <v>#VALUE!</v>
      </c>
      <c r="G290">
        <v>0</v>
      </c>
      <c r="H290" t="e">
        <f t="shared" si="48"/>
        <v>#VALUE!</v>
      </c>
      <c r="I290" t="e">
        <f t="shared" si="49"/>
        <v>#VALUE!</v>
      </c>
      <c r="J290" t="e">
        <f t="shared" si="50"/>
        <v>#VALUE!</v>
      </c>
      <c r="K290" t="str">
        <f t="shared" si="51"/>
        <v/>
      </c>
      <c r="L290" t="str">
        <f t="shared" si="52"/>
        <v/>
      </c>
      <c r="M290" t="str">
        <f t="shared" si="53"/>
        <v/>
      </c>
      <c r="N290" t="str">
        <f t="shared" si="54"/>
        <v/>
      </c>
    </row>
    <row r="291" spans="1:14" x14ac:dyDescent="0.25">
      <c r="A291" s="4" t="str">
        <f>IF('True_Odds_Calculator_2-way'!A292="","",'True_Odds_Calculator_2-way'!A292)</f>
        <v/>
      </c>
      <c r="B291" s="4" t="str">
        <f>IF('True_Odds_Calculator_2-way'!B292="","",'True_Odds_Calculator_2-way'!B292)</f>
        <v/>
      </c>
      <c r="C291" s="4" t="e">
        <f t="shared" si="44"/>
        <v>#VALUE!</v>
      </c>
      <c r="D291" t="e">
        <f t="shared" si="45"/>
        <v>#VALUE!</v>
      </c>
      <c r="E291" t="e">
        <f t="shared" si="46"/>
        <v>#VALUE!</v>
      </c>
      <c r="F291" t="e">
        <f t="shared" si="47"/>
        <v>#VALUE!</v>
      </c>
      <c r="G291">
        <v>0</v>
      </c>
      <c r="H291" t="e">
        <f t="shared" si="48"/>
        <v>#VALUE!</v>
      </c>
      <c r="I291" t="e">
        <f t="shared" si="49"/>
        <v>#VALUE!</v>
      </c>
      <c r="J291" t="e">
        <f t="shared" si="50"/>
        <v>#VALUE!</v>
      </c>
      <c r="K291" t="str">
        <f t="shared" si="51"/>
        <v/>
      </c>
      <c r="L291" t="str">
        <f t="shared" si="52"/>
        <v/>
      </c>
      <c r="M291" t="str">
        <f t="shared" si="53"/>
        <v/>
      </c>
      <c r="N291" t="str">
        <f t="shared" si="54"/>
        <v/>
      </c>
    </row>
    <row r="292" spans="1:14" x14ac:dyDescent="0.25">
      <c r="A292" s="4" t="str">
        <f>IF('True_Odds_Calculator_2-way'!A293="","",'True_Odds_Calculator_2-way'!A293)</f>
        <v/>
      </c>
      <c r="B292" s="4" t="str">
        <f>IF('True_Odds_Calculator_2-way'!B293="","",'True_Odds_Calculator_2-way'!B293)</f>
        <v/>
      </c>
      <c r="C292" s="4" t="e">
        <f t="shared" si="44"/>
        <v>#VALUE!</v>
      </c>
      <c r="D292" t="e">
        <f t="shared" si="45"/>
        <v>#VALUE!</v>
      </c>
      <c r="E292" t="e">
        <f t="shared" si="46"/>
        <v>#VALUE!</v>
      </c>
      <c r="F292" t="e">
        <f t="shared" si="47"/>
        <v>#VALUE!</v>
      </c>
      <c r="G292">
        <v>0</v>
      </c>
      <c r="H292" t="e">
        <f t="shared" si="48"/>
        <v>#VALUE!</v>
      </c>
      <c r="I292" t="e">
        <f t="shared" si="49"/>
        <v>#VALUE!</v>
      </c>
      <c r="J292" t="e">
        <f t="shared" si="50"/>
        <v>#VALUE!</v>
      </c>
      <c r="K292" t="str">
        <f t="shared" si="51"/>
        <v/>
      </c>
      <c r="L292" t="str">
        <f t="shared" si="52"/>
        <v/>
      </c>
      <c r="M292" t="str">
        <f t="shared" si="53"/>
        <v/>
      </c>
      <c r="N292" t="str">
        <f t="shared" si="54"/>
        <v/>
      </c>
    </row>
    <row r="293" spans="1:14" x14ac:dyDescent="0.25">
      <c r="A293" s="4" t="str">
        <f>IF('True_Odds_Calculator_2-way'!A294="","",'True_Odds_Calculator_2-way'!A294)</f>
        <v/>
      </c>
      <c r="B293" s="4" t="str">
        <f>IF('True_Odds_Calculator_2-way'!B294="","",'True_Odds_Calculator_2-way'!B294)</f>
        <v/>
      </c>
      <c r="C293" s="4" t="e">
        <f t="shared" si="44"/>
        <v>#VALUE!</v>
      </c>
      <c r="D293" t="e">
        <f t="shared" si="45"/>
        <v>#VALUE!</v>
      </c>
      <c r="E293" t="e">
        <f t="shared" si="46"/>
        <v>#VALUE!</v>
      </c>
      <c r="F293" t="e">
        <f t="shared" si="47"/>
        <v>#VALUE!</v>
      </c>
      <c r="G293">
        <v>0</v>
      </c>
      <c r="H293" t="e">
        <f t="shared" si="48"/>
        <v>#VALUE!</v>
      </c>
      <c r="I293" t="e">
        <f t="shared" si="49"/>
        <v>#VALUE!</v>
      </c>
      <c r="J293" t="e">
        <f t="shared" si="50"/>
        <v>#VALUE!</v>
      </c>
      <c r="K293" t="str">
        <f t="shared" si="51"/>
        <v/>
      </c>
      <c r="L293" t="str">
        <f t="shared" si="52"/>
        <v/>
      </c>
      <c r="M293" t="str">
        <f t="shared" si="53"/>
        <v/>
      </c>
      <c r="N293" t="str">
        <f t="shared" si="54"/>
        <v/>
      </c>
    </row>
    <row r="294" spans="1:14" x14ac:dyDescent="0.25">
      <c r="A294" s="4" t="str">
        <f>IF('True_Odds_Calculator_2-way'!A295="","",'True_Odds_Calculator_2-way'!A295)</f>
        <v/>
      </c>
      <c r="B294" s="4" t="str">
        <f>IF('True_Odds_Calculator_2-way'!B295="","",'True_Odds_Calculator_2-way'!B295)</f>
        <v/>
      </c>
      <c r="C294" s="4" t="e">
        <f t="shared" si="44"/>
        <v>#VALUE!</v>
      </c>
      <c r="D294" t="e">
        <f t="shared" si="45"/>
        <v>#VALUE!</v>
      </c>
      <c r="E294" t="e">
        <f t="shared" si="46"/>
        <v>#VALUE!</v>
      </c>
      <c r="F294" t="e">
        <f t="shared" si="47"/>
        <v>#VALUE!</v>
      </c>
      <c r="G294">
        <v>0</v>
      </c>
      <c r="H294" t="e">
        <f t="shared" si="48"/>
        <v>#VALUE!</v>
      </c>
      <c r="I294" t="e">
        <f t="shared" si="49"/>
        <v>#VALUE!</v>
      </c>
      <c r="J294" t="e">
        <f t="shared" si="50"/>
        <v>#VALUE!</v>
      </c>
      <c r="K294" t="str">
        <f t="shared" si="51"/>
        <v/>
      </c>
      <c r="L294" t="str">
        <f t="shared" si="52"/>
        <v/>
      </c>
      <c r="M294" t="str">
        <f t="shared" si="53"/>
        <v/>
      </c>
      <c r="N294" t="str">
        <f t="shared" si="54"/>
        <v/>
      </c>
    </row>
    <row r="295" spans="1:14" x14ac:dyDescent="0.25">
      <c r="A295" s="4" t="str">
        <f>IF('True_Odds_Calculator_2-way'!A296="","",'True_Odds_Calculator_2-way'!A296)</f>
        <v/>
      </c>
      <c r="B295" s="4" t="str">
        <f>IF('True_Odds_Calculator_2-way'!B296="","",'True_Odds_Calculator_2-way'!B296)</f>
        <v/>
      </c>
      <c r="C295" s="4" t="e">
        <f t="shared" si="44"/>
        <v>#VALUE!</v>
      </c>
      <c r="D295" t="e">
        <f t="shared" si="45"/>
        <v>#VALUE!</v>
      </c>
      <c r="E295" t="e">
        <f t="shared" si="46"/>
        <v>#VALUE!</v>
      </c>
      <c r="F295" t="e">
        <f t="shared" si="47"/>
        <v>#VALUE!</v>
      </c>
      <c r="G295">
        <v>0</v>
      </c>
      <c r="H295" t="e">
        <f t="shared" si="48"/>
        <v>#VALUE!</v>
      </c>
      <c r="I295" t="e">
        <f t="shared" si="49"/>
        <v>#VALUE!</v>
      </c>
      <c r="J295" t="e">
        <f t="shared" si="50"/>
        <v>#VALUE!</v>
      </c>
      <c r="K295" t="str">
        <f t="shared" si="51"/>
        <v/>
      </c>
      <c r="L295" t="str">
        <f t="shared" si="52"/>
        <v/>
      </c>
      <c r="M295" t="str">
        <f t="shared" si="53"/>
        <v/>
      </c>
      <c r="N295" t="str">
        <f t="shared" si="54"/>
        <v/>
      </c>
    </row>
    <row r="296" spans="1:14" x14ac:dyDescent="0.25">
      <c r="A296" s="4" t="str">
        <f>IF('True_Odds_Calculator_2-way'!A297="","",'True_Odds_Calculator_2-way'!A297)</f>
        <v/>
      </c>
      <c r="B296" s="4" t="str">
        <f>IF('True_Odds_Calculator_2-way'!B297="","",'True_Odds_Calculator_2-way'!B297)</f>
        <v/>
      </c>
      <c r="C296" s="4" t="e">
        <f t="shared" si="44"/>
        <v>#VALUE!</v>
      </c>
      <c r="D296" t="e">
        <f t="shared" si="45"/>
        <v>#VALUE!</v>
      </c>
      <c r="E296" t="e">
        <f t="shared" si="46"/>
        <v>#VALUE!</v>
      </c>
      <c r="F296" t="e">
        <f t="shared" si="47"/>
        <v>#VALUE!</v>
      </c>
      <c r="G296">
        <v>0</v>
      </c>
      <c r="H296" t="e">
        <f t="shared" si="48"/>
        <v>#VALUE!</v>
      </c>
      <c r="I296" t="e">
        <f t="shared" si="49"/>
        <v>#VALUE!</v>
      </c>
      <c r="J296" t="e">
        <f t="shared" si="50"/>
        <v>#VALUE!</v>
      </c>
      <c r="K296" t="str">
        <f t="shared" si="51"/>
        <v/>
      </c>
      <c r="L296" t="str">
        <f t="shared" si="52"/>
        <v/>
      </c>
      <c r="M296" t="str">
        <f t="shared" si="53"/>
        <v/>
      </c>
      <c r="N296" t="str">
        <f t="shared" si="54"/>
        <v/>
      </c>
    </row>
    <row r="297" spans="1:14" x14ac:dyDescent="0.25">
      <c r="A297" s="4" t="str">
        <f>IF('True_Odds_Calculator_2-way'!A298="","",'True_Odds_Calculator_2-way'!A298)</f>
        <v/>
      </c>
      <c r="B297" s="4" t="str">
        <f>IF('True_Odds_Calculator_2-way'!B298="","",'True_Odds_Calculator_2-way'!B298)</f>
        <v/>
      </c>
      <c r="C297" s="4" t="e">
        <f t="shared" si="44"/>
        <v>#VALUE!</v>
      </c>
      <c r="D297" t="e">
        <f t="shared" si="45"/>
        <v>#VALUE!</v>
      </c>
      <c r="E297" t="e">
        <f t="shared" si="46"/>
        <v>#VALUE!</v>
      </c>
      <c r="F297" t="e">
        <f t="shared" si="47"/>
        <v>#VALUE!</v>
      </c>
      <c r="G297">
        <v>0</v>
      </c>
      <c r="H297" t="e">
        <f t="shared" si="48"/>
        <v>#VALUE!</v>
      </c>
      <c r="I297" t="e">
        <f t="shared" si="49"/>
        <v>#VALUE!</v>
      </c>
      <c r="J297" t="e">
        <f t="shared" si="50"/>
        <v>#VALUE!</v>
      </c>
      <c r="K297" t="str">
        <f t="shared" si="51"/>
        <v/>
      </c>
      <c r="L297" t="str">
        <f t="shared" si="52"/>
        <v/>
      </c>
      <c r="M297" t="str">
        <f t="shared" si="53"/>
        <v/>
      </c>
      <c r="N297" t="str">
        <f t="shared" si="54"/>
        <v/>
      </c>
    </row>
    <row r="298" spans="1:14" x14ac:dyDescent="0.25">
      <c r="A298" s="4" t="str">
        <f>IF('True_Odds_Calculator_2-way'!A299="","",'True_Odds_Calculator_2-way'!A299)</f>
        <v/>
      </c>
      <c r="B298" s="4" t="str">
        <f>IF('True_Odds_Calculator_2-way'!B299="","",'True_Odds_Calculator_2-way'!B299)</f>
        <v/>
      </c>
      <c r="C298" s="4" t="e">
        <f t="shared" si="44"/>
        <v>#VALUE!</v>
      </c>
      <c r="D298" t="e">
        <f t="shared" si="45"/>
        <v>#VALUE!</v>
      </c>
      <c r="E298" t="e">
        <f t="shared" si="46"/>
        <v>#VALUE!</v>
      </c>
      <c r="F298" t="e">
        <f t="shared" si="47"/>
        <v>#VALUE!</v>
      </c>
      <c r="G298">
        <v>0</v>
      </c>
      <c r="H298" t="e">
        <f t="shared" si="48"/>
        <v>#VALUE!</v>
      </c>
      <c r="I298" t="e">
        <f t="shared" si="49"/>
        <v>#VALUE!</v>
      </c>
      <c r="J298" t="e">
        <f t="shared" si="50"/>
        <v>#VALUE!</v>
      </c>
      <c r="K298" t="str">
        <f t="shared" si="51"/>
        <v/>
      </c>
      <c r="L298" t="str">
        <f t="shared" si="52"/>
        <v/>
      </c>
      <c r="M298" t="str">
        <f t="shared" si="53"/>
        <v/>
      </c>
      <c r="N298" t="str">
        <f t="shared" si="54"/>
        <v/>
      </c>
    </row>
    <row r="299" spans="1:14" x14ac:dyDescent="0.25">
      <c r="A299" s="4" t="str">
        <f>IF('True_Odds_Calculator_2-way'!A300="","",'True_Odds_Calculator_2-way'!A300)</f>
        <v/>
      </c>
      <c r="B299" s="4" t="str">
        <f>IF('True_Odds_Calculator_2-way'!B300="","",'True_Odds_Calculator_2-way'!B300)</f>
        <v/>
      </c>
      <c r="C299" s="4" t="e">
        <f t="shared" si="44"/>
        <v>#VALUE!</v>
      </c>
      <c r="D299" t="e">
        <f t="shared" si="45"/>
        <v>#VALUE!</v>
      </c>
      <c r="E299" t="e">
        <f t="shared" si="46"/>
        <v>#VALUE!</v>
      </c>
      <c r="F299" t="e">
        <f t="shared" si="47"/>
        <v>#VALUE!</v>
      </c>
      <c r="G299">
        <v>0</v>
      </c>
      <c r="H299" t="e">
        <f t="shared" si="48"/>
        <v>#VALUE!</v>
      </c>
      <c r="I299" t="e">
        <f t="shared" si="49"/>
        <v>#VALUE!</v>
      </c>
      <c r="J299" t="e">
        <f t="shared" si="50"/>
        <v>#VALUE!</v>
      </c>
      <c r="K299" t="str">
        <f t="shared" si="51"/>
        <v/>
      </c>
      <c r="L299" t="str">
        <f t="shared" si="52"/>
        <v/>
      </c>
      <c r="M299" t="str">
        <f t="shared" si="53"/>
        <v/>
      </c>
      <c r="N299" t="str">
        <f t="shared" si="54"/>
        <v/>
      </c>
    </row>
    <row r="300" spans="1:14" x14ac:dyDescent="0.25">
      <c r="A300" s="4" t="str">
        <f>IF('True_Odds_Calculator_2-way'!A301="","",'True_Odds_Calculator_2-way'!A301)</f>
        <v/>
      </c>
      <c r="B300" s="4" t="str">
        <f>IF('True_Odds_Calculator_2-way'!B301="","",'True_Odds_Calculator_2-way'!B301)</f>
        <v/>
      </c>
      <c r="C300" s="4" t="e">
        <f t="shared" si="44"/>
        <v>#VALUE!</v>
      </c>
      <c r="D300" t="e">
        <f t="shared" si="45"/>
        <v>#VALUE!</v>
      </c>
      <c r="E300" t="e">
        <f t="shared" si="46"/>
        <v>#VALUE!</v>
      </c>
      <c r="F300" t="e">
        <f t="shared" si="47"/>
        <v>#VALUE!</v>
      </c>
      <c r="G300">
        <v>0</v>
      </c>
      <c r="H300" t="e">
        <f t="shared" si="48"/>
        <v>#VALUE!</v>
      </c>
      <c r="I300" t="e">
        <f t="shared" si="49"/>
        <v>#VALUE!</v>
      </c>
      <c r="J300" t="e">
        <f t="shared" si="50"/>
        <v>#VALUE!</v>
      </c>
      <c r="K300" t="str">
        <f t="shared" si="51"/>
        <v/>
      </c>
      <c r="L300" t="str">
        <f t="shared" si="52"/>
        <v/>
      </c>
      <c r="M300" t="str">
        <f t="shared" si="53"/>
        <v/>
      </c>
      <c r="N300" t="str">
        <f t="shared" si="54"/>
        <v/>
      </c>
    </row>
    <row r="301" spans="1:14" x14ac:dyDescent="0.25">
      <c r="A301" s="4" t="str">
        <f>IF('True_Odds_Calculator_2-way'!A302="","",'True_Odds_Calculator_2-way'!A302)</f>
        <v/>
      </c>
      <c r="B301" s="4" t="str">
        <f>IF('True_Odds_Calculator_2-way'!B302="","",'True_Odds_Calculator_2-way'!B302)</f>
        <v/>
      </c>
      <c r="C301" s="4" t="e">
        <f t="shared" si="44"/>
        <v>#VALUE!</v>
      </c>
      <c r="D301" t="e">
        <f t="shared" si="45"/>
        <v>#VALUE!</v>
      </c>
      <c r="E301" t="e">
        <f t="shared" si="46"/>
        <v>#VALUE!</v>
      </c>
      <c r="F301" t="e">
        <f t="shared" si="47"/>
        <v>#VALUE!</v>
      </c>
      <c r="G301">
        <v>0</v>
      </c>
      <c r="H301" t="e">
        <f t="shared" si="48"/>
        <v>#VALUE!</v>
      </c>
      <c r="I301" t="e">
        <f t="shared" si="49"/>
        <v>#VALUE!</v>
      </c>
      <c r="J301" t="e">
        <f t="shared" si="50"/>
        <v>#VALUE!</v>
      </c>
      <c r="K301" t="str">
        <f t="shared" si="51"/>
        <v/>
      </c>
      <c r="L301" t="str">
        <f t="shared" si="52"/>
        <v/>
      </c>
      <c r="M301" t="str">
        <f t="shared" si="53"/>
        <v/>
      </c>
      <c r="N301" t="str">
        <f t="shared" si="54"/>
        <v/>
      </c>
    </row>
    <row r="302" spans="1:14" x14ac:dyDescent="0.25">
      <c r="A302" s="4" t="str">
        <f>IF('True_Odds_Calculator_2-way'!A303="","",'True_Odds_Calculator_2-way'!A303)</f>
        <v/>
      </c>
      <c r="B302" s="4" t="str">
        <f>IF('True_Odds_Calculator_2-way'!B303="","",'True_Odds_Calculator_2-way'!B303)</f>
        <v/>
      </c>
      <c r="C302" s="4" t="e">
        <f t="shared" si="44"/>
        <v>#VALUE!</v>
      </c>
      <c r="D302" t="e">
        <f t="shared" si="45"/>
        <v>#VALUE!</v>
      </c>
      <c r="E302" t="e">
        <f t="shared" si="46"/>
        <v>#VALUE!</v>
      </c>
      <c r="F302" t="e">
        <f t="shared" si="47"/>
        <v>#VALUE!</v>
      </c>
      <c r="G302">
        <v>0</v>
      </c>
      <c r="H302" t="e">
        <f t="shared" si="48"/>
        <v>#VALUE!</v>
      </c>
      <c r="I302" t="e">
        <f t="shared" si="49"/>
        <v>#VALUE!</v>
      </c>
      <c r="J302" t="e">
        <f t="shared" si="50"/>
        <v>#VALUE!</v>
      </c>
      <c r="K302" t="str">
        <f t="shared" si="51"/>
        <v/>
      </c>
      <c r="L302" t="str">
        <f t="shared" si="52"/>
        <v/>
      </c>
      <c r="M302" t="str">
        <f t="shared" si="53"/>
        <v/>
      </c>
      <c r="N302" t="str">
        <f t="shared" si="54"/>
        <v/>
      </c>
    </row>
    <row r="303" spans="1:14" x14ac:dyDescent="0.25">
      <c r="A303" s="4" t="str">
        <f>IF('True_Odds_Calculator_2-way'!A304="","",'True_Odds_Calculator_2-way'!A304)</f>
        <v/>
      </c>
      <c r="B303" s="4" t="str">
        <f>IF('True_Odds_Calculator_2-way'!B304="","",'True_Odds_Calculator_2-way'!B304)</f>
        <v/>
      </c>
      <c r="C303" s="4" t="e">
        <f t="shared" si="44"/>
        <v>#VALUE!</v>
      </c>
      <c r="D303" t="e">
        <f t="shared" si="45"/>
        <v>#VALUE!</v>
      </c>
      <c r="E303" t="e">
        <f t="shared" si="46"/>
        <v>#VALUE!</v>
      </c>
      <c r="F303" t="e">
        <f t="shared" si="47"/>
        <v>#VALUE!</v>
      </c>
      <c r="G303">
        <v>0</v>
      </c>
      <c r="H303" t="e">
        <f t="shared" si="48"/>
        <v>#VALUE!</v>
      </c>
      <c r="I303" t="e">
        <f t="shared" si="49"/>
        <v>#VALUE!</v>
      </c>
      <c r="J303" t="e">
        <f t="shared" si="50"/>
        <v>#VALUE!</v>
      </c>
      <c r="K303" t="str">
        <f t="shared" si="51"/>
        <v/>
      </c>
      <c r="L303" t="str">
        <f t="shared" si="52"/>
        <v/>
      </c>
      <c r="M303" t="str">
        <f t="shared" si="53"/>
        <v/>
      </c>
      <c r="N303" t="str">
        <f t="shared" si="54"/>
        <v/>
      </c>
    </row>
    <row r="304" spans="1:14" x14ac:dyDescent="0.25">
      <c r="A304" s="4" t="str">
        <f>IF('True_Odds_Calculator_2-way'!A305="","",'True_Odds_Calculator_2-way'!A305)</f>
        <v/>
      </c>
      <c r="B304" s="4" t="str">
        <f>IF('True_Odds_Calculator_2-way'!B305="","",'True_Odds_Calculator_2-way'!B305)</f>
        <v/>
      </c>
      <c r="C304" s="4" t="e">
        <f t="shared" si="44"/>
        <v>#VALUE!</v>
      </c>
      <c r="D304" t="e">
        <f t="shared" si="45"/>
        <v>#VALUE!</v>
      </c>
      <c r="E304" t="e">
        <f t="shared" si="46"/>
        <v>#VALUE!</v>
      </c>
      <c r="F304" t="e">
        <f t="shared" si="47"/>
        <v>#VALUE!</v>
      </c>
      <c r="G304">
        <v>0</v>
      </c>
      <c r="H304" t="e">
        <f t="shared" si="48"/>
        <v>#VALUE!</v>
      </c>
      <c r="I304" t="e">
        <f t="shared" si="49"/>
        <v>#VALUE!</v>
      </c>
      <c r="J304" t="e">
        <f t="shared" si="50"/>
        <v>#VALUE!</v>
      </c>
      <c r="K304" t="str">
        <f t="shared" si="51"/>
        <v/>
      </c>
      <c r="L304" t="str">
        <f t="shared" si="52"/>
        <v/>
      </c>
      <c r="M304" t="str">
        <f t="shared" si="53"/>
        <v/>
      </c>
      <c r="N304" t="str">
        <f t="shared" si="54"/>
        <v/>
      </c>
    </row>
    <row r="305" spans="1:14" x14ac:dyDescent="0.25">
      <c r="A305" s="4" t="str">
        <f>IF('True_Odds_Calculator_2-way'!A306="","",'True_Odds_Calculator_2-way'!A306)</f>
        <v/>
      </c>
      <c r="B305" s="4" t="str">
        <f>IF('True_Odds_Calculator_2-way'!B306="","",'True_Odds_Calculator_2-way'!B306)</f>
        <v/>
      </c>
      <c r="C305" s="4" t="e">
        <f t="shared" si="44"/>
        <v>#VALUE!</v>
      </c>
      <c r="D305" t="e">
        <f t="shared" si="45"/>
        <v>#VALUE!</v>
      </c>
      <c r="E305" t="e">
        <f t="shared" si="46"/>
        <v>#VALUE!</v>
      </c>
      <c r="F305" t="e">
        <f t="shared" si="47"/>
        <v>#VALUE!</v>
      </c>
      <c r="G305">
        <v>0</v>
      </c>
      <c r="H305" t="e">
        <f t="shared" si="48"/>
        <v>#VALUE!</v>
      </c>
      <c r="I305" t="e">
        <f t="shared" si="49"/>
        <v>#VALUE!</v>
      </c>
      <c r="J305" t="e">
        <f t="shared" si="50"/>
        <v>#VALUE!</v>
      </c>
      <c r="K305" t="str">
        <f t="shared" si="51"/>
        <v/>
      </c>
      <c r="L305" t="str">
        <f t="shared" si="52"/>
        <v/>
      </c>
      <c r="M305" t="str">
        <f t="shared" si="53"/>
        <v/>
      </c>
      <c r="N305" t="str">
        <f t="shared" si="54"/>
        <v/>
      </c>
    </row>
    <row r="306" spans="1:14" x14ac:dyDescent="0.25">
      <c r="A306" s="4" t="str">
        <f>IF('True_Odds_Calculator_2-way'!A307="","",'True_Odds_Calculator_2-way'!A307)</f>
        <v/>
      </c>
      <c r="B306" s="4" t="str">
        <f>IF('True_Odds_Calculator_2-way'!B307="","",'True_Odds_Calculator_2-way'!B307)</f>
        <v/>
      </c>
      <c r="C306" s="4" t="e">
        <f t="shared" si="44"/>
        <v>#VALUE!</v>
      </c>
      <c r="D306" t="e">
        <f t="shared" si="45"/>
        <v>#VALUE!</v>
      </c>
      <c r="E306" t="e">
        <f t="shared" si="46"/>
        <v>#VALUE!</v>
      </c>
      <c r="F306" t="e">
        <f t="shared" si="47"/>
        <v>#VALUE!</v>
      </c>
      <c r="G306">
        <v>0</v>
      </c>
      <c r="H306" t="e">
        <f t="shared" si="48"/>
        <v>#VALUE!</v>
      </c>
      <c r="I306" t="e">
        <f t="shared" si="49"/>
        <v>#VALUE!</v>
      </c>
      <c r="J306" t="e">
        <f t="shared" si="50"/>
        <v>#VALUE!</v>
      </c>
      <c r="K306" t="str">
        <f t="shared" si="51"/>
        <v/>
      </c>
      <c r="L306" t="str">
        <f t="shared" si="52"/>
        <v/>
      </c>
      <c r="M306" t="str">
        <f t="shared" si="53"/>
        <v/>
      </c>
      <c r="N306" t="str">
        <f t="shared" si="54"/>
        <v/>
      </c>
    </row>
    <row r="307" spans="1:14" x14ac:dyDescent="0.25">
      <c r="A307" s="4" t="str">
        <f>IF('True_Odds_Calculator_2-way'!A308="","",'True_Odds_Calculator_2-way'!A308)</f>
        <v/>
      </c>
      <c r="B307" s="4" t="str">
        <f>IF('True_Odds_Calculator_2-way'!B308="","",'True_Odds_Calculator_2-way'!B308)</f>
        <v/>
      </c>
      <c r="C307" s="4" t="e">
        <f t="shared" si="44"/>
        <v>#VALUE!</v>
      </c>
      <c r="D307" t="e">
        <f t="shared" si="45"/>
        <v>#VALUE!</v>
      </c>
      <c r="E307" t="e">
        <f t="shared" si="46"/>
        <v>#VALUE!</v>
      </c>
      <c r="F307" t="e">
        <f t="shared" si="47"/>
        <v>#VALUE!</v>
      </c>
      <c r="G307">
        <v>0</v>
      </c>
      <c r="H307" t="e">
        <f t="shared" si="48"/>
        <v>#VALUE!</v>
      </c>
      <c r="I307" t="e">
        <f t="shared" si="49"/>
        <v>#VALUE!</v>
      </c>
      <c r="J307" t="e">
        <f t="shared" si="50"/>
        <v>#VALUE!</v>
      </c>
      <c r="K307" t="str">
        <f t="shared" si="51"/>
        <v/>
      </c>
      <c r="L307" t="str">
        <f t="shared" si="52"/>
        <v/>
      </c>
      <c r="M307" t="str">
        <f t="shared" si="53"/>
        <v/>
      </c>
      <c r="N307" t="str">
        <f t="shared" si="54"/>
        <v/>
      </c>
    </row>
    <row r="308" spans="1:14" x14ac:dyDescent="0.25">
      <c r="A308" s="4" t="str">
        <f>IF('True_Odds_Calculator_2-way'!A309="","",'True_Odds_Calculator_2-way'!A309)</f>
        <v/>
      </c>
      <c r="B308" s="4" t="str">
        <f>IF('True_Odds_Calculator_2-way'!B309="","",'True_Odds_Calculator_2-way'!B309)</f>
        <v/>
      </c>
      <c r="C308" s="4" t="e">
        <f t="shared" si="44"/>
        <v>#VALUE!</v>
      </c>
      <c r="D308" t="e">
        <f t="shared" si="45"/>
        <v>#VALUE!</v>
      </c>
      <c r="E308" t="e">
        <f t="shared" si="46"/>
        <v>#VALUE!</v>
      </c>
      <c r="F308" t="e">
        <f t="shared" si="47"/>
        <v>#VALUE!</v>
      </c>
      <c r="G308">
        <v>0</v>
      </c>
      <c r="H308" t="e">
        <f t="shared" si="48"/>
        <v>#VALUE!</v>
      </c>
      <c r="I308" t="e">
        <f t="shared" si="49"/>
        <v>#VALUE!</v>
      </c>
      <c r="J308" t="e">
        <f t="shared" si="50"/>
        <v>#VALUE!</v>
      </c>
      <c r="K308" t="str">
        <f t="shared" si="51"/>
        <v/>
      </c>
      <c r="L308" t="str">
        <f t="shared" si="52"/>
        <v/>
      </c>
      <c r="M308" t="str">
        <f t="shared" si="53"/>
        <v/>
      </c>
      <c r="N308" t="str">
        <f t="shared" si="54"/>
        <v/>
      </c>
    </row>
    <row r="309" spans="1:14" x14ac:dyDescent="0.25">
      <c r="A309" s="4" t="str">
        <f>IF('True_Odds_Calculator_2-way'!A310="","",'True_Odds_Calculator_2-way'!A310)</f>
        <v/>
      </c>
      <c r="B309" s="4" t="str">
        <f>IF('True_Odds_Calculator_2-way'!B310="","",'True_Odds_Calculator_2-way'!B310)</f>
        <v/>
      </c>
      <c r="C309" s="4" t="e">
        <f t="shared" si="44"/>
        <v>#VALUE!</v>
      </c>
      <c r="D309" t="e">
        <f t="shared" si="45"/>
        <v>#VALUE!</v>
      </c>
      <c r="E309" t="e">
        <f t="shared" si="46"/>
        <v>#VALUE!</v>
      </c>
      <c r="F309" t="e">
        <f t="shared" si="47"/>
        <v>#VALUE!</v>
      </c>
      <c r="G309">
        <v>0</v>
      </c>
      <c r="H309" t="e">
        <f t="shared" si="48"/>
        <v>#VALUE!</v>
      </c>
      <c r="I309" t="e">
        <f t="shared" si="49"/>
        <v>#VALUE!</v>
      </c>
      <c r="J309" t="e">
        <f t="shared" si="50"/>
        <v>#VALUE!</v>
      </c>
      <c r="K309" t="str">
        <f t="shared" si="51"/>
        <v/>
      </c>
      <c r="L309" t="str">
        <f t="shared" si="52"/>
        <v/>
      </c>
      <c r="M309" t="str">
        <f t="shared" si="53"/>
        <v/>
      </c>
      <c r="N309" t="str">
        <f t="shared" si="54"/>
        <v/>
      </c>
    </row>
    <row r="310" spans="1:14" x14ac:dyDescent="0.25">
      <c r="A310" s="4" t="str">
        <f>IF('True_Odds_Calculator_2-way'!A311="","",'True_Odds_Calculator_2-way'!A311)</f>
        <v/>
      </c>
      <c r="B310" s="4" t="str">
        <f>IF('True_Odds_Calculator_2-way'!B311="","",'True_Odds_Calculator_2-way'!B311)</f>
        <v/>
      </c>
      <c r="C310" s="4" t="e">
        <f t="shared" si="44"/>
        <v>#VALUE!</v>
      </c>
      <c r="D310" t="e">
        <f t="shared" si="45"/>
        <v>#VALUE!</v>
      </c>
      <c r="E310" t="e">
        <f t="shared" si="46"/>
        <v>#VALUE!</v>
      </c>
      <c r="F310" t="e">
        <f t="shared" si="47"/>
        <v>#VALUE!</v>
      </c>
      <c r="G310">
        <v>0</v>
      </c>
      <c r="H310" t="e">
        <f t="shared" si="48"/>
        <v>#VALUE!</v>
      </c>
      <c r="I310" t="e">
        <f t="shared" si="49"/>
        <v>#VALUE!</v>
      </c>
      <c r="J310" t="e">
        <f t="shared" si="50"/>
        <v>#VALUE!</v>
      </c>
      <c r="K310" t="str">
        <f t="shared" si="51"/>
        <v/>
      </c>
      <c r="L310" t="str">
        <f t="shared" si="52"/>
        <v/>
      </c>
      <c r="M310" t="str">
        <f t="shared" si="53"/>
        <v/>
      </c>
      <c r="N310" t="str">
        <f t="shared" si="54"/>
        <v/>
      </c>
    </row>
    <row r="311" spans="1:14" x14ac:dyDescent="0.25">
      <c r="A311" s="4" t="str">
        <f>IF('True_Odds_Calculator_2-way'!A312="","",'True_Odds_Calculator_2-way'!A312)</f>
        <v/>
      </c>
      <c r="B311" s="4" t="str">
        <f>IF('True_Odds_Calculator_2-way'!B312="","",'True_Odds_Calculator_2-way'!B312)</f>
        <v/>
      </c>
      <c r="C311" s="4" t="e">
        <f t="shared" si="44"/>
        <v>#VALUE!</v>
      </c>
      <c r="D311" t="e">
        <f t="shared" si="45"/>
        <v>#VALUE!</v>
      </c>
      <c r="E311" t="e">
        <f t="shared" si="46"/>
        <v>#VALUE!</v>
      </c>
      <c r="F311" t="e">
        <f t="shared" si="47"/>
        <v>#VALUE!</v>
      </c>
      <c r="G311">
        <v>0</v>
      </c>
      <c r="H311" t="e">
        <f t="shared" si="48"/>
        <v>#VALUE!</v>
      </c>
      <c r="I311" t="e">
        <f t="shared" si="49"/>
        <v>#VALUE!</v>
      </c>
      <c r="J311" t="e">
        <f t="shared" si="50"/>
        <v>#VALUE!</v>
      </c>
      <c r="K311" t="str">
        <f t="shared" si="51"/>
        <v/>
      </c>
      <c r="L311" t="str">
        <f t="shared" si="52"/>
        <v/>
      </c>
      <c r="M311" t="str">
        <f t="shared" si="53"/>
        <v/>
      </c>
      <c r="N311" t="str">
        <f t="shared" si="54"/>
        <v/>
      </c>
    </row>
    <row r="312" spans="1:14" x14ac:dyDescent="0.25">
      <c r="A312" s="4" t="str">
        <f>IF('True_Odds_Calculator_2-way'!A313="","",'True_Odds_Calculator_2-way'!A313)</f>
        <v/>
      </c>
      <c r="B312" s="4" t="str">
        <f>IF('True_Odds_Calculator_2-way'!B313="","",'True_Odds_Calculator_2-way'!B313)</f>
        <v/>
      </c>
      <c r="C312" s="4" t="e">
        <f t="shared" si="44"/>
        <v>#VALUE!</v>
      </c>
      <c r="D312" t="e">
        <f t="shared" si="45"/>
        <v>#VALUE!</v>
      </c>
      <c r="E312" t="e">
        <f t="shared" si="46"/>
        <v>#VALUE!</v>
      </c>
      <c r="F312" t="e">
        <f t="shared" si="47"/>
        <v>#VALUE!</v>
      </c>
      <c r="G312">
        <v>0</v>
      </c>
      <c r="H312" t="e">
        <f t="shared" si="48"/>
        <v>#VALUE!</v>
      </c>
      <c r="I312" t="e">
        <f t="shared" si="49"/>
        <v>#VALUE!</v>
      </c>
      <c r="J312" t="e">
        <f t="shared" si="50"/>
        <v>#VALUE!</v>
      </c>
      <c r="K312" t="str">
        <f t="shared" si="51"/>
        <v/>
      </c>
      <c r="L312" t="str">
        <f t="shared" si="52"/>
        <v/>
      </c>
      <c r="M312" t="str">
        <f t="shared" si="53"/>
        <v/>
      </c>
      <c r="N312" t="str">
        <f t="shared" si="54"/>
        <v/>
      </c>
    </row>
    <row r="313" spans="1:14" x14ac:dyDescent="0.25">
      <c r="A313" s="4" t="str">
        <f>IF('True_Odds_Calculator_2-way'!A314="","",'True_Odds_Calculator_2-way'!A314)</f>
        <v/>
      </c>
      <c r="B313" s="4" t="str">
        <f>IF('True_Odds_Calculator_2-way'!B314="","",'True_Odds_Calculator_2-way'!B314)</f>
        <v/>
      </c>
      <c r="C313" s="4" t="e">
        <f t="shared" si="44"/>
        <v>#VALUE!</v>
      </c>
      <c r="D313" t="e">
        <f t="shared" si="45"/>
        <v>#VALUE!</v>
      </c>
      <c r="E313" t="e">
        <f t="shared" si="46"/>
        <v>#VALUE!</v>
      </c>
      <c r="F313" t="e">
        <f t="shared" si="47"/>
        <v>#VALUE!</v>
      </c>
      <c r="G313">
        <v>0</v>
      </c>
      <c r="H313" t="e">
        <f t="shared" si="48"/>
        <v>#VALUE!</v>
      </c>
      <c r="I313" t="e">
        <f t="shared" si="49"/>
        <v>#VALUE!</v>
      </c>
      <c r="J313" t="e">
        <f t="shared" si="50"/>
        <v>#VALUE!</v>
      </c>
      <c r="K313" t="str">
        <f t="shared" si="51"/>
        <v/>
      </c>
      <c r="L313" t="str">
        <f t="shared" si="52"/>
        <v/>
      </c>
      <c r="M313" t="str">
        <f t="shared" si="53"/>
        <v/>
      </c>
      <c r="N313" t="str">
        <f t="shared" si="54"/>
        <v/>
      </c>
    </row>
    <row r="314" spans="1:14" x14ac:dyDescent="0.25">
      <c r="A314" s="4" t="str">
        <f>IF('True_Odds_Calculator_2-way'!A315="","",'True_Odds_Calculator_2-way'!A315)</f>
        <v/>
      </c>
      <c r="B314" s="4" t="str">
        <f>IF('True_Odds_Calculator_2-way'!B315="","",'True_Odds_Calculator_2-way'!B315)</f>
        <v/>
      </c>
      <c r="C314" s="4" t="e">
        <f t="shared" si="44"/>
        <v>#VALUE!</v>
      </c>
      <c r="D314" t="e">
        <f t="shared" si="45"/>
        <v>#VALUE!</v>
      </c>
      <c r="E314" t="e">
        <f t="shared" si="46"/>
        <v>#VALUE!</v>
      </c>
      <c r="F314" t="e">
        <f t="shared" si="47"/>
        <v>#VALUE!</v>
      </c>
      <c r="G314">
        <v>0</v>
      </c>
      <c r="H314" t="e">
        <f t="shared" si="48"/>
        <v>#VALUE!</v>
      </c>
      <c r="I314" t="e">
        <f t="shared" si="49"/>
        <v>#VALUE!</v>
      </c>
      <c r="J314" t="e">
        <f t="shared" si="50"/>
        <v>#VALUE!</v>
      </c>
      <c r="K314" t="str">
        <f t="shared" si="51"/>
        <v/>
      </c>
      <c r="L314" t="str">
        <f t="shared" si="52"/>
        <v/>
      </c>
      <c r="M314" t="str">
        <f t="shared" si="53"/>
        <v/>
      </c>
      <c r="N314" t="str">
        <f t="shared" si="54"/>
        <v/>
      </c>
    </row>
    <row r="315" spans="1:14" x14ac:dyDescent="0.25">
      <c r="A315" s="4" t="str">
        <f>IF('True_Odds_Calculator_2-way'!A316="","",'True_Odds_Calculator_2-way'!A316)</f>
        <v/>
      </c>
      <c r="B315" s="4" t="str">
        <f>IF('True_Odds_Calculator_2-way'!B316="","",'True_Odds_Calculator_2-way'!B316)</f>
        <v/>
      </c>
      <c r="C315" s="4" t="e">
        <f t="shared" si="44"/>
        <v>#VALUE!</v>
      </c>
      <c r="D315" t="e">
        <f t="shared" si="45"/>
        <v>#VALUE!</v>
      </c>
      <c r="E315" t="e">
        <f t="shared" si="46"/>
        <v>#VALUE!</v>
      </c>
      <c r="F315" t="e">
        <f t="shared" si="47"/>
        <v>#VALUE!</v>
      </c>
      <c r="G315">
        <v>0</v>
      </c>
      <c r="H315" t="e">
        <f t="shared" si="48"/>
        <v>#VALUE!</v>
      </c>
      <c r="I315" t="e">
        <f t="shared" si="49"/>
        <v>#VALUE!</v>
      </c>
      <c r="J315" t="e">
        <f t="shared" si="50"/>
        <v>#VALUE!</v>
      </c>
      <c r="K315" t="str">
        <f t="shared" si="51"/>
        <v/>
      </c>
      <c r="L315" t="str">
        <f t="shared" si="52"/>
        <v/>
      </c>
      <c r="M315" t="str">
        <f t="shared" si="53"/>
        <v/>
      </c>
      <c r="N315" t="str">
        <f t="shared" si="54"/>
        <v/>
      </c>
    </row>
    <row r="316" spans="1:14" x14ac:dyDescent="0.25">
      <c r="A316" s="4" t="str">
        <f>IF('True_Odds_Calculator_2-way'!A317="","",'True_Odds_Calculator_2-way'!A317)</f>
        <v/>
      </c>
      <c r="B316" s="4" t="str">
        <f>IF('True_Odds_Calculator_2-way'!B317="","",'True_Odds_Calculator_2-way'!B317)</f>
        <v/>
      </c>
      <c r="C316" s="4" t="e">
        <f t="shared" si="44"/>
        <v>#VALUE!</v>
      </c>
      <c r="D316" t="e">
        <f t="shared" si="45"/>
        <v>#VALUE!</v>
      </c>
      <c r="E316" t="e">
        <f t="shared" si="46"/>
        <v>#VALUE!</v>
      </c>
      <c r="F316" t="e">
        <f t="shared" si="47"/>
        <v>#VALUE!</v>
      </c>
      <c r="G316">
        <v>0</v>
      </c>
      <c r="H316" t="e">
        <f t="shared" si="48"/>
        <v>#VALUE!</v>
      </c>
      <c r="I316" t="e">
        <f t="shared" si="49"/>
        <v>#VALUE!</v>
      </c>
      <c r="J316" t="e">
        <f t="shared" si="50"/>
        <v>#VALUE!</v>
      </c>
      <c r="K316" t="str">
        <f t="shared" si="51"/>
        <v/>
      </c>
      <c r="L316" t="str">
        <f t="shared" si="52"/>
        <v/>
      </c>
      <c r="M316" t="str">
        <f t="shared" si="53"/>
        <v/>
      </c>
      <c r="N316" t="str">
        <f t="shared" si="54"/>
        <v/>
      </c>
    </row>
    <row r="317" spans="1:14" x14ac:dyDescent="0.25">
      <c r="A317" s="4" t="str">
        <f>IF('True_Odds_Calculator_2-way'!A318="","",'True_Odds_Calculator_2-way'!A318)</f>
        <v/>
      </c>
      <c r="B317" s="4" t="str">
        <f>IF('True_Odds_Calculator_2-way'!B318="","",'True_Odds_Calculator_2-way'!B318)</f>
        <v/>
      </c>
      <c r="C317" s="4" t="e">
        <f t="shared" si="44"/>
        <v>#VALUE!</v>
      </c>
      <c r="D317" t="e">
        <f t="shared" si="45"/>
        <v>#VALUE!</v>
      </c>
      <c r="E317" t="e">
        <f t="shared" si="46"/>
        <v>#VALUE!</v>
      </c>
      <c r="F317" t="e">
        <f t="shared" si="47"/>
        <v>#VALUE!</v>
      </c>
      <c r="G317">
        <v>0</v>
      </c>
      <c r="H317" t="e">
        <f t="shared" si="48"/>
        <v>#VALUE!</v>
      </c>
      <c r="I317" t="e">
        <f t="shared" si="49"/>
        <v>#VALUE!</v>
      </c>
      <c r="J317" t="e">
        <f t="shared" si="50"/>
        <v>#VALUE!</v>
      </c>
      <c r="K317" t="str">
        <f t="shared" si="51"/>
        <v/>
      </c>
      <c r="L317" t="str">
        <f t="shared" si="52"/>
        <v/>
      </c>
      <c r="M317" t="str">
        <f t="shared" si="53"/>
        <v/>
      </c>
      <c r="N317" t="str">
        <f t="shared" si="54"/>
        <v/>
      </c>
    </row>
    <row r="318" spans="1:14" x14ac:dyDescent="0.25">
      <c r="A318" s="4" t="str">
        <f>IF('True_Odds_Calculator_2-way'!A319="","",'True_Odds_Calculator_2-way'!A319)</f>
        <v/>
      </c>
      <c r="B318" s="4" t="str">
        <f>IF('True_Odds_Calculator_2-way'!B319="","",'True_Odds_Calculator_2-way'!B319)</f>
        <v/>
      </c>
      <c r="C318" s="4" t="e">
        <f t="shared" si="44"/>
        <v>#VALUE!</v>
      </c>
      <c r="D318" t="e">
        <f t="shared" si="45"/>
        <v>#VALUE!</v>
      </c>
      <c r="E318" t="e">
        <f t="shared" si="46"/>
        <v>#VALUE!</v>
      </c>
      <c r="F318" t="e">
        <f t="shared" si="47"/>
        <v>#VALUE!</v>
      </c>
      <c r="G318">
        <v>0</v>
      </c>
      <c r="H318" t="e">
        <f t="shared" si="48"/>
        <v>#VALUE!</v>
      </c>
      <c r="I318" t="e">
        <f t="shared" si="49"/>
        <v>#VALUE!</v>
      </c>
      <c r="J318" t="e">
        <f t="shared" si="50"/>
        <v>#VALUE!</v>
      </c>
      <c r="K318" t="str">
        <f t="shared" si="51"/>
        <v/>
      </c>
      <c r="L318" t="str">
        <f t="shared" si="52"/>
        <v/>
      </c>
      <c r="M318" t="str">
        <f t="shared" si="53"/>
        <v/>
      </c>
      <c r="N318" t="str">
        <f t="shared" si="54"/>
        <v/>
      </c>
    </row>
    <row r="319" spans="1:14" x14ac:dyDescent="0.25">
      <c r="A319" s="4" t="str">
        <f>IF('True_Odds_Calculator_2-way'!A320="","",'True_Odds_Calculator_2-way'!A320)</f>
        <v/>
      </c>
      <c r="B319" s="4" t="str">
        <f>IF('True_Odds_Calculator_2-way'!B320="","",'True_Odds_Calculator_2-way'!B320)</f>
        <v/>
      </c>
      <c r="C319" s="4" t="e">
        <f t="shared" si="44"/>
        <v>#VALUE!</v>
      </c>
      <c r="D319" t="e">
        <f t="shared" si="45"/>
        <v>#VALUE!</v>
      </c>
      <c r="E319" t="e">
        <f t="shared" si="46"/>
        <v>#VALUE!</v>
      </c>
      <c r="F319" t="e">
        <f t="shared" si="47"/>
        <v>#VALUE!</v>
      </c>
      <c r="G319">
        <v>0</v>
      </c>
      <c r="H319" t="e">
        <f t="shared" si="48"/>
        <v>#VALUE!</v>
      </c>
      <c r="I319" t="e">
        <f t="shared" si="49"/>
        <v>#VALUE!</v>
      </c>
      <c r="J319" t="e">
        <f t="shared" si="50"/>
        <v>#VALUE!</v>
      </c>
      <c r="K319" t="str">
        <f t="shared" si="51"/>
        <v/>
      </c>
      <c r="L319" t="str">
        <f t="shared" si="52"/>
        <v/>
      </c>
      <c r="M319" t="str">
        <f t="shared" si="53"/>
        <v/>
      </c>
      <c r="N319" t="str">
        <f t="shared" si="54"/>
        <v/>
      </c>
    </row>
    <row r="320" spans="1:14" x14ac:dyDescent="0.25">
      <c r="A320" s="4" t="str">
        <f>IF('True_Odds_Calculator_2-way'!A321="","",'True_Odds_Calculator_2-way'!A321)</f>
        <v/>
      </c>
      <c r="B320" s="4" t="str">
        <f>IF('True_Odds_Calculator_2-way'!B321="","",'True_Odds_Calculator_2-way'!B321)</f>
        <v/>
      </c>
      <c r="C320" s="4" t="e">
        <f t="shared" si="44"/>
        <v>#VALUE!</v>
      </c>
      <c r="D320" t="e">
        <f t="shared" si="45"/>
        <v>#VALUE!</v>
      </c>
      <c r="E320" t="e">
        <f t="shared" si="46"/>
        <v>#VALUE!</v>
      </c>
      <c r="F320" t="e">
        <f t="shared" si="47"/>
        <v>#VALUE!</v>
      </c>
      <c r="G320">
        <v>0</v>
      </c>
      <c r="H320" t="e">
        <f t="shared" si="48"/>
        <v>#VALUE!</v>
      </c>
      <c r="I320" t="e">
        <f t="shared" si="49"/>
        <v>#VALUE!</v>
      </c>
      <c r="J320" t="e">
        <f t="shared" si="50"/>
        <v>#VALUE!</v>
      </c>
      <c r="K320" t="str">
        <f t="shared" si="51"/>
        <v/>
      </c>
      <c r="L320" t="str">
        <f t="shared" si="52"/>
        <v/>
      </c>
      <c r="M320" t="str">
        <f t="shared" si="53"/>
        <v/>
      </c>
      <c r="N320" t="str">
        <f t="shared" si="54"/>
        <v/>
      </c>
    </row>
    <row r="321" spans="1:14" x14ac:dyDescent="0.25">
      <c r="A321" s="4" t="str">
        <f>IF('True_Odds_Calculator_2-way'!A322="","",'True_Odds_Calculator_2-way'!A322)</f>
        <v/>
      </c>
      <c r="B321" s="4" t="str">
        <f>IF('True_Odds_Calculator_2-way'!B322="","",'True_Odds_Calculator_2-way'!B322)</f>
        <v/>
      </c>
      <c r="C321" s="4" t="e">
        <f t="shared" si="44"/>
        <v>#VALUE!</v>
      </c>
      <c r="D321" t="e">
        <f t="shared" si="45"/>
        <v>#VALUE!</v>
      </c>
      <c r="E321" t="e">
        <f t="shared" si="46"/>
        <v>#VALUE!</v>
      </c>
      <c r="F321" t="e">
        <f t="shared" si="47"/>
        <v>#VALUE!</v>
      </c>
      <c r="G321">
        <v>0</v>
      </c>
      <c r="H321" t="e">
        <f t="shared" si="48"/>
        <v>#VALUE!</v>
      </c>
      <c r="I321" t="e">
        <f t="shared" si="49"/>
        <v>#VALUE!</v>
      </c>
      <c r="J321" t="e">
        <f t="shared" si="50"/>
        <v>#VALUE!</v>
      </c>
      <c r="K321" t="str">
        <f t="shared" si="51"/>
        <v/>
      </c>
      <c r="L321" t="str">
        <f t="shared" si="52"/>
        <v/>
      </c>
      <c r="M321" t="str">
        <f t="shared" si="53"/>
        <v/>
      </c>
      <c r="N321" t="str">
        <f t="shared" si="54"/>
        <v/>
      </c>
    </row>
    <row r="322" spans="1:14" x14ac:dyDescent="0.25">
      <c r="A322" s="4" t="str">
        <f>IF('True_Odds_Calculator_2-way'!A323="","",'True_Odds_Calculator_2-way'!A323)</f>
        <v/>
      </c>
      <c r="B322" s="4" t="str">
        <f>IF('True_Odds_Calculator_2-way'!B323="","",'True_Odds_Calculator_2-way'!B323)</f>
        <v/>
      </c>
      <c r="C322" s="4" t="e">
        <f t="shared" si="44"/>
        <v>#VALUE!</v>
      </c>
      <c r="D322" t="e">
        <f t="shared" si="45"/>
        <v>#VALUE!</v>
      </c>
      <c r="E322" t="e">
        <f t="shared" si="46"/>
        <v>#VALUE!</v>
      </c>
      <c r="F322" t="e">
        <f t="shared" si="47"/>
        <v>#VALUE!</v>
      </c>
      <c r="G322">
        <v>0</v>
      </c>
      <c r="H322" t="e">
        <f t="shared" si="48"/>
        <v>#VALUE!</v>
      </c>
      <c r="I322" t="e">
        <f t="shared" si="49"/>
        <v>#VALUE!</v>
      </c>
      <c r="J322" t="e">
        <f t="shared" si="50"/>
        <v>#VALUE!</v>
      </c>
      <c r="K322" t="str">
        <f t="shared" si="51"/>
        <v/>
      </c>
      <c r="L322" t="str">
        <f t="shared" si="52"/>
        <v/>
      </c>
      <c r="M322" t="str">
        <f t="shared" si="53"/>
        <v/>
      </c>
      <c r="N322" t="str">
        <f t="shared" si="54"/>
        <v/>
      </c>
    </row>
    <row r="323" spans="1:14" x14ac:dyDescent="0.25">
      <c r="A323" s="4" t="str">
        <f>IF('True_Odds_Calculator_2-way'!A324="","",'True_Odds_Calculator_2-way'!A324)</f>
        <v/>
      </c>
      <c r="B323" s="4" t="str">
        <f>IF('True_Odds_Calculator_2-way'!B324="","",'True_Odds_Calculator_2-way'!B324)</f>
        <v/>
      </c>
      <c r="C323" s="4" t="e">
        <f t="shared" ref="C323:C386" si="55">1/A323</f>
        <v>#VALUE!</v>
      </c>
      <c r="D323" t="e">
        <f t="shared" ref="D323:D386" si="56">1/B323</f>
        <v>#VALUE!</v>
      </c>
      <c r="E323" t="e">
        <f t="shared" ref="E323:E386" si="57">C323+D323-1</f>
        <v>#VALUE!</v>
      </c>
      <c r="F323" t="e">
        <f t="shared" ref="F323:F386" si="58">C323+D323-(C323*D323)-1</f>
        <v>#VALUE!</v>
      </c>
      <c r="G323">
        <v>0</v>
      </c>
      <c r="H323" t="e">
        <f t="shared" ref="H323:H386" si="59">C323*D323</f>
        <v>#VALUE!</v>
      </c>
      <c r="I323" t="e">
        <f t="shared" ref="I323:I386" si="60">((-4*F323*H323)^0.5)/(2*F323)</f>
        <v>#VALUE!</v>
      </c>
      <c r="J323" t="e">
        <f t="shared" ref="J323:J386" si="61">(-((-4*F323*H323)^0.5))/(2*F323)</f>
        <v>#VALUE!</v>
      </c>
      <c r="K323" t="str">
        <f t="shared" ref="K323:K386" si="62">IF(A323="","",(C323/($J323+C323-($J323*C323))))</f>
        <v/>
      </c>
      <c r="L323" t="str">
        <f t="shared" ref="L323:L386" si="63">IF(B323="","",(D323/($J323+D323-($J323*D323))))</f>
        <v/>
      </c>
      <c r="M323" t="str">
        <f t="shared" ref="M323:M386" si="64">IF(A323="","",1/K323)</f>
        <v/>
      </c>
      <c r="N323" t="str">
        <f t="shared" ref="N323:N386" si="65">IF(B323="","",1/L323)</f>
        <v/>
      </c>
    </row>
    <row r="324" spans="1:14" x14ac:dyDescent="0.25">
      <c r="A324" s="4" t="str">
        <f>IF('True_Odds_Calculator_2-way'!A325="","",'True_Odds_Calculator_2-way'!A325)</f>
        <v/>
      </c>
      <c r="B324" s="4" t="str">
        <f>IF('True_Odds_Calculator_2-way'!B325="","",'True_Odds_Calculator_2-way'!B325)</f>
        <v/>
      </c>
      <c r="C324" s="4" t="e">
        <f t="shared" si="55"/>
        <v>#VALUE!</v>
      </c>
      <c r="D324" t="e">
        <f t="shared" si="56"/>
        <v>#VALUE!</v>
      </c>
      <c r="E324" t="e">
        <f t="shared" si="57"/>
        <v>#VALUE!</v>
      </c>
      <c r="F324" t="e">
        <f t="shared" si="58"/>
        <v>#VALUE!</v>
      </c>
      <c r="G324">
        <v>0</v>
      </c>
      <c r="H324" t="e">
        <f t="shared" si="59"/>
        <v>#VALUE!</v>
      </c>
      <c r="I324" t="e">
        <f t="shared" si="60"/>
        <v>#VALUE!</v>
      </c>
      <c r="J324" t="e">
        <f t="shared" si="61"/>
        <v>#VALUE!</v>
      </c>
      <c r="K324" t="str">
        <f t="shared" si="62"/>
        <v/>
      </c>
      <c r="L324" t="str">
        <f t="shared" si="63"/>
        <v/>
      </c>
      <c r="M324" t="str">
        <f t="shared" si="64"/>
        <v/>
      </c>
      <c r="N324" t="str">
        <f t="shared" si="65"/>
        <v/>
      </c>
    </row>
    <row r="325" spans="1:14" x14ac:dyDescent="0.25">
      <c r="A325" s="4" t="str">
        <f>IF('True_Odds_Calculator_2-way'!A326="","",'True_Odds_Calculator_2-way'!A326)</f>
        <v/>
      </c>
      <c r="B325" s="4" t="str">
        <f>IF('True_Odds_Calculator_2-way'!B326="","",'True_Odds_Calculator_2-way'!B326)</f>
        <v/>
      </c>
      <c r="C325" s="4" t="e">
        <f t="shared" si="55"/>
        <v>#VALUE!</v>
      </c>
      <c r="D325" t="e">
        <f t="shared" si="56"/>
        <v>#VALUE!</v>
      </c>
      <c r="E325" t="e">
        <f t="shared" si="57"/>
        <v>#VALUE!</v>
      </c>
      <c r="F325" t="e">
        <f t="shared" si="58"/>
        <v>#VALUE!</v>
      </c>
      <c r="G325">
        <v>0</v>
      </c>
      <c r="H325" t="e">
        <f t="shared" si="59"/>
        <v>#VALUE!</v>
      </c>
      <c r="I325" t="e">
        <f t="shared" si="60"/>
        <v>#VALUE!</v>
      </c>
      <c r="J325" t="e">
        <f t="shared" si="61"/>
        <v>#VALUE!</v>
      </c>
      <c r="K325" t="str">
        <f t="shared" si="62"/>
        <v/>
      </c>
      <c r="L325" t="str">
        <f t="shared" si="63"/>
        <v/>
      </c>
      <c r="M325" t="str">
        <f t="shared" si="64"/>
        <v/>
      </c>
      <c r="N325" t="str">
        <f t="shared" si="65"/>
        <v/>
      </c>
    </row>
    <row r="326" spans="1:14" x14ac:dyDescent="0.25">
      <c r="A326" s="4" t="str">
        <f>IF('True_Odds_Calculator_2-way'!A327="","",'True_Odds_Calculator_2-way'!A327)</f>
        <v/>
      </c>
      <c r="B326" s="4" t="str">
        <f>IF('True_Odds_Calculator_2-way'!B327="","",'True_Odds_Calculator_2-way'!B327)</f>
        <v/>
      </c>
      <c r="C326" s="4" t="e">
        <f t="shared" si="55"/>
        <v>#VALUE!</v>
      </c>
      <c r="D326" t="e">
        <f t="shared" si="56"/>
        <v>#VALUE!</v>
      </c>
      <c r="E326" t="e">
        <f t="shared" si="57"/>
        <v>#VALUE!</v>
      </c>
      <c r="F326" t="e">
        <f t="shared" si="58"/>
        <v>#VALUE!</v>
      </c>
      <c r="G326">
        <v>0</v>
      </c>
      <c r="H326" t="e">
        <f t="shared" si="59"/>
        <v>#VALUE!</v>
      </c>
      <c r="I326" t="e">
        <f t="shared" si="60"/>
        <v>#VALUE!</v>
      </c>
      <c r="J326" t="e">
        <f t="shared" si="61"/>
        <v>#VALUE!</v>
      </c>
      <c r="K326" t="str">
        <f t="shared" si="62"/>
        <v/>
      </c>
      <c r="L326" t="str">
        <f t="shared" si="63"/>
        <v/>
      </c>
      <c r="M326" t="str">
        <f t="shared" si="64"/>
        <v/>
      </c>
      <c r="N326" t="str">
        <f t="shared" si="65"/>
        <v/>
      </c>
    </row>
    <row r="327" spans="1:14" x14ac:dyDescent="0.25">
      <c r="A327" s="4" t="str">
        <f>IF('True_Odds_Calculator_2-way'!A328="","",'True_Odds_Calculator_2-way'!A328)</f>
        <v/>
      </c>
      <c r="B327" s="4" t="str">
        <f>IF('True_Odds_Calculator_2-way'!B328="","",'True_Odds_Calculator_2-way'!B328)</f>
        <v/>
      </c>
      <c r="C327" s="4" t="e">
        <f t="shared" si="55"/>
        <v>#VALUE!</v>
      </c>
      <c r="D327" t="e">
        <f t="shared" si="56"/>
        <v>#VALUE!</v>
      </c>
      <c r="E327" t="e">
        <f t="shared" si="57"/>
        <v>#VALUE!</v>
      </c>
      <c r="F327" t="e">
        <f t="shared" si="58"/>
        <v>#VALUE!</v>
      </c>
      <c r="G327">
        <v>0</v>
      </c>
      <c r="H327" t="e">
        <f t="shared" si="59"/>
        <v>#VALUE!</v>
      </c>
      <c r="I327" t="e">
        <f t="shared" si="60"/>
        <v>#VALUE!</v>
      </c>
      <c r="J327" t="e">
        <f t="shared" si="61"/>
        <v>#VALUE!</v>
      </c>
      <c r="K327" t="str">
        <f t="shared" si="62"/>
        <v/>
      </c>
      <c r="L327" t="str">
        <f t="shared" si="63"/>
        <v/>
      </c>
      <c r="M327" t="str">
        <f t="shared" si="64"/>
        <v/>
      </c>
      <c r="N327" t="str">
        <f t="shared" si="65"/>
        <v/>
      </c>
    </row>
    <row r="328" spans="1:14" x14ac:dyDescent="0.25">
      <c r="A328" s="4" t="str">
        <f>IF('True_Odds_Calculator_2-way'!A329="","",'True_Odds_Calculator_2-way'!A329)</f>
        <v/>
      </c>
      <c r="B328" s="4" t="str">
        <f>IF('True_Odds_Calculator_2-way'!B329="","",'True_Odds_Calculator_2-way'!B329)</f>
        <v/>
      </c>
      <c r="C328" s="4" t="e">
        <f t="shared" si="55"/>
        <v>#VALUE!</v>
      </c>
      <c r="D328" t="e">
        <f t="shared" si="56"/>
        <v>#VALUE!</v>
      </c>
      <c r="E328" t="e">
        <f t="shared" si="57"/>
        <v>#VALUE!</v>
      </c>
      <c r="F328" t="e">
        <f t="shared" si="58"/>
        <v>#VALUE!</v>
      </c>
      <c r="G328">
        <v>0</v>
      </c>
      <c r="H328" t="e">
        <f t="shared" si="59"/>
        <v>#VALUE!</v>
      </c>
      <c r="I328" t="e">
        <f t="shared" si="60"/>
        <v>#VALUE!</v>
      </c>
      <c r="J328" t="e">
        <f t="shared" si="61"/>
        <v>#VALUE!</v>
      </c>
      <c r="K328" t="str">
        <f t="shared" si="62"/>
        <v/>
      </c>
      <c r="L328" t="str">
        <f t="shared" si="63"/>
        <v/>
      </c>
      <c r="M328" t="str">
        <f t="shared" si="64"/>
        <v/>
      </c>
      <c r="N328" t="str">
        <f t="shared" si="65"/>
        <v/>
      </c>
    </row>
    <row r="329" spans="1:14" x14ac:dyDescent="0.25">
      <c r="A329" s="4" t="str">
        <f>IF('True_Odds_Calculator_2-way'!A330="","",'True_Odds_Calculator_2-way'!A330)</f>
        <v/>
      </c>
      <c r="B329" s="4" t="str">
        <f>IF('True_Odds_Calculator_2-way'!B330="","",'True_Odds_Calculator_2-way'!B330)</f>
        <v/>
      </c>
      <c r="C329" s="4" t="e">
        <f t="shared" si="55"/>
        <v>#VALUE!</v>
      </c>
      <c r="D329" t="e">
        <f t="shared" si="56"/>
        <v>#VALUE!</v>
      </c>
      <c r="E329" t="e">
        <f t="shared" si="57"/>
        <v>#VALUE!</v>
      </c>
      <c r="F329" t="e">
        <f t="shared" si="58"/>
        <v>#VALUE!</v>
      </c>
      <c r="G329">
        <v>0</v>
      </c>
      <c r="H329" t="e">
        <f t="shared" si="59"/>
        <v>#VALUE!</v>
      </c>
      <c r="I329" t="e">
        <f t="shared" si="60"/>
        <v>#VALUE!</v>
      </c>
      <c r="J329" t="e">
        <f t="shared" si="61"/>
        <v>#VALUE!</v>
      </c>
      <c r="K329" t="str">
        <f t="shared" si="62"/>
        <v/>
      </c>
      <c r="L329" t="str">
        <f t="shared" si="63"/>
        <v/>
      </c>
      <c r="M329" t="str">
        <f t="shared" si="64"/>
        <v/>
      </c>
      <c r="N329" t="str">
        <f t="shared" si="65"/>
        <v/>
      </c>
    </row>
    <row r="330" spans="1:14" x14ac:dyDescent="0.25">
      <c r="A330" s="4" t="str">
        <f>IF('True_Odds_Calculator_2-way'!A331="","",'True_Odds_Calculator_2-way'!A331)</f>
        <v/>
      </c>
      <c r="B330" s="4" t="str">
        <f>IF('True_Odds_Calculator_2-way'!B331="","",'True_Odds_Calculator_2-way'!B331)</f>
        <v/>
      </c>
      <c r="C330" s="4" t="e">
        <f t="shared" si="55"/>
        <v>#VALUE!</v>
      </c>
      <c r="D330" t="e">
        <f t="shared" si="56"/>
        <v>#VALUE!</v>
      </c>
      <c r="E330" t="e">
        <f t="shared" si="57"/>
        <v>#VALUE!</v>
      </c>
      <c r="F330" t="e">
        <f t="shared" si="58"/>
        <v>#VALUE!</v>
      </c>
      <c r="G330">
        <v>0</v>
      </c>
      <c r="H330" t="e">
        <f t="shared" si="59"/>
        <v>#VALUE!</v>
      </c>
      <c r="I330" t="e">
        <f t="shared" si="60"/>
        <v>#VALUE!</v>
      </c>
      <c r="J330" t="e">
        <f t="shared" si="61"/>
        <v>#VALUE!</v>
      </c>
      <c r="K330" t="str">
        <f t="shared" si="62"/>
        <v/>
      </c>
      <c r="L330" t="str">
        <f t="shared" si="63"/>
        <v/>
      </c>
      <c r="M330" t="str">
        <f t="shared" si="64"/>
        <v/>
      </c>
      <c r="N330" t="str">
        <f t="shared" si="65"/>
        <v/>
      </c>
    </row>
    <row r="331" spans="1:14" x14ac:dyDescent="0.25">
      <c r="A331" s="4" t="str">
        <f>IF('True_Odds_Calculator_2-way'!A332="","",'True_Odds_Calculator_2-way'!A332)</f>
        <v/>
      </c>
      <c r="B331" s="4" t="str">
        <f>IF('True_Odds_Calculator_2-way'!B332="","",'True_Odds_Calculator_2-way'!B332)</f>
        <v/>
      </c>
      <c r="C331" s="4" t="e">
        <f t="shared" si="55"/>
        <v>#VALUE!</v>
      </c>
      <c r="D331" t="e">
        <f t="shared" si="56"/>
        <v>#VALUE!</v>
      </c>
      <c r="E331" t="e">
        <f t="shared" si="57"/>
        <v>#VALUE!</v>
      </c>
      <c r="F331" t="e">
        <f t="shared" si="58"/>
        <v>#VALUE!</v>
      </c>
      <c r="G331">
        <v>0</v>
      </c>
      <c r="H331" t="e">
        <f t="shared" si="59"/>
        <v>#VALUE!</v>
      </c>
      <c r="I331" t="e">
        <f t="shared" si="60"/>
        <v>#VALUE!</v>
      </c>
      <c r="J331" t="e">
        <f t="shared" si="61"/>
        <v>#VALUE!</v>
      </c>
      <c r="K331" t="str">
        <f t="shared" si="62"/>
        <v/>
      </c>
      <c r="L331" t="str">
        <f t="shared" si="63"/>
        <v/>
      </c>
      <c r="M331" t="str">
        <f t="shared" si="64"/>
        <v/>
      </c>
      <c r="N331" t="str">
        <f t="shared" si="65"/>
        <v/>
      </c>
    </row>
    <row r="332" spans="1:14" x14ac:dyDescent="0.25">
      <c r="A332" s="4" t="str">
        <f>IF('True_Odds_Calculator_2-way'!A333="","",'True_Odds_Calculator_2-way'!A333)</f>
        <v/>
      </c>
      <c r="B332" s="4" t="str">
        <f>IF('True_Odds_Calculator_2-way'!B333="","",'True_Odds_Calculator_2-way'!B333)</f>
        <v/>
      </c>
      <c r="C332" s="4" t="e">
        <f t="shared" si="55"/>
        <v>#VALUE!</v>
      </c>
      <c r="D332" t="e">
        <f t="shared" si="56"/>
        <v>#VALUE!</v>
      </c>
      <c r="E332" t="e">
        <f t="shared" si="57"/>
        <v>#VALUE!</v>
      </c>
      <c r="F332" t="e">
        <f t="shared" si="58"/>
        <v>#VALUE!</v>
      </c>
      <c r="G332">
        <v>0</v>
      </c>
      <c r="H332" t="e">
        <f t="shared" si="59"/>
        <v>#VALUE!</v>
      </c>
      <c r="I332" t="e">
        <f t="shared" si="60"/>
        <v>#VALUE!</v>
      </c>
      <c r="J332" t="e">
        <f t="shared" si="61"/>
        <v>#VALUE!</v>
      </c>
      <c r="K332" t="str">
        <f t="shared" si="62"/>
        <v/>
      </c>
      <c r="L332" t="str">
        <f t="shared" si="63"/>
        <v/>
      </c>
      <c r="M332" t="str">
        <f t="shared" si="64"/>
        <v/>
      </c>
      <c r="N332" t="str">
        <f t="shared" si="65"/>
        <v/>
      </c>
    </row>
    <row r="333" spans="1:14" x14ac:dyDescent="0.25">
      <c r="A333" s="4" t="str">
        <f>IF('True_Odds_Calculator_2-way'!A334="","",'True_Odds_Calculator_2-way'!A334)</f>
        <v/>
      </c>
      <c r="B333" s="4" t="str">
        <f>IF('True_Odds_Calculator_2-way'!B334="","",'True_Odds_Calculator_2-way'!B334)</f>
        <v/>
      </c>
      <c r="C333" s="4" t="e">
        <f t="shared" si="55"/>
        <v>#VALUE!</v>
      </c>
      <c r="D333" t="e">
        <f t="shared" si="56"/>
        <v>#VALUE!</v>
      </c>
      <c r="E333" t="e">
        <f t="shared" si="57"/>
        <v>#VALUE!</v>
      </c>
      <c r="F333" t="e">
        <f t="shared" si="58"/>
        <v>#VALUE!</v>
      </c>
      <c r="G333">
        <v>0</v>
      </c>
      <c r="H333" t="e">
        <f t="shared" si="59"/>
        <v>#VALUE!</v>
      </c>
      <c r="I333" t="e">
        <f t="shared" si="60"/>
        <v>#VALUE!</v>
      </c>
      <c r="J333" t="e">
        <f t="shared" si="61"/>
        <v>#VALUE!</v>
      </c>
      <c r="K333" t="str">
        <f t="shared" si="62"/>
        <v/>
      </c>
      <c r="L333" t="str">
        <f t="shared" si="63"/>
        <v/>
      </c>
      <c r="M333" t="str">
        <f t="shared" si="64"/>
        <v/>
      </c>
      <c r="N333" t="str">
        <f t="shared" si="65"/>
        <v/>
      </c>
    </row>
    <row r="334" spans="1:14" x14ac:dyDescent="0.25">
      <c r="A334" s="4" t="str">
        <f>IF('True_Odds_Calculator_2-way'!A335="","",'True_Odds_Calculator_2-way'!A335)</f>
        <v/>
      </c>
      <c r="B334" s="4" t="str">
        <f>IF('True_Odds_Calculator_2-way'!B335="","",'True_Odds_Calculator_2-way'!B335)</f>
        <v/>
      </c>
      <c r="C334" s="4" t="e">
        <f t="shared" si="55"/>
        <v>#VALUE!</v>
      </c>
      <c r="D334" t="e">
        <f t="shared" si="56"/>
        <v>#VALUE!</v>
      </c>
      <c r="E334" t="e">
        <f t="shared" si="57"/>
        <v>#VALUE!</v>
      </c>
      <c r="F334" t="e">
        <f t="shared" si="58"/>
        <v>#VALUE!</v>
      </c>
      <c r="G334">
        <v>0</v>
      </c>
      <c r="H334" t="e">
        <f t="shared" si="59"/>
        <v>#VALUE!</v>
      </c>
      <c r="I334" t="e">
        <f t="shared" si="60"/>
        <v>#VALUE!</v>
      </c>
      <c r="J334" t="e">
        <f t="shared" si="61"/>
        <v>#VALUE!</v>
      </c>
      <c r="K334" t="str">
        <f t="shared" si="62"/>
        <v/>
      </c>
      <c r="L334" t="str">
        <f t="shared" si="63"/>
        <v/>
      </c>
      <c r="M334" t="str">
        <f t="shared" si="64"/>
        <v/>
      </c>
      <c r="N334" t="str">
        <f t="shared" si="65"/>
        <v/>
      </c>
    </row>
    <row r="335" spans="1:14" x14ac:dyDescent="0.25">
      <c r="A335" s="4" t="str">
        <f>IF('True_Odds_Calculator_2-way'!A336="","",'True_Odds_Calculator_2-way'!A336)</f>
        <v/>
      </c>
      <c r="B335" s="4" t="str">
        <f>IF('True_Odds_Calculator_2-way'!B336="","",'True_Odds_Calculator_2-way'!B336)</f>
        <v/>
      </c>
      <c r="C335" s="4" t="e">
        <f t="shared" si="55"/>
        <v>#VALUE!</v>
      </c>
      <c r="D335" t="e">
        <f t="shared" si="56"/>
        <v>#VALUE!</v>
      </c>
      <c r="E335" t="e">
        <f t="shared" si="57"/>
        <v>#VALUE!</v>
      </c>
      <c r="F335" t="e">
        <f t="shared" si="58"/>
        <v>#VALUE!</v>
      </c>
      <c r="G335">
        <v>0</v>
      </c>
      <c r="H335" t="e">
        <f t="shared" si="59"/>
        <v>#VALUE!</v>
      </c>
      <c r="I335" t="e">
        <f t="shared" si="60"/>
        <v>#VALUE!</v>
      </c>
      <c r="J335" t="e">
        <f t="shared" si="61"/>
        <v>#VALUE!</v>
      </c>
      <c r="K335" t="str">
        <f t="shared" si="62"/>
        <v/>
      </c>
      <c r="L335" t="str">
        <f t="shared" si="63"/>
        <v/>
      </c>
      <c r="M335" t="str">
        <f t="shared" si="64"/>
        <v/>
      </c>
      <c r="N335" t="str">
        <f t="shared" si="65"/>
        <v/>
      </c>
    </row>
    <row r="336" spans="1:14" x14ac:dyDescent="0.25">
      <c r="A336" s="4" t="str">
        <f>IF('True_Odds_Calculator_2-way'!A337="","",'True_Odds_Calculator_2-way'!A337)</f>
        <v/>
      </c>
      <c r="B336" s="4" t="str">
        <f>IF('True_Odds_Calculator_2-way'!B337="","",'True_Odds_Calculator_2-way'!B337)</f>
        <v/>
      </c>
      <c r="C336" s="4" t="e">
        <f t="shared" si="55"/>
        <v>#VALUE!</v>
      </c>
      <c r="D336" t="e">
        <f t="shared" si="56"/>
        <v>#VALUE!</v>
      </c>
      <c r="E336" t="e">
        <f t="shared" si="57"/>
        <v>#VALUE!</v>
      </c>
      <c r="F336" t="e">
        <f t="shared" si="58"/>
        <v>#VALUE!</v>
      </c>
      <c r="G336">
        <v>0</v>
      </c>
      <c r="H336" t="e">
        <f t="shared" si="59"/>
        <v>#VALUE!</v>
      </c>
      <c r="I336" t="e">
        <f t="shared" si="60"/>
        <v>#VALUE!</v>
      </c>
      <c r="J336" t="e">
        <f t="shared" si="61"/>
        <v>#VALUE!</v>
      </c>
      <c r="K336" t="str">
        <f t="shared" si="62"/>
        <v/>
      </c>
      <c r="L336" t="str">
        <f t="shared" si="63"/>
        <v/>
      </c>
      <c r="M336" t="str">
        <f t="shared" si="64"/>
        <v/>
      </c>
      <c r="N336" t="str">
        <f t="shared" si="65"/>
        <v/>
      </c>
    </row>
    <row r="337" spans="1:14" x14ac:dyDescent="0.25">
      <c r="A337" s="4" t="str">
        <f>IF('True_Odds_Calculator_2-way'!A338="","",'True_Odds_Calculator_2-way'!A338)</f>
        <v/>
      </c>
      <c r="B337" s="4" t="str">
        <f>IF('True_Odds_Calculator_2-way'!B338="","",'True_Odds_Calculator_2-way'!B338)</f>
        <v/>
      </c>
      <c r="C337" s="4" t="e">
        <f t="shared" si="55"/>
        <v>#VALUE!</v>
      </c>
      <c r="D337" t="e">
        <f t="shared" si="56"/>
        <v>#VALUE!</v>
      </c>
      <c r="E337" t="e">
        <f t="shared" si="57"/>
        <v>#VALUE!</v>
      </c>
      <c r="F337" t="e">
        <f t="shared" si="58"/>
        <v>#VALUE!</v>
      </c>
      <c r="G337">
        <v>0</v>
      </c>
      <c r="H337" t="e">
        <f t="shared" si="59"/>
        <v>#VALUE!</v>
      </c>
      <c r="I337" t="e">
        <f t="shared" si="60"/>
        <v>#VALUE!</v>
      </c>
      <c r="J337" t="e">
        <f t="shared" si="61"/>
        <v>#VALUE!</v>
      </c>
      <c r="K337" t="str">
        <f t="shared" si="62"/>
        <v/>
      </c>
      <c r="L337" t="str">
        <f t="shared" si="63"/>
        <v/>
      </c>
      <c r="M337" t="str">
        <f t="shared" si="64"/>
        <v/>
      </c>
      <c r="N337" t="str">
        <f t="shared" si="65"/>
        <v/>
      </c>
    </row>
    <row r="338" spans="1:14" x14ac:dyDescent="0.25">
      <c r="A338" s="4" t="str">
        <f>IF('True_Odds_Calculator_2-way'!A339="","",'True_Odds_Calculator_2-way'!A339)</f>
        <v/>
      </c>
      <c r="B338" s="4" t="str">
        <f>IF('True_Odds_Calculator_2-way'!B339="","",'True_Odds_Calculator_2-way'!B339)</f>
        <v/>
      </c>
      <c r="C338" s="4" t="e">
        <f t="shared" si="55"/>
        <v>#VALUE!</v>
      </c>
      <c r="D338" t="e">
        <f t="shared" si="56"/>
        <v>#VALUE!</v>
      </c>
      <c r="E338" t="e">
        <f t="shared" si="57"/>
        <v>#VALUE!</v>
      </c>
      <c r="F338" t="e">
        <f t="shared" si="58"/>
        <v>#VALUE!</v>
      </c>
      <c r="G338">
        <v>0</v>
      </c>
      <c r="H338" t="e">
        <f t="shared" si="59"/>
        <v>#VALUE!</v>
      </c>
      <c r="I338" t="e">
        <f t="shared" si="60"/>
        <v>#VALUE!</v>
      </c>
      <c r="J338" t="e">
        <f t="shared" si="61"/>
        <v>#VALUE!</v>
      </c>
      <c r="K338" t="str">
        <f t="shared" si="62"/>
        <v/>
      </c>
      <c r="L338" t="str">
        <f t="shared" si="63"/>
        <v/>
      </c>
      <c r="M338" t="str">
        <f t="shared" si="64"/>
        <v/>
      </c>
      <c r="N338" t="str">
        <f t="shared" si="65"/>
        <v/>
      </c>
    </row>
    <row r="339" spans="1:14" x14ac:dyDescent="0.25">
      <c r="A339" s="4" t="str">
        <f>IF('True_Odds_Calculator_2-way'!A340="","",'True_Odds_Calculator_2-way'!A340)</f>
        <v/>
      </c>
      <c r="B339" s="4" t="str">
        <f>IF('True_Odds_Calculator_2-way'!B340="","",'True_Odds_Calculator_2-way'!B340)</f>
        <v/>
      </c>
      <c r="C339" s="4" t="e">
        <f t="shared" si="55"/>
        <v>#VALUE!</v>
      </c>
      <c r="D339" t="e">
        <f t="shared" si="56"/>
        <v>#VALUE!</v>
      </c>
      <c r="E339" t="e">
        <f t="shared" si="57"/>
        <v>#VALUE!</v>
      </c>
      <c r="F339" t="e">
        <f t="shared" si="58"/>
        <v>#VALUE!</v>
      </c>
      <c r="G339">
        <v>0</v>
      </c>
      <c r="H339" t="e">
        <f t="shared" si="59"/>
        <v>#VALUE!</v>
      </c>
      <c r="I339" t="e">
        <f t="shared" si="60"/>
        <v>#VALUE!</v>
      </c>
      <c r="J339" t="e">
        <f t="shared" si="61"/>
        <v>#VALUE!</v>
      </c>
      <c r="K339" t="str">
        <f t="shared" si="62"/>
        <v/>
      </c>
      <c r="L339" t="str">
        <f t="shared" si="63"/>
        <v/>
      </c>
      <c r="M339" t="str">
        <f t="shared" si="64"/>
        <v/>
      </c>
      <c r="N339" t="str">
        <f t="shared" si="65"/>
        <v/>
      </c>
    </row>
    <row r="340" spans="1:14" x14ac:dyDescent="0.25">
      <c r="A340" s="4" t="str">
        <f>IF('True_Odds_Calculator_2-way'!A341="","",'True_Odds_Calculator_2-way'!A341)</f>
        <v/>
      </c>
      <c r="B340" s="4" t="str">
        <f>IF('True_Odds_Calculator_2-way'!B341="","",'True_Odds_Calculator_2-way'!B341)</f>
        <v/>
      </c>
      <c r="C340" s="4" t="e">
        <f t="shared" si="55"/>
        <v>#VALUE!</v>
      </c>
      <c r="D340" t="e">
        <f t="shared" si="56"/>
        <v>#VALUE!</v>
      </c>
      <c r="E340" t="e">
        <f t="shared" si="57"/>
        <v>#VALUE!</v>
      </c>
      <c r="F340" t="e">
        <f t="shared" si="58"/>
        <v>#VALUE!</v>
      </c>
      <c r="G340">
        <v>0</v>
      </c>
      <c r="H340" t="e">
        <f t="shared" si="59"/>
        <v>#VALUE!</v>
      </c>
      <c r="I340" t="e">
        <f t="shared" si="60"/>
        <v>#VALUE!</v>
      </c>
      <c r="J340" t="e">
        <f t="shared" si="61"/>
        <v>#VALUE!</v>
      </c>
      <c r="K340" t="str">
        <f t="shared" si="62"/>
        <v/>
      </c>
      <c r="L340" t="str">
        <f t="shared" si="63"/>
        <v/>
      </c>
      <c r="M340" t="str">
        <f t="shared" si="64"/>
        <v/>
      </c>
      <c r="N340" t="str">
        <f t="shared" si="65"/>
        <v/>
      </c>
    </row>
    <row r="341" spans="1:14" x14ac:dyDescent="0.25">
      <c r="A341" s="4" t="str">
        <f>IF('True_Odds_Calculator_2-way'!A342="","",'True_Odds_Calculator_2-way'!A342)</f>
        <v/>
      </c>
      <c r="B341" s="4" t="str">
        <f>IF('True_Odds_Calculator_2-way'!B342="","",'True_Odds_Calculator_2-way'!B342)</f>
        <v/>
      </c>
      <c r="C341" s="4" t="e">
        <f t="shared" si="55"/>
        <v>#VALUE!</v>
      </c>
      <c r="D341" t="e">
        <f t="shared" si="56"/>
        <v>#VALUE!</v>
      </c>
      <c r="E341" t="e">
        <f t="shared" si="57"/>
        <v>#VALUE!</v>
      </c>
      <c r="F341" t="e">
        <f t="shared" si="58"/>
        <v>#VALUE!</v>
      </c>
      <c r="G341">
        <v>0</v>
      </c>
      <c r="H341" t="e">
        <f t="shared" si="59"/>
        <v>#VALUE!</v>
      </c>
      <c r="I341" t="e">
        <f t="shared" si="60"/>
        <v>#VALUE!</v>
      </c>
      <c r="J341" t="e">
        <f t="shared" si="61"/>
        <v>#VALUE!</v>
      </c>
      <c r="K341" t="str">
        <f t="shared" si="62"/>
        <v/>
      </c>
      <c r="L341" t="str">
        <f t="shared" si="63"/>
        <v/>
      </c>
      <c r="M341" t="str">
        <f t="shared" si="64"/>
        <v/>
      </c>
      <c r="N341" t="str">
        <f t="shared" si="65"/>
        <v/>
      </c>
    </row>
    <row r="342" spans="1:14" x14ac:dyDescent="0.25">
      <c r="A342" s="4" t="str">
        <f>IF('True_Odds_Calculator_2-way'!A343="","",'True_Odds_Calculator_2-way'!A343)</f>
        <v/>
      </c>
      <c r="B342" s="4" t="str">
        <f>IF('True_Odds_Calculator_2-way'!B343="","",'True_Odds_Calculator_2-way'!B343)</f>
        <v/>
      </c>
      <c r="C342" s="4" t="e">
        <f t="shared" si="55"/>
        <v>#VALUE!</v>
      </c>
      <c r="D342" t="e">
        <f t="shared" si="56"/>
        <v>#VALUE!</v>
      </c>
      <c r="E342" t="e">
        <f t="shared" si="57"/>
        <v>#VALUE!</v>
      </c>
      <c r="F342" t="e">
        <f t="shared" si="58"/>
        <v>#VALUE!</v>
      </c>
      <c r="G342">
        <v>0</v>
      </c>
      <c r="H342" t="e">
        <f t="shared" si="59"/>
        <v>#VALUE!</v>
      </c>
      <c r="I342" t="e">
        <f t="shared" si="60"/>
        <v>#VALUE!</v>
      </c>
      <c r="J342" t="e">
        <f t="shared" si="61"/>
        <v>#VALUE!</v>
      </c>
      <c r="K342" t="str">
        <f t="shared" si="62"/>
        <v/>
      </c>
      <c r="L342" t="str">
        <f t="shared" si="63"/>
        <v/>
      </c>
      <c r="M342" t="str">
        <f t="shared" si="64"/>
        <v/>
      </c>
      <c r="N342" t="str">
        <f t="shared" si="65"/>
        <v/>
      </c>
    </row>
    <row r="343" spans="1:14" x14ac:dyDescent="0.25">
      <c r="A343" s="4" t="str">
        <f>IF('True_Odds_Calculator_2-way'!A344="","",'True_Odds_Calculator_2-way'!A344)</f>
        <v/>
      </c>
      <c r="B343" s="4" t="str">
        <f>IF('True_Odds_Calculator_2-way'!B344="","",'True_Odds_Calculator_2-way'!B344)</f>
        <v/>
      </c>
      <c r="C343" s="4" t="e">
        <f t="shared" si="55"/>
        <v>#VALUE!</v>
      </c>
      <c r="D343" t="e">
        <f t="shared" si="56"/>
        <v>#VALUE!</v>
      </c>
      <c r="E343" t="e">
        <f t="shared" si="57"/>
        <v>#VALUE!</v>
      </c>
      <c r="F343" t="e">
        <f t="shared" si="58"/>
        <v>#VALUE!</v>
      </c>
      <c r="G343">
        <v>0</v>
      </c>
      <c r="H343" t="e">
        <f t="shared" si="59"/>
        <v>#VALUE!</v>
      </c>
      <c r="I343" t="e">
        <f t="shared" si="60"/>
        <v>#VALUE!</v>
      </c>
      <c r="J343" t="e">
        <f t="shared" si="61"/>
        <v>#VALUE!</v>
      </c>
      <c r="K343" t="str">
        <f t="shared" si="62"/>
        <v/>
      </c>
      <c r="L343" t="str">
        <f t="shared" si="63"/>
        <v/>
      </c>
      <c r="M343" t="str">
        <f t="shared" si="64"/>
        <v/>
      </c>
      <c r="N343" t="str">
        <f t="shared" si="65"/>
        <v/>
      </c>
    </row>
    <row r="344" spans="1:14" x14ac:dyDescent="0.25">
      <c r="A344" s="4" t="str">
        <f>IF('True_Odds_Calculator_2-way'!A345="","",'True_Odds_Calculator_2-way'!A345)</f>
        <v/>
      </c>
      <c r="B344" s="4" t="str">
        <f>IF('True_Odds_Calculator_2-way'!B345="","",'True_Odds_Calculator_2-way'!B345)</f>
        <v/>
      </c>
      <c r="C344" s="4" t="e">
        <f t="shared" si="55"/>
        <v>#VALUE!</v>
      </c>
      <c r="D344" t="e">
        <f t="shared" si="56"/>
        <v>#VALUE!</v>
      </c>
      <c r="E344" t="e">
        <f t="shared" si="57"/>
        <v>#VALUE!</v>
      </c>
      <c r="F344" t="e">
        <f t="shared" si="58"/>
        <v>#VALUE!</v>
      </c>
      <c r="G344">
        <v>0</v>
      </c>
      <c r="H344" t="e">
        <f t="shared" si="59"/>
        <v>#VALUE!</v>
      </c>
      <c r="I344" t="e">
        <f t="shared" si="60"/>
        <v>#VALUE!</v>
      </c>
      <c r="J344" t="e">
        <f t="shared" si="61"/>
        <v>#VALUE!</v>
      </c>
      <c r="K344" t="str">
        <f t="shared" si="62"/>
        <v/>
      </c>
      <c r="L344" t="str">
        <f t="shared" si="63"/>
        <v/>
      </c>
      <c r="M344" t="str">
        <f t="shared" si="64"/>
        <v/>
      </c>
      <c r="N344" t="str">
        <f t="shared" si="65"/>
        <v/>
      </c>
    </row>
    <row r="345" spans="1:14" x14ac:dyDescent="0.25">
      <c r="A345" s="4" t="str">
        <f>IF('True_Odds_Calculator_2-way'!A346="","",'True_Odds_Calculator_2-way'!A346)</f>
        <v/>
      </c>
      <c r="B345" s="4" t="str">
        <f>IF('True_Odds_Calculator_2-way'!B346="","",'True_Odds_Calculator_2-way'!B346)</f>
        <v/>
      </c>
      <c r="C345" s="4" t="e">
        <f t="shared" si="55"/>
        <v>#VALUE!</v>
      </c>
      <c r="D345" t="e">
        <f t="shared" si="56"/>
        <v>#VALUE!</v>
      </c>
      <c r="E345" t="e">
        <f t="shared" si="57"/>
        <v>#VALUE!</v>
      </c>
      <c r="F345" t="e">
        <f t="shared" si="58"/>
        <v>#VALUE!</v>
      </c>
      <c r="G345">
        <v>0</v>
      </c>
      <c r="H345" t="e">
        <f t="shared" si="59"/>
        <v>#VALUE!</v>
      </c>
      <c r="I345" t="e">
        <f t="shared" si="60"/>
        <v>#VALUE!</v>
      </c>
      <c r="J345" t="e">
        <f t="shared" si="61"/>
        <v>#VALUE!</v>
      </c>
      <c r="K345" t="str">
        <f t="shared" si="62"/>
        <v/>
      </c>
      <c r="L345" t="str">
        <f t="shared" si="63"/>
        <v/>
      </c>
      <c r="M345" t="str">
        <f t="shared" si="64"/>
        <v/>
      </c>
      <c r="N345" t="str">
        <f t="shared" si="65"/>
        <v/>
      </c>
    </row>
    <row r="346" spans="1:14" x14ac:dyDescent="0.25">
      <c r="A346" s="4" t="str">
        <f>IF('True_Odds_Calculator_2-way'!A347="","",'True_Odds_Calculator_2-way'!A347)</f>
        <v/>
      </c>
      <c r="B346" s="4" t="str">
        <f>IF('True_Odds_Calculator_2-way'!B347="","",'True_Odds_Calculator_2-way'!B347)</f>
        <v/>
      </c>
      <c r="C346" s="4" t="e">
        <f t="shared" si="55"/>
        <v>#VALUE!</v>
      </c>
      <c r="D346" t="e">
        <f t="shared" si="56"/>
        <v>#VALUE!</v>
      </c>
      <c r="E346" t="e">
        <f t="shared" si="57"/>
        <v>#VALUE!</v>
      </c>
      <c r="F346" t="e">
        <f t="shared" si="58"/>
        <v>#VALUE!</v>
      </c>
      <c r="G346">
        <v>0</v>
      </c>
      <c r="H346" t="e">
        <f t="shared" si="59"/>
        <v>#VALUE!</v>
      </c>
      <c r="I346" t="e">
        <f t="shared" si="60"/>
        <v>#VALUE!</v>
      </c>
      <c r="J346" t="e">
        <f t="shared" si="61"/>
        <v>#VALUE!</v>
      </c>
      <c r="K346" t="str">
        <f t="shared" si="62"/>
        <v/>
      </c>
      <c r="L346" t="str">
        <f t="shared" si="63"/>
        <v/>
      </c>
      <c r="M346" t="str">
        <f t="shared" si="64"/>
        <v/>
      </c>
      <c r="N346" t="str">
        <f t="shared" si="65"/>
        <v/>
      </c>
    </row>
    <row r="347" spans="1:14" x14ac:dyDescent="0.25">
      <c r="A347" s="4" t="str">
        <f>IF('True_Odds_Calculator_2-way'!A348="","",'True_Odds_Calculator_2-way'!A348)</f>
        <v/>
      </c>
      <c r="B347" s="4" t="str">
        <f>IF('True_Odds_Calculator_2-way'!B348="","",'True_Odds_Calculator_2-way'!B348)</f>
        <v/>
      </c>
      <c r="C347" s="4" t="e">
        <f t="shared" si="55"/>
        <v>#VALUE!</v>
      </c>
      <c r="D347" t="e">
        <f t="shared" si="56"/>
        <v>#VALUE!</v>
      </c>
      <c r="E347" t="e">
        <f t="shared" si="57"/>
        <v>#VALUE!</v>
      </c>
      <c r="F347" t="e">
        <f t="shared" si="58"/>
        <v>#VALUE!</v>
      </c>
      <c r="G347">
        <v>0</v>
      </c>
      <c r="H347" t="e">
        <f t="shared" si="59"/>
        <v>#VALUE!</v>
      </c>
      <c r="I347" t="e">
        <f t="shared" si="60"/>
        <v>#VALUE!</v>
      </c>
      <c r="J347" t="e">
        <f t="shared" si="61"/>
        <v>#VALUE!</v>
      </c>
      <c r="K347" t="str">
        <f t="shared" si="62"/>
        <v/>
      </c>
      <c r="L347" t="str">
        <f t="shared" si="63"/>
        <v/>
      </c>
      <c r="M347" t="str">
        <f t="shared" si="64"/>
        <v/>
      </c>
      <c r="N347" t="str">
        <f t="shared" si="65"/>
        <v/>
      </c>
    </row>
    <row r="348" spans="1:14" x14ac:dyDescent="0.25">
      <c r="A348" s="4" t="str">
        <f>IF('True_Odds_Calculator_2-way'!A349="","",'True_Odds_Calculator_2-way'!A349)</f>
        <v/>
      </c>
      <c r="B348" s="4" t="str">
        <f>IF('True_Odds_Calculator_2-way'!B349="","",'True_Odds_Calculator_2-way'!B349)</f>
        <v/>
      </c>
      <c r="C348" s="4" t="e">
        <f t="shared" si="55"/>
        <v>#VALUE!</v>
      </c>
      <c r="D348" t="e">
        <f t="shared" si="56"/>
        <v>#VALUE!</v>
      </c>
      <c r="E348" t="e">
        <f t="shared" si="57"/>
        <v>#VALUE!</v>
      </c>
      <c r="F348" t="e">
        <f t="shared" si="58"/>
        <v>#VALUE!</v>
      </c>
      <c r="G348">
        <v>0</v>
      </c>
      <c r="H348" t="e">
        <f t="shared" si="59"/>
        <v>#VALUE!</v>
      </c>
      <c r="I348" t="e">
        <f t="shared" si="60"/>
        <v>#VALUE!</v>
      </c>
      <c r="J348" t="e">
        <f t="shared" si="61"/>
        <v>#VALUE!</v>
      </c>
      <c r="K348" t="str">
        <f t="shared" si="62"/>
        <v/>
      </c>
      <c r="L348" t="str">
        <f t="shared" si="63"/>
        <v/>
      </c>
      <c r="M348" t="str">
        <f t="shared" si="64"/>
        <v/>
      </c>
      <c r="N348" t="str">
        <f t="shared" si="65"/>
        <v/>
      </c>
    </row>
    <row r="349" spans="1:14" x14ac:dyDescent="0.25">
      <c r="A349" s="4" t="str">
        <f>IF('True_Odds_Calculator_2-way'!A350="","",'True_Odds_Calculator_2-way'!A350)</f>
        <v/>
      </c>
      <c r="B349" s="4" t="str">
        <f>IF('True_Odds_Calculator_2-way'!B350="","",'True_Odds_Calculator_2-way'!B350)</f>
        <v/>
      </c>
      <c r="C349" s="4" t="e">
        <f t="shared" si="55"/>
        <v>#VALUE!</v>
      </c>
      <c r="D349" t="e">
        <f t="shared" si="56"/>
        <v>#VALUE!</v>
      </c>
      <c r="E349" t="e">
        <f t="shared" si="57"/>
        <v>#VALUE!</v>
      </c>
      <c r="F349" t="e">
        <f t="shared" si="58"/>
        <v>#VALUE!</v>
      </c>
      <c r="G349">
        <v>0</v>
      </c>
      <c r="H349" t="e">
        <f t="shared" si="59"/>
        <v>#VALUE!</v>
      </c>
      <c r="I349" t="e">
        <f t="shared" si="60"/>
        <v>#VALUE!</v>
      </c>
      <c r="J349" t="e">
        <f t="shared" si="61"/>
        <v>#VALUE!</v>
      </c>
      <c r="K349" t="str">
        <f t="shared" si="62"/>
        <v/>
      </c>
      <c r="L349" t="str">
        <f t="shared" si="63"/>
        <v/>
      </c>
      <c r="M349" t="str">
        <f t="shared" si="64"/>
        <v/>
      </c>
      <c r="N349" t="str">
        <f t="shared" si="65"/>
        <v/>
      </c>
    </row>
    <row r="350" spans="1:14" x14ac:dyDescent="0.25">
      <c r="A350" s="4" t="str">
        <f>IF('True_Odds_Calculator_2-way'!A351="","",'True_Odds_Calculator_2-way'!A351)</f>
        <v/>
      </c>
      <c r="B350" s="4" t="str">
        <f>IF('True_Odds_Calculator_2-way'!B351="","",'True_Odds_Calculator_2-way'!B351)</f>
        <v/>
      </c>
      <c r="C350" s="4" t="e">
        <f t="shared" si="55"/>
        <v>#VALUE!</v>
      </c>
      <c r="D350" t="e">
        <f t="shared" si="56"/>
        <v>#VALUE!</v>
      </c>
      <c r="E350" t="e">
        <f t="shared" si="57"/>
        <v>#VALUE!</v>
      </c>
      <c r="F350" t="e">
        <f t="shared" si="58"/>
        <v>#VALUE!</v>
      </c>
      <c r="G350">
        <v>0</v>
      </c>
      <c r="H350" t="e">
        <f t="shared" si="59"/>
        <v>#VALUE!</v>
      </c>
      <c r="I350" t="e">
        <f t="shared" si="60"/>
        <v>#VALUE!</v>
      </c>
      <c r="J350" t="e">
        <f t="shared" si="61"/>
        <v>#VALUE!</v>
      </c>
      <c r="K350" t="str">
        <f t="shared" si="62"/>
        <v/>
      </c>
      <c r="L350" t="str">
        <f t="shared" si="63"/>
        <v/>
      </c>
      <c r="M350" t="str">
        <f t="shared" si="64"/>
        <v/>
      </c>
      <c r="N350" t="str">
        <f t="shared" si="65"/>
        <v/>
      </c>
    </row>
    <row r="351" spans="1:14" x14ac:dyDescent="0.25">
      <c r="A351" s="4" t="str">
        <f>IF('True_Odds_Calculator_2-way'!A352="","",'True_Odds_Calculator_2-way'!A352)</f>
        <v/>
      </c>
      <c r="B351" s="4" t="str">
        <f>IF('True_Odds_Calculator_2-way'!B352="","",'True_Odds_Calculator_2-way'!B352)</f>
        <v/>
      </c>
      <c r="C351" s="4" t="e">
        <f t="shared" si="55"/>
        <v>#VALUE!</v>
      </c>
      <c r="D351" t="e">
        <f t="shared" si="56"/>
        <v>#VALUE!</v>
      </c>
      <c r="E351" t="e">
        <f t="shared" si="57"/>
        <v>#VALUE!</v>
      </c>
      <c r="F351" t="e">
        <f t="shared" si="58"/>
        <v>#VALUE!</v>
      </c>
      <c r="G351">
        <v>0</v>
      </c>
      <c r="H351" t="e">
        <f t="shared" si="59"/>
        <v>#VALUE!</v>
      </c>
      <c r="I351" t="e">
        <f t="shared" si="60"/>
        <v>#VALUE!</v>
      </c>
      <c r="J351" t="e">
        <f t="shared" si="61"/>
        <v>#VALUE!</v>
      </c>
      <c r="K351" t="str">
        <f t="shared" si="62"/>
        <v/>
      </c>
      <c r="L351" t="str">
        <f t="shared" si="63"/>
        <v/>
      </c>
      <c r="M351" t="str">
        <f t="shared" si="64"/>
        <v/>
      </c>
      <c r="N351" t="str">
        <f t="shared" si="65"/>
        <v/>
      </c>
    </row>
    <row r="352" spans="1:14" x14ac:dyDescent="0.25">
      <c r="A352" s="4" t="str">
        <f>IF('True_Odds_Calculator_2-way'!A353="","",'True_Odds_Calculator_2-way'!A353)</f>
        <v/>
      </c>
      <c r="B352" s="4" t="str">
        <f>IF('True_Odds_Calculator_2-way'!B353="","",'True_Odds_Calculator_2-way'!B353)</f>
        <v/>
      </c>
      <c r="C352" s="4" t="e">
        <f t="shared" si="55"/>
        <v>#VALUE!</v>
      </c>
      <c r="D352" t="e">
        <f t="shared" si="56"/>
        <v>#VALUE!</v>
      </c>
      <c r="E352" t="e">
        <f t="shared" si="57"/>
        <v>#VALUE!</v>
      </c>
      <c r="F352" t="e">
        <f t="shared" si="58"/>
        <v>#VALUE!</v>
      </c>
      <c r="G352">
        <v>0</v>
      </c>
      <c r="H352" t="e">
        <f t="shared" si="59"/>
        <v>#VALUE!</v>
      </c>
      <c r="I352" t="e">
        <f t="shared" si="60"/>
        <v>#VALUE!</v>
      </c>
      <c r="J352" t="e">
        <f t="shared" si="61"/>
        <v>#VALUE!</v>
      </c>
      <c r="K352" t="str">
        <f t="shared" si="62"/>
        <v/>
      </c>
      <c r="L352" t="str">
        <f t="shared" si="63"/>
        <v/>
      </c>
      <c r="M352" t="str">
        <f t="shared" si="64"/>
        <v/>
      </c>
      <c r="N352" t="str">
        <f t="shared" si="65"/>
        <v/>
      </c>
    </row>
    <row r="353" spans="1:14" x14ac:dyDescent="0.25">
      <c r="A353" s="4" t="str">
        <f>IF('True_Odds_Calculator_2-way'!A354="","",'True_Odds_Calculator_2-way'!A354)</f>
        <v/>
      </c>
      <c r="B353" s="4" t="str">
        <f>IF('True_Odds_Calculator_2-way'!B354="","",'True_Odds_Calculator_2-way'!B354)</f>
        <v/>
      </c>
      <c r="C353" s="4" t="e">
        <f t="shared" si="55"/>
        <v>#VALUE!</v>
      </c>
      <c r="D353" t="e">
        <f t="shared" si="56"/>
        <v>#VALUE!</v>
      </c>
      <c r="E353" t="e">
        <f t="shared" si="57"/>
        <v>#VALUE!</v>
      </c>
      <c r="F353" t="e">
        <f t="shared" si="58"/>
        <v>#VALUE!</v>
      </c>
      <c r="G353">
        <v>0</v>
      </c>
      <c r="H353" t="e">
        <f t="shared" si="59"/>
        <v>#VALUE!</v>
      </c>
      <c r="I353" t="e">
        <f t="shared" si="60"/>
        <v>#VALUE!</v>
      </c>
      <c r="J353" t="e">
        <f t="shared" si="61"/>
        <v>#VALUE!</v>
      </c>
      <c r="K353" t="str">
        <f t="shared" si="62"/>
        <v/>
      </c>
      <c r="L353" t="str">
        <f t="shared" si="63"/>
        <v/>
      </c>
      <c r="M353" t="str">
        <f t="shared" si="64"/>
        <v/>
      </c>
      <c r="N353" t="str">
        <f t="shared" si="65"/>
        <v/>
      </c>
    </row>
    <row r="354" spans="1:14" x14ac:dyDescent="0.25">
      <c r="A354" s="4" t="str">
        <f>IF('True_Odds_Calculator_2-way'!A355="","",'True_Odds_Calculator_2-way'!A355)</f>
        <v/>
      </c>
      <c r="B354" s="4" t="str">
        <f>IF('True_Odds_Calculator_2-way'!B355="","",'True_Odds_Calculator_2-way'!B355)</f>
        <v/>
      </c>
      <c r="C354" s="4" t="e">
        <f t="shared" si="55"/>
        <v>#VALUE!</v>
      </c>
      <c r="D354" t="e">
        <f t="shared" si="56"/>
        <v>#VALUE!</v>
      </c>
      <c r="E354" t="e">
        <f t="shared" si="57"/>
        <v>#VALUE!</v>
      </c>
      <c r="F354" t="e">
        <f t="shared" si="58"/>
        <v>#VALUE!</v>
      </c>
      <c r="G354">
        <v>0</v>
      </c>
      <c r="H354" t="e">
        <f t="shared" si="59"/>
        <v>#VALUE!</v>
      </c>
      <c r="I354" t="e">
        <f t="shared" si="60"/>
        <v>#VALUE!</v>
      </c>
      <c r="J354" t="e">
        <f t="shared" si="61"/>
        <v>#VALUE!</v>
      </c>
      <c r="K354" t="str">
        <f t="shared" si="62"/>
        <v/>
      </c>
      <c r="L354" t="str">
        <f t="shared" si="63"/>
        <v/>
      </c>
      <c r="M354" t="str">
        <f t="shared" si="64"/>
        <v/>
      </c>
      <c r="N354" t="str">
        <f t="shared" si="65"/>
        <v/>
      </c>
    </row>
    <row r="355" spans="1:14" x14ac:dyDescent="0.25">
      <c r="A355" s="4" t="str">
        <f>IF('True_Odds_Calculator_2-way'!A356="","",'True_Odds_Calculator_2-way'!A356)</f>
        <v/>
      </c>
      <c r="B355" s="4" t="str">
        <f>IF('True_Odds_Calculator_2-way'!B356="","",'True_Odds_Calculator_2-way'!B356)</f>
        <v/>
      </c>
      <c r="C355" s="4" t="e">
        <f t="shared" si="55"/>
        <v>#VALUE!</v>
      </c>
      <c r="D355" t="e">
        <f t="shared" si="56"/>
        <v>#VALUE!</v>
      </c>
      <c r="E355" t="e">
        <f t="shared" si="57"/>
        <v>#VALUE!</v>
      </c>
      <c r="F355" t="e">
        <f t="shared" si="58"/>
        <v>#VALUE!</v>
      </c>
      <c r="G355">
        <v>0</v>
      </c>
      <c r="H355" t="e">
        <f t="shared" si="59"/>
        <v>#VALUE!</v>
      </c>
      <c r="I355" t="e">
        <f t="shared" si="60"/>
        <v>#VALUE!</v>
      </c>
      <c r="J355" t="e">
        <f t="shared" si="61"/>
        <v>#VALUE!</v>
      </c>
      <c r="K355" t="str">
        <f t="shared" si="62"/>
        <v/>
      </c>
      <c r="L355" t="str">
        <f t="shared" si="63"/>
        <v/>
      </c>
      <c r="M355" t="str">
        <f t="shared" si="64"/>
        <v/>
      </c>
      <c r="N355" t="str">
        <f t="shared" si="65"/>
        <v/>
      </c>
    </row>
    <row r="356" spans="1:14" x14ac:dyDescent="0.25">
      <c r="A356" s="4" t="str">
        <f>IF('True_Odds_Calculator_2-way'!A357="","",'True_Odds_Calculator_2-way'!A357)</f>
        <v/>
      </c>
      <c r="B356" s="4" t="str">
        <f>IF('True_Odds_Calculator_2-way'!B357="","",'True_Odds_Calculator_2-way'!B357)</f>
        <v/>
      </c>
      <c r="C356" s="4" t="e">
        <f t="shared" si="55"/>
        <v>#VALUE!</v>
      </c>
      <c r="D356" t="e">
        <f t="shared" si="56"/>
        <v>#VALUE!</v>
      </c>
      <c r="E356" t="e">
        <f t="shared" si="57"/>
        <v>#VALUE!</v>
      </c>
      <c r="F356" t="e">
        <f t="shared" si="58"/>
        <v>#VALUE!</v>
      </c>
      <c r="G356">
        <v>0</v>
      </c>
      <c r="H356" t="e">
        <f t="shared" si="59"/>
        <v>#VALUE!</v>
      </c>
      <c r="I356" t="e">
        <f t="shared" si="60"/>
        <v>#VALUE!</v>
      </c>
      <c r="J356" t="e">
        <f t="shared" si="61"/>
        <v>#VALUE!</v>
      </c>
      <c r="K356" t="str">
        <f t="shared" si="62"/>
        <v/>
      </c>
      <c r="L356" t="str">
        <f t="shared" si="63"/>
        <v/>
      </c>
      <c r="M356" t="str">
        <f t="shared" si="64"/>
        <v/>
      </c>
      <c r="N356" t="str">
        <f t="shared" si="65"/>
        <v/>
      </c>
    </row>
    <row r="357" spans="1:14" x14ac:dyDescent="0.25">
      <c r="A357" s="4" t="str">
        <f>IF('True_Odds_Calculator_2-way'!A358="","",'True_Odds_Calculator_2-way'!A358)</f>
        <v/>
      </c>
      <c r="B357" s="4" t="str">
        <f>IF('True_Odds_Calculator_2-way'!B358="","",'True_Odds_Calculator_2-way'!B358)</f>
        <v/>
      </c>
      <c r="C357" s="4" t="e">
        <f t="shared" si="55"/>
        <v>#VALUE!</v>
      </c>
      <c r="D357" t="e">
        <f t="shared" si="56"/>
        <v>#VALUE!</v>
      </c>
      <c r="E357" t="e">
        <f t="shared" si="57"/>
        <v>#VALUE!</v>
      </c>
      <c r="F357" t="e">
        <f t="shared" si="58"/>
        <v>#VALUE!</v>
      </c>
      <c r="G357">
        <v>0</v>
      </c>
      <c r="H357" t="e">
        <f t="shared" si="59"/>
        <v>#VALUE!</v>
      </c>
      <c r="I357" t="e">
        <f t="shared" si="60"/>
        <v>#VALUE!</v>
      </c>
      <c r="J357" t="e">
        <f t="shared" si="61"/>
        <v>#VALUE!</v>
      </c>
      <c r="K357" t="str">
        <f t="shared" si="62"/>
        <v/>
      </c>
      <c r="L357" t="str">
        <f t="shared" si="63"/>
        <v/>
      </c>
      <c r="M357" t="str">
        <f t="shared" si="64"/>
        <v/>
      </c>
      <c r="N357" t="str">
        <f t="shared" si="65"/>
        <v/>
      </c>
    </row>
    <row r="358" spans="1:14" x14ac:dyDescent="0.25">
      <c r="A358" s="4" t="str">
        <f>IF('True_Odds_Calculator_2-way'!A359="","",'True_Odds_Calculator_2-way'!A359)</f>
        <v/>
      </c>
      <c r="B358" s="4" t="str">
        <f>IF('True_Odds_Calculator_2-way'!B359="","",'True_Odds_Calculator_2-way'!B359)</f>
        <v/>
      </c>
      <c r="C358" s="4" t="e">
        <f t="shared" si="55"/>
        <v>#VALUE!</v>
      </c>
      <c r="D358" t="e">
        <f t="shared" si="56"/>
        <v>#VALUE!</v>
      </c>
      <c r="E358" t="e">
        <f t="shared" si="57"/>
        <v>#VALUE!</v>
      </c>
      <c r="F358" t="e">
        <f t="shared" si="58"/>
        <v>#VALUE!</v>
      </c>
      <c r="G358">
        <v>0</v>
      </c>
      <c r="H358" t="e">
        <f t="shared" si="59"/>
        <v>#VALUE!</v>
      </c>
      <c r="I358" t="e">
        <f t="shared" si="60"/>
        <v>#VALUE!</v>
      </c>
      <c r="J358" t="e">
        <f t="shared" si="61"/>
        <v>#VALUE!</v>
      </c>
      <c r="K358" t="str">
        <f t="shared" si="62"/>
        <v/>
      </c>
      <c r="L358" t="str">
        <f t="shared" si="63"/>
        <v/>
      </c>
      <c r="M358" t="str">
        <f t="shared" si="64"/>
        <v/>
      </c>
      <c r="N358" t="str">
        <f t="shared" si="65"/>
        <v/>
      </c>
    </row>
    <row r="359" spans="1:14" x14ac:dyDescent="0.25">
      <c r="A359" s="4" t="str">
        <f>IF('True_Odds_Calculator_2-way'!A360="","",'True_Odds_Calculator_2-way'!A360)</f>
        <v/>
      </c>
      <c r="B359" s="4" t="str">
        <f>IF('True_Odds_Calculator_2-way'!B360="","",'True_Odds_Calculator_2-way'!B360)</f>
        <v/>
      </c>
      <c r="C359" s="4" t="e">
        <f t="shared" si="55"/>
        <v>#VALUE!</v>
      </c>
      <c r="D359" t="e">
        <f t="shared" si="56"/>
        <v>#VALUE!</v>
      </c>
      <c r="E359" t="e">
        <f t="shared" si="57"/>
        <v>#VALUE!</v>
      </c>
      <c r="F359" t="e">
        <f t="shared" si="58"/>
        <v>#VALUE!</v>
      </c>
      <c r="G359">
        <v>0</v>
      </c>
      <c r="H359" t="e">
        <f t="shared" si="59"/>
        <v>#VALUE!</v>
      </c>
      <c r="I359" t="e">
        <f t="shared" si="60"/>
        <v>#VALUE!</v>
      </c>
      <c r="J359" t="e">
        <f t="shared" si="61"/>
        <v>#VALUE!</v>
      </c>
      <c r="K359" t="str">
        <f t="shared" si="62"/>
        <v/>
      </c>
      <c r="L359" t="str">
        <f t="shared" si="63"/>
        <v/>
      </c>
      <c r="M359" t="str">
        <f t="shared" si="64"/>
        <v/>
      </c>
      <c r="N359" t="str">
        <f t="shared" si="65"/>
        <v/>
      </c>
    </row>
    <row r="360" spans="1:14" x14ac:dyDescent="0.25">
      <c r="A360" s="4" t="str">
        <f>IF('True_Odds_Calculator_2-way'!A361="","",'True_Odds_Calculator_2-way'!A361)</f>
        <v/>
      </c>
      <c r="B360" s="4" t="str">
        <f>IF('True_Odds_Calculator_2-way'!B361="","",'True_Odds_Calculator_2-way'!B361)</f>
        <v/>
      </c>
      <c r="C360" s="4" t="e">
        <f t="shared" si="55"/>
        <v>#VALUE!</v>
      </c>
      <c r="D360" t="e">
        <f t="shared" si="56"/>
        <v>#VALUE!</v>
      </c>
      <c r="E360" t="e">
        <f t="shared" si="57"/>
        <v>#VALUE!</v>
      </c>
      <c r="F360" t="e">
        <f t="shared" si="58"/>
        <v>#VALUE!</v>
      </c>
      <c r="G360">
        <v>0</v>
      </c>
      <c r="H360" t="e">
        <f t="shared" si="59"/>
        <v>#VALUE!</v>
      </c>
      <c r="I360" t="e">
        <f t="shared" si="60"/>
        <v>#VALUE!</v>
      </c>
      <c r="J360" t="e">
        <f t="shared" si="61"/>
        <v>#VALUE!</v>
      </c>
      <c r="K360" t="str">
        <f t="shared" si="62"/>
        <v/>
      </c>
      <c r="L360" t="str">
        <f t="shared" si="63"/>
        <v/>
      </c>
      <c r="M360" t="str">
        <f t="shared" si="64"/>
        <v/>
      </c>
      <c r="N360" t="str">
        <f t="shared" si="65"/>
        <v/>
      </c>
    </row>
    <row r="361" spans="1:14" x14ac:dyDescent="0.25">
      <c r="A361" s="4" t="str">
        <f>IF('True_Odds_Calculator_2-way'!A362="","",'True_Odds_Calculator_2-way'!A362)</f>
        <v/>
      </c>
      <c r="B361" s="4" t="str">
        <f>IF('True_Odds_Calculator_2-way'!B362="","",'True_Odds_Calculator_2-way'!B362)</f>
        <v/>
      </c>
      <c r="C361" s="4" t="e">
        <f t="shared" si="55"/>
        <v>#VALUE!</v>
      </c>
      <c r="D361" t="e">
        <f t="shared" si="56"/>
        <v>#VALUE!</v>
      </c>
      <c r="E361" t="e">
        <f t="shared" si="57"/>
        <v>#VALUE!</v>
      </c>
      <c r="F361" t="e">
        <f t="shared" si="58"/>
        <v>#VALUE!</v>
      </c>
      <c r="G361">
        <v>0</v>
      </c>
      <c r="H361" t="e">
        <f t="shared" si="59"/>
        <v>#VALUE!</v>
      </c>
      <c r="I361" t="e">
        <f t="shared" si="60"/>
        <v>#VALUE!</v>
      </c>
      <c r="J361" t="e">
        <f t="shared" si="61"/>
        <v>#VALUE!</v>
      </c>
      <c r="K361" t="str">
        <f t="shared" si="62"/>
        <v/>
      </c>
      <c r="L361" t="str">
        <f t="shared" si="63"/>
        <v/>
      </c>
      <c r="M361" t="str">
        <f t="shared" si="64"/>
        <v/>
      </c>
      <c r="N361" t="str">
        <f t="shared" si="65"/>
        <v/>
      </c>
    </row>
    <row r="362" spans="1:14" x14ac:dyDescent="0.25">
      <c r="A362" s="4" t="str">
        <f>IF('True_Odds_Calculator_2-way'!A363="","",'True_Odds_Calculator_2-way'!A363)</f>
        <v/>
      </c>
      <c r="B362" s="4" t="str">
        <f>IF('True_Odds_Calculator_2-way'!B363="","",'True_Odds_Calculator_2-way'!B363)</f>
        <v/>
      </c>
      <c r="C362" s="4" t="e">
        <f t="shared" si="55"/>
        <v>#VALUE!</v>
      </c>
      <c r="D362" t="e">
        <f t="shared" si="56"/>
        <v>#VALUE!</v>
      </c>
      <c r="E362" t="e">
        <f t="shared" si="57"/>
        <v>#VALUE!</v>
      </c>
      <c r="F362" t="e">
        <f t="shared" si="58"/>
        <v>#VALUE!</v>
      </c>
      <c r="G362">
        <v>0</v>
      </c>
      <c r="H362" t="e">
        <f t="shared" si="59"/>
        <v>#VALUE!</v>
      </c>
      <c r="I362" t="e">
        <f t="shared" si="60"/>
        <v>#VALUE!</v>
      </c>
      <c r="J362" t="e">
        <f t="shared" si="61"/>
        <v>#VALUE!</v>
      </c>
      <c r="K362" t="str">
        <f t="shared" si="62"/>
        <v/>
      </c>
      <c r="L362" t="str">
        <f t="shared" si="63"/>
        <v/>
      </c>
      <c r="M362" t="str">
        <f t="shared" si="64"/>
        <v/>
      </c>
      <c r="N362" t="str">
        <f t="shared" si="65"/>
        <v/>
      </c>
    </row>
    <row r="363" spans="1:14" x14ac:dyDescent="0.25">
      <c r="A363" s="4" t="str">
        <f>IF('True_Odds_Calculator_2-way'!A364="","",'True_Odds_Calculator_2-way'!A364)</f>
        <v/>
      </c>
      <c r="B363" s="4" t="str">
        <f>IF('True_Odds_Calculator_2-way'!B364="","",'True_Odds_Calculator_2-way'!B364)</f>
        <v/>
      </c>
      <c r="C363" s="4" t="e">
        <f t="shared" si="55"/>
        <v>#VALUE!</v>
      </c>
      <c r="D363" t="e">
        <f t="shared" si="56"/>
        <v>#VALUE!</v>
      </c>
      <c r="E363" t="e">
        <f t="shared" si="57"/>
        <v>#VALUE!</v>
      </c>
      <c r="F363" t="e">
        <f t="shared" si="58"/>
        <v>#VALUE!</v>
      </c>
      <c r="G363">
        <v>0</v>
      </c>
      <c r="H363" t="e">
        <f t="shared" si="59"/>
        <v>#VALUE!</v>
      </c>
      <c r="I363" t="e">
        <f t="shared" si="60"/>
        <v>#VALUE!</v>
      </c>
      <c r="J363" t="e">
        <f t="shared" si="61"/>
        <v>#VALUE!</v>
      </c>
      <c r="K363" t="str">
        <f t="shared" si="62"/>
        <v/>
      </c>
      <c r="L363" t="str">
        <f t="shared" si="63"/>
        <v/>
      </c>
      <c r="M363" t="str">
        <f t="shared" si="64"/>
        <v/>
      </c>
      <c r="N363" t="str">
        <f t="shared" si="65"/>
        <v/>
      </c>
    </row>
    <row r="364" spans="1:14" x14ac:dyDescent="0.25">
      <c r="A364" s="4" t="str">
        <f>IF('True_Odds_Calculator_2-way'!A365="","",'True_Odds_Calculator_2-way'!A365)</f>
        <v/>
      </c>
      <c r="B364" s="4" t="str">
        <f>IF('True_Odds_Calculator_2-way'!B365="","",'True_Odds_Calculator_2-way'!B365)</f>
        <v/>
      </c>
      <c r="C364" s="4" t="e">
        <f t="shared" si="55"/>
        <v>#VALUE!</v>
      </c>
      <c r="D364" t="e">
        <f t="shared" si="56"/>
        <v>#VALUE!</v>
      </c>
      <c r="E364" t="e">
        <f t="shared" si="57"/>
        <v>#VALUE!</v>
      </c>
      <c r="F364" t="e">
        <f t="shared" si="58"/>
        <v>#VALUE!</v>
      </c>
      <c r="G364">
        <v>0</v>
      </c>
      <c r="H364" t="e">
        <f t="shared" si="59"/>
        <v>#VALUE!</v>
      </c>
      <c r="I364" t="e">
        <f t="shared" si="60"/>
        <v>#VALUE!</v>
      </c>
      <c r="J364" t="e">
        <f t="shared" si="61"/>
        <v>#VALUE!</v>
      </c>
      <c r="K364" t="str">
        <f t="shared" si="62"/>
        <v/>
      </c>
      <c r="L364" t="str">
        <f t="shared" si="63"/>
        <v/>
      </c>
      <c r="M364" t="str">
        <f t="shared" si="64"/>
        <v/>
      </c>
      <c r="N364" t="str">
        <f t="shared" si="65"/>
        <v/>
      </c>
    </row>
    <row r="365" spans="1:14" x14ac:dyDescent="0.25">
      <c r="A365" s="4" t="str">
        <f>IF('True_Odds_Calculator_2-way'!A366="","",'True_Odds_Calculator_2-way'!A366)</f>
        <v/>
      </c>
      <c r="B365" s="4" t="str">
        <f>IF('True_Odds_Calculator_2-way'!B366="","",'True_Odds_Calculator_2-way'!B366)</f>
        <v/>
      </c>
      <c r="C365" s="4" t="e">
        <f t="shared" si="55"/>
        <v>#VALUE!</v>
      </c>
      <c r="D365" t="e">
        <f t="shared" si="56"/>
        <v>#VALUE!</v>
      </c>
      <c r="E365" t="e">
        <f t="shared" si="57"/>
        <v>#VALUE!</v>
      </c>
      <c r="F365" t="e">
        <f t="shared" si="58"/>
        <v>#VALUE!</v>
      </c>
      <c r="G365">
        <v>0</v>
      </c>
      <c r="H365" t="e">
        <f t="shared" si="59"/>
        <v>#VALUE!</v>
      </c>
      <c r="I365" t="e">
        <f t="shared" si="60"/>
        <v>#VALUE!</v>
      </c>
      <c r="J365" t="e">
        <f t="shared" si="61"/>
        <v>#VALUE!</v>
      </c>
      <c r="K365" t="str">
        <f t="shared" si="62"/>
        <v/>
      </c>
      <c r="L365" t="str">
        <f t="shared" si="63"/>
        <v/>
      </c>
      <c r="M365" t="str">
        <f t="shared" si="64"/>
        <v/>
      </c>
      <c r="N365" t="str">
        <f t="shared" si="65"/>
        <v/>
      </c>
    </row>
    <row r="366" spans="1:14" x14ac:dyDescent="0.25">
      <c r="A366" s="4" t="str">
        <f>IF('True_Odds_Calculator_2-way'!A367="","",'True_Odds_Calculator_2-way'!A367)</f>
        <v/>
      </c>
      <c r="B366" s="4" t="str">
        <f>IF('True_Odds_Calculator_2-way'!B367="","",'True_Odds_Calculator_2-way'!B367)</f>
        <v/>
      </c>
      <c r="C366" s="4" t="e">
        <f t="shared" si="55"/>
        <v>#VALUE!</v>
      </c>
      <c r="D366" t="e">
        <f t="shared" si="56"/>
        <v>#VALUE!</v>
      </c>
      <c r="E366" t="e">
        <f t="shared" si="57"/>
        <v>#VALUE!</v>
      </c>
      <c r="F366" t="e">
        <f t="shared" si="58"/>
        <v>#VALUE!</v>
      </c>
      <c r="G366">
        <v>0</v>
      </c>
      <c r="H366" t="e">
        <f t="shared" si="59"/>
        <v>#VALUE!</v>
      </c>
      <c r="I366" t="e">
        <f t="shared" si="60"/>
        <v>#VALUE!</v>
      </c>
      <c r="J366" t="e">
        <f t="shared" si="61"/>
        <v>#VALUE!</v>
      </c>
      <c r="K366" t="str">
        <f t="shared" si="62"/>
        <v/>
      </c>
      <c r="L366" t="str">
        <f t="shared" si="63"/>
        <v/>
      </c>
      <c r="M366" t="str">
        <f t="shared" si="64"/>
        <v/>
      </c>
      <c r="N366" t="str">
        <f t="shared" si="65"/>
        <v/>
      </c>
    </row>
    <row r="367" spans="1:14" x14ac:dyDescent="0.25">
      <c r="A367" s="4" t="str">
        <f>IF('True_Odds_Calculator_2-way'!A368="","",'True_Odds_Calculator_2-way'!A368)</f>
        <v/>
      </c>
      <c r="B367" s="4" t="str">
        <f>IF('True_Odds_Calculator_2-way'!B368="","",'True_Odds_Calculator_2-way'!B368)</f>
        <v/>
      </c>
      <c r="C367" s="4" t="e">
        <f t="shared" si="55"/>
        <v>#VALUE!</v>
      </c>
      <c r="D367" t="e">
        <f t="shared" si="56"/>
        <v>#VALUE!</v>
      </c>
      <c r="E367" t="e">
        <f t="shared" si="57"/>
        <v>#VALUE!</v>
      </c>
      <c r="F367" t="e">
        <f t="shared" si="58"/>
        <v>#VALUE!</v>
      </c>
      <c r="G367">
        <v>0</v>
      </c>
      <c r="H367" t="e">
        <f t="shared" si="59"/>
        <v>#VALUE!</v>
      </c>
      <c r="I367" t="e">
        <f t="shared" si="60"/>
        <v>#VALUE!</v>
      </c>
      <c r="J367" t="e">
        <f t="shared" si="61"/>
        <v>#VALUE!</v>
      </c>
      <c r="K367" t="str">
        <f t="shared" si="62"/>
        <v/>
      </c>
      <c r="L367" t="str">
        <f t="shared" si="63"/>
        <v/>
      </c>
      <c r="M367" t="str">
        <f t="shared" si="64"/>
        <v/>
      </c>
      <c r="N367" t="str">
        <f t="shared" si="65"/>
        <v/>
      </c>
    </row>
    <row r="368" spans="1:14" x14ac:dyDescent="0.25">
      <c r="A368" s="4" t="str">
        <f>IF('True_Odds_Calculator_2-way'!A369="","",'True_Odds_Calculator_2-way'!A369)</f>
        <v/>
      </c>
      <c r="B368" s="4" t="str">
        <f>IF('True_Odds_Calculator_2-way'!B369="","",'True_Odds_Calculator_2-way'!B369)</f>
        <v/>
      </c>
      <c r="C368" s="4" t="e">
        <f t="shared" si="55"/>
        <v>#VALUE!</v>
      </c>
      <c r="D368" t="e">
        <f t="shared" si="56"/>
        <v>#VALUE!</v>
      </c>
      <c r="E368" t="e">
        <f t="shared" si="57"/>
        <v>#VALUE!</v>
      </c>
      <c r="F368" t="e">
        <f t="shared" si="58"/>
        <v>#VALUE!</v>
      </c>
      <c r="G368">
        <v>0</v>
      </c>
      <c r="H368" t="e">
        <f t="shared" si="59"/>
        <v>#VALUE!</v>
      </c>
      <c r="I368" t="e">
        <f t="shared" si="60"/>
        <v>#VALUE!</v>
      </c>
      <c r="J368" t="e">
        <f t="shared" si="61"/>
        <v>#VALUE!</v>
      </c>
      <c r="K368" t="str">
        <f t="shared" si="62"/>
        <v/>
      </c>
      <c r="L368" t="str">
        <f t="shared" si="63"/>
        <v/>
      </c>
      <c r="M368" t="str">
        <f t="shared" si="64"/>
        <v/>
      </c>
      <c r="N368" t="str">
        <f t="shared" si="65"/>
        <v/>
      </c>
    </row>
    <row r="369" spans="1:14" x14ac:dyDescent="0.25">
      <c r="A369" s="4" t="str">
        <f>IF('True_Odds_Calculator_2-way'!A370="","",'True_Odds_Calculator_2-way'!A370)</f>
        <v/>
      </c>
      <c r="B369" s="4" t="str">
        <f>IF('True_Odds_Calculator_2-way'!B370="","",'True_Odds_Calculator_2-way'!B370)</f>
        <v/>
      </c>
      <c r="C369" s="4" t="e">
        <f t="shared" si="55"/>
        <v>#VALUE!</v>
      </c>
      <c r="D369" t="e">
        <f t="shared" si="56"/>
        <v>#VALUE!</v>
      </c>
      <c r="E369" t="e">
        <f t="shared" si="57"/>
        <v>#VALUE!</v>
      </c>
      <c r="F369" t="e">
        <f t="shared" si="58"/>
        <v>#VALUE!</v>
      </c>
      <c r="G369">
        <v>0</v>
      </c>
      <c r="H369" t="e">
        <f t="shared" si="59"/>
        <v>#VALUE!</v>
      </c>
      <c r="I369" t="e">
        <f t="shared" si="60"/>
        <v>#VALUE!</v>
      </c>
      <c r="J369" t="e">
        <f t="shared" si="61"/>
        <v>#VALUE!</v>
      </c>
      <c r="K369" t="str">
        <f t="shared" si="62"/>
        <v/>
      </c>
      <c r="L369" t="str">
        <f t="shared" si="63"/>
        <v/>
      </c>
      <c r="M369" t="str">
        <f t="shared" si="64"/>
        <v/>
      </c>
      <c r="N369" t="str">
        <f t="shared" si="65"/>
        <v/>
      </c>
    </row>
    <row r="370" spans="1:14" x14ac:dyDescent="0.25">
      <c r="A370" s="4" t="str">
        <f>IF('True_Odds_Calculator_2-way'!A371="","",'True_Odds_Calculator_2-way'!A371)</f>
        <v/>
      </c>
      <c r="B370" s="4" t="str">
        <f>IF('True_Odds_Calculator_2-way'!B371="","",'True_Odds_Calculator_2-way'!B371)</f>
        <v/>
      </c>
      <c r="C370" s="4" t="e">
        <f t="shared" si="55"/>
        <v>#VALUE!</v>
      </c>
      <c r="D370" t="e">
        <f t="shared" si="56"/>
        <v>#VALUE!</v>
      </c>
      <c r="E370" t="e">
        <f t="shared" si="57"/>
        <v>#VALUE!</v>
      </c>
      <c r="F370" t="e">
        <f t="shared" si="58"/>
        <v>#VALUE!</v>
      </c>
      <c r="G370">
        <v>0</v>
      </c>
      <c r="H370" t="e">
        <f t="shared" si="59"/>
        <v>#VALUE!</v>
      </c>
      <c r="I370" t="e">
        <f t="shared" si="60"/>
        <v>#VALUE!</v>
      </c>
      <c r="J370" t="e">
        <f t="shared" si="61"/>
        <v>#VALUE!</v>
      </c>
      <c r="K370" t="str">
        <f t="shared" si="62"/>
        <v/>
      </c>
      <c r="L370" t="str">
        <f t="shared" si="63"/>
        <v/>
      </c>
      <c r="M370" t="str">
        <f t="shared" si="64"/>
        <v/>
      </c>
      <c r="N370" t="str">
        <f t="shared" si="65"/>
        <v/>
      </c>
    </row>
    <row r="371" spans="1:14" x14ac:dyDescent="0.25">
      <c r="A371" s="4" t="str">
        <f>IF('True_Odds_Calculator_2-way'!A372="","",'True_Odds_Calculator_2-way'!A372)</f>
        <v/>
      </c>
      <c r="B371" s="4" t="str">
        <f>IF('True_Odds_Calculator_2-way'!B372="","",'True_Odds_Calculator_2-way'!B372)</f>
        <v/>
      </c>
      <c r="C371" s="4" t="e">
        <f t="shared" si="55"/>
        <v>#VALUE!</v>
      </c>
      <c r="D371" t="e">
        <f t="shared" si="56"/>
        <v>#VALUE!</v>
      </c>
      <c r="E371" t="e">
        <f t="shared" si="57"/>
        <v>#VALUE!</v>
      </c>
      <c r="F371" t="e">
        <f t="shared" si="58"/>
        <v>#VALUE!</v>
      </c>
      <c r="G371">
        <v>0</v>
      </c>
      <c r="H371" t="e">
        <f t="shared" si="59"/>
        <v>#VALUE!</v>
      </c>
      <c r="I371" t="e">
        <f t="shared" si="60"/>
        <v>#VALUE!</v>
      </c>
      <c r="J371" t="e">
        <f t="shared" si="61"/>
        <v>#VALUE!</v>
      </c>
      <c r="K371" t="str">
        <f t="shared" si="62"/>
        <v/>
      </c>
      <c r="L371" t="str">
        <f t="shared" si="63"/>
        <v/>
      </c>
      <c r="M371" t="str">
        <f t="shared" si="64"/>
        <v/>
      </c>
      <c r="N371" t="str">
        <f t="shared" si="65"/>
        <v/>
      </c>
    </row>
    <row r="372" spans="1:14" x14ac:dyDescent="0.25">
      <c r="A372" s="4" t="str">
        <f>IF('True_Odds_Calculator_2-way'!A373="","",'True_Odds_Calculator_2-way'!A373)</f>
        <v/>
      </c>
      <c r="B372" s="4" t="str">
        <f>IF('True_Odds_Calculator_2-way'!B373="","",'True_Odds_Calculator_2-way'!B373)</f>
        <v/>
      </c>
      <c r="C372" s="4" t="e">
        <f t="shared" si="55"/>
        <v>#VALUE!</v>
      </c>
      <c r="D372" t="e">
        <f t="shared" si="56"/>
        <v>#VALUE!</v>
      </c>
      <c r="E372" t="e">
        <f t="shared" si="57"/>
        <v>#VALUE!</v>
      </c>
      <c r="F372" t="e">
        <f t="shared" si="58"/>
        <v>#VALUE!</v>
      </c>
      <c r="G372">
        <v>0</v>
      </c>
      <c r="H372" t="e">
        <f t="shared" si="59"/>
        <v>#VALUE!</v>
      </c>
      <c r="I372" t="e">
        <f t="shared" si="60"/>
        <v>#VALUE!</v>
      </c>
      <c r="J372" t="e">
        <f t="shared" si="61"/>
        <v>#VALUE!</v>
      </c>
      <c r="K372" t="str">
        <f t="shared" si="62"/>
        <v/>
      </c>
      <c r="L372" t="str">
        <f t="shared" si="63"/>
        <v/>
      </c>
      <c r="M372" t="str">
        <f t="shared" si="64"/>
        <v/>
      </c>
      <c r="N372" t="str">
        <f t="shared" si="65"/>
        <v/>
      </c>
    </row>
    <row r="373" spans="1:14" x14ac:dyDescent="0.25">
      <c r="A373" s="4" t="str">
        <f>IF('True_Odds_Calculator_2-way'!A374="","",'True_Odds_Calculator_2-way'!A374)</f>
        <v/>
      </c>
      <c r="B373" s="4" t="str">
        <f>IF('True_Odds_Calculator_2-way'!B374="","",'True_Odds_Calculator_2-way'!B374)</f>
        <v/>
      </c>
      <c r="C373" s="4" t="e">
        <f t="shared" si="55"/>
        <v>#VALUE!</v>
      </c>
      <c r="D373" t="e">
        <f t="shared" si="56"/>
        <v>#VALUE!</v>
      </c>
      <c r="E373" t="e">
        <f t="shared" si="57"/>
        <v>#VALUE!</v>
      </c>
      <c r="F373" t="e">
        <f t="shared" si="58"/>
        <v>#VALUE!</v>
      </c>
      <c r="G373">
        <v>0</v>
      </c>
      <c r="H373" t="e">
        <f t="shared" si="59"/>
        <v>#VALUE!</v>
      </c>
      <c r="I373" t="e">
        <f t="shared" si="60"/>
        <v>#VALUE!</v>
      </c>
      <c r="J373" t="e">
        <f t="shared" si="61"/>
        <v>#VALUE!</v>
      </c>
      <c r="K373" t="str">
        <f t="shared" si="62"/>
        <v/>
      </c>
      <c r="L373" t="str">
        <f t="shared" si="63"/>
        <v/>
      </c>
      <c r="M373" t="str">
        <f t="shared" si="64"/>
        <v/>
      </c>
      <c r="N373" t="str">
        <f t="shared" si="65"/>
        <v/>
      </c>
    </row>
    <row r="374" spans="1:14" x14ac:dyDescent="0.25">
      <c r="A374" s="4" t="str">
        <f>IF('True_Odds_Calculator_2-way'!A375="","",'True_Odds_Calculator_2-way'!A375)</f>
        <v/>
      </c>
      <c r="B374" s="4" t="str">
        <f>IF('True_Odds_Calculator_2-way'!B375="","",'True_Odds_Calculator_2-way'!B375)</f>
        <v/>
      </c>
      <c r="C374" s="4" t="e">
        <f t="shared" si="55"/>
        <v>#VALUE!</v>
      </c>
      <c r="D374" t="e">
        <f t="shared" si="56"/>
        <v>#VALUE!</v>
      </c>
      <c r="E374" t="e">
        <f t="shared" si="57"/>
        <v>#VALUE!</v>
      </c>
      <c r="F374" t="e">
        <f t="shared" si="58"/>
        <v>#VALUE!</v>
      </c>
      <c r="G374">
        <v>0</v>
      </c>
      <c r="H374" t="e">
        <f t="shared" si="59"/>
        <v>#VALUE!</v>
      </c>
      <c r="I374" t="e">
        <f t="shared" si="60"/>
        <v>#VALUE!</v>
      </c>
      <c r="J374" t="e">
        <f t="shared" si="61"/>
        <v>#VALUE!</v>
      </c>
      <c r="K374" t="str">
        <f t="shared" si="62"/>
        <v/>
      </c>
      <c r="L374" t="str">
        <f t="shared" si="63"/>
        <v/>
      </c>
      <c r="M374" t="str">
        <f t="shared" si="64"/>
        <v/>
      </c>
      <c r="N374" t="str">
        <f t="shared" si="65"/>
        <v/>
      </c>
    </row>
    <row r="375" spans="1:14" x14ac:dyDescent="0.25">
      <c r="A375" s="4" t="str">
        <f>IF('True_Odds_Calculator_2-way'!A376="","",'True_Odds_Calculator_2-way'!A376)</f>
        <v/>
      </c>
      <c r="B375" s="4" t="str">
        <f>IF('True_Odds_Calculator_2-way'!B376="","",'True_Odds_Calculator_2-way'!B376)</f>
        <v/>
      </c>
      <c r="C375" s="4" t="e">
        <f t="shared" si="55"/>
        <v>#VALUE!</v>
      </c>
      <c r="D375" t="e">
        <f t="shared" si="56"/>
        <v>#VALUE!</v>
      </c>
      <c r="E375" t="e">
        <f t="shared" si="57"/>
        <v>#VALUE!</v>
      </c>
      <c r="F375" t="e">
        <f t="shared" si="58"/>
        <v>#VALUE!</v>
      </c>
      <c r="G375">
        <v>0</v>
      </c>
      <c r="H375" t="e">
        <f t="shared" si="59"/>
        <v>#VALUE!</v>
      </c>
      <c r="I375" t="e">
        <f t="shared" si="60"/>
        <v>#VALUE!</v>
      </c>
      <c r="J375" t="e">
        <f t="shared" si="61"/>
        <v>#VALUE!</v>
      </c>
      <c r="K375" t="str">
        <f t="shared" si="62"/>
        <v/>
      </c>
      <c r="L375" t="str">
        <f t="shared" si="63"/>
        <v/>
      </c>
      <c r="M375" t="str">
        <f t="shared" si="64"/>
        <v/>
      </c>
      <c r="N375" t="str">
        <f t="shared" si="65"/>
        <v/>
      </c>
    </row>
    <row r="376" spans="1:14" x14ac:dyDescent="0.25">
      <c r="A376" s="4" t="str">
        <f>IF('True_Odds_Calculator_2-way'!A377="","",'True_Odds_Calculator_2-way'!A377)</f>
        <v/>
      </c>
      <c r="B376" s="4" t="str">
        <f>IF('True_Odds_Calculator_2-way'!B377="","",'True_Odds_Calculator_2-way'!B377)</f>
        <v/>
      </c>
      <c r="C376" s="4" t="e">
        <f t="shared" si="55"/>
        <v>#VALUE!</v>
      </c>
      <c r="D376" t="e">
        <f t="shared" si="56"/>
        <v>#VALUE!</v>
      </c>
      <c r="E376" t="e">
        <f t="shared" si="57"/>
        <v>#VALUE!</v>
      </c>
      <c r="F376" t="e">
        <f t="shared" si="58"/>
        <v>#VALUE!</v>
      </c>
      <c r="G376">
        <v>0</v>
      </c>
      <c r="H376" t="e">
        <f t="shared" si="59"/>
        <v>#VALUE!</v>
      </c>
      <c r="I376" t="e">
        <f t="shared" si="60"/>
        <v>#VALUE!</v>
      </c>
      <c r="J376" t="e">
        <f t="shared" si="61"/>
        <v>#VALUE!</v>
      </c>
      <c r="K376" t="str">
        <f t="shared" si="62"/>
        <v/>
      </c>
      <c r="L376" t="str">
        <f t="shared" si="63"/>
        <v/>
      </c>
      <c r="M376" t="str">
        <f t="shared" si="64"/>
        <v/>
      </c>
      <c r="N376" t="str">
        <f t="shared" si="65"/>
        <v/>
      </c>
    </row>
    <row r="377" spans="1:14" x14ac:dyDescent="0.25">
      <c r="A377" s="4" t="str">
        <f>IF('True_Odds_Calculator_2-way'!A378="","",'True_Odds_Calculator_2-way'!A378)</f>
        <v/>
      </c>
      <c r="B377" s="4" t="str">
        <f>IF('True_Odds_Calculator_2-way'!B378="","",'True_Odds_Calculator_2-way'!B378)</f>
        <v/>
      </c>
      <c r="C377" s="4" t="e">
        <f t="shared" si="55"/>
        <v>#VALUE!</v>
      </c>
      <c r="D377" t="e">
        <f t="shared" si="56"/>
        <v>#VALUE!</v>
      </c>
      <c r="E377" t="e">
        <f t="shared" si="57"/>
        <v>#VALUE!</v>
      </c>
      <c r="F377" t="e">
        <f t="shared" si="58"/>
        <v>#VALUE!</v>
      </c>
      <c r="G377">
        <v>0</v>
      </c>
      <c r="H377" t="e">
        <f t="shared" si="59"/>
        <v>#VALUE!</v>
      </c>
      <c r="I377" t="e">
        <f t="shared" si="60"/>
        <v>#VALUE!</v>
      </c>
      <c r="J377" t="e">
        <f t="shared" si="61"/>
        <v>#VALUE!</v>
      </c>
      <c r="K377" t="str">
        <f t="shared" si="62"/>
        <v/>
      </c>
      <c r="L377" t="str">
        <f t="shared" si="63"/>
        <v/>
      </c>
      <c r="M377" t="str">
        <f t="shared" si="64"/>
        <v/>
      </c>
      <c r="N377" t="str">
        <f t="shared" si="65"/>
        <v/>
      </c>
    </row>
    <row r="378" spans="1:14" x14ac:dyDescent="0.25">
      <c r="A378" s="4" t="str">
        <f>IF('True_Odds_Calculator_2-way'!A379="","",'True_Odds_Calculator_2-way'!A379)</f>
        <v/>
      </c>
      <c r="B378" s="4" t="str">
        <f>IF('True_Odds_Calculator_2-way'!B379="","",'True_Odds_Calculator_2-way'!B379)</f>
        <v/>
      </c>
      <c r="C378" s="4" t="e">
        <f t="shared" si="55"/>
        <v>#VALUE!</v>
      </c>
      <c r="D378" t="e">
        <f t="shared" si="56"/>
        <v>#VALUE!</v>
      </c>
      <c r="E378" t="e">
        <f t="shared" si="57"/>
        <v>#VALUE!</v>
      </c>
      <c r="F378" t="e">
        <f t="shared" si="58"/>
        <v>#VALUE!</v>
      </c>
      <c r="G378">
        <v>0</v>
      </c>
      <c r="H378" t="e">
        <f t="shared" si="59"/>
        <v>#VALUE!</v>
      </c>
      <c r="I378" t="e">
        <f t="shared" si="60"/>
        <v>#VALUE!</v>
      </c>
      <c r="J378" t="e">
        <f t="shared" si="61"/>
        <v>#VALUE!</v>
      </c>
      <c r="K378" t="str">
        <f t="shared" si="62"/>
        <v/>
      </c>
      <c r="L378" t="str">
        <f t="shared" si="63"/>
        <v/>
      </c>
      <c r="M378" t="str">
        <f t="shared" si="64"/>
        <v/>
      </c>
      <c r="N378" t="str">
        <f t="shared" si="65"/>
        <v/>
      </c>
    </row>
    <row r="379" spans="1:14" x14ac:dyDescent="0.25">
      <c r="A379" s="4" t="str">
        <f>IF('True_Odds_Calculator_2-way'!A380="","",'True_Odds_Calculator_2-way'!A380)</f>
        <v/>
      </c>
      <c r="B379" s="4" t="str">
        <f>IF('True_Odds_Calculator_2-way'!B380="","",'True_Odds_Calculator_2-way'!B380)</f>
        <v/>
      </c>
      <c r="C379" s="4" t="e">
        <f t="shared" si="55"/>
        <v>#VALUE!</v>
      </c>
      <c r="D379" t="e">
        <f t="shared" si="56"/>
        <v>#VALUE!</v>
      </c>
      <c r="E379" t="e">
        <f t="shared" si="57"/>
        <v>#VALUE!</v>
      </c>
      <c r="F379" t="e">
        <f t="shared" si="58"/>
        <v>#VALUE!</v>
      </c>
      <c r="G379">
        <v>0</v>
      </c>
      <c r="H379" t="e">
        <f t="shared" si="59"/>
        <v>#VALUE!</v>
      </c>
      <c r="I379" t="e">
        <f t="shared" si="60"/>
        <v>#VALUE!</v>
      </c>
      <c r="J379" t="e">
        <f t="shared" si="61"/>
        <v>#VALUE!</v>
      </c>
      <c r="K379" t="str">
        <f t="shared" si="62"/>
        <v/>
      </c>
      <c r="L379" t="str">
        <f t="shared" si="63"/>
        <v/>
      </c>
      <c r="M379" t="str">
        <f t="shared" si="64"/>
        <v/>
      </c>
      <c r="N379" t="str">
        <f t="shared" si="65"/>
        <v/>
      </c>
    </row>
    <row r="380" spans="1:14" x14ac:dyDescent="0.25">
      <c r="A380" s="4" t="str">
        <f>IF('True_Odds_Calculator_2-way'!A381="","",'True_Odds_Calculator_2-way'!A381)</f>
        <v/>
      </c>
      <c r="B380" s="4" t="str">
        <f>IF('True_Odds_Calculator_2-way'!B381="","",'True_Odds_Calculator_2-way'!B381)</f>
        <v/>
      </c>
      <c r="C380" s="4" t="e">
        <f t="shared" si="55"/>
        <v>#VALUE!</v>
      </c>
      <c r="D380" t="e">
        <f t="shared" si="56"/>
        <v>#VALUE!</v>
      </c>
      <c r="E380" t="e">
        <f t="shared" si="57"/>
        <v>#VALUE!</v>
      </c>
      <c r="F380" t="e">
        <f t="shared" si="58"/>
        <v>#VALUE!</v>
      </c>
      <c r="G380">
        <v>0</v>
      </c>
      <c r="H380" t="e">
        <f t="shared" si="59"/>
        <v>#VALUE!</v>
      </c>
      <c r="I380" t="e">
        <f t="shared" si="60"/>
        <v>#VALUE!</v>
      </c>
      <c r="J380" t="e">
        <f t="shared" si="61"/>
        <v>#VALUE!</v>
      </c>
      <c r="K380" t="str">
        <f t="shared" si="62"/>
        <v/>
      </c>
      <c r="L380" t="str">
        <f t="shared" si="63"/>
        <v/>
      </c>
      <c r="M380" t="str">
        <f t="shared" si="64"/>
        <v/>
      </c>
      <c r="N380" t="str">
        <f t="shared" si="65"/>
        <v/>
      </c>
    </row>
    <row r="381" spans="1:14" x14ac:dyDescent="0.25">
      <c r="A381" s="4" t="str">
        <f>IF('True_Odds_Calculator_2-way'!A382="","",'True_Odds_Calculator_2-way'!A382)</f>
        <v/>
      </c>
      <c r="B381" s="4" t="str">
        <f>IF('True_Odds_Calculator_2-way'!B382="","",'True_Odds_Calculator_2-way'!B382)</f>
        <v/>
      </c>
      <c r="C381" s="4" t="e">
        <f t="shared" si="55"/>
        <v>#VALUE!</v>
      </c>
      <c r="D381" t="e">
        <f t="shared" si="56"/>
        <v>#VALUE!</v>
      </c>
      <c r="E381" t="e">
        <f t="shared" si="57"/>
        <v>#VALUE!</v>
      </c>
      <c r="F381" t="e">
        <f t="shared" si="58"/>
        <v>#VALUE!</v>
      </c>
      <c r="G381">
        <v>0</v>
      </c>
      <c r="H381" t="e">
        <f t="shared" si="59"/>
        <v>#VALUE!</v>
      </c>
      <c r="I381" t="e">
        <f t="shared" si="60"/>
        <v>#VALUE!</v>
      </c>
      <c r="J381" t="e">
        <f t="shared" si="61"/>
        <v>#VALUE!</v>
      </c>
      <c r="K381" t="str">
        <f t="shared" si="62"/>
        <v/>
      </c>
      <c r="L381" t="str">
        <f t="shared" si="63"/>
        <v/>
      </c>
      <c r="M381" t="str">
        <f t="shared" si="64"/>
        <v/>
      </c>
      <c r="N381" t="str">
        <f t="shared" si="65"/>
        <v/>
      </c>
    </row>
    <row r="382" spans="1:14" x14ac:dyDescent="0.25">
      <c r="A382" s="4" t="str">
        <f>IF('True_Odds_Calculator_2-way'!A383="","",'True_Odds_Calculator_2-way'!A383)</f>
        <v/>
      </c>
      <c r="B382" s="4" t="str">
        <f>IF('True_Odds_Calculator_2-way'!B383="","",'True_Odds_Calculator_2-way'!B383)</f>
        <v/>
      </c>
      <c r="C382" s="4" t="e">
        <f t="shared" si="55"/>
        <v>#VALUE!</v>
      </c>
      <c r="D382" t="e">
        <f t="shared" si="56"/>
        <v>#VALUE!</v>
      </c>
      <c r="E382" t="e">
        <f t="shared" si="57"/>
        <v>#VALUE!</v>
      </c>
      <c r="F382" t="e">
        <f t="shared" si="58"/>
        <v>#VALUE!</v>
      </c>
      <c r="G382">
        <v>0</v>
      </c>
      <c r="H382" t="e">
        <f t="shared" si="59"/>
        <v>#VALUE!</v>
      </c>
      <c r="I382" t="e">
        <f t="shared" si="60"/>
        <v>#VALUE!</v>
      </c>
      <c r="J382" t="e">
        <f t="shared" si="61"/>
        <v>#VALUE!</v>
      </c>
      <c r="K382" t="str">
        <f t="shared" si="62"/>
        <v/>
      </c>
      <c r="L382" t="str">
        <f t="shared" si="63"/>
        <v/>
      </c>
      <c r="M382" t="str">
        <f t="shared" si="64"/>
        <v/>
      </c>
      <c r="N382" t="str">
        <f t="shared" si="65"/>
        <v/>
      </c>
    </row>
    <row r="383" spans="1:14" x14ac:dyDescent="0.25">
      <c r="A383" s="4" t="str">
        <f>IF('True_Odds_Calculator_2-way'!A384="","",'True_Odds_Calculator_2-way'!A384)</f>
        <v/>
      </c>
      <c r="B383" s="4" t="str">
        <f>IF('True_Odds_Calculator_2-way'!B384="","",'True_Odds_Calculator_2-way'!B384)</f>
        <v/>
      </c>
      <c r="C383" s="4" t="e">
        <f t="shared" si="55"/>
        <v>#VALUE!</v>
      </c>
      <c r="D383" t="e">
        <f t="shared" si="56"/>
        <v>#VALUE!</v>
      </c>
      <c r="E383" t="e">
        <f t="shared" si="57"/>
        <v>#VALUE!</v>
      </c>
      <c r="F383" t="e">
        <f t="shared" si="58"/>
        <v>#VALUE!</v>
      </c>
      <c r="G383">
        <v>0</v>
      </c>
      <c r="H383" t="e">
        <f t="shared" si="59"/>
        <v>#VALUE!</v>
      </c>
      <c r="I383" t="e">
        <f t="shared" si="60"/>
        <v>#VALUE!</v>
      </c>
      <c r="J383" t="e">
        <f t="shared" si="61"/>
        <v>#VALUE!</v>
      </c>
      <c r="K383" t="str">
        <f t="shared" si="62"/>
        <v/>
      </c>
      <c r="L383" t="str">
        <f t="shared" si="63"/>
        <v/>
      </c>
      <c r="M383" t="str">
        <f t="shared" si="64"/>
        <v/>
      </c>
      <c r="N383" t="str">
        <f t="shared" si="65"/>
        <v/>
      </c>
    </row>
    <row r="384" spans="1:14" x14ac:dyDescent="0.25">
      <c r="A384" s="4" t="str">
        <f>IF('True_Odds_Calculator_2-way'!A385="","",'True_Odds_Calculator_2-way'!A385)</f>
        <v/>
      </c>
      <c r="B384" s="4" t="str">
        <f>IF('True_Odds_Calculator_2-way'!B385="","",'True_Odds_Calculator_2-way'!B385)</f>
        <v/>
      </c>
      <c r="C384" s="4" t="e">
        <f t="shared" si="55"/>
        <v>#VALUE!</v>
      </c>
      <c r="D384" t="e">
        <f t="shared" si="56"/>
        <v>#VALUE!</v>
      </c>
      <c r="E384" t="e">
        <f t="shared" si="57"/>
        <v>#VALUE!</v>
      </c>
      <c r="F384" t="e">
        <f t="shared" si="58"/>
        <v>#VALUE!</v>
      </c>
      <c r="G384">
        <v>0</v>
      </c>
      <c r="H384" t="e">
        <f t="shared" si="59"/>
        <v>#VALUE!</v>
      </c>
      <c r="I384" t="e">
        <f t="shared" si="60"/>
        <v>#VALUE!</v>
      </c>
      <c r="J384" t="e">
        <f t="shared" si="61"/>
        <v>#VALUE!</v>
      </c>
      <c r="K384" t="str">
        <f t="shared" si="62"/>
        <v/>
      </c>
      <c r="L384" t="str">
        <f t="shared" si="63"/>
        <v/>
      </c>
      <c r="M384" t="str">
        <f t="shared" si="64"/>
        <v/>
      </c>
      <c r="N384" t="str">
        <f t="shared" si="65"/>
        <v/>
      </c>
    </row>
    <row r="385" spans="1:14" x14ac:dyDescent="0.25">
      <c r="A385" s="4" t="str">
        <f>IF('True_Odds_Calculator_2-way'!A386="","",'True_Odds_Calculator_2-way'!A386)</f>
        <v/>
      </c>
      <c r="B385" s="4" t="str">
        <f>IF('True_Odds_Calculator_2-way'!B386="","",'True_Odds_Calculator_2-way'!B386)</f>
        <v/>
      </c>
      <c r="C385" s="4" t="e">
        <f t="shared" si="55"/>
        <v>#VALUE!</v>
      </c>
      <c r="D385" t="e">
        <f t="shared" si="56"/>
        <v>#VALUE!</v>
      </c>
      <c r="E385" t="e">
        <f t="shared" si="57"/>
        <v>#VALUE!</v>
      </c>
      <c r="F385" t="e">
        <f t="shared" si="58"/>
        <v>#VALUE!</v>
      </c>
      <c r="G385">
        <v>0</v>
      </c>
      <c r="H385" t="e">
        <f t="shared" si="59"/>
        <v>#VALUE!</v>
      </c>
      <c r="I385" t="e">
        <f t="shared" si="60"/>
        <v>#VALUE!</v>
      </c>
      <c r="J385" t="e">
        <f t="shared" si="61"/>
        <v>#VALUE!</v>
      </c>
      <c r="K385" t="str">
        <f t="shared" si="62"/>
        <v/>
      </c>
      <c r="L385" t="str">
        <f t="shared" si="63"/>
        <v/>
      </c>
      <c r="M385" t="str">
        <f t="shared" si="64"/>
        <v/>
      </c>
      <c r="N385" t="str">
        <f t="shared" si="65"/>
        <v/>
      </c>
    </row>
    <row r="386" spans="1:14" x14ac:dyDescent="0.25">
      <c r="A386" s="4" t="str">
        <f>IF('True_Odds_Calculator_2-way'!A387="","",'True_Odds_Calculator_2-way'!A387)</f>
        <v/>
      </c>
      <c r="B386" s="4" t="str">
        <f>IF('True_Odds_Calculator_2-way'!B387="","",'True_Odds_Calculator_2-way'!B387)</f>
        <v/>
      </c>
      <c r="C386" s="4" t="e">
        <f t="shared" si="55"/>
        <v>#VALUE!</v>
      </c>
      <c r="D386" t="e">
        <f t="shared" si="56"/>
        <v>#VALUE!</v>
      </c>
      <c r="E386" t="e">
        <f t="shared" si="57"/>
        <v>#VALUE!</v>
      </c>
      <c r="F386" t="e">
        <f t="shared" si="58"/>
        <v>#VALUE!</v>
      </c>
      <c r="G386">
        <v>0</v>
      </c>
      <c r="H386" t="e">
        <f t="shared" si="59"/>
        <v>#VALUE!</v>
      </c>
      <c r="I386" t="e">
        <f t="shared" si="60"/>
        <v>#VALUE!</v>
      </c>
      <c r="J386" t="e">
        <f t="shared" si="61"/>
        <v>#VALUE!</v>
      </c>
      <c r="K386" t="str">
        <f t="shared" si="62"/>
        <v/>
      </c>
      <c r="L386" t="str">
        <f t="shared" si="63"/>
        <v/>
      </c>
      <c r="M386" t="str">
        <f t="shared" si="64"/>
        <v/>
      </c>
      <c r="N386" t="str">
        <f t="shared" si="65"/>
        <v/>
      </c>
    </row>
    <row r="387" spans="1:14" x14ac:dyDescent="0.25">
      <c r="A387" s="4" t="str">
        <f>IF('True_Odds_Calculator_2-way'!A388="","",'True_Odds_Calculator_2-way'!A388)</f>
        <v/>
      </c>
      <c r="B387" s="4" t="str">
        <f>IF('True_Odds_Calculator_2-way'!B388="","",'True_Odds_Calculator_2-way'!B388)</f>
        <v/>
      </c>
      <c r="C387" s="4" t="e">
        <f t="shared" ref="C387:C450" si="66">1/A387</f>
        <v>#VALUE!</v>
      </c>
      <c r="D387" t="e">
        <f t="shared" ref="D387:D450" si="67">1/B387</f>
        <v>#VALUE!</v>
      </c>
      <c r="E387" t="e">
        <f t="shared" ref="E387:E450" si="68">C387+D387-1</f>
        <v>#VALUE!</v>
      </c>
      <c r="F387" t="e">
        <f t="shared" ref="F387:F450" si="69">C387+D387-(C387*D387)-1</f>
        <v>#VALUE!</v>
      </c>
      <c r="G387">
        <v>0</v>
      </c>
      <c r="H387" t="e">
        <f t="shared" ref="H387:H450" si="70">C387*D387</f>
        <v>#VALUE!</v>
      </c>
      <c r="I387" t="e">
        <f t="shared" ref="I387:I450" si="71">((-4*F387*H387)^0.5)/(2*F387)</f>
        <v>#VALUE!</v>
      </c>
      <c r="J387" t="e">
        <f t="shared" ref="J387:J450" si="72">(-((-4*F387*H387)^0.5))/(2*F387)</f>
        <v>#VALUE!</v>
      </c>
      <c r="K387" t="str">
        <f t="shared" ref="K387:K450" si="73">IF(A387="","",(C387/($J387+C387-($J387*C387))))</f>
        <v/>
      </c>
      <c r="L387" t="str">
        <f t="shared" ref="L387:L450" si="74">IF(B387="","",(D387/($J387+D387-($J387*D387))))</f>
        <v/>
      </c>
      <c r="M387" t="str">
        <f t="shared" ref="M387:M450" si="75">IF(A387="","",1/K387)</f>
        <v/>
      </c>
      <c r="N387" t="str">
        <f t="shared" ref="N387:N450" si="76">IF(B387="","",1/L387)</f>
        <v/>
      </c>
    </row>
    <row r="388" spans="1:14" x14ac:dyDescent="0.25">
      <c r="A388" s="4" t="str">
        <f>IF('True_Odds_Calculator_2-way'!A389="","",'True_Odds_Calculator_2-way'!A389)</f>
        <v/>
      </c>
      <c r="B388" s="4" t="str">
        <f>IF('True_Odds_Calculator_2-way'!B389="","",'True_Odds_Calculator_2-way'!B389)</f>
        <v/>
      </c>
      <c r="C388" s="4" t="e">
        <f t="shared" si="66"/>
        <v>#VALUE!</v>
      </c>
      <c r="D388" t="e">
        <f t="shared" si="67"/>
        <v>#VALUE!</v>
      </c>
      <c r="E388" t="e">
        <f t="shared" si="68"/>
        <v>#VALUE!</v>
      </c>
      <c r="F388" t="e">
        <f t="shared" si="69"/>
        <v>#VALUE!</v>
      </c>
      <c r="G388">
        <v>0</v>
      </c>
      <c r="H388" t="e">
        <f t="shared" si="70"/>
        <v>#VALUE!</v>
      </c>
      <c r="I388" t="e">
        <f t="shared" si="71"/>
        <v>#VALUE!</v>
      </c>
      <c r="J388" t="e">
        <f t="shared" si="72"/>
        <v>#VALUE!</v>
      </c>
      <c r="K388" t="str">
        <f t="shared" si="73"/>
        <v/>
      </c>
      <c r="L388" t="str">
        <f t="shared" si="74"/>
        <v/>
      </c>
      <c r="M388" t="str">
        <f t="shared" si="75"/>
        <v/>
      </c>
      <c r="N388" t="str">
        <f t="shared" si="76"/>
        <v/>
      </c>
    </row>
    <row r="389" spans="1:14" x14ac:dyDescent="0.25">
      <c r="A389" s="4" t="str">
        <f>IF('True_Odds_Calculator_2-way'!A390="","",'True_Odds_Calculator_2-way'!A390)</f>
        <v/>
      </c>
      <c r="B389" s="4" t="str">
        <f>IF('True_Odds_Calculator_2-way'!B390="","",'True_Odds_Calculator_2-way'!B390)</f>
        <v/>
      </c>
      <c r="C389" s="4" t="e">
        <f t="shared" si="66"/>
        <v>#VALUE!</v>
      </c>
      <c r="D389" t="e">
        <f t="shared" si="67"/>
        <v>#VALUE!</v>
      </c>
      <c r="E389" t="e">
        <f t="shared" si="68"/>
        <v>#VALUE!</v>
      </c>
      <c r="F389" t="e">
        <f t="shared" si="69"/>
        <v>#VALUE!</v>
      </c>
      <c r="G389">
        <v>0</v>
      </c>
      <c r="H389" t="e">
        <f t="shared" si="70"/>
        <v>#VALUE!</v>
      </c>
      <c r="I389" t="e">
        <f t="shared" si="71"/>
        <v>#VALUE!</v>
      </c>
      <c r="J389" t="e">
        <f t="shared" si="72"/>
        <v>#VALUE!</v>
      </c>
      <c r="K389" t="str">
        <f t="shared" si="73"/>
        <v/>
      </c>
      <c r="L389" t="str">
        <f t="shared" si="74"/>
        <v/>
      </c>
      <c r="M389" t="str">
        <f t="shared" si="75"/>
        <v/>
      </c>
      <c r="N389" t="str">
        <f t="shared" si="76"/>
        <v/>
      </c>
    </row>
    <row r="390" spans="1:14" x14ac:dyDescent="0.25">
      <c r="A390" s="4" t="str">
        <f>IF('True_Odds_Calculator_2-way'!A391="","",'True_Odds_Calculator_2-way'!A391)</f>
        <v/>
      </c>
      <c r="B390" s="4" t="str">
        <f>IF('True_Odds_Calculator_2-way'!B391="","",'True_Odds_Calculator_2-way'!B391)</f>
        <v/>
      </c>
      <c r="C390" s="4" t="e">
        <f t="shared" si="66"/>
        <v>#VALUE!</v>
      </c>
      <c r="D390" t="e">
        <f t="shared" si="67"/>
        <v>#VALUE!</v>
      </c>
      <c r="E390" t="e">
        <f t="shared" si="68"/>
        <v>#VALUE!</v>
      </c>
      <c r="F390" t="e">
        <f t="shared" si="69"/>
        <v>#VALUE!</v>
      </c>
      <c r="G390">
        <v>0</v>
      </c>
      <c r="H390" t="e">
        <f t="shared" si="70"/>
        <v>#VALUE!</v>
      </c>
      <c r="I390" t="e">
        <f t="shared" si="71"/>
        <v>#VALUE!</v>
      </c>
      <c r="J390" t="e">
        <f t="shared" si="72"/>
        <v>#VALUE!</v>
      </c>
      <c r="K390" t="str">
        <f t="shared" si="73"/>
        <v/>
      </c>
      <c r="L390" t="str">
        <f t="shared" si="74"/>
        <v/>
      </c>
      <c r="M390" t="str">
        <f t="shared" si="75"/>
        <v/>
      </c>
      <c r="N390" t="str">
        <f t="shared" si="76"/>
        <v/>
      </c>
    </row>
    <row r="391" spans="1:14" x14ac:dyDescent="0.25">
      <c r="A391" s="4" t="str">
        <f>IF('True_Odds_Calculator_2-way'!A392="","",'True_Odds_Calculator_2-way'!A392)</f>
        <v/>
      </c>
      <c r="B391" s="4" t="str">
        <f>IF('True_Odds_Calculator_2-way'!B392="","",'True_Odds_Calculator_2-way'!B392)</f>
        <v/>
      </c>
      <c r="C391" s="4" t="e">
        <f t="shared" si="66"/>
        <v>#VALUE!</v>
      </c>
      <c r="D391" t="e">
        <f t="shared" si="67"/>
        <v>#VALUE!</v>
      </c>
      <c r="E391" t="e">
        <f t="shared" si="68"/>
        <v>#VALUE!</v>
      </c>
      <c r="F391" t="e">
        <f t="shared" si="69"/>
        <v>#VALUE!</v>
      </c>
      <c r="G391">
        <v>0</v>
      </c>
      <c r="H391" t="e">
        <f t="shared" si="70"/>
        <v>#VALUE!</v>
      </c>
      <c r="I391" t="e">
        <f t="shared" si="71"/>
        <v>#VALUE!</v>
      </c>
      <c r="J391" t="e">
        <f t="shared" si="72"/>
        <v>#VALUE!</v>
      </c>
      <c r="K391" t="str">
        <f t="shared" si="73"/>
        <v/>
      </c>
      <c r="L391" t="str">
        <f t="shared" si="74"/>
        <v/>
      </c>
      <c r="M391" t="str">
        <f t="shared" si="75"/>
        <v/>
      </c>
      <c r="N391" t="str">
        <f t="shared" si="76"/>
        <v/>
      </c>
    </row>
    <row r="392" spans="1:14" x14ac:dyDescent="0.25">
      <c r="A392" s="4" t="str">
        <f>IF('True_Odds_Calculator_2-way'!A393="","",'True_Odds_Calculator_2-way'!A393)</f>
        <v/>
      </c>
      <c r="B392" s="4" t="str">
        <f>IF('True_Odds_Calculator_2-way'!B393="","",'True_Odds_Calculator_2-way'!B393)</f>
        <v/>
      </c>
      <c r="C392" s="4" t="e">
        <f t="shared" si="66"/>
        <v>#VALUE!</v>
      </c>
      <c r="D392" t="e">
        <f t="shared" si="67"/>
        <v>#VALUE!</v>
      </c>
      <c r="E392" t="e">
        <f t="shared" si="68"/>
        <v>#VALUE!</v>
      </c>
      <c r="F392" t="e">
        <f t="shared" si="69"/>
        <v>#VALUE!</v>
      </c>
      <c r="G392">
        <v>0</v>
      </c>
      <c r="H392" t="e">
        <f t="shared" si="70"/>
        <v>#VALUE!</v>
      </c>
      <c r="I392" t="e">
        <f t="shared" si="71"/>
        <v>#VALUE!</v>
      </c>
      <c r="J392" t="e">
        <f t="shared" si="72"/>
        <v>#VALUE!</v>
      </c>
      <c r="K392" t="str">
        <f t="shared" si="73"/>
        <v/>
      </c>
      <c r="L392" t="str">
        <f t="shared" si="74"/>
        <v/>
      </c>
      <c r="M392" t="str">
        <f t="shared" si="75"/>
        <v/>
      </c>
      <c r="N392" t="str">
        <f t="shared" si="76"/>
        <v/>
      </c>
    </row>
    <row r="393" spans="1:14" x14ac:dyDescent="0.25">
      <c r="A393" s="4" t="str">
        <f>IF('True_Odds_Calculator_2-way'!A394="","",'True_Odds_Calculator_2-way'!A394)</f>
        <v/>
      </c>
      <c r="B393" s="4" t="str">
        <f>IF('True_Odds_Calculator_2-way'!B394="","",'True_Odds_Calculator_2-way'!B394)</f>
        <v/>
      </c>
      <c r="C393" s="4" t="e">
        <f t="shared" si="66"/>
        <v>#VALUE!</v>
      </c>
      <c r="D393" t="e">
        <f t="shared" si="67"/>
        <v>#VALUE!</v>
      </c>
      <c r="E393" t="e">
        <f t="shared" si="68"/>
        <v>#VALUE!</v>
      </c>
      <c r="F393" t="e">
        <f t="shared" si="69"/>
        <v>#VALUE!</v>
      </c>
      <c r="G393">
        <v>0</v>
      </c>
      <c r="H393" t="e">
        <f t="shared" si="70"/>
        <v>#VALUE!</v>
      </c>
      <c r="I393" t="e">
        <f t="shared" si="71"/>
        <v>#VALUE!</v>
      </c>
      <c r="J393" t="e">
        <f t="shared" si="72"/>
        <v>#VALUE!</v>
      </c>
      <c r="K393" t="str">
        <f t="shared" si="73"/>
        <v/>
      </c>
      <c r="L393" t="str">
        <f t="shared" si="74"/>
        <v/>
      </c>
      <c r="M393" t="str">
        <f t="shared" si="75"/>
        <v/>
      </c>
      <c r="N393" t="str">
        <f t="shared" si="76"/>
        <v/>
      </c>
    </row>
    <row r="394" spans="1:14" x14ac:dyDescent="0.25">
      <c r="A394" s="4" t="str">
        <f>IF('True_Odds_Calculator_2-way'!A395="","",'True_Odds_Calculator_2-way'!A395)</f>
        <v/>
      </c>
      <c r="B394" s="4" t="str">
        <f>IF('True_Odds_Calculator_2-way'!B395="","",'True_Odds_Calculator_2-way'!B395)</f>
        <v/>
      </c>
      <c r="C394" s="4" t="e">
        <f t="shared" si="66"/>
        <v>#VALUE!</v>
      </c>
      <c r="D394" t="e">
        <f t="shared" si="67"/>
        <v>#VALUE!</v>
      </c>
      <c r="E394" t="e">
        <f t="shared" si="68"/>
        <v>#VALUE!</v>
      </c>
      <c r="F394" t="e">
        <f t="shared" si="69"/>
        <v>#VALUE!</v>
      </c>
      <c r="G394">
        <v>0</v>
      </c>
      <c r="H394" t="e">
        <f t="shared" si="70"/>
        <v>#VALUE!</v>
      </c>
      <c r="I394" t="e">
        <f t="shared" si="71"/>
        <v>#VALUE!</v>
      </c>
      <c r="J394" t="e">
        <f t="shared" si="72"/>
        <v>#VALUE!</v>
      </c>
      <c r="K394" t="str">
        <f t="shared" si="73"/>
        <v/>
      </c>
      <c r="L394" t="str">
        <f t="shared" si="74"/>
        <v/>
      </c>
      <c r="M394" t="str">
        <f t="shared" si="75"/>
        <v/>
      </c>
      <c r="N394" t="str">
        <f t="shared" si="76"/>
        <v/>
      </c>
    </row>
    <row r="395" spans="1:14" x14ac:dyDescent="0.25">
      <c r="A395" s="4" t="str">
        <f>IF('True_Odds_Calculator_2-way'!A396="","",'True_Odds_Calculator_2-way'!A396)</f>
        <v/>
      </c>
      <c r="B395" s="4" t="str">
        <f>IF('True_Odds_Calculator_2-way'!B396="","",'True_Odds_Calculator_2-way'!B396)</f>
        <v/>
      </c>
      <c r="C395" s="4" t="e">
        <f t="shared" si="66"/>
        <v>#VALUE!</v>
      </c>
      <c r="D395" t="e">
        <f t="shared" si="67"/>
        <v>#VALUE!</v>
      </c>
      <c r="E395" t="e">
        <f t="shared" si="68"/>
        <v>#VALUE!</v>
      </c>
      <c r="F395" t="e">
        <f t="shared" si="69"/>
        <v>#VALUE!</v>
      </c>
      <c r="G395">
        <v>0</v>
      </c>
      <c r="H395" t="e">
        <f t="shared" si="70"/>
        <v>#VALUE!</v>
      </c>
      <c r="I395" t="e">
        <f t="shared" si="71"/>
        <v>#VALUE!</v>
      </c>
      <c r="J395" t="e">
        <f t="shared" si="72"/>
        <v>#VALUE!</v>
      </c>
      <c r="K395" t="str">
        <f t="shared" si="73"/>
        <v/>
      </c>
      <c r="L395" t="str">
        <f t="shared" si="74"/>
        <v/>
      </c>
      <c r="M395" t="str">
        <f t="shared" si="75"/>
        <v/>
      </c>
      <c r="N395" t="str">
        <f t="shared" si="76"/>
        <v/>
      </c>
    </row>
    <row r="396" spans="1:14" x14ac:dyDescent="0.25">
      <c r="A396" s="4" t="str">
        <f>IF('True_Odds_Calculator_2-way'!A397="","",'True_Odds_Calculator_2-way'!A397)</f>
        <v/>
      </c>
      <c r="B396" s="4" t="str">
        <f>IF('True_Odds_Calculator_2-way'!B397="","",'True_Odds_Calculator_2-way'!B397)</f>
        <v/>
      </c>
      <c r="C396" s="4" t="e">
        <f t="shared" si="66"/>
        <v>#VALUE!</v>
      </c>
      <c r="D396" t="e">
        <f t="shared" si="67"/>
        <v>#VALUE!</v>
      </c>
      <c r="E396" t="e">
        <f t="shared" si="68"/>
        <v>#VALUE!</v>
      </c>
      <c r="F396" t="e">
        <f t="shared" si="69"/>
        <v>#VALUE!</v>
      </c>
      <c r="G396">
        <v>0</v>
      </c>
      <c r="H396" t="e">
        <f t="shared" si="70"/>
        <v>#VALUE!</v>
      </c>
      <c r="I396" t="e">
        <f t="shared" si="71"/>
        <v>#VALUE!</v>
      </c>
      <c r="J396" t="e">
        <f t="shared" si="72"/>
        <v>#VALUE!</v>
      </c>
      <c r="K396" t="str">
        <f t="shared" si="73"/>
        <v/>
      </c>
      <c r="L396" t="str">
        <f t="shared" si="74"/>
        <v/>
      </c>
      <c r="M396" t="str">
        <f t="shared" si="75"/>
        <v/>
      </c>
      <c r="N396" t="str">
        <f t="shared" si="76"/>
        <v/>
      </c>
    </row>
    <row r="397" spans="1:14" x14ac:dyDescent="0.25">
      <c r="A397" s="4" t="str">
        <f>IF('True_Odds_Calculator_2-way'!A398="","",'True_Odds_Calculator_2-way'!A398)</f>
        <v/>
      </c>
      <c r="B397" s="4" t="str">
        <f>IF('True_Odds_Calculator_2-way'!B398="","",'True_Odds_Calculator_2-way'!B398)</f>
        <v/>
      </c>
      <c r="C397" s="4" t="e">
        <f t="shared" si="66"/>
        <v>#VALUE!</v>
      </c>
      <c r="D397" t="e">
        <f t="shared" si="67"/>
        <v>#VALUE!</v>
      </c>
      <c r="E397" t="e">
        <f t="shared" si="68"/>
        <v>#VALUE!</v>
      </c>
      <c r="F397" t="e">
        <f t="shared" si="69"/>
        <v>#VALUE!</v>
      </c>
      <c r="G397">
        <v>0</v>
      </c>
      <c r="H397" t="e">
        <f t="shared" si="70"/>
        <v>#VALUE!</v>
      </c>
      <c r="I397" t="e">
        <f t="shared" si="71"/>
        <v>#VALUE!</v>
      </c>
      <c r="J397" t="e">
        <f t="shared" si="72"/>
        <v>#VALUE!</v>
      </c>
      <c r="K397" t="str">
        <f t="shared" si="73"/>
        <v/>
      </c>
      <c r="L397" t="str">
        <f t="shared" si="74"/>
        <v/>
      </c>
      <c r="M397" t="str">
        <f t="shared" si="75"/>
        <v/>
      </c>
      <c r="N397" t="str">
        <f t="shared" si="76"/>
        <v/>
      </c>
    </row>
    <row r="398" spans="1:14" x14ac:dyDescent="0.25">
      <c r="A398" s="4" t="str">
        <f>IF('True_Odds_Calculator_2-way'!A399="","",'True_Odds_Calculator_2-way'!A399)</f>
        <v/>
      </c>
      <c r="B398" s="4" t="str">
        <f>IF('True_Odds_Calculator_2-way'!B399="","",'True_Odds_Calculator_2-way'!B399)</f>
        <v/>
      </c>
      <c r="C398" s="4" t="e">
        <f t="shared" si="66"/>
        <v>#VALUE!</v>
      </c>
      <c r="D398" t="e">
        <f t="shared" si="67"/>
        <v>#VALUE!</v>
      </c>
      <c r="E398" t="e">
        <f t="shared" si="68"/>
        <v>#VALUE!</v>
      </c>
      <c r="F398" t="e">
        <f t="shared" si="69"/>
        <v>#VALUE!</v>
      </c>
      <c r="G398">
        <v>0</v>
      </c>
      <c r="H398" t="e">
        <f t="shared" si="70"/>
        <v>#VALUE!</v>
      </c>
      <c r="I398" t="e">
        <f t="shared" si="71"/>
        <v>#VALUE!</v>
      </c>
      <c r="J398" t="e">
        <f t="shared" si="72"/>
        <v>#VALUE!</v>
      </c>
      <c r="K398" t="str">
        <f t="shared" si="73"/>
        <v/>
      </c>
      <c r="L398" t="str">
        <f t="shared" si="74"/>
        <v/>
      </c>
      <c r="M398" t="str">
        <f t="shared" si="75"/>
        <v/>
      </c>
      <c r="N398" t="str">
        <f t="shared" si="76"/>
        <v/>
      </c>
    </row>
    <row r="399" spans="1:14" x14ac:dyDescent="0.25">
      <c r="A399" s="4" t="str">
        <f>IF('True_Odds_Calculator_2-way'!A400="","",'True_Odds_Calculator_2-way'!A400)</f>
        <v/>
      </c>
      <c r="B399" s="4" t="str">
        <f>IF('True_Odds_Calculator_2-way'!B400="","",'True_Odds_Calculator_2-way'!B400)</f>
        <v/>
      </c>
      <c r="C399" s="4" t="e">
        <f t="shared" si="66"/>
        <v>#VALUE!</v>
      </c>
      <c r="D399" t="e">
        <f t="shared" si="67"/>
        <v>#VALUE!</v>
      </c>
      <c r="E399" t="e">
        <f t="shared" si="68"/>
        <v>#VALUE!</v>
      </c>
      <c r="F399" t="e">
        <f t="shared" si="69"/>
        <v>#VALUE!</v>
      </c>
      <c r="G399">
        <v>0</v>
      </c>
      <c r="H399" t="e">
        <f t="shared" si="70"/>
        <v>#VALUE!</v>
      </c>
      <c r="I399" t="e">
        <f t="shared" si="71"/>
        <v>#VALUE!</v>
      </c>
      <c r="J399" t="e">
        <f t="shared" si="72"/>
        <v>#VALUE!</v>
      </c>
      <c r="K399" t="str">
        <f t="shared" si="73"/>
        <v/>
      </c>
      <c r="L399" t="str">
        <f t="shared" si="74"/>
        <v/>
      </c>
      <c r="M399" t="str">
        <f t="shared" si="75"/>
        <v/>
      </c>
      <c r="N399" t="str">
        <f t="shared" si="76"/>
        <v/>
      </c>
    </row>
    <row r="400" spans="1:14" x14ac:dyDescent="0.25">
      <c r="A400" s="4" t="str">
        <f>IF('True_Odds_Calculator_2-way'!A401="","",'True_Odds_Calculator_2-way'!A401)</f>
        <v/>
      </c>
      <c r="B400" s="4" t="str">
        <f>IF('True_Odds_Calculator_2-way'!B401="","",'True_Odds_Calculator_2-way'!B401)</f>
        <v/>
      </c>
      <c r="C400" s="4" t="e">
        <f t="shared" si="66"/>
        <v>#VALUE!</v>
      </c>
      <c r="D400" t="e">
        <f t="shared" si="67"/>
        <v>#VALUE!</v>
      </c>
      <c r="E400" t="e">
        <f t="shared" si="68"/>
        <v>#VALUE!</v>
      </c>
      <c r="F400" t="e">
        <f t="shared" si="69"/>
        <v>#VALUE!</v>
      </c>
      <c r="G400">
        <v>0</v>
      </c>
      <c r="H400" t="e">
        <f t="shared" si="70"/>
        <v>#VALUE!</v>
      </c>
      <c r="I400" t="e">
        <f t="shared" si="71"/>
        <v>#VALUE!</v>
      </c>
      <c r="J400" t="e">
        <f t="shared" si="72"/>
        <v>#VALUE!</v>
      </c>
      <c r="K400" t="str">
        <f t="shared" si="73"/>
        <v/>
      </c>
      <c r="L400" t="str">
        <f t="shared" si="74"/>
        <v/>
      </c>
      <c r="M400" t="str">
        <f t="shared" si="75"/>
        <v/>
      </c>
      <c r="N400" t="str">
        <f t="shared" si="76"/>
        <v/>
      </c>
    </row>
    <row r="401" spans="1:14" x14ac:dyDescent="0.25">
      <c r="A401" s="4" t="str">
        <f>IF('True_Odds_Calculator_2-way'!A402="","",'True_Odds_Calculator_2-way'!A402)</f>
        <v/>
      </c>
      <c r="B401" s="4" t="str">
        <f>IF('True_Odds_Calculator_2-way'!B402="","",'True_Odds_Calculator_2-way'!B402)</f>
        <v/>
      </c>
      <c r="C401" s="4" t="e">
        <f t="shared" si="66"/>
        <v>#VALUE!</v>
      </c>
      <c r="D401" t="e">
        <f t="shared" si="67"/>
        <v>#VALUE!</v>
      </c>
      <c r="E401" t="e">
        <f t="shared" si="68"/>
        <v>#VALUE!</v>
      </c>
      <c r="F401" t="e">
        <f t="shared" si="69"/>
        <v>#VALUE!</v>
      </c>
      <c r="G401">
        <v>0</v>
      </c>
      <c r="H401" t="e">
        <f t="shared" si="70"/>
        <v>#VALUE!</v>
      </c>
      <c r="I401" t="e">
        <f t="shared" si="71"/>
        <v>#VALUE!</v>
      </c>
      <c r="J401" t="e">
        <f t="shared" si="72"/>
        <v>#VALUE!</v>
      </c>
      <c r="K401" t="str">
        <f t="shared" si="73"/>
        <v/>
      </c>
      <c r="L401" t="str">
        <f t="shared" si="74"/>
        <v/>
      </c>
      <c r="M401" t="str">
        <f t="shared" si="75"/>
        <v/>
      </c>
      <c r="N401" t="str">
        <f t="shared" si="76"/>
        <v/>
      </c>
    </row>
    <row r="402" spans="1:14" x14ac:dyDescent="0.25">
      <c r="A402" s="4" t="str">
        <f>IF('True_Odds_Calculator_2-way'!A403="","",'True_Odds_Calculator_2-way'!A403)</f>
        <v/>
      </c>
      <c r="B402" s="4" t="str">
        <f>IF('True_Odds_Calculator_2-way'!B403="","",'True_Odds_Calculator_2-way'!B403)</f>
        <v/>
      </c>
      <c r="C402" s="4" t="e">
        <f t="shared" si="66"/>
        <v>#VALUE!</v>
      </c>
      <c r="D402" t="e">
        <f t="shared" si="67"/>
        <v>#VALUE!</v>
      </c>
      <c r="E402" t="e">
        <f t="shared" si="68"/>
        <v>#VALUE!</v>
      </c>
      <c r="F402" t="e">
        <f t="shared" si="69"/>
        <v>#VALUE!</v>
      </c>
      <c r="G402">
        <v>0</v>
      </c>
      <c r="H402" t="e">
        <f t="shared" si="70"/>
        <v>#VALUE!</v>
      </c>
      <c r="I402" t="e">
        <f t="shared" si="71"/>
        <v>#VALUE!</v>
      </c>
      <c r="J402" t="e">
        <f t="shared" si="72"/>
        <v>#VALUE!</v>
      </c>
      <c r="K402" t="str">
        <f t="shared" si="73"/>
        <v/>
      </c>
      <c r="L402" t="str">
        <f t="shared" si="74"/>
        <v/>
      </c>
      <c r="M402" t="str">
        <f t="shared" si="75"/>
        <v/>
      </c>
      <c r="N402" t="str">
        <f t="shared" si="76"/>
        <v/>
      </c>
    </row>
    <row r="403" spans="1:14" x14ac:dyDescent="0.25">
      <c r="A403" s="4" t="str">
        <f>IF('True_Odds_Calculator_2-way'!A404="","",'True_Odds_Calculator_2-way'!A404)</f>
        <v/>
      </c>
      <c r="B403" s="4" t="str">
        <f>IF('True_Odds_Calculator_2-way'!B404="","",'True_Odds_Calculator_2-way'!B404)</f>
        <v/>
      </c>
      <c r="C403" s="4" t="e">
        <f t="shared" si="66"/>
        <v>#VALUE!</v>
      </c>
      <c r="D403" t="e">
        <f t="shared" si="67"/>
        <v>#VALUE!</v>
      </c>
      <c r="E403" t="e">
        <f t="shared" si="68"/>
        <v>#VALUE!</v>
      </c>
      <c r="F403" t="e">
        <f t="shared" si="69"/>
        <v>#VALUE!</v>
      </c>
      <c r="G403">
        <v>0</v>
      </c>
      <c r="H403" t="e">
        <f t="shared" si="70"/>
        <v>#VALUE!</v>
      </c>
      <c r="I403" t="e">
        <f t="shared" si="71"/>
        <v>#VALUE!</v>
      </c>
      <c r="J403" t="e">
        <f t="shared" si="72"/>
        <v>#VALUE!</v>
      </c>
      <c r="K403" t="str">
        <f t="shared" si="73"/>
        <v/>
      </c>
      <c r="L403" t="str">
        <f t="shared" si="74"/>
        <v/>
      </c>
      <c r="M403" t="str">
        <f t="shared" si="75"/>
        <v/>
      </c>
      <c r="N403" t="str">
        <f t="shared" si="76"/>
        <v/>
      </c>
    </row>
    <row r="404" spans="1:14" x14ac:dyDescent="0.25">
      <c r="A404" s="4" t="str">
        <f>IF('True_Odds_Calculator_2-way'!A405="","",'True_Odds_Calculator_2-way'!A405)</f>
        <v/>
      </c>
      <c r="B404" s="4" t="str">
        <f>IF('True_Odds_Calculator_2-way'!B405="","",'True_Odds_Calculator_2-way'!B405)</f>
        <v/>
      </c>
      <c r="C404" s="4" t="e">
        <f t="shared" si="66"/>
        <v>#VALUE!</v>
      </c>
      <c r="D404" t="e">
        <f t="shared" si="67"/>
        <v>#VALUE!</v>
      </c>
      <c r="E404" t="e">
        <f t="shared" si="68"/>
        <v>#VALUE!</v>
      </c>
      <c r="F404" t="e">
        <f t="shared" si="69"/>
        <v>#VALUE!</v>
      </c>
      <c r="G404">
        <v>0</v>
      </c>
      <c r="H404" t="e">
        <f t="shared" si="70"/>
        <v>#VALUE!</v>
      </c>
      <c r="I404" t="e">
        <f t="shared" si="71"/>
        <v>#VALUE!</v>
      </c>
      <c r="J404" t="e">
        <f t="shared" si="72"/>
        <v>#VALUE!</v>
      </c>
      <c r="K404" t="str">
        <f t="shared" si="73"/>
        <v/>
      </c>
      <c r="L404" t="str">
        <f t="shared" si="74"/>
        <v/>
      </c>
      <c r="M404" t="str">
        <f t="shared" si="75"/>
        <v/>
      </c>
      <c r="N404" t="str">
        <f t="shared" si="76"/>
        <v/>
      </c>
    </row>
    <row r="405" spans="1:14" x14ac:dyDescent="0.25">
      <c r="A405" s="4" t="str">
        <f>IF('True_Odds_Calculator_2-way'!A406="","",'True_Odds_Calculator_2-way'!A406)</f>
        <v/>
      </c>
      <c r="B405" s="4" t="str">
        <f>IF('True_Odds_Calculator_2-way'!B406="","",'True_Odds_Calculator_2-way'!B406)</f>
        <v/>
      </c>
      <c r="C405" s="4" t="e">
        <f t="shared" si="66"/>
        <v>#VALUE!</v>
      </c>
      <c r="D405" t="e">
        <f t="shared" si="67"/>
        <v>#VALUE!</v>
      </c>
      <c r="E405" t="e">
        <f t="shared" si="68"/>
        <v>#VALUE!</v>
      </c>
      <c r="F405" t="e">
        <f t="shared" si="69"/>
        <v>#VALUE!</v>
      </c>
      <c r="G405">
        <v>0</v>
      </c>
      <c r="H405" t="e">
        <f t="shared" si="70"/>
        <v>#VALUE!</v>
      </c>
      <c r="I405" t="e">
        <f t="shared" si="71"/>
        <v>#VALUE!</v>
      </c>
      <c r="J405" t="e">
        <f t="shared" si="72"/>
        <v>#VALUE!</v>
      </c>
      <c r="K405" t="str">
        <f t="shared" si="73"/>
        <v/>
      </c>
      <c r="L405" t="str">
        <f t="shared" si="74"/>
        <v/>
      </c>
      <c r="M405" t="str">
        <f t="shared" si="75"/>
        <v/>
      </c>
      <c r="N405" t="str">
        <f t="shared" si="76"/>
        <v/>
      </c>
    </row>
    <row r="406" spans="1:14" x14ac:dyDescent="0.25">
      <c r="A406" s="4" t="str">
        <f>IF('True_Odds_Calculator_2-way'!A407="","",'True_Odds_Calculator_2-way'!A407)</f>
        <v/>
      </c>
      <c r="B406" s="4" t="str">
        <f>IF('True_Odds_Calculator_2-way'!B407="","",'True_Odds_Calculator_2-way'!B407)</f>
        <v/>
      </c>
      <c r="C406" s="4" t="e">
        <f t="shared" si="66"/>
        <v>#VALUE!</v>
      </c>
      <c r="D406" t="e">
        <f t="shared" si="67"/>
        <v>#VALUE!</v>
      </c>
      <c r="E406" t="e">
        <f t="shared" si="68"/>
        <v>#VALUE!</v>
      </c>
      <c r="F406" t="e">
        <f t="shared" si="69"/>
        <v>#VALUE!</v>
      </c>
      <c r="G406">
        <v>0</v>
      </c>
      <c r="H406" t="e">
        <f t="shared" si="70"/>
        <v>#VALUE!</v>
      </c>
      <c r="I406" t="e">
        <f t="shared" si="71"/>
        <v>#VALUE!</v>
      </c>
      <c r="J406" t="e">
        <f t="shared" si="72"/>
        <v>#VALUE!</v>
      </c>
      <c r="K406" t="str">
        <f t="shared" si="73"/>
        <v/>
      </c>
      <c r="L406" t="str">
        <f t="shared" si="74"/>
        <v/>
      </c>
      <c r="M406" t="str">
        <f t="shared" si="75"/>
        <v/>
      </c>
      <c r="N406" t="str">
        <f t="shared" si="76"/>
        <v/>
      </c>
    </row>
    <row r="407" spans="1:14" x14ac:dyDescent="0.25">
      <c r="A407" s="4" t="str">
        <f>IF('True_Odds_Calculator_2-way'!A408="","",'True_Odds_Calculator_2-way'!A408)</f>
        <v/>
      </c>
      <c r="B407" s="4" t="str">
        <f>IF('True_Odds_Calculator_2-way'!B408="","",'True_Odds_Calculator_2-way'!B408)</f>
        <v/>
      </c>
      <c r="C407" s="4" t="e">
        <f t="shared" si="66"/>
        <v>#VALUE!</v>
      </c>
      <c r="D407" t="e">
        <f t="shared" si="67"/>
        <v>#VALUE!</v>
      </c>
      <c r="E407" t="e">
        <f t="shared" si="68"/>
        <v>#VALUE!</v>
      </c>
      <c r="F407" t="e">
        <f t="shared" si="69"/>
        <v>#VALUE!</v>
      </c>
      <c r="G407">
        <v>0</v>
      </c>
      <c r="H407" t="e">
        <f t="shared" si="70"/>
        <v>#VALUE!</v>
      </c>
      <c r="I407" t="e">
        <f t="shared" si="71"/>
        <v>#VALUE!</v>
      </c>
      <c r="J407" t="e">
        <f t="shared" si="72"/>
        <v>#VALUE!</v>
      </c>
      <c r="K407" t="str">
        <f t="shared" si="73"/>
        <v/>
      </c>
      <c r="L407" t="str">
        <f t="shared" si="74"/>
        <v/>
      </c>
      <c r="M407" t="str">
        <f t="shared" si="75"/>
        <v/>
      </c>
      <c r="N407" t="str">
        <f t="shared" si="76"/>
        <v/>
      </c>
    </row>
    <row r="408" spans="1:14" x14ac:dyDescent="0.25">
      <c r="A408" s="4" t="str">
        <f>IF('True_Odds_Calculator_2-way'!A409="","",'True_Odds_Calculator_2-way'!A409)</f>
        <v/>
      </c>
      <c r="B408" s="4" t="str">
        <f>IF('True_Odds_Calculator_2-way'!B409="","",'True_Odds_Calculator_2-way'!B409)</f>
        <v/>
      </c>
      <c r="C408" s="4" t="e">
        <f t="shared" si="66"/>
        <v>#VALUE!</v>
      </c>
      <c r="D408" t="e">
        <f t="shared" si="67"/>
        <v>#VALUE!</v>
      </c>
      <c r="E408" t="e">
        <f t="shared" si="68"/>
        <v>#VALUE!</v>
      </c>
      <c r="F408" t="e">
        <f t="shared" si="69"/>
        <v>#VALUE!</v>
      </c>
      <c r="G408">
        <v>0</v>
      </c>
      <c r="H408" t="e">
        <f t="shared" si="70"/>
        <v>#VALUE!</v>
      </c>
      <c r="I408" t="e">
        <f t="shared" si="71"/>
        <v>#VALUE!</v>
      </c>
      <c r="J408" t="e">
        <f t="shared" si="72"/>
        <v>#VALUE!</v>
      </c>
      <c r="K408" t="str">
        <f t="shared" si="73"/>
        <v/>
      </c>
      <c r="L408" t="str">
        <f t="shared" si="74"/>
        <v/>
      </c>
      <c r="M408" t="str">
        <f t="shared" si="75"/>
        <v/>
      </c>
      <c r="N408" t="str">
        <f t="shared" si="76"/>
        <v/>
      </c>
    </row>
    <row r="409" spans="1:14" x14ac:dyDescent="0.25">
      <c r="A409" s="4" t="str">
        <f>IF('True_Odds_Calculator_2-way'!A410="","",'True_Odds_Calculator_2-way'!A410)</f>
        <v/>
      </c>
      <c r="B409" s="4" t="str">
        <f>IF('True_Odds_Calculator_2-way'!B410="","",'True_Odds_Calculator_2-way'!B410)</f>
        <v/>
      </c>
      <c r="C409" s="4" t="e">
        <f t="shared" si="66"/>
        <v>#VALUE!</v>
      </c>
      <c r="D409" t="e">
        <f t="shared" si="67"/>
        <v>#VALUE!</v>
      </c>
      <c r="E409" t="e">
        <f t="shared" si="68"/>
        <v>#VALUE!</v>
      </c>
      <c r="F409" t="e">
        <f t="shared" si="69"/>
        <v>#VALUE!</v>
      </c>
      <c r="G409">
        <v>0</v>
      </c>
      <c r="H409" t="e">
        <f t="shared" si="70"/>
        <v>#VALUE!</v>
      </c>
      <c r="I409" t="e">
        <f t="shared" si="71"/>
        <v>#VALUE!</v>
      </c>
      <c r="J409" t="e">
        <f t="shared" si="72"/>
        <v>#VALUE!</v>
      </c>
      <c r="K409" t="str">
        <f t="shared" si="73"/>
        <v/>
      </c>
      <c r="L409" t="str">
        <f t="shared" si="74"/>
        <v/>
      </c>
      <c r="M409" t="str">
        <f t="shared" si="75"/>
        <v/>
      </c>
      <c r="N409" t="str">
        <f t="shared" si="76"/>
        <v/>
      </c>
    </row>
    <row r="410" spans="1:14" x14ac:dyDescent="0.25">
      <c r="A410" s="4" t="str">
        <f>IF('True_Odds_Calculator_2-way'!A411="","",'True_Odds_Calculator_2-way'!A411)</f>
        <v/>
      </c>
      <c r="B410" s="4" t="str">
        <f>IF('True_Odds_Calculator_2-way'!B411="","",'True_Odds_Calculator_2-way'!B411)</f>
        <v/>
      </c>
      <c r="C410" s="4" t="e">
        <f t="shared" si="66"/>
        <v>#VALUE!</v>
      </c>
      <c r="D410" t="e">
        <f t="shared" si="67"/>
        <v>#VALUE!</v>
      </c>
      <c r="E410" t="e">
        <f t="shared" si="68"/>
        <v>#VALUE!</v>
      </c>
      <c r="F410" t="e">
        <f t="shared" si="69"/>
        <v>#VALUE!</v>
      </c>
      <c r="G410">
        <v>0</v>
      </c>
      <c r="H410" t="e">
        <f t="shared" si="70"/>
        <v>#VALUE!</v>
      </c>
      <c r="I410" t="e">
        <f t="shared" si="71"/>
        <v>#VALUE!</v>
      </c>
      <c r="J410" t="e">
        <f t="shared" si="72"/>
        <v>#VALUE!</v>
      </c>
      <c r="K410" t="str">
        <f t="shared" si="73"/>
        <v/>
      </c>
      <c r="L410" t="str">
        <f t="shared" si="74"/>
        <v/>
      </c>
      <c r="M410" t="str">
        <f t="shared" si="75"/>
        <v/>
      </c>
      <c r="N410" t="str">
        <f t="shared" si="76"/>
        <v/>
      </c>
    </row>
    <row r="411" spans="1:14" x14ac:dyDescent="0.25">
      <c r="A411" s="4" t="str">
        <f>IF('True_Odds_Calculator_2-way'!A412="","",'True_Odds_Calculator_2-way'!A412)</f>
        <v/>
      </c>
      <c r="B411" s="4" t="str">
        <f>IF('True_Odds_Calculator_2-way'!B412="","",'True_Odds_Calculator_2-way'!B412)</f>
        <v/>
      </c>
      <c r="C411" s="4" t="e">
        <f t="shared" si="66"/>
        <v>#VALUE!</v>
      </c>
      <c r="D411" t="e">
        <f t="shared" si="67"/>
        <v>#VALUE!</v>
      </c>
      <c r="E411" t="e">
        <f t="shared" si="68"/>
        <v>#VALUE!</v>
      </c>
      <c r="F411" t="e">
        <f t="shared" si="69"/>
        <v>#VALUE!</v>
      </c>
      <c r="G411">
        <v>0</v>
      </c>
      <c r="H411" t="e">
        <f t="shared" si="70"/>
        <v>#VALUE!</v>
      </c>
      <c r="I411" t="e">
        <f t="shared" si="71"/>
        <v>#VALUE!</v>
      </c>
      <c r="J411" t="e">
        <f t="shared" si="72"/>
        <v>#VALUE!</v>
      </c>
      <c r="K411" t="str">
        <f t="shared" si="73"/>
        <v/>
      </c>
      <c r="L411" t="str">
        <f t="shared" si="74"/>
        <v/>
      </c>
      <c r="M411" t="str">
        <f t="shared" si="75"/>
        <v/>
      </c>
      <c r="N411" t="str">
        <f t="shared" si="76"/>
        <v/>
      </c>
    </row>
    <row r="412" spans="1:14" x14ac:dyDescent="0.25">
      <c r="A412" s="4" t="str">
        <f>IF('True_Odds_Calculator_2-way'!A413="","",'True_Odds_Calculator_2-way'!A413)</f>
        <v/>
      </c>
      <c r="B412" s="4" t="str">
        <f>IF('True_Odds_Calculator_2-way'!B413="","",'True_Odds_Calculator_2-way'!B413)</f>
        <v/>
      </c>
      <c r="C412" s="4" t="e">
        <f t="shared" si="66"/>
        <v>#VALUE!</v>
      </c>
      <c r="D412" t="e">
        <f t="shared" si="67"/>
        <v>#VALUE!</v>
      </c>
      <c r="E412" t="e">
        <f t="shared" si="68"/>
        <v>#VALUE!</v>
      </c>
      <c r="F412" t="e">
        <f t="shared" si="69"/>
        <v>#VALUE!</v>
      </c>
      <c r="G412">
        <v>0</v>
      </c>
      <c r="H412" t="e">
        <f t="shared" si="70"/>
        <v>#VALUE!</v>
      </c>
      <c r="I412" t="e">
        <f t="shared" si="71"/>
        <v>#VALUE!</v>
      </c>
      <c r="J412" t="e">
        <f t="shared" si="72"/>
        <v>#VALUE!</v>
      </c>
      <c r="K412" t="str">
        <f t="shared" si="73"/>
        <v/>
      </c>
      <c r="L412" t="str">
        <f t="shared" si="74"/>
        <v/>
      </c>
      <c r="M412" t="str">
        <f t="shared" si="75"/>
        <v/>
      </c>
      <c r="N412" t="str">
        <f t="shared" si="76"/>
        <v/>
      </c>
    </row>
    <row r="413" spans="1:14" x14ac:dyDescent="0.25">
      <c r="A413" s="4" t="str">
        <f>IF('True_Odds_Calculator_2-way'!A414="","",'True_Odds_Calculator_2-way'!A414)</f>
        <v/>
      </c>
      <c r="B413" s="4" t="str">
        <f>IF('True_Odds_Calculator_2-way'!B414="","",'True_Odds_Calculator_2-way'!B414)</f>
        <v/>
      </c>
      <c r="C413" s="4" t="e">
        <f t="shared" si="66"/>
        <v>#VALUE!</v>
      </c>
      <c r="D413" t="e">
        <f t="shared" si="67"/>
        <v>#VALUE!</v>
      </c>
      <c r="E413" t="e">
        <f t="shared" si="68"/>
        <v>#VALUE!</v>
      </c>
      <c r="F413" t="e">
        <f t="shared" si="69"/>
        <v>#VALUE!</v>
      </c>
      <c r="G413">
        <v>0</v>
      </c>
      <c r="H413" t="e">
        <f t="shared" si="70"/>
        <v>#VALUE!</v>
      </c>
      <c r="I413" t="e">
        <f t="shared" si="71"/>
        <v>#VALUE!</v>
      </c>
      <c r="J413" t="e">
        <f t="shared" si="72"/>
        <v>#VALUE!</v>
      </c>
      <c r="K413" t="str">
        <f t="shared" si="73"/>
        <v/>
      </c>
      <c r="L413" t="str">
        <f t="shared" si="74"/>
        <v/>
      </c>
      <c r="M413" t="str">
        <f t="shared" si="75"/>
        <v/>
      </c>
      <c r="N413" t="str">
        <f t="shared" si="76"/>
        <v/>
      </c>
    </row>
    <row r="414" spans="1:14" x14ac:dyDescent="0.25">
      <c r="A414" s="4" t="str">
        <f>IF('True_Odds_Calculator_2-way'!A415="","",'True_Odds_Calculator_2-way'!A415)</f>
        <v/>
      </c>
      <c r="B414" s="4" t="str">
        <f>IF('True_Odds_Calculator_2-way'!B415="","",'True_Odds_Calculator_2-way'!B415)</f>
        <v/>
      </c>
      <c r="C414" s="4" t="e">
        <f t="shared" si="66"/>
        <v>#VALUE!</v>
      </c>
      <c r="D414" t="e">
        <f t="shared" si="67"/>
        <v>#VALUE!</v>
      </c>
      <c r="E414" t="e">
        <f t="shared" si="68"/>
        <v>#VALUE!</v>
      </c>
      <c r="F414" t="e">
        <f t="shared" si="69"/>
        <v>#VALUE!</v>
      </c>
      <c r="G414">
        <v>0</v>
      </c>
      <c r="H414" t="e">
        <f t="shared" si="70"/>
        <v>#VALUE!</v>
      </c>
      <c r="I414" t="e">
        <f t="shared" si="71"/>
        <v>#VALUE!</v>
      </c>
      <c r="J414" t="e">
        <f t="shared" si="72"/>
        <v>#VALUE!</v>
      </c>
      <c r="K414" t="str">
        <f t="shared" si="73"/>
        <v/>
      </c>
      <c r="L414" t="str">
        <f t="shared" si="74"/>
        <v/>
      </c>
      <c r="M414" t="str">
        <f t="shared" si="75"/>
        <v/>
      </c>
      <c r="N414" t="str">
        <f t="shared" si="76"/>
        <v/>
      </c>
    </row>
    <row r="415" spans="1:14" x14ac:dyDescent="0.25">
      <c r="A415" s="4" t="str">
        <f>IF('True_Odds_Calculator_2-way'!A416="","",'True_Odds_Calculator_2-way'!A416)</f>
        <v/>
      </c>
      <c r="B415" s="4" t="str">
        <f>IF('True_Odds_Calculator_2-way'!B416="","",'True_Odds_Calculator_2-way'!B416)</f>
        <v/>
      </c>
      <c r="C415" s="4" t="e">
        <f t="shared" si="66"/>
        <v>#VALUE!</v>
      </c>
      <c r="D415" t="e">
        <f t="shared" si="67"/>
        <v>#VALUE!</v>
      </c>
      <c r="E415" t="e">
        <f t="shared" si="68"/>
        <v>#VALUE!</v>
      </c>
      <c r="F415" t="e">
        <f t="shared" si="69"/>
        <v>#VALUE!</v>
      </c>
      <c r="G415">
        <v>0</v>
      </c>
      <c r="H415" t="e">
        <f t="shared" si="70"/>
        <v>#VALUE!</v>
      </c>
      <c r="I415" t="e">
        <f t="shared" si="71"/>
        <v>#VALUE!</v>
      </c>
      <c r="J415" t="e">
        <f t="shared" si="72"/>
        <v>#VALUE!</v>
      </c>
      <c r="K415" t="str">
        <f t="shared" si="73"/>
        <v/>
      </c>
      <c r="L415" t="str">
        <f t="shared" si="74"/>
        <v/>
      </c>
      <c r="M415" t="str">
        <f t="shared" si="75"/>
        <v/>
      </c>
      <c r="N415" t="str">
        <f t="shared" si="76"/>
        <v/>
      </c>
    </row>
    <row r="416" spans="1:14" x14ac:dyDescent="0.25">
      <c r="A416" s="4" t="str">
        <f>IF('True_Odds_Calculator_2-way'!A417="","",'True_Odds_Calculator_2-way'!A417)</f>
        <v/>
      </c>
      <c r="B416" s="4" t="str">
        <f>IF('True_Odds_Calculator_2-way'!B417="","",'True_Odds_Calculator_2-way'!B417)</f>
        <v/>
      </c>
      <c r="C416" s="4" t="e">
        <f t="shared" si="66"/>
        <v>#VALUE!</v>
      </c>
      <c r="D416" t="e">
        <f t="shared" si="67"/>
        <v>#VALUE!</v>
      </c>
      <c r="E416" t="e">
        <f t="shared" si="68"/>
        <v>#VALUE!</v>
      </c>
      <c r="F416" t="e">
        <f t="shared" si="69"/>
        <v>#VALUE!</v>
      </c>
      <c r="G416">
        <v>0</v>
      </c>
      <c r="H416" t="e">
        <f t="shared" si="70"/>
        <v>#VALUE!</v>
      </c>
      <c r="I416" t="e">
        <f t="shared" si="71"/>
        <v>#VALUE!</v>
      </c>
      <c r="J416" t="e">
        <f t="shared" si="72"/>
        <v>#VALUE!</v>
      </c>
      <c r="K416" t="str">
        <f t="shared" si="73"/>
        <v/>
      </c>
      <c r="L416" t="str">
        <f t="shared" si="74"/>
        <v/>
      </c>
      <c r="M416" t="str">
        <f t="shared" si="75"/>
        <v/>
      </c>
      <c r="N416" t="str">
        <f t="shared" si="76"/>
        <v/>
      </c>
    </row>
    <row r="417" spans="1:14" x14ac:dyDescent="0.25">
      <c r="A417" s="4" t="str">
        <f>IF('True_Odds_Calculator_2-way'!A418="","",'True_Odds_Calculator_2-way'!A418)</f>
        <v/>
      </c>
      <c r="B417" s="4" t="str">
        <f>IF('True_Odds_Calculator_2-way'!B418="","",'True_Odds_Calculator_2-way'!B418)</f>
        <v/>
      </c>
      <c r="C417" s="4" t="e">
        <f t="shared" si="66"/>
        <v>#VALUE!</v>
      </c>
      <c r="D417" t="e">
        <f t="shared" si="67"/>
        <v>#VALUE!</v>
      </c>
      <c r="E417" t="e">
        <f t="shared" si="68"/>
        <v>#VALUE!</v>
      </c>
      <c r="F417" t="e">
        <f t="shared" si="69"/>
        <v>#VALUE!</v>
      </c>
      <c r="G417">
        <v>0</v>
      </c>
      <c r="H417" t="e">
        <f t="shared" si="70"/>
        <v>#VALUE!</v>
      </c>
      <c r="I417" t="e">
        <f t="shared" si="71"/>
        <v>#VALUE!</v>
      </c>
      <c r="J417" t="e">
        <f t="shared" si="72"/>
        <v>#VALUE!</v>
      </c>
      <c r="K417" t="str">
        <f t="shared" si="73"/>
        <v/>
      </c>
      <c r="L417" t="str">
        <f t="shared" si="74"/>
        <v/>
      </c>
      <c r="M417" t="str">
        <f t="shared" si="75"/>
        <v/>
      </c>
      <c r="N417" t="str">
        <f t="shared" si="76"/>
        <v/>
      </c>
    </row>
    <row r="418" spans="1:14" x14ac:dyDescent="0.25">
      <c r="A418" s="4" t="str">
        <f>IF('True_Odds_Calculator_2-way'!A419="","",'True_Odds_Calculator_2-way'!A419)</f>
        <v/>
      </c>
      <c r="B418" s="4" t="str">
        <f>IF('True_Odds_Calculator_2-way'!B419="","",'True_Odds_Calculator_2-way'!B419)</f>
        <v/>
      </c>
      <c r="C418" s="4" t="e">
        <f t="shared" si="66"/>
        <v>#VALUE!</v>
      </c>
      <c r="D418" t="e">
        <f t="shared" si="67"/>
        <v>#VALUE!</v>
      </c>
      <c r="E418" t="e">
        <f t="shared" si="68"/>
        <v>#VALUE!</v>
      </c>
      <c r="F418" t="e">
        <f t="shared" si="69"/>
        <v>#VALUE!</v>
      </c>
      <c r="G418">
        <v>0</v>
      </c>
      <c r="H418" t="e">
        <f t="shared" si="70"/>
        <v>#VALUE!</v>
      </c>
      <c r="I418" t="e">
        <f t="shared" si="71"/>
        <v>#VALUE!</v>
      </c>
      <c r="J418" t="e">
        <f t="shared" si="72"/>
        <v>#VALUE!</v>
      </c>
      <c r="K418" t="str">
        <f t="shared" si="73"/>
        <v/>
      </c>
      <c r="L418" t="str">
        <f t="shared" si="74"/>
        <v/>
      </c>
      <c r="M418" t="str">
        <f t="shared" si="75"/>
        <v/>
      </c>
      <c r="N418" t="str">
        <f t="shared" si="76"/>
        <v/>
      </c>
    </row>
    <row r="419" spans="1:14" x14ac:dyDescent="0.25">
      <c r="A419" s="4" t="str">
        <f>IF('True_Odds_Calculator_2-way'!A420="","",'True_Odds_Calculator_2-way'!A420)</f>
        <v/>
      </c>
      <c r="B419" s="4" t="str">
        <f>IF('True_Odds_Calculator_2-way'!B420="","",'True_Odds_Calculator_2-way'!B420)</f>
        <v/>
      </c>
      <c r="C419" s="4" t="e">
        <f t="shared" si="66"/>
        <v>#VALUE!</v>
      </c>
      <c r="D419" t="e">
        <f t="shared" si="67"/>
        <v>#VALUE!</v>
      </c>
      <c r="E419" t="e">
        <f t="shared" si="68"/>
        <v>#VALUE!</v>
      </c>
      <c r="F419" t="e">
        <f t="shared" si="69"/>
        <v>#VALUE!</v>
      </c>
      <c r="G419">
        <v>0</v>
      </c>
      <c r="H419" t="e">
        <f t="shared" si="70"/>
        <v>#VALUE!</v>
      </c>
      <c r="I419" t="e">
        <f t="shared" si="71"/>
        <v>#VALUE!</v>
      </c>
      <c r="J419" t="e">
        <f t="shared" si="72"/>
        <v>#VALUE!</v>
      </c>
      <c r="K419" t="str">
        <f t="shared" si="73"/>
        <v/>
      </c>
      <c r="L419" t="str">
        <f t="shared" si="74"/>
        <v/>
      </c>
      <c r="M419" t="str">
        <f t="shared" si="75"/>
        <v/>
      </c>
      <c r="N419" t="str">
        <f t="shared" si="76"/>
        <v/>
      </c>
    </row>
    <row r="420" spans="1:14" x14ac:dyDescent="0.25">
      <c r="A420" s="4" t="str">
        <f>IF('True_Odds_Calculator_2-way'!A421="","",'True_Odds_Calculator_2-way'!A421)</f>
        <v/>
      </c>
      <c r="B420" s="4" t="str">
        <f>IF('True_Odds_Calculator_2-way'!B421="","",'True_Odds_Calculator_2-way'!B421)</f>
        <v/>
      </c>
      <c r="C420" s="4" t="e">
        <f t="shared" si="66"/>
        <v>#VALUE!</v>
      </c>
      <c r="D420" t="e">
        <f t="shared" si="67"/>
        <v>#VALUE!</v>
      </c>
      <c r="E420" t="e">
        <f t="shared" si="68"/>
        <v>#VALUE!</v>
      </c>
      <c r="F420" t="e">
        <f t="shared" si="69"/>
        <v>#VALUE!</v>
      </c>
      <c r="G420">
        <v>0</v>
      </c>
      <c r="H420" t="e">
        <f t="shared" si="70"/>
        <v>#VALUE!</v>
      </c>
      <c r="I420" t="e">
        <f t="shared" si="71"/>
        <v>#VALUE!</v>
      </c>
      <c r="J420" t="e">
        <f t="shared" si="72"/>
        <v>#VALUE!</v>
      </c>
      <c r="K420" t="str">
        <f t="shared" si="73"/>
        <v/>
      </c>
      <c r="L420" t="str">
        <f t="shared" si="74"/>
        <v/>
      </c>
      <c r="M420" t="str">
        <f t="shared" si="75"/>
        <v/>
      </c>
      <c r="N420" t="str">
        <f t="shared" si="76"/>
        <v/>
      </c>
    </row>
    <row r="421" spans="1:14" x14ac:dyDescent="0.25">
      <c r="A421" s="4" t="str">
        <f>IF('True_Odds_Calculator_2-way'!A422="","",'True_Odds_Calculator_2-way'!A422)</f>
        <v/>
      </c>
      <c r="B421" s="4" t="str">
        <f>IF('True_Odds_Calculator_2-way'!B422="","",'True_Odds_Calculator_2-way'!B422)</f>
        <v/>
      </c>
      <c r="C421" s="4" t="e">
        <f t="shared" si="66"/>
        <v>#VALUE!</v>
      </c>
      <c r="D421" t="e">
        <f t="shared" si="67"/>
        <v>#VALUE!</v>
      </c>
      <c r="E421" t="e">
        <f t="shared" si="68"/>
        <v>#VALUE!</v>
      </c>
      <c r="F421" t="e">
        <f t="shared" si="69"/>
        <v>#VALUE!</v>
      </c>
      <c r="G421">
        <v>0</v>
      </c>
      <c r="H421" t="e">
        <f t="shared" si="70"/>
        <v>#VALUE!</v>
      </c>
      <c r="I421" t="e">
        <f t="shared" si="71"/>
        <v>#VALUE!</v>
      </c>
      <c r="J421" t="e">
        <f t="shared" si="72"/>
        <v>#VALUE!</v>
      </c>
      <c r="K421" t="str">
        <f t="shared" si="73"/>
        <v/>
      </c>
      <c r="L421" t="str">
        <f t="shared" si="74"/>
        <v/>
      </c>
      <c r="M421" t="str">
        <f t="shared" si="75"/>
        <v/>
      </c>
      <c r="N421" t="str">
        <f t="shared" si="76"/>
        <v/>
      </c>
    </row>
    <row r="422" spans="1:14" x14ac:dyDescent="0.25">
      <c r="A422" s="4" t="str">
        <f>IF('True_Odds_Calculator_2-way'!A423="","",'True_Odds_Calculator_2-way'!A423)</f>
        <v/>
      </c>
      <c r="B422" s="4" t="str">
        <f>IF('True_Odds_Calculator_2-way'!B423="","",'True_Odds_Calculator_2-way'!B423)</f>
        <v/>
      </c>
      <c r="C422" s="4" t="e">
        <f t="shared" si="66"/>
        <v>#VALUE!</v>
      </c>
      <c r="D422" t="e">
        <f t="shared" si="67"/>
        <v>#VALUE!</v>
      </c>
      <c r="E422" t="e">
        <f t="shared" si="68"/>
        <v>#VALUE!</v>
      </c>
      <c r="F422" t="e">
        <f t="shared" si="69"/>
        <v>#VALUE!</v>
      </c>
      <c r="G422">
        <v>0</v>
      </c>
      <c r="H422" t="e">
        <f t="shared" si="70"/>
        <v>#VALUE!</v>
      </c>
      <c r="I422" t="e">
        <f t="shared" si="71"/>
        <v>#VALUE!</v>
      </c>
      <c r="J422" t="e">
        <f t="shared" si="72"/>
        <v>#VALUE!</v>
      </c>
      <c r="K422" t="str">
        <f t="shared" si="73"/>
        <v/>
      </c>
      <c r="L422" t="str">
        <f t="shared" si="74"/>
        <v/>
      </c>
      <c r="M422" t="str">
        <f t="shared" si="75"/>
        <v/>
      </c>
      <c r="N422" t="str">
        <f t="shared" si="76"/>
        <v/>
      </c>
    </row>
    <row r="423" spans="1:14" x14ac:dyDescent="0.25">
      <c r="A423" s="4" t="str">
        <f>IF('True_Odds_Calculator_2-way'!A424="","",'True_Odds_Calculator_2-way'!A424)</f>
        <v/>
      </c>
      <c r="B423" s="4" t="str">
        <f>IF('True_Odds_Calculator_2-way'!B424="","",'True_Odds_Calculator_2-way'!B424)</f>
        <v/>
      </c>
      <c r="C423" s="4" t="e">
        <f t="shared" si="66"/>
        <v>#VALUE!</v>
      </c>
      <c r="D423" t="e">
        <f t="shared" si="67"/>
        <v>#VALUE!</v>
      </c>
      <c r="E423" t="e">
        <f t="shared" si="68"/>
        <v>#VALUE!</v>
      </c>
      <c r="F423" t="e">
        <f t="shared" si="69"/>
        <v>#VALUE!</v>
      </c>
      <c r="G423">
        <v>0</v>
      </c>
      <c r="H423" t="e">
        <f t="shared" si="70"/>
        <v>#VALUE!</v>
      </c>
      <c r="I423" t="e">
        <f t="shared" si="71"/>
        <v>#VALUE!</v>
      </c>
      <c r="J423" t="e">
        <f t="shared" si="72"/>
        <v>#VALUE!</v>
      </c>
      <c r="K423" t="str">
        <f t="shared" si="73"/>
        <v/>
      </c>
      <c r="L423" t="str">
        <f t="shared" si="74"/>
        <v/>
      </c>
      <c r="M423" t="str">
        <f t="shared" si="75"/>
        <v/>
      </c>
      <c r="N423" t="str">
        <f t="shared" si="76"/>
        <v/>
      </c>
    </row>
    <row r="424" spans="1:14" x14ac:dyDescent="0.25">
      <c r="A424" s="4" t="str">
        <f>IF('True_Odds_Calculator_2-way'!A425="","",'True_Odds_Calculator_2-way'!A425)</f>
        <v/>
      </c>
      <c r="B424" s="4" t="str">
        <f>IF('True_Odds_Calculator_2-way'!B425="","",'True_Odds_Calculator_2-way'!B425)</f>
        <v/>
      </c>
      <c r="C424" s="4" t="e">
        <f t="shared" si="66"/>
        <v>#VALUE!</v>
      </c>
      <c r="D424" t="e">
        <f t="shared" si="67"/>
        <v>#VALUE!</v>
      </c>
      <c r="E424" t="e">
        <f t="shared" si="68"/>
        <v>#VALUE!</v>
      </c>
      <c r="F424" t="e">
        <f t="shared" si="69"/>
        <v>#VALUE!</v>
      </c>
      <c r="G424">
        <v>0</v>
      </c>
      <c r="H424" t="e">
        <f t="shared" si="70"/>
        <v>#VALUE!</v>
      </c>
      <c r="I424" t="e">
        <f t="shared" si="71"/>
        <v>#VALUE!</v>
      </c>
      <c r="J424" t="e">
        <f t="shared" si="72"/>
        <v>#VALUE!</v>
      </c>
      <c r="K424" t="str">
        <f t="shared" si="73"/>
        <v/>
      </c>
      <c r="L424" t="str">
        <f t="shared" si="74"/>
        <v/>
      </c>
      <c r="M424" t="str">
        <f t="shared" si="75"/>
        <v/>
      </c>
      <c r="N424" t="str">
        <f t="shared" si="76"/>
        <v/>
      </c>
    </row>
    <row r="425" spans="1:14" x14ac:dyDescent="0.25">
      <c r="A425" s="4" t="str">
        <f>IF('True_Odds_Calculator_2-way'!A426="","",'True_Odds_Calculator_2-way'!A426)</f>
        <v/>
      </c>
      <c r="B425" s="4" t="str">
        <f>IF('True_Odds_Calculator_2-way'!B426="","",'True_Odds_Calculator_2-way'!B426)</f>
        <v/>
      </c>
      <c r="C425" s="4" t="e">
        <f t="shared" si="66"/>
        <v>#VALUE!</v>
      </c>
      <c r="D425" t="e">
        <f t="shared" si="67"/>
        <v>#VALUE!</v>
      </c>
      <c r="E425" t="e">
        <f t="shared" si="68"/>
        <v>#VALUE!</v>
      </c>
      <c r="F425" t="e">
        <f t="shared" si="69"/>
        <v>#VALUE!</v>
      </c>
      <c r="G425">
        <v>0</v>
      </c>
      <c r="H425" t="e">
        <f t="shared" si="70"/>
        <v>#VALUE!</v>
      </c>
      <c r="I425" t="e">
        <f t="shared" si="71"/>
        <v>#VALUE!</v>
      </c>
      <c r="J425" t="e">
        <f t="shared" si="72"/>
        <v>#VALUE!</v>
      </c>
      <c r="K425" t="str">
        <f t="shared" si="73"/>
        <v/>
      </c>
      <c r="L425" t="str">
        <f t="shared" si="74"/>
        <v/>
      </c>
      <c r="M425" t="str">
        <f t="shared" si="75"/>
        <v/>
      </c>
      <c r="N425" t="str">
        <f t="shared" si="76"/>
        <v/>
      </c>
    </row>
    <row r="426" spans="1:14" x14ac:dyDescent="0.25">
      <c r="A426" s="4" t="str">
        <f>IF('True_Odds_Calculator_2-way'!A427="","",'True_Odds_Calculator_2-way'!A427)</f>
        <v/>
      </c>
      <c r="B426" s="4" t="str">
        <f>IF('True_Odds_Calculator_2-way'!B427="","",'True_Odds_Calculator_2-way'!B427)</f>
        <v/>
      </c>
      <c r="C426" s="4" t="e">
        <f t="shared" si="66"/>
        <v>#VALUE!</v>
      </c>
      <c r="D426" t="e">
        <f t="shared" si="67"/>
        <v>#VALUE!</v>
      </c>
      <c r="E426" t="e">
        <f t="shared" si="68"/>
        <v>#VALUE!</v>
      </c>
      <c r="F426" t="e">
        <f t="shared" si="69"/>
        <v>#VALUE!</v>
      </c>
      <c r="G426">
        <v>0</v>
      </c>
      <c r="H426" t="e">
        <f t="shared" si="70"/>
        <v>#VALUE!</v>
      </c>
      <c r="I426" t="e">
        <f t="shared" si="71"/>
        <v>#VALUE!</v>
      </c>
      <c r="J426" t="e">
        <f t="shared" si="72"/>
        <v>#VALUE!</v>
      </c>
      <c r="K426" t="str">
        <f t="shared" si="73"/>
        <v/>
      </c>
      <c r="L426" t="str">
        <f t="shared" si="74"/>
        <v/>
      </c>
      <c r="M426" t="str">
        <f t="shared" si="75"/>
        <v/>
      </c>
      <c r="N426" t="str">
        <f t="shared" si="76"/>
        <v/>
      </c>
    </row>
    <row r="427" spans="1:14" x14ac:dyDescent="0.25">
      <c r="A427" s="4" t="str">
        <f>IF('True_Odds_Calculator_2-way'!A428="","",'True_Odds_Calculator_2-way'!A428)</f>
        <v/>
      </c>
      <c r="B427" s="4" t="str">
        <f>IF('True_Odds_Calculator_2-way'!B428="","",'True_Odds_Calculator_2-way'!B428)</f>
        <v/>
      </c>
      <c r="C427" s="4" t="e">
        <f t="shared" si="66"/>
        <v>#VALUE!</v>
      </c>
      <c r="D427" t="e">
        <f t="shared" si="67"/>
        <v>#VALUE!</v>
      </c>
      <c r="E427" t="e">
        <f t="shared" si="68"/>
        <v>#VALUE!</v>
      </c>
      <c r="F427" t="e">
        <f t="shared" si="69"/>
        <v>#VALUE!</v>
      </c>
      <c r="G427">
        <v>0</v>
      </c>
      <c r="H427" t="e">
        <f t="shared" si="70"/>
        <v>#VALUE!</v>
      </c>
      <c r="I427" t="e">
        <f t="shared" si="71"/>
        <v>#VALUE!</v>
      </c>
      <c r="J427" t="e">
        <f t="shared" si="72"/>
        <v>#VALUE!</v>
      </c>
      <c r="K427" t="str">
        <f t="shared" si="73"/>
        <v/>
      </c>
      <c r="L427" t="str">
        <f t="shared" si="74"/>
        <v/>
      </c>
      <c r="M427" t="str">
        <f t="shared" si="75"/>
        <v/>
      </c>
      <c r="N427" t="str">
        <f t="shared" si="76"/>
        <v/>
      </c>
    </row>
    <row r="428" spans="1:14" x14ac:dyDescent="0.25">
      <c r="A428" s="4" t="str">
        <f>IF('True_Odds_Calculator_2-way'!A429="","",'True_Odds_Calculator_2-way'!A429)</f>
        <v/>
      </c>
      <c r="B428" s="4" t="str">
        <f>IF('True_Odds_Calculator_2-way'!B429="","",'True_Odds_Calculator_2-way'!B429)</f>
        <v/>
      </c>
      <c r="C428" s="4" t="e">
        <f t="shared" si="66"/>
        <v>#VALUE!</v>
      </c>
      <c r="D428" t="e">
        <f t="shared" si="67"/>
        <v>#VALUE!</v>
      </c>
      <c r="E428" t="e">
        <f t="shared" si="68"/>
        <v>#VALUE!</v>
      </c>
      <c r="F428" t="e">
        <f t="shared" si="69"/>
        <v>#VALUE!</v>
      </c>
      <c r="G428">
        <v>0</v>
      </c>
      <c r="H428" t="e">
        <f t="shared" si="70"/>
        <v>#VALUE!</v>
      </c>
      <c r="I428" t="e">
        <f t="shared" si="71"/>
        <v>#VALUE!</v>
      </c>
      <c r="J428" t="e">
        <f t="shared" si="72"/>
        <v>#VALUE!</v>
      </c>
      <c r="K428" t="str">
        <f t="shared" si="73"/>
        <v/>
      </c>
      <c r="L428" t="str">
        <f t="shared" si="74"/>
        <v/>
      </c>
      <c r="M428" t="str">
        <f t="shared" si="75"/>
        <v/>
      </c>
      <c r="N428" t="str">
        <f t="shared" si="76"/>
        <v/>
      </c>
    </row>
    <row r="429" spans="1:14" x14ac:dyDescent="0.25">
      <c r="A429" s="4" t="str">
        <f>IF('True_Odds_Calculator_2-way'!A430="","",'True_Odds_Calculator_2-way'!A430)</f>
        <v/>
      </c>
      <c r="B429" s="4" t="str">
        <f>IF('True_Odds_Calculator_2-way'!B430="","",'True_Odds_Calculator_2-way'!B430)</f>
        <v/>
      </c>
      <c r="C429" s="4" t="e">
        <f t="shared" si="66"/>
        <v>#VALUE!</v>
      </c>
      <c r="D429" t="e">
        <f t="shared" si="67"/>
        <v>#VALUE!</v>
      </c>
      <c r="E429" t="e">
        <f t="shared" si="68"/>
        <v>#VALUE!</v>
      </c>
      <c r="F429" t="e">
        <f t="shared" si="69"/>
        <v>#VALUE!</v>
      </c>
      <c r="G429">
        <v>0</v>
      </c>
      <c r="H429" t="e">
        <f t="shared" si="70"/>
        <v>#VALUE!</v>
      </c>
      <c r="I429" t="e">
        <f t="shared" si="71"/>
        <v>#VALUE!</v>
      </c>
      <c r="J429" t="e">
        <f t="shared" si="72"/>
        <v>#VALUE!</v>
      </c>
      <c r="K429" t="str">
        <f t="shared" si="73"/>
        <v/>
      </c>
      <c r="L429" t="str">
        <f t="shared" si="74"/>
        <v/>
      </c>
      <c r="M429" t="str">
        <f t="shared" si="75"/>
        <v/>
      </c>
      <c r="N429" t="str">
        <f t="shared" si="76"/>
        <v/>
      </c>
    </row>
    <row r="430" spans="1:14" x14ac:dyDescent="0.25">
      <c r="A430" s="4" t="str">
        <f>IF('True_Odds_Calculator_2-way'!A431="","",'True_Odds_Calculator_2-way'!A431)</f>
        <v/>
      </c>
      <c r="B430" s="4" t="str">
        <f>IF('True_Odds_Calculator_2-way'!B431="","",'True_Odds_Calculator_2-way'!B431)</f>
        <v/>
      </c>
      <c r="C430" s="4" t="e">
        <f t="shared" si="66"/>
        <v>#VALUE!</v>
      </c>
      <c r="D430" t="e">
        <f t="shared" si="67"/>
        <v>#VALUE!</v>
      </c>
      <c r="E430" t="e">
        <f t="shared" si="68"/>
        <v>#VALUE!</v>
      </c>
      <c r="F430" t="e">
        <f t="shared" si="69"/>
        <v>#VALUE!</v>
      </c>
      <c r="G430">
        <v>0</v>
      </c>
      <c r="H430" t="e">
        <f t="shared" si="70"/>
        <v>#VALUE!</v>
      </c>
      <c r="I430" t="e">
        <f t="shared" si="71"/>
        <v>#VALUE!</v>
      </c>
      <c r="J430" t="e">
        <f t="shared" si="72"/>
        <v>#VALUE!</v>
      </c>
      <c r="K430" t="str">
        <f t="shared" si="73"/>
        <v/>
      </c>
      <c r="L430" t="str">
        <f t="shared" si="74"/>
        <v/>
      </c>
      <c r="M430" t="str">
        <f t="shared" si="75"/>
        <v/>
      </c>
      <c r="N430" t="str">
        <f t="shared" si="76"/>
        <v/>
      </c>
    </row>
    <row r="431" spans="1:14" x14ac:dyDescent="0.25">
      <c r="A431" s="4" t="str">
        <f>IF('True_Odds_Calculator_2-way'!A432="","",'True_Odds_Calculator_2-way'!A432)</f>
        <v/>
      </c>
      <c r="B431" s="4" t="str">
        <f>IF('True_Odds_Calculator_2-way'!B432="","",'True_Odds_Calculator_2-way'!B432)</f>
        <v/>
      </c>
      <c r="C431" s="4" t="e">
        <f t="shared" si="66"/>
        <v>#VALUE!</v>
      </c>
      <c r="D431" t="e">
        <f t="shared" si="67"/>
        <v>#VALUE!</v>
      </c>
      <c r="E431" t="e">
        <f t="shared" si="68"/>
        <v>#VALUE!</v>
      </c>
      <c r="F431" t="e">
        <f t="shared" si="69"/>
        <v>#VALUE!</v>
      </c>
      <c r="G431">
        <v>0</v>
      </c>
      <c r="H431" t="e">
        <f t="shared" si="70"/>
        <v>#VALUE!</v>
      </c>
      <c r="I431" t="e">
        <f t="shared" si="71"/>
        <v>#VALUE!</v>
      </c>
      <c r="J431" t="e">
        <f t="shared" si="72"/>
        <v>#VALUE!</v>
      </c>
      <c r="K431" t="str">
        <f t="shared" si="73"/>
        <v/>
      </c>
      <c r="L431" t="str">
        <f t="shared" si="74"/>
        <v/>
      </c>
      <c r="M431" t="str">
        <f t="shared" si="75"/>
        <v/>
      </c>
      <c r="N431" t="str">
        <f t="shared" si="76"/>
        <v/>
      </c>
    </row>
    <row r="432" spans="1:14" x14ac:dyDescent="0.25">
      <c r="A432" s="4" t="str">
        <f>IF('True_Odds_Calculator_2-way'!A433="","",'True_Odds_Calculator_2-way'!A433)</f>
        <v/>
      </c>
      <c r="B432" s="4" t="str">
        <f>IF('True_Odds_Calculator_2-way'!B433="","",'True_Odds_Calculator_2-way'!B433)</f>
        <v/>
      </c>
      <c r="C432" s="4" t="e">
        <f t="shared" si="66"/>
        <v>#VALUE!</v>
      </c>
      <c r="D432" t="e">
        <f t="shared" si="67"/>
        <v>#VALUE!</v>
      </c>
      <c r="E432" t="e">
        <f t="shared" si="68"/>
        <v>#VALUE!</v>
      </c>
      <c r="F432" t="e">
        <f t="shared" si="69"/>
        <v>#VALUE!</v>
      </c>
      <c r="G432">
        <v>0</v>
      </c>
      <c r="H432" t="e">
        <f t="shared" si="70"/>
        <v>#VALUE!</v>
      </c>
      <c r="I432" t="e">
        <f t="shared" si="71"/>
        <v>#VALUE!</v>
      </c>
      <c r="J432" t="e">
        <f t="shared" si="72"/>
        <v>#VALUE!</v>
      </c>
      <c r="K432" t="str">
        <f t="shared" si="73"/>
        <v/>
      </c>
      <c r="L432" t="str">
        <f t="shared" si="74"/>
        <v/>
      </c>
      <c r="M432" t="str">
        <f t="shared" si="75"/>
        <v/>
      </c>
      <c r="N432" t="str">
        <f t="shared" si="76"/>
        <v/>
      </c>
    </row>
    <row r="433" spans="1:14" x14ac:dyDescent="0.25">
      <c r="A433" s="4" t="str">
        <f>IF('True_Odds_Calculator_2-way'!A434="","",'True_Odds_Calculator_2-way'!A434)</f>
        <v/>
      </c>
      <c r="B433" s="4" t="str">
        <f>IF('True_Odds_Calculator_2-way'!B434="","",'True_Odds_Calculator_2-way'!B434)</f>
        <v/>
      </c>
      <c r="C433" s="4" t="e">
        <f t="shared" si="66"/>
        <v>#VALUE!</v>
      </c>
      <c r="D433" t="e">
        <f t="shared" si="67"/>
        <v>#VALUE!</v>
      </c>
      <c r="E433" t="e">
        <f t="shared" si="68"/>
        <v>#VALUE!</v>
      </c>
      <c r="F433" t="e">
        <f t="shared" si="69"/>
        <v>#VALUE!</v>
      </c>
      <c r="G433">
        <v>0</v>
      </c>
      <c r="H433" t="e">
        <f t="shared" si="70"/>
        <v>#VALUE!</v>
      </c>
      <c r="I433" t="e">
        <f t="shared" si="71"/>
        <v>#VALUE!</v>
      </c>
      <c r="J433" t="e">
        <f t="shared" si="72"/>
        <v>#VALUE!</v>
      </c>
      <c r="K433" t="str">
        <f t="shared" si="73"/>
        <v/>
      </c>
      <c r="L433" t="str">
        <f t="shared" si="74"/>
        <v/>
      </c>
      <c r="M433" t="str">
        <f t="shared" si="75"/>
        <v/>
      </c>
      <c r="N433" t="str">
        <f t="shared" si="76"/>
        <v/>
      </c>
    </row>
    <row r="434" spans="1:14" x14ac:dyDescent="0.25">
      <c r="A434" s="4" t="str">
        <f>IF('True_Odds_Calculator_2-way'!A435="","",'True_Odds_Calculator_2-way'!A435)</f>
        <v/>
      </c>
      <c r="B434" s="4" t="str">
        <f>IF('True_Odds_Calculator_2-way'!B435="","",'True_Odds_Calculator_2-way'!B435)</f>
        <v/>
      </c>
      <c r="C434" s="4" t="e">
        <f t="shared" si="66"/>
        <v>#VALUE!</v>
      </c>
      <c r="D434" t="e">
        <f t="shared" si="67"/>
        <v>#VALUE!</v>
      </c>
      <c r="E434" t="e">
        <f t="shared" si="68"/>
        <v>#VALUE!</v>
      </c>
      <c r="F434" t="e">
        <f t="shared" si="69"/>
        <v>#VALUE!</v>
      </c>
      <c r="G434">
        <v>0</v>
      </c>
      <c r="H434" t="e">
        <f t="shared" si="70"/>
        <v>#VALUE!</v>
      </c>
      <c r="I434" t="e">
        <f t="shared" si="71"/>
        <v>#VALUE!</v>
      </c>
      <c r="J434" t="e">
        <f t="shared" si="72"/>
        <v>#VALUE!</v>
      </c>
      <c r="K434" t="str">
        <f t="shared" si="73"/>
        <v/>
      </c>
      <c r="L434" t="str">
        <f t="shared" si="74"/>
        <v/>
      </c>
      <c r="M434" t="str">
        <f t="shared" si="75"/>
        <v/>
      </c>
      <c r="N434" t="str">
        <f t="shared" si="76"/>
        <v/>
      </c>
    </row>
    <row r="435" spans="1:14" x14ac:dyDescent="0.25">
      <c r="A435" s="4" t="str">
        <f>IF('True_Odds_Calculator_2-way'!A436="","",'True_Odds_Calculator_2-way'!A436)</f>
        <v/>
      </c>
      <c r="B435" s="4" t="str">
        <f>IF('True_Odds_Calculator_2-way'!B436="","",'True_Odds_Calculator_2-way'!B436)</f>
        <v/>
      </c>
      <c r="C435" s="4" t="e">
        <f t="shared" si="66"/>
        <v>#VALUE!</v>
      </c>
      <c r="D435" t="e">
        <f t="shared" si="67"/>
        <v>#VALUE!</v>
      </c>
      <c r="E435" t="e">
        <f t="shared" si="68"/>
        <v>#VALUE!</v>
      </c>
      <c r="F435" t="e">
        <f t="shared" si="69"/>
        <v>#VALUE!</v>
      </c>
      <c r="G435">
        <v>0</v>
      </c>
      <c r="H435" t="e">
        <f t="shared" si="70"/>
        <v>#VALUE!</v>
      </c>
      <c r="I435" t="e">
        <f t="shared" si="71"/>
        <v>#VALUE!</v>
      </c>
      <c r="J435" t="e">
        <f t="shared" si="72"/>
        <v>#VALUE!</v>
      </c>
      <c r="K435" t="str">
        <f t="shared" si="73"/>
        <v/>
      </c>
      <c r="L435" t="str">
        <f t="shared" si="74"/>
        <v/>
      </c>
      <c r="M435" t="str">
        <f t="shared" si="75"/>
        <v/>
      </c>
      <c r="N435" t="str">
        <f t="shared" si="76"/>
        <v/>
      </c>
    </row>
    <row r="436" spans="1:14" x14ac:dyDescent="0.25">
      <c r="A436" s="4" t="str">
        <f>IF('True_Odds_Calculator_2-way'!A437="","",'True_Odds_Calculator_2-way'!A437)</f>
        <v/>
      </c>
      <c r="B436" s="4" t="str">
        <f>IF('True_Odds_Calculator_2-way'!B437="","",'True_Odds_Calculator_2-way'!B437)</f>
        <v/>
      </c>
      <c r="C436" s="4" t="e">
        <f t="shared" si="66"/>
        <v>#VALUE!</v>
      </c>
      <c r="D436" t="e">
        <f t="shared" si="67"/>
        <v>#VALUE!</v>
      </c>
      <c r="E436" t="e">
        <f t="shared" si="68"/>
        <v>#VALUE!</v>
      </c>
      <c r="F436" t="e">
        <f t="shared" si="69"/>
        <v>#VALUE!</v>
      </c>
      <c r="G436">
        <v>0</v>
      </c>
      <c r="H436" t="e">
        <f t="shared" si="70"/>
        <v>#VALUE!</v>
      </c>
      <c r="I436" t="e">
        <f t="shared" si="71"/>
        <v>#VALUE!</v>
      </c>
      <c r="J436" t="e">
        <f t="shared" si="72"/>
        <v>#VALUE!</v>
      </c>
      <c r="K436" t="str">
        <f t="shared" si="73"/>
        <v/>
      </c>
      <c r="L436" t="str">
        <f t="shared" si="74"/>
        <v/>
      </c>
      <c r="M436" t="str">
        <f t="shared" si="75"/>
        <v/>
      </c>
      <c r="N436" t="str">
        <f t="shared" si="76"/>
        <v/>
      </c>
    </row>
    <row r="437" spans="1:14" x14ac:dyDescent="0.25">
      <c r="A437" s="4" t="str">
        <f>IF('True_Odds_Calculator_2-way'!A438="","",'True_Odds_Calculator_2-way'!A438)</f>
        <v/>
      </c>
      <c r="B437" s="4" t="str">
        <f>IF('True_Odds_Calculator_2-way'!B438="","",'True_Odds_Calculator_2-way'!B438)</f>
        <v/>
      </c>
      <c r="C437" s="4" t="e">
        <f t="shared" si="66"/>
        <v>#VALUE!</v>
      </c>
      <c r="D437" t="e">
        <f t="shared" si="67"/>
        <v>#VALUE!</v>
      </c>
      <c r="E437" t="e">
        <f t="shared" si="68"/>
        <v>#VALUE!</v>
      </c>
      <c r="F437" t="e">
        <f t="shared" si="69"/>
        <v>#VALUE!</v>
      </c>
      <c r="G437">
        <v>0</v>
      </c>
      <c r="H437" t="e">
        <f t="shared" si="70"/>
        <v>#VALUE!</v>
      </c>
      <c r="I437" t="e">
        <f t="shared" si="71"/>
        <v>#VALUE!</v>
      </c>
      <c r="J437" t="e">
        <f t="shared" si="72"/>
        <v>#VALUE!</v>
      </c>
      <c r="K437" t="str">
        <f t="shared" si="73"/>
        <v/>
      </c>
      <c r="L437" t="str">
        <f t="shared" si="74"/>
        <v/>
      </c>
      <c r="M437" t="str">
        <f t="shared" si="75"/>
        <v/>
      </c>
      <c r="N437" t="str">
        <f t="shared" si="76"/>
        <v/>
      </c>
    </row>
    <row r="438" spans="1:14" x14ac:dyDescent="0.25">
      <c r="A438" s="4" t="str">
        <f>IF('True_Odds_Calculator_2-way'!A439="","",'True_Odds_Calculator_2-way'!A439)</f>
        <v/>
      </c>
      <c r="B438" s="4" t="str">
        <f>IF('True_Odds_Calculator_2-way'!B439="","",'True_Odds_Calculator_2-way'!B439)</f>
        <v/>
      </c>
      <c r="C438" s="4" t="e">
        <f t="shared" si="66"/>
        <v>#VALUE!</v>
      </c>
      <c r="D438" t="e">
        <f t="shared" si="67"/>
        <v>#VALUE!</v>
      </c>
      <c r="E438" t="e">
        <f t="shared" si="68"/>
        <v>#VALUE!</v>
      </c>
      <c r="F438" t="e">
        <f t="shared" si="69"/>
        <v>#VALUE!</v>
      </c>
      <c r="G438">
        <v>0</v>
      </c>
      <c r="H438" t="e">
        <f t="shared" si="70"/>
        <v>#VALUE!</v>
      </c>
      <c r="I438" t="e">
        <f t="shared" si="71"/>
        <v>#VALUE!</v>
      </c>
      <c r="J438" t="e">
        <f t="shared" si="72"/>
        <v>#VALUE!</v>
      </c>
      <c r="K438" t="str">
        <f t="shared" si="73"/>
        <v/>
      </c>
      <c r="L438" t="str">
        <f t="shared" si="74"/>
        <v/>
      </c>
      <c r="M438" t="str">
        <f t="shared" si="75"/>
        <v/>
      </c>
      <c r="N438" t="str">
        <f t="shared" si="76"/>
        <v/>
      </c>
    </row>
    <row r="439" spans="1:14" x14ac:dyDescent="0.25">
      <c r="A439" s="4" t="str">
        <f>IF('True_Odds_Calculator_2-way'!A440="","",'True_Odds_Calculator_2-way'!A440)</f>
        <v/>
      </c>
      <c r="B439" s="4" t="str">
        <f>IF('True_Odds_Calculator_2-way'!B440="","",'True_Odds_Calculator_2-way'!B440)</f>
        <v/>
      </c>
      <c r="C439" s="4" t="e">
        <f t="shared" si="66"/>
        <v>#VALUE!</v>
      </c>
      <c r="D439" t="e">
        <f t="shared" si="67"/>
        <v>#VALUE!</v>
      </c>
      <c r="E439" t="e">
        <f t="shared" si="68"/>
        <v>#VALUE!</v>
      </c>
      <c r="F439" t="e">
        <f t="shared" si="69"/>
        <v>#VALUE!</v>
      </c>
      <c r="G439">
        <v>0</v>
      </c>
      <c r="H439" t="e">
        <f t="shared" si="70"/>
        <v>#VALUE!</v>
      </c>
      <c r="I439" t="e">
        <f t="shared" si="71"/>
        <v>#VALUE!</v>
      </c>
      <c r="J439" t="e">
        <f t="shared" si="72"/>
        <v>#VALUE!</v>
      </c>
      <c r="K439" t="str">
        <f t="shared" si="73"/>
        <v/>
      </c>
      <c r="L439" t="str">
        <f t="shared" si="74"/>
        <v/>
      </c>
      <c r="M439" t="str">
        <f t="shared" si="75"/>
        <v/>
      </c>
      <c r="N439" t="str">
        <f t="shared" si="76"/>
        <v/>
      </c>
    </row>
    <row r="440" spans="1:14" x14ac:dyDescent="0.25">
      <c r="A440" s="4" t="str">
        <f>IF('True_Odds_Calculator_2-way'!A441="","",'True_Odds_Calculator_2-way'!A441)</f>
        <v/>
      </c>
      <c r="B440" s="4" t="str">
        <f>IF('True_Odds_Calculator_2-way'!B441="","",'True_Odds_Calculator_2-way'!B441)</f>
        <v/>
      </c>
      <c r="C440" s="4" t="e">
        <f t="shared" si="66"/>
        <v>#VALUE!</v>
      </c>
      <c r="D440" t="e">
        <f t="shared" si="67"/>
        <v>#VALUE!</v>
      </c>
      <c r="E440" t="e">
        <f t="shared" si="68"/>
        <v>#VALUE!</v>
      </c>
      <c r="F440" t="e">
        <f t="shared" si="69"/>
        <v>#VALUE!</v>
      </c>
      <c r="G440">
        <v>0</v>
      </c>
      <c r="H440" t="e">
        <f t="shared" si="70"/>
        <v>#VALUE!</v>
      </c>
      <c r="I440" t="e">
        <f t="shared" si="71"/>
        <v>#VALUE!</v>
      </c>
      <c r="J440" t="e">
        <f t="shared" si="72"/>
        <v>#VALUE!</v>
      </c>
      <c r="K440" t="str">
        <f t="shared" si="73"/>
        <v/>
      </c>
      <c r="L440" t="str">
        <f t="shared" si="74"/>
        <v/>
      </c>
      <c r="M440" t="str">
        <f t="shared" si="75"/>
        <v/>
      </c>
      <c r="N440" t="str">
        <f t="shared" si="76"/>
        <v/>
      </c>
    </row>
    <row r="441" spans="1:14" x14ac:dyDescent="0.25">
      <c r="A441" s="4" t="str">
        <f>IF('True_Odds_Calculator_2-way'!A442="","",'True_Odds_Calculator_2-way'!A442)</f>
        <v/>
      </c>
      <c r="B441" s="4" t="str">
        <f>IF('True_Odds_Calculator_2-way'!B442="","",'True_Odds_Calculator_2-way'!B442)</f>
        <v/>
      </c>
      <c r="C441" s="4" t="e">
        <f t="shared" si="66"/>
        <v>#VALUE!</v>
      </c>
      <c r="D441" t="e">
        <f t="shared" si="67"/>
        <v>#VALUE!</v>
      </c>
      <c r="E441" t="e">
        <f t="shared" si="68"/>
        <v>#VALUE!</v>
      </c>
      <c r="F441" t="e">
        <f t="shared" si="69"/>
        <v>#VALUE!</v>
      </c>
      <c r="G441">
        <v>0</v>
      </c>
      <c r="H441" t="e">
        <f t="shared" si="70"/>
        <v>#VALUE!</v>
      </c>
      <c r="I441" t="e">
        <f t="shared" si="71"/>
        <v>#VALUE!</v>
      </c>
      <c r="J441" t="e">
        <f t="shared" si="72"/>
        <v>#VALUE!</v>
      </c>
      <c r="K441" t="str">
        <f t="shared" si="73"/>
        <v/>
      </c>
      <c r="L441" t="str">
        <f t="shared" si="74"/>
        <v/>
      </c>
      <c r="M441" t="str">
        <f t="shared" si="75"/>
        <v/>
      </c>
      <c r="N441" t="str">
        <f t="shared" si="76"/>
        <v/>
      </c>
    </row>
    <row r="442" spans="1:14" x14ac:dyDescent="0.25">
      <c r="A442" s="4" t="str">
        <f>IF('True_Odds_Calculator_2-way'!A443="","",'True_Odds_Calculator_2-way'!A443)</f>
        <v/>
      </c>
      <c r="B442" s="4" t="str">
        <f>IF('True_Odds_Calculator_2-way'!B443="","",'True_Odds_Calculator_2-way'!B443)</f>
        <v/>
      </c>
      <c r="C442" s="4" t="e">
        <f t="shared" si="66"/>
        <v>#VALUE!</v>
      </c>
      <c r="D442" t="e">
        <f t="shared" si="67"/>
        <v>#VALUE!</v>
      </c>
      <c r="E442" t="e">
        <f t="shared" si="68"/>
        <v>#VALUE!</v>
      </c>
      <c r="F442" t="e">
        <f t="shared" si="69"/>
        <v>#VALUE!</v>
      </c>
      <c r="G442">
        <v>0</v>
      </c>
      <c r="H442" t="e">
        <f t="shared" si="70"/>
        <v>#VALUE!</v>
      </c>
      <c r="I442" t="e">
        <f t="shared" si="71"/>
        <v>#VALUE!</v>
      </c>
      <c r="J442" t="e">
        <f t="shared" si="72"/>
        <v>#VALUE!</v>
      </c>
      <c r="K442" t="str">
        <f t="shared" si="73"/>
        <v/>
      </c>
      <c r="L442" t="str">
        <f t="shared" si="74"/>
        <v/>
      </c>
      <c r="M442" t="str">
        <f t="shared" si="75"/>
        <v/>
      </c>
      <c r="N442" t="str">
        <f t="shared" si="76"/>
        <v/>
      </c>
    </row>
    <row r="443" spans="1:14" x14ac:dyDescent="0.25">
      <c r="A443" s="4" t="str">
        <f>IF('True_Odds_Calculator_2-way'!A444="","",'True_Odds_Calculator_2-way'!A444)</f>
        <v/>
      </c>
      <c r="B443" s="4" t="str">
        <f>IF('True_Odds_Calculator_2-way'!B444="","",'True_Odds_Calculator_2-way'!B444)</f>
        <v/>
      </c>
      <c r="C443" s="4" t="e">
        <f t="shared" si="66"/>
        <v>#VALUE!</v>
      </c>
      <c r="D443" t="e">
        <f t="shared" si="67"/>
        <v>#VALUE!</v>
      </c>
      <c r="E443" t="e">
        <f t="shared" si="68"/>
        <v>#VALUE!</v>
      </c>
      <c r="F443" t="e">
        <f t="shared" si="69"/>
        <v>#VALUE!</v>
      </c>
      <c r="G443">
        <v>0</v>
      </c>
      <c r="H443" t="e">
        <f t="shared" si="70"/>
        <v>#VALUE!</v>
      </c>
      <c r="I443" t="e">
        <f t="shared" si="71"/>
        <v>#VALUE!</v>
      </c>
      <c r="J443" t="e">
        <f t="shared" si="72"/>
        <v>#VALUE!</v>
      </c>
      <c r="K443" t="str">
        <f t="shared" si="73"/>
        <v/>
      </c>
      <c r="L443" t="str">
        <f t="shared" si="74"/>
        <v/>
      </c>
      <c r="M443" t="str">
        <f t="shared" si="75"/>
        <v/>
      </c>
      <c r="N443" t="str">
        <f t="shared" si="76"/>
        <v/>
      </c>
    </row>
    <row r="444" spans="1:14" x14ac:dyDescent="0.25">
      <c r="A444" s="4" t="str">
        <f>IF('True_Odds_Calculator_2-way'!A445="","",'True_Odds_Calculator_2-way'!A445)</f>
        <v/>
      </c>
      <c r="B444" s="4" t="str">
        <f>IF('True_Odds_Calculator_2-way'!B445="","",'True_Odds_Calculator_2-way'!B445)</f>
        <v/>
      </c>
      <c r="C444" s="4" t="e">
        <f t="shared" si="66"/>
        <v>#VALUE!</v>
      </c>
      <c r="D444" t="e">
        <f t="shared" si="67"/>
        <v>#VALUE!</v>
      </c>
      <c r="E444" t="e">
        <f t="shared" si="68"/>
        <v>#VALUE!</v>
      </c>
      <c r="F444" t="e">
        <f t="shared" si="69"/>
        <v>#VALUE!</v>
      </c>
      <c r="G444">
        <v>0</v>
      </c>
      <c r="H444" t="e">
        <f t="shared" si="70"/>
        <v>#VALUE!</v>
      </c>
      <c r="I444" t="e">
        <f t="shared" si="71"/>
        <v>#VALUE!</v>
      </c>
      <c r="J444" t="e">
        <f t="shared" si="72"/>
        <v>#VALUE!</v>
      </c>
      <c r="K444" t="str">
        <f t="shared" si="73"/>
        <v/>
      </c>
      <c r="L444" t="str">
        <f t="shared" si="74"/>
        <v/>
      </c>
      <c r="M444" t="str">
        <f t="shared" si="75"/>
        <v/>
      </c>
      <c r="N444" t="str">
        <f t="shared" si="76"/>
        <v/>
      </c>
    </row>
    <row r="445" spans="1:14" x14ac:dyDescent="0.25">
      <c r="A445" s="4" t="str">
        <f>IF('True_Odds_Calculator_2-way'!A446="","",'True_Odds_Calculator_2-way'!A446)</f>
        <v/>
      </c>
      <c r="B445" s="4" t="str">
        <f>IF('True_Odds_Calculator_2-way'!B446="","",'True_Odds_Calculator_2-way'!B446)</f>
        <v/>
      </c>
      <c r="C445" s="4" t="e">
        <f t="shared" si="66"/>
        <v>#VALUE!</v>
      </c>
      <c r="D445" t="e">
        <f t="shared" si="67"/>
        <v>#VALUE!</v>
      </c>
      <c r="E445" t="e">
        <f t="shared" si="68"/>
        <v>#VALUE!</v>
      </c>
      <c r="F445" t="e">
        <f t="shared" si="69"/>
        <v>#VALUE!</v>
      </c>
      <c r="G445">
        <v>0</v>
      </c>
      <c r="H445" t="e">
        <f t="shared" si="70"/>
        <v>#VALUE!</v>
      </c>
      <c r="I445" t="e">
        <f t="shared" si="71"/>
        <v>#VALUE!</v>
      </c>
      <c r="J445" t="e">
        <f t="shared" si="72"/>
        <v>#VALUE!</v>
      </c>
      <c r="K445" t="str">
        <f t="shared" si="73"/>
        <v/>
      </c>
      <c r="L445" t="str">
        <f t="shared" si="74"/>
        <v/>
      </c>
      <c r="M445" t="str">
        <f t="shared" si="75"/>
        <v/>
      </c>
      <c r="N445" t="str">
        <f t="shared" si="76"/>
        <v/>
      </c>
    </row>
    <row r="446" spans="1:14" x14ac:dyDescent="0.25">
      <c r="A446" s="4" t="str">
        <f>IF('True_Odds_Calculator_2-way'!A447="","",'True_Odds_Calculator_2-way'!A447)</f>
        <v/>
      </c>
      <c r="B446" s="4" t="str">
        <f>IF('True_Odds_Calculator_2-way'!B447="","",'True_Odds_Calculator_2-way'!B447)</f>
        <v/>
      </c>
      <c r="C446" s="4" t="e">
        <f t="shared" si="66"/>
        <v>#VALUE!</v>
      </c>
      <c r="D446" t="e">
        <f t="shared" si="67"/>
        <v>#VALUE!</v>
      </c>
      <c r="E446" t="e">
        <f t="shared" si="68"/>
        <v>#VALUE!</v>
      </c>
      <c r="F446" t="e">
        <f t="shared" si="69"/>
        <v>#VALUE!</v>
      </c>
      <c r="G446">
        <v>0</v>
      </c>
      <c r="H446" t="e">
        <f t="shared" si="70"/>
        <v>#VALUE!</v>
      </c>
      <c r="I446" t="e">
        <f t="shared" si="71"/>
        <v>#VALUE!</v>
      </c>
      <c r="J446" t="e">
        <f t="shared" si="72"/>
        <v>#VALUE!</v>
      </c>
      <c r="K446" t="str">
        <f t="shared" si="73"/>
        <v/>
      </c>
      <c r="L446" t="str">
        <f t="shared" si="74"/>
        <v/>
      </c>
      <c r="M446" t="str">
        <f t="shared" si="75"/>
        <v/>
      </c>
      <c r="N446" t="str">
        <f t="shared" si="76"/>
        <v/>
      </c>
    </row>
    <row r="447" spans="1:14" x14ac:dyDescent="0.25">
      <c r="A447" s="4" t="str">
        <f>IF('True_Odds_Calculator_2-way'!A448="","",'True_Odds_Calculator_2-way'!A448)</f>
        <v/>
      </c>
      <c r="B447" s="4" t="str">
        <f>IF('True_Odds_Calculator_2-way'!B448="","",'True_Odds_Calculator_2-way'!B448)</f>
        <v/>
      </c>
      <c r="C447" s="4" t="e">
        <f t="shared" si="66"/>
        <v>#VALUE!</v>
      </c>
      <c r="D447" t="e">
        <f t="shared" si="67"/>
        <v>#VALUE!</v>
      </c>
      <c r="E447" t="e">
        <f t="shared" si="68"/>
        <v>#VALUE!</v>
      </c>
      <c r="F447" t="e">
        <f t="shared" si="69"/>
        <v>#VALUE!</v>
      </c>
      <c r="G447">
        <v>0</v>
      </c>
      <c r="H447" t="e">
        <f t="shared" si="70"/>
        <v>#VALUE!</v>
      </c>
      <c r="I447" t="e">
        <f t="shared" si="71"/>
        <v>#VALUE!</v>
      </c>
      <c r="J447" t="e">
        <f t="shared" si="72"/>
        <v>#VALUE!</v>
      </c>
      <c r="K447" t="str">
        <f t="shared" si="73"/>
        <v/>
      </c>
      <c r="L447" t="str">
        <f t="shared" si="74"/>
        <v/>
      </c>
      <c r="M447" t="str">
        <f t="shared" si="75"/>
        <v/>
      </c>
      <c r="N447" t="str">
        <f t="shared" si="76"/>
        <v/>
      </c>
    </row>
    <row r="448" spans="1:14" x14ac:dyDescent="0.25">
      <c r="A448" s="4" t="str">
        <f>IF('True_Odds_Calculator_2-way'!A449="","",'True_Odds_Calculator_2-way'!A449)</f>
        <v/>
      </c>
      <c r="B448" s="4" t="str">
        <f>IF('True_Odds_Calculator_2-way'!B449="","",'True_Odds_Calculator_2-way'!B449)</f>
        <v/>
      </c>
      <c r="C448" s="4" t="e">
        <f t="shared" si="66"/>
        <v>#VALUE!</v>
      </c>
      <c r="D448" t="e">
        <f t="shared" si="67"/>
        <v>#VALUE!</v>
      </c>
      <c r="E448" t="e">
        <f t="shared" si="68"/>
        <v>#VALUE!</v>
      </c>
      <c r="F448" t="e">
        <f t="shared" si="69"/>
        <v>#VALUE!</v>
      </c>
      <c r="G448">
        <v>0</v>
      </c>
      <c r="H448" t="e">
        <f t="shared" si="70"/>
        <v>#VALUE!</v>
      </c>
      <c r="I448" t="e">
        <f t="shared" si="71"/>
        <v>#VALUE!</v>
      </c>
      <c r="J448" t="e">
        <f t="shared" si="72"/>
        <v>#VALUE!</v>
      </c>
      <c r="K448" t="str">
        <f t="shared" si="73"/>
        <v/>
      </c>
      <c r="L448" t="str">
        <f t="shared" si="74"/>
        <v/>
      </c>
      <c r="M448" t="str">
        <f t="shared" si="75"/>
        <v/>
      </c>
      <c r="N448" t="str">
        <f t="shared" si="76"/>
        <v/>
      </c>
    </row>
    <row r="449" spans="1:14" x14ac:dyDescent="0.25">
      <c r="A449" s="4" t="str">
        <f>IF('True_Odds_Calculator_2-way'!A450="","",'True_Odds_Calculator_2-way'!A450)</f>
        <v/>
      </c>
      <c r="B449" s="4" t="str">
        <f>IF('True_Odds_Calculator_2-way'!B450="","",'True_Odds_Calculator_2-way'!B450)</f>
        <v/>
      </c>
      <c r="C449" s="4" t="e">
        <f t="shared" si="66"/>
        <v>#VALUE!</v>
      </c>
      <c r="D449" t="e">
        <f t="shared" si="67"/>
        <v>#VALUE!</v>
      </c>
      <c r="E449" t="e">
        <f t="shared" si="68"/>
        <v>#VALUE!</v>
      </c>
      <c r="F449" t="e">
        <f t="shared" si="69"/>
        <v>#VALUE!</v>
      </c>
      <c r="G449">
        <v>0</v>
      </c>
      <c r="H449" t="e">
        <f t="shared" si="70"/>
        <v>#VALUE!</v>
      </c>
      <c r="I449" t="e">
        <f t="shared" si="71"/>
        <v>#VALUE!</v>
      </c>
      <c r="J449" t="e">
        <f t="shared" si="72"/>
        <v>#VALUE!</v>
      </c>
      <c r="K449" t="str">
        <f t="shared" si="73"/>
        <v/>
      </c>
      <c r="L449" t="str">
        <f t="shared" si="74"/>
        <v/>
      </c>
      <c r="M449" t="str">
        <f t="shared" si="75"/>
        <v/>
      </c>
      <c r="N449" t="str">
        <f t="shared" si="76"/>
        <v/>
      </c>
    </row>
    <row r="450" spans="1:14" x14ac:dyDescent="0.25">
      <c r="A450" s="4" t="str">
        <f>IF('True_Odds_Calculator_2-way'!A451="","",'True_Odds_Calculator_2-way'!A451)</f>
        <v/>
      </c>
      <c r="B450" s="4" t="str">
        <f>IF('True_Odds_Calculator_2-way'!B451="","",'True_Odds_Calculator_2-way'!B451)</f>
        <v/>
      </c>
      <c r="C450" s="4" t="e">
        <f t="shared" si="66"/>
        <v>#VALUE!</v>
      </c>
      <c r="D450" t="e">
        <f t="shared" si="67"/>
        <v>#VALUE!</v>
      </c>
      <c r="E450" t="e">
        <f t="shared" si="68"/>
        <v>#VALUE!</v>
      </c>
      <c r="F450" t="e">
        <f t="shared" si="69"/>
        <v>#VALUE!</v>
      </c>
      <c r="G450">
        <v>0</v>
      </c>
      <c r="H450" t="e">
        <f t="shared" si="70"/>
        <v>#VALUE!</v>
      </c>
      <c r="I450" t="e">
        <f t="shared" si="71"/>
        <v>#VALUE!</v>
      </c>
      <c r="J450" t="e">
        <f t="shared" si="72"/>
        <v>#VALUE!</v>
      </c>
      <c r="K450" t="str">
        <f t="shared" si="73"/>
        <v/>
      </c>
      <c r="L450" t="str">
        <f t="shared" si="74"/>
        <v/>
      </c>
      <c r="M450" t="str">
        <f t="shared" si="75"/>
        <v/>
      </c>
      <c r="N450" t="str">
        <f t="shared" si="76"/>
        <v/>
      </c>
    </row>
    <row r="451" spans="1:14" x14ac:dyDescent="0.25">
      <c r="A451" s="4" t="str">
        <f>IF('True_Odds_Calculator_2-way'!A452="","",'True_Odds_Calculator_2-way'!A452)</f>
        <v/>
      </c>
      <c r="B451" s="4" t="str">
        <f>IF('True_Odds_Calculator_2-way'!B452="","",'True_Odds_Calculator_2-way'!B452)</f>
        <v/>
      </c>
      <c r="C451" s="4" t="e">
        <f t="shared" ref="C451:C514" si="77">1/A451</f>
        <v>#VALUE!</v>
      </c>
      <c r="D451" t="e">
        <f t="shared" ref="D451:D514" si="78">1/B451</f>
        <v>#VALUE!</v>
      </c>
      <c r="E451" t="e">
        <f t="shared" ref="E451:E514" si="79">C451+D451-1</f>
        <v>#VALUE!</v>
      </c>
      <c r="F451" t="e">
        <f t="shared" ref="F451:F514" si="80">C451+D451-(C451*D451)-1</f>
        <v>#VALUE!</v>
      </c>
      <c r="G451">
        <v>0</v>
      </c>
      <c r="H451" t="e">
        <f t="shared" ref="H451:H514" si="81">C451*D451</f>
        <v>#VALUE!</v>
      </c>
      <c r="I451" t="e">
        <f t="shared" ref="I451:I514" si="82">((-4*F451*H451)^0.5)/(2*F451)</f>
        <v>#VALUE!</v>
      </c>
      <c r="J451" t="e">
        <f t="shared" ref="J451:J514" si="83">(-((-4*F451*H451)^0.5))/(2*F451)</f>
        <v>#VALUE!</v>
      </c>
      <c r="K451" t="str">
        <f t="shared" ref="K451:K514" si="84">IF(A451="","",(C451/($J451+C451-($J451*C451))))</f>
        <v/>
      </c>
      <c r="L451" t="str">
        <f t="shared" ref="L451:L514" si="85">IF(B451="","",(D451/($J451+D451-($J451*D451))))</f>
        <v/>
      </c>
      <c r="M451" t="str">
        <f t="shared" ref="M451:M514" si="86">IF(A451="","",1/K451)</f>
        <v/>
      </c>
      <c r="N451" t="str">
        <f t="shared" ref="N451:N514" si="87">IF(B451="","",1/L451)</f>
        <v/>
      </c>
    </row>
    <row r="452" spans="1:14" x14ac:dyDescent="0.25">
      <c r="A452" s="4" t="str">
        <f>IF('True_Odds_Calculator_2-way'!A453="","",'True_Odds_Calculator_2-way'!A453)</f>
        <v/>
      </c>
      <c r="B452" s="4" t="str">
        <f>IF('True_Odds_Calculator_2-way'!B453="","",'True_Odds_Calculator_2-way'!B453)</f>
        <v/>
      </c>
      <c r="C452" s="4" t="e">
        <f t="shared" si="77"/>
        <v>#VALUE!</v>
      </c>
      <c r="D452" t="e">
        <f t="shared" si="78"/>
        <v>#VALUE!</v>
      </c>
      <c r="E452" t="e">
        <f t="shared" si="79"/>
        <v>#VALUE!</v>
      </c>
      <c r="F452" t="e">
        <f t="shared" si="80"/>
        <v>#VALUE!</v>
      </c>
      <c r="G452">
        <v>0</v>
      </c>
      <c r="H452" t="e">
        <f t="shared" si="81"/>
        <v>#VALUE!</v>
      </c>
      <c r="I452" t="e">
        <f t="shared" si="82"/>
        <v>#VALUE!</v>
      </c>
      <c r="J452" t="e">
        <f t="shared" si="83"/>
        <v>#VALUE!</v>
      </c>
      <c r="K452" t="str">
        <f t="shared" si="84"/>
        <v/>
      </c>
      <c r="L452" t="str">
        <f t="shared" si="85"/>
        <v/>
      </c>
      <c r="M452" t="str">
        <f t="shared" si="86"/>
        <v/>
      </c>
      <c r="N452" t="str">
        <f t="shared" si="87"/>
        <v/>
      </c>
    </row>
    <row r="453" spans="1:14" x14ac:dyDescent="0.25">
      <c r="A453" s="4" t="str">
        <f>IF('True_Odds_Calculator_2-way'!A454="","",'True_Odds_Calculator_2-way'!A454)</f>
        <v/>
      </c>
      <c r="B453" s="4" t="str">
        <f>IF('True_Odds_Calculator_2-way'!B454="","",'True_Odds_Calculator_2-way'!B454)</f>
        <v/>
      </c>
      <c r="C453" s="4" t="e">
        <f t="shared" si="77"/>
        <v>#VALUE!</v>
      </c>
      <c r="D453" t="e">
        <f t="shared" si="78"/>
        <v>#VALUE!</v>
      </c>
      <c r="E453" t="e">
        <f t="shared" si="79"/>
        <v>#VALUE!</v>
      </c>
      <c r="F453" t="e">
        <f t="shared" si="80"/>
        <v>#VALUE!</v>
      </c>
      <c r="G453">
        <v>0</v>
      </c>
      <c r="H453" t="e">
        <f t="shared" si="81"/>
        <v>#VALUE!</v>
      </c>
      <c r="I453" t="e">
        <f t="shared" si="82"/>
        <v>#VALUE!</v>
      </c>
      <c r="J453" t="e">
        <f t="shared" si="83"/>
        <v>#VALUE!</v>
      </c>
      <c r="K453" t="str">
        <f t="shared" si="84"/>
        <v/>
      </c>
      <c r="L453" t="str">
        <f t="shared" si="85"/>
        <v/>
      </c>
      <c r="M453" t="str">
        <f t="shared" si="86"/>
        <v/>
      </c>
      <c r="N453" t="str">
        <f t="shared" si="87"/>
        <v/>
      </c>
    </row>
    <row r="454" spans="1:14" x14ac:dyDescent="0.25">
      <c r="A454" s="4" t="str">
        <f>IF('True_Odds_Calculator_2-way'!A455="","",'True_Odds_Calculator_2-way'!A455)</f>
        <v/>
      </c>
      <c r="B454" s="4" t="str">
        <f>IF('True_Odds_Calculator_2-way'!B455="","",'True_Odds_Calculator_2-way'!B455)</f>
        <v/>
      </c>
      <c r="C454" s="4" t="e">
        <f t="shared" si="77"/>
        <v>#VALUE!</v>
      </c>
      <c r="D454" t="e">
        <f t="shared" si="78"/>
        <v>#VALUE!</v>
      </c>
      <c r="E454" t="e">
        <f t="shared" si="79"/>
        <v>#VALUE!</v>
      </c>
      <c r="F454" t="e">
        <f t="shared" si="80"/>
        <v>#VALUE!</v>
      </c>
      <c r="G454">
        <v>0</v>
      </c>
      <c r="H454" t="e">
        <f t="shared" si="81"/>
        <v>#VALUE!</v>
      </c>
      <c r="I454" t="e">
        <f t="shared" si="82"/>
        <v>#VALUE!</v>
      </c>
      <c r="J454" t="e">
        <f t="shared" si="83"/>
        <v>#VALUE!</v>
      </c>
      <c r="K454" t="str">
        <f t="shared" si="84"/>
        <v/>
      </c>
      <c r="L454" t="str">
        <f t="shared" si="85"/>
        <v/>
      </c>
      <c r="M454" t="str">
        <f t="shared" si="86"/>
        <v/>
      </c>
      <c r="N454" t="str">
        <f t="shared" si="87"/>
        <v/>
      </c>
    </row>
    <row r="455" spans="1:14" x14ac:dyDescent="0.25">
      <c r="A455" s="4" t="str">
        <f>IF('True_Odds_Calculator_2-way'!A456="","",'True_Odds_Calculator_2-way'!A456)</f>
        <v/>
      </c>
      <c r="B455" s="4" t="str">
        <f>IF('True_Odds_Calculator_2-way'!B456="","",'True_Odds_Calculator_2-way'!B456)</f>
        <v/>
      </c>
      <c r="C455" s="4" t="e">
        <f t="shared" si="77"/>
        <v>#VALUE!</v>
      </c>
      <c r="D455" t="e">
        <f t="shared" si="78"/>
        <v>#VALUE!</v>
      </c>
      <c r="E455" t="e">
        <f t="shared" si="79"/>
        <v>#VALUE!</v>
      </c>
      <c r="F455" t="e">
        <f t="shared" si="80"/>
        <v>#VALUE!</v>
      </c>
      <c r="G455">
        <v>0</v>
      </c>
      <c r="H455" t="e">
        <f t="shared" si="81"/>
        <v>#VALUE!</v>
      </c>
      <c r="I455" t="e">
        <f t="shared" si="82"/>
        <v>#VALUE!</v>
      </c>
      <c r="J455" t="e">
        <f t="shared" si="83"/>
        <v>#VALUE!</v>
      </c>
      <c r="K455" t="str">
        <f t="shared" si="84"/>
        <v/>
      </c>
      <c r="L455" t="str">
        <f t="shared" si="85"/>
        <v/>
      </c>
      <c r="M455" t="str">
        <f t="shared" si="86"/>
        <v/>
      </c>
      <c r="N455" t="str">
        <f t="shared" si="87"/>
        <v/>
      </c>
    </row>
    <row r="456" spans="1:14" x14ac:dyDescent="0.25">
      <c r="A456" s="4" t="str">
        <f>IF('True_Odds_Calculator_2-way'!A457="","",'True_Odds_Calculator_2-way'!A457)</f>
        <v/>
      </c>
      <c r="B456" s="4" t="str">
        <f>IF('True_Odds_Calculator_2-way'!B457="","",'True_Odds_Calculator_2-way'!B457)</f>
        <v/>
      </c>
      <c r="C456" s="4" t="e">
        <f t="shared" si="77"/>
        <v>#VALUE!</v>
      </c>
      <c r="D456" t="e">
        <f t="shared" si="78"/>
        <v>#VALUE!</v>
      </c>
      <c r="E456" t="e">
        <f t="shared" si="79"/>
        <v>#VALUE!</v>
      </c>
      <c r="F456" t="e">
        <f t="shared" si="80"/>
        <v>#VALUE!</v>
      </c>
      <c r="G456">
        <v>0</v>
      </c>
      <c r="H456" t="e">
        <f t="shared" si="81"/>
        <v>#VALUE!</v>
      </c>
      <c r="I456" t="e">
        <f t="shared" si="82"/>
        <v>#VALUE!</v>
      </c>
      <c r="J456" t="e">
        <f t="shared" si="83"/>
        <v>#VALUE!</v>
      </c>
      <c r="K456" t="str">
        <f t="shared" si="84"/>
        <v/>
      </c>
      <c r="L456" t="str">
        <f t="shared" si="85"/>
        <v/>
      </c>
      <c r="M456" t="str">
        <f t="shared" si="86"/>
        <v/>
      </c>
      <c r="N456" t="str">
        <f t="shared" si="87"/>
        <v/>
      </c>
    </row>
    <row r="457" spans="1:14" x14ac:dyDescent="0.25">
      <c r="A457" s="4" t="str">
        <f>IF('True_Odds_Calculator_2-way'!A458="","",'True_Odds_Calculator_2-way'!A458)</f>
        <v/>
      </c>
      <c r="B457" s="4" t="str">
        <f>IF('True_Odds_Calculator_2-way'!B458="","",'True_Odds_Calculator_2-way'!B458)</f>
        <v/>
      </c>
      <c r="C457" s="4" t="e">
        <f t="shared" si="77"/>
        <v>#VALUE!</v>
      </c>
      <c r="D457" t="e">
        <f t="shared" si="78"/>
        <v>#VALUE!</v>
      </c>
      <c r="E457" t="e">
        <f t="shared" si="79"/>
        <v>#VALUE!</v>
      </c>
      <c r="F457" t="e">
        <f t="shared" si="80"/>
        <v>#VALUE!</v>
      </c>
      <c r="G457">
        <v>0</v>
      </c>
      <c r="H457" t="e">
        <f t="shared" si="81"/>
        <v>#VALUE!</v>
      </c>
      <c r="I457" t="e">
        <f t="shared" si="82"/>
        <v>#VALUE!</v>
      </c>
      <c r="J457" t="e">
        <f t="shared" si="83"/>
        <v>#VALUE!</v>
      </c>
      <c r="K457" t="str">
        <f t="shared" si="84"/>
        <v/>
      </c>
      <c r="L457" t="str">
        <f t="shared" si="85"/>
        <v/>
      </c>
      <c r="M457" t="str">
        <f t="shared" si="86"/>
        <v/>
      </c>
      <c r="N457" t="str">
        <f t="shared" si="87"/>
        <v/>
      </c>
    </row>
    <row r="458" spans="1:14" x14ac:dyDescent="0.25">
      <c r="A458" s="4" t="str">
        <f>IF('True_Odds_Calculator_2-way'!A459="","",'True_Odds_Calculator_2-way'!A459)</f>
        <v/>
      </c>
      <c r="B458" s="4" t="str">
        <f>IF('True_Odds_Calculator_2-way'!B459="","",'True_Odds_Calculator_2-way'!B459)</f>
        <v/>
      </c>
      <c r="C458" s="4" t="e">
        <f t="shared" si="77"/>
        <v>#VALUE!</v>
      </c>
      <c r="D458" t="e">
        <f t="shared" si="78"/>
        <v>#VALUE!</v>
      </c>
      <c r="E458" t="e">
        <f t="shared" si="79"/>
        <v>#VALUE!</v>
      </c>
      <c r="F458" t="e">
        <f t="shared" si="80"/>
        <v>#VALUE!</v>
      </c>
      <c r="G458">
        <v>0</v>
      </c>
      <c r="H458" t="e">
        <f t="shared" si="81"/>
        <v>#VALUE!</v>
      </c>
      <c r="I458" t="e">
        <f t="shared" si="82"/>
        <v>#VALUE!</v>
      </c>
      <c r="J458" t="e">
        <f t="shared" si="83"/>
        <v>#VALUE!</v>
      </c>
      <c r="K458" t="str">
        <f t="shared" si="84"/>
        <v/>
      </c>
      <c r="L458" t="str">
        <f t="shared" si="85"/>
        <v/>
      </c>
      <c r="M458" t="str">
        <f t="shared" si="86"/>
        <v/>
      </c>
      <c r="N458" t="str">
        <f t="shared" si="87"/>
        <v/>
      </c>
    </row>
    <row r="459" spans="1:14" x14ac:dyDescent="0.25">
      <c r="A459" s="4" t="str">
        <f>IF('True_Odds_Calculator_2-way'!A460="","",'True_Odds_Calculator_2-way'!A460)</f>
        <v/>
      </c>
      <c r="B459" s="4" t="str">
        <f>IF('True_Odds_Calculator_2-way'!B460="","",'True_Odds_Calculator_2-way'!B460)</f>
        <v/>
      </c>
      <c r="C459" s="4" t="e">
        <f t="shared" si="77"/>
        <v>#VALUE!</v>
      </c>
      <c r="D459" t="e">
        <f t="shared" si="78"/>
        <v>#VALUE!</v>
      </c>
      <c r="E459" t="e">
        <f t="shared" si="79"/>
        <v>#VALUE!</v>
      </c>
      <c r="F459" t="e">
        <f t="shared" si="80"/>
        <v>#VALUE!</v>
      </c>
      <c r="G459">
        <v>0</v>
      </c>
      <c r="H459" t="e">
        <f t="shared" si="81"/>
        <v>#VALUE!</v>
      </c>
      <c r="I459" t="e">
        <f t="shared" si="82"/>
        <v>#VALUE!</v>
      </c>
      <c r="J459" t="e">
        <f t="shared" si="83"/>
        <v>#VALUE!</v>
      </c>
      <c r="K459" t="str">
        <f t="shared" si="84"/>
        <v/>
      </c>
      <c r="L459" t="str">
        <f t="shared" si="85"/>
        <v/>
      </c>
      <c r="M459" t="str">
        <f t="shared" si="86"/>
        <v/>
      </c>
      <c r="N459" t="str">
        <f t="shared" si="87"/>
        <v/>
      </c>
    </row>
    <row r="460" spans="1:14" x14ac:dyDescent="0.25">
      <c r="A460" s="4" t="str">
        <f>IF('True_Odds_Calculator_2-way'!A461="","",'True_Odds_Calculator_2-way'!A461)</f>
        <v/>
      </c>
      <c r="B460" s="4" t="str">
        <f>IF('True_Odds_Calculator_2-way'!B461="","",'True_Odds_Calculator_2-way'!B461)</f>
        <v/>
      </c>
      <c r="C460" s="4" t="e">
        <f t="shared" si="77"/>
        <v>#VALUE!</v>
      </c>
      <c r="D460" t="e">
        <f t="shared" si="78"/>
        <v>#VALUE!</v>
      </c>
      <c r="E460" t="e">
        <f t="shared" si="79"/>
        <v>#VALUE!</v>
      </c>
      <c r="F460" t="e">
        <f t="shared" si="80"/>
        <v>#VALUE!</v>
      </c>
      <c r="G460">
        <v>0</v>
      </c>
      <c r="H460" t="e">
        <f t="shared" si="81"/>
        <v>#VALUE!</v>
      </c>
      <c r="I460" t="e">
        <f t="shared" si="82"/>
        <v>#VALUE!</v>
      </c>
      <c r="J460" t="e">
        <f t="shared" si="83"/>
        <v>#VALUE!</v>
      </c>
      <c r="K460" t="str">
        <f t="shared" si="84"/>
        <v/>
      </c>
      <c r="L460" t="str">
        <f t="shared" si="85"/>
        <v/>
      </c>
      <c r="M460" t="str">
        <f t="shared" si="86"/>
        <v/>
      </c>
      <c r="N460" t="str">
        <f t="shared" si="87"/>
        <v/>
      </c>
    </row>
    <row r="461" spans="1:14" x14ac:dyDescent="0.25">
      <c r="A461" s="4" t="str">
        <f>IF('True_Odds_Calculator_2-way'!A462="","",'True_Odds_Calculator_2-way'!A462)</f>
        <v/>
      </c>
      <c r="B461" s="4" t="str">
        <f>IF('True_Odds_Calculator_2-way'!B462="","",'True_Odds_Calculator_2-way'!B462)</f>
        <v/>
      </c>
      <c r="C461" s="4" t="e">
        <f t="shared" si="77"/>
        <v>#VALUE!</v>
      </c>
      <c r="D461" t="e">
        <f t="shared" si="78"/>
        <v>#VALUE!</v>
      </c>
      <c r="E461" t="e">
        <f t="shared" si="79"/>
        <v>#VALUE!</v>
      </c>
      <c r="F461" t="e">
        <f t="shared" si="80"/>
        <v>#VALUE!</v>
      </c>
      <c r="G461">
        <v>0</v>
      </c>
      <c r="H461" t="e">
        <f t="shared" si="81"/>
        <v>#VALUE!</v>
      </c>
      <c r="I461" t="e">
        <f t="shared" si="82"/>
        <v>#VALUE!</v>
      </c>
      <c r="J461" t="e">
        <f t="shared" si="83"/>
        <v>#VALUE!</v>
      </c>
      <c r="K461" t="str">
        <f t="shared" si="84"/>
        <v/>
      </c>
      <c r="L461" t="str">
        <f t="shared" si="85"/>
        <v/>
      </c>
      <c r="M461" t="str">
        <f t="shared" si="86"/>
        <v/>
      </c>
      <c r="N461" t="str">
        <f t="shared" si="87"/>
        <v/>
      </c>
    </row>
    <row r="462" spans="1:14" x14ac:dyDescent="0.25">
      <c r="A462" s="4" t="str">
        <f>IF('True_Odds_Calculator_2-way'!A463="","",'True_Odds_Calculator_2-way'!A463)</f>
        <v/>
      </c>
      <c r="B462" s="4" t="str">
        <f>IF('True_Odds_Calculator_2-way'!B463="","",'True_Odds_Calculator_2-way'!B463)</f>
        <v/>
      </c>
      <c r="C462" s="4" t="e">
        <f t="shared" si="77"/>
        <v>#VALUE!</v>
      </c>
      <c r="D462" t="e">
        <f t="shared" si="78"/>
        <v>#VALUE!</v>
      </c>
      <c r="E462" t="e">
        <f t="shared" si="79"/>
        <v>#VALUE!</v>
      </c>
      <c r="F462" t="e">
        <f t="shared" si="80"/>
        <v>#VALUE!</v>
      </c>
      <c r="G462">
        <v>0</v>
      </c>
      <c r="H462" t="e">
        <f t="shared" si="81"/>
        <v>#VALUE!</v>
      </c>
      <c r="I462" t="e">
        <f t="shared" si="82"/>
        <v>#VALUE!</v>
      </c>
      <c r="J462" t="e">
        <f t="shared" si="83"/>
        <v>#VALUE!</v>
      </c>
      <c r="K462" t="str">
        <f t="shared" si="84"/>
        <v/>
      </c>
      <c r="L462" t="str">
        <f t="shared" si="85"/>
        <v/>
      </c>
      <c r="M462" t="str">
        <f t="shared" si="86"/>
        <v/>
      </c>
      <c r="N462" t="str">
        <f t="shared" si="87"/>
        <v/>
      </c>
    </row>
    <row r="463" spans="1:14" x14ac:dyDescent="0.25">
      <c r="A463" s="4" t="str">
        <f>IF('True_Odds_Calculator_2-way'!A464="","",'True_Odds_Calculator_2-way'!A464)</f>
        <v/>
      </c>
      <c r="B463" s="4" t="str">
        <f>IF('True_Odds_Calculator_2-way'!B464="","",'True_Odds_Calculator_2-way'!B464)</f>
        <v/>
      </c>
      <c r="C463" s="4" t="e">
        <f t="shared" si="77"/>
        <v>#VALUE!</v>
      </c>
      <c r="D463" t="e">
        <f t="shared" si="78"/>
        <v>#VALUE!</v>
      </c>
      <c r="E463" t="e">
        <f t="shared" si="79"/>
        <v>#VALUE!</v>
      </c>
      <c r="F463" t="e">
        <f t="shared" si="80"/>
        <v>#VALUE!</v>
      </c>
      <c r="G463">
        <v>0</v>
      </c>
      <c r="H463" t="e">
        <f t="shared" si="81"/>
        <v>#VALUE!</v>
      </c>
      <c r="I463" t="e">
        <f t="shared" si="82"/>
        <v>#VALUE!</v>
      </c>
      <c r="J463" t="e">
        <f t="shared" si="83"/>
        <v>#VALUE!</v>
      </c>
      <c r="K463" t="str">
        <f t="shared" si="84"/>
        <v/>
      </c>
      <c r="L463" t="str">
        <f t="shared" si="85"/>
        <v/>
      </c>
      <c r="M463" t="str">
        <f t="shared" si="86"/>
        <v/>
      </c>
      <c r="N463" t="str">
        <f t="shared" si="87"/>
        <v/>
      </c>
    </row>
    <row r="464" spans="1:14" x14ac:dyDescent="0.25">
      <c r="A464" s="4" t="str">
        <f>IF('True_Odds_Calculator_2-way'!A465="","",'True_Odds_Calculator_2-way'!A465)</f>
        <v/>
      </c>
      <c r="B464" s="4" t="str">
        <f>IF('True_Odds_Calculator_2-way'!B465="","",'True_Odds_Calculator_2-way'!B465)</f>
        <v/>
      </c>
      <c r="C464" s="4" t="e">
        <f t="shared" si="77"/>
        <v>#VALUE!</v>
      </c>
      <c r="D464" t="e">
        <f t="shared" si="78"/>
        <v>#VALUE!</v>
      </c>
      <c r="E464" t="e">
        <f t="shared" si="79"/>
        <v>#VALUE!</v>
      </c>
      <c r="F464" t="e">
        <f t="shared" si="80"/>
        <v>#VALUE!</v>
      </c>
      <c r="G464">
        <v>0</v>
      </c>
      <c r="H464" t="e">
        <f t="shared" si="81"/>
        <v>#VALUE!</v>
      </c>
      <c r="I464" t="e">
        <f t="shared" si="82"/>
        <v>#VALUE!</v>
      </c>
      <c r="J464" t="e">
        <f t="shared" si="83"/>
        <v>#VALUE!</v>
      </c>
      <c r="K464" t="str">
        <f t="shared" si="84"/>
        <v/>
      </c>
      <c r="L464" t="str">
        <f t="shared" si="85"/>
        <v/>
      </c>
      <c r="M464" t="str">
        <f t="shared" si="86"/>
        <v/>
      </c>
      <c r="N464" t="str">
        <f t="shared" si="87"/>
        <v/>
      </c>
    </row>
    <row r="465" spans="1:14" x14ac:dyDescent="0.25">
      <c r="A465" s="4" t="str">
        <f>IF('True_Odds_Calculator_2-way'!A466="","",'True_Odds_Calculator_2-way'!A466)</f>
        <v/>
      </c>
      <c r="B465" s="4" t="str">
        <f>IF('True_Odds_Calculator_2-way'!B466="","",'True_Odds_Calculator_2-way'!B466)</f>
        <v/>
      </c>
      <c r="C465" s="4" t="e">
        <f t="shared" si="77"/>
        <v>#VALUE!</v>
      </c>
      <c r="D465" t="e">
        <f t="shared" si="78"/>
        <v>#VALUE!</v>
      </c>
      <c r="E465" t="e">
        <f t="shared" si="79"/>
        <v>#VALUE!</v>
      </c>
      <c r="F465" t="e">
        <f t="shared" si="80"/>
        <v>#VALUE!</v>
      </c>
      <c r="G465">
        <v>0</v>
      </c>
      <c r="H465" t="e">
        <f t="shared" si="81"/>
        <v>#VALUE!</v>
      </c>
      <c r="I465" t="e">
        <f t="shared" si="82"/>
        <v>#VALUE!</v>
      </c>
      <c r="J465" t="e">
        <f t="shared" si="83"/>
        <v>#VALUE!</v>
      </c>
      <c r="K465" t="str">
        <f t="shared" si="84"/>
        <v/>
      </c>
      <c r="L465" t="str">
        <f t="shared" si="85"/>
        <v/>
      </c>
      <c r="M465" t="str">
        <f t="shared" si="86"/>
        <v/>
      </c>
      <c r="N465" t="str">
        <f t="shared" si="87"/>
        <v/>
      </c>
    </row>
    <row r="466" spans="1:14" x14ac:dyDescent="0.25">
      <c r="A466" s="4" t="str">
        <f>IF('True_Odds_Calculator_2-way'!A467="","",'True_Odds_Calculator_2-way'!A467)</f>
        <v/>
      </c>
      <c r="B466" s="4" t="str">
        <f>IF('True_Odds_Calculator_2-way'!B467="","",'True_Odds_Calculator_2-way'!B467)</f>
        <v/>
      </c>
      <c r="C466" s="4" t="e">
        <f t="shared" si="77"/>
        <v>#VALUE!</v>
      </c>
      <c r="D466" t="e">
        <f t="shared" si="78"/>
        <v>#VALUE!</v>
      </c>
      <c r="E466" t="e">
        <f t="shared" si="79"/>
        <v>#VALUE!</v>
      </c>
      <c r="F466" t="e">
        <f t="shared" si="80"/>
        <v>#VALUE!</v>
      </c>
      <c r="G466">
        <v>0</v>
      </c>
      <c r="H466" t="e">
        <f t="shared" si="81"/>
        <v>#VALUE!</v>
      </c>
      <c r="I466" t="e">
        <f t="shared" si="82"/>
        <v>#VALUE!</v>
      </c>
      <c r="J466" t="e">
        <f t="shared" si="83"/>
        <v>#VALUE!</v>
      </c>
      <c r="K466" t="str">
        <f t="shared" si="84"/>
        <v/>
      </c>
      <c r="L466" t="str">
        <f t="shared" si="85"/>
        <v/>
      </c>
      <c r="M466" t="str">
        <f t="shared" si="86"/>
        <v/>
      </c>
      <c r="N466" t="str">
        <f t="shared" si="87"/>
        <v/>
      </c>
    </row>
    <row r="467" spans="1:14" x14ac:dyDescent="0.25">
      <c r="A467" s="4" t="str">
        <f>IF('True_Odds_Calculator_2-way'!A468="","",'True_Odds_Calculator_2-way'!A468)</f>
        <v/>
      </c>
      <c r="B467" s="4" t="str">
        <f>IF('True_Odds_Calculator_2-way'!B468="","",'True_Odds_Calculator_2-way'!B468)</f>
        <v/>
      </c>
      <c r="C467" s="4" t="e">
        <f t="shared" si="77"/>
        <v>#VALUE!</v>
      </c>
      <c r="D467" t="e">
        <f t="shared" si="78"/>
        <v>#VALUE!</v>
      </c>
      <c r="E467" t="e">
        <f t="shared" si="79"/>
        <v>#VALUE!</v>
      </c>
      <c r="F467" t="e">
        <f t="shared" si="80"/>
        <v>#VALUE!</v>
      </c>
      <c r="G467">
        <v>0</v>
      </c>
      <c r="H467" t="e">
        <f t="shared" si="81"/>
        <v>#VALUE!</v>
      </c>
      <c r="I467" t="e">
        <f t="shared" si="82"/>
        <v>#VALUE!</v>
      </c>
      <c r="J467" t="e">
        <f t="shared" si="83"/>
        <v>#VALUE!</v>
      </c>
      <c r="K467" t="str">
        <f t="shared" si="84"/>
        <v/>
      </c>
      <c r="L467" t="str">
        <f t="shared" si="85"/>
        <v/>
      </c>
      <c r="M467" t="str">
        <f t="shared" si="86"/>
        <v/>
      </c>
      <c r="N467" t="str">
        <f t="shared" si="87"/>
        <v/>
      </c>
    </row>
    <row r="468" spans="1:14" x14ac:dyDescent="0.25">
      <c r="A468" s="4" t="str">
        <f>IF('True_Odds_Calculator_2-way'!A469="","",'True_Odds_Calculator_2-way'!A469)</f>
        <v/>
      </c>
      <c r="B468" s="4" t="str">
        <f>IF('True_Odds_Calculator_2-way'!B469="","",'True_Odds_Calculator_2-way'!B469)</f>
        <v/>
      </c>
      <c r="C468" s="4" t="e">
        <f t="shared" si="77"/>
        <v>#VALUE!</v>
      </c>
      <c r="D468" t="e">
        <f t="shared" si="78"/>
        <v>#VALUE!</v>
      </c>
      <c r="E468" t="e">
        <f t="shared" si="79"/>
        <v>#VALUE!</v>
      </c>
      <c r="F468" t="e">
        <f t="shared" si="80"/>
        <v>#VALUE!</v>
      </c>
      <c r="G468">
        <v>0</v>
      </c>
      <c r="H468" t="e">
        <f t="shared" si="81"/>
        <v>#VALUE!</v>
      </c>
      <c r="I468" t="e">
        <f t="shared" si="82"/>
        <v>#VALUE!</v>
      </c>
      <c r="J468" t="e">
        <f t="shared" si="83"/>
        <v>#VALUE!</v>
      </c>
      <c r="K468" t="str">
        <f t="shared" si="84"/>
        <v/>
      </c>
      <c r="L468" t="str">
        <f t="shared" si="85"/>
        <v/>
      </c>
      <c r="M468" t="str">
        <f t="shared" si="86"/>
        <v/>
      </c>
      <c r="N468" t="str">
        <f t="shared" si="87"/>
        <v/>
      </c>
    </row>
    <row r="469" spans="1:14" x14ac:dyDescent="0.25">
      <c r="A469" s="4" t="str">
        <f>IF('True_Odds_Calculator_2-way'!A470="","",'True_Odds_Calculator_2-way'!A470)</f>
        <v/>
      </c>
      <c r="B469" s="4" t="str">
        <f>IF('True_Odds_Calculator_2-way'!B470="","",'True_Odds_Calculator_2-way'!B470)</f>
        <v/>
      </c>
      <c r="C469" s="4" t="e">
        <f t="shared" si="77"/>
        <v>#VALUE!</v>
      </c>
      <c r="D469" t="e">
        <f t="shared" si="78"/>
        <v>#VALUE!</v>
      </c>
      <c r="E469" t="e">
        <f t="shared" si="79"/>
        <v>#VALUE!</v>
      </c>
      <c r="F469" t="e">
        <f t="shared" si="80"/>
        <v>#VALUE!</v>
      </c>
      <c r="G469">
        <v>0</v>
      </c>
      <c r="H469" t="e">
        <f t="shared" si="81"/>
        <v>#VALUE!</v>
      </c>
      <c r="I469" t="e">
        <f t="shared" si="82"/>
        <v>#VALUE!</v>
      </c>
      <c r="J469" t="e">
        <f t="shared" si="83"/>
        <v>#VALUE!</v>
      </c>
      <c r="K469" t="str">
        <f t="shared" si="84"/>
        <v/>
      </c>
      <c r="L469" t="str">
        <f t="shared" si="85"/>
        <v/>
      </c>
      <c r="M469" t="str">
        <f t="shared" si="86"/>
        <v/>
      </c>
      <c r="N469" t="str">
        <f t="shared" si="87"/>
        <v/>
      </c>
    </row>
    <row r="470" spans="1:14" x14ac:dyDescent="0.25">
      <c r="A470" s="4" t="str">
        <f>IF('True_Odds_Calculator_2-way'!A471="","",'True_Odds_Calculator_2-way'!A471)</f>
        <v/>
      </c>
      <c r="B470" s="4" t="str">
        <f>IF('True_Odds_Calculator_2-way'!B471="","",'True_Odds_Calculator_2-way'!B471)</f>
        <v/>
      </c>
      <c r="C470" s="4" t="e">
        <f t="shared" si="77"/>
        <v>#VALUE!</v>
      </c>
      <c r="D470" t="e">
        <f t="shared" si="78"/>
        <v>#VALUE!</v>
      </c>
      <c r="E470" t="e">
        <f t="shared" si="79"/>
        <v>#VALUE!</v>
      </c>
      <c r="F470" t="e">
        <f t="shared" si="80"/>
        <v>#VALUE!</v>
      </c>
      <c r="G470">
        <v>0</v>
      </c>
      <c r="H470" t="e">
        <f t="shared" si="81"/>
        <v>#VALUE!</v>
      </c>
      <c r="I470" t="e">
        <f t="shared" si="82"/>
        <v>#VALUE!</v>
      </c>
      <c r="J470" t="e">
        <f t="shared" si="83"/>
        <v>#VALUE!</v>
      </c>
      <c r="K470" t="str">
        <f t="shared" si="84"/>
        <v/>
      </c>
      <c r="L470" t="str">
        <f t="shared" si="85"/>
        <v/>
      </c>
      <c r="M470" t="str">
        <f t="shared" si="86"/>
        <v/>
      </c>
      <c r="N470" t="str">
        <f t="shared" si="87"/>
        <v/>
      </c>
    </row>
    <row r="471" spans="1:14" x14ac:dyDescent="0.25">
      <c r="A471" s="4" t="str">
        <f>IF('True_Odds_Calculator_2-way'!A472="","",'True_Odds_Calculator_2-way'!A472)</f>
        <v/>
      </c>
      <c r="B471" s="4" t="str">
        <f>IF('True_Odds_Calculator_2-way'!B472="","",'True_Odds_Calculator_2-way'!B472)</f>
        <v/>
      </c>
      <c r="C471" s="4" t="e">
        <f t="shared" si="77"/>
        <v>#VALUE!</v>
      </c>
      <c r="D471" t="e">
        <f t="shared" si="78"/>
        <v>#VALUE!</v>
      </c>
      <c r="E471" t="e">
        <f t="shared" si="79"/>
        <v>#VALUE!</v>
      </c>
      <c r="F471" t="e">
        <f t="shared" si="80"/>
        <v>#VALUE!</v>
      </c>
      <c r="G471">
        <v>0</v>
      </c>
      <c r="H471" t="e">
        <f t="shared" si="81"/>
        <v>#VALUE!</v>
      </c>
      <c r="I471" t="e">
        <f t="shared" si="82"/>
        <v>#VALUE!</v>
      </c>
      <c r="J471" t="e">
        <f t="shared" si="83"/>
        <v>#VALUE!</v>
      </c>
      <c r="K471" t="str">
        <f t="shared" si="84"/>
        <v/>
      </c>
      <c r="L471" t="str">
        <f t="shared" si="85"/>
        <v/>
      </c>
      <c r="M471" t="str">
        <f t="shared" si="86"/>
        <v/>
      </c>
      <c r="N471" t="str">
        <f t="shared" si="87"/>
        <v/>
      </c>
    </row>
    <row r="472" spans="1:14" x14ac:dyDescent="0.25">
      <c r="A472" s="4" t="str">
        <f>IF('True_Odds_Calculator_2-way'!A473="","",'True_Odds_Calculator_2-way'!A473)</f>
        <v/>
      </c>
      <c r="B472" s="4" t="str">
        <f>IF('True_Odds_Calculator_2-way'!B473="","",'True_Odds_Calculator_2-way'!B473)</f>
        <v/>
      </c>
      <c r="C472" s="4" t="e">
        <f t="shared" si="77"/>
        <v>#VALUE!</v>
      </c>
      <c r="D472" t="e">
        <f t="shared" si="78"/>
        <v>#VALUE!</v>
      </c>
      <c r="E472" t="e">
        <f t="shared" si="79"/>
        <v>#VALUE!</v>
      </c>
      <c r="F472" t="e">
        <f t="shared" si="80"/>
        <v>#VALUE!</v>
      </c>
      <c r="G472">
        <v>0</v>
      </c>
      <c r="H472" t="e">
        <f t="shared" si="81"/>
        <v>#VALUE!</v>
      </c>
      <c r="I472" t="e">
        <f t="shared" si="82"/>
        <v>#VALUE!</v>
      </c>
      <c r="J472" t="e">
        <f t="shared" si="83"/>
        <v>#VALUE!</v>
      </c>
      <c r="K472" t="str">
        <f t="shared" si="84"/>
        <v/>
      </c>
      <c r="L472" t="str">
        <f t="shared" si="85"/>
        <v/>
      </c>
      <c r="M472" t="str">
        <f t="shared" si="86"/>
        <v/>
      </c>
      <c r="N472" t="str">
        <f t="shared" si="87"/>
        <v/>
      </c>
    </row>
    <row r="473" spans="1:14" x14ac:dyDescent="0.25">
      <c r="A473" s="4" t="str">
        <f>IF('True_Odds_Calculator_2-way'!A474="","",'True_Odds_Calculator_2-way'!A474)</f>
        <v/>
      </c>
      <c r="B473" s="4" t="str">
        <f>IF('True_Odds_Calculator_2-way'!B474="","",'True_Odds_Calculator_2-way'!B474)</f>
        <v/>
      </c>
      <c r="C473" s="4" t="e">
        <f t="shared" si="77"/>
        <v>#VALUE!</v>
      </c>
      <c r="D473" t="e">
        <f t="shared" si="78"/>
        <v>#VALUE!</v>
      </c>
      <c r="E473" t="e">
        <f t="shared" si="79"/>
        <v>#VALUE!</v>
      </c>
      <c r="F473" t="e">
        <f t="shared" si="80"/>
        <v>#VALUE!</v>
      </c>
      <c r="G473">
        <v>0</v>
      </c>
      <c r="H473" t="e">
        <f t="shared" si="81"/>
        <v>#VALUE!</v>
      </c>
      <c r="I473" t="e">
        <f t="shared" si="82"/>
        <v>#VALUE!</v>
      </c>
      <c r="J473" t="e">
        <f t="shared" si="83"/>
        <v>#VALUE!</v>
      </c>
      <c r="K473" t="str">
        <f t="shared" si="84"/>
        <v/>
      </c>
      <c r="L473" t="str">
        <f t="shared" si="85"/>
        <v/>
      </c>
      <c r="M473" t="str">
        <f t="shared" si="86"/>
        <v/>
      </c>
      <c r="N473" t="str">
        <f t="shared" si="87"/>
        <v/>
      </c>
    </row>
    <row r="474" spans="1:14" x14ac:dyDescent="0.25">
      <c r="A474" s="4" t="str">
        <f>IF('True_Odds_Calculator_2-way'!A475="","",'True_Odds_Calculator_2-way'!A475)</f>
        <v/>
      </c>
      <c r="B474" s="4" t="str">
        <f>IF('True_Odds_Calculator_2-way'!B475="","",'True_Odds_Calculator_2-way'!B475)</f>
        <v/>
      </c>
      <c r="C474" s="4" t="e">
        <f t="shared" si="77"/>
        <v>#VALUE!</v>
      </c>
      <c r="D474" t="e">
        <f t="shared" si="78"/>
        <v>#VALUE!</v>
      </c>
      <c r="E474" t="e">
        <f t="shared" si="79"/>
        <v>#VALUE!</v>
      </c>
      <c r="F474" t="e">
        <f t="shared" si="80"/>
        <v>#VALUE!</v>
      </c>
      <c r="G474">
        <v>0</v>
      </c>
      <c r="H474" t="e">
        <f t="shared" si="81"/>
        <v>#VALUE!</v>
      </c>
      <c r="I474" t="e">
        <f t="shared" si="82"/>
        <v>#VALUE!</v>
      </c>
      <c r="J474" t="e">
        <f t="shared" si="83"/>
        <v>#VALUE!</v>
      </c>
      <c r="K474" t="str">
        <f t="shared" si="84"/>
        <v/>
      </c>
      <c r="L474" t="str">
        <f t="shared" si="85"/>
        <v/>
      </c>
      <c r="M474" t="str">
        <f t="shared" si="86"/>
        <v/>
      </c>
      <c r="N474" t="str">
        <f t="shared" si="87"/>
        <v/>
      </c>
    </row>
    <row r="475" spans="1:14" x14ac:dyDescent="0.25">
      <c r="A475" s="4" t="str">
        <f>IF('True_Odds_Calculator_2-way'!A476="","",'True_Odds_Calculator_2-way'!A476)</f>
        <v/>
      </c>
      <c r="B475" s="4" t="str">
        <f>IF('True_Odds_Calculator_2-way'!B476="","",'True_Odds_Calculator_2-way'!B476)</f>
        <v/>
      </c>
      <c r="C475" s="4" t="e">
        <f t="shared" si="77"/>
        <v>#VALUE!</v>
      </c>
      <c r="D475" t="e">
        <f t="shared" si="78"/>
        <v>#VALUE!</v>
      </c>
      <c r="E475" t="e">
        <f t="shared" si="79"/>
        <v>#VALUE!</v>
      </c>
      <c r="F475" t="e">
        <f t="shared" si="80"/>
        <v>#VALUE!</v>
      </c>
      <c r="G475">
        <v>0</v>
      </c>
      <c r="H475" t="e">
        <f t="shared" si="81"/>
        <v>#VALUE!</v>
      </c>
      <c r="I475" t="e">
        <f t="shared" si="82"/>
        <v>#VALUE!</v>
      </c>
      <c r="J475" t="e">
        <f t="shared" si="83"/>
        <v>#VALUE!</v>
      </c>
      <c r="K475" t="str">
        <f t="shared" si="84"/>
        <v/>
      </c>
      <c r="L475" t="str">
        <f t="shared" si="85"/>
        <v/>
      </c>
      <c r="M475" t="str">
        <f t="shared" si="86"/>
        <v/>
      </c>
      <c r="N475" t="str">
        <f t="shared" si="87"/>
        <v/>
      </c>
    </row>
    <row r="476" spans="1:14" x14ac:dyDescent="0.25">
      <c r="A476" s="4" t="str">
        <f>IF('True_Odds_Calculator_2-way'!A477="","",'True_Odds_Calculator_2-way'!A477)</f>
        <v/>
      </c>
      <c r="B476" s="4" t="str">
        <f>IF('True_Odds_Calculator_2-way'!B477="","",'True_Odds_Calculator_2-way'!B477)</f>
        <v/>
      </c>
      <c r="C476" s="4" t="e">
        <f t="shared" si="77"/>
        <v>#VALUE!</v>
      </c>
      <c r="D476" t="e">
        <f t="shared" si="78"/>
        <v>#VALUE!</v>
      </c>
      <c r="E476" t="e">
        <f t="shared" si="79"/>
        <v>#VALUE!</v>
      </c>
      <c r="F476" t="e">
        <f t="shared" si="80"/>
        <v>#VALUE!</v>
      </c>
      <c r="G476">
        <v>0</v>
      </c>
      <c r="H476" t="e">
        <f t="shared" si="81"/>
        <v>#VALUE!</v>
      </c>
      <c r="I476" t="e">
        <f t="shared" si="82"/>
        <v>#VALUE!</v>
      </c>
      <c r="J476" t="e">
        <f t="shared" si="83"/>
        <v>#VALUE!</v>
      </c>
      <c r="K476" t="str">
        <f t="shared" si="84"/>
        <v/>
      </c>
      <c r="L476" t="str">
        <f t="shared" si="85"/>
        <v/>
      </c>
      <c r="M476" t="str">
        <f t="shared" si="86"/>
        <v/>
      </c>
      <c r="N476" t="str">
        <f t="shared" si="87"/>
        <v/>
      </c>
    </row>
    <row r="477" spans="1:14" x14ac:dyDescent="0.25">
      <c r="A477" s="4" t="str">
        <f>IF('True_Odds_Calculator_2-way'!A478="","",'True_Odds_Calculator_2-way'!A478)</f>
        <v/>
      </c>
      <c r="B477" s="4" t="str">
        <f>IF('True_Odds_Calculator_2-way'!B478="","",'True_Odds_Calculator_2-way'!B478)</f>
        <v/>
      </c>
      <c r="C477" s="4" t="e">
        <f t="shared" si="77"/>
        <v>#VALUE!</v>
      </c>
      <c r="D477" t="e">
        <f t="shared" si="78"/>
        <v>#VALUE!</v>
      </c>
      <c r="E477" t="e">
        <f t="shared" si="79"/>
        <v>#VALUE!</v>
      </c>
      <c r="F477" t="e">
        <f t="shared" si="80"/>
        <v>#VALUE!</v>
      </c>
      <c r="G477">
        <v>0</v>
      </c>
      <c r="H477" t="e">
        <f t="shared" si="81"/>
        <v>#VALUE!</v>
      </c>
      <c r="I477" t="e">
        <f t="shared" si="82"/>
        <v>#VALUE!</v>
      </c>
      <c r="J477" t="e">
        <f t="shared" si="83"/>
        <v>#VALUE!</v>
      </c>
      <c r="K477" t="str">
        <f t="shared" si="84"/>
        <v/>
      </c>
      <c r="L477" t="str">
        <f t="shared" si="85"/>
        <v/>
      </c>
      <c r="M477" t="str">
        <f t="shared" si="86"/>
        <v/>
      </c>
      <c r="N477" t="str">
        <f t="shared" si="87"/>
        <v/>
      </c>
    </row>
    <row r="478" spans="1:14" x14ac:dyDescent="0.25">
      <c r="A478" s="4" t="str">
        <f>IF('True_Odds_Calculator_2-way'!A479="","",'True_Odds_Calculator_2-way'!A479)</f>
        <v/>
      </c>
      <c r="B478" s="4" t="str">
        <f>IF('True_Odds_Calculator_2-way'!B479="","",'True_Odds_Calculator_2-way'!B479)</f>
        <v/>
      </c>
      <c r="C478" s="4" t="e">
        <f t="shared" si="77"/>
        <v>#VALUE!</v>
      </c>
      <c r="D478" t="e">
        <f t="shared" si="78"/>
        <v>#VALUE!</v>
      </c>
      <c r="E478" t="e">
        <f t="shared" si="79"/>
        <v>#VALUE!</v>
      </c>
      <c r="F478" t="e">
        <f t="shared" si="80"/>
        <v>#VALUE!</v>
      </c>
      <c r="G478">
        <v>0</v>
      </c>
      <c r="H478" t="e">
        <f t="shared" si="81"/>
        <v>#VALUE!</v>
      </c>
      <c r="I478" t="e">
        <f t="shared" si="82"/>
        <v>#VALUE!</v>
      </c>
      <c r="J478" t="e">
        <f t="shared" si="83"/>
        <v>#VALUE!</v>
      </c>
      <c r="K478" t="str">
        <f t="shared" si="84"/>
        <v/>
      </c>
      <c r="L478" t="str">
        <f t="shared" si="85"/>
        <v/>
      </c>
      <c r="M478" t="str">
        <f t="shared" si="86"/>
        <v/>
      </c>
      <c r="N478" t="str">
        <f t="shared" si="87"/>
        <v/>
      </c>
    </row>
    <row r="479" spans="1:14" x14ac:dyDescent="0.25">
      <c r="A479" s="4" t="str">
        <f>IF('True_Odds_Calculator_2-way'!A480="","",'True_Odds_Calculator_2-way'!A480)</f>
        <v/>
      </c>
      <c r="B479" s="4" t="str">
        <f>IF('True_Odds_Calculator_2-way'!B480="","",'True_Odds_Calculator_2-way'!B480)</f>
        <v/>
      </c>
      <c r="C479" s="4" t="e">
        <f t="shared" si="77"/>
        <v>#VALUE!</v>
      </c>
      <c r="D479" t="e">
        <f t="shared" si="78"/>
        <v>#VALUE!</v>
      </c>
      <c r="E479" t="e">
        <f t="shared" si="79"/>
        <v>#VALUE!</v>
      </c>
      <c r="F479" t="e">
        <f t="shared" si="80"/>
        <v>#VALUE!</v>
      </c>
      <c r="G479">
        <v>0</v>
      </c>
      <c r="H479" t="e">
        <f t="shared" si="81"/>
        <v>#VALUE!</v>
      </c>
      <c r="I479" t="e">
        <f t="shared" si="82"/>
        <v>#VALUE!</v>
      </c>
      <c r="J479" t="e">
        <f t="shared" si="83"/>
        <v>#VALUE!</v>
      </c>
      <c r="K479" t="str">
        <f t="shared" si="84"/>
        <v/>
      </c>
      <c r="L479" t="str">
        <f t="shared" si="85"/>
        <v/>
      </c>
      <c r="M479" t="str">
        <f t="shared" si="86"/>
        <v/>
      </c>
      <c r="N479" t="str">
        <f t="shared" si="87"/>
        <v/>
      </c>
    </row>
    <row r="480" spans="1:14" x14ac:dyDescent="0.25">
      <c r="A480" s="4" t="str">
        <f>IF('True_Odds_Calculator_2-way'!A481="","",'True_Odds_Calculator_2-way'!A481)</f>
        <v/>
      </c>
      <c r="B480" s="4" t="str">
        <f>IF('True_Odds_Calculator_2-way'!B481="","",'True_Odds_Calculator_2-way'!B481)</f>
        <v/>
      </c>
      <c r="C480" s="4" t="e">
        <f t="shared" si="77"/>
        <v>#VALUE!</v>
      </c>
      <c r="D480" t="e">
        <f t="shared" si="78"/>
        <v>#VALUE!</v>
      </c>
      <c r="E480" t="e">
        <f t="shared" si="79"/>
        <v>#VALUE!</v>
      </c>
      <c r="F480" t="e">
        <f t="shared" si="80"/>
        <v>#VALUE!</v>
      </c>
      <c r="G480">
        <v>0</v>
      </c>
      <c r="H480" t="e">
        <f t="shared" si="81"/>
        <v>#VALUE!</v>
      </c>
      <c r="I480" t="e">
        <f t="shared" si="82"/>
        <v>#VALUE!</v>
      </c>
      <c r="J480" t="e">
        <f t="shared" si="83"/>
        <v>#VALUE!</v>
      </c>
      <c r="K480" t="str">
        <f t="shared" si="84"/>
        <v/>
      </c>
      <c r="L480" t="str">
        <f t="shared" si="85"/>
        <v/>
      </c>
      <c r="M480" t="str">
        <f t="shared" si="86"/>
        <v/>
      </c>
      <c r="N480" t="str">
        <f t="shared" si="87"/>
        <v/>
      </c>
    </row>
    <row r="481" spans="1:14" x14ac:dyDescent="0.25">
      <c r="A481" s="4" t="str">
        <f>IF('True_Odds_Calculator_2-way'!A482="","",'True_Odds_Calculator_2-way'!A482)</f>
        <v/>
      </c>
      <c r="B481" s="4" t="str">
        <f>IF('True_Odds_Calculator_2-way'!B482="","",'True_Odds_Calculator_2-way'!B482)</f>
        <v/>
      </c>
      <c r="C481" s="4" t="e">
        <f t="shared" si="77"/>
        <v>#VALUE!</v>
      </c>
      <c r="D481" t="e">
        <f t="shared" si="78"/>
        <v>#VALUE!</v>
      </c>
      <c r="E481" t="e">
        <f t="shared" si="79"/>
        <v>#VALUE!</v>
      </c>
      <c r="F481" t="e">
        <f t="shared" si="80"/>
        <v>#VALUE!</v>
      </c>
      <c r="G481">
        <v>0</v>
      </c>
      <c r="H481" t="e">
        <f t="shared" si="81"/>
        <v>#VALUE!</v>
      </c>
      <c r="I481" t="e">
        <f t="shared" si="82"/>
        <v>#VALUE!</v>
      </c>
      <c r="J481" t="e">
        <f t="shared" si="83"/>
        <v>#VALUE!</v>
      </c>
      <c r="K481" t="str">
        <f t="shared" si="84"/>
        <v/>
      </c>
      <c r="L481" t="str">
        <f t="shared" si="85"/>
        <v/>
      </c>
      <c r="M481" t="str">
        <f t="shared" si="86"/>
        <v/>
      </c>
      <c r="N481" t="str">
        <f t="shared" si="87"/>
        <v/>
      </c>
    </row>
    <row r="482" spans="1:14" x14ac:dyDescent="0.25">
      <c r="A482" s="4" t="str">
        <f>IF('True_Odds_Calculator_2-way'!A483="","",'True_Odds_Calculator_2-way'!A483)</f>
        <v/>
      </c>
      <c r="B482" s="4" t="str">
        <f>IF('True_Odds_Calculator_2-way'!B483="","",'True_Odds_Calculator_2-way'!B483)</f>
        <v/>
      </c>
      <c r="C482" s="4" t="e">
        <f t="shared" si="77"/>
        <v>#VALUE!</v>
      </c>
      <c r="D482" t="e">
        <f t="shared" si="78"/>
        <v>#VALUE!</v>
      </c>
      <c r="E482" t="e">
        <f t="shared" si="79"/>
        <v>#VALUE!</v>
      </c>
      <c r="F482" t="e">
        <f t="shared" si="80"/>
        <v>#VALUE!</v>
      </c>
      <c r="G482">
        <v>0</v>
      </c>
      <c r="H482" t="e">
        <f t="shared" si="81"/>
        <v>#VALUE!</v>
      </c>
      <c r="I482" t="e">
        <f t="shared" si="82"/>
        <v>#VALUE!</v>
      </c>
      <c r="J482" t="e">
        <f t="shared" si="83"/>
        <v>#VALUE!</v>
      </c>
      <c r="K482" t="str">
        <f t="shared" si="84"/>
        <v/>
      </c>
      <c r="L482" t="str">
        <f t="shared" si="85"/>
        <v/>
      </c>
      <c r="M482" t="str">
        <f t="shared" si="86"/>
        <v/>
      </c>
      <c r="N482" t="str">
        <f t="shared" si="87"/>
        <v/>
      </c>
    </row>
    <row r="483" spans="1:14" x14ac:dyDescent="0.25">
      <c r="A483" s="4" t="str">
        <f>IF('True_Odds_Calculator_2-way'!A484="","",'True_Odds_Calculator_2-way'!A484)</f>
        <v/>
      </c>
      <c r="B483" s="4" t="str">
        <f>IF('True_Odds_Calculator_2-way'!B484="","",'True_Odds_Calculator_2-way'!B484)</f>
        <v/>
      </c>
      <c r="C483" s="4" t="e">
        <f t="shared" si="77"/>
        <v>#VALUE!</v>
      </c>
      <c r="D483" t="e">
        <f t="shared" si="78"/>
        <v>#VALUE!</v>
      </c>
      <c r="E483" t="e">
        <f t="shared" si="79"/>
        <v>#VALUE!</v>
      </c>
      <c r="F483" t="e">
        <f t="shared" si="80"/>
        <v>#VALUE!</v>
      </c>
      <c r="G483">
        <v>0</v>
      </c>
      <c r="H483" t="e">
        <f t="shared" si="81"/>
        <v>#VALUE!</v>
      </c>
      <c r="I483" t="e">
        <f t="shared" si="82"/>
        <v>#VALUE!</v>
      </c>
      <c r="J483" t="e">
        <f t="shared" si="83"/>
        <v>#VALUE!</v>
      </c>
      <c r="K483" t="str">
        <f t="shared" si="84"/>
        <v/>
      </c>
      <c r="L483" t="str">
        <f t="shared" si="85"/>
        <v/>
      </c>
      <c r="M483" t="str">
        <f t="shared" si="86"/>
        <v/>
      </c>
      <c r="N483" t="str">
        <f t="shared" si="87"/>
        <v/>
      </c>
    </row>
    <row r="484" spans="1:14" x14ac:dyDescent="0.25">
      <c r="A484" s="4" t="str">
        <f>IF('True_Odds_Calculator_2-way'!A485="","",'True_Odds_Calculator_2-way'!A485)</f>
        <v/>
      </c>
      <c r="B484" s="4" t="str">
        <f>IF('True_Odds_Calculator_2-way'!B485="","",'True_Odds_Calculator_2-way'!B485)</f>
        <v/>
      </c>
      <c r="C484" s="4" t="e">
        <f t="shared" si="77"/>
        <v>#VALUE!</v>
      </c>
      <c r="D484" t="e">
        <f t="shared" si="78"/>
        <v>#VALUE!</v>
      </c>
      <c r="E484" t="e">
        <f t="shared" si="79"/>
        <v>#VALUE!</v>
      </c>
      <c r="F484" t="e">
        <f t="shared" si="80"/>
        <v>#VALUE!</v>
      </c>
      <c r="G484">
        <v>0</v>
      </c>
      <c r="H484" t="e">
        <f t="shared" si="81"/>
        <v>#VALUE!</v>
      </c>
      <c r="I484" t="e">
        <f t="shared" si="82"/>
        <v>#VALUE!</v>
      </c>
      <c r="J484" t="e">
        <f t="shared" si="83"/>
        <v>#VALUE!</v>
      </c>
      <c r="K484" t="str">
        <f t="shared" si="84"/>
        <v/>
      </c>
      <c r="L484" t="str">
        <f t="shared" si="85"/>
        <v/>
      </c>
      <c r="M484" t="str">
        <f t="shared" si="86"/>
        <v/>
      </c>
      <c r="N484" t="str">
        <f t="shared" si="87"/>
        <v/>
      </c>
    </row>
    <row r="485" spans="1:14" x14ac:dyDescent="0.25">
      <c r="A485" s="4" t="str">
        <f>IF('True_Odds_Calculator_2-way'!A486="","",'True_Odds_Calculator_2-way'!A486)</f>
        <v/>
      </c>
      <c r="B485" s="4" t="str">
        <f>IF('True_Odds_Calculator_2-way'!B486="","",'True_Odds_Calculator_2-way'!B486)</f>
        <v/>
      </c>
      <c r="C485" s="4" t="e">
        <f t="shared" si="77"/>
        <v>#VALUE!</v>
      </c>
      <c r="D485" t="e">
        <f t="shared" si="78"/>
        <v>#VALUE!</v>
      </c>
      <c r="E485" t="e">
        <f t="shared" si="79"/>
        <v>#VALUE!</v>
      </c>
      <c r="F485" t="e">
        <f t="shared" si="80"/>
        <v>#VALUE!</v>
      </c>
      <c r="G485">
        <v>0</v>
      </c>
      <c r="H485" t="e">
        <f t="shared" si="81"/>
        <v>#VALUE!</v>
      </c>
      <c r="I485" t="e">
        <f t="shared" si="82"/>
        <v>#VALUE!</v>
      </c>
      <c r="J485" t="e">
        <f t="shared" si="83"/>
        <v>#VALUE!</v>
      </c>
      <c r="K485" t="str">
        <f t="shared" si="84"/>
        <v/>
      </c>
      <c r="L485" t="str">
        <f t="shared" si="85"/>
        <v/>
      </c>
      <c r="M485" t="str">
        <f t="shared" si="86"/>
        <v/>
      </c>
      <c r="N485" t="str">
        <f t="shared" si="87"/>
        <v/>
      </c>
    </row>
    <row r="486" spans="1:14" x14ac:dyDescent="0.25">
      <c r="A486" s="4" t="str">
        <f>IF('True_Odds_Calculator_2-way'!A487="","",'True_Odds_Calculator_2-way'!A487)</f>
        <v/>
      </c>
      <c r="B486" s="4" t="str">
        <f>IF('True_Odds_Calculator_2-way'!B487="","",'True_Odds_Calculator_2-way'!B487)</f>
        <v/>
      </c>
      <c r="C486" s="4" t="e">
        <f t="shared" si="77"/>
        <v>#VALUE!</v>
      </c>
      <c r="D486" t="e">
        <f t="shared" si="78"/>
        <v>#VALUE!</v>
      </c>
      <c r="E486" t="e">
        <f t="shared" si="79"/>
        <v>#VALUE!</v>
      </c>
      <c r="F486" t="e">
        <f t="shared" si="80"/>
        <v>#VALUE!</v>
      </c>
      <c r="G486">
        <v>0</v>
      </c>
      <c r="H486" t="e">
        <f t="shared" si="81"/>
        <v>#VALUE!</v>
      </c>
      <c r="I486" t="e">
        <f t="shared" si="82"/>
        <v>#VALUE!</v>
      </c>
      <c r="J486" t="e">
        <f t="shared" si="83"/>
        <v>#VALUE!</v>
      </c>
      <c r="K486" t="str">
        <f t="shared" si="84"/>
        <v/>
      </c>
      <c r="L486" t="str">
        <f t="shared" si="85"/>
        <v/>
      </c>
      <c r="M486" t="str">
        <f t="shared" si="86"/>
        <v/>
      </c>
      <c r="N486" t="str">
        <f t="shared" si="87"/>
        <v/>
      </c>
    </row>
    <row r="487" spans="1:14" x14ac:dyDescent="0.25">
      <c r="A487" s="4" t="str">
        <f>IF('True_Odds_Calculator_2-way'!A488="","",'True_Odds_Calculator_2-way'!A488)</f>
        <v/>
      </c>
      <c r="B487" s="4" t="str">
        <f>IF('True_Odds_Calculator_2-way'!B488="","",'True_Odds_Calculator_2-way'!B488)</f>
        <v/>
      </c>
      <c r="C487" s="4" t="e">
        <f t="shared" si="77"/>
        <v>#VALUE!</v>
      </c>
      <c r="D487" t="e">
        <f t="shared" si="78"/>
        <v>#VALUE!</v>
      </c>
      <c r="E487" t="e">
        <f t="shared" si="79"/>
        <v>#VALUE!</v>
      </c>
      <c r="F487" t="e">
        <f t="shared" si="80"/>
        <v>#VALUE!</v>
      </c>
      <c r="G487">
        <v>0</v>
      </c>
      <c r="H487" t="e">
        <f t="shared" si="81"/>
        <v>#VALUE!</v>
      </c>
      <c r="I487" t="e">
        <f t="shared" si="82"/>
        <v>#VALUE!</v>
      </c>
      <c r="J487" t="e">
        <f t="shared" si="83"/>
        <v>#VALUE!</v>
      </c>
      <c r="K487" t="str">
        <f t="shared" si="84"/>
        <v/>
      </c>
      <c r="L487" t="str">
        <f t="shared" si="85"/>
        <v/>
      </c>
      <c r="M487" t="str">
        <f t="shared" si="86"/>
        <v/>
      </c>
      <c r="N487" t="str">
        <f t="shared" si="87"/>
        <v/>
      </c>
    </row>
    <row r="488" spans="1:14" x14ac:dyDescent="0.25">
      <c r="A488" s="4" t="str">
        <f>IF('True_Odds_Calculator_2-way'!A489="","",'True_Odds_Calculator_2-way'!A489)</f>
        <v/>
      </c>
      <c r="B488" s="4" t="str">
        <f>IF('True_Odds_Calculator_2-way'!B489="","",'True_Odds_Calculator_2-way'!B489)</f>
        <v/>
      </c>
      <c r="C488" s="4" t="e">
        <f t="shared" si="77"/>
        <v>#VALUE!</v>
      </c>
      <c r="D488" t="e">
        <f t="shared" si="78"/>
        <v>#VALUE!</v>
      </c>
      <c r="E488" t="e">
        <f t="shared" si="79"/>
        <v>#VALUE!</v>
      </c>
      <c r="F488" t="e">
        <f t="shared" si="80"/>
        <v>#VALUE!</v>
      </c>
      <c r="G488">
        <v>0</v>
      </c>
      <c r="H488" t="e">
        <f t="shared" si="81"/>
        <v>#VALUE!</v>
      </c>
      <c r="I488" t="e">
        <f t="shared" si="82"/>
        <v>#VALUE!</v>
      </c>
      <c r="J488" t="e">
        <f t="shared" si="83"/>
        <v>#VALUE!</v>
      </c>
      <c r="K488" t="str">
        <f t="shared" si="84"/>
        <v/>
      </c>
      <c r="L488" t="str">
        <f t="shared" si="85"/>
        <v/>
      </c>
      <c r="M488" t="str">
        <f t="shared" si="86"/>
        <v/>
      </c>
      <c r="N488" t="str">
        <f t="shared" si="87"/>
        <v/>
      </c>
    </row>
    <row r="489" spans="1:14" x14ac:dyDescent="0.25">
      <c r="A489" s="4" t="str">
        <f>IF('True_Odds_Calculator_2-way'!A490="","",'True_Odds_Calculator_2-way'!A490)</f>
        <v/>
      </c>
      <c r="B489" s="4" t="str">
        <f>IF('True_Odds_Calculator_2-way'!B490="","",'True_Odds_Calculator_2-way'!B490)</f>
        <v/>
      </c>
      <c r="C489" s="4" t="e">
        <f t="shared" si="77"/>
        <v>#VALUE!</v>
      </c>
      <c r="D489" t="e">
        <f t="shared" si="78"/>
        <v>#VALUE!</v>
      </c>
      <c r="E489" t="e">
        <f t="shared" si="79"/>
        <v>#VALUE!</v>
      </c>
      <c r="F489" t="e">
        <f t="shared" si="80"/>
        <v>#VALUE!</v>
      </c>
      <c r="G489">
        <v>0</v>
      </c>
      <c r="H489" t="e">
        <f t="shared" si="81"/>
        <v>#VALUE!</v>
      </c>
      <c r="I489" t="e">
        <f t="shared" si="82"/>
        <v>#VALUE!</v>
      </c>
      <c r="J489" t="e">
        <f t="shared" si="83"/>
        <v>#VALUE!</v>
      </c>
      <c r="K489" t="str">
        <f t="shared" si="84"/>
        <v/>
      </c>
      <c r="L489" t="str">
        <f t="shared" si="85"/>
        <v/>
      </c>
      <c r="M489" t="str">
        <f t="shared" si="86"/>
        <v/>
      </c>
      <c r="N489" t="str">
        <f t="shared" si="87"/>
        <v/>
      </c>
    </row>
    <row r="490" spans="1:14" x14ac:dyDescent="0.25">
      <c r="A490" s="4" t="str">
        <f>IF('True_Odds_Calculator_2-way'!A491="","",'True_Odds_Calculator_2-way'!A491)</f>
        <v/>
      </c>
      <c r="B490" s="4" t="str">
        <f>IF('True_Odds_Calculator_2-way'!B491="","",'True_Odds_Calculator_2-way'!B491)</f>
        <v/>
      </c>
      <c r="C490" s="4" t="e">
        <f t="shared" si="77"/>
        <v>#VALUE!</v>
      </c>
      <c r="D490" t="e">
        <f t="shared" si="78"/>
        <v>#VALUE!</v>
      </c>
      <c r="E490" t="e">
        <f t="shared" si="79"/>
        <v>#VALUE!</v>
      </c>
      <c r="F490" t="e">
        <f t="shared" si="80"/>
        <v>#VALUE!</v>
      </c>
      <c r="G490">
        <v>0</v>
      </c>
      <c r="H490" t="e">
        <f t="shared" si="81"/>
        <v>#VALUE!</v>
      </c>
      <c r="I490" t="e">
        <f t="shared" si="82"/>
        <v>#VALUE!</v>
      </c>
      <c r="J490" t="e">
        <f t="shared" si="83"/>
        <v>#VALUE!</v>
      </c>
      <c r="K490" t="str">
        <f t="shared" si="84"/>
        <v/>
      </c>
      <c r="L490" t="str">
        <f t="shared" si="85"/>
        <v/>
      </c>
      <c r="M490" t="str">
        <f t="shared" si="86"/>
        <v/>
      </c>
      <c r="N490" t="str">
        <f t="shared" si="87"/>
        <v/>
      </c>
    </row>
    <row r="491" spans="1:14" x14ac:dyDescent="0.25">
      <c r="A491" s="4" t="str">
        <f>IF('True_Odds_Calculator_2-way'!A492="","",'True_Odds_Calculator_2-way'!A492)</f>
        <v/>
      </c>
      <c r="B491" s="4" t="str">
        <f>IF('True_Odds_Calculator_2-way'!B492="","",'True_Odds_Calculator_2-way'!B492)</f>
        <v/>
      </c>
      <c r="C491" s="4" t="e">
        <f t="shared" si="77"/>
        <v>#VALUE!</v>
      </c>
      <c r="D491" t="e">
        <f t="shared" si="78"/>
        <v>#VALUE!</v>
      </c>
      <c r="E491" t="e">
        <f t="shared" si="79"/>
        <v>#VALUE!</v>
      </c>
      <c r="F491" t="e">
        <f t="shared" si="80"/>
        <v>#VALUE!</v>
      </c>
      <c r="G491">
        <v>0</v>
      </c>
      <c r="H491" t="e">
        <f t="shared" si="81"/>
        <v>#VALUE!</v>
      </c>
      <c r="I491" t="e">
        <f t="shared" si="82"/>
        <v>#VALUE!</v>
      </c>
      <c r="J491" t="e">
        <f t="shared" si="83"/>
        <v>#VALUE!</v>
      </c>
      <c r="K491" t="str">
        <f t="shared" si="84"/>
        <v/>
      </c>
      <c r="L491" t="str">
        <f t="shared" si="85"/>
        <v/>
      </c>
      <c r="M491" t="str">
        <f t="shared" si="86"/>
        <v/>
      </c>
      <c r="N491" t="str">
        <f t="shared" si="87"/>
        <v/>
      </c>
    </row>
    <row r="492" spans="1:14" x14ac:dyDescent="0.25">
      <c r="A492" s="4" t="str">
        <f>IF('True_Odds_Calculator_2-way'!A493="","",'True_Odds_Calculator_2-way'!A493)</f>
        <v/>
      </c>
      <c r="B492" s="4" t="str">
        <f>IF('True_Odds_Calculator_2-way'!B493="","",'True_Odds_Calculator_2-way'!B493)</f>
        <v/>
      </c>
      <c r="C492" s="4" t="e">
        <f t="shared" si="77"/>
        <v>#VALUE!</v>
      </c>
      <c r="D492" t="e">
        <f t="shared" si="78"/>
        <v>#VALUE!</v>
      </c>
      <c r="E492" t="e">
        <f t="shared" si="79"/>
        <v>#VALUE!</v>
      </c>
      <c r="F492" t="e">
        <f t="shared" si="80"/>
        <v>#VALUE!</v>
      </c>
      <c r="G492">
        <v>0</v>
      </c>
      <c r="H492" t="e">
        <f t="shared" si="81"/>
        <v>#VALUE!</v>
      </c>
      <c r="I492" t="e">
        <f t="shared" si="82"/>
        <v>#VALUE!</v>
      </c>
      <c r="J492" t="e">
        <f t="shared" si="83"/>
        <v>#VALUE!</v>
      </c>
      <c r="K492" t="str">
        <f t="shared" si="84"/>
        <v/>
      </c>
      <c r="L492" t="str">
        <f t="shared" si="85"/>
        <v/>
      </c>
      <c r="M492" t="str">
        <f t="shared" si="86"/>
        <v/>
      </c>
      <c r="N492" t="str">
        <f t="shared" si="87"/>
        <v/>
      </c>
    </row>
    <row r="493" spans="1:14" x14ac:dyDescent="0.25">
      <c r="A493" s="4" t="str">
        <f>IF('True_Odds_Calculator_2-way'!A494="","",'True_Odds_Calculator_2-way'!A494)</f>
        <v/>
      </c>
      <c r="B493" s="4" t="str">
        <f>IF('True_Odds_Calculator_2-way'!B494="","",'True_Odds_Calculator_2-way'!B494)</f>
        <v/>
      </c>
      <c r="C493" s="4" t="e">
        <f t="shared" si="77"/>
        <v>#VALUE!</v>
      </c>
      <c r="D493" t="e">
        <f t="shared" si="78"/>
        <v>#VALUE!</v>
      </c>
      <c r="E493" t="e">
        <f t="shared" si="79"/>
        <v>#VALUE!</v>
      </c>
      <c r="F493" t="e">
        <f t="shared" si="80"/>
        <v>#VALUE!</v>
      </c>
      <c r="G493">
        <v>0</v>
      </c>
      <c r="H493" t="e">
        <f t="shared" si="81"/>
        <v>#VALUE!</v>
      </c>
      <c r="I493" t="e">
        <f t="shared" si="82"/>
        <v>#VALUE!</v>
      </c>
      <c r="J493" t="e">
        <f t="shared" si="83"/>
        <v>#VALUE!</v>
      </c>
      <c r="K493" t="str">
        <f t="shared" si="84"/>
        <v/>
      </c>
      <c r="L493" t="str">
        <f t="shared" si="85"/>
        <v/>
      </c>
      <c r="M493" t="str">
        <f t="shared" si="86"/>
        <v/>
      </c>
      <c r="N493" t="str">
        <f t="shared" si="87"/>
        <v/>
      </c>
    </row>
    <row r="494" spans="1:14" x14ac:dyDescent="0.25">
      <c r="A494" s="4" t="str">
        <f>IF('True_Odds_Calculator_2-way'!A495="","",'True_Odds_Calculator_2-way'!A495)</f>
        <v/>
      </c>
      <c r="B494" s="4" t="str">
        <f>IF('True_Odds_Calculator_2-way'!B495="","",'True_Odds_Calculator_2-way'!B495)</f>
        <v/>
      </c>
      <c r="C494" s="4" t="e">
        <f t="shared" si="77"/>
        <v>#VALUE!</v>
      </c>
      <c r="D494" t="e">
        <f t="shared" si="78"/>
        <v>#VALUE!</v>
      </c>
      <c r="E494" t="e">
        <f t="shared" si="79"/>
        <v>#VALUE!</v>
      </c>
      <c r="F494" t="e">
        <f t="shared" si="80"/>
        <v>#VALUE!</v>
      </c>
      <c r="G494">
        <v>0</v>
      </c>
      <c r="H494" t="e">
        <f t="shared" si="81"/>
        <v>#VALUE!</v>
      </c>
      <c r="I494" t="e">
        <f t="shared" si="82"/>
        <v>#VALUE!</v>
      </c>
      <c r="J494" t="e">
        <f t="shared" si="83"/>
        <v>#VALUE!</v>
      </c>
      <c r="K494" t="str">
        <f t="shared" si="84"/>
        <v/>
      </c>
      <c r="L494" t="str">
        <f t="shared" si="85"/>
        <v/>
      </c>
      <c r="M494" t="str">
        <f t="shared" si="86"/>
        <v/>
      </c>
      <c r="N494" t="str">
        <f t="shared" si="87"/>
        <v/>
      </c>
    </row>
    <row r="495" spans="1:14" x14ac:dyDescent="0.25">
      <c r="A495" s="4" t="str">
        <f>IF('True_Odds_Calculator_2-way'!A496="","",'True_Odds_Calculator_2-way'!A496)</f>
        <v/>
      </c>
      <c r="B495" s="4" t="str">
        <f>IF('True_Odds_Calculator_2-way'!B496="","",'True_Odds_Calculator_2-way'!B496)</f>
        <v/>
      </c>
      <c r="C495" s="4" t="e">
        <f t="shared" si="77"/>
        <v>#VALUE!</v>
      </c>
      <c r="D495" t="e">
        <f t="shared" si="78"/>
        <v>#VALUE!</v>
      </c>
      <c r="E495" t="e">
        <f t="shared" si="79"/>
        <v>#VALUE!</v>
      </c>
      <c r="F495" t="e">
        <f t="shared" si="80"/>
        <v>#VALUE!</v>
      </c>
      <c r="G495">
        <v>0</v>
      </c>
      <c r="H495" t="e">
        <f t="shared" si="81"/>
        <v>#VALUE!</v>
      </c>
      <c r="I495" t="e">
        <f t="shared" si="82"/>
        <v>#VALUE!</v>
      </c>
      <c r="J495" t="e">
        <f t="shared" si="83"/>
        <v>#VALUE!</v>
      </c>
      <c r="K495" t="str">
        <f t="shared" si="84"/>
        <v/>
      </c>
      <c r="L495" t="str">
        <f t="shared" si="85"/>
        <v/>
      </c>
      <c r="M495" t="str">
        <f t="shared" si="86"/>
        <v/>
      </c>
      <c r="N495" t="str">
        <f t="shared" si="87"/>
        <v/>
      </c>
    </row>
    <row r="496" spans="1:14" x14ac:dyDescent="0.25">
      <c r="A496" s="4" t="str">
        <f>IF('True_Odds_Calculator_2-way'!A497="","",'True_Odds_Calculator_2-way'!A497)</f>
        <v/>
      </c>
      <c r="B496" s="4" t="str">
        <f>IF('True_Odds_Calculator_2-way'!B497="","",'True_Odds_Calculator_2-way'!B497)</f>
        <v/>
      </c>
      <c r="C496" s="4" t="e">
        <f t="shared" si="77"/>
        <v>#VALUE!</v>
      </c>
      <c r="D496" t="e">
        <f t="shared" si="78"/>
        <v>#VALUE!</v>
      </c>
      <c r="E496" t="e">
        <f t="shared" si="79"/>
        <v>#VALUE!</v>
      </c>
      <c r="F496" t="e">
        <f t="shared" si="80"/>
        <v>#VALUE!</v>
      </c>
      <c r="G496">
        <v>0</v>
      </c>
      <c r="H496" t="e">
        <f t="shared" si="81"/>
        <v>#VALUE!</v>
      </c>
      <c r="I496" t="e">
        <f t="shared" si="82"/>
        <v>#VALUE!</v>
      </c>
      <c r="J496" t="e">
        <f t="shared" si="83"/>
        <v>#VALUE!</v>
      </c>
      <c r="K496" t="str">
        <f t="shared" si="84"/>
        <v/>
      </c>
      <c r="L496" t="str">
        <f t="shared" si="85"/>
        <v/>
      </c>
      <c r="M496" t="str">
        <f t="shared" si="86"/>
        <v/>
      </c>
      <c r="N496" t="str">
        <f t="shared" si="87"/>
        <v/>
      </c>
    </row>
    <row r="497" spans="1:14" x14ac:dyDescent="0.25">
      <c r="A497" s="4" t="str">
        <f>IF('True_Odds_Calculator_2-way'!A498="","",'True_Odds_Calculator_2-way'!A498)</f>
        <v/>
      </c>
      <c r="B497" s="4" t="str">
        <f>IF('True_Odds_Calculator_2-way'!B498="","",'True_Odds_Calculator_2-way'!B498)</f>
        <v/>
      </c>
      <c r="C497" s="4" t="e">
        <f t="shared" si="77"/>
        <v>#VALUE!</v>
      </c>
      <c r="D497" t="e">
        <f t="shared" si="78"/>
        <v>#VALUE!</v>
      </c>
      <c r="E497" t="e">
        <f t="shared" si="79"/>
        <v>#VALUE!</v>
      </c>
      <c r="F497" t="e">
        <f t="shared" si="80"/>
        <v>#VALUE!</v>
      </c>
      <c r="G497">
        <v>0</v>
      </c>
      <c r="H497" t="e">
        <f t="shared" si="81"/>
        <v>#VALUE!</v>
      </c>
      <c r="I497" t="e">
        <f t="shared" si="82"/>
        <v>#VALUE!</v>
      </c>
      <c r="J497" t="e">
        <f t="shared" si="83"/>
        <v>#VALUE!</v>
      </c>
      <c r="K497" t="str">
        <f t="shared" si="84"/>
        <v/>
      </c>
      <c r="L497" t="str">
        <f t="shared" si="85"/>
        <v/>
      </c>
      <c r="M497" t="str">
        <f t="shared" si="86"/>
        <v/>
      </c>
      <c r="N497" t="str">
        <f t="shared" si="87"/>
        <v/>
      </c>
    </row>
    <row r="498" spans="1:14" x14ac:dyDescent="0.25">
      <c r="A498" s="4" t="str">
        <f>IF('True_Odds_Calculator_2-way'!A499="","",'True_Odds_Calculator_2-way'!A499)</f>
        <v/>
      </c>
      <c r="B498" s="4" t="str">
        <f>IF('True_Odds_Calculator_2-way'!B499="","",'True_Odds_Calculator_2-way'!B499)</f>
        <v/>
      </c>
      <c r="C498" s="4" t="e">
        <f t="shared" si="77"/>
        <v>#VALUE!</v>
      </c>
      <c r="D498" t="e">
        <f t="shared" si="78"/>
        <v>#VALUE!</v>
      </c>
      <c r="E498" t="e">
        <f t="shared" si="79"/>
        <v>#VALUE!</v>
      </c>
      <c r="F498" t="e">
        <f t="shared" si="80"/>
        <v>#VALUE!</v>
      </c>
      <c r="G498">
        <v>0</v>
      </c>
      <c r="H498" t="e">
        <f t="shared" si="81"/>
        <v>#VALUE!</v>
      </c>
      <c r="I498" t="e">
        <f t="shared" si="82"/>
        <v>#VALUE!</v>
      </c>
      <c r="J498" t="e">
        <f t="shared" si="83"/>
        <v>#VALUE!</v>
      </c>
      <c r="K498" t="str">
        <f t="shared" si="84"/>
        <v/>
      </c>
      <c r="L498" t="str">
        <f t="shared" si="85"/>
        <v/>
      </c>
      <c r="M498" t="str">
        <f t="shared" si="86"/>
        <v/>
      </c>
      <c r="N498" t="str">
        <f t="shared" si="87"/>
        <v/>
      </c>
    </row>
    <row r="499" spans="1:14" x14ac:dyDescent="0.25">
      <c r="A499" s="4" t="str">
        <f>IF('True_Odds_Calculator_2-way'!A500="","",'True_Odds_Calculator_2-way'!A500)</f>
        <v/>
      </c>
      <c r="B499" s="4" t="str">
        <f>IF('True_Odds_Calculator_2-way'!B500="","",'True_Odds_Calculator_2-way'!B500)</f>
        <v/>
      </c>
      <c r="C499" s="4" t="e">
        <f t="shared" si="77"/>
        <v>#VALUE!</v>
      </c>
      <c r="D499" t="e">
        <f t="shared" si="78"/>
        <v>#VALUE!</v>
      </c>
      <c r="E499" t="e">
        <f t="shared" si="79"/>
        <v>#VALUE!</v>
      </c>
      <c r="F499" t="e">
        <f t="shared" si="80"/>
        <v>#VALUE!</v>
      </c>
      <c r="G499">
        <v>0</v>
      </c>
      <c r="H499" t="e">
        <f t="shared" si="81"/>
        <v>#VALUE!</v>
      </c>
      <c r="I499" t="e">
        <f t="shared" si="82"/>
        <v>#VALUE!</v>
      </c>
      <c r="J499" t="e">
        <f t="shared" si="83"/>
        <v>#VALUE!</v>
      </c>
      <c r="K499" t="str">
        <f t="shared" si="84"/>
        <v/>
      </c>
      <c r="L499" t="str">
        <f t="shared" si="85"/>
        <v/>
      </c>
      <c r="M499" t="str">
        <f t="shared" si="86"/>
        <v/>
      </c>
      <c r="N499" t="str">
        <f t="shared" si="87"/>
        <v/>
      </c>
    </row>
    <row r="500" spans="1:14" x14ac:dyDescent="0.25">
      <c r="A500" s="4" t="str">
        <f>IF('True_Odds_Calculator_2-way'!A501="","",'True_Odds_Calculator_2-way'!A501)</f>
        <v/>
      </c>
      <c r="B500" s="4" t="str">
        <f>IF('True_Odds_Calculator_2-way'!B501="","",'True_Odds_Calculator_2-way'!B501)</f>
        <v/>
      </c>
      <c r="C500" s="4" t="e">
        <f t="shared" si="77"/>
        <v>#VALUE!</v>
      </c>
      <c r="D500" t="e">
        <f t="shared" si="78"/>
        <v>#VALUE!</v>
      </c>
      <c r="E500" t="e">
        <f t="shared" si="79"/>
        <v>#VALUE!</v>
      </c>
      <c r="F500" t="e">
        <f t="shared" si="80"/>
        <v>#VALUE!</v>
      </c>
      <c r="G500">
        <v>0</v>
      </c>
      <c r="H500" t="e">
        <f t="shared" si="81"/>
        <v>#VALUE!</v>
      </c>
      <c r="I500" t="e">
        <f t="shared" si="82"/>
        <v>#VALUE!</v>
      </c>
      <c r="J500" t="e">
        <f t="shared" si="83"/>
        <v>#VALUE!</v>
      </c>
      <c r="K500" t="str">
        <f t="shared" si="84"/>
        <v/>
      </c>
      <c r="L500" t="str">
        <f t="shared" si="85"/>
        <v/>
      </c>
      <c r="M500" t="str">
        <f t="shared" si="86"/>
        <v/>
      </c>
      <c r="N500" t="str">
        <f t="shared" si="87"/>
        <v/>
      </c>
    </row>
    <row r="501" spans="1:14" x14ac:dyDescent="0.25">
      <c r="A501" s="4" t="str">
        <f>IF('True_Odds_Calculator_2-way'!A502="","",'True_Odds_Calculator_2-way'!A502)</f>
        <v/>
      </c>
      <c r="B501" s="4" t="str">
        <f>IF('True_Odds_Calculator_2-way'!B502="","",'True_Odds_Calculator_2-way'!B502)</f>
        <v/>
      </c>
      <c r="C501" s="4" t="e">
        <f t="shared" si="77"/>
        <v>#VALUE!</v>
      </c>
      <c r="D501" t="e">
        <f t="shared" si="78"/>
        <v>#VALUE!</v>
      </c>
      <c r="E501" t="e">
        <f t="shared" si="79"/>
        <v>#VALUE!</v>
      </c>
      <c r="F501" t="e">
        <f t="shared" si="80"/>
        <v>#VALUE!</v>
      </c>
      <c r="G501">
        <v>0</v>
      </c>
      <c r="H501" t="e">
        <f t="shared" si="81"/>
        <v>#VALUE!</v>
      </c>
      <c r="I501" t="e">
        <f t="shared" si="82"/>
        <v>#VALUE!</v>
      </c>
      <c r="J501" t="e">
        <f t="shared" si="83"/>
        <v>#VALUE!</v>
      </c>
      <c r="K501" t="str">
        <f t="shared" si="84"/>
        <v/>
      </c>
      <c r="L501" t="str">
        <f t="shared" si="85"/>
        <v/>
      </c>
      <c r="M501" t="str">
        <f t="shared" si="86"/>
        <v/>
      </c>
      <c r="N501" t="str">
        <f t="shared" si="87"/>
        <v/>
      </c>
    </row>
    <row r="502" spans="1:14" x14ac:dyDescent="0.25">
      <c r="A502" s="4" t="str">
        <f>IF('True_Odds_Calculator_2-way'!A503="","",'True_Odds_Calculator_2-way'!A503)</f>
        <v/>
      </c>
      <c r="B502" s="4" t="str">
        <f>IF('True_Odds_Calculator_2-way'!B503="","",'True_Odds_Calculator_2-way'!B503)</f>
        <v/>
      </c>
      <c r="C502" s="4" t="e">
        <f t="shared" si="77"/>
        <v>#VALUE!</v>
      </c>
      <c r="D502" t="e">
        <f t="shared" si="78"/>
        <v>#VALUE!</v>
      </c>
      <c r="E502" t="e">
        <f t="shared" si="79"/>
        <v>#VALUE!</v>
      </c>
      <c r="F502" t="e">
        <f t="shared" si="80"/>
        <v>#VALUE!</v>
      </c>
      <c r="G502">
        <v>0</v>
      </c>
      <c r="H502" t="e">
        <f t="shared" si="81"/>
        <v>#VALUE!</v>
      </c>
      <c r="I502" t="e">
        <f t="shared" si="82"/>
        <v>#VALUE!</v>
      </c>
      <c r="J502" t="e">
        <f t="shared" si="83"/>
        <v>#VALUE!</v>
      </c>
      <c r="K502" t="str">
        <f t="shared" si="84"/>
        <v/>
      </c>
      <c r="L502" t="str">
        <f t="shared" si="85"/>
        <v/>
      </c>
      <c r="M502" t="str">
        <f t="shared" si="86"/>
        <v/>
      </c>
      <c r="N502" t="str">
        <f t="shared" si="87"/>
        <v/>
      </c>
    </row>
    <row r="503" spans="1:14" x14ac:dyDescent="0.25">
      <c r="A503" s="4" t="str">
        <f>IF('True_Odds_Calculator_2-way'!A504="","",'True_Odds_Calculator_2-way'!A504)</f>
        <v/>
      </c>
      <c r="B503" s="4" t="str">
        <f>IF('True_Odds_Calculator_2-way'!B504="","",'True_Odds_Calculator_2-way'!B504)</f>
        <v/>
      </c>
      <c r="C503" s="4" t="e">
        <f t="shared" si="77"/>
        <v>#VALUE!</v>
      </c>
      <c r="D503" t="e">
        <f t="shared" si="78"/>
        <v>#VALUE!</v>
      </c>
      <c r="E503" t="e">
        <f t="shared" si="79"/>
        <v>#VALUE!</v>
      </c>
      <c r="F503" t="e">
        <f t="shared" si="80"/>
        <v>#VALUE!</v>
      </c>
      <c r="G503">
        <v>0</v>
      </c>
      <c r="H503" t="e">
        <f t="shared" si="81"/>
        <v>#VALUE!</v>
      </c>
      <c r="I503" t="e">
        <f t="shared" si="82"/>
        <v>#VALUE!</v>
      </c>
      <c r="J503" t="e">
        <f t="shared" si="83"/>
        <v>#VALUE!</v>
      </c>
      <c r="K503" t="str">
        <f t="shared" si="84"/>
        <v/>
      </c>
      <c r="L503" t="str">
        <f t="shared" si="85"/>
        <v/>
      </c>
      <c r="M503" t="str">
        <f t="shared" si="86"/>
        <v/>
      </c>
      <c r="N503" t="str">
        <f t="shared" si="87"/>
        <v/>
      </c>
    </row>
    <row r="504" spans="1:14" x14ac:dyDescent="0.25">
      <c r="A504" s="4" t="str">
        <f>IF('True_Odds_Calculator_2-way'!A505="","",'True_Odds_Calculator_2-way'!A505)</f>
        <v/>
      </c>
      <c r="B504" s="4" t="str">
        <f>IF('True_Odds_Calculator_2-way'!B505="","",'True_Odds_Calculator_2-way'!B505)</f>
        <v/>
      </c>
      <c r="C504" s="4" t="e">
        <f t="shared" si="77"/>
        <v>#VALUE!</v>
      </c>
      <c r="D504" t="e">
        <f t="shared" si="78"/>
        <v>#VALUE!</v>
      </c>
      <c r="E504" t="e">
        <f t="shared" si="79"/>
        <v>#VALUE!</v>
      </c>
      <c r="F504" t="e">
        <f t="shared" si="80"/>
        <v>#VALUE!</v>
      </c>
      <c r="G504">
        <v>0</v>
      </c>
      <c r="H504" t="e">
        <f t="shared" si="81"/>
        <v>#VALUE!</v>
      </c>
      <c r="I504" t="e">
        <f t="shared" si="82"/>
        <v>#VALUE!</v>
      </c>
      <c r="J504" t="e">
        <f t="shared" si="83"/>
        <v>#VALUE!</v>
      </c>
      <c r="K504" t="str">
        <f t="shared" si="84"/>
        <v/>
      </c>
      <c r="L504" t="str">
        <f t="shared" si="85"/>
        <v/>
      </c>
      <c r="M504" t="str">
        <f t="shared" si="86"/>
        <v/>
      </c>
      <c r="N504" t="str">
        <f t="shared" si="87"/>
        <v/>
      </c>
    </row>
    <row r="505" spans="1:14" x14ac:dyDescent="0.25">
      <c r="A505" s="4" t="str">
        <f>IF('True_Odds_Calculator_2-way'!A506="","",'True_Odds_Calculator_2-way'!A506)</f>
        <v/>
      </c>
      <c r="B505" s="4" t="str">
        <f>IF('True_Odds_Calculator_2-way'!B506="","",'True_Odds_Calculator_2-way'!B506)</f>
        <v/>
      </c>
      <c r="C505" s="4" t="e">
        <f t="shared" si="77"/>
        <v>#VALUE!</v>
      </c>
      <c r="D505" t="e">
        <f t="shared" si="78"/>
        <v>#VALUE!</v>
      </c>
      <c r="E505" t="e">
        <f t="shared" si="79"/>
        <v>#VALUE!</v>
      </c>
      <c r="F505" t="e">
        <f t="shared" si="80"/>
        <v>#VALUE!</v>
      </c>
      <c r="G505">
        <v>0</v>
      </c>
      <c r="H505" t="e">
        <f t="shared" si="81"/>
        <v>#VALUE!</v>
      </c>
      <c r="I505" t="e">
        <f t="shared" si="82"/>
        <v>#VALUE!</v>
      </c>
      <c r="J505" t="e">
        <f t="shared" si="83"/>
        <v>#VALUE!</v>
      </c>
      <c r="K505" t="str">
        <f t="shared" si="84"/>
        <v/>
      </c>
      <c r="L505" t="str">
        <f t="shared" si="85"/>
        <v/>
      </c>
      <c r="M505" t="str">
        <f t="shared" si="86"/>
        <v/>
      </c>
      <c r="N505" t="str">
        <f t="shared" si="87"/>
        <v/>
      </c>
    </row>
    <row r="506" spans="1:14" x14ac:dyDescent="0.25">
      <c r="A506" s="4" t="str">
        <f>IF('True_Odds_Calculator_2-way'!A507="","",'True_Odds_Calculator_2-way'!A507)</f>
        <v/>
      </c>
      <c r="B506" s="4" t="str">
        <f>IF('True_Odds_Calculator_2-way'!B507="","",'True_Odds_Calculator_2-way'!B507)</f>
        <v/>
      </c>
      <c r="C506" s="4" t="e">
        <f t="shared" si="77"/>
        <v>#VALUE!</v>
      </c>
      <c r="D506" t="e">
        <f t="shared" si="78"/>
        <v>#VALUE!</v>
      </c>
      <c r="E506" t="e">
        <f t="shared" si="79"/>
        <v>#VALUE!</v>
      </c>
      <c r="F506" t="e">
        <f t="shared" si="80"/>
        <v>#VALUE!</v>
      </c>
      <c r="G506">
        <v>0</v>
      </c>
      <c r="H506" t="e">
        <f t="shared" si="81"/>
        <v>#VALUE!</v>
      </c>
      <c r="I506" t="e">
        <f t="shared" si="82"/>
        <v>#VALUE!</v>
      </c>
      <c r="J506" t="e">
        <f t="shared" si="83"/>
        <v>#VALUE!</v>
      </c>
      <c r="K506" t="str">
        <f t="shared" si="84"/>
        <v/>
      </c>
      <c r="L506" t="str">
        <f t="shared" si="85"/>
        <v/>
      </c>
      <c r="M506" t="str">
        <f t="shared" si="86"/>
        <v/>
      </c>
      <c r="N506" t="str">
        <f t="shared" si="87"/>
        <v/>
      </c>
    </row>
    <row r="507" spans="1:14" x14ac:dyDescent="0.25">
      <c r="A507" s="4" t="str">
        <f>IF('True_Odds_Calculator_2-way'!A508="","",'True_Odds_Calculator_2-way'!A508)</f>
        <v/>
      </c>
      <c r="B507" s="4" t="str">
        <f>IF('True_Odds_Calculator_2-way'!B508="","",'True_Odds_Calculator_2-way'!B508)</f>
        <v/>
      </c>
      <c r="C507" s="4" t="e">
        <f t="shared" si="77"/>
        <v>#VALUE!</v>
      </c>
      <c r="D507" t="e">
        <f t="shared" si="78"/>
        <v>#VALUE!</v>
      </c>
      <c r="E507" t="e">
        <f t="shared" si="79"/>
        <v>#VALUE!</v>
      </c>
      <c r="F507" t="e">
        <f t="shared" si="80"/>
        <v>#VALUE!</v>
      </c>
      <c r="G507">
        <v>0</v>
      </c>
      <c r="H507" t="e">
        <f t="shared" si="81"/>
        <v>#VALUE!</v>
      </c>
      <c r="I507" t="e">
        <f t="shared" si="82"/>
        <v>#VALUE!</v>
      </c>
      <c r="J507" t="e">
        <f t="shared" si="83"/>
        <v>#VALUE!</v>
      </c>
      <c r="K507" t="str">
        <f t="shared" si="84"/>
        <v/>
      </c>
      <c r="L507" t="str">
        <f t="shared" si="85"/>
        <v/>
      </c>
      <c r="M507" t="str">
        <f t="shared" si="86"/>
        <v/>
      </c>
      <c r="N507" t="str">
        <f t="shared" si="87"/>
        <v/>
      </c>
    </row>
    <row r="508" spans="1:14" x14ac:dyDescent="0.25">
      <c r="A508" s="4" t="str">
        <f>IF('True_Odds_Calculator_2-way'!A509="","",'True_Odds_Calculator_2-way'!A509)</f>
        <v/>
      </c>
      <c r="B508" s="4" t="str">
        <f>IF('True_Odds_Calculator_2-way'!B509="","",'True_Odds_Calculator_2-way'!B509)</f>
        <v/>
      </c>
      <c r="C508" s="4" t="e">
        <f t="shared" si="77"/>
        <v>#VALUE!</v>
      </c>
      <c r="D508" t="e">
        <f t="shared" si="78"/>
        <v>#VALUE!</v>
      </c>
      <c r="E508" t="e">
        <f t="shared" si="79"/>
        <v>#VALUE!</v>
      </c>
      <c r="F508" t="e">
        <f t="shared" si="80"/>
        <v>#VALUE!</v>
      </c>
      <c r="G508">
        <v>0</v>
      </c>
      <c r="H508" t="e">
        <f t="shared" si="81"/>
        <v>#VALUE!</v>
      </c>
      <c r="I508" t="e">
        <f t="shared" si="82"/>
        <v>#VALUE!</v>
      </c>
      <c r="J508" t="e">
        <f t="shared" si="83"/>
        <v>#VALUE!</v>
      </c>
      <c r="K508" t="str">
        <f t="shared" si="84"/>
        <v/>
      </c>
      <c r="L508" t="str">
        <f t="shared" si="85"/>
        <v/>
      </c>
      <c r="M508" t="str">
        <f t="shared" si="86"/>
        <v/>
      </c>
      <c r="N508" t="str">
        <f t="shared" si="87"/>
        <v/>
      </c>
    </row>
    <row r="509" spans="1:14" x14ac:dyDescent="0.25">
      <c r="A509" s="4" t="str">
        <f>IF('True_Odds_Calculator_2-way'!A510="","",'True_Odds_Calculator_2-way'!A510)</f>
        <v/>
      </c>
      <c r="B509" s="4" t="str">
        <f>IF('True_Odds_Calculator_2-way'!B510="","",'True_Odds_Calculator_2-way'!B510)</f>
        <v/>
      </c>
      <c r="C509" s="4" t="e">
        <f t="shared" si="77"/>
        <v>#VALUE!</v>
      </c>
      <c r="D509" t="e">
        <f t="shared" si="78"/>
        <v>#VALUE!</v>
      </c>
      <c r="E509" t="e">
        <f t="shared" si="79"/>
        <v>#VALUE!</v>
      </c>
      <c r="F509" t="e">
        <f t="shared" si="80"/>
        <v>#VALUE!</v>
      </c>
      <c r="G509">
        <v>0</v>
      </c>
      <c r="H509" t="e">
        <f t="shared" si="81"/>
        <v>#VALUE!</v>
      </c>
      <c r="I509" t="e">
        <f t="shared" si="82"/>
        <v>#VALUE!</v>
      </c>
      <c r="J509" t="e">
        <f t="shared" si="83"/>
        <v>#VALUE!</v>
      </c>
      <c r="K509" t="str">
        <f t="shared" si="84"/>
        <v/>
      </c>
      <c r="L509" t="str">
        <f t="shared" si="85"/>
        <v/>
      </c>
      <c r="M509" t="str">
        <f t="shared" si="86"/>
        <v/>
      </c>
      <c r="N509" t="str">
        <f t="shared" si="87"/>
        <v/>
      </c>
    </row>
    <row r="510" spans="1:14" x14ac:dyDescent="0.25">
      <c r="A510" s="4" t="str">
        <f>IF('True_Odds_Calculator_2-way'!A511="","",'True_Odds_Calculator_2-way'!A511)</f>
        <v/>
      </c>
      <c r="B510" s="4" t="str">
        <f>IF('True_Odds_Calculator_2-way'!B511="","",'True_Odds_Calculator_2-way'!B511)</f>
        <v/>
      </c>
      <c r="C510" s="4" t="e">
        <f t="shared" si="77"/>
        <v>#VALUE!</v>
      </c>
      <c r="D510" t="e">
        <f t="shared" si="78"/>
        <v>#VALUE!</v>
      </c>
      <c r="E510" t="e">
        <f t="shared" si="79"/>
        <v>#VALUE!</v>
      </c>
      <c r="F510" t="e">
        <f t="shared" si="80"/>
        <v>#VALUE!</v>
      </c>
      <c r="G510">
        <v>0</v>
      </c>
      <c r="H510" t="e">
        <f t="shared" si="81"/>
        <v>#VALUE!</v>
      </c>
      <c r="I510" t="e">
        <f t="shared" si="82"/>
        <v>#VALUE!</v>
      </c>
      <c r="J510" t="e">
        <f t="shared" si="83"/>
        <v>#VALUE!</v>
      </c>
      <c r="K510" t="str">
        <f t="shared" si="84"/>
        <v/>
      </c>
      <c r="L510" t="str">
        <f t="shared" si="85"/>
        <v/>
      </c>
      <c r="M510" t="str">
        <f t="shared" si="86"/>
        <v/>
      </c>
      <c r="N510" t="str">
        <f t="shared" si="87"/>
        <v/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5"/>
  <dimension ref="A1:Y1002"/>
  <sheetViews>
    <sheetView tabSelected="1" zoomScale="80" zoomScaleNormal="80" workbookViewId="0">
      <pane ySplit="2" topLeftCell="A3" activePane="bottomLeft" state="frozen"/>
      <selection pane="bottomLeft" activeCell="AA28" sqref="AA28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25"/>
    <col min="14" max="14" width="8.85546875" style="4" customWidth="1"/>
    <col min="15" max="23" width="10" style="4"/>
    <col min="24" max="24" width="12.140625" style="27" customWidth="1"/>
    <col min="25" max="25" width="10" style="35"/>
    <col min="26" max="16384" width="10" style="4"/>
  </cols>
  <sheetData>
    <row r="1" spans="1:25" s="13" customFormat="1" x14ac:dyDescent="0.2">
      <c r="A1" s="54" t="s">
        <v>9</v>
      </c>
      <c r="B1" s="55"/>
      <c r="C1" s="18"/>
      <c r="D1" s="56" t="s">
        <v>25</v>
      </c>
      <c r="E1" s="55"/>
      <c r="F1" s="56" t="s">
        <v>23</v>
      </c>
      <c r="G1" s="55"/>
      <c r="H1" s="56" t="s">
        <v>11</v>
      </c>
      <c r="I1" s="55"/>
      <c r="J1" s="56" t="s">
        <v>10</v>
      </c>
      <c r="K1" s="55"/>
      <c r="L1" s="52" t="s">
        <v>46</v>
      </c>
      <c r="M1" s="53"/>
      <c r="N1" s="13" t="s">
        <v>45</v>
      </c>
      <c r="O1" s="13" t="s">
        <v>47</v>
      </c>
      <c r="P1" s="13" t="s">
        <v>48</v>
      </c>
      <c r="Q1" s="13" t="s">
        <v>49</v>
      </c>
      <c r="R1" s="13" t="s">
        <v>50</v>
      </c>
      <c r="S1" s="13" t="s">
        <v>51</v>
      </c>
      <c r="T1" s="13" t="s">
        <v>52</v>
      </c>
      <c r="U1" s="13" t="s">
        <v>32</v>
      </c>
      <c r="V1" s="13" t="s">
        <v>33</v>
      </c>
      <c r="W1" s="13" t="s">
        <v>67</v>
      </c>
      <c r="X1" s="26" t="s">
        <v>34</v>
      </c>
      <c r="Y1" s="43" t="s">
        <v>53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38" customFormat="1" ht="15" x14ac:dyDescent="0.25">
      <c r="A3">
        <v>1.8</v>
      </c>
      <c r="B3">
        <v>2.0699999999999998</v>
      </c>
      <c r="C3" s="29">
        <f t="shared" ref="C3:C66" si="0">IF(OR($A3="",$B3=""),"",(1/A3)+(1/B3)-1)</f>
        <v>3.8647342995169254E-2</v>
      </c>
      <c r="D3" s="30">
        <f>IF(OR($A3="",$B3=""),"",A3*'MPTO_working_2-way'!$G2)</f>
        <v>1.8695652173913047</v>
      </c>
      <c r="E3" s="32">
        <f>IF(OR($A3="",$B3=""),"",B3*'MPTO_working_2-way'!$G2)</f>
        <v>2.1500000000000004</v>
      </c>
      <c r="F3" s="30">
        <f>IF(OR($A3="",$B3=""),"",'MPTO_working_2-way'!D2)</f>
        <v>1.8648648648648651</v>
      </c>
      <c r="G3" s="32">
        <f>IF(OR($A3="",$B3=""),"",'MPTO_working_2-way'!E2)</f>
        <v>2.15625</v>
      </c>
      <c r="H3" s="30">
        <f>IF(OR($A3="",$B3=""),"",'OddsRatio_working_2-way'!M2)</f>
        <v>1.8646754023342345</v>
      </c>
      <c r="I3" s="30">
        <f>IF(OR($A3="",$B3=""),"",'OddsRatio_working_2-way'!N2)</f>
        <v>2.1565033506220384</v>
      </c>
      <c r="J3" s="30">
        <f>IF('Log_working_2-way'!$D2="","",A3^('Log_working_2-way'!$D2))</f>
        <v>1.8625327535713179</v>
      </c>
      <c r="K3" s="32">
        <f>IF('Log_working_2-way'!$D2="","",B3^('Log_working_2-way'!$D2))</f>
        <v>2.1593762623614712</v>
      </c>
      <c r="L3" s="37">
        <f>(1/D3)</f>
        <v>0.53488372093023251</v>
      </c>
      <c r="M3" s="37">
        <f>(1/E3)</f>
        <v>0.46511627906976738</v>
      </c>
      <c r="N3" s="38">
        <v>100</v>
      </c>
      <c r="O3" s="38">
        <f>(1/A3)*((N3*A3)-N3)</f>
        <v>44.444444444444443</v>
      </c>
      <c r="P3" s="38">
        <f>(1/B3)*((N3*B3)-N3)</f>
        <v>51.690821256038639</v>
      </c>
      <c r="Q3" s="38">
        <f>(1/B3)*N3</f>
        <v>48.309178743961354</v>
      </c>
      <c r="R3" s="38">
        <f>(1/A3)*N3</f>
        <v>55.555555555555557</v>
      </c>
      <c r="S3" s="39">
        <f>O3-Q3</f>
        <v>-3.8647342995169112</v>
      </c>
      <c r="T3" s="39">
        <f>P3-R3</f>
        <v>-3.8647342995169183</v>
      </c>
      <c r="U3" t="s">
        <v>210</v>
      </c>
      <c r="V3" t="s">
        <v>211</v>
      </c>
      <c r="W3" t="s">
        <v>441</v>
      </c>
      <c r="X3" s="48" t="s">
        <v>451</v>
      </c>
      <c r="Y3" s="41"/>
    </row>
    <row r="4" spans="1:25" s="12" customFormat="1" ht="15" x14ac:dyDescent="0.25">
      <c r="A4">
        <v>1.59</v>
      </c>
      <c r="B4">
        <v>2.5</v>
      </c>
      <c r="C4" s="29">
        <f t="shared" si="0"/>
        <v>2.8930817610062887E-2</v>
      </c>
      <c r="D4" s="30">
        <f>IF(OR($A4="",$B4=""),"",A4*'MPTO_working_2-way'!$G3)</f>
        <v>1.6360000000000001</v>
      </c>
      <c r="E4" s="32">
        <f>IF(OR($A4="",$B4=""),"",B4*'MPTO_working_2-way'!$G3)</f>
        <v>2.5723270440251573</v>
      </c>
      <c r="F4" s="30">
        <f>IF(OR($A4="",$B4=""),"",'MPTO_working_2-way'!D3)</f>
        <v>1.6274309109518936</v>
      </c>
      <c r="G4" s="32">
        <f>IF(OR($A4="",$B4=""),"",'MPTO_working_2-way'!E3)</f>
        <v>2.5938009787928222</v>
      </c>
      <c r="H4" s="30">
        <f>IF(OR($A4="",$B4=""),"",'OddsRatio_working_2-way'!M3)</f>
        <v>1.6271629240742262</v>
      </c>
      <c r="I4" s="30">
        <f>IF(OR($A4="",$B4=""),"",'OddsRatio_working_2-way'!N3)</f>
        <v>2.594482010358202</v>
      </c>
      <c r="J4" s="30">
        <f>IF('Log_working_2-way'!$D3="","",A4^('Log_working_2-way'!$D3))</f>
        <v>1.6232742032249983</v>
      </c>
      <c r="K4" s="32">
        <f>IF('Log_working_2-way'!$D3="","",B4^('Log_working_2-way'!$D3))</f>
        <v>2.6044302729451743</v>
      </c>
      <c r="L4" s="37">
        <f t="shared" ref="L4" si="1">(1/D4)</f>
        <v>0.6112469437652811</v>
      </c>
      <c r="M4" s="37">
        <f t="shared" ref="M4" si="2">(1/E4)</f>
        <v>0.38875305623471879</v>
      </c>
      <c r="N4" s="38">
        <v>100</v>
      </c>
      <c r="O4" s="38">
        <f t="shared" ref="O4" si="3">(1/A4)*((N4*A4)-N4)</f>
        <v>37.106918238993707</v>
      </c>
      <c r="P4" s="38">
        <f t="shared" ref="P4" si="4">(1/B4)*((N4*B4)-N4)</f>
        <v>60</v>
      </c>
      <c r="Q4" s="38">
        <f t="shared" ref="Q4" si="5">(1/B4)*N4</f>
        <v>40</v>
      </c>
      <c r="R4" s="38">
        <f t="shared" ref="R4" si="6">(1/A4)*N4</f>
        <v>62.893081761006286</v>
      </c>
      <c r="S4" s="39">
        <f t="shared" ref="S4" si="7">O4-Q4</f>
        <v>-2.8930817610062931</v>
      </c>
      <c r="T4" s="39">
        <f t="shared" ref="T4" si="8">P4-R4</f>
        <v>-2.893081761006286</v>
      </c>
      <c r="U4" t="s">
        <v>85</v>
      </c>
      <c r="V4" t="s">
        <v>100</v>
      </c>
      <c r="W4" t="s">
        <v>171</v>
      </c>
      <c r="X4" s="48" t="s">
        <v>451</v>
      </c>
      <c r="Y4" s="41"/>
    </row>
    <row r="5" spans="1:25" s="12" customFormat="1" ht="15" x14ac:dyDescent="0.25">
      <c r="A5">
        <v>1.97</v>
      </c>
      <c r="B5">
        <v>1.92</v>
      </c>
      <c r="C5" s="29">
        <f t="shared" si="0"/>
        <v>2.844754653130277E-2</v>
      </c>
      <c r="D5" s="30">
        <f>IF(OR($A5="",$B5=""),"",A5*'MPTO_working_2-way'!$G4)</f>
        <v>2.0260416666666665</v>
      </c>
      <c r="E5" s="32">
        <f>IF(OR($A5="",$B5=""),"",B5*'MPTO_working_2-way'!$G4)</f>
        <v>1.9746192893401013</v>
      </c>
      <c r="F5" s="30">
        <f>IF(OR($A5="",$B5=""),"",'MPTO_working_2-way'!D4)</f>
        <v>2.0267924123888115</v>
      </c>
      <c r="G5" s="32">
        <f>IF(OR($A5="",$B5=""),"",'MPTO_working_2-way'!E4)</f>
        <v>1.9739066903246005</v>
      </c>
      <c r="H5" s="30">
        <f>IF(OR($A5="",$B5=""),"",'OddsRatio_working_2-way'!M4)</f>
        <v>2.0268144068364817</v>
      </c>
      <c r="I5" s="30">
        <f>IF(OR($A5="",$B5=""),"",'OddsRatio_working_2-way'!N4)</f>
        <v>1.9738858291644976</v>
      </c>
      <c r="J5" s="30">
        <f>IF('Log_working_2-way'!$D4="","",A5^('Log_working_2-way'!$D4))</f>
        <v>2.0271548987306875</v>
      </c>
      <c r="K5" s="32">
        <f>IF('Log_working_2-way'!$D4="","",B5^('Log_working_2-way'!$D4))</f>
        <v>1.9735629954505829</v>
      </c>
      <c r="L5" s="37">
        <f t="shared" ref="L5:L68" si="9">(1/D5)</f>
        <v>0.49357326478149105</v>
      </c>
      <c r="M5" s="37">
        <f t="shared" ref="M5:M68" si="10">(1/E5)</f>
        <v>0.50642673521850901</v>
      </c>
      <c r="N5" s="38">
        <v>101</v>
      </c>
      <c r="O5" s="38">
        <f t="shared" ref="O5:O68" si="11">(1/A5)*((N5*A5)-N5)</f>
        <v>49.730964467005073</v>
      </c>
      <c r="P5" s="38">
        <f t="shared" ref="P5:P68" si="12">(1/B5)*((N5*B5)-N5)</f>
        <v>48.395833333333329</v>
      </c>
      <c r="Q5" s="38">
        <f t="shared" ref="Q5:Q68" si="13">(1/B5)*N5</f>
        <v>52.604166666666671</v>
      </c>
      <c r="R5" s="38">
        <f t="shared" ref="R5:R68" si="14">(1/A5)*N5</f>
        <v>51.26903553299492</v>
      </c>
      <c r="S5" s="39">
        <f t="shared" ref="S5:S68" si="15">O5-Q5</f>
        <v>-2.8732021996615984</v>
      </c>
      <c r="T5" s="39">
        <f t="shared" ref="T5:T68" si="16">P5-R5</f>
        <v>-2.8732021996615913</v>
      </c>
      <c r="U5" t="s">
        <v>110</v>
      </c>
      <c r="V5" t="s">
        <v>117</v>
      </c>
      <c r="W5" t="s">
        <v>172</v>
      </c>
      <c r="X5" s="48" t="s">
        <v>451</v>
      </c>
      <c r="Y5" s="41"/>
    </row>
    <row r="6" spans="1:25" s="12" customFormat="1" ht="15" x14ac:dyDescent="0.25">
      <c r="A6">
        <v>1.74</v>
      </c>
      <c r="B6">
        <v>2.19</v>
      </c>
      <c r="C6" s="29">
        <f t="shared" si="0"/>
        <v>3.1333648244370904E-2</v>
      </c>
      <c r="D6" s="30">
        <f>IF(OR($A6="",$B6=""),"",A6*'MPTO_working_2-way'!$G5)</f>
        <v>1.7945205479452053</v>
      </c>
      <c r="E6" s="32">
        <f>IF(OR($A6="",$B6=""),"",B6*'MPTO_working_2-way'!$G5)</f>
        <v>2.2586206896551722</v>
      </c>
      <c r="F6" s="30">
        <f>IF(OR($A6="",$B6=""),"",'MPTO_working_2-way'!D5)</f>
        <v>1.7887621461765948</v>
      </c>
      <c r="G6" s="32">
        <f>IF(OR($A6="",$B6=""),"",'MPTO_working_2-way'!E5)</f>
        <v>2.2678093197643276</v>
      </c>
      <c r="H6" s="30">
        <f>IF(OR($A6="",$B6=""),"",'OddsRatio_working_2-way'!M5)</f>
        <v>1.7885738643245783</v>
      </c>
      <c r="I6" s="30">
        <f>IF(OR($A6="",$B6=""),"",'OddsRatio_working_2-way'!N5)</f>
        <v>2.2681120250624973</v>
      </c>
      <c r="J6" s="30">
        <f>IF('Log_working_2-way'!$D5="","",A6^('Log_working_2-way'!$D5))</f>
        <v>1.7859641468844982</v>
      </c>
      <c r="K6" s="32">
        <f>IF('Log_working_2-way'!$D5="","",B6^('Log_working_2-way'!$D5))</f>
        <v>2.2723226675973618</v>
      </c>
      <c r="L6" s="37">
        <f t="shared" si="9"/>
        <v>0.5572519083969466</v>
      </c>
      <c r="M6" s="37">
        <f t="shared" si="10"/>
        <v>0.44274809160305351</v>
      </c>
      <c r="N6" s="38">
        <v>102</v>
      </c>
      <c r="O6" s="38">
        <f t="shared" si="11"/>
        <v>43.37931034482758</v>
      </c>
      <c r="P6" s="38">
        <f t="shared" si="12"/>
        <v>55.424657534246577</v>
      </c>
      <c r="Q6" s="38">
        <f t="shared" si="13"/>
        <v>46.57534246575343</v>
      </c>
      <c r="R6" s="38">
        <f t="shared" si="14"/>
        <v>58.620689655172413</v>
      </c>
      <c r="S6" s="39">
        <f t="shared" si="15"/>
        <v>-3.1960321209258495</v>
      </c>
      <c r="T6" s="39">
        <f t="shared" si="16"/>
        <v>-3.1960321209258353</v>
      </c>
      <c r="U6" t="s">
        <v>115</v>
      </c>
      <c r="V6" t="s">
        <v>88</v>
      </c>
      <c r="W6" t="s">
        <v>172</v>
      </c>
      <c r="X6" s="48" t="s">
        <v>451</v>
      </c>
      <c r="Y6" s="41"/>
    </row>
    <row r="7" spans="1:25" s="12" customFormat="1" ht="15" x14ac:dyDescent="0.25">
      <c r="A7">
        <v>2.27</v>
      </c>
      <c r="B7">
        <v>1.7</v>
      </c>
      <c r="C7" s="29">
        <f t="shared" si="0"/>
        <v>2.876392847888054E-2</v>
      </c>
      <c r="D7" s="30">
        <f>IF(OR($A7="",$B7=""),"",A7*'MPTO_working_2-way'!$G6)</f>
        <v>2.335294117647059</v>
      </c>
      <c r="E7" s="32">
        <f>IF(OR($A7="",$B7=""),"",B7*'MPTO_working_2-way'!$G6)</f>
        <v>1.748898678414097</v>
      </c>
      <c r="F7" s="30">
        <f>IF(OR($A7="",$B7=""),"",'MPTO_working_2-way'!D6)</f>
        <v>2.3466099118273029</v>
      </c>
      <c r="G7" s="32">
        <f>IF(OR($A7="",$B7=""),"",'MPTO_working_2-way'!E6)</f>
        <v>1.7426055543011967</v>
      </c>
      <c r="H7" s="30">
        <f>IF(OR($A7="",$B7=""),"",'OddsRatio_working_2-way'!M6)</f>
        <v>2.3469542361512192</v>
      </c>
      <c r="I7" s="30">
        <f>IF(OR($A7="",$B7=""),"",'OddsRatio_working_2-way'!N6)</f>
        <v>1.7424157207132702</v>
      </c>
      <c r="J7" s="30">
        <f>IF('Log_working_2-way'!$D6="","",A7^('Log_working_2-way'!$D6))</f>
        <v>2.352141177157876</v>
      </c>
      <c r="K7" s="32">
        <f>IF('Log_working_2-way'!$D6="","",B7^('Log_working_2-way'!$D6))</f>
        <v>1.7395677440294552</v>
      </c>
      <c r="L7" s="37">
        <f t="shared" si="9"/>
        <v>0.4282115869017632</v>
      </c>
      <c r="M7" s="37">
        <f t="shared" si="10"/>
        <v>0.5717884130982368</v>
      </c>
      <c r="N7" s="38">
        <v>103</v>
      </c>
      <c r="O7" s="38">
        <f t="shared" si="11"/>
        <v>57.625550660792953</v>
      </c>
      <c r="P7" s="38">
        <f t="shared" si="12"/>
        <v>42.411764705882348</v>
      </c>
      <c r="Q7" s="38">
        <f t="shared" si="13"/>
        <v>60.588235294117652</v>
      </c>
      <c r="R7" s="38">
        <f t="shared" si="14"/>
        <v>45.374449339207047</v>
      </c>
      <c r="S7" s="39">
        <f t="shared" si="15"/>
        <v>-2.9626846333246988</v>
      </c>
      <c r="T7" s="39">
        <f t="shared" si="16"/>
        <v>-2.9626846333246988</v>
      </c>
      <c r="U7" t="s">
        <v>78</v>
      </c>
      <c r="V7" t="s">
        <v>212</v>
      </c>
      <c r="W7" t="s">
        <v>84</v>
      </c>
      <c r="X7" s="48" t="s">
        <v>451</v>
      </c>
      <c r="Y7" s="41"/>
    </row>
    <row r="8" spans="1:25" ht="15" x14ac:dyDescent="0.25">
      <c r="A8">
        <v>1.82</v>
      </c>
      <c r="B8">
        <v>2.09</v>
      </c>
      <c r="C8" s="29">
        <f t="shared" si="0"/>
        <v>2.7919448972080652E-2</v>
      </c>
      <c r="D8" s="30">
        <f>IF(OR($A8="",$B8=""),"",A8*'MPTO_working_2-way'!$G7)</f>
        <v>1.8708133971291869</v>
      </c>
      <c r="E8" s="32">
        <f>IF(OR($A8="",$B8=""),"",B8*'MPTO_working_2-way'!$G7)</f>
        <v>2.1483516483516483</v>
      </c>
      <c r="F8" s="30">
        <f>IF(OR($A8="",$B8=""),"",'MPTO_working_2-way'!D7)</f>
        <v>1.8674456281604401</v>
      </c>
      <c r="G8" s="32">
        <f>IF(OR($A8="",$B8=""),"",'MPTO_working_2-way'!E7)</f>
        <v>2.152810006225593</v>
      </c>
      <c r="H8" s="30">
        <f>IF(OR($A8="",$B8=""),"",'OddsRatio_working_2-way'!M7)</f>
        <v>1.8673485908108987</v>
      </c>
      <c r="I8" s="30">
        <f>IF(OR($A8="",$B8=""),"",'OddsRatio_working_2-way'!N7)</f>
        <v>2.1529389804681456</v>
      </c>
      <c r="J8" s="30">
        <f>IF('Log_working_2-way'!$D7="","",A8^('Log_working_2-way'!$D7))</f>
        <v>1.8658256434588982</v>
      </c>
      <c r="K8" s="32">
        <f>IF('Log_working_2-way'!$D7="","",B8^('Log_working_2-way'!$D7))</f>
        <v>2.1549669469306498</v>
      </c>
      <c r="L8" s="37">
        <f t="shared" si="9"/>
        <v>0.53452685421994872</v>
      </c>
      <c r="M8" s="37">
        <f t="shared" si="10"/>
        <v>0.46547314578005117</v>
      </c>
      <c r="N8" s="38">
        <v>104</v>
      </c>
      <c r="O8" s="38">
        <f t="shared" si="11"/>
        <v>46.857142857142854</v>
      </c>
      <c r="P8" s="38">
        <f t="shared" si="12"/>
        <v>54.239234449760765</v>
      </c>
      <c r="Q8" s="38">
        <f t="shared" si="13"/>
        <v>49.760765550239242</v>
      </c>
      <c r="R8" s="38">
        <f t="shared" si="14"/>
        <v>57.142857142857139</v>
      </c>
      <c r="S8" s="39">
        <f t="shared" si="15"/>
        <v>-2.9036226930963878</v>
      </c>
      <c r="T8" s="39">
        <f t="shared" si="16"/>
        <v>-2.9036226930963736</v>
      </c>
      <c r="U8" t="s">
        <v>213</v>
      </c>
      <c r="V8" t="s">
        <v>214</v>
      </c>
      <c r="W8" t="s">
        <v>442</v>
      </c>
      <c r="X8" s="48" t="s">
        <v>451</v>
      </c>
      <c r="Y8" s="41"/>
    </row>
    <row r="9" spans="1:25" ht="15" x14ac:dyDescent="0.25">
      <c r="A9">
        <v>1.95</v>
      </c>
      <c r="B9">
        <v>1.95</v>
      </c>
      <c r="C9" s="29">
        <f t="shared" si="0"/>
        <v>2.5641025641025772E-2</v>
      </c>
      <c r="D9" s="30">
        <f>IF(OR($A9="",$B9=""),"",A9*'MPTO_working_2-way'!$G8)</f>
        <v>2</v>
      </c>
      <c r="E9" s="32">
        <f>IF(OR($A9="",$B9=""),"",B9*'MPTO_working_2-way'!$G8)</f>
        <v>2</v>
      </c>
      <c r="F9" s="30">
        <f>IF(OR($A9="",$B9=""),"",'MPTO_working_2-way'!D8)</f>
        <v>2.0000000000000004</v>
      </c>
      <c r="G9" s="32">
        <f>IF(OR($A9="",$B9=""),"",'MPTO_working_2-way'!E8)</f>
        <v>2.0000000000000004</v>
      </c>
      <c r="H9" s="30">
        <f>IF(OR($A9="",$B9=""),"",'OddsRatio_working_2-way'!M8)</f>
        <v>2.0000000000000004</v>
      </c>
      <c r="I9" s="30">
        <f>IF(OR($A9="",$B9=""),"",'OddsRatio_working_2-way'!N8)</f>
        <v>2.0000000000000004</v>
      </c>
      <c r="J9" s="30">
        <f>IF('Log_working_2-way'!$D8="","",A9^('Log_working_2-way'!$D8))</f>
        <v>1.9999999999999976</v>
      </c>
      <c r="K9" s="32">
        <f>IF('Log_working_2-way'!$D8="","",B9^('Log_working_2-way'!$D8))</f>
        <v>1.9999999999999976</v>
      </c>
      <c r="L9" s="37">
        <f t="shared" si="9"/>
        <v>0.5</v>
      </c>
      <c r="M9" s="37">
        <f t="shared" si="10"/>
        <v>0.5</v>
      </c>
      <c r="N9" s="38">
        <v>105</v>
      </c>
      <c r="O9" s="38">
        <f t="shared" si="11"/>
        <v>51.15384615384616</v>
      </c>
      <c r="P9" s="38">
        <f t="shared" si="12"/>
        <v>51.15384615384616</v>
      </c>
      <c r="Q9" s="38">
        <f t="shared" si="13"/>
        <v>53.846153846153854</v>
      </c>
      <c r="R9" s="38">
        <f t="shared" si="14"/>
        <v>53.846153846153854</v>
      </c>
      <c r="S9" s="39">
        <f t="shared" si="15"/>
        <v>-2.6923076923076934</v>
      </c>
      <c r="T9" s="39">
        <f t="shared" si="16"/>
        <v>-2.6923076923076934</v>
      </c>
      <c r="U9" t="s">
        <v>126</v>
      </c>
      <c r="V9" t="s">
        <v>129</v>
      </c>
      <c r="W9" t="s">
        <v>173</v>
      </c>
      <c r="X9" s="48" t="s">
        <v>451</v>
      </c>
      <c r="Y9" s="41"/>
    </row>
    <row r="10" spans="1:25" ht="14.25" customHeight="1" x14ac:dyDescent="0.25">
      <c r="A10">
        <v>2.38</v>
      </c>
      <c r="B10">
        <v>1.63</v>
      </c>
      <c r="C10" s="29">
        <f t="shared" si="0"/>
        <v>3.3664999742228252E-2</v>
      </c>
      <c r="D10" s="30">
        <f>IF(OR($A10="",$B10=""),"",A10*'MPTO_working_2-way'!$G9)</f>
        <v>2.4601226993865031</v>
      </c>
      <c r="E10" s="32">
        <f>IF(OR($A10="",$B10=""),"",B10*'MPTO_working_2-way'!$G9)</f>
        <v>1.6848739495798319</v>
      </c>
      <c r="F10" s="30">
        <f>IF(OR($A10="",$B10=""),"",'MPTO_working_2-way'!D9)</f>
        <v>2.4793251102447753</v>
      </c>
      <c r="G10" s="32">
        <f>IF(OR($A10="",$B10=""),"",'MPTO_working_2-way'!E9)</f>
        <v>1.6759839288028686</v>
      </c>
      <c r="H10" s="30">
        <f>IF(OR($A10="",$B10=""),"",'OddsRatio_working_2-way'!M9)</f>
        <v>2.4800257398019103</v>
      </c>
      <c r="I10" s="30">
        <f>IF(OR($A10="",$B10=""),"",'OddsRatio_working_2-way'!N9)</f>
        <v>1.6756639246921761</v>
      </c>
      <c r="J10" s="30">
        <f>IF('Log_working_2-way'!$D9="","",A10^('Log_working_2-way'!$D9))</f>
        <v>2.4889275111820632</v>
      </c>
      <c r="K10" s="32">
        <f>IF('Log_working_2-way'!$D9="","",B10^('Log_working_2-way'!$D9))</f>
        <v>1.6716243688761041</v>
      </c>
      <c r="L10" s="37">
        <f t="shared" si="9"/>
        <v>0.40648379052369077</v>
      </c>
      <c r="M10" s="37">
        <f t="shared" si="10"/>
        <v>0.59351620947630923</v>
      </c>
      <c r="N10" s="38">
        <v>106</v>
      </c>
      <c r="O10" s="38">
        <f t="shared" si="11"/>
        <v>61.462184873949582</v>
      </c>
      <c r="P10" s="38">
        <f t="shared" si="12"/>
        <v>40.969325153374236</v>
      </c>
      <c r="Q10" s="38">
        <f t="shared" si="13"/>
        <v>65.030674846625772</v>
      </c>
      <c r="R10" s="38">
        <f t="shared" si="14"/>
        <v>44.537815126050418</v>
      </c>
      <c r="S10" s="39">
        <f t="shared" si="15"/>
        <v>-3.5684899726761898</v>
      </c>
      <c r="T10" s="39">
        <f t="shared" si="16"/>
        <v>-3.5684899726761827</v>
      </c>
      <c r="U10" t="s">
        <v>215</v>
      </c>
      <c r="V10" t="s">
        <v>216</v>
      </c>
      <c r="W10" t="s">
        <v>443</v>
      </c>
      <c r="X10" s="48" t="s">
        <v>451</v>
      </c>
      <c r="Y10" s="41"/>
    </row>
    <row r="11" spans="1:25" ht="15" x14ac:dyDescent="0.25">
      <c r="A11">
        <v>1.93</v>
      </c>
      <c r="B11">
        <v>1.95</v>
      </c>
      <c r="C11" s="29">
        <f t="shared" si="0"/>
        <v>3.0955227846419575E-2</v>
      </c>
      <c r="D11" s="30">
        <f>IF(OR($A11="",$B11=""),"",A11*'MPTO_working_2-way'!$G10)</f>
        <v>1.9897435897435898</v>
      </c>
      <c r="E11" s="32">
        <f>IF(OR($A11="",$B11=""),"",B11*'MPTO_working_2-way'!$G10)</f>
        <v>2.0103626943005182</v>
      </c>
      <c r="F11" s="30">
        <f>IF(OR($A11="",$B11=""),"",'MPTO_working_2-way'!D10)</f>
        <v>1.9894277785119598</v>
      </c>
      <c r="G11" s="32">
        <f>IF(OR($A11="",$B11=""),"",'MPTO_working_2-way'!E10)</f>
        <v>2.0106851876586083</v>
      </c>
      <c r="H11" s="30">
        <f>IF(OR($A11="",$B11=""),"",'OddsRatio_working_2-way'!M10)</f>
        <v>1.9894176915848294</v>
      </c>
      <c r="I11" s="30">
        <f>IF(OR($A11="",$B11=""),"",'OddsRatio_working_2-way'!N10)</f>
        <v>2.0106954914038573</v>
      </c>
      <c r="J11" s="30">
        <f>IF('Log_working_2-way'!$D10="","",A11^('Log_working_2-way'!$D10))</f>
        <v>1.9892742724695103</v>
      </c>
      <c r="K11" s="32">
        <f>IF('Log_working_2-way'!$D10="","",B11^('Log_working_2-way'!$D10))</f>
        <v>2.0108420160403986</v>
      </c>
      <c r="L11" s="37">
        <f t="shared" si="9"/>
        <v>0.50257731958762886</v>
      </c>
      <c r="M11" s="37">
        <f t="shared" si="10"/>
        <v>0.49742268041237114</v>
      </c>
      <c r="N11" s="38">
        <v>107</v>
      </c>
      <c r="O11" s="38">
        <f t="shared" si="11"/>
        <v>51.559585492227981</v>
      </c>
      <c r="P11" s="38">
        <f t="shared" si="12"/>
        <v>52.128205128205138</v>
      </c>
      <c r="Q11" s="38">
        <f t="shared" si="13"/>
        <v>54.871794871794876</v>
      </c>
      <c r="R11" s="38">
        <f t="shared" si="14"/>
        <v>55.440414507772026</v>
      </c>
      <c r="S11" s="39">
        <f t="shared" si="15"/>
        <v>-3.3122093795668945</v>
      </c>
      <c r="T11" s="39">
        <f t="shared" si="16"/>
        <v>-3.3122093795668874</v>
      </c>
      <c r="U11" t="s">
        <v>217</v>
      </c>
      <c r="V11" t="s">
        <v>218</v>
      </c>
      <c r="W11" t="s">
        <v>174</v>
      </c>
      <c r="X11" s="48" t="s">
        <v>451</v>
      </c>
      <c r="Y11" s="41"/>
    </row>
    <row r="12" spans="1:25" ht="15" x14ac:dyDescent="0.25">
      <c r="A12">
        <v>1.78</v>
      </c>
      <c r="B12">
        <v>2.0699999999999998</v>
      </c>
      <c r="C12" s="29">
        <f t="shared" si="0"/>
        <v>4.4889540248602255E-2</v>
      </c>
      <c r="D12" s="30">
        <f>IF(OR($A12="",$B12=""),"",A12*'MPTO_working_2-way'!$G11)</f>
        <v>1.8599033816425121</v>
      </c>
      <c r="E12" s="32">
        <f>IF(OR($A12="",$B12=""),"",B12*'MPTO_working_2-way'!$G11)</f>
        <v>2.1629213483146064</v>
      </c>
      <c r="F12" s="30">
        <f>IF(OR($A12="",$B12=""),"",'MPTO_working_2-way'!D11)</f>
        <v>1.8540733658732955</v>
      </c>
      <c r="G12" s="32">
        <f>IF(OR($A12="",$B12=""),"",'MPTO_working_2-way'!E11)</f>
        <v>2.1708596005420371</v>
      </c>
      <c r="H12" s="30">
        <f>IF(OR($A12="",$B12=""),"",'OddsRatio_working_2-way'!M11)</f>
        <v>1.8537985492004672</v>
      </c>
      <c r="I12" s="30">
        <f>IF(OR($A12="",$B12=""),"",'OddsRatio_working_2-way'!N11)</f>
        <v>2.1712364713391024</v>
      </c>
      <c r="J12" s="30">
        <f>IF('Log_working_2-way'!$D11="","",A12^('Log_working_2-way'!$D11))</f>
        <v>1.8511289203643779</v>
      </c>
      <c r="K12" s="32">
        <f>IF('Log_working_2-way'!$D11="","",B12^('Log_working_2-way'!$D11))</f>
        <v>2.1749101411939322</v>
      </c>
      <c r="L12" s="37">
        <f t="shared" si="9"/>
        <v>0.53766233766233762</v>
      </c>
      <c r="M12" s="37">
        <f t="shared" si="10"/>
        <v>0.46233766233766244</v>
      </c>
      <c r="N12" s="38">
        <v>108</v>
      </c>
      <c r="O12" s="38">
        <f t="shared" si="11"/>
        <v>47.325842696629223</v>
      </c>
      <c r="P12" s="38">
        <f t="shared" si="12"/>
        <v>55.826086956521728</v>
      </c>
      <c r="Q12" s="38">
        <f t="shared" si="13"/>
        <v>52.173913043478265</v>
      </c>
      <c r="R12" s="38">
        <f t="shared" si="14"/>
        <v>60.674157303370791</v>
      </c>
      <c r="S12" s="39">
        <f t="shared" si="15"/>
        <v>-4.8480703468490418</v>
      </c>
      <c r="T12" s="39">
        <f t="shared" si="16"/>
        <v>-4.8480703468490631</v>
      </c>
      <c r="U12" t="s">
        <v>219</v>
      </c>
      <c r="V12" t="s">
        <v>220</v>
      </c>
      <c r="W12" t="s">
        <v>444</v>
      </c>
      <c r="X12" s="48" t="s">
        <v>451</v>
      </c>
      <c r="Y12" s="41"/>
    </row>
    <row r="13" spans="1:25" ht="15" x14ac:dyDescent="0.25">
      <c r="A13">
        <v>1.64</v>
      </c>
      <c r="B13">
        <v>2.36</v>
      </c>
      <c r="C13" s="29">
        <f t="shared" si="0"/>
        <v>3.3484911120297722E-2</v>
      </c>
      <c r="D13" s="30">
        <f>IF(OR($A13="",$B13=""),"",A13*'MPTO_working_2-way'!$G12)</f>
        <v>1.6949152542372881</v>
      </c>
      <c r="E13" s="32">
        <f>IF(OR($A13="",$B13=""),"",B13*'MPTO_working_2-way'!$G12)</f>
        <v>2.4390243902439024</v>
      </c>
      <c r="F13" s="30">
        <f>IF(OR($A13="",$B13=""),"",'MPTO_working_2-way'!D12)</f>
        <v>1.6863018473335656</v>
      </c>
      <c r="G13" s="32">
        <f>IF(OR($A13="",$B13=""),"",'MPTO_working_2-way'!E12)</f>
        <v>2.4570848146267141</v>
      </c>
      <c r="H13" s="30">
        <f>IF(OR($A13="",$B13=""),"",'OddsRatio_working_2-way'!M12)</f>
        <v>1.6859943405700353</v>
      </c>
      <c r="I13" s="30">
        <f>IF(OR($A13="",$B13=""),"",'OddsRatio_working_2-way'!N12)</f>
        <v>2.4577379737113252</v>
      </c>
      <c r="J13" s="30">
        <f>IF('Log_working_2-way'!$D12="","",A13^('Log_working_2-way'!$D12))</f>
        <v>1.6820816748919711</v>
      </c>
      <c r="K13" s="32">
        <f>IF('Log_working_2-way'!$D12="","",B13^('Log_working_2-way'!$D12))</f>
        <v>2.4661000827478752</v>
      </c>
      <c r="L13" s="37">
        <f t="shared" si="9"/>
        <v>0.59000000000000008</v>
      </c>
      <c r="M13" s="37">
        <f t="shared" si="10"/>
        <v>0.41000000000000003</v>
      </c>
      <c r="N13" s="38">
        <v>109</v>
      </c>
      <c r="O13" s="38">
        <f t="shared" si="11"/>
        <v>42.536585365853654</v>
      </c>
      <c r="P13" s="38">
        <f t="shared" si="12"/>
        <v>62.81355932203391</v>
      </c>
      <c r="Q13" s="38">
        <f t="shared" si="13"/>
        <v>46.186440677966104</v>
      </c>
      <c r="R13" s="38">
        <f t="shared" si="14"/>
        <v>66.463414634146346</v>
      </c>
      <c r="S13" s="39">
        <f t="shared" si="15"/>
        <v>-3.6498553121124502</v>
      </c>
      <c r="T13" s="39">
        <f t="shared" si="16"/>
        <v>-3.649855312112436</v>
      </c>
      <c r="U13" t="s">
        <v>221</v>
      </c>
      <c r="V13" t="s">
        <v>222</v>
      </c>
      <c r="W13" t="s">
        <v>445</v>
      </c>
      <c r="X13" s="48" t="s">
        <v>451</v>
      </c>
      <c r="Y13" s="41"/>
    </row>
    <row r="14" spans="1:25" s="35" customFormat="1" ht="15" x14ac:dyDescent="0.25">
      <c r="A14">
        <v>2.0299999999999998</v>
      </c>
      <c r="B14">
        <v>1.87</v>
      </c>
      <c r="C14" s="29">
        <f t="shared" si="0"/>
        <v>2.737019572719368E-2</v>
      </c>
      <c r="D14" s="30">
        <f>IF(OR($A14="",$B14=""),"",A14*'MPTO_working_2-way'!$G13)</f>
        <v>2.0855614973262031</v>
      </c>
      <c r="E14" s="32">
        <f>IF(OR($A14="",$B14=""),"",B14*'MPTO_working_2-way'!$G13)</f>
        <v>1.9211822660098523</v>
      </c>
      <c r="F14" s="30">
        <f>IF(OR($A14="",$B14=""),"",'MPTO_working_2-way'!D13)</f>
        <v>2.0880063804625832</v>
      </c>
      <c r="G14" s="32">
        <f>IF(OR($A14="",$B14=""),"",'MPTO_working_2-way'!E13)</f>
        <v>1.9191122570208035</v>
      </c>
      <c r="H14" s="30">
        <f>IF(OR($A14="",$B14=""),"",'OddsRatio_working_2-way'!M13)</f>
        <v>2.0880753861644932</v>
      </c>
      <c r="I14" s="30">
        <f>IF(OR($A14="",$B14=""),"",'OddsRatio_working_2-way'!N13)</f>
        <v>1.9190539669544755</v>
      </c>
      <c r="J14" s="30">
        <f>IF('Log_working_2-way'!$D13="","",A14^('Log_working_2-way'!$D13))</f>
        <v>2.0891848566626599</v>
      </c>
      <c r="K14" s="32">
        <f>IF('Log_working_2-way'!$D13="","",B14^('Log_working_2-way'!$D13))</f>
        <v>1.9181177959672178</v>
      </c>
      <c r="L14" s="37">
        <f t="shared" si="9"/>
        <v>0.4794871794871795</v>
      </c>
      <c r="M14" s="37">
        <f t="shared" si="10"/>
        <v>0.52051282051282044</v>
      </c>
      <c r="N14" s="38">
        <v>110</v>
      </c>
      <c r="O14" s="38">
        <f t="shared" si="11"/>
        <v>55.812807881773395</v>
      </c>
      <c r="P14" s="38">
        <f t="shared" si="12"/>
        <v>51.176470588235297</v>
      </c>
      <c r="Q14" s="38">
        <f t="shared" si="13"/>
        <v>58.823529411764696</v>
      </c>
      <c r="R14" s="38">
        <f t="shared" si="14"/>
        <v>54.187192118226605</v>
      </c>
      <c r="S14" s="39">
        <f t="shared" si="15"/>
        <v>-3.0107215299913008</v>
      </c>
      <c r="T14" s="39">
        <f t="shared" si="16"/>
        <v>-3.0107215299913079</v>
      </c>
      <c r="U14" t="s">
        <v>223</v>
      </c>
      <c r="V14" t="s">
        <v>224</v>
      </c>
      <c r="W14" t="s">
        <v>445</v>
      </c>
      <c r="X14" s="48" t="s">
        <v>451</v>
      </c>
      <c r="Y14" s="41"/>
    </row>
    <row r="15" spans="1:25" ht="15" x14ac:dyDescent="0.25">
      <c r="A15">
        <v>1.64</v>
      </c>
      <c r="B15">
        <v>2.33</v>
      </c>
      <c r="C15" s="29">
        <f t="shared" si="0"/>
        <v>3.8940646917198674E-2</v>
      </c>
      <c r="D15" s="30">
        <f>IF(OR($A15="",$B15=""),"",A15*'MPTO_working_2-way'!$G14)</f>
        <v>1.7038626609442058</v>
      </c>
      <c r="E15" s="32">
        <f>IF(OR($A15="",$B15=""),"",B15*'MPTO_working_2-way'!$G14)</f>
        <v>2.4207317073170729</v>
      </c>
      <c r="F15" s="30">
        <f>IF(OR($A15="",$B15=""),"",'MPTO_working_2-way'!D14)</f>
        <v>1.6940946976414255</v>
      </c>
      <c r="G15" s="32">
        <f>IF(OR($A15="",$B15=""),"",'MPTO_working_2-way'!E14)</f>
        <v>2.4407256004087885</v>
      </c>
      <c r="H15" s="30">
        <f>IF(OR($A15="",$B15=""),"",'OddsRatio_working_2-way'!M14)</f>
        <v>1.6936879756192957</v>
      </c>
      <c r="I15" s="30">
        <f>IF(OR($A15="",$B15=""),"",'OddsRatio_working_2-way'!N14)</f>
        <v>2.4415703243338491</v>
      </c>
      <c r="J15" s="30">
        <f>IF('Log_working_2-way'!$D14="","",A15^('Log_working_2-way'!$D14))</f>
        <v>1.6892367269337625</v>
      </c>
      <c r="K15" s="32">
        <f>IF('Log_working_2-way'!$D14="","",B15^('Log_working_2-way'!$D14))</f>
        <v>2.4508803157494472</v>
      </c>
      <c r="L15" s="37">
        <f t="shared" si="9"/>
        <v>0.58690176322418142</v>
      </c>
      <c r="M15" s="37">
        <f t="shared" si="10"/>
        <v>0.41309823677581869</v>
      </c>
      <c r="N15" s="38">
        <v>111</v>
      </c>
      <c r="O15" s="38">
        <f t="shared" si="11"/>
        <v>43.317073170731703</v>
      </c>
      <c r="P15" s="38">
        <f t="shared" si="12"/>
        <v>63.360515021459229</v>
      </c>
      <c r="Q15" s="38">
        <f t="shared" si="13"/>
        <v>47.639484978540771</v>
      </c>
      <c r="R15" s="38">
        <f t="shared" si="14"/>
        <v>67.682926829268297</v>
      </c>
      <c r="S15" s="39">
        <f t="shared" si="15"/>
        <v>-4.3224118078090683</v>
      </c>
      <c r="T15" s="39">
        <f t="shared" si="16"/>
        <v>-4.3224118078090683</v>
      </c>
      <c r="U15" t="s">
        <v>225</v>
      </c>
      <c r="V15" t="s">
        <v>226</v>
      </c>
      <c r="W15" t="s">
        <v>441</v>
      </c>
      <c r="X15" s="48" t="s">
        <v>438</v>
      </c>
      <c r="Y15" s="41"/>
    </row>
    <row r="16" spans="1:25" ht="15" x14ac:dyDescent="0.25">
      <c r="A16">
        <v>2.0699999999999998</v>
      </c>
      <c r="B16">
        <v>1.81</v>
      </c>
      <c r="C16" s="29">
        <f t="shared" si="0"/>
        <v>3.5577975284917462E-2</v>
      </c>
      <c r="D16" s="30">
        <f>IF(OR($A16="",$B16=""),"",A16*'MPTO_working_2-way'!$G15)</f>
        <v>2.1436464088397789</v>
      </c>
      <c r="E16" s="32">
        <f>IF(OR($A16="",$B16=""),"",B16*'MPTO_working_2-way'!$G15)</f>
        <v>1.8743961352657006</v>
      </c>
      <c r="F16" s="30">
        <f>IF(OR($A16="",$B16=""),"",'MPTO_working_2-way'!D15)</f>
        <v>2.1491381535549374</v>
      </c>
      <c r="G16" s="32">
        <f>IF(OR($A16="",$B16=""),"",'MPTO_working_2-way'!E15)</f>
        <v>1.8702173858786533</v>
      </c>
      <c r="H16" s="30">
        <f>IF(OR($A16="",$B16=""),"",'OddsRatio_working_2-way'!M15)</f>
        <v>2.1493422703098441</v>
      </c>
      <c r="I16" s="30">
        <f>IF(OR($A16="",$B16=""),"",'OddsRatio_working_2-way'!N15)</f>
        <v>1.8700628401410975</v>
      </c>
      <c r="J16" s="30">
        <f>IF('Log_working_2-way'!$D15="","",A16^('Log_working_2-way'!$D15))</f>
        <v>2.1518584594506485</v>
      </c>
      <c r="K16" s="32">
        <f>IF('Log_working_2-way'!$D15="","",B16^('Log_working_2-way'!$D15))</f>
        <v>1.8681622223592078</v>
      </c>
      <c r="L16" s="37">
        <f t="shared" si="9"/>
        <v>0.46649484536082475</v>
      </c>
      <c r="M16" s="37">
        <f t="shared" si="10"/>
        <v>0.53350515463917525</v>
      </c>
      <c r="N16" s="38">
        <v>112</v>
      </c>
      <c r="O16" s="38">
        <f t="shared" si="11"/>
        <v>57.893719806763279</v>
      </c>
      <c r="P16" s="38">
        <f t="shared" si="12"/>
        <v>50.121546961325969</v>
      </c>
      <c r="Q16" s="38">
        <f t="shared" si="13"/>
        <v>61.878453038674039</v>
      </c>
      <c r="R16" s="38">
        <f t="shared" si="14"/>
        <v>54.106280193236721</v>
      </c>
      <c r="S16" s="39">
        <f t="shared" si="15"/>
        <v>-3.9847332319107593</v>
      </c>
      <c r="T16" s="39">
        <f t="shared" si="16"/>
        <v>-3.9847332319107522</v>
      </c>
      <c r="U16" t="s">
        <v>227</v>
      </c>
      <c r="V16" t="s">
        <v>228</v>
      </c>
      <c r="W16" t="s">
        <v>441</v>
      </c>
      <c r="X16" s="48" t="s">
        <v>438</v>
      </c>
      <c r="Y16" s="41"/>
    </row>
    <row r="17" spans="1:25" ht="15" x14ac:dyDescent="0.25">
      <c r="A17">
        <v>1.66</v>
      </c>
      <c r="B17">
        <v>2.2999999999999998</v>
      </c>
      <c r="C17" s="29">
        <f t="shared" si="0"/>
        <v>3.7192247249869137E-2</v>
      </c>
      <c r="D17" s="30">
        <f>IF(OR($A17="",$B17=""),"",A17*'MPTO_working_2-way'!$G16)</f>
        <v>1.7217391304347827</v>
      </c>
      <c r="E17" s="32">
        <f>IF(OR($A17="",$B17=""),"",B17*'MPTO_working_2-way'!$G16)</f>
        <v>2.3855421686746987</v>
      </c>
      <c r="F17" s="30">
        <f>IF(OR($A17="",$B17=""),"",'MPTO_working_2-way'!D16)</f>
        <v>1.7128757290264693</v>
      </c>
      <c r="G17" s="32">
        <f>IF(OR($A17="",$B17=""),"",'MPTO_working_2-way'!E16)</f>
        <v>2.402769037130271</v>
      </c>
      <c r="H17" s="30">
        <f>IF(OR($A17="",$B17=""),"",'OddsRatio_working_2-way'!M16)</f>
        <v>1.7125253031944256</v>
      </c>
      <c r="I17" s="30">
        <f>IF(OR($A17="",$B17=""),"",'OddsRatio_working_2-way'!N16)</f>
        <v>2.4034589305344736</v>
      </c>
      <c r="J17" s="30">
        <f>IF('Log_working_2-way'!$D16="","",A17^('Log_working_2-way'!$D16))</f>
        <v>1.708491418138335</v>
      </c>
      <c r="K17" s="32">
        <f>IF('Log_working_2-way'!$D16="","",B17^('Log_working_2-way'!$D16))</f>
        <v>2.4114497005870583</v>
      </c>
      <c r="L17" s="37">
        <f t="shared" si="9"/>
        <v>0.58080808080808077</v>
      </c>
      <c r="M17" s="37">
        <f t="shared" si="10"/>
        <v>0.41919191919191923</v>
      </c>
      <c r="N17" s="38">
        <v>113</v>
      </c>
      <c r="O17" s="38">
        <f t="shared" si="11"/>
        <v>44.92771084337349</v>
      </c>
      <c r="P17" s="38">
        <f t="shared" si="12"/>
        <v>63.869565217391298</v>
      </c>
      <c r="Q17" s="38">
        <f t="shared" si="13"/>
        <v>49.130434782608702</v>
      </c>
      <c r="R17" s="38">
        <f t="shared" si="14"/>
        <v>68.07228915662651</v>
      </c>
      <c r="S17" s="39">
        <f t="shared" si="15"/>
        <v>-4.2027239392352129</v>
      </c>
      <c r="T17" s="39">
        <f t="shared" si="16"/>
        <v>-4.2027239392352129</v>
      </c>
      <c r="U17" t="s">
        <v>229</v>
      </c>
      <c r="V17" t="s">
        <v>230</v>
      </c>
      <c r="W17" t="s">
        <v>441</v>
      </c>
      <c r="X17" s="48" t="s">
        <v>438</v>
      </c>
      <c r="Y17" s="41"/>
    </row>
    <row r="18" spans="1:25" ht="15" x14ac:dyDescent="0.25">
      <c r="A18">
        <v>1.69</v>
      </c>
      <c r="B18">
        <v>2.2400000000000002</v>
      </c>
      <c r="C18" s="29">
        <f t="shared" si="0"/>
        <v>3.8144547759932479E-2</v>
      </c>
      <c r="D18" s="30">
        <f>IF(OR($A18="",$B18=""),"",A18*'MPTO_working_2-way'!$G17)</f>
        <v>1.7544642857142858</v>
      </c>
      <c r="E18" s="32">
        <f>IF(OR($A18="",$B18=""),"",B18*'MPTO_working_2-way'!$G17)</f>
        <v>2.3254437869822491</v>
      </c>
      <c r="F18" s="30">
        <f>IF(OR($A18="",$B18=""),"",'MPTO_working_2-way'!D17)</f>
        <v>1.7462865578005351</v>
      </c>
      <c r="G18" s="32">
        <f>IF(OR($A18="",$B18=""),"",'MPTO_working_2-way'!E17)</f>
        <v>2.3399678575843743</v>
      </c>
      <c r="H18" s="30">
        <f>IF(OR($A18="",$B18=""),"",'OddsRatio_working_2-way'!M17)</f>
        <v>1.7459568438611086</v>
      </c>
      <c r="I18" s="30">
        <f>IF(OR($A18="",$B18=""),"",'OddsRatio_working_2-way'!N17)</f>
        <v>2.3405601251996737</v>
      </c>
      <c r="J18" s="30">
        <f>IF('Log_working_2-way'!$D17="","",A18^('Log_working_2-way'!$D17))</f>
        <v>1.7422334757420166</v>
      </c>
      <c r="K18" s="32">
        <f>IF('Log_working_2-way'!$D17="","",B18^('Log_working_2-way'!$D17))</f>
        <v>2.347284961783934</v>
      </c>
      <c r="L18" s="37">
        <f t="shared" si="9"/>
        <v>0.56997455470737912</v>
      </c>
      <c r="M18" s="37">
        <f t="shared" si="10"/>
        <v>0.43002544529262077</v>
      </c>
      <c r="N18" s="38">
        <v>114</v>
      </c>
      <c r="O18" s="38">
        <f t="shared" si="11"/>
        <v>46.544378698224854</v>
      </c>
      <c r="P18" s="38">
        <f t="shared" si="12"/>
        <v>63.107142857142861</v>
      </c>
      <c r="Q18" s="38">
        <f t="shared" si="13"/>
        <v>50.892857142857139</v>
      </c>
      <c r="R18" s="38">
        <f t="shared" si="14"/>
        <v>67.455621301775153</v>
      </c>
      <c r="S18" s="39">
        <f t="shared" si="15"/>
        <v>-4.3484784446322848</v>
      </c>
      <c r="T18" s="39">
        <f t="shared" si="16"/>
        <v>-4.3484784446322919</v>
      </c>
      <c r="U18" t="s">
        <v>231</v>
      </c>
      <c r="V18" t="s">
        <v>232</v>
      </c>
      <c r="W18" t="s">
        <v>441</v>
      </c>
      <c r="X18" s="48" t="s">
        <v>438</v>
      </c>
      <c r="Y18" s="41"/>
    </row>
    <row r="19" spans="1:25" ht="15" x14ac:dyDescent="0.25">
      <c r="A19">
        <v>1.78</v>
      </c>
      <c r="B19">
        <v>2.15</v>
      </c>
      <c r="C19" s="29">
        <f t="shared" si="0"/>
        <v>2.6914031878756184E-2</v>
      </c>
      <c r="D19" s="30">
        <f>IF(OR($A19="",$B19=""),"",A19*'MPTO_working_2-way'!$G18)</f>
        <v>1.827906976744186</v>
      </c>
      <c r="E19" s="32">
        <f>IF(OR($A19="",$B19=""),"",B19*'MPTO_working_2-way'!$G18)</f>
        <v>2.2078651685393256</v>
      </c>
      <c r="F19" s="30">
        <f>IF(OR($A19="",$B19=""),"",'MPTO_working_2-way'!D18)</f>
        <v>1.8236835835120324</v>
      </c>
      <c r="G19" s="32">
        <f>IF(OR($A19="",$B19=""),"",'MPTO_working_2-way'!E18)</f>
        <v>2.2140584321666186</v>
      </c>
      <c r="H19" s="30">
        <f>IF(OR($A19="",$B19=""),"",'OddsRatio_working_2-way'!M18)</f>
        <v>1.8235659473079355</v>
      </c>
      <c r="I19" s="30">
        <f>IF(OR($A19="",$B19=""),"",'OddsRatio_working_2-way'!N18)</f>
        <v>2.214231845389905</v>
      </c>
      <c r="J19" s="30">
        <f>IF('Log_working_2-way'!$D18="","",A19^('Log_working_2-way'!$D18))</f>
        <v>1.821657795971604</v>
      </c>
      <c r="K19" s="32">
        <f>IF('Log_working_2-way'!$D18="","",B19^('Log_working_2-way'!$D18))</f>
        <v>2.2170516788166044</v>
      </c>
      <c r="L19" s="37">
        <f t="shared" si="9"/>
        <v>0.54707379134860057</v>
      </c>
      <c r="M19" s="37">
        <f t="shared" si="10"/>
        <v>0.45292620865139954</v>
      </c>
      <c r="N19" s="38">
        <v>115</v>
      </c>
      <c r="O19" s="38">
        <f t="shared" si="11"/>
        <v>50.393258426966305</v>
      </c>
      <c r="P19" s="38">
        <f t="shared" si="12"/>
        <v>61.511627906976742</v>
      </c>
      <c r="Q19" s="38">
        <f t="shared" si="13"/>
        <v>53.488372093023258</v>
      </c>
      <c r="R19" s="38">
        <f t="shared" si="14"/>
        <v>64.606741573033716</v>
      </c>
      <c r="S19" s="39">
        <f t="shared" si="15"/>
        <v>-3.0951136660569532</v>
      </c>
      <c r="T19" s="39">
        <f t="shared" si="16"/>
        <v>-3.0951136660569745</v>
      </c>
      <c r="U19" t="s">
        <v>98</v>
      </c>
      <c r="V19" t="s">
        <v>101</v>
      </c>
      <c r="W19" t="s">
        <v>171</v>
      </c>
      <c r="X19" s="48" t="s">
        <v>438</v>
      </c>
      <c r="Y19" s="41"/>
    </row>
    <row r="20" spans="1:25" ht="15" x14ac:dyDescent="0.25">
      <c r="A20">
        <v>1.72</v>
      </c>
      <c r="B20">
        <v>2.2200000000000002</v>
      </c>
      <c r="C20" s="29">
        <f t="shared" si="0"/>
        <v>3.1845799287659737E-2</v>
      </c>
      <c r="D20" s="30">
        <f>IF(OR($A20="",$B20=""),"",A20*'MPTO_working_2-way'!$G19)</f>
        <v>1.7747747747747746</v>
      </c>
      <c r="E20" s="32">
        <f>IF(OR($A20="",$B20=""),"",B20*'MPTO_working_2-way'!$G19)</f>
        <v>2.2906976744186047</v>
      </c>
      <c r="F20" s="30">
        <f>IF(OR($A20="",$B20=""),"",'MPTO_working_2-way'!D19)</f>
        <v>1.7684327528714336</v>
      </c>
      <c r="G20" s="32">
        <f>IF(OR($A20="",$B20=""),"",'MPTO_working_2-way'!E19)</f>
        <v>2.3013500482160079</v>
      </c>
      <c r="H20" s="30">
        <f>IF(OR($A20="",$B20=""),"",'OddsRatio_working_2-way'!M19)</f>
        <v>1.768221279597376</v>
      </c>
      <c r="I20" s="30">
        <f>IF(OR($A20="",$B20=""),"",'OddsRatio_working_2-way'!N19)</f>
        <v>2.3017082793177757</v>
      </c>
      <c r="J20" s="30">
        <f>IF('Log_working_2-way'!$D19="","",A20^('Log_working_2-way'!$D19))</f>
        <v>1.7653459246637417</v>
      </c>
      <c r="K20" s="32">
        <f>IF('Log_working_2-way'!$D19="","",B20^('Log_working_2-way'!$D19))</f>
        <v>2.3065987127837881</v>
      </c>
      <c r="L20" s="37">
        <f t="shared" si="9"/>
        <v>0.56345177664974622</v>
      </c>
      <c r="M20" s="37">
        <f t="shared" si="10"/>
        <v>0.43654822335025378</v>
      </c>
      <c r="N20" s="38">
        <v>116</v>
      </c>
      <c r="O20" s="38">
        <f t="shared" si="11"/>
        <v>48.558139534883729</v>
      </c>
      <c r="P20" s="38">
        <f t="shared" si="12"/>
        <v>63.747747747747759</v>
      </c>
      <c r="Q20" s="38">
        <f t="shared" si="13"/>
        <v>52.252252252252248</v>
      </c>
      <c r="R20" s="38">
        <f t="shared" si="14"/>
        <v>67.441860465116278</v>
      </c>
      <c r="S20" s="39">
        <f t="shared" si="15"/>
        <v>-3.6941127173685189</v>
      </c>
      <c r="T20" s="39">
        <f t="shared" si="16"/>
        <v>-3.6941127173685189</v>
      </c>
      <c r="U20" t="s">
        <v>102</v>
      </c>
      <c r="V20" t="s">
        <v>142</v>
      </c>
      <c r="W20" t="s">
        <v>171</v>
      </c>
      <c r="X20" s="48" t="s">
        <v>438</v>
      </c>
      <c r="Y20" s="41"/>
    </row>
    <row r="21" spans="1:25" ht="15" x14ac:dyDescent="0.25">
      <c r="A21">
        <v>1.68</v>
      </c>
      <c r="B21">
        <v>2.31</v>
      </c>
      <c r="C21" s="29">
        <f t="shared" si="0"/>
        <v>2.813852813852824E-2</v>
      </c>
      <c r="D21" s="30">
        <f>IF(OR($A21="",$B21=""),"",A21*'MPTO_working_2-way'!$G20)</f>
        <v>1.7272727272727273</v>
      </c>
      <c r="E21" s="32">
        <f>IF(OR($A21="",$B21=""),"",B21*'MPTO_working_2-way'!$G20)</f>
        <v>2.3750000000000004</v>
      </c>
      <c r="F21" s="30">
        <f>IF(OR($A21="",$B21=""),"",'MPTO_working_2-way'!D20)</f>
        <v>1.7206703910614525</v>
      </c>
      <c r="G21" s="32">
        <f>IF(OR($A21="",$B21=""),"",'MPTO_working_2-way'!E20)</f>
        <v>2.3875968992248064</v>
      </c>
      <c r="H21" s="30">
        <f>IF(OR($A21="",$B21=""),"",'OddsRatio_working_2-way'!M20)</f>
        <v>1.7204748222288193</v>
      </c>
      <c r="I21" s="30">
        <f>IF(OR($A21="",$B21=""),"",'OddsRatio_working_2-way'!N20)</f>
        <v>2.3879735545878726</v>
      </c>
      <c r="J21" s="30">
        <f>IF('Log_working_2-way'!$D20="","",A21^('Log_working_2-way'!$D20))</f>
        <v>1.7174872145429791</v>
      </c>
      <c r="K21" s="32">
        <f>IF('Log_working_2-way'!$D20="","",B21^('Log_working_2-way'!$D20))</f>
        <v>2.3937530589126359</v>
      </c>
      <c r="L21" s="37">
        <f t="shared" si="9"/>
        <v>0.57894736842105265</v>
      </c>
      <c r="M21" s="37">
        <f t="shared" si="10"/>
        <v>0.42105263157894729</v>
      </c>
      <c r="N21" s="38">
        <v>117</v>
      </c>
      <c r="O21" s="38">
        <f t="shared" si="11"/>
        <v>47.357142857142861</v>
      </c>
      <c r="P21" s="38">
        <f t="shared" si="12"/>
        <v>66.350649350649348</v>
      </c>
      <c r="Q21" s="38">
        <f t="shared" si="13"/>
        <v>50.649350649350652</v>
      </c>
      <c r="R21" s="38">
        <f t="shared" si="14"/>
        <v>69.642857142857139</v>
      </c>
      <c r="S21" s="39">
        <f t="shared" si="15"/>
        <v>-3.2922077922077904</v>
      </c>
      <c r="T21" s="39">
        <f t="shared" si="16"/>
        <v>-3.2922077922077904</v>
      </c>
      <c r="U21" t="s">
        <v>104</v>
      </c>
      <c r="V21" t="s">
        <v>107</v>
      </c>
      <c r="W21" t="s">
        <v>171</v>
      </c>
      <c r="X21" s="48" t="s">
        <v>438</v>
      </c>
      <c r="Y21" s="41"/>
    </row>
    <row r="22" spans="1:25" ht="15" x14ac:dyDescent="0.25">
      <c r="A22">
        <v>1.61</v>
      </c>
      <c r="B22">
        <v>2.46</v>
      </c>
      <c r="C22" s="29">
        <f t="shared" si="0"/>
        <v>2.7622077463010708E-2</v>
      </c>
      <c r="D22" s="30">
        <f>IF(OR($A22="",$B22=""),"",A22*'MPTO_working_2-way'!$G21)</f>
        <v>1.6544715447154474</v>
      </c>
      <c r="E22" s="32">
        <f>IF(OR($A22="",$B22=""),"",B22*'MPTO_working_2-way'!$G21)</f>
        <v>2.5279503105590062</v>
      </c>
      <c r="F22" s="30">
        <f>IF(OR($A22="",$B22=""),"",'MPTO_working_2-way'!D21)</f>
        <v>1.6466137280172954</v>
      </c>
      <c r="G22" s="32">
        <f>IF(OR($A22="",$B22=""),"",'MPTO_working_2-way'!E21)</f>
        <v>2.5465183565871534</v>
      </c>
      <c r="H22" s="30">
        <f>IF(OR($A22="",$B22=""),"",'OddsRatio_working_2-way'!M21)</f>
        <v>1.646380862323509</v>
      </c>
      <c r="I22" s="30">
        <f>IF(OR($A22="",$B22=""),"",'OddsRatio_working_2-way'!N21)</f>
        <v>2.5470755065447905</v>
      </c>
      <c r="J22" s="30">
        <f>IF('Log_working_2-way'!$D21="","",A22^('Log_working_2-way'!$D21))</f>
        <v>1.6428198742239617</v>
      </c>
      <c r="K22" s="32">
        <f>IF('Log_working_2-way'!$D21="","",B22^('Log_working_2-way'!$D21))</f>
        <v>2.5556457416740908</v>
      </c>
      <c r="L22" s="37">
        <f t="shared" si="9"/>
        <v>0.60442260442260431</v>
      </c>
      <c r="M22" s="37">
        <f t="shared" si="10"/>
        <v>0.39557739557739557</v>
      </c>
      <c r="N22" s="38">
        <v>118</v>
      </c>
      <c r="O22" s="38">
        <f t="shared" si="11"/>
        <v>44.708074534161497</v>
      </c>
      <c r="P22" s="38">
        <f t="shared" si="12"/>
        <v>70.032520325203237</v>
      </c>
      <c r="Q22" s="38">
        <f t="shared" si="13"/>
        <v>47.967479674796749</v>
      </c>
      <c r="R22" s="38">
        <f t="shared" si="14"/>
        <v>73.291925465838503</v>
      </c>
      <c r="S22" s="39">
        <f t="shared" si="15"/>
        <v>-3.259405140635252</v>
      </c>
      <c r="T22" s="39">
        <f t="shared" si="16"/>
        <v>-3.2594051406352662</v>
      </c>
      <c r="U22" t="s">
        <v>139</v>
      </c>
      <c r="V22" t="s">
        <v>86</v>
      </c>
      <c r="W22" t="s">
        <v>171</v>
      </c>
      <c r="X22" s="48" t="s">
        <v>438</v>
      </c>
      <c r="Y22" s="41"/>
    </row>
    <row r="23" spans="1:25" ht="15" x14ac:dyDescent="0.25">
      <c r="A23">
        <v>1.58</v>
      </c>
      <c r="B23">
        <v>2.5299999999999998</v>
      </c>
      <c r="C23" s="29">
        <f t="shared" si="0"/>
        <v>2.8168309401110703E-2</v>
      </c>
      <c r="D23" s="30">
        <f>IF(OR($A23="",$B23=""),"",A23*'MPTO_working_2-way'!$G22)</f>
        <v>1.6245059288537549</v>
      </c>
      <c r="E23" s="32">
        <f>IF(OR($A23="",$B23=""),"",B23*'MPTO_working_2-way'!$G22)</f>
        <v>2.6012658227848098</v>
      </c>
      <c r="F23" s="30">
        <f>IF(OR($A23="",$B23=""),"",'MPTO_working_2-way'!D22)</f>
        <v>1.6159598981283099</v>
      </c>
      <c r="G23" s="32">
        <f>IF(OR($A23="",$B23=""),"",'MPTO_working_2-way'!E22)</f>
        <v>2.6234823127912317</v>
      </c>
      <c r="H23" s="30">
        <f>IF(OR($A23="",$B23=""),"",'OddsRatio_working_2-way'!M22)</f>
        <v>1.6156987634551996</v>
      </c>
      <c r="I23" s="30">
        <f>IF(OR($A23="",$B23=""),"",'OddsRatio_working_2-way'!N22)</f>
        <v>2.6241708760111284</v>
      </c>
      <c r="J23" s="30">
        <f>IF('Log_working_2-way'!$D22="","",A23^('Log_working_2-way'!$D22))</f>
        <v>1.6118203487716556</v>
      </c>
      <c r="K23" s="32">
        <f>IF('Log_working_2-way'!$D22="","",B23^('Log_working_2-way'!$D22))</f>
        <v>2.6344667221475415</v>
      </c>
      <c r="L23" s="37">
        <f t="shared" si="9"/>
        <v>0.61557177615571779</v>
      </c>
      <c r="M23" s="37">
        <f t="shared" si="10"/>
        <v>0.38442822384428227</v>
      </c>
      <c r="N23" s="38">
        <v>119</v>
      </c>
      <c r="O23" s="38">
        <f t="shared" si="11"/>
        <v>43.683544303797468</v>
      </c>
      <c r="P23" s="38">
        <f t="shared" si="12"/>
        <v>71.964426877470359</v>
      </c>
      <c r="Q23" s="38">
        <f t="shared" si="13"/>
        <v>47.035573122529648</v>
      </c>
      <c r="R23" s="38">
        <f t="shared" si="14"/>
        <v>75.316455696202524</v>
      </c>
      <c r="S23" s="39">
        <f t="shared" si="15"/>
        <v>-3.3520288187321796</v>
      </c>
      <c r="T23" s="39">
        <f t="shared" si="16"/>
        <v>-3.3520288187321654</v>
      </c>
      <c r="U23" t="s">
        <v>108</v>
      </c>
      <c r="V23" t="s">
        <v>105</v>
      </c>
      <c r="W23" t="s">
        <v>171</v>
      </c>
      <c r="X23" s="48" t="s">
        <v>438</v>
      </c>
      <c r="Y23" s="41"/>
    </row>
    <row r="24" spans="1:25" ht="15" x14ac:dyDescent="0.25">
      <c r="A24">
        <v>1.28</v>
      </c>
      <c r="B24">
        <v>4.33</v>
      </c>
      <c r="C24" s="29">
        <f t="shared" si="0"/>
        <v>1.2196882217090144E-2</v>
      </c>
      <c r="D24" s="30">
        <f>IF(OR($A24="",$B24=""),"",A24*'MPTO_working_2-way'!$G23)</f>
        <v>1.2956120092378753</v>
      </c>
      <c r="E24" s="32">
        <f>IF(OR($A24="",$B24=""),"",B24*'MPTO_working_2-way'!$G23)</f>
        <v>4.3828125</v>
      </c>
      <c r="F24" s="30">
        <f>IF(OR($A24="",$B24=""),"",'MPTO_working_2-way'!D23)</f>
        <v>1.2900702946790188</v>
      </c>
      <c r="G24" s="32">
        <f>IF(OR($A24="",$B24=""),"",'MPTO_working_2-way'!E23)</f>
        <v>4.4474402182635222</v>
      </c>
      <c r="H24" s="30">
        <f>IF(OR($A24="",$B24=""),"",'OddsRatio_working_2-way'!M23)</f>
        <v>1.2899725574672265</v>
      </c>
      <c r="I24" s="30">
        <f>IF(OR($A24="",$B24=""),"",'OddsRatio_working_2-way'!N23)</f>
        <v>4.4486022013066613</v>
      </c>
      <c r="J24" s="30">
        <f>IF('Log_working_2-way'!$D23="","",A24^('Log_working_2-way'!$D23))</f>
        <v>1.2873608926133997</v>
      </c>
      <c r="K24" s="32">
        <f>IF('Log_working_2-way'!$D23="","",B24^('Log_working_2-way'!$D23))</f>
        <v>4.4799446469751407</v>
      </c>
      <c r="L24" s="37">
        <f t="shared" si="9"/>
        <v>0.77183600713012479</v>
      </c>
      <c r="M24" s="37">
        <f t="shared" si="10"/>
        <v>0.22816399286987521</v>
      </c>
      <c r="N24" s="38">
        <v>120</v>
      </c>
      <c r="O24" s="38">
        <f t="shared" si="11"/>
        <v>26.249999999999996</v>
      </c>
      <c r="P24" s="38">
        <f t="shared" si="12"/>
        <v>92.286374133949195</v>
      </c>
      <c r="Q24" s="38">
        <f t="shared" si="13"/>
        <v>27.713625866050808</v>
      </c>
      <c r="R24" s="38">
        <f t="shared" si="14"/>
        <v>93.75</v>
      </c>
      <c r="S24" s="39">
        <f t="shared" si="15"/>
        <v>-1.4636258660508119</v>
      </c>
      <c r="T24" s="39">
        <f t="shared" si="16"/>
        <v>-1.4636258660508048</v>
      </c>
      <c r="U24" t="s">
        <v>109</v>
      </c>
      <c r="V24" t="s">
        <v>103</v>
      </c>
      <c r="W24" t="s">
        <v>171</v>
      </c>
      <c r="X24" s="48" t="s">
        <v>438</v>
      </c>
      <c r="Y24" s="41"/>
    </row>
    <row r="25" spans="1:25" ht="15" x14ac:dyDescent="0.25">
      <c r="A25">
        <v>1.59</v>
      </c>
      <c r="B25">
        <v>2.4700000000000002</v>
      </c>
      <c r="C25" s="29">
        <f t="shared" si="0"/>
        <v>3.37891172052045E-2</v>
      </c>
      <c r="D25" s="30">
        <f>IF(OR($A25="",$B25=""),"",A25*'MPTO_working_2-way'!$G24)</f>
        <v>1.6437246963562753</v>
      </c>
      <c r="E25" s="32">
        <f>IF(OR($A25="",$B25=""),"",B25*'MPTO_working_2-way'!$G24)</f>
        <v>2.5534591194968552</v>
      </c>
      <c r="F25" s="30">
        <f>IF(OR($A25="",$B25=""),"",'MPTO_working_2-way'!D24)</f>
        <v>1.6338901254342355</v>
      </c>
      <c r="G25" s="32">
        <f>IF(OR($A25="",$B25=""),"",'MPTO_working_2-way'!E24)</f>
        <v>2.5775604633610079</v>
      </c>
      <c r="H25" s="30">
        <f>IF(OR($A25="",$B25=""),"",'OddsRatio_working_2-way'!M24)</f>
        <v>1.6335302236023845</v>
      </c>
      <c r="I25" s="30">
        <f>IF(OR($A25="",$B25=""),"",'OddsRatio_working_2-way'!N24)</f>
        <v>2.5784566588059405</v>
      </c>
      <c r="J25" s="30">
        <f>IF('Log_working_2-way'!$D24="","",A25^('Log_working_2-way'!$D24))</f>
        <v>1.6290563739914652</v>
      </c>
      <c r="K25" s="32">
        <f>IF('Log_working_2-way'!$D24="","",B25^('Log_working_2-way'!$D24))</f>
        <v>2.5896826442672194</v>
      </c>
      <c r="L25" s="37">
        <f t="shared" si="9"/>
        <v>0.60837438423645318</v>
      </c>
      <c r="M25" s="37">
        <f t="shared" si="10"/>
        <v>0.39162561576354682</v>
      </c>
      <c r="N25" s="38">
        <v>121</v>
      </c>
      <c r="O25" s="38">
        <f t="shared" si="11"/>
        <v>44.899371069182401</v>
      </c>
      <c r="P25" s="38">
        <f t="shared" si="12"/>
        <v>72.012145748987848</v>
      </c>
      <c r="Q25" s="38">
        <f t="shared" si="13"/>
        <v>48.987854251012145</v>
      </c>
      <c r="R25" s="38">
        <f t="shared" si="14"/>
        <v>76.100628930817606</v>
      </c>
      <c r="S25" s="39">
        <f t="shared" si="15"/>
        <v>-4.0884831818297442</v>
      </c>
      <c r="T25" s="39">
        <f t="shared" si="16"/>
        <v>-4.0884831818297585</v>
      </c>
      <c r="U25" t="s">
        <v>145</v>
      </c>
      <c r="V25" t="s">
        <v>90</v>
      </c>
      <c r="W25" t="s">
        <v>172</v>
      </c>
      <c r="X25" s="48" t="s">
        <v>438</v>
      </c>
      <c r="Y25" s="41"/>
    </row>
    <row r="26" spans="1:25" ht="15" x14ac:dyDescent="0.25">
      <c r="A26">
        <v>1.87</v>
      </c>
      <c r="B26">
        <v>2.02</v>
      </c>
      <c r="C26" s="29">
        <f t="shared" si="0"/>
        <v>2.9808863239265015E-2</v>
      </c>
      <c r="D26" s="30">
        <f>IF(OR($A26="",$B26=""),"",A26*'MPTO_working_2-way'!$G25)</f>
        <v>1.9257425742574257</v>
      </c>
      <c r="E26" s="32">
        <f>IF(OR($A26="",$B26=""),"",B26*'MPTO_working_2-way'!$G25)</f>
        <v>2.0802139037433154</v>
      </c>
      <c r="F26" s="30">
        <f>IF(OR($A26="",$B26=""),"",'MPTO_working_2-way'!D25)</f>
        <v>1.9236135865967305</v>
      </c>
      <c r="G26" s="32">
        <f>IF(OR($A26="",$B26=""),"",'MPTO_working_2-way'!E25)</f>
        <v>2.082703865027292</v>
      </c>
      <c r="H26" s="30">
        <f>IF(OR($A26="",$B26=""),"",'OddsRatio_working_2-way'!M25)</f>
        <v>1.9235481451827992</v>
      </c>
      <c r="I26" s="30">
        <f>IF(OR($A26="",$B26=""),"",'OddsRatio_working_2-way'!N25)</f>
        <v>2.0827805840074194</v>
      </c>
      <c r="J26" s="30">
        <f>IF('Log_working_2-way'!$D25="","",A26^('Log_working_2-way'!$D25))</f>
        <v>1.9225833907877643</v>
      </c>
      <c r="K26" s="32">
        <f>IF('Log_working_2-way'!$D25="","",B26^('Log_working_2-way'!$D25))</f>
        <v>2.0839128581602959</v>
      </c>
      <c r="L26" s="37">
        <f t="shared" si="9"/>
        <v>0.51928020565552702</v>
      </c>
      <c r="M26" s="37">
        <f t="shared" si="10"/>
        <v>0.48071979434447304</v>
      </c>
      <c r="N26" s="38">
        <v>122</v>
      </c>
      <c r="O26" s="38">
        <f t="shared" si="11"/>
        <v>56.759358288770052</v>
      </c>
      <c r="P26" s="38">
        <f t="shared" si="12"/>
        <v>61.603960396039604</v>
      </c>
      <c r="Q26" s="38">
        <f t="shared" si="13"/>
        <v>60.396039603960396</v>
      </c>
      <c r="R26" s="38">
        <f t="shared" si="14"/>
        <v>65.240641711229941</v>
      </c>
      <c r="S26" s="39">
        <f t="shared" si="15"/>
        <v>-3.6366813151903443</v>
      </c>
      <c r="T26" s="39">
        <f t="shared" si="16"/>
        <v>-3.6366813151903372</v>
      </c>
      <c r="U26" t="s">
        <v>112</v>
      </c>
      <c r="V26" t="s">
        <v>146</v>
      </c>
      <c r="W26" t="s">
        <v>172</v>
      </c>
      <c r="X26" s="48" t="s">
        <v>438</v>
      </c>
      <c r="Y26" s="41"/>
    </row>
    <row r="27" spans="1:25" ht="15" x14ac:dyDescent="0.25">
      <c r="A27">
        <v>1.78</v>
      </c>
      <c r="B27">
        <v>2.12</v>
      </c>
      <c r="C27" s="29">
        <f t="shared" si="0"/>
        <v>3.3495866016535869E-2</v>
      </c>
      <c r="D27" s="30">
        <f>IF(OR($A27="",$B27=""),"",A27*'MPTO_working_2-way'!$G26)</f>
        <v>1.8396226415094339</v>
      </c>
      <c r="E27" s="32">
        <f>IF(OR($A27="",$B27=""),"",B27*'MPTO_working_2-way'!$G26)</f>
        <v>2.191011235955056</v>
      </c>
      <c r="F27" s="30">
        <f>IF(OR($A27="",$B27=""),"",'MPTO_working_2-way'!D26)</f>
        <v>1.8346946713341112</v>
      </c>
      <c r="G27" s="32">
        <f>IF(OR($A27="",$B27=""),"",'MPTO_working_2-way'!E26)</f>
        <v>2.1980428704566637</v>
      </c>
      <c r="H27" s="30">
        <f>IF(OR($A27="",$B27=""),"",'OddsRatio_working_2-way'!M26)</f>
        <v>1.83452296039628</v>
      </c>
      <c r="I27" s="30">
        <f>IF(OR($A27="",$B27=""),"",'OddsRatio_working_2-way'!N26)</f>
        <v>2.1982893790305562</v>
      </c>
      <c r="J27" s="30">
        <f>IF('Log_working_2-way'!$D26="","",A27^('Log_working_2-way'!$D26))</f>
        <v>1.8322858584832242</v>
      </c>
      <c r="K27" s="32">
        <f>IF('Log_working_2-way'!$D26="","",B27^('Log_working_2-way'!$D26))</f>
        <v>2.2015102621380289</v>
      </c>
      <c r="L27" s="37">
        <f t="shared" si="9"/>
        <v>0.54358974358974366</v>
      </c>
      <c r="M27" s="37">
        <f t="shared" si="10"/>
        <v>0.45641025641025645</v>
      </c>
      <c r="N27" s="38">
        <v>123</v>
      </c>
      <c r="O27" s="38">
        <f t="shared" si="11"/>
        <v>53.898876404494388</v>
      </c>
      <c r="P27" s="38">
        <f t="shared" si="12"/>
        <v>64.981132075471692</v>
      </c>
      <c r="Q27" s="38">
        <f t="shared" si="13"/>
        <v>58.018867924528294</v>
      </c>
      <c r="R27" s="38">
        <f t="shared" si="14"/>
        <v>69.101123595505626</v>
      </c>
      <c r="S27" s="39">
        <f t="shared" si="15"/>
        <v>-4.1199915200339063</v>
      </c>
      <c r="T27" s="39">
        <f t="shared" si="16"/>
        <v>-4.1199915200339348</v>
      </c>
      <c r="U27" t="s">
        <v>114</v>
      </c>
      <c r="V27" t="s">
        <v>111</v>
      </c>
      <c r="W27" t="s">
        <v>172</v>
      </c>
      <c r="X27" s="48" t="s">
        <v>438</v>
      </c>
      <c r="Y27" s="41"/>
    </row>
    <row r="28" spans="1:25" ht="15" x14ac:dyDescent="0.25">
      <c r="A28">
        <v>1.96</v>
      </c>
      <c r="B28">
        <v>1.93</v>
      </c>
      <c r="C28" s="29">
        <f t="shared" si="0"/>
        <v>2.8338796658559762E-2</v>
      </c>
      <c r="D28" s="30">
        <f>IF(OR($A28="",$B28=""),"",A28*'MPTO_working_2-way'!$G27)</f>
        <v>2.0155440414507773</v>
      </c>
      <c r="E28" s="32">
        <f>IF(OR($A28="",$B28=""),"",B28*'MPTO_working_2-way'!$G27)</f>
        <v>1.9846938775510203</v>
      </c>
      <c r="F28" s="30">
        <f>IF(OR($A28="",$B28=""),"",'MPTO_working_2-way'!D27)</f>
        <v>2.0159880622468553</v>
      </c>
      <c r="G28" s="32">
        <f>IF(OR($A28="",$B28=""),"",'MPTO_working_2-way'!E27)</f>
        <v>1.9842635333613092</v>
      </c>
      <c r="H28" s="30">
        <f>IF(OR($A28="",$B28=""),"",'OddsRatio_working_2-way'!M27)</f>
        <v>2.0160010160015238</v>
      </c>
      <c r="I28" s="30">
        <f>IF(OR($A28="",$B28=""),"",'OddsRatio_working_2-way'!N27)</f>
        <v>1.9842509842514759</v>
      </c>
      <c r="J28" s="30">
        <f>IF('Log_working_2-way'!$D27="","",A28^('Log_working_2-way'!$D27))</f>
        <v>2.0162023284286739</v>
      </c>
      <c r="K28" s="32">
        <f>IF('Log_working_2-way'!$D27="","",B28^('Log_working_2-way'!$D27))</f>
        <v>1.9840560014719333</v>
      </c>
      <c r="L28" s="37">
        <f t="shared" si="9"/>
        <v>0.49614395886889456</v>
      </c>
      <c r="M28" s="37">
        <f t="shared" si="10"/>
        <v>0.50385604113110538</v>
      </c>
      <c r="N28" s="38">
        <v>124</v>
      </c>
      <c r="O28" s="38">
        <f t="shared" si="11"/>
        <v>60.734693877551017</v>
      </c>
      <c r="P28" s="38">
        <f t="shared" si="12"/>
        <v>59.751295336787571</v>
      </c>
      <c r="Q28" s="38">
        <f t="shared" si="13"/>
        <v>64.248704663212436</v>
      </c>
      <c r="R28" s="38">
        <f t="shared" si="14"/>
        <v>63.265306122448983</v>
      </c>
      <c r="S28" s="39">
        <f t="shared" si="15"/>
        <v>-3.5140107856614193</v>
      </c>
      <c r="T28" s="39">
        <f t="shared" si="16"/>
        <v>-3.5140107856614122</v>
      </c>
      <c r="U28" t="s">
        <v>143</v>
      </c>
      <c r="V28" t="s">
        <v>89</v>
      </c>
      <c r="W28" t="s">
        <v>172</v>
      </c>
      <c r="X28" s="48" t="s">
        <v>438</v>
      </c>
      <c r="Y28" s="41"/>
    </row>
    <row r="29" spans="1:25" ht="15" x14ac:dyDescent="0.25">
      <c r="A29">
        <v>1.34</v>
      </c>
      <c r="B29">
        <v>3.4</v>
      </c>
      <c r="C29" s="29">
        <f t="shared" si="0"/>
        <v>4.0386303775241439E-2</v>
      </c>
      <c r="D29" s="30">
        <f>IF(OR($A29="",$B29=""),"",A29*'MPTO_working_2-way'!$G28)</f>
        <v>1.3941176470588237</v>
      </c>
      <c r="E29" s="32">
        <f>IF(OR($A29="",$B29=""),"",B29*'MPTO_working_2-way'!$G28)</f>
        <v>3.5373134328358207</v>
      </c>
      <c r="F29" s="30">
        <f>IF(OR($A29="",$B29=""),"",'MPTO_working_2-way'!D28)</f>
        <v>1.37726723095526</v>
      </c>
      <c r="G29" s="32">
        <f>IF(OR($A29="",$B29=""),"",'MPTO_working_2-way'!E28)</f>
        <v>3.6506410256410255</v>
      </c>
      <c r="H29" s="30">
        <f>IF(OR($A29="",$B29=""),"",'OddsRatio_working_2-way'!M28)</f>
        <v>1.3763863263545406</v>
      </c>
      <c r="I29" s="30">
        <f>IF(OR($A29="",$B29=""),"",'OddsRatio_working_2-way'!N28)</f>
        <v>3.6568446566202861</v>
      </c>
      <c r="J29" s="30">
        <f>IF('Log_working_2-way'!$D28="","",A29^('Log_working_2-way'!$D28))</f>
        <v>1.368550351522011</v>
      </c>
      <c r="K29" s="32">
        <f>IF('Log_working_2-way'!$D28="","",B29^('Log_working_2-way'!$D28))</f>
        <v>3.7133334586852129</v>
      </c>
      <c r="L29" s="37">
        <f t="shared" si="9"/>
        <v>0.71729957805907163</v>
      </c>
      <c r="M29" s="37">
        <f t="shared" si="10"/>
        <v>0.28270042194092831</v>
      </c>
      <c r="N29" s="38">
        <v>125</v>
      </c>
      <c r="O29" s="38">
        <f t="shared" si="11"/>
        <v>31.71641791044776</v>
      </c>
      <c r="P29" s="38">
        <f t="shared" si="12"/>
        <v>88.235294117647058</v>
      </c>
      <c r="Q29" s="38">
        <f t="shared" si="13"/>
        <v>36.764705882352942</v>
      </c>
      <c r="R29" s="38">
        <f t="shared" si="14"/>
        <v>93.283582089552226</v>
      </c>
      <c r="S29" s="39">
        <f t="shared" si="15"/>
        <v>-5.0482879719051823</v>
      </c>
      <c r="T29" s="39">
        <f t="shared" si="16"/>
        <v>-5.0482879719051681</v>
      </c>
      <c r="U29" t="s">
        <v>233</v>
      </c>
      <c r="V29" t="s">
        <v>234</v>
      </c>
      <c r="W29" t="s">
        <v>446</v>
      </c>
      <c r="X29" s="48" t="s">
        <v>438</v>
      </c>
      <c r="Y29" s="41"/>
    </row>
    <row r="30" spans="1:25" s="35" customFormat="1" ht="15" x14ac:dyDescent="0.25">
      <c r="A30">
        <v>2.19</v>
      </c>
      <c r="B30">
        <v>1.75</v>
      </c>
      <c r="C30" s="29">
        <f t="shared" si="0"/>
        <v>2.8049575994781417E-2</v>
      </c>
      <c r="D30" s="30">
        <f>IF(OR($A30="",$B30=""),"",A30*'MPTO_working_2-way'!$G29)</f>
        <v>2.2514285714285713</v>
      </c>
      <c r="E30" s="32">
        <f>IF(OR($A30="",$B30=""),"",B30*'MPTO_working_2-way'!$G29)</f>
        <v>1.7990867579908674</v>
      </c>
      <c r="F30" s="30">
        <f>IF(OR($A30="",$B30=""),"",'MPTO_working_2-way'!D29)</f>
        <v>2.2593957258658803</v>
      </c>
      <c r="G30" s="32">
        <f>IF(OR($A30="",$B30=""),"",'MPTO_working_2-way'!E29)</f>
        <v>1.7940315974253949</v>
      </c>
      <c r="H30" s="30">
        <f>IF(OR($A30="",$B30=""),"",'OddsRatio_working_2-way'!M29)</f>
        <v>2.2596295751794115</v>
      </c>
      <c r="I30" s="30">
        <f>IF(OR($A30="",$B30=""),"",'OddsRatio_working_2-way'!N29)</f>
        <v>1.7938841860374448</v>
      </c>
      <c r="J30" s="30">
        <f>IF('Log_working_2-way'!$D29="","",A30^('Log_working_2-way'!$D29))</f>
        <v>2.2632669083588914</v>
      </c>
      <c r="K30" s="32">
        <f>IF('Log_working_2-way'!$D29="","",B30^('Log_working_2-way'!$D29))</f>
        <v>1.7915983497890287</v>
      </c>
      <c r="L30" s="37">
        <f t="shared" si="9"/>
        <v>0.44416243654822335</v>
      </c>
      <c r="M30" s="37">
        <f t="shared" si="10"/>
        <v>0.55583756345177671</v>
      </c>
      <c r="N30" s="38">
        <v>126</v>
      </c>
      <c r="O30" s="38">
        <f t="shared" si="11"/>
        <v>68.465753424657535</v>
      </c>
      <c r="P30" s="38">
        <f t="shared" si="12"/>
        <v>54</v>
      </c>
      <c r="Q30" s="38">
        <f t="shared" si="13"/>
        <v>72</v>
      </c>
      <c r="R30" s="38">
        <f t="shared" si="14"/>
        <v>57.534246575342472</v>
      </c>
      <c r="S30" s="39">
        <f t="shared" si="15"/>
        <v>-3.5342465753424648</v>
      </c>
      <c r="T30" s="39">
        <f t="shared" si="16"/>
        <v>-3.5342465753424719</v>
      </c>
      <c r="U30" t="s">
        <v>235</v>
      </c>
      <c r="V30" t="s">
        <v>236</v>
      </c>
      <c r="W30" t="s">
        <v>446</v>
      </c>
      <c r="X30" s="48" t="s">
        <v>438</v>
      </c>
      <c r="Y30" s="41"/>
    </row>
    <row r="31" spans="1:25" ht="15" x14ac:dyDescent="0.25">
      <c r="A31">
        <v>1.43</v>
      </c>
      <c r="B31">
        <v>2.95</v>
      </c>
      <c r="C31" s="29">
        <f t="shared" si="0"/>
        <v>3.8283750148156992E-2</v>
      </c>
      <c r="D31" s="30">
        <f>IF(OR($A31="",$B31=""),"",A31*'MPTO_working_2-way'!$G30)</f>
        <v>1.4847457627118645</v>
      </c>
      <c r="E31" s="32">
        <f>IF(OR($A31="",$B31=""),"",B31*'MPTO_working_2-way'!$G30)</f>
        <v>3.0629370629370634</v>
      </c>
      <c r="F31" s="30">
        <f>IF(OR($A31="",$B31=""),"",'MPTO_working_2-way'!D30)</f>
        <v>1.4702448375010893</v>
      </c>
      <c r="G31" s="32">
        <f>IF(OR($A31="",$B31=""),"",'MPTO_working_2-way'!E30)</f>
        <v>3.1265517880303877</v>
      </c>
      <c r="H31" s="30">
        <f>IF(OR($A31="",$B31=""),"",'OddsRatio_working_2-way'!M30)</f>
        <v>1.469587926285185</v>
      </c>
      <c r="I31" s="30">
        <f>IF(OR($A31="",$B31=""),"",'OddsRatio_working_2-way'!N30)</f>
        <v>3.1295266424560721</v>
      </c>
      <c r="J31" s="30">
        <f>IF('Log_working_2-way'!$D30="","",A31^('Log_working_2-way'!$D30))</f>
        <v>1.4629176001568192</v>
      </c>
      <c r="K31" s="32">
        <f>IF('Log_working_2-way'!$D30="","",B31^('Log_working_2-way'!$D30))</f>
        <v>3.1602116654460213</v>
      </c>
      <c r="L31" s="37">
        <f t="shared" si="9"/>
        <v>0.67351598173515981</v>
      </c>
      <c r="M31" s="37">
        <f t="shared" si="10"/>
        <v>0.32648401826484014</v>
      </c>
      <c r="N31" s="38">
        <v>127</v>
      </c>
      <c r="O31" s="38">
        <f t="shared" si="11"/>
        <v>38.188811188811179</v>
      </c>
      <c r="P31" s="38">
        <f t="shared" si="12"/>
        <v>83.949152542372886</v>
      </c>
      <c r="Q31" s="38">
        <f t="shared" si="13"/>
        <v>43.050847457627114</v>
      </c>
      <c r="R31" s="38">
        <f t="shared" si="14"/>
        <v>88.811188811188828</v>
      </c>
      <c r="S31" s="39">
        <f t="shared" si="15"/>
        <v>-4.8620362688159346</v>
      </c>
      <c r="T31" s="39">
        <f t="shared" si="16"/>
        <v>-4.8620362688159418</v>
      </c>
      <c r="U31" t="s">
        <v>237</v>
      </c>
      <c r="V31" t="s">
        <v>238</v>
      </c>
      <c r="W31" t="s">
        <v>446</v>
      </c>
      <c r="X31" s="48" t="s">
        <v>438</v>
      </c>
      <c r="Y31" s="41"/>
    </row>
    <row r="32" spans="1:25" ht="15" x14ac:dyDescent="0.25">
      <c r="A32">
        <v>2.2400000000000002</v>
      </c>
      <c r="B32">
        <v>1.71</v>
      </c>
      <c r="C32" s="29">
        <f t="shared" si="0"/>
        <v>3.1223893065998265E-2</v>
      </c>
      <c r="D32" s="30">
        <f>IF(OR($A32="",$B32=""),"",A32*'MPTO_working_2-way'!$G31)</f>
        <v>2.3099415204678362</v>
      </c>
      <c r="E32" s="32">
        <f>IF(OR($A32="",$B32=""),"",B32*'MPTO_working_2-way'!$G31)</f>
        <v>1.763392857142857</v>
      </c>
      <c r="F32" s="30">
        <f>IF(OR($A32="",$B32=""),"",'MPTO_working_2-way'!D31)</f>
        <v>2.3211731911283482</v>
      </c>
      <c r="G32" s="32">
        <f>IF(OR($A32="",$B32=""),"",'MPTO_working_2-way'!E31)</f>
        <v>1.7569030364186771</v>
      </c>
      <c r="H32" s="30">
        <f>IF(OR($A32="",$B32=""),"",'OddsRatio_working_2-way'!M31)</f>
        <v>2.3215441245904116</v>
      </c>
      <c r="I32" s="30">
        <f>IF(OR($A32="",$B32=""),"",'OddsRatio_working_2-way'!N31)</f>
        <v>1.7566905874670904</v>
      </c>
      <c r="J32" s="30">
        <f>IF('Log_working_2-way'!$D31="","",A32^('Log_working_2-way'!$D31))</f>
        <v>2.3267011355498624</v>
      </c>
      <c r="K32" s="32">
        <f>IF('Log_working_2-way'!$D31="","",B32^('Log_working_2-way'!$D31))</f>
        <v>1.7537492606317167</v>
      </c>
      <c r="L32" s="37">
        <f t="shared" si="9"/>
        <v>0.43291139240506332</v>
      </c>
      <c r="M32" s="37">
        <f t="shared" si="10"/>
        <v>0.56708860759493673</v>
      </c>
      <c r="N32" s="38">
        <v>128</v>
      </c>
      <c r="O32" s="38">
        <f t="shared" si="11"/>
        <v>70.857142857142861</v>
      </c>
      <c r="P32" s="38">
        <f t="shared" si="12"/>
        <v>53.146198830409354</v>
      </c>
      <c r="Q32" s="38">
        <f t="shared" si="13"/>
        <v>74.853801169590639</v>
      </c>
      <c r="R32" s="38">
        <f t="shared" si="14"/>
        <v>57.142857142857139</v>
      </c>
      <c r="S32" s="39">
        <f t="shared" si="15"/>
        <v>-3.9966583124477779</v>
      </c>
      <c r="T32" s="39">
        <f t="shared" si="16"/>
        <v>-3.996658312447785</v>
      </c>
      <c r="U32" t="s">
        <v>239</v>
      </c>
      <c r="V32" t="s">
        <v>240</v>
      </c>
      <c r="W32" t="s">
        <v>446</v>
      </c>
      <c r="X32" s="48" t="s">
        <v>438</v>
      </c>
      <c r="Y32" s="41"/>
    </row>
    <row r="33" spans="1:25" ht="15" x14ac:dyDescent="0.25">
      <c r="A33">
        <v>1.63</v>
      </c>
      <c r="B33">
        <v>2.4</v>
      </c>
      <c r="C33" s="29">
        <f t="shared" si="0"/>
        <v>3.0163599182004175E-2</v>
      </c>
      <c r="D33" s="30">
        <f>IF(OR($A33="",$B33=""),"",A33*'MPTO_working_2-way'!$G32)</f>
        <v>1.6791666666666667</v>
      </c>
      <c r="E33" s="32">
        <f>IF(OR($A33="",$B33=""),"",B33*'MPTO_working_2-way'!$G32)</f>
        <v>2.4723926380368098</v>
      </c>
      <c r="F33" s="30">
        <f>IF(OR($A33="",$B33=""),"",'MPTO_working_2-way'!D32)</f>
        <v>1.6710807347287484</v>
      </c>
      <c r="G33" s="32">
        <f>IF(OR($A33="",$B33=""),"",'MPTO_working_2-way'!E32)</f>
        <v>2.49013367281986</v>
      </c>
      <c r="H33" s="30">
        <f>IF(OR($A33="",$B33=""),"",'OddsRatio_working_2-way'!M32)</f>
        <v>1.670820393249937</v>
      </c>
      <c r="I33" s="30">
        <f>IF(OR($A33="",$B33=""),"",'OddsRatio_working_2-way'!N32)</f>
        <v>2.4907119849998605</v>
      </c>
      <c r="J33" s="30">
        <f>IF('Log_working_2-way'!$D32="","",A33^('Log_working_2-way'!$D32))</f>
        <v>1.6671533200634385</v>
      </c>
      <c r="K33" s="32">
        <f>IF('Log_working_2-way'!$D32="","",B33^('Log_working_2-way'!$D32))</f>
        <v>2.4989058285805683</v>
      </c>
      <c r="L33" s="37">
        <f t="shared" si="9"/>
        <v>0.59553349875930517</v>
      </c>
      <c r="M33" s="37">
        <f t="shared" si="10"/>
        <v>0.40446650124069478</v>
      </c>
      <c r="N33" s="38">
        <v>129</v>
      </c>
      <c r="O33" s="38">
        <f t="shared" si="11"/>
        <v>49.858895705521462</v>
      </c>
      <c r="P33" s="38">
        <f t="shared" si="12"/>
        <v>75.249999999999986</v>
      </c>
      <c r="Q33" s="38">
        <f t="shared" si="13"/>
        <v>53.75</v>
      </c>
      <c r="R33" s="38">
        <f t="shared" si="14"/>
        <v>79.141104294478524</v>
      </c>
      <c r="S33" s="39">
        <f t="shared" si="15"/>
        <v>-3.8911042944785379</v>
      </c>
      <c r="T33" s="39">
        <f t="shared" si="16"/>
        <v>-3.8911042944785379</v>
      </c>
      <c r="U33" t="s">
        <v>241</v>
      </c>
      <c r="V33" t="s">
        <v>242</v>
      </c>
      <c r="W33" t="s">
        <v>446</v>
      </c>
      <c r="X33" s="48" t="s">
        <v>438</v>
      </c>
      <c r="Y33" s="41"/>
    </row>
    <row r="34" spans="1:25" ht="15" x14ac:dyDescent="0.25">
      <c r="A34">
        <v>1.96</v>
      </c>
      <c r="B34">
        <v>1.94</v>
      </c>
      <c r="C34" s="29">
        <f t="shared" si="0"/>
        <v>2.5667999158426325E-2</v>
      </c>
      <c r="D34" s="30">
        <f>IF(OR($A34="",$B34=""),"",A34*'MPTO_working_2-way'!$G33)</f>
        <v>2.0103092783505154</v>
      </c>
      <c r="E34" s="32">
        <f>IF(OR($A34="",$B34=""),"",B34*'MPTO_working_2-way'!$G33)</f>
        <v>1.989795918367347</v>
      </c>
      <c r="F34" s="30">
        <f>IF(OR($A34="",$B34=""),"",'MPTO_working_2-way'!D33)</f>
        <v>2.0105752961082914</v>
      </c>
      <c r="G34" s="32">
        <f>IF(OR($A34="",$B34=""),"",'MPTO_working_2-way'!E33)</f>
        <v>1.9895353704478862</v>
      </c>
      <c r="H34" s="30">
        <f>IF(OR($A34="",$B34=""),"",'OddsRatio_working_2-way'!M33)</f>
        <v>2.0105823052798226</v>
      </c>
      <c r="I34" s="30">
        <f>IF(OR($A34="",$B34=""),"",'OddsRatio_working_2-way'!N33)</f>
        <v>1.9895285072531594</v>
      </c>
      <c r="J34" s="30">
        <f>IF('Log_working_2-way'!$D33="","",A34^('Log_working_2-way'!$D33))</f>
        <v>2.0107026250536491</v>
      </c>
      <c r="K34" s="32">
        <f>IF('Log_working_2-way'!$D33="","",B34^('Log_working_2-way'!$D33))</f>
        <v>1.9894107081664238</v>
      </c>
      <c r="L34" s="37">
        <f t="shared" si="9"/>
        <v>0.49743589743589745</v>
      </c>
      <c r="M34" s="37">
        <f t="shared" si="10"/>
        <v>0.50256410256410255</v>
      </c>
      <c r="N34" s="38">
        <v>130</v>
      </c>
      <c r="O34" s="38">
        <f t="shared" si="11"/>
        <v>63.673469387755098</v>
      </c>
      <c r="P34" s="38">
        <f t="shared" si="12"/>
        <v>62.989690721649488</v>
      </c>
      <c r="Q34" s="38">
        <f t="shared" si="13"/>
        <v>67.010309278350519</v>
      </c>
      <c r="R34" s="38">
        <f t="shared" si="14"/>
        <v>66.326530612244895</v>
      </c>
      <c r="S34" s="39">
        <f t="shared" si="15"/>
        <v>-3.3368398905954209</v>
      </c>
      <c r="T34" s="39">
        <f t="shared" si="16"/>
        <v>-3.3368398905954066</v>
      </c>
      <c r="U34" t="s">
        <v>243</v>
      </c>
      <c r="V34" t="s">
        <v>244</v>
      </c>
      <c r="W34" t="s">
        <v>446</v>
      </c>
      <c r="X34" s="48" t="s">
        <v>438</v>
      </c>
      <c r="Y34" s="41"/>
    </row>
    <row r="35" spans="1:25" ht="15" x14ac:dyDescent="0.25">
      <c r="A35">
        <v>1.97</v>
      </c>
      <c r="B35">
        <v>1.93</v>
      </c>
      <c r="C35" s="29">
        <f t="shared" si="0"/>
        <v>2.5748928223876311E-2</v>
      </c>
      <c r="D35" s="30">
        <f>IF(OR($A35="",$B35=""),"",A35*'MPTO_working_2-way'!$G34)</f>
        <v>2.0207253886010363</v>
      </c>
      <c r="E35" s="32">
        <f>IF(OR($A35="",$B35=""),"",B35*'MPTO_working_2-way'!$G34)</f>
        <v>1.9796954314720812</v>
      </c>
      <c r="F35" s="30">
        <f>IF(OR($A35="",$B35=""),"",'MPTO_working_2-way'!D34)</f>
        <v>2.0212647191728026</v>
      </c>
      <c r="G35" s="32">
        <f>IF(OR($A35="",$B35=""),"",'MPTO_working_2-way'!E34)</f>
        <v>1.9791780536685666</v>
      </c>
      <c r="H35" s="30">
        <f>IF(OR($A35="",$B35=""),"",'OddsRatio_working_2-way'!M34)</f>
        <v>2.021278978873144</v>
      </c>
      <c r="I35" s="30">
        <f>IF(OR($A35="",$B35=""),"",'OddsRatio_working_2-way'!N34)</f>
        <v>1.9791643818062103</v>
      </c>
      <c r="J35" s="30">
        <f>IF('Log_working_2-way'!$D34="","",A35^('Log_working_2-way'!$D34))</f>
        <v>2.0215229873993761</v>
      </c>
      <c r="K35" s="32">
        <f>IF('Log_working_2-way'!$D34="","",B35^('Log_working_2-way'!$D34))</f>
        <v>1.9789304913693861</v>
      </c>
      <c r="L35" s="37">
        <f t="shared" si="9"/>
        <v>0.49487179487179483</v>
      </c>
      <c r="M35" s="37">
        <f t="shared" si="10"/>
        <v>0.50512820512820511</v>
      </c>
      <c r="N35" s="38">
        <v>131</v>
      </c>
      <c r="O35" s="38">
        <f t="shared" si="11"/>
        <v>64.502538071065985</v>
      </c>
      <c r="P35" s="38">
        <f t="shared" si="12"/>
        <v>63.124352331606218</v>
      </c>
      <c r="Q35" s="38">
        <f t="shared" si="13"/>
        <v>67.875647668393796</v>
      </c>
      <c r="R35" s="38">
        <f t="shared" si="14"/>
        <v>66.497461928934001</v>
      </c>
      <c r="S35" s="39">
        <f t="shared" si="15"/>
        <v>-3.3731095973278116</v>
      </c>
      <c r="T35" s="39">
        <f t="shared" si="16"/>
        <v>-3.3731095973277831</v>
      </c>
      <c r="U35" t="s">
        <v>245</v>
      </c>
      <c r="V35" t="s">
        <v>246</v>
      </c>
      <c r="W35" t="s">
        <v>446</v>
      </c>
      <c r="X35" s="48" t="s">
        <v>438</v>
      </c>
      <c r="Y35" s="41"/>
    </row>
    <row r="36" spans="1:25" ht="15" x14ac:dyDescent="0.25">
      <c r="A36">
        <v>1.83</v>
      </c>
      <c r="B36">
        <v>2.08</v>
      </c>
      <c r="C36" s="29">
        <f t="shared" si="0"/>
        <v>2.7217318200924545E-2</v>
      </c>
      <c r="D36" s="30">
        <f>IF(OR($A36="",$B36=""),"",A36*'MPTO_working_2-way'!$G35)</f>
        <v>1.8798076923076921</v>
      </c>
      <c r="E36" s="32">
        <f>IF(OR($A36="",$B36=""),"",B36*'MPTO_working_2-way'!$G35)</f>
        <v>2.136612021857923</v>
      </c>
      <c r="F36" s="30">
        <f>IF(OR($A36="",$B36=""),"",'MPTO_working_2-way'!D35)</f>
        <v>1.8767379942806428</v>
      </c>
      <c r="G36" s="32">
        <f>IF(OR($A36="",$B36=""),"",'MPTO_working_2-way'!E35)</f>
        <v>2.1405916094927453</v>
      </c>
      <c r="H36" s="30">
        <f>IF(OR($A36="",$B36=""),"",'OddsRatio_working_2-way'!M35)</f>
        <v>1.8766518798921943</v>
      </c>
      <c r="I36" s="30">
        <f>IF(OR($A36="",$B36=""),"",'OddsRatio_working_2-way'!N35)</f>
        <v>2.1407036509440598</v>
      </c>
      <c r="J36" s="30">
        <f>IF('Log_working_2-way'!$D35="","",A36^('Log_working_2-way'!$D35))</f>
        <v>1.875264356990918</v>
      </c>
      <c r="K36" s="32">
        <f>IF('Log_working_2-way'!$D35="","",B36^('Log_working_2-way'!$D35))</f>
        <v>2.1425119645428072</v>
      </c>
      <c r="L36" s="37">
        <f t="shared" si="9"/>
        <v>0.53196930946291565</v>
      </c>
      <c r="M36" s="37">
        <f t="shared" si="10"/>
        <v>0.46803069053708451</v>
      </c>
      <c r="N36" s="38">
        <v>132</v>
      </c>
      <c r="O36" s="38">
        <f t="shared" si="11"/>
        <v>59.868852459016388</v>
      </c>
      <c r="P36" s="38">
        <f t="shared" si="12"/>
        <v>68.538461538461533</v>
      </c>
      <c r="Q36" s="38">
        <f t="shared" si="13"/>
        <v>63.461538461538453</v>
      </c>
      <c r="R36" s="38">
        <f t="shared" si="14"/>
        <v>72.131147540983605</v>
      </c>
      <c r="S36" s="39">
        <f t="shared" si="15"/>
        <v>-3.5926860025220648</v>
      </c>
      <c r="T36" s="39">
        <f t="shared" si="16"/>
        <v>-3.5926860025220719</v>
      </c>
      <c r="U36" t="s">
        <v>247</v>
      </c>
      <c r="V36" t="s">
        <v>248</v>
      </c>
      <c r="W36" t="s">
        <v>446</v>
      </c>
      <c r="X36" s="48" t="s">
        <v>438</v>
      </c>
      <c r="Y36" s="41"/>
    </row>
    <row r="37" spans="1:25" ht="15" x14ac:dyDescent="0.25">
      <c r="A37">
        <v>2.0299999999999998</v>
      </c>
      <c r="B37">
        <v>1.88</v>
      </c>
      <c r="C37" s="29">
        <f t="shared" si="0"/>
        <v>2.4525731055444977E-2</v>
      </c>
      <c r="D37" s="30">
        <f>IF(OR($A37="",$B37=""),"",A37*'MPTO_working_2-way'!$G36)</f>
        <v>2.0797872340425529</v>
      </c>
      <c r="E37" s="32">
        <f>IF(OR($A37="",$B37=""),"",B37*'MPTO_working_2-way'!$G36)</f>
        <v>1.9261083743842364</v>
      </c>
      <c r="F37" s="30">
        <f>IF(OR($A37="",$B37=""),"",'MPTO_working_2-way'!D36)</f>
        <v>2.0818241326641935</v>
      </c>
      <c r="G37" s="32">
        <f>IF(OR($A37="",$B37=""),"",'MPTO_working_2-way'!E36)</f>
        <v>1.9243646631706333</v>
      </c>
      <c r="H37" s="30">
        <f>IF(OR($A37="",$B37=""),"",'OddsRatio_working_2-way'!M36)</f>
        <v>2.081875475946537</v>
      </c>
      <c r="I37" s="30">
        <f>IF(OR($A37="",$B37=""),"",'OddsRatio_working_2-way'!N36)</f>
        <v>1.9243207949834495</v>
      </c>
      <c r="J37" s="30">
        <f>IF('Log_working_2-way'!$D36="","",A37^('Log_working_2-way'!$D36))</f>
        <v>2.0827972819225606</v>
      </c>
      <c r="K37" s="32">
        <f>IF('Log_working_2-way'!$D36="","",B37^('Log_working_2-way'!$D36))</f>
        <v>1.9235339030630429</v>
      </c>
      <c r="L37" s="37">
        <f t="shared" si="9"/>
        <v>0.4808184143222507</v>
      </c>
      <c r="M37" s="37">
        <f t="shared" si="10"/>
        <v>0.51918158567774941</v>
      </c>
      <c r="N37" s="38">
        <v>133</v>
      </c>
      <c r="O37" s="38">
        <f t="shared" si="11"/>
        <v>67.482758620689637</v>
      </c>
      <c r="P37" s="38">
        <f t="shared" si="12"/>
        <v>62.255319148936167</v>
      </c>
      <c r="Q37" s="38">
        <f t="shared" si="13"/>
        <v>70.744680851063833</v>
      </c>
      <c r="R37" s="38">
        <f t="shared" si="14"/>
        <v>65.517241379310349</v>
      </c>
      <c r="S37" s="39">
        <f t="shared" si="15"/>
        <v>-3.2619222303741964</v>
      </c>
      <c r="T37" s="39">
        <f t="shared" si="16"/>
        <v>-3.2619222303741822</v>
      </c>
      <c r="U37" t="s">
        <v>249</v>
      </c>
      <c r="V37" t="s">
        <v>81</v>
      </c>
      <c r="W37" t="s">
        <v>84</v>
      </c>
      <c r="X37" s="48" t="s">
        <v>438</v>
      </c>
      <c r="Y37" s="41"/>
    </row>
    <row r="38" spans="1:25" ht="15" x14ac:dyDescent="0.25">
      <c r="A38">
        <v>2.12</v>
      </c>
      <c r="B38">
        <v>1.79</v>
      </c>
      <c r="C38" s="29">
        <f t="shared" si="0"/>
        <v>3.0357331084642114E-2</v>
      </c>
      <c r="D38" s="30">
        <f>IF(OR($A38="",$B38=""),"",A38*'MPTO_working_2-way'!$G37)</f>
        <v>2.1843575418994412</v>
      </c>
      <c r="E38" s="32">
        <f>IF(OR($A38="",$B38=""),"",B38*'MPTO_working_2-way'!$G37)</f>
        <v>1.8443396226415094</v>
      </c>
      <c r="F38" s="30">
        <f>IF(OR($A38="",$B38=""),"",'MPTO_working_2-way'!D37)</f>
        <v>2.1904871854075272</v>
      </c>
      <c r="G38" s="32">
        <f>IF(OR($A38="",$B38=""),"",'MPTO_working_2-way'!E37)</f>
        <v>1.8399922420480992</v>
      </c>
      <c r="H38" s="30">
        <f>IF(OR($A38="",$B38=""),"",'OddsRatio_working_2-way'!M37)</f>
        <v>2.1906811155751749</v>
      </c>
      <c r="I38" s="30">
        <f>IF(OR($A38="",$B38=""),"",'OddsRatio_working_2-way'!N37)</f>
        <v>1.8398554297360612</v>
      </c>
      <c r="J38" s="30">
        <f>IF('Log_working_2-way'!$D37="","",A38^('Log_working_2-way'!$D37))</f>
        <v>2.1934793420182777</v>
      </c>
      <c r="K38" s="32">
        <f>IF('Log_working_2-way'!$D37="","",B38^('Log_working_2-way'!$D37))</f>
        <v>1.8378863083703576</v>
      </c>
      <c r="L38" s="37">
        <f t="shared" si="9"/>
        <v>0.45780051150895146</v>
      </c>
      <c r="M38" s="37">
        <f t="shared" si="10"/>
        <v>0.5421994884910486</v>
      </c>
      <c r="N38" s="38">
        <v>134</v>
      </c>
      <c r="O38" s="38">
        <f t="shared" si="11"/>
        <v>70.792452830188694</v>
      </c>
      <c r="P38" s="38">
        <f t="shared" si="12"/>
        <v>59.139664804469277</v>
      </c>
      <c r="Q38" s="38">
        <f t="shared" si="13"/>
        <v>74.860335195530723</v>
      </c>
      <c r="R38" s="38">
        <f t="shared" si="14"/>
        <v>63.207547169811313</v>
      </c>
      <c r="S38" s="39">
        <f t="shared" si="15"/>
        <v>-4.0678823653420295</v>
      </c>
      <c r="T38" s="39">
        <f t="shared" si="16"/>
        <v>-4.0678823653420366</v>
      </c>
      <c r="U38" t="s">
        <v>70</v>
      </c>
      <c r="V38" t="s">
        <v>77</v>
      </c>
      <c r="W38" t="s">
        <v>84</v>
      </c>
      <c r="X38" s="48" t="s">
        <v>438</v>
      </c>
      <c r="Y38" s="41"/>
    </row>
    <row r="39" spans="1:25" ht="15" x14ac:dyDescent="0.25">
      <c r="A39">
        <v>2.13</v>
      </c>
      <c r="B39">
        <v>1.79</v>
      </c>
      <c r="C39" s="29">
        <f t="shared" si="0"/>
        <v>2.8142785952212312E-2</v>
      </c>
      <c r="D39" s="30">
        <f>IF(OR($A39="",$B39=""),"",A39*'MPTO_working_2-way'!$G38)</f>
        <v>2.1899441340782122</v>
      </c>
      <c r="E39" s="32">
        <f>IF(OR($A39="",$B39=""),"",B39*'MPTO_working_2-way'!$G38)</f>
        <v>1.84037558685446</v>
      </c>
      <c r="F39" s="30">
        <f>IF(OR($A39="",$B39=""),"",'MPTO_working_2-way'!D38)</f>
        <v>2.1958130561234772</v>
      </c>
      <c r="G39" s="32">
        <f>IF(OR($A39="",$B39=""),"",'MPTO_working_2-way'!E38)</f>
        <v>1.8362511137332338</v>
      </c>
      <c r="H39" s="30">
        <f>IF(OR($A39="",$B39=""),"",'OddsRatio_working_2-way'!M38)</f>
        <v>2.1959848438987186</v>
      </c>
      <c r="I39" s="30">
        <f>IF(OR($A39="",$B39=""),"",'OddsRatio_working_2-way'!N38)</f>
        <v>1.8361309970619364</v>
      </c>
      <c r="J39" s="30">
        <f>IF('Log_working_2-way'!$D38="","",A39^('Log_working_2-way'!$D38))</f>
        <v>2.1986586658056355</v>
      </c>
      <c r="K39" s="32">
        <f>IF('Log_working_2-way'!$D38="","",B39^('Log_working_2-way'!$D38))</f>
        <v>1.8342658577685029</v>
      </c>
      <c r="L39" s="37">
        <f t="shared" si="9"/>
        <v>0.45663265306122452</v>
      </c>
      <c r="M39" s="37">
        <f t="shared" si="10"/>
        <v>0.54336734693877553</v>
      </c>
      <c r="N39" s="38">
        <v>135</v>
      </c>
      <c r="O39" s="38">
        <f t="shared" si="11"/>
        <v>71.619718309859167</v>
      </c>
      <c r="P39" s="38">
        <f t="shared" si="12"/>
        <v>59.581005586592177</v>
      </c>
      <c r="Q39" s="38">
        <f t="shared" si="13"/>
        <v>75.418994413407816</v>
      </c>
      <c r="R39" s="38">
        <f t="shared" si="14"/>
        <v>63.380281690140848</v>
      </c>
      <c r="S39" s="39">
        <f t="shared" si="15"/>
        <v>-3.7992761035486495</v>
      </c>
      <c r="T39" s="39">
        <f t="shared" si="16"/>
        <v>-3.7992761035486708</v>
      </c>
      <c r="U39" t="s">
        <v>71</v>
      </c>
      <c r="V39" t="s">
        <v>69</v>
      </c>
      <c r="W39" t="s">
        <v>84</v>
      </c>
      <c r="X39" s="48" t="s">
        <v>438</v>
      </c>
      <c r="Y39" s="41"/>
    </row>
    <row r="40" spans="1:25" ht="15" x14ac:dyDescent="0.25">
      <c r="A40">
        <v>2.16</v>
      </c>
      <c r="B40">
        <v>1.77</v>
      </c>
      <c r="C40" s="29">
        <f t="shared" si="0"/>
        <v>2.79347143753923E-2</v>
      </c>
      <c r="D40" s="30">
        <f>IF(OR($A40="",$B40=""),"",A40*'MPTO_working_2-way'!$G39)</f>
        <v>2.2203389830508473</v>
      </c>
      <c r="E40" s="32">
        <f>IF(OR($A40="",$B40=""),"",B40*'MPTO_working_2-way'!$G39)</f>
        <v>1.8194444444444444</v>
      </c>
      <c r="F40" s="30">
        <f>IF(OR($A40="",$B40=""),"",'MPTO_working_2-way'!D39)</f>
        <v>2.2271932890597692</v>
      </c>
      <c r="G40" s="32">
        <f>IF(OR($A40="",$B40=""),"",'MPTO_working_2-way'!E39)</f>
        <v>1.8148675590999714</v>
      </c>
      <c r="H40" s="30">
        <f>IF(OR($A40="",$B40=""),"",'OddsRatio_working_2-way'!M39)</f>
        <v>2.2273929715024061</v>
      </c>
      <c r="I40" s="30">
        <f>IF(OR($A40="",$B40=""),"",'OddsRatio_working_2-way'!N39)</f>
        <v>1.8147349897041836</v>
      </c>
      <c r="J40" s="30">
        <f>IF('Log_working_2-way'!$D39="","",A40^('Log_working_2-way'!$D39))</f>
        <v>2.2305183638047077</v>
      </c>
      <c r="K40" s="32">
        <f>IF('Log_working_2-way'!$D39="","",B40^('Log_working_2-way'!$D39))</f>
        <v>1.8126656451578935</v>
      </c>
      <c r="L40" s="37">
        <f t="shared" si="9"/>
        <v>0.45038167938931301</v>
      </c>
      <c r="M40" s="37">
        <f t="shared" si="10"/>
        <v>0.54961832061068705</v>
      </c>
      <c r="N40" s="38">
        <v>136</v>
      </c>
      <c r="O40" s="38">
        <f t="shared" si="11"/>
        <v>73.037037037037024</v>
      </c>
      <c r="P40" s="38">
        <f t="shared" si="12"/>
        <v>59.163841807909606</v>
      </c>
      <c r="Q40" s="38">
        <f t="shared" si="13"/>
        <v>76.836158192090394</v>
      </c>
      <c r="R40" s="38">
        <f t="shared" si="14"/>
        <v>62.962962962962955</v>
      </c>
      <c r="S40" s="39">
        <f t="shared" si="15"/>
        <v>-3.7991211550533706</v>
      </c>
      <c r="T40" s="39">
        <f t="shared" si="16"/>
        <v>-3.7991211550533492</v>
      </c>
      <c r="U40" t="s">
        <v>74</v>
      </c>
      <c r="V40" t="s">
        <v>79</v>
      </c>
      <c r="W40" t="s">
        <v>84</v>
      </c>
      <c r="X40" s="48" t="s">
        <v>438</v>
      </c>
      <c r="Y40" s="41"/>
    </row>
    <row r="41" spans="1:25" s="35" customFormat="1" ht="15" x14ac:dyDescent="0.25">
      <c r="A41">
        <v>2.2400000000000002</v>
      </c>
      <c r="B41">
        <v>1.71</v>
      </c>
      <c r="C41" s="29">
        <f t="shared" si="0"/>
        <v>3.1223893065998265E-2</v>
      </c>
      <c r="D41" s="30">
        <f>IF(OR($A41="",$B41=""),"",A41*'MPTO_working_2-way'!$G40)</f>
        <v>2.3099415204678362</v>
      </c>
      <c r="E41" s="32">
        <f>IF(OR($A41="",$B41=""),"",B41*'MPTO_working_2-way'!$G40)</f>
        <v>1.763392857142857</v>
      </c>
      <c r="F41" s="30">
        <f>IF(OR($A41="",$B41=""),"",'MPTO_working_2-way'!D40)</f>
        <v>2.3211731911283482</v>
      </c>
      <c r="G41" s="32">
        <f>IF(OR($A41="",$B41=""),"",'MPTO_working_2-way'!E40)</f>
        <v>1.7569030364186771</v>
      </c>
      <c r="H41" s="30">
        <f>IF(OR($A41="",$B41=""),"",'OddsRatio_working_2-way'!M40)</f>
        <v>2.3215441245904116</v>
      </c>
      <c r="I41" s="30">
        <f>IF(OR($A41="",$B41=""),"",'OddsRatio_working_2-way'!N40)</f>
        <v>1.7566905874670904</v>
      </c>
      <c r="J41" s="30">
        <f>IF('Log_working_2-way'!$D40="","",A41^('Log_working_2-way'!$D40))</f>
        <v>2.3267011355498624</v>
      </c>
      <c r="K41" s="32">
        <f>IF('Log_working_2-way'!$D40="","",B41^('Log_working_2-way'!$D40))</f>
        <v>1.7537492606317167</v>
      </c>
      <c r="L41" s="37">
        <f t="shared" si="9"/>
        <v>0.43291139240506332</v>
      </c>
      <c r="M41" s="37">
        <f t="shared" si="10"/>
        <v>0.56708860759493673</v>
      </c>
      <c r="N41" s="38">
        <v>137</v>
      </c>
      <c r="O41" s="38">
        <f t="shared" si="11"/>
        <v>75.839285714285737</v>
      </c>
      <c r="P41" s="38">
        <f t="shared" si="12"/>
        <v>56.883040935672504</v>
      </c>
      <c r="Q41" s="38">
        <f t="shared" si="13"/>
        <v>80.116959064327474</v>
      </c>
      <c r="R41" s="38">
        <f t="shared" si="14"/>
        <v>61.160714285714285</v>
      </c>
      <c r="S41" s="39">
        <f t="shared" si="15"/>
        <v>-4.2776733500417379</v>
      </c>
      <c r="T41" s="39">
        <f t="shared" si="16"/>
        <v>-4.2776733500417805</v>
      </c>
      <c r="U41" t="s">
        <v>82</v>
      </c>
      <c r="V41" t="s">
        <v>73</v>
      </c>
      <c r="W41" t="s">
        <v>84</v>
      </c>
      <c r="X41" s="48" t="s">
        <v>438</v>
      </c>
      <c r="Y41" s="41"/>
    </row>
    <row r="42" spans="1:25" ht="15" x14ac:dyDescent="0.25">
      <c r="A42">
        <v>1.95</v>
      </c>
      <c r="B42">
        <v>1.95</v>
      </c>
      <c r="C42" s="29">
        <f t="shared" si="0"/>
        <v>2.5641025641025772E-2</v>
      </c>
      <c r="D42" s="30">
        <f>IF(OR($A42="",$B42=""),"",A42*'MPTO_working_2-way'!$G41)</f>
        <v>2</v>
      </c>
      <c r="E42" s="32">
        <f>IF(OR($A42="",$B42=""),"",B42*'MPTO_working_2-way'!$G41)</f>
        <v>2</v>
      </c>
      <c r="F42" s="30">
        <f>IF(OR($A42="",$B42=""),"",'MPTO_working_2-way'!D41)</f>
        <v>2.0000000000000004</v>
      </c>
      <c r="G42" s="32">
        <f>IF(OR($A42="",$B42=""),"",'MPTO_working_2-way'!E41)</f>
        <v>2.0000000000000004</v>
      </c>
      <c r="H42" s="30">
        <f>IF(OR($A42="",$B42=""),"",'OddsRatio_working_2-way'!M41)</f>
        <v>2.0000000000000004</v>
      </c>
      <c r="I42" s="30">
        <f>IF(OR($A42="",$B42=""),"",'OddsRatio_working_2-way'!N41)</f>
        <v>2.0000000000000004</v>
      </c>
      <c r="J42" s="30">
        <f>IF('Log_working_2-way'!$D41="","",A42^('Log_working_2-way'!$D41))</f>
        <v>1.9999999999999976</v>
      </c>
      <c r="K42" s="32">
        <f>IF('Log_working_2-way'!$D41="","",B42^('Log_working_2-way'!$D41))</f>
        <v>1.9999999999999976</v>
      </c>
      <c r="L42" s="37">
        <f t="shared" si="9"/>
        <v>0.5</v>
      </c>
      <c r="M42" s="37">
        <f t="shared" si="10"/>
        <v>0.5</v>
      </c>
      <c r="N42" s="38">
        <v>138</v>
      </c>
      <c r="O42" s="38">
        <f t="shared" si="11"/>
        <v>67.230769230769226</v>
      </c>
      <c r="P42" s="38">
        <f t="shared" si="12"/>
        <v>67.230769230769226</v>
      </c>
      <c r="Q42" s="38">
        <f t="shared" si="13"/>
        <v>70.769230769230774</v>
      </c>
      <c r="R42" s="38">
        <f t="shared" si="14"/>
        <v>70.769230769230774</v>
      </c>
      <c r="S42" s="39">
        <f t="shared" si="15"/>
        <v>-3.5384615384615472</v>
      </c>
      <c r="T42" s="39">
        <f t="shared" si="16"/>
        <v>-3.5384615384615472</v>
      </c>
      <c r="U42" t="s">
        <v>83</v>
      </c>
      <c r="V42" t="s">
        <v>75</v>
      </c>
      <c r="W42" t="s">
        <v>84</v>
      </c>
      <c r="X42" s="48" t="s">
        <v>438</v>
      </c>
      <c r="Y42" s="41"/>
    </row>
    <row r="43" spans="1:25" ht="15" x14ac:dyDescent="0.25">
      <c r="A43">
        <v>1.99</v>
      </c>
      <c r="B43">
        <v>1.92</v>
      </c>
      <c r="C43" s="29">
        <f t="shared" si="0"/>
        <v>2.3345896147403788E-2</v>
      </c>
      <c r="D43" s="30">
        <f>IF(OR($A43="",$B43=""),"",A43*'MPTO_working_2-way'!$G42)</f>
        <v>2.0364583333333335</v>
      </c>
      <c r="E43" s="32">
        <f>IF(OR($A43="",$B43=""),"",B43*'MPTO_working_2-way'!$G42)</f>
        <v>1.9648241206030153</v>
      </c>
      <c r="F43" s="30">
        <f>IF(OR($A43="",$B43=""),"",'MPTO_working_2-way'!D42)</f>
        <v>2.0373253705876082</v>
      </c>
      <c r="G43" s="32">
        <f>IF(OR($A43="",$B43=""),"",'MPTO_working_2-way'!E42)</f>
        <v>1.9640176827387685</v>
      </c>
      <c r="H43" s="30">
        <f>IF(OR($A43="",$B43=""),"",'OddsRatio_working_2-way'!M42)</f>
        <v>2.0373461122121879</v>
      </c>
      <c r="I43" s="30">
        <f>IF(OR($A43="",$B43=""),"",'OddsRatio_working_2-way'!N42)</f>
        <v>1.9639984073082948</v>
      </c>
      <c r="J43" s="30">
        <f>IF('Log_working_2-way'!$D42="","",A43^('Log_working_2-way'!$D42))</f>
        <v>2.0377376988644484</v>
      </c>
      <c r="K43" s="32">
        <f>IF('Log_working_2-way'!$D42="","",B43^('Log_working_2-way'!$D42))</f>
        <v>1.9636346459170313</v>
      </c>
      <c r="L43" s="37">
        <f t="shared" si="9"/>
        <v>0.49104859335038359</v>
      </c>
      <c r="M43" s="37">
        <f t="shared" si="10"/>
        <v>0.50895140664961636</v>
      </c>
      <c r="N43" s="38">
        <v>139</v>
      </c>
      <c r="O43" s="38">
        <f t="shared" si="11"/>
        <v>69.150753768844226</v>
      </c>
      <c r="P43" s="38">
        <f t="shared" si="12"/>
        <v>66.604166666666671</v>
      </c>
      <c r="Q43" s="38">
        <f t="shared" si="13"/>
        <v>72.395833333333343</v>
      </c>
      <c r="R43" s="38">
        <f t="shared" si="14"/>
        <v>69.849246231155774</v>
      </c>
      <c r="S43" s="39">
        <f t="shared" si="15"/>
        <v>-3.2450795644891173</v>
      </c>
      <c r="T43" s="39">
        <f t="shared" si="16"/>
        <v>-3.2450795644891031</v>
      </c>
      <c r="U43" t="s">
        <v>250</v>
      </c>
      <c r="V43" t="s">
        <v>72</v>
      </c>
      <c r="W43" t="s">
        <v>84</v>
      </c>
      <c r="X43" s="48" t="s">
        <v>438</v>
      </c>
      <c r="Y43" s="41"/>
    </row>
    <row r="44" spans="1:25" ht="15" x14ac:dyDescent="0.25">
      <c r="A44">
        <v>2.57</v>
      </c>
      <c r="B44">
        <v>1.56</v>
      </c>
      <c r="C44" s="29">
        <f t="shared" si="0"/>
        <v>3.0130699391399673E-2</v>
      </c>
      <c r="D44" s="30">
        <f>IF(OR($A44="",$B44=""),"",A44*'MPTO_working_2-way'!$G43)</f>
        <v>2.6474358974358969</v>
      </c>
      <c r="E44" s="32">
        <f>IF(OR($A44="",$B44=""),"",B44*'MPTO_working_2-way'!$G43)</f>
        <v>1.6070038910505835</v>
      </c>
      <c r="F44" s="30">
        <f>IF(OR($A44="",$B44=""),"",'MPTO_working_2-way'!D43)</f>
        <v>2.6735129367831414</v>
      </c>
      <c r="G44" s="32">
        <f>IF(OR($A44="",$B44=""),"",'MPTO_working_2-way'!E43)</f>
        <v>1.597545425565827</v>
      </c>
      <c r="H44" s="30">
        <f>IF(OR($A44="",$B44=""),"",'OddsRatio_working_2-way'!M43)</f>
        <v>2.6743868813901486</v>
      </c>
      <c r="I44" s="30">
        <f>IF(OR($A44="",$B44=""),"",'OddsRatio_working_2-way'!N43)</f>
        <v>1.5972335373111359</v>
      </c>
      <c r="J44" s="30">
        <f>IF('Log_working_2-way'!$D43="","",A44^('Log_working_2-way'!$D43))</f>
        <v>2.6865304227890037</v>
      </c>
      <c r="K44" s="32">
        <f>IF('Log_working_2-way'!$D43="","",B44^('Log_working_2-way'!$D43))</f>
        <v>1.5929332708663844</v>
      </c>
      <c r="L44" s="37">
        <f t="shared" si="9"/>
        <v>0.37772397094430998</v>
      </c>
      <c r="M44" s="37">
        <f t="shared" si="10"/>
        <v>0.62227602905569013</v>
      </c>
      <c r="N44" s="38">
        <v>140</v>
      </c>
      <c r="O44" s="38">
        <f t="shared" si="11"/>
        <v>85.525291828793755</v>
      </c>
      <c r="P44" s="38">
        <f t="shared" si="12"/>
        <v>50.256410256410255</v>
      </c>
      <c r="Q44" s="38">
        <f t="shared" si="13"/>
        <v>89.743589743589737</v>
      </c>
      <c r="R44" s="38">
        <f t="shared" si="14"/>
        <v>54.474708171206224</v>
      </c>
      <c r="S44" s="39">
        <f t="shared" si="15"/>
        <v>-4.2182979147959827</v>
      </c>
      <c r="T44" s="39">
        <f t="shared" si="16"/>
        <v>-4.2182979147959685</v>
      </c>
      <c r="U44" t="s">
        <v>251</v>
      </c>
      <c r="V44" t="s">
        <v>252</v>
      </c>
      <c r="W44" t="s">
        <v>84</v>
      </c>
      <c r="X44" s="48" t="s">
        <v>438</v>
      </c>
      <c r="Y44" s="41"/>
    </row>
    <row r="45" spans="1:25" ht="15" x14ac:dyDescent="0.25">
      <c r="A45">
        <v>2.08</v>
      </c>
      <c r="B45">
        <v>1.82</v>
      </c>
      <c r="C45" s="29">
        <f t="shared" si="0"/>
        <v>3.0219780219780112E-2</v>
      </c>
      <c r="D45" s="30">
        <f>IF(OR($A45="",$B45=""),"",A45*'MPTO_working_2-way'!$G44)</f>
        <v>2.1428571428571428</v>
      </c>
      <c r="E45" s="32">
        <f>IF(OR($A45="",$B45=""),"",B45*'MPTO_working_2-way'!$G44)</f>
        <v>1.8749999999999998</v>
      </c>
      <c r="F45" s="30">
        <f>IF(OR($A45="",$B45=""),"",'MPTO_working_2-way'!D44)</f>
        <v>2.1474926253687316</v>
      </c>
      <c r="G45" s="32">
        <f>IF(OR($A45="",$B45=""),"",'MPTO_working_2-way'!E44)</f>
        <v>1.8714652956298199</v>
      </c>
      <c r="H45" s="30">
        <f>IF(OR($A45="",$B45=""),"",'OddsRatio_working_2-way'!M44)</f>
        <v>2.1476380835140083</v>
      </c>
      <c r="I45" s="30">
        <f>IF(OR($A45="",$B45=""),"",'OddsRatio_working_2-way'!N44)</f>
        <v>1.8713548411865626</v>
      </c>
      <c r="J45" s="30">
        <f>IF('Log_working_2-way'!$D44="","",A45^('Log_working_2-way'!$D44))</f>
        <v>2.1497509176455911</v>
      </c>
      <c r="K45" s="32">
        <f>IF('Log_working_2-way'!$D44="","",B45^('Log_working_2-way'!$D44))</f>
        <v>1.8697536002386808</v>
      </c>
      <c r="L45" s="37">
        <f t="shared" si="9"/>
        <v>0.46666666666666667</v>
      </c>
      <c r="M45" s="37">
        <f t="shared" si="10"/>
        <v>0.53333333333333344</v>
      </c>
      <c r="N45" s="38">
        <v>141</v>
      </c>
      <c r="O45" s="38">
        <f t="shared" si="11"/>
        <v>73.211538461538467</v>
      </c>
      <c r="P45" s="38">
        <f t="shared" si="12"/>
        <v>63.527472527472526</v>
      </c>
      <c r="Q45" s="38">
        <f t="shared" si="13"/>
        <v>77.47252747252746</v>
      </c>
      <c r="R45" s="38">
        <f t="shared" si="14"/>
        <v>67.788461538461533</v>
      </c>
      <c r="S45" s="39">
        <f t="shared" si="15"/>
        <v>-4.2609890109889932</v>
      </c>
      <c r="T45" s="39">
        <f t="shared" si="16"/>
        <v>-4.2609890109890074</v>
      </c>
      <c r="U45" t="s">
        <v>253</v>
      </c>
      <c r="V45" t="s">
        <v>80</v>
      </c>
      <c r="W45" t="s">
        <v>84</v>
      </c>
      <c r="X45" s="48" t="s">
        <v>438</v>
      </c>
      <c r="Y45" s="41"/>
    </row>
    <row r="46" spans="1:25" s="35" customFormat="1" ht="15" x14ac:dyDescent="0.25">
      <c r="A46">
        <v>2.13</v>
      </c>
      <c r="B46">
        <v>1.79</v>
      </c>
      <c r="C46" s="29">
        <f t="shared" si="0"/>
        <v>2.8142785952212312E-2</v>
      </c>
      <c r="D46" s="30">
        <f>IF(OR($A46="",$B46=""),"",A46*'MPTO_working_2-way'!$G45)</f>
        <v>2.1899441340782122</v>
      </c>
      <c r="E46" s="32">
        <f>IF(OR($A46="",$B46=""),"",B46*'MPTO_working_2-way'!$G45)</f>
        <v>1.84037558685446</v>
      </c>
      <c r="F46" s="30">
        <f>IF(OR($A46="",$B46=""),"",'MPTO_working_2-way'!D45)</f>
        <v>2.1958130561234772</v>
      </c>
      <c r="G46" s="32">
        <f>IF(OR($A46="",$B46=""),"",'MPTO_working_2-way'!E45)</f>
        <v>1.8362511137332338</v>
      </c>
      <c r="H46" s="30">
        <f>IF(OR($A46="",$B46=""),"",'OddsRatio_working_2-way'!M45)</f>
        <v>2.1959848438987186</v>
      </c>
      <c r="I46" s="30">
        <f>IF(OR($A46="",$B46=""),"",'OddsRatio_working_2-way'!N45)</f>
        <v>1.8361309970619364</v>
      </c>
      <c r="J46" s="30">
        <f>IF('Log_working_2-way'!$D45="","",A46^('Log_working_2-way'!$D45))</f>
        <v>2.1986586658056355</v>
      </c>
      <c r="K46" s="32">
        <f>IF('Log_working_2-way'!$D45="","",B46^('Log_working_2-way'!$D45))</f>
        <v>1.8342658577685029</v>
      </c>
      <c r="L46" s="37">
        <f t="shared" si="9"/>
        <v>0.45663265306122452</v>
      </c>
      <c r="M46" s="37">
        <f t="shared" si="10"/>
        <v>0.54336734693877553</v>
      </c>
      <c r="N46" s="38">
        <v>142</v>
      </c>
      <c r="O46" s="38">
        <f t="shared" si="11"/>
        <v>75.333333333333329</v>
      </c>
      <c r="P46" s="38">
        <f t="shared" si="12"/>
        <v>62.670391061452513</v>
      </c>
      <c r="Q46" s="38">
        <f t="shared" si="13"/>
        <v>79.32960893854748</v>
      </c>
      <c r="R46" s="38">
        <f t="shared" si="14"/>
        <v>66.666666666666671</v>
      </c>
      <c r="S46" s="39">
        <f t="shared" si="15"/>
        <v>-3.9962756052141515</v>
      </c>
      <c r="T46" s="39">
        <f t="shared" si="16"/>
        <v>-3.9962756052141586</v>
      </c>
      <c r="U46" t="s">
        <v>76</v>
      </c>
      <c r="V46" t="s">
        <v>68</v>
      </c>
      <c r="W46" t="s">
        <v>84</v>
      </c>
      <c r="X46" s="48" t="s">
        <v>438</v>
      </c>
      <c r="Y46" s="41"/>
    </row>
    <row r="47" spans="1:25" ht="15" x14ac:dyDescent="0.25">
      <c r="A47">
        <v>1.74</v>
      </c>
      <c r="B47">
        <v>2.15</v>
      </c>
      <c r="C47" s="29">
        <f t="shared" si="0"/>
        <v>3.9828922747928264E-2</v>
      </c>
      <c r="D47" s="30">
        <f>IF(OR($A47="",$B47=""),"",A47*'MPTO_working_2-way'!$G46)</f>
        <v>1.8093023255813951</v>
      </c>
      <c r="E47" s="32">
        <f>IF(OR($A47="",$B47=""),"",B47*'MPTO_working_2-way'!$G46)</f>
        <v>2.2356321839080455</v>
      </c>
      <c r="F47" s="30">
        <f>IF(OR($A47="",$B47=""),"",'MPTO_working_2-way'!D46)</f>
        <v>1.8024572392194651</v>
      </c>
      <c r="G47" s="32">
        <f>IF(OR($A47="",$B47=""),"",'MPTO_working_2-way'!E46)</f>
        <v>2.2461723206244368</v>
      </c>
      <c r="H47" s="30">
        <f>IF(OR($A47="",$B47=""),"",'OddsRatio_working_2-way'!M46)</f>
        <v>1.8021709673564388</v>
      </c>
      <c r="I47" s="30">
        <f>IF(OR($A47="",$B47=""),"",'OddsRatio_working_2-way'!N46)</f>
        <v>2.2466170438647359</v>
      </c>
      <c r="J47" s="30">
        <f>IF('Log_working_2-way'!$D46="","",A47^('Log_working_2-way'!$D46))</f>
        <v>1.7990502616731108</v>
      </c>
      <c r="K47" s="32">
        <f>IF('Log_working_2-way'!$D46="","",B47^('Log_working_2-way'!$D46))</f>
        <v>2.2514857299538718</v>
      </c>
      <c r="L47" s="37">
        <f t="shared" si="9"/>
        <v>0.5526992287917738</v>
      </c>
      <c r="M47" s="37">
        <f t="shared" si="10"/>
        <v>0.44730077120822631</v>
      </c>
      <c r="N47" s="38">
        <v>143</v>
      </c>
      <c r="O47" s="38">
        <f t="shared" si="11"/>
        <v>60.81609195402298</v>
      </c>
      <c r="P47" s="38">
        <f t="shared" si="12"/>
        <v>76.488372093023244</v>
      </c>
      <c r="Q47" s="38">
        <f t="shared" si="13"/>
        <v>66.511627906976742</v>
      </c>
      <c r="R47" s="38">
        <f t="shared" si="14"/>
        <v>82.183908045977006</v>
      </c>
      <c r="S47" s="39">
        <f t="shared" si="15"/>
        <v>-5.6955359529537617</v>
      </c>
      <c r="T47" s="39">
        <f t="shared" si="16"/>
        <v>-5.6955359529537617</v>
      </c>
      <c r="U47" t="s">
        <v>254</v>
      </c>
      <c r="V47" t="s">
        <v>255</v>
      </c>
      <c r="W47" t="s">
        <v>209</v>
      </c>
      <c r="X47" s="48" t="s">
        <v>438</v>
      </c>
      <c r="Y47" s="41"/>
    </row>
    <row r="48" spans="1:25" ht="15" x14ac:dyDescent="0.25">
      <c r="A48">
        <v>1.87</v>
      </c>
      <c r="B48">
        <v>2</v>
      </c>
      <c r="C48" s="29">
        <f t="shared" si="0"/>
        <v>3.475935828876997E-2</v>
      </c>
      <c r="D48" s="30">
        <f>IF(OR($A48="",$B48=""),"",A48*'MPTO_working_2-way'!$G47)</f>
        <v>1.9350000000000001</v>
      </c>
      <c r="E48" s="32">
        <f>IF(OR($A48="",$B48=""),"",B48*'MPTO_working_2-way'!$G47)</f>
        <v>2.0695187165775399</v>
      </c>
      <c r="F48" s="30">
        <f>IF(OR($A48="",$B48=""),"",'MPTO_working_2-way'!D47)</f>
        <v>1.9328165374677002</v>
      </c>
      <c r="G48" s="32">
        <f>IF(OR($A48="",$B48=""),"",'MPTO_working_2-way'!E47)</f>
        <v>2.0720221606648197</v>
      </c>
      <c r="H48" s="30">
        <f>IF(OR($A48="",$B48=""),"",'OddsRatio_working_2-way'!M47)</f>
        <v>1.9327379053088816</v>
      </c>
      <c r="I48" s="30">
        <f>IF(OR($A48="",$B48=""),"",'OddsRatio_working_2-way'!N47)</f>
        <v>2.0721125348377947</v>
      </c>
      <c r="J48" s="30">
        <f>IF('Log_working_2-way'!$D47="","",A48^('Log_working_2-way'!$D47))</f>
        <v>1.9317443969723613</v>
      </c>
      <c r="K48" s="32">
        <f>IF('Log_working_2-way'!$D47="","",B48^('Log_working_2-way'!$D47))</f>
        <v>2.0732557161055905</v>
      </c>
      <c r="L48" s="37">
        <f t="shared" si="9"/>
        <v>0.51679586563307489</v>
      </c>
      <c r="M48" s="37">
        <f t="shared" si="10"/>
        <v>0.48320413436692511</v>
      </c>
      <c r="N48" s="38">
        <v>144</v>
      </c>
      <c r="O48" s="38">
        <f t="shared" si="11"/>
        <v>66.994652406417117</v>
      </c>
      <c r="P48" s="38">
        <f t="shared" si="12"/>
        <v>72</v>
      </c>
      <c r="Q48" s="38">
        <f t="shared" si="13"/>
        <v>72</v>
      </c>
      <c r="R48" s="38">
        <f t="shared" si="14"/>
        <v>77.005347593582883</v>
      </c>
      <c r="S48" s="39">
        <f t="shared" si="15"/>
        <v>-5.0053475935828828</v>
      </c>
      <c r="T48" s="39">
        <f t="shared" si="16"/>
        <v>-5.0053475935828828</v>
      </c>
      <c r="U48" t="s">
        <v>256</v>
      </c>
      <c r="V48" t="s">
        <v>257</v>
      </c>
      <c r="W48" t="s">
        <v>209</v>
      </c>
      <c r="X48" s="48" t="s">
        <v>438</v>
      </c>
      <c r="Y48" s="41"/>
    </row>
    <row r="49" spans="1:25" ht="15" x14ac:dyDescent="0.25">
      <c r="A49">
        <v>1.85</v>
      </c>
      <c r="B49">
        <v>2.02</v>
      </c>
      <c r="C49" s="29">
        <f t="shared" si="0"/>
        <v>3.5590045491035394E-2</v>
      </c>
      <c r="D49" s="30">
        <f>IF(OR($A49="",$B49=""),"",A49*'MPTO_working_2-way'!$G48)</f>
        <v>1.9158415841584155</v>
      </c>
      <c r="E49" s="32">
        <f>IF(OR($A49="",$B49=""),"",B49*'MPTO_working_2-way'!$G48)</f>
        <v>2.0918918918918914</v>
      </c>
      <c r="F49" s="30">
        <f>IF(OR($A49="",$B49=""),"",'MPTO_working_2-way'!D48)</f>
        <v>1.9129767084719731</v>
      </c>
      <c r="G49" s="32">
        <f>IF(OR($A49="",$B49=""),"",'MPTO_working_2-way'!E48)</f>
        <v>2.0953181945612553</v>
      </c>
      <c r="H49" s="30">
        <f>IF(OR($A49="",$B49=""),"",'OddsRatio_working_2-way'!M48)</f>
        <v>1.9128709291752766</v>
      </c>
      <c r="I49" s="30">
        <f>IF(OR($A49="",$B49=""),"",'OddsRatio_working_2-way'!N48)</f>
        <v>2.0954451150103317</v>
      </c>
      <c r="J49" s="30">
        <f>IF('Log_working_2-way'!$D48="","",A49^('Log_working_2-way'!$D48))</f>
        <v>1.9115669971173959</v>
      </c>
      <c r="K49" s="32">
        <f>IF('Log_working_2-way'!$D48="","",B49^('Log_working_2-way'!$D48))</f>
        <v>2.0970120716987148</v>
      </c>
      <c r="L49" s="37">
        <f t="shared" si="9"/>
        <v>0.5219638242894058</v>
      </c>
      <c r="M49" s="37">
        <f t="shared" si="10"/>
        <v>0.47803617571059442</v>
      </c>
      <c r="N49" s="38">
        <v>145</v>
      </c>
      <c r="O49" s="38">
        <f t="shared" si="11"/>
        <v>66.621621621621614</v>
      </c>
      <c r="P49" s="38">
        <f t="shared" si="12"/>
        <v>73.217821782178206</v>
      </c>
      <c r="Q49" s="38">
        <f t="shared" si="13"/>
        <v>71.78217821782178</v>
      </c>
      <c r="R49" s="38">
        <f t="shared" si="14"/>
        <v>78.378378378378372</v>
      </c>
      <c r="S49" s="39">
        <f t="shared" si="15"/>
        <v>-5.1605565962001663</v>
      </c>
      <c r="T49" s="39">
        <f t="shared" si="16"/>
        <v>-5.1605565962001663</v>
      </c>
      <c r="U49" t="s">
        <v>258</v>
      </c>
      <c r="V49" t="s">
        <v>259</v>
      </c>
      <c r="W49" t="s">
        <v>209</v>
      </c>
      <c r="X49" s="48" t="s">
        <v>438</v>
      </c>
      <c r="Y49" s="41"/>
    </row>
    <row r="50" spans="1:25" ht="15" x14ac:dyDescent="0.25">
      <c r="A50">
        <v>1.96</v>
      </c>
      <c r="B50">
        <v>1.91</v>
      </c>
      <c r="C50" s="29">
        <f t="shared" si="0"/>
        <v>3.3764291056736839E-2</v>
      </c>
      <c r="D50" s="30">
        <f>IF(OR($A50="",$B50=""),"",A50*'MPTO_working_2-way'!$G49)</f>
        <v>2.0261780104712042</v>
      </c>
      <c r="E50" s="32">
        <f>IF(OR($A50="",$B50=""),"",B50*'MPTO_working_2-way'!$G49)</f>
        <v>1.9744897959183674</v>
      </c>
      <c r="F50" s="30">
        <f>IF(OR($A50="",$B50=""),"",'MPTO_working_2-way'!D49)</f>
        <v>2.0270738574832143</v>
      </c>
      <c r="G50" s="32">
        <f>IF(OR($A50="",$B50=""),"",'MPTO_working_2-way'!E49)</f>
        <v>1.9736398144242935</v>
      </c>
      <c r="H50" s="30">
        <f>IF(OR($A50="",$B50=""),"",'OddsRatio_working_2-way'!M49)</f>
        <v>2.0271051820261912</v>
      </c>
      <c r="I50" s="30">
        <f>IF(OR($A50="",$B50=""),"",'OddsRatio_working_2-way'!N49)</f>
        <v>1.9736101204623264</v>
      </c>
      <c r="J50" s="30">
        <f>IF('Log_working_2-way'!$D49="","",A50^('Log_working_2-way'!$D49))</f>
        <v>2.0275133700590602</v>
      </c>
      <c r="K50" s="32">
        <f>IF('Log_working_2-way'!$D49="","",B50^('Log_working_2-way'!$D49))</f>
        <v>1.9732233459331785</v>
      </c>
      <c r="L50" s="37">
        <f t="shared" si="9"/>
        <v>0.49354005167958659</v>
      </c>
      <c r="M50" s="37">
        <f t="shared" si="10"/>
        <v>0.50645994832041341</v>
      </c>
      <c r="N50" s="38">
        <v>146</v>
      </c>
      <c r="O50" s="38">
        <f t="shared" si="11"/>
        <v>71.510204081632637</v>
      </c>
      <c r="P50" s="38">
        <f t="shared" si="12"/>
        <v>69.56020942408378</v>
      </c>
      <c r="Q50" s="38">
        <f t="shared" si="13"/>
        <v>76.439790575916234</v>
      </c>
      <c r="R50" s="38">
        <f t="shared" si="14"/>
        <v>74.489795918367349</v>
      </c>
      <c r="S50" s="39">
        <f t="shared" si="15"/>
        <v>-4.9295864942835976</v>
      </c>
      <c r="T50" s="39">
        <f t="shared" si="16"/>
        <v>-4.9295864942835692</v>
      </c>
      <c r="U50" t="s">
        <v>260</v>
      </c>
      <c r="V50" t="s">
        <v>261</v>
      </c>
      <c r="W50" t="s">
        <v>209</v>
      </c>
      <c r="X50" s="48" t="s">
        <v>438</v>
      </c>
      <c r="Y50" s="41"/>
    </row>
    <row r="51" spans="1:25" ht="15" x14ac:dyDescent="0.25">
      <c r="A51">
        <v>1.85</v>
      </c>
      <c r="B51">
        <v>2.0299999999999998</v>
      </c>
      <c r="C51" s="29">
        <f t="shared" si="0"/>
        <v>3.315137797896428E-2</v>
      </c>
      <c r="D51" s="30">
        <f>IF(OR($A51="",$B51=""),"",A51*'MPTO_working_2-way'!$G50)</f>
        <v>1.9113300492610841</v>
      </c>
      <c r="E51" s="32">
        <f>IF(OR($A51="",$B51=""),"",B51*'MPTO_working_2-way'!$G50)</f>
        <v>2.0972972972972972</v>
      </c>
      <c r="F51" s="30">
        <f>IF(OR($A51="",$B51=""),"",'MPTO_working_2-way'!D50)</f>
        <v>1.9085249650616189</v>
      </c>
      <c r="G51" s="32">
        <f>IF(OR($A51="",$B51=""),"",'MPTO_working_2-way'!E50)</f>
        <v>2.1006852188505105</v>
      </c>
      <c r="H51" s="30">
        <f>IF(OR($A51="",$B51=""),"",'OddsRatio_working_2-way'!M50)</f>
        <v>1.9084287085108012</v>
      </c>
      <c r="I51" s="30">
        <f>IF(OR($A51="",$B51=""),"",'OddsRatio_working_2-way'!N50)</f>
        <v>2.1008018467836762</v>
      </c>
      <c r="J51" s="30">
        <f>IF('Log_working_2-way'!$D50="","",A51^('Log_working_2-way'!$D50))</f>
        <v>1.9071545307970494</v>
      </c>
      <c r="K51" s="32">
        <f>IF('Log_working_2-way'!$D50="","",B51^('Log_working_2-way'!$D50))</f>
        <v>2.1023480190539692</v>
      </c>
      <c r="L51" s="37">
        <f t="shared" si="9"/>
        <v>0.52319587628865971</v>
      </c>
      <c r="M51" s="37">
        <f t="shared" si="10"/>
        <v>0.47680412371134023</v>
      </c>
      <c r="N51" s="38">
        <v>147</v>
      </c>
      <c r="O51" s="38">
        <f t="shared" si="11"/>
        <v>67.540540540540519</v>
      </c>
      <c r="P51" s="38">
        <f t="shared" si="12"/>
        <v>74.586206896551715</v>
      </c>
      <c r="Q51" s="38">
        <f t="shared" si="13"/>
        <v>72.413793103448285</v>
      </c>
      <c r="R51" s="38">
        <f t="shared" si="14"/>
        <v>79.459459459459453</v>
      </c>
      <c r="S51" s="39">
        <f t="shared" si="15"/>
        <v>-4.8732525629077657</v>
      </c>
      <c r="T51" s="39">
        <f t="shared" si="16"/>
        <v>-4.8732525629077372</v>
      </c>
      <c r="U51" t="s">
        <v>262</v>
      </c>
      <c r="V51" t="s">
        <v>263</v>
      </c>
      <c r="W51" t="s">
        <v>209</v>
      </c>
      <c r="X51" s="48" t="s">
        <v>438</v>
      </c>
      <c r="Y51" s="41"/>
    </row>
    <row r="52" spans="1:25" ht="15" x14ac:dyDescent="0.25">
      <c r="A52">
        <v>1.84</v>
      </c>
      <c r="B52">
        <v>2.04</v>
      </c>
      <c r="C52" s="29">
        <f t="shared" si="0"/>
        <v>3.3674339300937772E-2</v>
      </c>
      <c r="D52" s="30">
        <f>IF(OR($A52="",$B52=""),"",A52*'MPTO_working_2-way'!$G51)</f>
        <v>1.9019607843137256</v>
      </c>
      <c r="E52" s="32">
        <f>IF(OR($A52="",$B52=""),"",B52*'MPTO_working_2-way'!$G51)</f>
        <v>2.1086956521739131</v>
      </c>
      <c r="F52" s="30">
        <f>IF(OR($A52="",$B52=""),"",'MPTO_working_2-way'!D51)</f>
        <v>1.8988263860785108</v>
      </c>
      <c r="G52" s="32">
        <f>IF(OR($A52="",$B52=""),"",'MPTO_working_2-way'!E51)</f>
        <v>2.1125619090499774</v>
      </c>
      <c r="H52" s="30">
        <f>IF(OR($A52="",$B52=""),"",'OddsRatio_working_2-way'!M51)</f>
        <v>1.8987170342729172</v>
      </c>
      <c r="I52" s="30">
        <f>IF(OR($A52="",$B52=""),"",'OddsRatio_working_2-way'!N51)</f>
        <v>2.1126972805283741</v>
      </c>
      <c r="J52" s="30">
        <f>IF('Log_working_2-way'!$D51="","",A52^('Log_working_2-way'!$D51))</f>
        <v>1.8972929050551837</v>
      </c>
      <c r="K52" s="32">
        <f>IF('Log_working_2-way'!$D51="","",B52^('Log_working_2-way'!$D51))</f>
        <v>2.1144632865880677</v>
      </c>
      <c r="L52" s="37">
        <f t="shared" si="9"/>
        <v>0.52577319587628868</v>
      </c>
      <c r="M52" s="37">
        <f t="shared" si="10"/>
        <v>0.47422680412371132</v>
      </c>
      <c r="N52" s="38">
        <v>148</v>
      </c>
      <c r="O52" s="38">
        <f t="shared" si="11"/>
        <v>67.565217391304344</v>
      </c>
      <c r="P52" s="38">
        <f t="shared" si="12"/>
        <v>75.450980392156865</v>
      </c>
      <c r="Q52" s="38">
        <f t="shared" si="13"/>
        <v>72.549019607843135</v>
      </c>
      <c r="R52" s="38">
        <f t="shared" si="14"/>
        <v>80.434782608695642</v>
      </c>
      <c r="S52" s="39">
        <f t="shared" si="15"/>
        <v>-4.9838022165387912</v>
      </c>
      <c r="T52" s="39">
        <f t="shared" si="16"/>
        <v>-4.983802216538777</v>
      </c>
      <c r="U52" t="s">
        <v>264</v>
      </c>
      <c r="V52" t="s">
        <v>265</v>
      </c>
      <c r="W52" t="s">
        <v>209</v>
      </c>
      <c r="X52" s="48" t="s">
        <v>438</v>
      </c>
      <c r="Y52" s="41"/>
    </row>
    <row r="53" spans="1:25" s="35" customFormat="1" ht="15" x14ac:dyDescent="0.25">
      <c r="A53">
        <v>1.8</v>
      </c>
      <c r="B53">
        <v>2.0699999999999998</v>
      </c>
      <c r="C53" s="29">
        <f t="shared" si="0"/>
        <v>3.8647342995169254E-2</v>
      </c>
      <c r="D53" s="30">
        <f>IF(OR($A53="",$B53=""),"",A53*'MPTO_working_2-way'!$G52)</f>
        <v>1.8695652173913047</v>
      </c>
      <c r="E53" s="32">
        <f>IF(OR($A53="",$B53=""),"",B53*'MPTO_working_2-way'!$G52)</f>
        <v>2.1500000000000004</v>
      </c>
      <c r="F53" s="30">
        <f>IF(OR($A53="",$B53=""),"",'MPTO_working_2-way'!D52)</f>
        <v>1.8648648648648651</v>
      </c>
      <c r="G53" s="32">
        <f>IF(OR($A53="",$B53=""),"",'MPTO_working_2-way'!E52)</f>
        <v>2.15625</v>
      </c>
      <c r="H53" s="30">
        <f>IF(OR($A53="",$B53=""),"",'OddsRatio_working_2-way'!M52)</f>
        <v>1.8646754023342345</v>
      </c>
      <c r="I53" s="30">
        <f>IF(OR($A53="",$B53=""),"",'OddsRatio_working_2-way'!N52)</f>
        <v>2.1565033506220384</v>
      </c>
      <c r="J53" s="30">
        <f>IF('Log_working_2-way'!$D52="","",A53^('Log_working_2-way'!$D52))</f>
        <v>1.8625327535713179</v>
      </c>
      <c r="K53" s="32">
        <f>IF('Log_working_2-way'!$D52="","",B53^('Log_working_2-way'!$D52))</f>
        <v>2.1593762623614712</v>
      </c>
      <c r="L53" s="37">
        <f t="shared" si="9"/>
        <v>0.53488372093023251</v>
      </c>
      <c r="M53" s="37">
        <f t="shared" si="10"/>
        <v>0.46511627906976738</v>
      </c>
      <c r="N53" s="38">
        <v>149</v>
      </c>
      <c r="O53" s="38">
        <f t="shared" si="11"/>
        <v>66.222222222222214</v>
      </c>
      <c r="P53" s="38">
        <f t="shared" si="12"/>
        <v>77.01932367149756</v>
      </c>
      <c r="Q53" s="38">
        <f t="shared" si="13"/>
        <v>71.980676328502426</v>
      </c>
      <c r="R53" s="38">
        <f t="shared" si="14"/>
        <v>82.777777777777786</v>
      </c>
      <c r="S53" s="39">
        <f t="shared" si="15"/>
        <v>-5.7584541062802117</v>
      </c>
      <c r="T53" s="39">
        <f t="shared" si="16"/>
        <v>-5.7584541062802259</v>
      </c>
      <c r="U53" t="s">
        <v>266</v>
      </c>
      <c r="V53" t="s">
        <v>267</v>
      </c>
      <c r="W53" t="s">
        <v>209</v>
      </c>
      <c r="X53" s="48" t="s">
        <v>438</v>
      </c>
      <c r="Y53" s="41"/>
    </row>
    <row r="54" spans="1:25" ht="15" x14ac:dyDescent="0.25">
      <c r="A54">
        <v>1.86</v>
      </c>
      <c r="B54">
        <v>2.02</v>
      </c>
      <c r="C54" s="29">
        <f t="shared" si="0"/>
        <v>3.2683913552645549E-2</v>
      </c>
      <c r="D54" s="30">
        <f>IF(OR($A54="",$B54=""),"",A54*'MPTO_working_2-way'!$G53)</f>
        <v>1.9207920792079207</v>
      </c>
      <c r="E54" s="32">
        <f>IF(OR($A54="",$B54=""),"",B54*'MPTO_working_2-way'!$G53)</f>
        <v>2.086021505376344</v>
      </c>
      <c r="F54" s="30">
        <f>IF(OR($A54="",$B54=""),"",'MPTO_working_2-way'!D53)</f>
        <v>1.918308996221791</v>
      </c>
      <c r="G54" s="32">
        <f>IF(OR($A54="",$B54=""),"",'MPTO_working_2-way'!E53)</f>
        <v>2.0889580785055042</v>
      </c>
      <c r="H54" s="30">
        <f>IF(OR($A54="",$B54=""),"",'OddsRatio_working_2-way'!M53)</f>
        <v>1.9182250567818113</v>
      </c>
      <c r="I54" s="30">
        <f>IF(OR($A54="",$B54=""),"",'OddsRatio_working_2-way'!N53)</f>
        <v>2.0890576254854043</v>
      </c>
      <c r="J54" s="30">
        <f>IF('Log_working_2-way'!$D53="","",A54^('Log_working_2-way'!$D53))</f>
        <v>1.9170973793045412</v>
      </c>
      <c r="K54" s="32">
        <f>IF('Log_working_2-way'!$D53="","",B54^('Log_working_2-way'!$D53))</f>
        <v>2.0903967480076013</v>
      </c>
      <c r="L54" s="37">
        <f t="shared" si="9"/>
        <v>0.52061855670103097</v>
      </c>
      <c r="M54" s="37">
        <f t="shared" si="10"/>
        <v>0.47938144329896909</v>
      </c>
      <c r="N54" s="38">
        <v>150</v>
      </c>
      <c r="O54" s="38">
        <f t="shared" si="11"/>
        <v>69.354838709677409</v>
      </c>
      <c r="P54" s="38">
        <f t="shared" si="12"/>
        <v>75.742574257425744</v>
      </c>
      <c r="Q54" s="38">
        <f t="shared" si="13"/>
        <v>74.257425742574256</v>
      </c>
      <c r="R54" s="38">
        <f t="shared" si="14"/>
        <v>80.645161290322577</v>
      </c>
      <c r="S54" s="39">
        <f t="shared" si="15"/>
        <v>-4.9025870328968466</v>
      </c>
      <c r="T54" s="39">
        <f t="shared" si="16"/>
        <v>-4.9025870328968324</v>
      </c>
      <c r="U54" t="s">
        <v>268</v>
      </c>
      <c r="V54" t="s">
        <v>269</v>
      </c>
      <c r="W54" t="s">
        <v>209</v>
      </c>
      <c r="X54" s="48" t="s">
        <v>438</v>
      </c>
      <c r="Y54" s="41"/>
    </row>
    <row r="55" spans="1:25" ht="15" x14ac:dyDescent="0.25">
      <c r="A55">
        <v>2.02</v>
      </c>
      <c r="B55">
        <v>1.85</v>
      </c>
      <c r="C55" s="29">
        <f t="shared" si="0"/>
        <v>3.5590045491035394E-2</v>
      </c>
      <c r="D55" s="30">
        <f>IF(OR($A55="",$B55=""),"",A55*'MPTO_working_2-way'!$G54)</f>
        <v>2.0918918918918914</v>
      </c>
      <c r="E55" s="32">
        <f>IF(OR($A55="",$B55=""),"",B55*'MPTO_working_2-way'!$G54)</f>
        <v>1.9158415841584155</v>
      </c>
      <c r="F55" s="30">
        <f>IF(OR($A55="",$B55=""),"",'MPTO_working_2-way'!D54)</f>
        <v>2.0953181945612553</v>
      </c>
      <c r="G55" s="32">
        <f>IF(OR($A55="",$B55=""),"",'MPTO_working_2-way'!E54)</f>
        <v>1.9129767084719731</v>
      </c>
      <c r="H55" s="30">
        <f>IF(OR($A55="",$B55=""),"",'OddsRatio_working_2-way'!M54)</f>
        <v>2.0954451150103317</v>
      </c>
      <c r="I55" s="30">
        <f>IF(OR($A55="",$B55=""),"",'OddsRatio_working_2-way'!N54)</f>
        <v>1.9128709291752766</v>
      </c>
      <c r="J55" s="30">
        <f>IF('Log_working_2-way'!$D54="","",A55^('Log_working_2-way'!$D54))</f>
        <v>2.0970120716987148</v>
      </c>
      <c r="K55" s="32">
        <f>IF('Log_working_2-way'!$D54="","",B55^('Log_working_2-way'!$D54))</f>
        <v>1.9115669971173959</v>
      </c>
      <c r="L55" s="37">
        <f t="shared" si="9"/>
        <v>0.47803617571059442</v>
      </c>
      <c r="M55" s="37">
        <f t="shared" si="10"/>
        <v>0.5219638242894058</v>
      </c>
      <c r="N55" s="38">
        <v>151</v>
      </c>
      <c r="O55" s="38">
        <f t="shared" si="11"/>
        <v>76.247524752475243</v>
      </c>
      <c r="P55" s="38">
        <f t="shared" si="12"/>
        <v>69.378378378378386</v>
      </c>
      <c r="Q55" s="38">
        <f t="shared" si="13"/>
        <v>81.621621621621614</v>
      </c>
      <c r="R55" s="38">
        <f t="shared" si="14"/>
        <v>74.752475247524757</v>
      </c>
      <c r="S55" s="39">
        <f t="shared" si="15"/>
        <v>-5.3740968691463706</v>
      </c>
      <c r="T55" s="39">
        <f t="shared" si="16"/>
        <v>-5.3740968691463706</v>
      </c>
      <c r="U55" t="s">
        <v>270</v>
      </c>
      <c r="V55" t="s">
        <v>271</v>
      </c>
      <c r="W55" t="s">
        <v>209</v>
      </c>
      <c r="X55" s="48" t="s">
        <v>438</v>
      </c>
      <c r="Y55" s="41"/>
    </row>
    <row r="56" spans="1:25" ht="15" x14ac:dyDescent="0.25">
      <c r="A56">
        <v>1.93</v>
      </c>
      <c r="B56">
        <v>1.93</v>
      </c>
      <c r="C56" s="29">
        <f t="shared" si="0"/>
        <v>3.62694300518136E-2</v>
      </c>
      <c r="D56" s="30">
        <f>IF(OR($A56="",$B56=""),"",A56*'MPTO_working_2-way'!$G55)</f>
        <v>2</v>
      </c>
      <c r="E56" s="32">
        <f>IF(OR($A56="",$B56=""),"",B56*'MPTO_working_2-way'!$G55)</f>
        <v>2</v>
      </c>
      <c r="F56" s="30">
        <f>IF(OR($A56="",$B56=""),"",'MPTO_working_2-way'!D55)</f>
        <v>2.0000000000000004</v>
      </c>
      <c r="G56" s="32">
        <f>IF(OR($A56="",$B56=""),"",'MPTO_working_2-way'!E55)</f>
        <v>2.0000000000000004</v>
      </c>
      <c r="H56" s="30">
        <f>IF(OR($A56="",$B56=""),"",'OddsRatio_working_2-way'!M55)</f>
        <v>2</v>
      </c>
      <c r="I56" s="30">
        <f>IF(OR($A56="",$B56=""),"",'OddsRatio_working_2-way'!N55)</f>
        <v>2</v>
      </c>
      <c r="J56" s="30">
        <f>IF('Log_working_2-way'!$D55="","",A56^('Log_working_2-way'!$D55))</f>
        <v>1.9999999999999618</v>
      </c>
      <c r="K56" s="32">
        <f>IF('Log_working_2-way'!$D55="","",B56^('Log_working_2-way'!$D55))</f>
        <v>1.9999999999999618</v>
      </c>
      <c r="L56" s="37">
        <f t="shared" si="9"/>
        <v>0.5</v>
      </c>
      <c r="M56" s="37">
        <f t="shared" si="10"/>
        <v>0.5</v>
      </c>
      <c r="N56" s="38">
        <v>152</v>
      </c>
      <c r="O56" s="38">
        <f t="shared" si="11"/>
        <v>73.243523316062195</v>
      </c>
      <c r="P56" s="38">
        <f t="shared" si="12"/>
        <v>73.243523316062195</v>
      </c>
      <c r="Q56" s="38">
        <f t="shared" si="13"/>
        <v>78.756476683937834</v>
      </c>
      <c r="R56" s="38">
        <f t="shared" si="14"/>
        <v>78.756476683937834</v>
      </c>
      <c r="S56" s="39">
        <f t="shared" si="15"/>
        <v>-5.5129533678756388</v>
      </c>
      <c r="T56" s="39">
        <f t="shared" si="16"/>
        <v>-5.5129533678756388</v>
      </c>
      <c r="U56" t="s">
        <v>272</v>
      </c>
      <c r="V56" t="s">
        <v>273</v>
      </c>
      <c r="W56" t="s">
        <v>209</v>
      </c>
      <c r="X56" s="48" t="s">
        <v>438</v>
      </c>
      <c r="Y56" s="41"/>
    </row>
    <row r="57" spans="1:25" ht="15" x14ac:dyDescent="0.25">
      <c r="A57">
        <v>2.02</v>
      </c>
      <c r="B57">
        <v>1.85</v>
      </c>
      <c r="C57" s="29">
        <f t="shared" si="0"/>
        <v>3.5590045491035394E-2</v>
      </c>
      <c r="D57" s="30">
        <f>IF(OR($A57="",$B57=""),"",A57*'MPTO_working_2-way'!$G56)</f>
        <v>2.0918918918918914</v>
      </c>
      <c r="E57" s="32">
        <f>IF(OR($A57="",$B57=""),"",B57*'MPTO_working_2-way'!$G56)</f>
        <v>1.9158415841584155</v>
      </c>
      <c r="F57" s="30">
        <f>IF(OR($A57="",$B57=""),"",'MPTO_working_2-way'!D56)</f>
        <v>2.0953181945612553</v>
      </c>
      <c r="G57" s="32">
        <f>IF(OR($A57="",$B57=""),"",'MPTO_working_2-way'!E56)</f>
        <v>1.9129767084719731</v>
      </c>
      <c r="H57" s="30">
        <f>IF(OR($A57="",$B57=""),"",'OddsRatio_working_2-way'!M56)</f>
        <v>2.0954451150103317</v>
      </c>
      <c r="I57" s="30">
        <f>IF(OR($A57="",$B57=""),"",'OddsRatio_working_2-way'!N56)</f>
        <v>1.9128709291752766</v>
      </c>
      <c r="J57" s="30">
        <f>IF('Log_working_2-way'!$D56="","",A57^('Log_working_2-way'!$D56))</f>
        <v>2.0970120716987148</v>
      </c>
      <c r="K57" s="32">
        <f>IF('Log_working_2-way'!$D56="","",B57^('Log_working_2-way'!$D56))</f>
        <v>1.9115669971173959</v>
      </c>
      <c r="L57" s="37">
        <f t="shared" si="9"/>
        <v>0.47803617571059442</v>
      </c>
      <c r="M57" s="37">
        <f t="shared" si="10"/>
        <v>0.5219638242894058</v>
      </c>
      <c r="N57" s="38">
        <v>153</v>
      </c>
      <c r="O57" s="38">
        <f t="shared" si="11"/>
        <v>77.257425742574256</v>
      </c>
      <c r="P57" s="38">
        <f t="shared" si="12"/>
        <v>70.297297297297291</v>
      </c>
      <c r="Q57" s="38">
        <f t="shared" si="13"/>
        <v>82.702702702702695</v>
      </c>
      <c r="R57" s="38">
        <f t="shared" si="14"/>
        <v>75.742574257425744</v>
      </c>
      <c r="S57" s="39">
        <f t="shared" si="15"/>
        <v>-5.4452769601284388</v>
      </c>
      <c r="T57" s="39">
        <f t="shared" si="16"/>
        <v>-5.445276960128453</v>
      </c>
      <c r="U57" t="s">
        <v>200</v>
      </c>
      <c r="V57" t="s">
        <v>274</v>
      </c>
      <c r="W57" t="s">
        <v>209</v>
      </c>
      <c r="X57" s="48" t="s">
        <v>438</v>
      </c>
      <c r="Y57" s="41"/>
    </row>
    <row r="58" spans="1:25" ht="15" x14ac:dyDescent="0.25">
      <c r="A58">
        <v>2.2599999999999998</v>
      </c>
      <c r="B58">
        <v>1.65</v>
      </c>
      <c r="C58" s="29">
        <f t="shared" si="0"/>
        <v>4.85384821668009E-2</v>
      </c>
      <c r="D58" s="30">
        <f>IF(OR($A58="",$B58=""),"",A58*'MPTO_working_2-way'!$G57)</f>
        <v>2.3696969696969696</v>
      </c>
      <c r="E58" s="32">
        <f>IF(OR($A58="",$B58=""),"",B58*'MPTO_working_2-way'!$G57)</f>
        <v>1.7300884955752214</v>
      </c>
      <c r="F58" s="30">
        <f>IF(OR($A58="",$B58=""),"",'MPTO_working_2-way'!D57)</f>
        <v>2.3911510099390831</v>
      </c>
      <c r="G58" s="32">
        <f>IF(OR($A58="",$B58=""),"",'MPTO_working_2-way'!E57)</f>
        <v>1.7188292233233464</v>
      </c>
      <c r="H58" s="30">
        <f>IF(OR($A58="",$B58=""),"",'OddsRatio_working_2-way'!M57)</f>
        <v>2.3922864426767716</v>
      </c>
      <c r="I58" s="30">
        <f>IF(OR($A58="",$B58=""),"",'OddsRatio_working_2-way'!N57)</f>
        <v>1.7182430061427794</v>
      </c>
      <c r="J58" s="30">
        <f>IF('Log_working_2-way'!$D57="","",A58^('Log_working_2-way'!$D57))</f>
        <v>2.4023634444146</v>
      </c>
      <c r="K58" s="32">
        <f>IF('Log_working_2-way'!$D57="","",B58^('Log_working_2-way'!$D57))</f>
        <v>1.7130819075338126</v>
      </c>
      <c r="L58" s="37">
        <f t="shared" si="9"/>
        <v>0.42199488491048592</v>
      </c>
      <c r="M58" s="37">
        <f t="shared" si="10"/>
        <v>0.57800511508951402</v>
      </c>
      <c r="N58" s="38">
        <v>154</v>
      </c>
      <c r="O58" s="38">
        <f t="shared" si="11"/>
        <v>85.858407079646</v>
      </c>
      <c r="P58" s="38">
        <f t="shared" si="12"/>
        <v>60.666666666666664</v>
      </c>
      <c r="Q58" s="38">
        <f t="shared" si="13"/>
        <v>93.333333333333343</v>
      </c>
      <c r="R58" s="38">
        <f t="shared" si="14"/>
        <v>68.141592920353986</v>
      </c>
      <c r="S58" s="39">
        <f t="shared" si="15"/>
        <v>-7.4749262536873431</v>
      </c>
      <c r="T58" s="39">
        <f t="shared" si="16"/>
        <v>-7.4749262536873218</v>
      </c>
      <c r="U58" t="s">
        <v>199</v>
      </c>
      <c r="V58" t="s">
        <v>275</v>
      </c>
      <c r="W58" t="s">
        <v>209</v>
      </c>
      <c r="X58" s="48" t="s">
        <v>438</v>
      </c>
      <c r="Y58" s="41"/>
    </row>
    <row r="59" spans="1:25" ht="15" x14ac:dyDescent="0.25">
      <c r="A59">
        <v>2.44</v>
      </c>
      <c r="B59">
        <v>1.59</v>
      </c>
      <c r="C59" s="29">
        <f t="shared" si="0"/>
        <v>3.8766883183833478E-2</v>
      </c>
      <c r="D59" s="30">
        <f>IF(OR($A59="",$B59=""),"",A59*'MPTO_working_2-way'!$G58)</f>
        <v>2.5345911949685536</v>
      </c>
      <c r="E59" s="32">
        <f>IF(OR($A59="",$B59=""),"",B59*'MPTO_working_2-way'!$G58)</f>
        <v>1.6516393442622954</v>
      </c>
      <c r="F59" s="30">
        <f>IF(OR($A59="",$B59=""),"",'MPTO_working_2-way'!D58)</f>
        <v>2.561130182202271</v>
      </c>
      <c r="G59" s="32">
        <f>IF(OR($A59="",$B59=""),"",'MPTO_working_2-way'!E58)</f>
        <v>1.640561569688769</v>
      </c>
      <c r="H59" s="30">
        <f>IF(OR($A59="",$B59=""),"",'OddsRatio_working_2-way'!M58)</f>
        <v>2.5622669317698867</v>
      </c>
      <c r="I59" s="30">
        <f>IF(OR($A59="",$B59=""),"",'OddsRatio_working_2-way'!N58)</f>
        <v>1.6400954789890509</v>
      </c>
      <c r="J59" s="30">
        <f>IF('Log_working_2-way'!$D58="","",A59^('Log_working_2-way'!$D58))</f>
        <v>2.5746963443895066</v>
      </c>
      <c r="K59" s="32">
        <f>IF('Log_working_2-way'!$D58="","",B59^('Log_working_2-way'!$D58))</f>
        <v>1.6350430694543896</v>
      </c>
      <c r="L59" s="37">
        <f t="shared" si="9"/>
        <v>0.39454094292803971</v>
      </c>
      <c r="M59" s="37">
        <f t="shared" si="10"/>
        <v>0.60545905707196013</v>
      </c>
      <c r="N59" s="38">
        <v>155</v>
      </c>
      <c r="O59" s="38">
        <f t="shared" si="11"/>
        <v>91.475409836065566</v>
      </c>
      <c r="P59" s="38">
        <f t="shared" si="12"/>
        <v>57.515723270440262</v>
      </c>
      <c r="Q59" s="38">
        <f t="shared" si="13"/>
        <v>97.484276729559738</v>
      </c>
      <c r="R59" s="38">
        <f t="shared" si="14"/>
        <v>63.524590163934427</v>
      </c>
      <c r="S59" s="39">
        <f t="shared" si="15"/>
        <v>-6.0088668934941722</v>
      </c>
      <c r="T59" s="39">
        <f t="shared" si="16"/>
        <v>-6.0088668934941651</v>
      </c>
      <c r="U59" t="s">
        <v>180</v>
      </c>
      <c r="V59" t="s">
        <v>276</v>
      </c>
      <c r="W59" t="s">
        <v>207</v>
      </c>
      <c r="X59" s="48" t="s">
        <v>438</v>
      </c>
      <c r="Y59" s="41"/>
    </row>
    <row r="60" spans="1:25" s="35" customFormat="1" ht="15" x14ac:dyDescent="0.25">
      <c r="A60">
        <v>2.1</v>
      </c>
      <c r="B60">
        <v>1.78</v>
      </c>
      <c r="C60" s="29">
        <f t="shared" si="0"/>
        <v>3.7988228999465079E-2</v>
      </c>
      <c r="D60" s="30">
        <f>IF(OR($A60="",$B60=""),"",A60*'MPTO_working_2-way'!$G59)</f>
        <v>2.1797752808988768</v>
      </c>
      <c r="E60" s="32">
        <f>IF(OR($A60="",$B60=""),"",B60*'MPTO_working_2-way'!$G59)</f>
        <v>1.8476190476190479</v>
      </c>
      <c r="F60" s="30">
        <f>IF(OR($A60="",$B60=""),"",'MPTO_working_2-way'!D59)</f>
        <v>2.1872440023405506</v>
      </c>
      <c r="G60" s="32">
        <f>IF(OR($A60="",$B60=""),"",'MPTO_working_2-way'!E59)</f>
        <v>1.8422868408082802</v>
      </c>
      <c r="H60" s="30">
        <f>IF(OR($A60="",$B60=""),"",'OddsRatio_working_2-way'!M59)</f>
        <v>2.1875421719907089</v>
      </c>
      <c r="I60" s="30">
        <f>IF(OR($A60="",$B60=""),"",'OddsRatio_working_2-way'!N59)</f>
        <v>1.8420753583206844</v>
      </c>
      <c r="J60" s="30">
        <f>IF('Log_working_2-way'!$D59="","",A60^('Log_working_2-way'!$D59))</f>
        <v>2.1909772182449698</v>
      </c>
      <c r="K60" s="32">
        <f>IF('Log_working_2-way'!$D59="","",B60^('Log_working_2-way'!$D59))</f>
        <v>1.8396466235294411</v>
      </c>
      <c r="L60" s="37">
        <f t="shared" si="9"/>
        <v>0.45876288659793807</v>
      </c>
      <c r="M60" s="37">
        <f t="shared" si="10"/>
        <v>0.54123711340206171</v>
      </c>
      <c r="N60" s="38">
        <v>156</v>
      </c>
      <c r="O60" s="38">
        <f t="shared" si="11"/>
        <v>81.714285714285722</v>
      </c>
      <c r="P60" s="38">
        <f t="shared" si="12"/>
        <v>68.359550561797761</v>
      </c>
      <c r="Q60" s="38">
        <f t="shared" si="13"/>
        <v>87.640449438202253</v>
      </c>
      <c r="R60" s="38">
        <f t="shared" si="14"/>
        <v>74.285714285714278</v>
      </c>
      <c r="S60" s="39">
        <f t="shared" si="15"/>
        <v>-5.926163723916531</v>
      </c>
      <c r="T60" s="39">
        <f t="shared" si="16"/>
        <v>-5.9261637239165168</v>
      </c>
      <c r="U60" t="s">
        <v>277</v>
      </c>
      <c r="V60" t="s">
        <v>278</v>
      </c>
      <c r="W60" t="s">
        <v>207</v>
      </c>
      <c r="X60" s="48" t="s">
        <v>438</v>
      </c>
      <c r="Y60" s="41"/>
    </row>
    <row r="61" spans="1:25" ht="15" x14ac:dyDescent="0.25">
      <c r="A61">
        <v>2.15</v>
      </c>
      <c r="B61">
        <v>1.75</v>
      </c>
      <c r="C61" s="29">
        <f t="shared" si="0"/>
        <v>3.6544850498338777E-2</v>
      </c>
      <c r="D61" s="30">
        <f>IF(OR($A61="",$B61=""),"",A61*'MPTO_working_2-way'!$G60)</f>
        <v>2.2285714285714282</v>
      </c>
      <c r="E61" s="32">
        <f>IF(OR($A61="",$B61=""),"",B61*'MPTO_working_2-way'!$G60)</f>
        <v>1.8139534883720929</v>
      </c>
      <c r="F61" s="30">
        <f>IF(OR($A61="",$B61=""),"",'MPTO_working_2-way'!D60)</f>
        <v>2.2379182156133823</v>
      </c>
      <c r="G61" s="32">
        <f>IF(OR($A61="",$B61=""),"",'MPTO_working_2-way'!E60)</f>
        <v>1.8078078078078077</v>
      </c>
      <c r="H61" s="30">
        <f>IF(OR($A61="",$B61=""),"",'OddsRatio_working_2-way'!M60)</f>
        <v>2.2382783747337802</v>
      </c>
      <c r="I61" s="30">
        <f>IF(OR($A61="",$B61=""),"",'OddsRatio_working_2-way'!N60)</f>
        <v>1.8075728530872484</v>
      </c>
      <c r="J61" s="30">
        <f>IF('Log_working_2-way'!$D60="","",A61^('Log_working_2-way'!$D60))</f>
        <v>2.2425796542182517</v>
      </c>
      <c r="K61" s="32">
        <f>IF('Log_working_2-way'!$D60="","",B61^('Log_working_2-way'!$D60))</f>
        <v>1.8047773811563292</v>
      </c>
      <c r="L61" s="37">
        <f t="shared" si="9"/>
        <v>0.44871794871794879</v>
      </c>
      <c r="M61" s="37">
        <f t="shared" si="10"/>
        <v>0.55128205128205132</v>
      </c>
      <c r="N61" s="38">
        <v>157</v>
      </c>
      <c r="O61" s="38">
        <f t="shared" si="11"/>
        <v>83.976744186046517</v>
      </c>
      <c r="P61" s="38">
        <f t="shared" si="12"/>
        <v>67.285714285714278</v>
      </c>
      <c r="Q61" s="38">
        <f t="shared" si="13"/>
        <v>89.714285714285708</v>
      </c>
      <c r="R61" s="38">
        <f t="shared" si="14"/>
        <v>73.023255813953483</v>
      </c>
      <c r="S61" s="39">
        <f t="shared" si="15"/>
        <v>-5.7375415282391913</v>
      </c>
      <c r="T61" s="39">
        <f t="shared" si="16"/>
        <v>-5.7375415282392055</v>
      </c>
      <c r="U61" t="s">
        <v>279</v>
      </c>
      <c r="V61" t="s">
        <v>280</v>
      </c>
      <c r="W61" t="s">
        <v>207</v>
      </c>
      <c r="X61" s="48" t="s">
        <v>438</v>
      </c>
      <c r="Y61" s="41"/>
    </row>
    <row r="62" spans="1:25" ht="15" x14ac:dyDescent="0.25">
      <c r="A62">
        <v>2.6</v>
      </c>
      <c r="B62">
        <v>1.53</v>
      </c>
      <c r="C62" s="29">
        <f t="shared" si="0"/>
        <v>3.8210155857214545E-2</v>
      </c>
      <c r="D62" s="30">
        <f>IF(OR($A62="",$B62=""),"",A62*'MPTO_working_2-way'!$G61)</f>
        <v>2.6993464052287579</v>
      </c>
      <c r="E62" s="32">
        <f>IF(OR($A62="",$B62=""),"",B62*'MPTO_working_2-way'!$G61)</f>
        <v>1.5884615384615384</v>
      </c>
      <c r="F62" s="30">
        <f>IF(OR($A62="",$B62=""),"",'MPTO_working_2-way'!D61)</f>
        <v>2.7359009628610726</v>
      </c>
      <c r="G62" s="32">
        <f>IF(OR($A62="",$B62=""),"",'MPTO_working_2-way'!E61)</f>
        <v>1.5760697305863707</v>
      </c>
      <c r="H62" s="30">
        <f>IF(OR($A62="",$B62=""),"",'OddsRatio_working_2-way'!M61)</f>
        <v>2.7374889710522772</v>
      </c>
      <c r="I62" s="30">
        <f>IF(OR($A62="",$B62=""),"",'OddsRatio_working_2-way'!N61)</f>
        <v>1.575543221661067</v>
      </c>
      <c r="J62" s="30">
        <f>IF('Log_working_2-way'!$D61="","",A62^('Log_working_2-way'!$D61))</f>
        <v>2.7547522658238996</v>
      </c>
      <c r="K62" s="32">
        <f>IF('Log_working_2-way'!$D61="","",B62^('Log_working_2-way'!$D61))</f>
        <v>1.5698810136769392</v>
      </c>
      <c r="L62" s="37">
        <f t="shared" si="9"/>
        <v>0.37046004842615016</v>
      </c>
      <c r="M62" s="37">
        <f t="shared" si="10"/>
        <v>0.6295399515738499</v>
      </c>
      <c r="N62" s="38">
        <v>158</v>
      </c>
      <c r="O62" s="38">
        <f t="shared" si="11"/>
        <v>97.230769230769226</v>
      </c>
      <c r="P62" s="38">
        <f t="shared" si="12"/>
        <v>54.732026143790854</v>
      </c>
      <c r="Q62" s="38">
        <f t="shared" si="13"/>
        <v>103.26797385620915</v>
      </c>
      <c r="R62" s="38">
        <f t="shared" si="14"/>
        <v>60.769230769230766</v>
      </c>
      <c r="S62" s="39">
        <f t="shared" si="15"/>
        <v>-6.0372046254399265</v>
      </c>
      <c r="T62" s="39">
        <f t="shared" si="16"/>
        <v>-6.0372046254399123</v>
      </c>
      <c r="U62" t="s">
        <v>281</v>
      </c>
      <c r="V62" t="s">
        <v>282</v>
      </c>
      <c r="W62" t="s">
        <v>207</v>
      </c>
      <c r="X62" s="48" t="s">
        <v>438</v>
      </c>
      <c r="Y62" s="41"/>
    </row>
    <row r="63" spans="1:25" s="50" customFormat="1" ht="15" x14ac:dyDescent="0.25">
      <c r="A63">
        <v>1.99</v>
      </c>
      <c r="B63">
        <v>1.88</v>
      </c>
      <c r="C63" s="29">
        <f t="shared" si="0"/>
        <v>3.4427456431091574E-2</v>
      </c>
      <c r="D63" s="30">
        <f>IF(OR($A63="",$B63=""),"",A63*'MPTO_working_2-way'!$G62)</f>
        <v>2.0585106382978724</v>
      </c>
      <c r="E63" s="32">
        <f>IF(OR($A63="",$B63=""),"",B63*'MPTO_working_2-way'!$G62)</f>
        <v>1.9447236180904521</v>
      </c>
      <c r="F63" s="30">
        <f>IF(OR($A63="",$B63=""),"",'MPTO_working_2-way'!D62)</f>
        <v>2.0605860321656753</v>
      </c>
      <c r="G63" s="32">
        <f>IF(OR($A63="",$B63=""),"",'MPTO_working_2-way'!E62)</f>
        <v>1.9428749480681344</v>
      </c>
      <c r="H63" s="30">
        <f>IF(OR($A63="",$B63=""),"",'OddsRatio_working_2-way'!M62)</f>
        <v>2.0606601717798219</v>
      </c>
      <c r="I63" s="30">
        <f>IF(OR($A63="",$B63=""),"",'OddsRatio_working_2-way'!N62)</f>
        <v>1.9428090415820634</v>
      </c>
      <c r="J63" s="30">
        <f>IF('Log_working_2-way'!$D62="","",A63^('Log_working_2-way'!$D62))</f>
        <v>2.0616072733158419</v>
      </c>
      <c r="K63" s="32">
        <f>IF('Log_working_2-way'!$D62="","",B63^('Log_working_2-way'!$D62))</f>
        <v>1.9419679246135251</v>
      </c>
      <c r="L63" s="37">
        <f t="shared" si="9"/>
        <v>0.48578811369509045</v>
      </c>
      <c r="M63" s="37">
        <f t="shared" si="10"/>
        <v>0.51421188630490955</v>
      </c>
      <c r="N63" s="38">
        <v>159</v>
      </c>
      <c r="O63" s="38">
        <f t="shared" si="11"/>
        <v>79.100502512562826</v>
      </c>
      <c r="P63" s="38">
        <f t="shared" si="12"/>
        <v>74.425531914893597</v>
      </c>
      <c r="Q63" s="38">
        <f t="shared" si="13"/>
        <v>84.574468085106375</v>
      </c>
      <c r="R63" s="38">
        <f t="shared" si="14"/>
        <v>79.899497487437174</v>
      </c>
      <c r="S63" s="39">
        <f t="shared" si="15"/>
        <v>-5.4739655725435483</v>
      </c>
      <c r="T63" s="39">
        <f t="shared" si="16"/>
        <v>-5.4739655725435767</v>
      </c>
      <c r="U63" t="s">
        <v>283</v>
      </c>
      <c r="V63" t="s">
        <v>284</v>
      </c>
      <c r="W63" t="s">
        <v>207</v>
      </c>
      <c r="X63" s="48" t="s">
        <v>438</v>
      </c>
      <c r="Y63" s="51"/>
    </row>
    <row r="64" spans="1:25" ht="15" x14ac:dyDescent="0.25">
      <c r="A64">
        <v>2.06</v>
      </c>
      <c r="B64">
        <v>1.83</v>
      </c>
      <c r="C64" s="29">
        <f t="shared" si="0"/>
        <v>3.1884980635577431E-2</v>
      </c>
      <c r="D64" s="30">
        <f>IF(OR($A64="",$B64=""),"",A64*'MPTO_working_2-way'!$G63)</f>
        <v>2.1256830601092895</v>
      </c>
      <c r="E64" s="32">
        <f>IF(OR($A64="",$B64=""),"",B64*'MPTO_working_2-way'!$G63)</f>
        <v>1.8883495145631068</v>
      </c>
      <c r="F64" s="30">
        <f>IF(OR($A64="",$B64=""),"",'MPTO_working_2-way'!D63)</f>
        <v>2.1299508446804905</v>
      </c>
      <c r="G64" s="32">
        <f>IF(OR($A64="",$B64=""),"",'MPTO_working_2-way'!E63)</f>
        <v>1.8849942497124856</v>
      </c>
      <c r="H64" s="30">
        <f>IF(OR($A64="",$B64=""),"",'OddsRatio_working_2-way'!M63)</f>
        <v>2.1300922235529893</v>
      </c>
      <c r="I64" s="30">
        <f>IF(OR($A64="",$B64=""),"",'OddsRatio_working_2-way'!N63)</f>
        <v>1.8848835335367746</v>
      </c>
      <c r="J64" s="30">
        <f>IF('Log_working_2-way'!$D63="","",A64^('Log_working_2-way'!$D63))</f>
        <v>2.1320394516231058</v>
      </c>
      <c r="K64" s="32">
        <f>IF('Log_working_2-way'!$D63="","",B64^('Log_working_2-way'!$D63))</f>
        <v>1.8833614398916756</v>
      </c>
      <c r="L64" s="37">
        <f t="shared" si="9"/>
        <v>0.47043701799485865</v>
      </c>
      <c r="M64" s="37">
        <f t="shared" si="10"/>
        <v>0.5295629820051414</v>
      </c>
      <c r="N64" s="38">
        <v>160</v>
      </c>
      <c r="O64" s="38">
        <f t="shared" si="11"/>
        <v>82.330097087378647</v>
      </c>
      <c r="P64" s="38">
        <f t="shared" si="12"/>
        <v>72.568306010928964</v>
      </c>
      <c r="Q64" s="38">
        <f t="shared" si="13"/>
        <v>87.431693989071022</v>
      </c>
      <c r="R64" s="38">
        <f t="shared" si="14"/>
        <v>77.669902912621353</v>
      </c>
      <c r="S64" s="39">
        <f t="shared" si="15"/>
        <v>-5.1015969016923748</v>
      </c>
      <c r="T64" s="39">
        <f t="shared" si="16"/>
        <v>-5.101596901692389</v>
      </c>
      <c r="U64" t="s">
        <v>179</v>
      </c>
      <c r="V64" t="s">
        <v>178</v>
      </c>
      <c r="W64" t="s">
        <v>207</v>
      </c>
      <c r="X64" s="48" t="s">
        <v>438</v>
      </c>
      <c r="Y64" s="41"/>
    </row>
    <row r="65" spans="1:25" ht="15" x14ac:dyDescent="0.25">
      <c r="A65">
        <v>2.16</v>
      </c>
      <c r="B65">
        <v>1.74</v>
      </c>
      <c r="C65" s="29">
        <f t="shared" si="0"/>
        <v>3.7675606641123682E-2</v>
      </c>
      <c r="D65" s="30">
        <f>IF(OR($A65="",$B65=""),"",A65*'MPTO_working_2-way'!$G64)</f>
        <v>2.2413793103448274</v>
      </c>
      <c r="E65" s="32">
        <f>IF(OR($A65="",$B65=""),"",B65*'MPTO_working_2-way'!$G64)</f>
        <v>1.8055555555555551</v>
      </c>
      <c r="F65" s="30">
        <f>IF(OR($A65="",$B65=""),"",'MPTO_working_2-way'!D64)</f>
        <v>2.2516175413371671</v>
      </c>
      <c r="G65" s="32">
        <f>IF(OR($A65="",$B65=""),"",'MPTO_working_2-way'!E64)</f>
        <v>1.7989661114302122</v>
      </c>
      <c r="H65" s="30">
        <f>IF(OR($A65="",$B65=""),"",'OddsRatio_working_2-way'!M64)</f>
        <v>2.2520253861514017</v>
      </c>
      <c r="I65" s="30">
        <f>IF(OR($A65="",$B65=""),"",'OddsRatio_working_2-way'!N64)</f>
        <v>1.7987058497862392</v>
      </c>
      <c r="J65" s="30">
        <f>IF('Log_working_2-way'!$D64="","",A65^('Log_working_2-way'!$D64))</f>
        <v>2.2567451068476951</v>
      </c>
      <c r="K65" s="32">
        <f>IF('Log_working_2-way'!$D64="","",B65^('Log_working_2-way'!$D64))</f>
        <v>1.7957063007853538</v>
      </c>
      <c r="L65" s="37">
        <f t="shared" si="9"/>
        <v>0.44615384615384618</v>
      </c>
      <c r="M65" s="37">
        <f t="shared" si="10"/>
        <v>0.55384615384615399</v>
      </c>
      <c r="N65" s="38">
        <v>161</v>
      </c>
      <c r="O65" s="38">
        <f t="shared" si="11"/>
        <v>86.462962962962976</v>
      </c>
      <c r="P65" s="38">
        <f t="shared" si="12"/>
        <v>68.471264367816076</v>
      </c>
      <c r="Q65" s="38">
        <f t="shared" si="13"/>
        <v>92.528735632183896</v>
      </c>
      <c r="R65" s="38">
        <f t="shared" si="14"/>
        <v>74.537037037037024</v>
      </c>
      <c r="S65" s="39">
        <f t="shared" si="15"/>
        <v>-6.0657726692209195</v>
      </c>
      <c r="T65" s="39">
        <f t="shared" si="16"/>
        <v>-6.0657726692209479</v>
      </c>
      <c r="U65" t="s">
        <v>285</v>
      </c>
      <c r="V65" t="s">
        <v>286</v>
      </c>
      <c r="W65" t="s">
        <v>207</v>
      </c>
      <c r="X65" s="48" t="s">
        <v>438</v>
      </c>
      <c r="Y65" s="41"/>
    </row>
    <row r="66" spans="1:25" ht="15" x14ac:dyDescent="0.25">
      <c r="A66">
        <v>2.08</v>
      </c>
      <c r="B66">
        <v>1.79</v>
      </c>
      <c r="C66" s="29">
        <f t="shared" si="0"/>
        <v>3.9428448646325664E-2</v>
      </c>
      <c r="D66" s="30">
        <f>IF(OR($A66="",$B66=""),"",A66*'MPTO_working_2-way'!$G65)</f>
        <v>2.1620111731843576</v>
      </c>
      <c r="E66" s="32">
        <f>IF(OR($A66="",$B66=""),"",B66*'MPTO_working_2-way'!$G65)</f>
        <v>1.8605769230769229</v>
      </c>
      <c r="F66" s="30">
        <f>IF(OR($A66="",$B66=""),"",'MPTO_working_2-way'!D65)</f>
        <v>2.1689385995572641</v>
      </c>
      <c r="G66" s="32">
        <f>IF(OR($A66="",$B66=""),"",'MPTO_working_2-way'!E65)</f>
        <v>1.8554769261437256</v>
      </c>
      <c r="H66" s="30">
        <f>IF(OR($A66="",$B66=""),"",'OddsRatio_working_2-way'!M65)</f>
        <v>2.1692256444309357</v>
      </c>
      <c r="I66" s="30">
        <f>IF(OR($A66="",$B66=""),"",'OddsRatio_working_2-way'!N65)</f>
        <v>1.8552669065744805</v>
      </c>
      <c r="J66" s="30">
        <f>IF('Log_working_2-way'!$D65="","",A66^('Log_working_2-way'!$D65))</f>
        <v>2.1724139714397546</v>
      </c>
      <c r="K66" s="32">
        <f>IF('Log_working_2-way'!$D65="","",B66^('Log_working_2-way'!$D65))</f>
        <v>1.8529410467292624</v>
      </c>
      <c r="L66" s="37">
        <f t="shared" si="9"/>
        <v>0.46253229974160204</v>
      </c>
      <c r="M66" s="37">
        <f t="shared" si="10"/>
        <v>0.53746770025839796</v>
      </c>
      <c r="N66" s="38">
        <v>162</v>
      </c>
      <c r="O66" s="38">
        <f t="shared" si="11"/>
        <v>84.115384615384627</v>
      </c>
      <c r="P66" s="38">
        <f t="shared" si="12"/>
        <v>71.497206703910621</v>
      </c>
      <c r="Q66" s="38">
        <f t="shared" si="13"/>
        <v>90.502793296089379</v>
      </c>
      <c r="R66" s="38">
        <f t="shared" si="14"/>
        <v>77.884615384615373</v>
      </c>
      <c r="S66" s="39">
        <f t="shared" si="15"/>
        <v>-6.3874086807047519</v>
      </c>
      <c r="T66" s="39">
        <f t="shared" si="16"/>
        <v>-6.3874086807047519</v>
      </c>
      <c r="U66" t="s">
        <v>181</v>
      </c>
      <c r="V66" t="s">
        <v>287</v>
      </c>
      <c r="W66" t="s">
        <v>207</v>
      </c>
      <c r="X66" s="48" t="s">
        <v>438</v>
      </c>
      <c r="Y66" s="41"/>
    </row>
    <row r="67" spans="1:25" ht="15" x14ac:dyDescent="0.25">
      <c r="A67">
        <v>2.15</v>
      </c>
      <c r="B67">
        <v>1.74</v>
      </c>
      <c r="C67" s="29">
        <f t="shared" ref="C67:C130" si="17">IF(OR($A67="",$B67=""),"",(1/A67)+(1/B67)-1)</f>
        <v>3.9828922747928264E-2</v>
      </c>
      <c r="D67" s="30">
        <f>IF(OR($A67="",$B67=""),"",A67*'MPTO_working_2-way'!$G66)</f>
        <v>2.2356321839080455</v>
      </c>
      <c r="E67" s="32">
        <f>IF(OR($A67="",$B67=""),"",B67*'MPTO_working_2-way'!$G66)</f>
        <v>1.8093023255813951</v>
      </c>
      <c r="F67" s="30">
        <f>IF(OR($A67="",$B67=""),"",'MPTO_working_2-way'!D66)</f>
        <v>2.2461723206244368</v>
      </c>
      <c r="G67" s="32">
        <f>IF(OR($A67="",$B67=""),"",'MPTO_working_2-way'!E66)</f>
        <v>1.8024572392194651</v>
      </c>
      <c r="H67" s="30">
        <f>IF(OR($A67="",$B67=""),"",'OddsRatio_working_2-way'!M66)</f>
        <v>2.2466170438647359</v>
      </c>
      <c r="I67" s="30">
        <f>IF(OR($A67="",$B67=""),"",'OddsRatio_working_2-way'!N66)</f>
        <v>1.8021709673564388</v>
      </c>
      <c r="J67" s="30">
        <f>IF('Log_working_2-way'!$D66="","",A67^('Log_working_2-way'!$D66))</f>
        <v>2.2514857299538718</v>
      </c>
      <c r="K67" s="32">
        <f>IF('Log_working_2-way'!$D66="","",B67^('Log_working_2-way'!$D66))</f>
        <v>1.7990502616731108</v>
      </c>
      <c r="L67" s="37">
        <f t="shared" si="9"/>
        <v>0.44730077120822631</v>
      </c>
      <c r="M67" s="37">
        <f t="shared" si="10"/>
        <v>0.5526992287917738</v>
      </c>
      <c r="N67" s="38">
        <v>163</v>
      </c>
      <c r="O67" s="38">
        <f t="shared" si="11"/>
        <v>87.186046511627907</v>
      </c>
      <c r="P67" s="38">
        <f t="shared" si="12"/>
        <v>69.321839080459768</v>
      </c>
      <c r="Q67" s="38">
        <f t="shared" si="13"/>
        <v>93.678160919540218</v>
      </c>
      <c r="R67" s="38">
        <f t="shared" si="14"/>
        <v>75.813953488372093</v>
      </c>
      <c r="S67" s="39">
        <f t="shared" si="15"/>
        <v>-6.492114407912311</v>
      </c>
      <c r="T67" s="39">
        <f t="shared" si="16"/>
        <v>-6.4921144079123252</v>
      </c>
      <c r="U67" t="s">
        <v>182</v>
      </c>
      <c r="V67" t="s">
        <v>177</v>
      </c>
      <c r="W67" t="s">
        <v>207</v>
      </c>
      <c r="X67" s="48" t="s">
        <v>438</v>
      </c>
      <c r="Y67" s="41"/>
    </row>
    <row r="68" spans="1:25" ht="15" x14ac:dyDescent="0.25">
      <c r="A68">
        <v>2</v>
      </c>
      <c r="B68">
        <v>1.87</v>
      </c>
      <c r="C68" s="29">
        <f t="shared" si="17"/>
        <v>3.475935828876997E-2</v>
      </c>
      <c r="D68" s="30">
        <f>IF(OR($A68="",$B68=""),"",A68*'MPTO_working_2-way'!$G67)</f>
        <v>2.0695187165775399</v>
      </c>
      <c r="E68" s="32">
        <f>IF(OR($A68="",$B68=""),"",B68*'MPTO_working_2-way'!$G67)</f>
        <v>1.9350000000000001</v>
      </c>
      <c r="F68" s="30">
        <f>IF(OR($A68="",$B68=""),"",'MPTO_working_2-way'!D67)</f>
        <v>2.0720221606648197</v>
      </c>
      <c r="G68" s="32">
        <f>IF(OR($A68="",$B68=""),"",'MPTO_working_2-way'!E67)</f>
        <v>1.9328165374677002</v>
      </c>
      <c r="H68" s="30">
        <f>IF(OR($A68="",$B68=""),"",'OddsRatio_working_2-way'!M67)</f>
        <v>2.0721125348377947</v>
      </c>
      <c r="I68" s="30">
        <f>IF(OR($A68="",$B68=""),"",'OddsRatio_working_2-way'!N67)</f>
        <v>1.9327379053088816</v>
      </c>
      <c r="J68" s="30">
        <f>IF('Log_working_2-way'!$D67="","",A68^('Log_working_2-way'!$D67))</f>
        <v>2.0732557161055905</v>
      </c>
      <c r="K68" s="32">
        <f>IF('Log_working_2-way'!$D67="","",B68^('Log_working_2-way'!$D67))</f>
        <v>1.9317443969723613</v>
      </c>
      <c r="L68" s="37">
        <f t="shared" si="9"/>
        <v>0.48320413436692511</v>
      </c>
      <c r="M68" s="37">
        <f t="shared" si="10"/>
        <v>0.51679586563307489</v>
      </c>
      <c r="N68" s="38">
        <v>164</v>
      </c>
      <c r="O68" s="38">
        <f t="shared" si="11"/>
        <v>82</v>
      </c>
      <c r="P68" s="38">
        <f t="shared" si="12"/>
        <v>76.299465240641709</v>
      </c>
      <c r="Q68" s="38">
        <f t="shared" si="13"/>
        <v>87.700534759358277</v>
      </c>
      <c r="R68" s="38">
        <f t="shared" si="14"/>
        <v>82</v>
      </c>
      <c r="S68" s="39">
        <f t="shared" si="15"/>
        <v>-5.7005347593582769</v>
      </c>
      <c r="T68" s="39">
        <f t="shared" si="16"/>
        <v>-5.7005347593582911</v>
      </c>
      <c r="U68" t="s">
        <v>288</v>
      </c>
      <c r="V68" t="s">
        <v>289</v>
      </c>
      <c r="W68" t="s">
        <v>207</v>
      </c>
      <c r="X68" s="48" t="s">
        <v>438</v>
      </c>
      <c r="Y68" s="41"/>
    </row>
    <row r="69" spans="1:25" ht="15" x14ac:dyDescent="0.25">
      <c r="A69">
        <v>2.06</v>
      </c>
      <c r="B69">
        <v>1.81</v>
      </c>
      <c r="C69" s="29">
        <f t="shared" si="17"/>
        <v>3.7923081049187513E-2</v>
      </c>
      <c r="D69" s="30">
        <f>IF(OR($A69="",$B69=""),"",A69*'MPTO_working_2-way'!$G68)</f>
        <v>2.1381215469613264</v>
      </c>
      <c r="E69" s="32">
        <f>IF(OR($A69="",$B69=""),"",B69*'MPTO_working_2-way'!$G68)</f>
        <v>1.8786407766990294</v>
      </c>
      <c r="F69" s="30">
        <f>IF(OR($A69="",$B69=""),"",'MPTO_working_2-way'!D68)</f>
        <v>2.1437359857413907</v>
      </c>
      <c r="G69" s="32">
        <f>IF(OR($A69="",$B69=""),"",'MPTO_working_2-way'!E68)</f>
        <v>1.8743276529432467</v>
      </c>
      <c r="H69" s="30">
        <f>IF(OR($A69="",$B69=""),"",'OddsRatio_working_2-way'!M68)</f>
        <v>2.1439589045541121</v>
      </c>
      <c r="I69" s="30">
        <f>IF(OR($A69="",$B69=""),"",'OddsRatio_working_2-way'!N68)</f>
        <v>1.8741572761215382</v>
      </c>
      <c r="J69" s="30">
        <f>IF('Log_working_2-way'!$D68="","",A69^('Log_working_2-way'!$D68))</f>
        <v>2.1465366309290381</v>
      </c>
      <c r="K69" s="32">
        <f>IF('Log_working_2-way'!$D68="","",B69^('Log_working_2-way'!$D68))</f>
        <v>1.8721919326638379</v>
      </c>
      <c r="L69" s="37">
        <f t="shared" ref="L69:L132" si="18">(1/D69)</f>
        <v>0.46770025839793272</v>
      </c>
      <c r="M69" s="37">
        <f t="shared" ref="M69:M132" si="19">(1/E69)</f>
        <v>0.53229974160206706</v>
      </c>
      <c r="N69" s="38">
        <v>165</v>
      </c>
      <c r="O69" s="38">
        <f t="shared" ref="O69:O132" si="20">(1/A69)*((N69*A69)-N69)</f>
        <v>84.902912621359235</v>
      </c>
      <c r="P69" s="38">
        <f t="shared" ref="P69:P132" si="21">(1/B69)*((N69*B69)-N69)</f>
        <v>73.839779005524889</v>
      </c>
      <c r="Q69" s="38">
        <f t="shared" ref="Q69:Q132" si="22">(1/B69)*N69</f>
        <v>91.160220994475139</v>
      </c>
      <c r="R69" s="38">
        <f t="shared" ref="R69:R132" si="23">(1/A69)*N69</f>
        <v>80.097087378640779</v>
      </c>
      <c r="S69" s="39">
        <f t="shared" ref="S69:S132" si="24">O69-Q69</f>
        <v>-6.2573083731159045</v>
      </c>
      <c r="T69" s="39">
        <f t="shared" ref="T69:T132" si="25">P69-R69</f>
        <v>-6.2573083731158903</v>
      </c>
      <c r="U69" t="s">
        <v>290</v>
      </c>
      <c r="V69" t="s">
        <v>291</v>
      </c>
      <c r="W69" t="s">
        <v>207</v>
      </c>
      <c r="X69" s="48" t="s">
        <v>438</v>
      </c>
      <c r="Y69" s="41"/>
    </row>
    <row r="70" spans="1:25" ht="15" x14ac:dyDescent="0.25">
      <c r="A70">
        <v>2.06</v>
      </c>
      <c r="B70">
        <v>1.81</v>
      </c>
      <c r="C70" s="29">
        <f t="shared" si="17"/>
        <v>3.7923081049187513E-2</v>
      </c>
      <c r="D70" s="30">
        <f>IF(OR($A70="",$B70=""),"",A70*'MPTO_working_2-way'!$G69)</f>
        <v>2.1381215469613264</v>
      </c>
      <c r="E70" s="32">
        <f>IF(OR($A70="",$B70=""),"",B70*'MPTO_working_2-way'!$G69)</f>
        <v>1.8786407766990294</v>
      </c>
      <c r="F70" s="30">
        <f>IF(OR($A70="",$B70=""),"",'MPTO_working_2-way'!D69)</f>
        <v>2.1437359857413907</v>
      </c>
      <c r="G70" s="32">
        <f>IF(OR($A70="",$B70=""),"",'MPTO_working_2-way'!E69)</f>
        <v>1.8743276529432467</v>
      </c>
      <c r="H70" s="30">
        <f>IF(OR($A70="",$B70=""),"",'OddsRatio_working_2-way'!M69)</f>
        <v>2.1439589045541121</v>
      </c>
      <c r="I70" s="30">
        <f>IF(OR($A70="",$B70=""),"",'OddsRatio_working_2-way'!N69)</f>
        <v>1.8741572761215382</v>
      </c>
      <c r="J70" s="30">
        <f>IF('Log_working_2-way'!$D69="","",A70^('Log_working_2-way'!$D69))</f>
        <v>2.1465366309290381</v>
      </c>
      <c r="K70" s="32">
        <f>IF('Log_working_2-way'!$D69="","",B70^('Log_working_2-way'!$D69))</f>
        <v>1.8721919326638379</v>
      </c>
      <c r="L70" s="37">
        <f t="shared" si="18"/>
        <v>0.46770025839793272</v>
      </c>
      <c r="M70" s="37">
        <f t="shared" si="19"/>
        <v>0.53229974160206706</v>
      </c>
      <c r="N70" s="38">
        <v>166</v>
      </c>
      <c r="O70" s="38">
        <f t="shared" si="20"/>
        <v>85.417475728155352</v>
      </c>
      <c r="P70" s="38">
        <f t="shared" si="21"/>
        <v>74.287292817679585</v>
      </c>
      <c r="Q70" s="38">
        <f t="shared" si="22"/>
        <v>91.712707182320443</v>
      </c>
      <c r="R70" s="38">
        <f t="shared" si="23"/>
        <v>80.582524271844662</v>
      </c>
      <c r="S70" s="39">
        <f t="shared" si="24"/>
        <v>-6.2952314541650907</v>
      </c>
      <c r="T70" s="39">
        <f t="shared" si="25"/>
        <v>-6.2952314541650765</v>
      </c>
      <c r="U70" t="s">
        <v>292</v>
      </c>
      <c r="V70" t="s">
        <v>293</v>
      </c>
      <c r="W70" t="s">
        <v>207</v>
      </c>
      <c r="X70" s="48" t="s">
        <v>438</v>
      </c>
      <c r="Y70" s="41"/>
    </row>
    <row r="71" spans="1:25" ht="15" x14ac:dyDescent="0.25">
      <c r="A71">
        <v>2.0099999999999998</v>
      </c>
      <c r="B71">
        <v>1.84</v>
      </c>
      <c r="C71" s="29">
        <f t="shared" si="17"/>
        <v>4.099069868051064E-2</v>
      </c>
      <c r="D71" s="30">
        <f>IF(OR($A71="",$B71=""),"",A71*'MPTO_working_2-way'!$G70)</f>
        <v>2.0923913043478262</v>
      </c>
      <c r="E71" s="32">
        <f>IF(OR($A71="",$B71=""),"",B71*'MPTO_working_2-way'!$G70)</f>
        <v>1.9154228855721396</v>
      </c>
      <c r="F71" s="30">
        <f>IF(OR($A71="",$B71=""),"",'MPTO_working_2-way'!D70)</f>
        <v>2.0963609568076182</v>
      </c>
      <c r="G71" s="32">
        <f>IF(OR($A71="",$B71=""),"",'MPTO_working_2-way'!E70)</f>
        <v>1.9121083652155932</v>
      </c>
      <c r="H71" s="30">
        <f>IF(OR($A71="",$B71=""),"",'OddsRatio_working_2-way'!M70)</f>
        <v>2.096531327587567</v>
      </c>
      <c r="I71" s="30">
        <f>IF(OR($A71="",$B71=""),"",'OddsRatio_working_2-way'!N70)</f>
        <v>1.9119666486866893</v>
      </c>
      <c r="J71" s="30">
        <f>IF('Log_working_2-way'!$D70="","",A71^('Log_working_2-way'!$D70))</f>
        <v>2.0983559898768491</v>
      </c>
      <c r="K71" s="32">
        <f>IF('Log_working_2-way'!$D70="","",B71^('Log_working_2-way'!$D70))</f>
        <v>1.910451628812909</v>
      </c>
      <c r="L71" s="37">
        <f t="shared" si="18"/>
        <v>0.47792207792207791</v>
      </c>
      <c r="M71" s="37">
        <f t="shared" si="19"/>
        <v>0.52207792207792203</v>
      </c>
      <c r="N71" s="38">
        <v>167</v>
      </c>
      <c r="O71" s="38">
        <f t="shared" si="20"/>
        <v>83.915422885572127</v>
      </c>
      <c r="P71" s="38">
        <f t="shared" si="21"/>
        <v>76.239130434782624</v>
      </c>
      <c r="Q71" s="38">
        <f t="shared" si="22"/>
        <v>90.760869565217391</v>
      </c>
      <c r="R71" s="38">
        <f t="shared" si="23"/>
        <v>83.084577114427873</v>
      </c>
      <c r="S71" s="39">
        <f t="shared" si="24"/>
        <v>-6.8454466796452635</v>
      </c>
      <c r="T71" s="39">
        <f t="shared" si="25"/>
        <v>-6.8454466796452493</v>
      </c>
      <c r="U71" t="s">
        <v>183</v>
      </c>
      <c r="V71" t="s">
        <v>198</v>
      </c>
      <c r="W71" t="s">
        <v>208</v>
      </c>
      <c r="X71" s="48" t="s">
        <v>438</v>
      </c>
      <c r="Y71" s="41"/>
    </row>
    <row r="72" spans="1:25" ht="15" x14ac:dyDescent="0.25">
      <c r="A72">
        <v>1.97</v>
      </c>
      <c r="B72">
        <v>1.87</v>
      </c>
      <c r="C72" s="29">
        <f t="shared" si="17"/>
        <v>4.2373571486739481E-2</v>
      </c>
      <c r="D72" s="30">
        <f>IF(OR($A72="",$B72=""),"",A72*'MPTO_working_2-way'!$G71)</f>
        <v>2.0534759358288768</v>
      </c>
      <c r="E72" s="32">
        <f>IF(OR($A72="",$B72=""),"",B72*'MPTO_working_2-way'!$G71)</f>
        <v>1.9492385786802029</v>
      </c>
      <c r="F72" s="30">
        <f>IF(OR($A72="",$B72=""),"",'MPTO_working_2-way'!D71)</f>
        <v>2.0558051284913081</v>
      </c>
      <c r="G72" s="32">
        <f>IF(OR($A72="",$B72=""),"",'MPTO_working_2-way'!E71)</f>
        <v>1.9471444805623825</v>
      </c>
      <c r="H72" s="30">
        <f>IF(OR($A72="",$B72=""),"",'OddsRatio_working_2-way'!M71)</f>
        <v>2.0559083903140616</v>
      </c>
      <c r="I72" s="30">
        <f>IF(OR($A72="",$B72=""),"",'OddsRatio_working_2-way'!N71)</f>
        <v>1.9470518552301377</v>
      </c>
      <c r="J72" s="30">
        <f>IF('Log_working_2-way'!$D71="","",A72^('Log_working_2-way'!$D71))</f>
        <v>2.0569787979748906</v>
      </c>
      <c r="K72" s="32">
        <f>IF('Log_working_2-way'!$D71="","",B72^('Log_working_2-way'!$D71))</f>
        <v>1.9460927711281228</v>
      </c>
      <c r="L72" s="37">
        <f t="shared" si="18"/>
        <v>0.48697916666666674</v>
      </c>
      <c r="M72" s="37">
        <f t="shared" si="19"/>
        <v>0.51302083333333337</v>
      </c>
      <c r="N72" s="38">
        <v>168</v>
      </c>
      <c r="O72" s="38">
        <f t="shared" si="20"/>
        <v>82.720812182741099</v>
      </c>
      <c r="P72" s="38">
        <f t="shared" si="21"/>
        <v>78.160427807486627</v>
      </c>
      <c r="Q72" s="38">
        <f t="shared" si="22"/>
        <v>89.839572192513359</v>
      </c>
      <c r="R72" s="38">
        <f t="shared" si="23"/>
        <v>85.279187817258872</v>
      </c>
      <c r="S72" s="39">
        <f t="shared" si="24"/>
        <v>-7.1187600097722594</v>
      </c>
      <c r="T72" s="39">
        <f t="shared" si="25"/>
        <v>-7.1187600097722452</v>
      </c>
      <c r="U72" t="s">
        <v>187</v>
      </c>
      <c r="V72" t="s">
        <v>202</v>
      </c>
      <c r="W72" t="s">
        <v>208</v>
      </c>
      <c r="X72" s="48" t="s">
        <v>438</v>
      </c>
      <c r="Y72" s="41"/>
    </row>
    <row r="73" spans="1:25" ht="15" x14ac:dyDescent="0.25">
      <c r="A73">
        <v>1.89</v>
      </c>
      <c r="B73">
        <v>1.94</v>
      </c>
      <c r="C73" s="29">
        <f t="shared" si="17"/>
        <v>4.4564446626302434E-2</v>
      </c>
      <c r="D73" s="30">
        <f>IF(OR($A73="",$B73=""),"",A73*'MPTO_working_2-way'!$G72)</f>
        <v>1.9742268041237114</v>
      </c>
      <c r="E73" s="32">
        <f>IF(OR($A73="",$B73=""),"",B73*'MPTO_working_2-way'!$G72)</f>
        <v>2.0264550264550265</v>
      </c>
      <c r="F73" s="30">
        <f>IF(OR($A73="",$B73=""),"",'MPTO_working_2-way'!D72)</f>
        <v>1.9730936877791532</v>
      </c>
      <c r="G73" s="32">
        <f>IF(OR($A73="",$B73=""),"",'MPTO_working_2-way'!E72)</f>
        <v>2.0276502792678208</v>
      </c>
      <c r="H73" s="30">
        <f>IF(OR($A73="",$B73=""),"",'OddsRatio_working_2-way'!M72)</f>
        <v>1.9730408576407765</v>
      </c>
      <c r="I73" s="30">
        <f>IF(OR($A73="",$B73=""),"",'OddsRatio_working_2-way'!N72)</f>
        <v>2.0277060743621682</v>
      </c>
      <c r="J73" s="30">
        <f>IF('Log_working_2-way'!$D72="","",A73^('Log_working_2-way'!$D72))</f>
        <v>1.9725205567658568</v>
      </c>
      <c r="K73" s="32">
        <f>IF('Log_working_2-way'!$D72="","",B73^('Log_working_2-way'!$D72))</f>
        <v>2.0282558996234914</v>
      </c>
      <c r="L73" s="37">
        <f t="shared" si="18"/>
        <v>0.50652741514360311</v>
      </c>
      <c r="M73" s="37">
        <f t="shared" si="19"/>
        <v>0.49347258485639683</v>
      </c>
      <c r="N73" s="38">
        <v>169</v>
      </c>
      <c r="O73" s="38">
        <f t="shared" si="20"/>
        <v>79.582010582010582</v>
      </c>
      <c r="P73" s="38">
        <f t="shared" si="21"/>
        <v>81.886597938144348</v>
      </c>
      <c r="Q73" s="38">
        <f t="shared" si="22"/>
        <v>87.11340206185568</v>
      </c>
      <c r="R73" s="38">
        <f t="shared" si="23"/>
        <v>89.417989417989432</v>
      </c>
      <c r="S73" s="39">
        <f t="shared" si="24"/>
        <v>-7.531391479845098</v>
      </c>
      <c r="T73" s="39">
        <f t="shared" si="25"/>
        <v>-7.5313914798450838</v>
      </c>
      <c r="U73" t="s">
        <v>201</v>
      </c>
      <c r="V73" t="s">
        <v>192</v>
      </c>
      <c r="W73" t="s">
        <v>208</v>
      </c>
      <c r="X73" s="48" t="s">
        <v>438</v>
      </c>
      <c r="Y73" s="41"/>
    </row>
    <row r="74" spans="1:25" ht="15" x14ac:dyDescent="0.25">
      <c r="A74">
        <v>1.74</v>
      </c>
      <c r="B74">
        <v>2.13</v>
      </c>
      <c r="C74" s="29">
        <f t="shared" si="17"/>
        <v>4.4196211753278369E-2</v>
      </c>
      <c r="D74" s="30">
        <f>IF(OR($A74="",$B74=""),"",A74*'MPTO_working_2-way'!$G73)</f>
        <v>1.8169014084507042</v>
      </c>
      <c r="E74" s="32">
        <f>IF(OR($A74="",$B74=""),"",B74*'MPTO_working_2-way'!$G73)</f>
        <v>2.2241379310344827</v>
      </c>
      <c r="F74" s="30">
        <f>IF(OR($A74="",$B74=""),"",'MPTO_working_2-way'!D73)</f>
        <v>1.8095796103705875</v>
      </c>
      <c r="G74" s="32">
        <f>IF(OR($A74="",$B74=""),"",'MPTO_working_2-way'!E73)</f>
        <v>2.2352089741270129</v>
      </c>
      <c r="H74" s="30">
        <f>IF(OR($A74="",$B74=""),"",'OddsRatio_working_2-way'!M73)</f>
        <v>1.8092386895330501</v>
      </c>
      <c r="I74" s="30">
        <f>IF(OR($A74="",$B74=""),"",'OddsRatio_working_2-way'!N73)</f>
        <v>2.235729350232901</v>
      </c>
      <c r="J74" s="30">
        <f>IF('Log_working_2-way'!$D73="","",A74^('Log_working_2-way'!$D73))</f>
        <v>1.8058900424598134</v>
      </c>
      <c r="K74" s="32">
        <f>IF('Log_working_2-way'!$D73="","",B74^('Log_working_2-way'!$D73))</f>
        <v>2.2408640724077871</v>
      </c>
      <c r="L74" s="37">
        <f t="shared" si="18"/>
        <v>0.55038759689922478</v>
      </c>
      <c r="M74" s="37">
        <f t="shared" si="19"/>
        <v>0.44961240310077522</v>
      </c>
      <c r="N74" s="38">
        <v>170</v>
      </c>
      <c r="O74" s="38">
        <f t="shared" si="20"/>
        <v>72.298850574712645</v>
      </c>
      <c r="P74" s="38">
        <f t="shared" si="21"/>
        <v>90.187793427230034</v>
      </c>
      <c r="Q74" s="38">
        <f t="shared" si="22"/>
        <v>79.812206572769952</v>
      </c>
      <c r="R74" s="38">
        <f t="shared" si="23"/>
        <v>97.701149425287355</v>
      </c>
      <c r="S74" s="39">
        <f t="shared" si="24"/>
        <v>-7.5133559980573068</v>
      </c>
      <c r="T74" s="39">
        <f t="shared" si="25"/>
        <v>-7.513355998057321</v>
      </c>
      <c r="U74" t="s">
        <v>189</v>
      </c>
      <c r="V74" t="s">
        <v>194</v>
      </c>
      <c r="W74" t="s">
        <v>208</v>
      </c>
      <c r="X74" s="48" t="s">
        <v>438</v>
      </c>
      <c r="Y74" s="41"/>
    </row>
    <row r="75" spans="1:25" ht="15" x14ac:dyDescent="0.25">
      <c r="A75">
        <v>1.61</v>
      </c>
      <c r="B75">
        <v>2.35</v>
      </c>
      <c r="C75" s="29">
        <f t="shared" si="17"/>
        <v>4.664992731597728E-2</v>
      </c>
      <c r="D75" s="30">
        <f>IF(OR($A75="",$B75=""),"",A75*'MPTO_working_2-way'!$G74)</f>
        <v>1.6851063829787236</v>
      </c>
      <c r="E75" s="32">
        <f>IF(OR($A75="",$B75=""),"",B75*'MPTO_working_2-way'!$G74)</f>
        <v>2.4596273291925468</v>
      </c>
      <c r="F75" s="30">
        <f>IF(OR($A75="",$B75=""),"",'MPTO_working_2-way'!D74)</f>
        <v>1.6728197192439485</v>
      </c>
      <c r="G75" s="32">
        <f>IF(OR($A75="",$B75=""),"",'MPTO_working_2-way'!E74)</f>
        <v>2.4862822408411369</v>
      </c>
      <c r="H75" s="30">
        <f>IF(OR($A75="",$B75=""),"",'OddsRatio_working_2-way'!M74)</f>
        <v>1.6721992649890747</v>
      </c>
      <c r="I75" s="30">
        <f>IF(OR($A75="",$B75=""),"",'OddsRatio_working_2-way'!N74)</f>
        <v>2.4876541110413939</v>
      </c>
      <c r="J75" s="30">
        <f>IF('Log_working_2-way'!$D74="","",A75^('Log_working_2-way'!$D74))</f>
        <v>1.6665728846750132</v>
      </c>
      <c r="K75" s="32">
        <f>IF('Log_working_2-way'!$D74="","",B75^('Log_working_2-way'!$D74))</f>
        <v>2.5002110391672079</v>
      </c>
      <c r="L75" s="37">
        <f t="shared" si="18"/>
        <v>0.59343434343434331</v>
      </c>
      <c r="M75" s="37">
        <f t="shared" si="19"/>
        <v>0.40656565656565652</v>
      </c>
      <c r="N75" s="38">
        <v>171</v>
      </c>
      <c r="O75" s="38">
        <f t="shared" si="20"/>
        <v>64.788819875776397</v>
      </c>
      <c r="P75" s="38">
        <f t="shared" si="21"/>
        <v>98.2340425531915</v>
      </c>
      <c r="Q75" s="38">
        <f t="shared" si="22"/>
        <v>72.765957446808514</v>
      </c>
      <c r="R75" s="38">
        <f t="shared" si="23"/>
        <v>106.21118012422359</v>
      </c>
      <c r="S75" s="39">
        <f t="shared" si="24"/>
        <v>-7.9771375710321166</v>
      </c>
      <c r="T75" s="39">
        <f t="shared" si="25"/>
        <v>-7.9771375710320882</v>
      </c>
      <c r="U75" t="s">
        <v>294</v>
      </c>
      <c r="V75" t="s">
        <v>186</v>
      </c>
      <c r="W75" t="s">
        <v>208</v>
      </c>
      <c r="X75" s="48" t="s">
        <v>438</v>
      </c>
      <c r="Y75" s="41"/>
    </row>
    <row r="76" spans="1:25" ht="15" x14ac:dyDescent="0.25">
      <c r="A76">
        <v>1.69</v>
      </c>
      <c r="B76">
        <v>2.19</v>
      </c>
      <c r="C76" s="29">
        <f t="shared" si="17"/>
        <v>4.8336980897571102E-2</v>
      </c>
      <c r="D76" s="30">
        <f>IF(OR($A76="",$B76=""),"",A76*'MPTO_working_2-way'!$G75)</f>
        <v>1.7716894977168951</v>
      </c>
      <c r="E76" s="32">
        <f>IF(OR($A76="",$B76=""),"",B76*'MPTO_working_2-way'!$G75)</f>
        <v>2.2958579881656807</v>
      </c>
      <c r="F76" s="30">
        <f>IF(OR($A76="",$B76=""),"",'MPTO_working_2-way'!D75)</f>
        <v>1.7619671038537528</v>
      </c>
      <c r="G76" s="32">
        <f>IF(OR($A76="",$B76=""),"",'MPTO_working_2-way'!E75)</f>
        <v>2.3123926150385805</v>
      </c>
      <c r="H76" s="30">
        <f>IF(OR($A76="",$B76=""),"",'OddsRatio_working_2-way'!M75)</f>
        <v>1.761466961051567</v>
      </c>
      <c r="I76" s="30">
        <f>IF(OR($A76="",$B76=""),"",'OddsRatio_working_2-way'!N75)</f>
        <v>2.3132546139874859</v>
      </c>
      <c r="J76" s="30">
        <f>IF('Log_working_2-way'!$D75="","",A76^('Log_working_2-way'!$D75))</f>
        <v>1.7570098765015589</v>
      </c>
      <c r="K76" s="32">
        <f>IF('Log_working_2-way'!$D75="","",B76^('Log_working_2-way'!$D75))</f>
        <v>2.3209867282319023</v>
      </c>
      <c r="L76" s="37">
        <f t="shared" si="18"/>
        <v>0.56443298969072164</v>
      </c>
      <c r="M76" s="37">
        <f t="shared" si="19"/>
        <v>0.4355670103092783</v>
      </c>
      <c r="N76" s="38">
        <v>172</v>
      </c>
      <c r="O76" s="38">
        <f t="shared" si="20"/>
        <v>70.224852071005927</v>
      </c>
      <c r="P76" s="38">
        <f t="shared" si="21"/>
        <v>93.461187214611883</v>
      </c>
      <c r="Q76" s="38">
        <f t="shared" si="22"/>
        <v>78.538812785388131</v>
      </c>
      <c r="R76" s="38">
        <f t="shared" si="23"/>
        <v>101.77514792899409</v>
      </c>
      <c r="S76" s="39">
        <f t="shared" si="24"/>
        <v>-8.3139607143822047</v>
      </c>
      <c r="T76" s="39">
        <f t="shared" si="25"/>
        <v>-8.3139607143822047</v>
      </c>
      <c r="U76" t="s">
        <v>203</v>
      </c>
      <c r="V76" t="s">
        <v>190</v>
      </c>
      <c r="W76" t="s">
        <v>208</v>
      </c>
      <c r="X76" s="48" t="s">
        <v>438</v>
      </c>
      <c r="Y76" s="41"/>
    </row>
    <row r="77" spans="1:25" ht="15" x14ac:dyDescent="0.25">
      <c r="A77">
        <v>1.6</v>
      </c>
      <c r="B77">
        <v>2.37</v>
      </c>
      <c r="C77" s="29">
        <f t="shared" si="17"/>
        <v>4.6940928270042148E-2</v>
      </c>
      <c r="D77" s="30">
        <f>IF(OR($A77="",$B77=""),"",A77*'MPTO_working_2-way'!$G76)</f>
        <v>1.6751054852320675</v>
      </c>
      <c r="E77" s="32">
        <f>IF(OR($A77="",$B77=""),"",B77*'MPTO_working_2-way'!$G76)</f>
        <v>2.4812500000000002</v>
      </c>
      <c r="F77" s="30">
        <f>IF(OR($A77="",$B77=""),"",'MPTO_working_2-way'!D76)</f>
        <v>1.6624287593160894</v>
      </c>
      <c r="G77" s="32">
        <f>IF(OR($A77="",$B77=""),"",'MPTO_working_2-way'!E76)</f>
        <v>2.5095962938451355</v>
      </c>
      <c r="H77" s="30">
        <f>IF(OR($A77="",$B77=""),"",'OddsRatio_working_2-way'!M76)</f>
        <v>1.6617825960083583</v>
      </c>
      <c r="I77" s="30">
        <f>IF(OR($A77="",$B77=""),"",'OddsRatio_working_2-way'!N76)</f>
        <v>2.5110702608857518</v>
      </c>
      <c r="J77" s="30">
        <f>IF('Log_working_2-way'!$D76="","",A77^('Log_working_2-way'!$D76))</f>
        <v>1.6559759798683542</v>
      </c>
      <c r="K77" s="32">
        <f>IF('Log_working_2-way'!$D76="","",B77^('Log_working_2-way'!$D76))</f>
        <v>2.524446063100616</v>
      </c>
      <c r="L77" s="37">
        <f t="shared" si="18"/>
        <v>0.59697732997481112</v>
      </c>
      <c r="M77" s="37">
        <f t="shared" si="19"/>
        <v>0.40302267002518888</v>
      </c>
      <c r="N77" s="38">
        <v>173</v>
      </c>
      <c r="O77" s="38">
        <f t="shared" si="20"/>
        <v>64.875</v>
      </c>
      <c r="P77" s="38">
        <f t="shared" si="21"/>
        <v>100.00421940928268</v>
      </c>
      <c r="Q77" s="38">
        <f t="shared" si="22"/>
        <v>72.995780590717288</v>
      </c>
      <c r="R77" s="38">
        <f t="shared" si="23"/>
        <v>108.125</v>
      </c>
      <c r="S77" s="39">
        <f t="shared" si="24"/>
        <v>-8.1207805907172883</v>
      </c>
      <c r="T77" s="39">
        <f t="shared" si="25"/>
        <v>-8.1207805907173167</v>
      </c>
      <c r="U77" t="s">
        <v>191</v>
      </c>
      <c r="V77" t="s">
        <v>184</v>
      </c>
      <c r="W77" t="s">
        <v>208</v>
      </c>
      <c r="X77" s="48" t="s">
        <v>438</v>
      </c>
      <c r="Y77" s="41"/>
    </row>
    <row r="78" spans="1:25" ht="15" x14ac:dyDescent="0.25">
      <c r="A78">
        <v>1.63</v>
      </c>
      <c r="B78">
        <v>2.3199999999999998</v>
      </c>
      <c r="C78" s="29">
        <f t="shared" si="17"/>
        <v>4.4531415273958208E-2</v>
      </c>
      <c r="D78" s="30">
        <f>IF(OR($A78="",$B78=""),"",A78*'MPTO_working_2-way'!$G77)</f>
        <v>1.7025862068965518</v>
      </c>
      <c r="E78" s="32">
        <f>IF(OR($A78="",$B78=""),"",B78*'MPTO_working_2-way'!$G77)</f>
        <v>2.423312883435583</v>
      </c>
      <c r="F78" s="30">
        <f>IF(OR($A78="",$B78=""),"",'MPTO_working_2-way'!D77)</f>
        <v>1.6913856337776187</v>
      </c>
      <c r="G78" s="32">
        <f>IF(OR($A78="",$B78=""),"",'MPTO_working_2-way'!E77)</f>
        <v>2.4463708112304308</v>
      </c>
      <c r="H78" s="30">
        <f>IF(OR($A78="",$B78=""),"",'OddsRatio_working_2-way'!M77)</f>
        <v>1.6908492797077574</v>
      </c>
      <c r="I78" s="30">
        <f>IF(OR($A78="",$B78=""),"",'OddsRatio_working_2-way'!N77)</f>
        <v>2.4474937289114918</v>
      </c>
      <c r="J78" s="30">
        <f>IF('Log_working_2-way'!$D77="","",A78^('Log_working_2-way'!$D77))</f>
        <v>1.6857275932718412</v>
      </c>
      <c r="K78" s="32">
        <f>IF('Log_working_2-way'!$D77="","",B78^('Log_working_2-way'!$D77))</f>
        <v>2.4583050322184126</v>
      </c>
      <c r="L78" s="37">
        <f t="shared" si="18"/>
        <v>0.58734177215189864</v>
      </c>
      <c r="M78" s="37">
        <f t="shared" si="19"/>
        <v>0.41265822784810124</v>
      </c>
      <c r="N78" s="38">
        <v>174</v>
      </c>
      <c r="O78" s="38">
        <f t="shared" si="20"/>
        <v>67.25153374233129</v>
      </c>
      <c r="P78" s="38">
        <f t="shared" si="21"/>
        <v>98.999999999999986</v>
      </c>
      <c r="Q78" s="38">
        <f t="shared" si="22"/>
        <v>75</v>
      </c>
      <c r="R78" s="38">
        <f t="shared" si="23"/>
        <v>106.74846625766871</v>
      </c>
      <c r="S78" s="39">
        <f t="shared" si="24"/>
        <v>-7.74846625766871</v>
      </c>
      <c r="T78" s="39">
        <f t="shared" si="25"/>
        <v>-7.7484662576687242</v>
      </c>
      <c r="U78" t="s">
        <v>193</v>
      </c>
      <c r="V78" t="s">
        <v>206</v>
      </c>
      <c r="W78" t="s">
        <v>208</v>
      </c>
      <c r="X78" s="48" t="s">
        <v>438</v>
      </c>
      <c r="Y78" s="41"/>
    </row>
    <row r="79" spans="1:25" ht="15" x14ac:dyDescent="0.25">
      <c r="A79">
        <v>1.56</v>
      </c>
      <c r="B79">
        <v>2.4700000000000002</v>
      </c>
      <c r="C79" s="29">
        <f t="shared" si="17"/>
        <v>4.5883940620782715E-2</v>
      </c>
      <c r="D79" s="30">
        <f>IF(OR($A79="",$B79=""),"",A79*'MPTO_working_2-way'!$G78)</f>
        <v>1.631578947368421</v>
      </c>
      <c r="E79" s="32">
        <f>IF(OR($A79="",$B79=""),"",B79*'MPTO_working_2-way'!$G78)</f>
        <v>2.5833333333333335</v>
      </c>
      <c r="F79" s="30">
        <f>IF(OR($A79="",$B79=""),"",'MPTO_working_2-way'!D78)</f>
        <v>1.6179039301310043</v>
      </c>
      <c r="G79" s="32">
        <f>IF(OR($A79="",$B79=""),"",'MPTO_working_2-way'!E78)</f>
        <v>2.6183745583038869</v>
      </c>
      <c r="H79" s="30">
        <f>IF(OR($A79="",$B79=""),"",'OddsRatio_working_2-way'!M78)</f>
        <v>1.6172133998483678</v>
      </c>
      <c r="I79" s="30">
        <f>IF(OR($A79="",$B79=""),"",'OddsRatio_working_2-way'!N78)</f>
        <v>2.6201851746019651</v>
      </c>
      <c r="J79" s="30">
        <f>IF('Log_working_2-way'!$D78="","",A79^('Log_working_2-way'!$D78))</f>
        <v>1.6109485063736875</v>
      </c>
      <c r="K79" s="32">
        <f>IF('Log_working_2-way'!$D78="","",B79^('Log_working_2-way'!$D78))</f>
        <v>2.6367991566660174</v>
      </c>
      <c r="L79" s="37">
        <f t="shared" si="18"/>
        <v>0.61290322580645162</v>
      </c>
      <c r="M79" s="37">
        <f t="shared" si="19"/>
        <v>0.38709677419354838</v>
      </c>
      <c r="N79" s="38">
        <v>175</v>
      </c>
      <c r="O79" s="38">
        <f t="shared" si="20"/>
        <v>62.820512820512818</v>
      </c>
      <c r="P79" s="38">
        <f t="shared" si="21"/>
        <v>104.14979757085023</v>
      </c>
      <c r="Q79" s="38">
        <f t="shared" si="22"/>
        <v>70.850202429149789</v>
      </c>
      <c r="R79" s="38">
        <f t="shared" si="23"/>
        <v>112.17948717948717</v>
      </c>
      <c r="S79" s="39">
        <f t="shared" si="24"/>
        <v>-8.0296896086369713</v>
      </c>
      <c r="T79" s="39">
        <f t="shared" si="25"/>
        <v>-8.0296896086369429</v>
      </c>
      <c r="U79" t="s">
        <v>205</v>
      </c>
      <c r="V79" t="s">
        <v>196</v>
      </c>
      <c r="W79" t="s">
        <v>208</v>
      </c>
      <c r="X79" s="48" t="s">
        <v>438</v>
      </c>
      <c r="Y79" s="41"/>
    </row>
    <row r="80" spans="1:25" ht="15" x14ac:dyDescent="0.25">
      <c r="A80">
        <v>1.6</v>
      </c>
      <c r="B80">
        <v>2.38</v>
      </c>
      <c r="C80" s="29">
        <f t="shared" si="17"/>
        <v>4.5168067226890818E-2</v>
      </c>
      <c r="D80" s="30">
        <f>IF(OR($A80="",$B80=""),"",A80*'MPTO_working_2-way'!$G79)</f>
        <v>1.6722689075630255</v>
      </c>
      <c r="E80" s="32">
        <f>IF(OR($A80="",$B80=""),"",B80*'MPTO_working_2-way'!$G79)</f>
        <v>2.4874999999999998</v>
      </c>
      <c r="F80" s="30">
        <f>IF(OR($A80="",$B80=""),"",'MPTO_working_2-way'!D79)</f>
        <v>1.65998256320837</v>
      </c>
      <c r="G80" s="32">
        <f>IF(OR($A80="",$B80=""),"",'MPTO_working_2-way'!E79)</f>
        <v>2.5151915455746368</v>
      </c>
      <c r="H80" s="30">
        <f>IF(OR($A80="",$B80=""),"",'OddsRatio_working_2-way'!M79)</f>
        <v>1.6593804733957871</v>
      </c>
      <c r="I80" s="30">
        <f>IF(OR($A80="",$B80=""),"",'OddsRatio_working_2-way'!N79)</f>
        <v>2.5165750888103107</v>
      </c>
      <c r="J80" s="30">
        <f>IF('Log_working_2-way'!$D79="","",A80^('Log_working_2-way'!$D79))</f>
        <v>1.6537583457371505</v>
      </c>
      <c r="K80" s="32">
        <f>IF('Log_working_2-way'!$D79="","",B80^('Log_working_2-way'!$D79))</f>
        <v>2.5296171842695241</v>
      </c>
      <c r="L80" s="37">
        <f t="shared" si="18"/>
        <v>0.59798994974874364</v>
      </c>
      <c r="M80" s="37">
        <f t="shared" si="19"/>
        <v>0.4020100502512563</v>
      </c>
      <c r="N80" s="38">
        <v>176</v>
      </c>
      <c r="O80" s="38">
        <f t="shared" si="20"/>
        <v>66.000000000000014</v>
      </c>
      <c r="P80" s="38">
        <f t="shared" si="21"/>
        <v>102.05042016806722</v>
      </c>
      <c r="Q80" s="38">
        <f t="shared" si="22"/>
        <v>73.94957983193278</v>
      </c>
      <c r="R80" s="38">
        <f t="shared" si="23"/>
        <v>110</v>
      </c>
      <c r="S80" s="39">
        <f t="shared" si="24"/>
        <v>-7.9495798319327662</v>
      </c>
      <c r="T80" s="39">
        <f t="shared" si="25"/>
        <v>-7.9495798319327804</v>
      </c>
      <c r="U80" t="s">
        <v>195</v>
      </c>
      <c r="V80" t="s">
        <v>204</v>
      </c>
      <c r="W80" t="s">
        <v>208</v>
      </c>
      <c r="X80" s="48" t="s">
        <v>438</v>
      </c>
      <c r="Y80" s="41"/>
    </row>
    <row r="81" spans="1:25" ht="15" x14ac:dyDescent="0.25">
      <c r="A81">
        <v>1.92</v>
      </c>
      <c r="B81">
        <v>1.92</v>
      </c>
      <c r="C81" s="29">
        <f t="shared" si="17"/>
        <v>4.1666666666666741E-2</v>
      </c>
      <c r="D81" s="30">
        <f>IF(OR($A81="",$B81=""),"",A81*'MPTO_working_2-way'!$G80)</f>
        <v>2</v>
      </c>
      <c r="E81" s="32">
        <f>IF(OR($A81="",$B81=""),"",B81*'MPTO_working_2-way'!$G80)</f>
        <v>2</v>
      </c>
      <c r="F81" s="30">
        <f>IF(OR($A81="",$B81=""),"",'MPTO_working_2-way'!D80)</f>
        <v>2</v>
      </c>
      <c r="G81" s="32">
        <f>IF(OR($A81="",$B81=""),"",'MPTO_working_2-way'!E80)</f>
        <v>2</v>
      </c>
      <c r="H81" s="30">
        <f>IF(OR($A81="",$B81=""),"",'OddsRatio_working_2-way'!M80)</f>
        <v>1.9999999999999996</v>
      </c>
      <c r="I81" s="30">
        <f>IF(OR($A81="",$B81=""),"",'OddsRatio_working_2-way'!N80)</f>
        <v>1.9999999999999996</v>
      </c>
      <c r="J81" s="30">
        <f>IF('Log_working_2-way'!$D80="","",A81^('Log_working_2-way'!$D80))</f>
        <v>1.9999999999998859</v>
      </c>
      <c r="K81" s="32">
        <f>IF('Log_working_2-way'!$D80="","",B81^('Log_working_2-way'!$D80))</f>
        <v>1.9999999999998859</v>
      </c>
      <c r="L81" s="37">
        <f t="shared" si="18"/>
        <v>0.5</v>
      </c>
      <c r="M81" s="37">
        <f t="shared" si="19"/>
        <v>0.5</v>
      </c>
      <c r="N81" s="38">
        <v>177</v>
      </c>
      <c r="O81" s="38">
        <f t="shared" si="20"/>
        <v>84.8125</v>
      </c>
      <c r="P81" s="38">
        <f t="shared" si="21"/>
        <v>84.8125</v>
      </c>
      <c r="Q81" s="38">
        <f t="shared" si="22"/>
        <v>92.1875</v>
      </c>
      <c r="R81" s="38">
        <f t="shared" si="23"/>
        <v>92.1875</v>
      </c>
      <c r="S81" s="39">
        <f t="shared" si="24"/>
        <v>-7.375</v>
      </c>
      <c r="T81" s="39">
        <f t="shared" si="25"/>
        <v>-7.375</v>
      </c>
      <c r="U81" t="s">
        <v>197</v>
      </c>
      <c r="V81" t="s">
        <v>295</v>
      </c>
      <c r="W81" t="s">
        <v>208</v>
      </c>
      <c r="X81" s="48" t="s">
        <v>438</v>
      </c>
      <c r="Y81" s="41"/>
    </row>
    <row r="82" spans="1:25" ht="15" x14ac:dyDescent="0.25">
      <c r="A82">
        <v>1.82</v>
      </c>
      <c r="B82">
        <v>2.0299999999999998</v>
      </c>
      <c r="C82" s="29">
        <f t="shared" si="17"/>
        <v>4.2061386888973207E-2</v>
      </c>
      <c r="D82" s="30">
        <f>IF(OR($A82="",$B82=""),"",A82*'MPTO_working_2-way'!$G81)</f>
        <v>1.8965517241379313</v>
      </c>
      <c r="E82" s="32">
        <f>IF(OR($A82="",$B82=""),"",B82*'MPTO_working_2-way'!$G81)</f>
        <v>2.1153846153846154</v>
      </c>
      <c r="F82" s="30">
        <f>IF(OR($A82="",$B82=""),"",'MPTO_working_2-way'!D81)</f>
        <v>1.8924345643599858</v>
      </c>
      <c r="G82" s="32">
        <f>IF(OR($A82="",$B82=""),"",'MPTO_working_2-way'!E81)</f>
        <v>2.1205303334672561</v>
      </c>
      <c r="H82" s="30">
        <f>IF(OR($A82="",$B82=""),"",'OddsRatio_working_2-way'!M81)</f>
        <v>1.892253610166061</v>
      </c>
      <c r="I82" s="30">
        <f>IF(OR($A82="",$B82=""),"",'OddsRatio_working_2-way'!N81)</f>
        <v>2.1207575835012715</v>
      </c>
      <c r="J82" s="30">
        <f>IF('Log_working_2-way'!$D81="","",A82^('Log_working_2-way'!$D81))</f>
        <v>1.8903709385493244</v>
      </c>
      <c r="K82" s="32">
        <f>IF('Log_working_2-way'!$D81="","",B82^('Log_working_2-way'!$D81))</f>
        <v>2.1231274030900367</v>
      </c>
      <c r="L82" s="37">
        <f t="shared" si="18"/>
        <v>0.52727272727272723</v>
      </c>
      <c r="M82" s="37">
        <f t="shared" si="19"/>
        <v>0.47272727272727272</v>
      </c>
      <c r="N82" s="38">
        <v>178</v>
      </c>
      <c r="O82" s="38">
        <f t="shared" si="20"/>
        <v>80.197802197802204</v>
      </c>
      <c r="P82" s="38">
        <f t="shared" si="21"/>
        <v>90.315270935960584</v>
      </c>
      <c r="Q82" s="38">
        <f t="shared" si="22"/>
        <v>87.684729064039416</v>
      </c>
      <c r="R82" s="38">
        <f t="shared" si="23"/>
        <v>97.802197802197796</v>
      </c>
      <c r="S82" s="39">
        <f t="shared" si="24"/>
        <v>-7.4869268662372122</v>
      </c>
      <c r="T82" s="39">
        <f t="shared" si="25"/>
        <v>-7.4869268662372122</v>
      </c>
      <c r="U82" t="s">
        <v>185</v>
      </c>
      <c r="V82" t="s">
        <v>188</v>
      </c>
      <c r="W82" t="s">
        <v>208</v>
      </c>
      <c r="X82" s="48" t="s">
        <v>438</v>
      </c>
      <c r="Y82" s="41"/>
    </row>
    <row r="83" spans="1:25" ht="15" x14ac:dyDescent="0.25">
      <c r="A83">
        <v>1.71</v>
      </c>
      <c r="B83">
        <v>2.2599999999999998</v>
      </c>
      <c r="C83" s="29">
        <f t="shared" si="17"/>
        <v>2.727319774362158E-2</v>
      </c>
      <c r="D83" s="30">
        <f>IF(OR($A83="",$B83=""),"",A83*'MPTO_working_2-way'!$G82)</f>
        <v>1.7566371681415929</v>
      </c>
      <c r="E83" s="32">
        <f>IF(OR($A83="",$B83=""),"",B83*'MPTO_working_2-way'!$G82)</f>
        <v>2.3216374269005846</v>
      </c>
      <c r="F83" s="30">
        <f>IF(OR($A83="",$B83=""),"",'MPTO_working_2-way'!D82)</f>
        <v>1.7508268019752637</v>
      </c>
      <c r="G83" s="32">
        <f>IF(OR($A83="",$B83=""),"",'MPTO_working_2-way'!E82)</f>
        <v>2.3318650817594881</v>
      </c>
      <c r="H83" s="30">
        <f>IF(OR($A83="",$B83=""),"",'OddsRatio_working_2-way'!M82)</f>
        <v>1.7506610843064021</v>
      </c>
      <c r="I83" s="30">
        <f>IF(OR($A83="",$B83=""),"",'OddsRatio_working_2-way'!N82)</f>
        <v>2.3321591073606571</v>
      </c>
      <c r="J83" s="30">
        <f>IF('Log_working_2-way'!$D82="","",A83^('Log_working_2-way'!$D82))</f>
        <v>1.7480343480821783</v>
      </c>
      <c r="K83" s="32">
        <f>IF('Log_working_2-way'!$D82="","",B83^('Log_working_2-way'!$D82))</f>
        <v>2.3368370083055718</v>
      </c>
      <c r="L83" s="37">
        <f t="shared" si="18"/>
        <v>0.5692695214105794</v>
      </c>
      <c r="M83" s="37">
        <f t="shared" si="19"/>
        <v>0.43073047858942071</v>
      </c>
      <c r="N83" s="38">
        <v>179</v>
      </c>
      <c r="O83" s="38">
        <f t="shared" si="20"/>
        <v>74.321637426900566</v>
      </c>
      <c r="P83" s="38">
        <f t="shared" si="21"/>
        <v>99.796460176991133</v>
      </c>
      <c r="Q83" s="38">
        <f t="shared" si="22"/>
        <v>79.203539823008853</v>
      </c>
      <c r="R83" s="38">
        <f t="shared" si="23"/>
        <v>104.67836257309941</v>
      </c>
      <c r="S83" s="39">
        <f t="shared" si="24"/>
        <v>-4.8819023961082877</v>
      </c>
      <c r="T83" s="39">
        <f t="shared" si="25"/>
        <v>-4.8819023961082735</v>
      </c>
      <c r="U83" t="s">
        <v>296</v>
      </c>
      <c r="V83" t="s">
        <v>297</v>
      </c>
      <c r="W83" t="s">
        <v>442</v>
      </c>
      <c r="X83" s="48" t="s">
        <v>438</v>
      </c>
      <c r="Y83" s="41"/>
    </row>
    <row r="84" spans="1:25" ht="15" x14ac:dyDescent="0.25">
      <c r="A84">
        <v>1.61</v>
      </c>
      <c r="B84">
        <v>2.4500000000000002</v>
      </c>
      <c r="C84" s="29">
        <f t="shared" si="17"/>
        <v>2.9281277728482547E-2</v>
      </c>
      <c r="D84" s="30">
        <f>IF(OR($A84="",$B84=""),"",A84*'MPTO_working_2-way'!$G83)</f>
        <v>1.657142857142857</v>
      </c>
      <c r="E84" s="32">
        <f>IF(OR($A84="",$B84=""),"",B84*'MPTO_working_2-way'!$G83)</f>
        <v>2.5217391304347823</v>
      </c>
      <c r="F84" s="30">
        <f>IF(OR($A84="",$B84=""),"",'MPTO_working_2-way'!D83)</f>
        <v>1.6488661302121432</v>
      </c>
      <c r="G84" s="32">
        <f>IF(OR($A84="",$B84=""),"",'MPTO_working_2-way'!E83)</f>
        <v>2.5411499436302138</v>
      </c>
      <c r="H84" s="30">
        <f>IF(OR($A84="",$B84=""),"",'OddsRatio_working_2-way'!M83)</f>
        <v>1.648605932113185</v>
      </c>
      <c r="I84" s="30">
        <f>IF(OR($A84="",$B84=""),"",'OddsRatio_working_2-way'!N83)</f>
        <v>2.5417681992854404</v>
      </c>
      <c r="J84" s="30">
        <f>IF('Log_working_2-way'!$D83="","",A84^('Log_working_2-way'!$D83))</f>
        <v>1.6448518993839698</v>
      </c>
      <c r="K84" s="32">
        <f>IF('Log_working_2-way'!$D83="","",B84^('Log_working_2-way'!$D83))</f>
        <v>2.5507436683605564</v>
      </c>
      <c r="L84" s="37">
        <f t="shared" si="18"/>
        <v>0.60344827586206906</v>
      </c>
      <c r="M84" s="37">
        <f t="shared" si="19"/>
        <v>0.39655172413793111</v>
      </c>
      <c r="N84" s="38">
        <v>180</v>
      </c>
      <c r="O84" s="38">
        <f t="shared" si="20"/>
        <v>68.198757763975152</v>
      </c>
      <c r="P84" s="38">
        <f t="shared" si="21"/>
        <v>106.53061224489797</v>
      </c>
      <c r="Q84" s="38">
        <f t="shared" si="22"/>
        <v>73.469387755102034</v>
      </c>
      <c r="R84" s="38">
        <f t="shared" si="23"/>
        <v>111.80124223602483</v>
      </c>
      <c r="S84" s="39">
        <f t="shared" si="24"/>
        <v>-5.2706299911268815</v>
      </c>
      <c r="T84" s="39">
        <f t="shared" si="25"/>
        <v>-5.2706299911268673</v>
      </c>
      <c r="U84" t="s">
        <v>298</v>
      </c>
      <c r="V84" t="s">
        <v>299</v>
      </c>
      <c r="W84" t="s">
        <v>442</v>
      </c>
      <c r="X84" s="48" t="s">
        <v>438</v>
      </c>
      <c r="Y84" s="41"/>
    </row>
    <row r="85" spans="1:25" ht="15" x14ac:dyDescent="0.25">
      <c r="A85">
        <v>2.17</v>
      </c>
      <c r="B85">
        <v>1.73</v>
      </c>
      <c r="C85" s="29">
        <f t="shared" si="17"/>
        <v>3.8864175168482618E-2</v>
      </c>
      <c r="D85" s="30">
        <f>IF(OR($A85="",$B85=""),"",A85*'MPTO_working_2-way'!$G84)</f>
        <v>2.254335260115607</v>
      </c>
      <c r="E85" s="32">
        <f>IF(OR($A85="",$B85=""),"",B85*'MPTO_working_2-way'!$G84)</f>
        <v>1.7972350230414749</v>
      </c>
      <c r="F85" s="30">
        <f>IF(OR($A85="",$B85=""),"",'MPTO_working_2-way'!D84)</f>
        <v>2.2655321203343295</v>
      </c>
      <c r="G85" s="32">
        <f>IF(OR($A85="",$B85=""),"",'MPTO_working_2-way'!E84)</f>
        <v>1.7901814453637255</v>
      </c>
      <c r="H85" s="30">
        <f>IF(OR($A85="",$B85=""),"",'OddsRatio_working_2-way'!M84)</f>
        <v>2.2659935726643319</v>
      </c>
      <c r="I85" s="30">
        <f>IF(OR($A85="",$B85=""),"",'OddsRatio_working_2-way'!N84)</f>
        <v>1.789893425679455</v>
      </c>
      <c r="J85" s="30">
        <f>IF('Log_working_2-way'!$D84="","",A85^('Log_working_2-way'!$D84))</f>
        <v>2.2711647318744981</v>
      </c>
      <c r="K85" s="32">
        <f>IF('Log_working_2-way'!$D84="","",B85^('Log_working_2-way'!$D84))</f>
        <v>1.7866801012683895</v>
      </c>
      <c r="L85" s="37">
        <f t="shared" si="18"/>
        <v>0.44358974358974357</v>
      </c>
      <c r="M85" s="37">
        <f t="shared" si="19"/>
        <v>0.55641025641025632</v>
      </c>
      <c r="N85" s="38">
        <v>181</v>
      </c>
      <c r="O85" s="38">
        <f t="shared" si="20"/>
        <v>97.589861751152071</v>
      </c>
      <c r="P85" s="38">
        <f t="shared" si="21"/>
        <v>76.375722543352609</v>
      </c>
      <c r="Q85" s="38">
        <f t="shared" si="22"/>
        <v>104.62427745664741</v>
      </c>
      <c r="R85" s="38">
        <f t="shared" si="23"/>
        <v>83.410138248847929</v>
      </c>
      <c r="S85" s="39">
        <f t="shared" si="24"/>
        <v>-7.0344157054953342</v>
      </c>
      <c r="T85" s="39">
        <f t="shared" si="25"/>
        <v>-7.03441570549532</v>
      </c>
      <c r="U85" t="s">
        <v>300</v>
      </c>
      <c r="V85" t="s">
        <v>301</v>
      </c>
      <c r="W85" t="s">
        <v>447</v>
      </c>
      <c r="X85" s="48" t="s">
        <v>438</v>
      </c>
      <c r="Y85" s="41"/>
    </row>
    <row r="86" spans="1:25" ht="15" x14ac:dyDescent="0.25">
      <c r="A86">
        <v>2.25</v>
      </c>
      <c r="B86">
        <v>1.68</v>
      </c>
      <c r="C86" s="29">
        <f t="shared" si="17"/>
        <v>3.9682539682539542E-2</v>
      </c>
      <c r="D86" s="30">
        <f>IF(OR($A86="",$B86=""),"",A86*'MPTO_working_2-way'!$G85)</f>
        <v>2.339285714285714</v>
      </c>
      <c r="E86" s="32">
        <f>IF(OR($A86="",$B86=""),"",B86*'MPTO_working_2-way'!$G85)</f>
        <v>1.7466666666666664</v>
      </c>
      <c r="F86" s="30">
        <f>IF(OR($A86="",$B86=""),"",'MPTO_working_2-way'!D85)</f>
        <v>2.3551401869158877</v>
      </c>
      <c r="G86" s="32">
        <f>IF(OR($A86="",$B86=""),"",'MPTO_working_2-way'!E85)</f>
        <v>1.7379310344827583</v>
      </c>
      <c r="H86" s="30">
        <f>IF(OR($A86="",$B86=""),"",'OddsRatio_working_2-way'!M85)</f>
        <v>2.3558153613666013</v>
      </c>
      <c r="I86" s="30">
        <f>IF(OR($A86="",$B86=""),"",'OddsRatio_working_2-way'!N85)</f>
        <v>1.7375635565834309</v>
      </c>
      <c r="J86" s="30">
        <f>IF('Log_working_2-way'!$D85="","",A86^('Log_working_2-way'!$D85))</f>
        <v>2.3631739395308338</v>
      </c>
      <c r="K86" s="32">
        <f>IF('Log_working_2-way'!$D85="","",B86^('Log_working_2-way'!$D85))</f>
        <v>1.733582099100242</v>
      </c>
      <c r="L86" s="37">
        <f t="shared" si="18"/>
        <v>0.4274809160305344</v>
      </c>
      <c r="M86" s="37">
        <f t="shared" si="19"/>
        <v>0.57251908396946571</v>
      </c>
      <c r="N86" s="38">
        <v>182</v>
      </c>
      <c r="O86" s="38">
        <f t="shared" si="20"/>
        <v>101.1111111111111</v>
      </c>
      <c r="P86" s="38">
        <f t="shared" si="21"/>
        <v>73.666666666666657</v>
      </c>
      <c r="Q86" s="38">
        <f t="shared" si="22"/>
        <v>108.33333333333333</v>
      </c>
      <c r="R86" s="38">
        <f t="shared" si="23"/>
        <v>80.888888888888886</v>
      </c>
      <c r="S86" s="39">
        <f t="shared" si="24"/>
        <v>-7.2222222222222285</v>
      </c>
      <c r="T86" s="39">
        <f t="shared" si="25"/>
        <v>-7.2222222222222285</v>
      </c>
      <c r="U86" t="s">
        <v>302</v>
      </c>
      <c r="V86" t="s">
        <v>303</v>
      </c>
      <c r="W86" t="s">
        <v>447</v>
      </c>
      <c r="X86" s="48" t="s">
        <v>438</v>
      </c>
      <c r="Y86" s="41"/>
    </row>
    <row r="87" spans="1:25" ht="15" x14ac:dyDescent="0.25">
      <c r="A87">
        <v>1.99</v>
      </c>
      <c r="B87">
        <v>1.88</v>
      </c>
      <c r="C87" s="29">
        <f t="shared" si="17"/>
        <v>3.4427456431091574E-2</v>
      </c>
      <c r="D87" s="30">
        <f>IF(OR($A87="",$B87=""),"",A87*'MPTO_working_2-way'!$G86)</f>
        <v>2.0585106382978724</v>
      </c>
      <c r="E87" s="32">
        <f>IF(OR($A87="",$B87=""),"",B87*'MPTO_working_2-way'!$G86)</f>
        <v>1.9447236180904521</v>
      </c>
      <c r="F87" s="30">
        <f>IF(OR($A87="",$B87=""),"",'MPTO_working_2-way'!D86)</f>
        <v>2.0605860321656753</v>
      </c>
      <c r="G87" s="32">
        <f>IF(OR($A87="",$B87=""),"",'MPTO_working_2-way'!E86)</f>
        <v>1.9428749480681344</v>
      </c>
      <c r="H87" s="30">
        <f>IF(OR($A87="",$B87=""),"",'OddsRatio_working_2-way'!M86)</f>
        <v>2.0606601717798219</v>
      </c>
      <c r="I87" s="30">
        <f>IF(OR($A87="",$B87=""),"",'OddsRatio_working_2-way'!N86)</f>
        <v>1.9428090415820634</v>
      </c>
      <c r="J87" s="30">
        <f>IF('Log_working_2-way'!$D86="","",A87^('Log_working_2-way'!$D86))</f>
        <v>2.0616072733158419</v>
      </c>
      <c r="K87" s="32">
        <f>IF('Log_working_2-way'!$D86="","",B87^('Log_working_2-way'!$D86))</f>
        <v>1.9419679246135251</v>
      </c>
      <c r="L87" s="37">
        <f t="shared" si="18"/>
        <v>0.48578811369509045</v>
      </c>
      <c r="M87" s="37">
        <f t="shared" si="19"/>
        <v>0.51421188630490955</v>
      </c>
      <c r="N87" s="38">
        <v>183</v>
      </c>
      <c r="O87" s="38">
        <f t="shared" si="20"/>
        <v>91.040201005025125</v>
      </c>
      <c r="P87" s="38">
        <f t="shared" si="21"/>
        <v>85.659574468085083</v>
      </c>
      <c r="Q87" s="38">
        <f t="shared" si="22"/>
        <v>97.340425531914889</v>
      </c>
      <c r="R87" s="38">
        <f t="shared" si="23"/>
        <v>91.959798994974861</v>
      </c>
      <c r="S87" s="39">
        <f t="shared" si="24"/>
        <v>-6.3002245268897639</v>
      </c>
      <c r="T87" s="39">
        <f t="shared" si="25"/>
        <v>-6.3002245268897781</v>
      </c>
      <c r="U87" t="s">
        <v>304</v>
      </c>
      <c r="V87" t="s">
        <v>305</v>
      </c>
      <c r="W87" t="s">
        <v>447</v>
      </c>
      <c r="X87" s="48" t="s">
        <v>438</v>
      </c>
      <c r="Y87" s="41"/>
    </row>
    <row r="88" spans="1:25" ht="15" x14ac:dyDescent="0.25">
      <c r="A88">
        <v>2.42</v>
      </c>
      <c r="B88">
        <v>1.6</v>
      </c>
      <c r="C88" s="29">
        <f t="shared" si="17"/>
        <v>3.8223140495867725E-2</v>
      </c>
      <c r="D88" s="30">
        <f>IF(OR($A88="",$B88=""),"",A88*'MPTO_working_2-way'!$G87)</f>
        <v>2.5124999999999997</v>
      </c>
      <c r="E88" s="32">
        <f>IF(OR($A88="",$B88=""),"",B88*'MPTO_working_2-way'!$G87)</f>
        <v>1.6611570247933884</v>
      </c>
      <c r="F88" s="30">
        <f>IF(OR($A88="",$B88=""),"",'MPTO_working_2-way'!D87)</f>
        <v>2.5373525557011791</v>
      </c>
      <c r="G88" s="32">
        <f>IF(OR($A88="",$B88=""),"",'MPTO_working_2-way'!E87)</f>
        <v>1.6504688832054561</v>
      </c>
      <c r="H88" s="30">
        <f>IF(OR($A88="",$B88=""),"",'OddsRatio_working_2-way'!M87)</f>
        <v>2.5383974345619098</v>
      </c>
      <c r="I88" s="30">
        <f>IF(OR($A88="",$B88=""),"",'OddsRatio_working_2-way'!N87)</f>
        <v>1.6500270850261594</v>
      </c>
      <c r="J88" s="30">
        <f>IF('Log_working_2-way'!$D87="","",A88^('Log_working_2-way'!$D87))</f>
        <v>2.5500151185411704</v>
      </c>
      <c r="K88" s="32">
        <f>IF('Log_working_2-way'!$D87="","",B88^('Log_working_2-way'!$D87))</f>
        <v>1.6451549975466908</v>
      </c>
      <c r="L88" s="37">
        <f t="shared" si="18"/>
        <v>0.39800995024875624</v>
      </c>
      <c r="M88" s="37">
        <f t="shared" si="19"/>
        <v>0.60199004975124382</v>
      </c>
      <c r="N88" s="38">
        <v>184</v>
      </c>
      <c r="O88" s="38">
        <f t="shared" si="20"/>
        <v>107.96694214876032</v>
      </c>
      <c r="P88" s="38">
        <f t="shared" si="21"/>
        <v>69.000000000000028</v>
      </c>
      <c r="Q88" s="38">
        <f t="shared" si="22"/>
        <v>115</v>
      </c>
      <c r="R88" s="38">
        <f t="shared" si="23"/>
        <v>76.033057851239676</v>
      </c>
      <c r="S88" s="39">
        <f t="shared" si="24"/>
        <v>-7.0330578512396755</v>
      </c>
      <c r="T88" s="39">
        <f t="shared" si="25"/>
        <v>-7.0330578512396471</v>
      </c>
      <c r="U88" t="s">
        <v>306</v>
      </c>
      <c r="V88" t="s">
        <v>307</v>
      </c>
      <c r="W88" t="s">
        <v>447</v>
      </c>
      <c r="X88" s="48" t="s">
        <v>438</v>
      </c>
      <c r="Y88" s="41"/>
    </row>
    <row r="89" spans="1:25" ht="15" x14ac:dyDescent="0.25">
      <c r="A89">
        <v>2.68</v>
      </c>
      <c r="B89">
        <v>1.5</v>
      </c>
      <c r="C89" s="29">
        <f t="shared" si="17"/>
        <v>3.9800995024875441E-2</v>
      </c>
      <c r="D89" s="30">
        <f>IF(OR($A89="",$B89=""),"",A89*'MPTO_working_2-way'!$G88)</f>
        <v>2.7866666666666662</v>
      </c>
      <c r="E89" s="32">
        <f>IF(OR($A89="",$B89=""),"",B89*'MPTO_working_2-way'!$G88)</f>
        <v>1.5597014925373132</v>
      </c>
      <c r="F89" s="30">
        <f>IF(OR($A89="",$B89=""),"",'MPTO_working_2-way'!D88)</f>
        <v>2.8309859154929571</v>
      </c>
      <c r="G89" s="32">
        <f>IF(OR($A89="",$B89=""),"",'MPTO_working_2-way'!E88)</f>
        <v>1.546153846153846</v>
      </c>
      <c r="H89" s="30">
        <f>IF(OR($A89="",$B89=""),"",'OddsRatio_working_2-way'!M88)</f>
        <v>2.8330302779823358</v>
      </c>
      <c r="I89" s="30">
        <f>IF(OR($A89="",$B89=""),"",'OddsRatio_working_2-way'!N88)</f>
        <v>1.545544725589981</v>
      </c>
      <c r="J89" s="30">
        <f>IF('Log_working_2-way'!$D88="","",A89^('Log_working_2-way'!$D88))</f>
        <v>2.8541150324126194</v>
      </c>
      <c r="K89" s="32">
        <f>IF('Log_working_2-way'!$D88="","",B89^('Log_working_2-way'!$D88))</f>
        <v>1.5393408620921092</v>
      </c>
      <c r="L89" s="37">
        <f t="shared" si="18"/>
        <v>0.35885167464114837</v>
      </c>
      <c r="M89" s="37">
        <f t="shared" si="19"/>
        <v>0.6411483253588518</v>
      </c>
      <c r="N89" s="38">
        <v>185</v>
      </c>
      <c r="O89" s="38">
        <f t="shared" si="20"/>
        <v>115.97014925373134</v>
      </c>
      <c r="P89" s="38">
        <f t="shared" si="21"/>
        <v>61.666666666666664</v>
      </c>
      <c r="Q89" s="38">
        <f t="shared" si="22"/>
        <v>123.33333333333333</v>
      </c>
      <c r="R89" s="38">
        <f t="shared" si="23"/>
        <v>69.02985074626865</v>
      </c>
      <c r="S89" s="39">
        <f t="shared" si="24"/>
        <v>-7.3631840796019929</v>
      </c>
      <c r="T89" s="39">
        <f t="shared" si="25"/>
        <v>-7.3631840796019858</v>
      </c>
      <c r="U89" t="s">
        <v>308</v>
      </c>
      <c r="V89" t="s">
        <v>309</v>
      </c>
      <c r="W89" t="s">
        <v>447</v>
      </c>
      <c r="X89" s="48" t="s">
        <v>438</v>
      </c>
      <c r="Y89" s="41"/>
    </row>
    <row r="90" spans="1:25" ht="15" x14ac:dyDescent="0.25">
      <c r="A90">
        <v>2.4</v>
      </c>
      <c r="B90">
        <v>1.61</v>
      </c>
      <c r="C90" s="29">
        <f t="shared" si="17"/>
        <v>3.7784679089026829E-2</v>
      </c>
      <c r="D90" s="30">
        <f>IF(OR($A90="",$B90=""),"",A90*'MPTO_working_2-way'!$G89)</f>
        <v>2.4906832298136643</v>
      </c>
      <c r="E90" s="32">
        <f>IF(OR($A90="",$B90=""),"",B90*'MPTO_working_2-way'!$G89)</f>
        <v>1.6708333333333334</v>
      </c>
      <c r="F90" s="30">
        <f>IF(OR($A90="",$B90=""),"",'MPTO_working_2-way'!D89)</f>
        <v>2.5139882888744305</v>
      </c>
      <c r="G90" s="32">
        <f>IF(OR($A90="",$B90=""),"",'MPTO_working_2-way'!E89)</f>
        <v>1.6605070906746886</v>
      </c>
      <c r="H90" s="30">
        <f>IF(OR($A90="",$B90=""),"",'OddsRatio_working_2-way'!M89)</f>
        <v>2.5149527937243179</v>
      </c>
      <c r="I90" s="30">
        <f>IF(OR($A90="",$B90=""),"",'OddsRatio_working_2-way'!N89)</f>
        <v>1.660086574408453</v>
      </c>
      <c r="J90" s="30">
        <f>IF('Log_working_2-way'!$D89="","",A90^('Log_working_2-way'!$D89))</f>
        <v>2.5258285211487945</v>
      </c>
      <c r="K90" s="32">
        <f>IF('Log_working_2-way'!$D89="","",B90^('Log_working_2-way'!$D89))</f>
        <v>1.6553816409506441</v>
      </c>
      <c r="L90" s="37">
        <f t="shared" si="18"/>
        <v>0.40149625935162098</v>
      </c>
      <c r="M90" s="37">
        <f t="shared" si="19"/>
        <v>0.59850374064837908</v>
      </c>
      <c r="N90" s="38">
        <v>186</v>
      </c>
      <c r="O90" s="38">
        <f t="shared" si="20"/>
        <v>108.5</v>
      </c>
      <c r="P90" s="38">
        <f t="shared" si="21"/>
        <v>70.472049689441008</v>
      </c>
      <c r="Q90" s="38">
        <f t="shared" si="22"/>
        <v>115.52795031055899</v>
      </c>
      <c r="R90" s="38">
        <f t="shared" si="23"/>
        <v>77.5</v>
      </c>
      <c r="S90" s="39">
        <f t="shared" si="24"/>
        <v>-7.0279503105589924</v>
      </c>
      <c r="T90" s="39">
        <f t="shared" si="25"/>
        <v>-7.0279503105589924</v>
      </c>
      <c r="U90" t="s">
        <v>310</v>
      </c>
      <c r="V90" t="s">
        <v>311</v>
      </c>
      <c r="W90" t="s">
        <v>447</v>
      </c>
      <c r="X90" s="48" t="s">
        <v>438</v>
      </c>
      <c r="Y90" s="41"/>
    </row>
    <row r="91" spans="1:25" ht="15" x14ac:dyDescent="0.25">
      <c r="A91">
        <v>2.25</v>
      </c>
      <c r="B91">
        <v>1.68</v>
      </c>
      <c r="C91" s="29">
        <f t="shared" si="17"/>
        <v>3.9682539682539542E-2</v>
      </c>
      <c r="D91" s="30">
        <f>IF(OR($A91="",$B91=""),"",A91*'MPTO_working_2-way'!$G90)</f>
        <v>2.339285714285714</v>
      </c>
      <c r="E91" s="32">
        <f>IF(OR($A91="",$B91=""),"",B91*'MPTO_working_2-way'!$G90)</f>
        <v>1.7466666666666664</v>
      </c>
      <c r="F91" s="30">
        <f>IF(OR($A91="",$B91=""),"",'MPTO_working_2-way'!D90)</f>
        <v>2.3551401869158877</v>
      </c>
      <c r="G91" s="32">
        <f>IF(OR($A91="",$B91=""),"",'MPTO_working_2-way'!E90)</f>
        <v>1.7379310344827583</v>
      </c>
      <c r="H91" s="30">
        <f>IF(OR($A91="",$B91=""),"",'OddsRatio_working_2-way'!M90)</f>
        <v>2.3558153613666013</v>
      </c>
      <c r="I91" s="30">
        <f>IF(OR($A91="",$B91=""),"",'OddsRatio_working_2-way'!N90)</f>
        <v>1.7375635565834309</v>
      </c>
      <c r="J91" s="30">
        <f>IF('Log_working_2-way'!$D90="","",A91^('Log_working_2-way'!$D90))</f>
        <v>2.3631739395308338</v>
      </c>
      <c r="K91" s="32">
        <f>IF('Log_working_2-way'!$D90="","",B91^('Log_working_2-way'!$D90))</f>
        <v>1.733582099100242</v>
      </c>
      <c r="L91" s="37">
        <f t="shared" si="18"/>
        <v>0.4274809160305344</v>
      </c>
      <c r="M91" s="37">
        <f t="shared" si="19"/>
        <v>0.57251908396946571</v>
      </c>
      <c r="N91" s="38">
        <v>187</v>
      </c>
      <c r="O91" s="38">
        <f t="shared" si="20"/>
        <v>103.88888888888889</v>
      </c>
      <c r="P91" s="38">
        <f t="shared" si="21"/>
        <v>75.690476190476176</v>
      </c>
      <c r="Q91" s="38">
        <f t="shared" si="22"/>
        <v>111.30952380952381</v>
      </c>
      <c r="R91" s="38">
        <f t="shared" si="23"/>
        <v>83.1111111111111</v>
      </c>
      <c r="S91" s="39">
        <f t="shared" si="24"/>
        <v>-7.4206349206349245</v>
      </c>
      <c r="T91" s="39">
        <f t="shared" si="25"/>
        <v>-7.4206349206349245</v>
      </c>
      <c r="U91" t="s">
        <v>312</v>
      </c>
      <c r="V91" t="s">
        <v>313</v>
      </c>
      <c r="W91" t="s">
        <v>447</v>
      </c>
      <c r="X91" s="48" t="s">
        <v>438</v>
      </c>
      <c r="Y91" s="41"/>
    </row>
    <row r="92" spans="1:25" ht="15" x14ac:dyDescent="0.25">
      <c r="A92">
        <v>2.21</v>
      </c>
      <c r="B92">
        <v>1.68</v>
      </c>
      <c r="C92" s="29">
        <f t="shared" si="17"/>
        <v>4.772678302090072E-2</v>
      </c>
      <c r="D92" s="30">
        <f>IF(OR($A92="",$B92=""),"",A92*'MPTO_working_2-way'!$G91)</f>
        <v>2.3154761904761907</v>
      </c>
      <c r="E92" s="32">
        <f>IF(OR($A92="",$B92=""),"",B92*'MPTO_working_2-way'!$G91)</f>
        <v>1.7601809954751131</v>
      </c>
      <c r="F92" s="30">
        <f>IF(OR($A92="",$B92=""),"",'MPTO_working_2-way'!D91)</f>
        <v>2.3330400904863642</v>
      </c>
      <c r="G92" s="32">
        <f>IF(OR($A92="",$B92=""),"",'MPTO_working_2-way'!E91)</f>
        <v>1.7501649853870085</v>
      </c>
      <c r="H92" s="30">
        <f>IF(OR($A92="",$B92=""),"",'OddsRatio_working_2-way'!M91)</f>
        <v>2.3339459376998315</v>
      </c>
      <c r="I92" s="30">
        <f>IF(OR($A92="",$B92=""),"",'OddsRatio_working_2-way'!N91)</f>
        <v>1.7496555682941202</v>
      </c>
      <c r="J92" s="30">
        <f>IF('Log_working_2-way'!$D91="","",A92^('Log_working_2-way'!$D91))</f>
        <v>2.3421626328567902</v>
      </c>
      <c r="K92" s="32">
        <f>IF('Log_working_2-way'!$D91="","",B92^('Log_working_2-way'!$D91))</f>
        <v>1.7450661905782558</v>
      </c>
      <c r="L92" s="37">
        <f t="shared" si="18"/>
        <v>0.43187660668380456</v>
      </c>
      <c r="M92" s="37">
        <f t="shared" si="19"/>
        <v>0.56812339331619544</v>
      </c>
      <c r="N92" s="38">
        <v>188</v>
      </c>
      <c r="O92" s="38">
        <f t="shared" si="20"/>
        <v>102.93212669683258</v>
      </c>
      <c r="P92" s="38">
        <f t="shared" si="21"/>
        <v>76.095238095238074</v>
      </c>
      <c r="Q92" s="38">
        <f t="shared" si="22"/>
        <v>111.9047619047619</v>
      </c>
      <c r="R92" s="38">
        <f t="shared" si="23"/>
        <v>85.067873303167417</v>
      </c>
      <c r="S92" s="39">
        <f t="shared" si="24"/>
        <v>-8.972635207929315</v>
      </c>
      <c r="T92" s="39">
        <f t="shared" si="25"/>
        <v>-8.9726352079293434</v>
      </c>
      <c r="U92" t="s">
        <v>314</v>
      </c>
      <c r="V92" t="s">
        <v>315</v>
      </c>
      <c r="W92" t="s">
        <v>447</v>
      </c>
      <c r="X92" s="48" t="s">
        <v>438</v>
      </c>
      <c r="Y92" s="41"/>
    </row>
    <row r="93" spans="1:25" ht="15" x14ac:dyDescent="0.25">
      <c r="A93">
        <v>2.1</v>
      </c>
      <c r="B93">
        <v>1.78</v>
      </c>
      <c r="C93" s="29">
        <f t="shared" si="17"/>
        <v>3.7988228999465079E-2</v>
      </c>
      <c r="D93" s="30">
        <f>IF(OR($A93="",$B93=""),"",A93*'MPTO_working_2-way'!$G92)</f>
        <v>2.1797752808988768</v>
      </c>
      <c r="E93" s="32">
        <f>IF(OR($A93="",$B93=""),"",B93*'MPTO_working_2-way'!$G92)</f>
        <v>1.8476190476190479</v>
      </c>
      <c r="F93" s="30">
        <f>IF(OR($A93="",$B93=""),"",'MPTO_working_2-way'!D92)</f>
        <v>2.1872440023405506</v>
      </c>
      <c r="G93" s="32">
        <f>IF(OR($A93="",$B93=""),"",'MPTO_working_2-way'!E92)</f>
        <v>1.8422868408082802</v>
      </c>
      <c r="H93" s="30">
        <f>IF(OR($A93="",$B93=""),"",'OddsRatio_working_2-way'!M92)</f>
        <v>2.1875421719907089</v>
      </c>
      <c r="I93" s="30">
        <f>IF(OR($A93="",$B93=""),"",'OddsRatio_working_2-way'!N92)</f>
        <v>1.8420753583206844</v>
      </c>
      <c r="J93" s="30">
        <f>IF('Log_working_2-way'!$D92="","",A93^('Log_working_2-way'!$D92))</f>
        <v>2.1909772182449698</v>
      </c>
      <c r="K93" s="32">
        <f>IF('Log_working_2-way'!$D92="","",B93^('Log_working_2-way'!$D92))</f>
        <v>1.8396466235294411</v>
      </c>
      <c r="L93" s="37">
        <f t="shared" si="18"/>
        <v>0.45876288659793807</v>
      </c>
      <c r="M93" s="37">
        <f t="shared" si="19"/>
        <v>0.54123711340206171</v>
      </c>
      <c r="N93" s="38">
        <v>189</v>
      </c>
      <c r="O93" s="38">
        <f t="shared" si="20"/>
        <v>99.000000000000014</v>
      </c>
      <c r="P93" s="38">
        <f t="shared" si="21"/>
        <v>82.820224719101134</v>
      </c>
      <c r="Q93" s="38">
        <f t="shared" si="22"/>
        <v>106.17977528089888</v>
      </c>
      <c r="R93" s="38">
        <f t="shared" si="23"/>
        <v>90</v>
      </c>
      <c r="S93" s="39">
        <f t="shared" si="24"/>
        <v>-7.1797752808988662</v>
      </c>
      <c r="T93" s="39">
        <f t="shared" si="25"/>
        <v>-7.1797752808988662</v>
      </c>
      <c r="U93" t="s">
        <v>316</v>
      </c>
      <c r="V93" t="s">
        <v>317</v>
      </c>
      <c r="W93" t="s">
        <v>447</v>
      </c>
      <c r="X93" s="48" t="s">
        <v>438</v>
      </c>
      <c r="Y93" s="41"/>
    </row>
    <row r="94" spans="1:25" ht="15" x14ac:dyDescent="0.25">
      <c r="A94">
        <v>2.2200000000000002</v>
      </c>
      <c r="B94">
        <v>1.7</v>
      </c>
      <c r="C94" s="29">
        <f t="shared" si="17"/>
        <v>3.868574456809748E-2</v>
      </c>
      <c r="D94" s="30">
        <f>IF(OR($A94="",$B94=""),"",A94*'MPTO_working_2-way'!$G93)</f>
        <v>2.3058823529411767</v>
      </c>
      <c r="E94" s="32">
        <f>IF(OR($A94="",$B94=""),"",B94*'MPTO_working_2-way'!$G93)</f>
        <v>1.7657657657657657</v>
      </c>
      <c r="F94" s="30">
        <f>IF(OR($A94="",$B94=""),"",'MPTO_working_2-way'!D93)</f>
        <v>2.3196066379840201</v>
      </c>
      <c r="G94" s="32">
        <f>IF(OR($A94="",$B94=""),"",'MPTO_working_2-way'!E93)</f>
        <v>1.7578015836050302</v>
      </c>
      <c r="H94" s="30">
        <f>IF(OR($A94="",$B94=""),"",'OddsRatio_working_2-way'!M93)</f>
        <v>2.3201731488169055</v>
      </c>
      <c r="I94" s="30">
        <f>IF(OR($A94="",$B94=""),"",'OddsRatio_working_2-way'!N93)</f>
        <v>1.7574763968621581</v>
      </c>
      <c r="J94" s="30">
        <f>IF('Log_working_2-way'!$D93="","",A94^('Log_working_2-way'!$D93))</f>
        <v>2.3265255894258647</v>
      </c>
      <c r="K94" s="32">
        <f>IF('Log_working_2-way'!$D93="","",B94^('Log_working_2-way'!$D93))</f>
        <v>1.7538490082446418</v>
      </c>
      <c r="L94" s="37">
        <f t="shared" si="18"/>
        <v>0.43367346938775503</v>
      </c>
      <c r="M94" s="37">
        <f t="shared" si="19"/>
        <v>0.56632653061224492</v>
      </c>
      <c r="N94" s="38">
        <v>190</v>
      </c>
      <c r="O94" s="38">
        <f t="shared" si="20"/>
        <v>104.41441441441441</v>
      </c>
      <c r="P94" s="38">
        <f t="shared" si="21"/>
        <v>78.235294117647058</v>
      </c>
      <c r="Q94" s="38">
        <f t="shared" si="22"/>
        <v>111.76470588235294</v>
      </c>
      <c r="R94" s="38">
        <f t="shared" si="23"/>
        <v>85.585585585585576</v>
      </c>
      <c r="S94" s="39">
        <f t="shared" si="24"/>
        <v>-7.3502914679385327</v>
      </c>
      <c r="T94" s="39">
        <f t="shared" si="25"/>
        <v>-7.3502914679385185</v>
      </c>
      <c r="U94" t="s">
        <v>318</v>
      </c>
      <c r="V94" t="s">
        <v>319</v>
      </c>
      <c r="W94" t="s">
        <v>447</v>
      </c>
      <c r="X94" s="48" t="s">
        <v>438</v>
      </c>
      <c r="Y94" s="41"/>
    </row>
    <row r="95" spans="1:25" ht="15" x14ac:dyDescent="0.25">
      <c r="A95">
        <v>1.6</v>
      </c>
      <c r="B95">
        <v>2.48</v>
      </c>
      <c r="C95" s="29">
        <f t="shared" si="17"/>
        <v>2.8225806451612989E-2</v>
      </c>
      <c r="D95" s="30">
        <f>IF(OR($A95="",$B95=""),"",A95*'MPTO_working_2-way'!$G94)</f>
        <v>1.645161290322581</v>
      </c>
      <c r="E95" s="32">
        <f>IF(OR($A95="",$B95=""),"",B95*'MPTO_working_2-way'!$G94)</f>
        <v>2.5500000000000003</v>
      </c>
      <c r="F95" s="30">
        <f>IF(OR($A95="",$B95=""),"",'MPTO_working_2-way'!D94)</f>
        <v>1.6369636963696372</v>
      </c>
      <c r="G95" s="32">
        <f>IF(OR($A95="",$B95=""),"",'MPTO_working_2-way'!E94)</f>
        <v>2.5699481865284977</v>
      </c>
      <c r="H95" s="30">
        <f>IF(OR($A95="",$B95=""),"",'OddsRatio_working_2-way'!M94)</f>
        <v>1.6367145399670135</v>
      </c>
      <c r="I95" s="30">
        <f>IF(OR($A95="",$B95=""),"",'OddsRatio_working_2-way'!N94)</f>
        <v>2.5705625319186329</v>
      </c>
      <c r="J95" s="30">
        <f>IF('Log_working_2-way'!$D94="","",A95^('Log_working_2-way'!$D94))</f>
        <v>1.6329971102948844</v>
      </c>
      <c r="K95" s="32">
        <f>IF('Log_working_2-way'!$D94="","",B95^('Log_working_2-way'!$D94))</f>
        <v>2.5797860428369455</v>
      </c>
      <c r="L95" s="37">
        <f t="shared" si="18"/>
        <v>0.6078431372549018</v>
      </c>
      <c r="M95" s="37">
        <f t="shared" si="19"/>
        <v>0.39215686274509798</v>
      </c>
      <c r="N95" s="38">
        <v>191</v>
      </c>
      <c r="O95" s="38">
        <f t="shared" si="20"/>
        <v>71.625000000000014</v>
      </c>
      <c r="P95" s="38">
        <f t="shared" si="21"/>
        <v>113.98387096774195</v>
      </c>
      <c r="Q95" s="38">
        <f t="shared" si="22"/>
        <v>77.016129032258064</v>
      </c>
      <c r="R95" s="38">
        <f t="shared" si="23"/>
        <v>119.375</v>
      </c>
      <c r="S95" s="39">
        <f t="shared" si="24"/>
        <v>-5.3911290322580498</v>
      </c>
      <c r="T95" s="39">
        <f t="shared" si="25"/>
        <v>-5.3911290322580498</v>
      </c>
      <c r="U95" t="s">
        <v>131</v>
      </c>
      <c r="V95" t="s">
        <v>91</v>
      </c>
      <c r="W95" t="s">
        <v>173</v>
      </c>
      <c r="X95" s="48" t="s">
        <v>438</v>
      </c>
      <c r="Y95" s="41"/>
    </row>
    <row r="96" spans="1:25" ht="15" x14ac:dyDescent="0.25">
      <c r="A96">
        <v>2.5</v>
      </c>
      <c r="B96">
        <v>1.59</v>
      </c>
      <c r="C96" s="29">
        <f t="shared" si="17"/>
        <v>2.8930817610062887E-2</v>
      </c>
      <c r="D96" s="30">
        <f>IF(OR($A96="",$B96=""),"",A96*'MPTO_working_2-way'!$G95)</f>
        <v>2.5723270440251573</v>
      </c>
      <c r="E96" s="32">
        <f>IF(OR($A96="",$B96=""),"",B96*'MPTO_working_2-way'!$G95)</f>
        <v>1.6360000000000001</v>
      </c>
      <c r="F96" s="30">
        <f>IF(OR($A96="",$B96=""),"",'MPTO_working_2-way'!D95)</f>
        <v>2.5938009787928222</v>
      </c>
      <c r="G96" s="32">
        <f>IF(OR($A96="",$B96=""),"",'MPTO_working_2-way'!E95)</f>
        <v>1.6274309109518936</v>
      </c>
      <c r="H96" s="30">
        <f>IF(OR($A96="",$B96=""),"",'OddsRatio_working_2-way'!M95)</f>
        <v>2.594482010358202</v>
      </c>
      <c r="I96" s="30">
        <f>IF(OR($A96="",$B96=""),"",'OddsRatio_working_2-way'!N95)</f>
        <v>1.6271629240742262</v>
      </c>
      <c r="J96" s="30">
        <f>IF('Log_working_2-way'!$D95="","",A96^('Log_working_2-way'!$D95))</f>
        <v>2.6044302729451743</v>
      </c>
      <c r="K96" s="32">
        <f>IF('Log_working_2-way'!$D95="","",B96^('Log_working_2-way'!$D95))</f>
        <v>1.6232742032249983</v>
      </c>
      <c r="L96" s="37">
        <f t="shared" si="18"/>
        <v>0.38875305623471879</v>
      </c>
      <c r="M96" s="37">
        <f t="shared" si="19"/>
        <v>0.6112469437652811</v>
      </c>
      <c r="N96" s="38">
        <v>192</v>
      </c>
      <c r="O96" s="38">
        <f t="shared" si="20"/>
        <v>115.2</v>
      </c>
      <c r="P96" s="38">
        <f t="shared" si="21"/>
        <v>71.245283018867937</v>
      </c>
      <c r="Q96" s="38">
        <f t="shared" si="22"/>
        <v>120.75471698113208</v>
      </c>
      <c r="R96" s="38">
        <f t="shared" si="23"/>
        <v>76.800000000000011</v>
      </c>
      <c r="S96" s="39">
        <f t="shared" si="24"/>
        <v>-5.5547169811320742</v>
      </c>
      <c r="T96" s="39">
        <f t="shared" si="25"/>
        <v>-5.5547169811320742</v>
      </c>
      <c r="U96" t="s">
        <v>159</v>
      </c>
      <c r="V96" t="s">
        <v>92</v>
      </c>
      <c r="W96" t="s">
        <v>173</v>
      </c>
      <c r="X96" s="48" t="s">
        <v>438</v>
      </c>
      <c r="Y96" s="41"/>
    </row>
    <row r="97" spans="1:25" ht="15" x14ac:dyDescent="0.25">
      <c r="A97">
        <v>1.84</v>
      </c>
      <c r="B97">
        <v>2.06</v>
      </c>
      <c r="C97" s="29">
        <f t="shared" si="17"/>
        <v>2.891515407344869E-2</v>
      </c>
      <c r="D97" s="30">
        <f>IF(OR($A97="",$B97=""),"",A97*'MPTO_working_2-way'!$G96)</f>
        <v>1.8932038834951457</v>
      </c>
      <c r="E97" s="32">
        <f>IF(OR($A97="",$B97=""),"",B97*'MPTO_working_2-way'!$G96)</f>
        <v>2.1195652173913042</v>
      </c>
      <c r="F97" s="30">
        <f>IF(OR($A97="",$B97=""),"",'MPTO_working_2-way'!D96)</f>
        <v>1.8902852583283463</v>
      </c>
      <c r="G97" s="32">
        <f>IF(OR($A97="",$B97=""),"",'MPTO_working_2-way'!E96)</f>
        <v>2.1232354918216445</v>
      </c>
      <c r="H97" s="30">
        <f>IF(OR($A97="",$B97=""),"",'OddsRatio_working_2-way'!M96)</f>
        <v>1.8901981971385247</v>
      </c>
      <c r="I97" s="30">
        <f>IF(OR($A97="",$B97=""),"",'OddsRatio_working_2-way'!N96)</f>
        <v>2.123345344008138</v>
      </c>
      <c r="J97" s="30">
        <f>IF('Log_working_2-way'!$D96="","",A97^('Log_working_2-way'!$D96))</f>
        <v>1.8888770989238437</v>
      </c>
      <c r="K97" s="32">
        <f>IF('Log_working_2-way'!$D96="","",B97^('Log_working_2-way'!$D96))</f>
        <v>2.1250149218724146</v>
      </c>
      <c r="L97" s="37">
        <f t="shared" si="18"/>
        <v>0.52820512820512822</v>
      </c>
      <c r="M97" s="37">
        <f t="shared" si="19"/>
        <v>0.47179487179487184</v>
      </c>
      <c r="N97" s="38">
        <v>193</v>
      </c>
      <c r="O97" s="38">
        <f t="shared" si="20"/>
        <v>88.108695652173907</v>
      </c>
      <c r="P97" s="38">
        <f t="shared" si="21"/>
        <v>99.310679611650485</v>
      </c>
      <c r="Q97" s="38">
        <f t="shared" si="22"/>
        <v>93.689320388349515</v>
      </c>
      <c r="R97" s="38">
        <f t="shared" si="23"/>
        <v>104.89130434782608</v>
      </c>
      <c r="S97" s="39">
        <f t="shared" si="24"/>
        <v>-5.5806247361756078</v>
      </c>
      <c r="T97" s="39">
        <f t="shared" si="25"/>
        <v>-5.5806247361755936</v>
      </c>
      <c r="U97" t="s">
        <v>155</v>
      </c>
      <c r="V97" t="s">
        <v>127</v>
      </c>
      <c r="W97" t="s">
        <v>173</v>
      </c>
      <c r="X97" s="48" t="s">
        <v>438</v>
      </c>
      <c r="Y97" s="41"/>
    </row>
    <row r="98" spans="1:25" ht="15" x14ac:dyDescent="0.25">
      <c r="A98">
        <v>2.27</v>
      </c>
      <c r="B98">
        <v>1.68</v>
      </c>
      <c r="C98" s="29">
        <f t="shared" si="17"/>
        <v>3.5766729599328695E-2</v>
      </c>
      <c r="D98" s="30">
        <f>IF(OR($A98="",$B98=""),"",A98*'MPTO_working_2-way'!$G97)</f>
        <v>2.3511904761904763</v>
      </c>
      <c r="E98" s="32">
        <f>IF(OR($A98="",$B98=""),"",B98*'MPTO_working_2-way'!$G97)</f>
        <v>1.7400881057268722</v>
      </c>
      <c r="F98" s="30">
        <f>IF(OR($A98="",$B98=""),"",'MPTO_working_2-way'!D97)</f>
        <v>2.3660503784588656</v>
      </c>
      <c r="G98" s="32">
        <f>IF(OR($A98="",$B98=""),"",'MPTO_working_2-way'!E97)</f>
        <v>1.7320374239258789</v>
      </c>
      <c r="H98" s="30">
        <f>IF(OR($A98="",$B98=""),"",'OddsRatio_working_2-way'!M97)</f>
        <v>2.3666188418222287</v>
      </c>
      <c r="I98" s="30">
        <f>IF(OR($A98="",$B98=""),"",'OddsRatio_working_2-way'!N97)</f>
        <v>1.7317329231804059</v>
      </c>
      <c r="J98" s="30">
        <f>IF('Log_working_2-way'!$D97="","",A98^('Log_working_2-way'!$D97))</f>
        <v>2.37348902776783</v>
      </c>
      <c r="K98" s="32">
        <f>IF('Log_working_2-way'!$D97="","",B98^('Log_working_2-way'!$D97))</f>
        <v>1.72807279838637</v>
      </c>
      <c r="L98" s="37">
        <f t="shared" si="18"/>
        <v>0.42531645569620252</v>
      </c>
      <c r="M98" s="37">
        <f t="shared" si="19"/>
        <v>0.57468354430379742</v>
      </c>
      <c r="N98" s="38">
        <v>194</v>
      </c>
      <c r="O98" s="38">
        <f t="shared" si="20"/>
        <v>108.5374449339207</v>
      </c>
      <c r="P98" s="38">
        <f t="shared" si="21"/>
        <v>78.523809523809533</v>
      </c>
      <c r="Q98" s="38">
        <f t="shared" si="22"/>
        <v>115.47619047619048</v>
      </c>
      <c r="R98" s="38">
        <f t="shared" si="23"/>
        <v>85.46255506607929</v>
      </c>
      <c r="S98" s="39">
        <f t="shared" si="24"/>
        <v>-6.9387455422697855</v>
      </c>
      <c r="T98" s="39">
        <f t="shared" si="25"/>
        <v>-6.938745542269757</v>
      </c>
      <c r="U98" t="s">
        <v>320</v>
      </c>
      <c r="V98" t="s">
        <v>321</v>
      </c>
      <c r="W98" t="s">
        <v>443</v>
      </c>
      <c r="X98" s="48" t="s">
        <v>438</v>
      </c>
      <c r="Y98" s="41"/>
    </row>
    <row r="99" spans="1:25" ht="15" x14ac:dyDescent="0.25">
      <c r="A99">
        <v>2.15</v>
      </c>
      <c r="B99">
        <v>1.76</v>
      </c>
      <c r="C99" s="29">
        <f t="shared" si="17"/>
        <v>3.3298097251585723E-2</v>
      </c>
      <c r="D99" s="30">
        <f>IF(OR($A99="",$B99=""),"",A99*'MPTO_working_2-way'!$G98)</f>
        <v>2.2215909090909092</v>
      </c>
      <c r="E99" s="32">
        <f>IF(OR($A99="",$B99=""),"",B99*'MPTO_working_2-way'!$G98)</f>
        <v>1.8186046511627909</v>
      </c>
      <c r="F99" s="30">
        <f>IF(OR($A99="",$B99=""),"",'MPTO_working_2-way'!D98)</f>
        <v>2.2298173246906305</v>
      </c>
      <c r="G99" s="32">
        <f>IF(OR($A99="",$B99=""),"",'MPTO_working_2-way'!E98)</f>
        <v>1.8131288931480596</v>
      </c>
      <c r="H99" s="30">
        <f>IF(OR($A99="",$B99=""),"",'OddsRatio_working_2-way'!M98)</f>
        <v>2.2301048307916052</v>
      </c>
      <c r="I99" s="30">
        <f>IF(OR($A99="",$B99=""),"",'OddsRatio_working_2-way'!N98)</f>
        <v>1.8129388446970602</v>
      </c>
      <c r="J99" s="30">
        <f>IF('Log_working_2-way'!$D98="","",A99^('Log_working_2-way'!$D98))</f>
        <v>2.2338767288490446</v>
      </c>
      <c r="K99" s="32">
        <f>IF('Log_working_2-way'!$D98="","",B99^('Log_working_2-way'!$D98))</f>
        <v>1.8104537322239227</v>
      </c>
      <c r="L99" s="37">
        <f t="shared" si="18"/>
        <v>0.45012787723785164</v>
      </c>
      <c r="M99" s="37">
        <f t="shared" si="19"/>
        <v>0.54987212276214825</v>
      </c>
      <c r="N99" s="38">
        <v>195</v>
      </c>
      <c r="O99" s="38">
        <f t="shared" si="20"/>
        <v>104.30232558139535</v>
      </c>
      <c r="P99" s="38">
        <f t="shared" si="21"/>
        <v>84.204545454545453</v>
      </c>
      <c r="Q99" s="38">
        <f t="shared" si="22"/>
        <v>110.79545454545456</v>
      </c>
      <c r="R99" s="38">
        <f t="shared" si="23"/>
        <v>90.697674418604649</v>
      </c>
      <c r="S99" s="39">
        <f t="shared" si="24"/>
        <v>-6.4931289640592098</v>
      </c>
      <c r="T99" s="39">
        <f t="shared" si="25"/>
        <v>-6.4931289640591956</v>
      </c>
      <c r="U99" t="s">
        <v>322</v>
      </c>
      <c r="V99" t="s">
        <v>323</v>
      </c>
      <c r="W99" t="s">
        <v>443</v>
      </c>
      <c r="X99" s="48" t="s">
        <v>438</v>
      </c>
      <c r="Y99" s="41"/>
    </row>
    <row r="100" spans="1:25" ht="15" x14ac:dyDescent="0.25">
      <c r="A100">
        <v>2.2400000000000002</v>
      </c>
      <c r="B100">
        <v>1.7</v>
      </c>
      <c r="C100" s="29">
        <f t="shared" si="17"/>
        <v>3.4663865546218364E-2</v>
      </c>
      <c r="D100" s="30">
        <f>IF(OR($A100="",$B100=""),"",A100*'MPTO_working_2-way'!$G99)</f>
        <v>2.3176470588235292</v>
      </c>
      <c r="E100" s="32">
        <f>IF(OR($A100="",$B100=""),"",B100*'MPTO_working_2-way'!$G99)</f>
        <v>1.7589285714285712</v>
      </c>
      <c r="F100" s="30">
        <f>IF(OR($A100="",$B100=""),"",'MPTO_working_2-way'!D99)</f>
        <v>2.3304773561811505</v>
      </c>
      <c r="G100" s="32">
        <f>IF(OR($A100="",$B100=""),"",'MPTO_working_2-way'!E99)</f>
        <v>1.7516099356025756</v>
      </c>
      <c r="H100" s="30">
        <f>IF(OR($A100="",$B100=""),"",'OddsRatio_working_2-way'!M99)</f>
        <v>2.3309502512973848</v>
      </c>
      <c r="I100" s="30">
        <f>IF(OR($A100="",$B100=""),"",'OddsRatio_working_2-way'!N99)</f>
        <v>1.7513428837969105</v>
      </c>
      <c r="J100" s="30">
        <f>IF('Log_working_2-way'!$D99="","",A100^('Log_working_2-way'!$D99))</f>
        <v>2.3368656510313084</v>
      </c>
      <c r="K100" s="32">
        <f>IF('Log_working_2-way'!$D99="","",B100^('Log_working_2-way'!$D99))</f>
        <v>1.7480183212340654</v>
      </c>
      <c r="L100" s="37">
        <f t="shared" si="18"/>
        <v>0.43147208121827418</v>
      </c>
      <c r="M100" s="37">
        <f t="shared" si="19"/>
        <v>0.56852791878172593</v>
      </c>
      <c r="N100" s="38">
        <v>196</v>
      </c>
      <c r="O100" s="38">
        <f t="shared" si="20"/>
        <v>108.5</v>
      </c>
      <c r="P100" s="38">
        <f t="shared" si="21"/>
        <v>80.705882352941174</v>
      </c>
      <c r="Q100" s="38">
        <f t="shared" si="22"/>
        <v>115.29411764705883</v>
      </c>
      <c r="R100" s="38">
        <f t="shared" si="23"/>
        <v>87.5</v>
      </c>
      <c r="S100" s="39">
        <f t="shared" si="24"/>
        <v>-6.794117647058826</v>
      </c>
      <c r="T100" s="39">
        <f t="shared" si="25"/>
        <v>-6.794117647058826</v>
      </c>
      <c r="U100" t="s">
        <v>324</v>
      </c>
      <c r="V100" t="s">
        <v>325</v>
      </c>
      <c r="W100" t="s">
        <v>443</v>
      </c>
      <c r="X100" s="48" t="s">
        <v>438</v>
      </c>
      <c r="Y100" s="41"/>
    </row>
    <row r="101" spans="1:25" s="35" customFormat="1" ht="15" x14ac:dyDescent="0.25">
      <c r="A101">
        <v>2.0299999999999998</v>
      </c>
      <c r="B101">
        <v>1.86</v>
      </c>
      <c r="C101" s="29">
        <f t="shared" si="17"/>
        <v>3.0245246040574214E-2</v>
      </c>
      <c r="D101" s="30">
        <f>IF(OR($A101="",$B101=""),"",A101*'MPTO_working_2-way'!$G100)</f>
        <v>2.0913978494623655</v>
      </c>
      <c r="E101" s="32">
        <f>IF(OR($A101="",$B101=""),"",B101*'MPTO_working_2-way'!$G100)</f>
        <v>1.9162561576354682</v>
      </c>
      <c r="F101" s="30">
        <f>IF(OR($A101="",$B101=""),"",'MPTO_working_2-way'!D100)</f>
        <v>2.0942925287037548</v>
      </c>
      <c r="G101" s="32">
        <f>IF(OR($A101="",$B101=""),"",'MPTO_working_2-way'!E100)</f>
        <v>1.9138324294186226</v>
      </c>
      <c r="H101" s="30">
        <f>IF(OR($A101="",$B101=""),"",'OddsRatio_working_2-way'!M100)</f>
        <v>2.0943831224048783</v>
      </c>
      <c r="I101" s="30">
        <f>IF(OR($A101="",$B101=""),"",'OddsRatio_working_2-way'!N100)</f>
        <v>1.9137567818137824</v>
      </c>
      <c r="J101" s="30">
        <f>IF('Log_working_2-way'!$D100="","",A101^('Log_working_2-way'!$D100))</f>
        <v>2.0957003958101184</v>
      </c>
      <c r="K101" s="32">
        <f>IF('Log_working_2-way'!$D100="","",B101^('Log_working_2-way'!$D100))</f>
        <v>1.9126582447390832</v>
      </c>
      <c r="L101" s="37">
        <f t="shared" si="18"/>
        <v>0.47814910025706941</v>
      </c>
      <c r="M101" s="37">
        <f t="shared" si="19"/>
        <v>0.52185089974293053</v>
      </c>
      <c r="N101" s="38">
        <v>197</v>
      </c>
      <c r="O101" s="38">
        <f t="shared" si="20"/>
        <v>99.955665024630534</v>
      </c>
      <c r="P101" s="38">
        <f t="shared" si="21"/>
        <v>91.086021505376351</v>
      </c>
      <c r="Q101" s="38">
        <f t="shared" si="22"/>
        <v>105.91397849462365</v>
      </c>
      <c r="R101" s="38">
        <f t="shared" si="23"/>
        <v>97.044334975369466</v>
      </c>
      <c r="S101" s="39">
        <f t="shared" si="24"/>
        <v>-5.9583134699931151</v>
      </c>
      <c r="T101" s="39">
        <f t="shared" si="25"/>
        <v>-5.9583134699931151</v>
      </c>
      <c r="U101" t="s">
        <v>326</v>
      </c>
      <c r="V101" t="s">
        <v>327</v>
      </c>
      <c r="W101" t="s">
        <v>443</v>
      </c>
      <c r="X101" s="48" t="s">
        <v>438</v>
      </c>
      <c r="Y101" s="41"/>
    </row>
    <row r="102" spans="1:25" ht="15" x14ac:dyDescent="0.25">
      <c r="A102">
        <v>2.34</v>
      </c>
      <c r="B102">
        <v>1.65</v>
      </c>
      <c r="C102" s="29">
        <f t="shared" si="17"/>
        <v>3.3411033411033575E-2</v>
      </c>
      <c r="D102" s="30">
        <f>IF(OR($A102="",$B102=""),"",A102*'MPTO_working_2-way'!$G101)</f>
        <v>2.4181818181818184</v>
      </c>
      <c r="E102" s="32">
        <f>IF(OR($A102="",$B102=""),"",B102*'MPTO_working_2-way'!$G101)</f>
        <v>1.7051282051282053</v>
      </c>
      <c r="F102" s="30">
        <f>IF(OR($A102="",$B102=""),"",'MPTO_working_2-way'!D101)</f>
        <v>2.4351939451277205</v>
      </c>
      <c r="G102" s="32">
        <f>IF(OR($A102="",$B102=""),"",'MPTO_working_2-way'!E101)</f>
        <v>1.6967699406723797</v>
      </c>
      <c r="H102" s="30">
        <f>IF(OR($A102="",$B102=""),"",'OddsRatio_working_2-way'!M101)</f>
        <v>2.4358058578855508</v>
      </c>
      <c r="I102" s="30">
        <f>IF(OR($A102="",$B102=""),"",'OddsRatio_working_2-way'!N101)</f>
        <v>1.6964729907653791</v>
      </c>
      <c r="J102" s="30">
        <f>IF('Log_working_2-way'!$D101="","",A102^('Log_working_2-way'!$D101))</f>
        <v>2.4436741668534787</v>
      </c>
      <c r="K102" s="32">
        <f>IF('Log_working_2-way'!$D101="","",B102^('Log_working_2-way'!$D101))</f>
        <v>1.6926770755893317</v>
      </c>
      <c r="L102" s="37">
        <f t="shared" si="18"/>
        <v>0.41353383458646614</v>
      </c>
      <c r="M102" s="37">
        <f t="shared" si="19"/>
        <v>0.5864661654135338</v>
      </c>
      <c r="N102" s="38">
        <v>198</v>
      </c>
      <c r="O102" s="38">
        <f t="shared" si="20"/>
        <v>113.38461538461539</v>
      </c>
      <c r="P102" s="38">
        <f t="shared" si="21"/>
        <v>78</v>
      </c>
      <c r="Q102" s="38">
        <f t="shared" si="22"/>
        <v>120</v>
      </c>
      <c r="R102" s="38">
        <f t="shared" si="23"/>
        <v>84.615384615384627</v>
      </c>
      <c r="S102" s="39">
        <f t="shared" si="24"/>
        <v>-6.6153846153846132</v>
      </c>
      <c r="T102" s="39">
        <f t="shared" si="25"/>
        <v>-6.6153846153846274</v>
      </c>
      <c r="U102" t="s">
        <v>328</v>
      </c>
      <c r="V102" t="s">
        <v>329</v>
      </c>
      <c r="W102" t="s">
        <v>443</v>
      </c>
      <c r="X102" s="48" t="s">
        <v>438</v>
      </c>
      <c r="Y102" s="41"/>
    </row>
    <row r="103" spans="1:25" ht="15" x14ac:dyDescent="0.25">
      <c r="A103">
        <v>2.14</v>
      </c>
      <c r="B103">
        <v>1.77</v>
      </c>
      <c r="C103" s="29">
        <f t="shared" si="17"/>
        <v>3.2261471038597556E-2</v>
      </c>
      <c r="D103" s="30">
        <f>IF(OR($A103="",$B103=""),"",A103*'MPTO_working_2-way'!$G102)</f>
        <v>2.2090395480225991</v>
      </c>
      <c r="E103" s="32">
        <f>IF(OR($A103="",$B103=""),"",B103*'MPTO_working_2-way'!$G102)</f>
        <v>1.8271028037383177</v>
      </c>
      <c r="F103" s="30">
        <f>IF(OR($A103="",$B103=""),"",'MPTO_working_2-way'!D102)</f>
        <v>2.216513546725964</v>
      </c>
      <c r="G103" s="32">
        <f>IF(OR($A103="",$B103=""),"",'MPTO_working_2-way'!E102)</f>
        <v>1.822021261243927</v>
      </c>
      <c r="H103" s="30">
        <f>IF(OR($A103="",$B103=""),"",'OddsRatio_working_2-way'!M102)</f>
        <v>2.2167659925061516</v>
      </c>
      <c r="I103" s="30">
        <f>IF(OR($A103="",$B103=""),"",'OddsRatio_working_2-way'!N102)</f>
        <v>1.8218507142366114</v>
      </c>
      <c r="J103" s="30">
        <f>IF('Log_working_2-way'!$D102="","",A103^('Log_working_2-way'!$D102))</f>
        <v>2.2201875884465903</v>
      </c>
      <c r="K103" s="32">
        <f>IF('Log_working_2-way'!$D102="","",B103^('Log_working_2-way'!$D102))</f>
        <v>1.8195461168991689</v>
      </c>
      <c r="L103" s="37">
        <f t="shared" si="18"/>
        <v>0.45268542199488487</v>
      </c>
      <c r="M103" s="37">
        <f t="shared" si="19"/>
        <v>0.54731457800511507</v>
      </c>
      <c r="N103" s="38">
        <v>199</v>
      </c>
      <c r="O103" s="38">
        <f t="shared" si="20"/>
        <v>106.00934579439253</v>
      </c>
      <c r="P103" s="38">
        <f t="shared" si="21"/>
        <v>86.570621468926561</v>
      </c>
      <c r="Q103" s="38">
        <f t="shared" si="22"/>
        <v>112.42937853107345</v>
      </c>
      <c r="R103" s="38">
        <f t="shared" si="23"/>
        <v>92.99065420560747</v>
      </c>
      <c r="S103" s="39">
        <f t="shared" si="24"/>
        <v>-6.4200327366809233</v>
      </c>
      <c r="T103" s="39">
        <f t="shared" si="25"/>
        <v>-6.4200327366809091</v>
      </c>
      <c r="U103" t="s">
        <v>330</v>
      </c>
      <c r="V103" t="s">
        <v>331</v>
      </c>
      <c r="W103" t="s">
        <v>443</v>
      </c>
      <c r="X103" s="48" t="s">
        <v>438</v>
      </c>
      <c r="Y103" s="41"/>
    </row>
    <row r="104" spans="1:25" ht="15" x14ac:dyDescent="0.25">
      <c r="A104">
        <v>2.2000000000000002</v>
      </c>
      <c r="B104">
        <v>1.73</v>
      </c>
      <c r="C104" s="29">
        <f t="shared" si="17"/>
        <v>3.2580136626379375E-2</v>
      </c>
      <c r="D104" s="30">
        <f>IF(OR($A104="",$B104=""),"",A104*'MPTO_working_2-way'!$G103)</f>
        <v>2.2716763005780347</v>
      </c>
      <c r="E104" s="32">
        <f>IF(OR($A104="",$B104=""),"",B104*'MPTO_working_2-way'!$G103)</f>
        <v>1.7863636363636364</v>
      </c>
      <c r="F104" s="30">
        <f>IF(OR($A104="",$B104=""),"",'MPTO_working_2-way'!D103)</f>
        <v>2.2817745803357314</v>
      </c>
      <c r="G104" s="32">
        <f>IF(OR($A104="",$B104=""),"",'MPTO_working_2-way'!E103)</f>
        <v>1.7801683816651075</v>
      </c>
      <c r="H104" s="30">
        <f>IF(OR($A104="",$B104=""),"",'OddsRatio_working_2-way'!M103)</f>
        <v>2.2821215295120645</v>
      </c>
      <c r="I104" s="30">
        <f>IF(OR($A104="",$B104=""),"",'OddsRatio_working_2-way'!N103)</f>
        <v>1.7799572637865058</v>
      </c>
      <c r="J104" s="30">
        <f>IF('Log_working_2-way'!$D103="","",A104^('Log_working_2-way'!$D103))</f>
        <v>2.2867575998445693</v>
      </c>
      <c r="K104" s="32">
        <f>IF('Log_working_2-way'!$D103="","",B104^('Log_working_2-way'!$D103))</f>
        <v>1.7771471488652957</v>
      </c>
      <c r="L104" s="37">
        <f t="shared" si="18"/>
        <v>0.44020356234096691</v>
      </c>
      <c r="M104" s="37">
        <f t="shared" si="19"/>
        <v>0.55979643765903309</v>
      </c>
      <c r="N104" s="38">
        <v>200</v>
      </c>
      <c r="O104" s="38">
        <f t="shared" si="20"/>
        <v>109.09090909090911</v>
      </c>
      <c r="P104" s="38">
        <f t="shared" si="21"/>
        <v>84.393063583815035</v>
      </c>
      <c r="Q104" s="38">
        <f t="shared" si="22"/>
        <v>115.60693641618498</v>
      </c>
      <c r="R104" s="38">
        <f t="shared" si="23"/>
        <v>90.909090909090907</v>
      </c>
      <c r="S104" s="39">
        <f t="shared" si="24"/>
        <v>-6.5160273252758714</v>
      </c>
      <c r="T104" s="39">
        <f t="shared" si="25"/>
        <v>-6.5160273252758714</v>
      </c>
      <c r="U104" t="s">
        <v>332</v>
      </c>
      <c r="V104" t="s">
        <v>333</v>
      </c>
      <c r="W104" t="s">
        <v>443</v>
      </c>
      <c r="X104" s="48" t="s">
        <v>438</v>
      </c>
      <c r="Y104" s="41"/>
    </row>
    <row r="105" spans="1:25" ht="15" x14ac:dyDescent="0.25">
      <c r="A105">
        <v>1.99</v>
      </c>
      <c r="B105">
        <v>1.9</v>
      </c>
      <c r="C105" s="29">
        <f t="shared" si="17"/>
        <v>2.8828352287754377E-2</v>
      </c>
      <c r="D105" s="30">
        <f>IF(OR($A105="",$B105=""),"",A105*'MPTO_working_2-way'!$G104)</f>
        <v>2.0473684210526311</v>
      </c>
      <c r="E105" s="32">
        <f>IF(OR($A105="",$B105=""),"",B105*'MPTO_working_2-way'!$G104)</f>
        <v>1.9547738693467331</v>
      </c>
      <c r="F105" s="30">
        <f>IF(OR($A105="",$B105=""),"",'MPTO_working_2-way'!D104)</f>
        <v>2.0487672717420748</v>
      </c>
      <c r="G105" s="32">
        <f>IF(OR($A105="",$B105=""),"",'MPTO_working_2-way'!E104)</f>
        <v>1.9535003874967702</v>
      </c>
      <c r="H105" s="30">
        <f>IF(OR($A105="",$B105=""),"",'OddsRatio_working_2-way'!M104)</f>
        <v>2.0488088481701512</v>
      </c>
      <c r="I105" s="30">
        <f>IF(OR($A105="",$B105=""),"",'OddsRatio_working_2-way'!N104)</f>
        <v>1.9534625892455926</v>
      </c>
      <c r="J105" s="30">
        <f>IF('Log_working_2-way'!$D104="","",A105^('Log_working_2-way'!$D104))</f>
        <v>2.0494438264048878</v>
      </c>
      <c r="K105" s="32">
        <f>IF('Log_working_2-way'!$D104="","",B105^('Log_working_2-way'!$D104))</f>
        <v>1.9528856855785393</v>
      </c>
      <c r="L105" s="37">
        <f t="shared" si="18"/>
        <v>0.48843187660668391</v>
      </c>
      <c r="M105" s="37">
        <f t="shared" si="19"/>
        <v>0.51156812339331637</v>
      </c>
      <c r="N105" s="38">
        <v>201</v>
      </c>
      <c r="O105" s="38">
        <f t="shared" si="20"/>
        <v>99.994974874371849</v>
      </c>
      <c r="P105" s="38">
        <f t="shared" si="21"/>
        <v>95.210526315789451</v>
      </c>
      <c r="Q105" s="38">
        <f t="shared" si="22"/>
        <v>105.78947368421052</v>
      </c>
      <c r="R105" s="38">
        <f t="shared" si="23"/>
        <v>101.00502512562814</v>
      </c>
      <c r="S105" s="39">
        <f t="shared" si="24"/>
        <v>-5.7944988098386716</v>
      </c>
      <c r="T105" s="39">
        <f t="shared" si="25"/>
        <v>-5.7944988098386858</v>
      </c>
      <c r="U105" t="s">
        <v>334</v>
      </c>
      <c r="V105" t="s">
        <v>335</v>
      </c>
      <c r="W105" t="s">
        <v>443</v>
      </c>
      <c r="X105" s="48" t="s">
        <v>438</v>
      </c>
      <c r="Y105" s="41"/>
    </row>
    <row r="106" spans="1:25" ht="15" x14ac:dyDescent="0.25">
      <c r="A106">
        <v>1.51</v>
      </c>
      <c r="B106">
        <v>2.67</v>
      </c>
      <c r="C106" s="29">
        <f t="shared" si="17"/>
        <v>3.678349083513166E-2</v>
      </c>
      <c r="D106" s="30">
        <f>IF(OR($A106="",$B106=""),"",A106*'MPTO_working_2-way'!$G105)</f>
        <v>1.5655430711610487</v>
      </c>
      <c r="E106" s="32">
        <f>IF(OR($A106="",$B106=""),"",B106*'MPTO_working_2-way'!$G105)</f>
        <v>2.7682119205298013</v>
      </c>
      <c r="F106" s="30">
        <f>IF(OR($A106="",$B106=""),"",'MPTO_working_2-way'!D105)</f>
        <v>1.5531328851821176</v>
      </c>
      <c r="G106" s="32">
        <f>IF(OR($A106="",$B106=""),"",'MPTO_working_2-way'!E105)</f>
        <v>2.8078838318765889</v>
      </c>
      <c r="H106" s="30">
        <f>IF(OR($A106="",$B106=""),"",'OddsRatio_working_2-way'!M105)</f>
        <v>1.5526203231486206</v>
      </c>
      <c r="I106" s="30">
        <f>IF(OR($A106="",$B106=""),"",'OddsRatio_working_2-way'!N105)</f>
        <v>2.8095606659964649</v>
      </c>
      <c r="J106" s="30">
        <f>IF('Log_working_2-way'!$D105="","",A106^('Log_working_2-way'!$D105))</f>
        <v>1.5469474178421523</v>
      </c>
      <c r="K106" s="32">
        <f>IF('Log_working_2-way'!$D105="","",B106^('Log_working_2-way'!$D105))</f>
        <v>2.8283293190137564</v>
      </c>
      <c r="L106" s="37">
        <f t="shared" si="18"/>
        <v>0.63875598086124397</v>
      </c>
      <c r="M106" s="37">
        <f t="shared" si="19"/>
        <v>0.36124401913875598</v>
      </c>
      <c r="N106" s="38">
        <v>202</v>
      </c>
      <c r="O106" s="38">
        <f t="shared" si="20"/>
        <v>68.225165562913901</v>
      </c>
      <c r="P106" s="38">
        <f t="shared" si="21"/>
        <v>126.34456928838954</v>
      </c>
      <c r="Q106" s="38">
        <f t="shared" si="22"/>
        <v>75.655430711610492</v>
      </c>
      <c r="R106" s="38">
        <f t="shared" si="23"/>
        <v>133.7748344370861</v>
      </c>
      <c r="S106" s="39">
        <f t="shared" si="24"/>
        <v>-7.4302651486965914</v>
      </c>
      <c r="T106" s="39">
        <f t="shared" si="25"/>
        <v>-7.430265148696563</v>
      </c>
      <c r="U106" t="s">
        <v>336</v>
      </c>
      <c r="V106" t="s">
        <v>337</v>
      </c>
      <c r="W106" t="s">
        <v>174</v>
      </c>
      <c r="X106" s="48" t="s">
        <v>438</v>
      </c>
      <c r="Y106" s="41"/>
    </row>
    <row r="107" spans="1:25" ht="15" x14ac:dyDescent="0.25">
      <c r="A107">
        <v>1.42</v>
      </c>
      <c r="B107">
        <v>2.96</v>
      </c>
      <c r="C107" s="29">
        <f t="shared" si="17"/>
        <v>4.2063189950513946E-2</v>
      </c>
      <c r="D107" s="30">
        <f>IF(OR($A107="",$B107=""),"",A107*'MPTO_working_2-way'!$G106)</f>
        <v>1.4797297297297298</v>
      </c>
      <c r="E107" s="32">
        <f>IF(OR($A107="",$B107=""),"",B107*'MPTO_working_2-way'!$G106)</f>
        <v>3.0845070422535215</v>
      </c>
      <c r="F107" s="30">
        <f>IF(OR($A107="",$B107=""),"",'MPTO_working_2-way'!D106)</f>
        <v>1.4637136091377629</v>
      </c>
      <c r="G107" s="32">
        <f>IF(OR($A107="",$B107=""),"",'MPTO_working_2-way'!E106)</f>
        <v>3.1565034544908381</v>
      </c>
      <c r="H107" s="30">
        <f>IF(OR($A107="",$B107=""),"",'OddsRatio_working_2-way'!M106)</f>
        <v>1.4629100498862757</v>
      </c>
      <c r="I107" s="30">
        <f>IF(OR($A107="",$B107=""),"",'OddsRatio_working_2-way'!N106)</f>
        <v>3.1602468994692869</v>
      </c>
      <c r="J107" s="30">
        <f>IF('Log_working_2-way'!$D106="","",A107^('Log_working_2-way'!$D106))</f>
        <v>1.4555282691061644</v>
      </c>
      <c r="K107" s="32">
        <f>IF('Log_working_2-way'!$D106="","",B107^('Log_working_2-way'!$D106))</f>
        <v>3.1952534404945467</v>
      </c>
      <c r="L107" s="37">
        <f t="shared" si="18"/>
        <v>0.67579908675799083</v>
      </c>
      <c r="M107" s="37">
        <f t="shared" si="19"/>
        <v>0.32420091324200911</v>
      </c>
      <c r="N107" s="38">
        <v>203</v>
      </c>
      <c r="O107" s="38">
        <f t="shared" si="20"/>
        <v>60.04225352112676</v>
      </c>
      <c r="P107" s="38">
        <f t="shared" si="21"/>
        <v>134.41891891891891</v>
      </c>
      <c r="Q107" s="38">
        <f t="shared" si="22"/>
        <v>68.581081081081081</v>
      </c>
      <c r="R107" s="38">
        <f t="shared" si="23"/>
        <v>142.95774647887325</v>
      </c>
      <c r="S107" s="39">
        <f t="shared" si="24"/>
        <v>-8.5388275599543206</v>
      </c>
      <c r="T107" s="39">
        <f t="shared" si="25"/>
        <v>-8.538827559954342</v>
      </c>
      <c r="U107" t="s">
        <v>338</v>
      </c>
      <c r="V107" t="s">
        <v>166</v>
      </c>
      <c r="W107" t="s">
        <v>174</v>
      </c>
      <c r="X107" s="48" t="s">
        <v>438</v>
      </c>
      <c r="Y107" s="41"/>
    </row>
    <row r="108" spans="1:25" ht="15" x14ac:dyDescent="0.25">
      <c r="A108">
        <v>1.5</v>
      </c>
      <c r="B108">
        <v>2.68</v>
      </c>
      <c r="C108" s="29">
        <f t="shared" si="17"/>
        <v>3.9800995024875441E-2</v>
      </c>
      <c r="D108" s="30">
        <f>IF(OR($A108="",$B108=""),"",A108*'MPTO_working_2-way'!$G107)</f>
        <v>1.5597014925373132</v>
      </c>
      <c r="E108" s="32">
        <f>IF(OR($A108="",$B108=""),"",B108*'MPTO_working_2-way'!$G107)</f>
        <v>2.7866666666666662</v>
      </c>
      <c r="F108" s="30">
        <f>IF(OR($A108="",$B108=""),"",'MPTO_working_2-way'!D107)</f>
        <v>1.546153846153846</v>
      </c>
      <c r="G108" s="32">
        <f>IF(OR($A108="",$B108=""),"",'MPTO_working_2-way'!E107)</f>
        <v>2.8309859154929571</v>
      </c>
      <c r="H108" s="30">
        <f>IF(OR($A108="",$B108=""),"",'OddsRatio_working_2-way'!M107)</f>
        <v>1.545544725589981</v>
      </c>
      <c r="I108" s="30">
        <f>IF(OR($A108="",$B108=""),"",'OddsRatio_working_2-way'!N107)</f>
        <v>2.8330302779823358</v>
      </c>
      <c r="J108" s="30">
        <f>IF('Log_working_2-way'!$D107="","",A108^('Log_working_2-way'!$D107))</f>
        <v>1.5393408620921092</v>
      </c>
      <c r="K108" s="32">
        <f>IF('Log_working_2-way'!$D107="","",B108^('Log_working_2-way'!$D107))</f>
        <v>2.8541150324126194</v>
      </c>
      <c r="L108" s="37">
        <f t="shared" si="18"/>
        <v>0.6411483253588518</v>
      </c>
      <c r="M108" s="37">
        <f t="shared" si="19"/>
        <v>0.35885167464114837</v>
      </c>
      <c r="N108" s="38">
        <v>204</v>
      </c>
      <c r="O108" s="38">
        <f t="shared" si="20"/>
        <v>68</v>
      </c>
      <c r="P108" s="38">
        <f t="shared" si="21"/>
        <v>127.88059701492537</v>
      </c>
      <c r="Q108" s="38">
        <f t="shared" si="22"/>
        <v>76.119402985074615</v>
      </c>
      <c r="R108" s="38">
        <f t="shared" si="23"/>
        <v>136</v>
      </c>
      <c r="S108" s="39">
        <f t="shared" si="24"/>
        <v>-8.1194029850746148</v>
      </c>
      <c r="T108" s="39">
        <f t="shared" si="25"/>
        <v>-8.119402985074629</v>
      </c>
      <c r="U108" t="s">
        <v>339</v>
      </c>
      <c r="V108" t="s">
        <v>340</v>
      </c>
      <c r="W108" t="s">
        <v>174</v>
      </c>
      <c r="X108" s="48" t="s">
        <v>438</v>
      </c>
      <c r="Y108" s="41"/>
    </row>
    <row r="109" spans="1:25" ht="15" x14ac:dyDescent="0.25">
      <c r="A109">
        <v>2.2999999999999998</v>
      </c>
      <c r="B109">
        <v>1.67</v>
      </c>
      <c r="C109" s="29">
        <f t="shared" si="17"/>
        <v>3.3585003905233002E-2</v>
      </c>
      <c r="D109" s="30">
        <f>IF(OR($A109="",$B109=""),"",A109*'MPTO_working_2-way'!$G108)</f>
        <v>2.3772455089820359</v>
      </c>
      <c r="E109" s="32">
        <f>IF(OR($A109="",$B109=""),"",B109*'MPTO_working_2-way'!$G108)</f>
        <v>1.7260869565217389</v>
      </c>
      <c r="F109" s="30">
        <f>IF(OR($A109="",$B109=""),"",'MPTO_working_2-way'!D108)</f>
        <v>2.3924011211460603</v>
      </c>
      <c r="G109" s="32">
        <f>IF(OR($A109="",$B109=""),"",'MPTO_working_2-way'!E108)</f>
        <v>1.7181838514873629</v>
      </c>
      <c r="H109" s="30">
        <f>IF(OR($A109="",$B109=""),"",'OddsRatio_working_2-way'!M108)</f>
        <v>2.3929459815307572</v>
      </c>
      <c r="I109" s="30">
        <f>IF(OR($A109="",$B109=""),"",'OddsRatio_working_2-way'!N108)</f>
        <v>1.7179029289427752</v>
      </c>
      <c r="J109" s="30">
        <f>IF('Log_working_2-way'!$D108="","",A109^('Log_working_2-way'!$D108))</f>
        <v>2.399943779582375</v>
      </c>
      <c r="K109" s="32">
        <f>IF('Log_working_2-way'!$D108="","",B109^('Log_working_2-way'!$D108))</f>
        <v>1.7143143993241288</v>
      </c>
      <c r="L109" s="37">
        <f t="shared" si="18"/>
        <v>0.42065491183879095</v>
      </c>
      <c r="M109" s="37">
        <f t="shared" si="19"/>
        <v>0.57934508816120911</v>
      </c>
      <c r="N109" s="38">
        <v>205</v>
      </c>
      <c r="O109" s="38">
        <f t="shared" si="20"/>
        <v>115.8695652173913</v>
      </c>
      <c r="P109" s="38">
        <f t="shared" si="21"/>
        <v>82.245508982035915</v>
      </c>
      <c r="Q109" s="38">
        <f t="shared" si="22"/>
        <v>122.75449101796409</v>
      </c>
      <c r="R109" s="38">
        <f t="shared" si="23"/>
        <v>89.130434782608702</v>
      </c>
      <c r="S109" s="39">
        <f t="shared" si="24"/>
        <v>-6.8849258005727876</v>
      </c>
      <c r="T109" s="39">
        <f t="shared" si="25"/>
        <v>-6.8849258005727876</v>
      </c>
      <c r="U109" t="s">
        <v>341</v>
      </c>
      <c r="V109" t="s">
        <v>342</v>
      </c>
      <c r="W109" t="s">
        <v>448</v>
      </c>
      <c r="X109" s="48" t="s">
        <v>438</v>
      </c>
      <c r="Y109" s="41"/>
    </row>
    <row r="110" spans="1:25" ht="15" x14ac:dyDescent="0.25">
      <c r="A110">
        <v>1.74</v>
      </c>
      <c r="B110">
        <v>2.1800000000000002</v>
      </c>
      <c r="C110" s="29">
        <f t="shared" si="17"/>
        <v>3.3428240008436028E-2</v>
      </c>
      <c r="D110" s="30">
        <f>IF(OR($A110="",$B110=""),"",A110*'MPTO_working_2-way'!$G109)</f>
        <v>1.7981651376146788</v>
      </c>
      <c r="E110" s="32">
        <f>IF(OR($A110="",$B110=""),"",B110*'MPTO_working_2-way'!$G109)</f>
        <v>2.2528735632183907</v>
      </c>
      <c r="F110" s="30">
        <f>IF(OR($A110="",$B110=""),"",'MPTO_working_2-way'!D109)</f>
        <v>1.7921194368326561</v>
      </c>
      <c r="G110" s="32">
        <f>IF(OR($A110="",$B110=""),"",'MPTO_working_2-way'!E109)</f>
        <v>2.2624358821424311</v>
      </c>
      <c r="H110" s="30">
        <f>IF(OR($A110="",$B110=""),"",'OddsRatio_working_2-way'!M109)</f>
        <v>1.7919082295744857</v>
      </c>
      <c r="I110" s="30">
        <f>IF(OR($A110="",$B110=""),"",'OddsRatio_working_2-way'!N109)</f>
        <v>2.26277258229445</v>
      </c>
      <c r="J110" s="30">
        <f>IF('Log_working_2-way'!$D109="","",A110^('Log_working_2-way'!$D109))</f>
        <v>1.7891643629660847</v>
      </c>
      <c r="K110" s="32">
        <f>IF('Log_working_2-way'!$D109="","",B110^('Log_working_2-way'!$D109))</f>
        <v>2.2671631499443738</v>
      </c>
      <c r="L110" s="37">
        <f t="shared" si="18"/>
        <v>0.55612244897959184</v>
      </c>
      <c r="M110" s="37">
        <f t="shared" si="19"/>
        <v>0.44387755102040816</v>
      </c>
      <c r="N110" s="38">
        <v>206</v>
      </c>
      <c r="O110" s="38">
        <f t="shared" si="20"/>
        <v>87.609195402298838</v>
      </c>
      <c r="P110" s="38">
        <f t="shared" si="21"/>
        <v>111.50458715596332</v>
      </c>
      <c r="Q110" s="38">
        <f t="shared" si="22"/>
        <v>94.495412844036693</v>
      </c>
      <c r="R110" s="38">
        <f t="shared" si="23"/>
        <v>118.39080459770115</v>
      </c>
      <c r="S110" s="39">
        <f t="shared" si="24"/>
        <v>-6.8862174417378554</v>
      </c>
      <c r="T110" s="39">
        <f t="shared" si="25"/>
        <v>-6.886217441737827</v>
      </c>
      <c r="U110" t="s">
        <v>343</v>
      </c>
      <c r="V110" t="s">
        <v>344</v>
      </c>
      <c r="W110" t="s">
        <v>448</v>
      </c>
      <c r="X110" s="48" t="s">
        <v>438</v>
      </c>
      <c r="Y110" s="41"/>
    </row>
    <row r="111" spans="1:25" ht="15" x14ac:dyDescent="0.25">
      <c r="A111">
        <v>1.74</v>
      </c>
      <c r="B111">
        <v>2.19</v>
      </c>
      <c r="C111" s="29">
        <f t="shared" si="17"/>
        <v>3.1333648244370904E-2</v>
      </c>
      <c r="D111" s="30">
        <f>IF(OR($A111="",$B111=""),"",A111*'MPTO_working_2-way'!$G110)</f>
        <v>1.7945205479452053</v>
      </c>
      <c r="E111" s="32">
        <f>IF(OR($A111="",$B111=""),"",B111*'MPTO_working_2-way'!$G110)</f>
        <v>2.2586206896551722</v>
      </c>
      <c r="F111" s="30">
        <f>IF(OR($A111="",$B111=""),"",'MPTO_working_2-way'!D110)</f>
        <v>1.7887621461765948</v>
      </c>
      <c r="G111" s="32">
        <f>IF(OR($A111="",$B111=""),"",'MPTO_working_2-way'!E110)</f>
        <v>2.2678093197643276</v>
      </c>
      <c r="H111" s="30">
        <f>IF(OR($A111="",$B111=""),"",'OddsRatio_working_2-way'!M110)</f>
        <v>1.7885738643245783</v>
      </c>
      <c r="I111" s="30">
        <f>IF(OR($A111="",$B111=""),"",'OddsRatio_working_2-way'!N110)</f>
        <v>2.2681120250624973</v>
      </c>
      <c r="J111" s="30">
        <f>IF('Log_working_2-way'!$D110="","",A111^('Log_working_2-way'!$D110))</f>
        <v>1.7859641468844982</v>
      </c>
      <c r="K111" s="32">
        <f>IF('Log_working_2-way'!$D110="","",B111^('Log_working_2-way'!$D110))</f>
        <v>2.2723226675973618</v>
      </c>
      <c r="L111" s="37">
        <f t="shared" si="18"/>
        <v>0.5572519083969466</v>
      </c>
      <c r="M111" s="37">
        <f t="shared" si="19"/>
        <v>0.44274809160305351</v>
      </c>
      <c r="N111" s="38">
        <v>207</v>
      </c>
      <c r="O111" s="38">
        <f t="shared" si="20"/>
        <v>88.034482758620683</v>
      </c>
      <c r="P111" s="38">
        <f t="shared" si="21"/>
        <v>112.47945205479452</v>
      </c>
      <c r="Q111" s="38">
        <f t="shared" si="22"/>
        <v>94.520547945205479</v>
      </c>
      <c r="R111" s="38">
        <f t="shared" si="23"/>
        <v>118.9655172413793</v>
      </c>
      <c r="S111" s="39">
        <f t="shared" si="24"/>
        <v>-6.4860651865847956</v>
      </c>
      <c r="T111" s="39">
        <f t="shared" si="25"/>
        <v>-6.4860651865847814</v>
      </c>
      <c r="U111" t="s">
        <v>138</v>
      </c>
      <c r="V111" t="s">
        <v>168</v>
      </c>
      <c r="W111" t="s">
        <v>175</v>
      </c>
      <c r="X111" s="48" t="s">
        <v>438</v>
      </c>
      <c r="Y111" s="41"/>
    </row>
    <row r="112" spans="1:25" ht="15" x14ac:dyDescent="0.25">
      <c r="A112">
        <v>1.34</v>
      </c>
      <c r="B112">
        <v>3.29</v>
      </c>
      <c r="C112" s="29">
        <f t="shared" si="17"/>
        <v>5.0220024497572791E-2</v>
      </c>
      <c r="D112" s="30">
        <f>IF(OR($A112="",$B112=""),"",A112*'MPTO_working_2-way'!$G111)</f>
        <v>1.4072948328267476</v>
      </c>
      <c r="E112" s="32">
        <f>IF(OR($A112="",$B112=""),"",B112*'MPTO_working_2-way'!$G111)</f>
        <v>3.4552238805970146</v>
      </c>
      <c r="F112" s="30">
        <f>IF(OR($A112="",$B112=""),"",'MPTO_working_2-way'!D111)</f>
        <v>1.3866574403170508</v>
      </c>
      <c r="G112" s="32">
        <f>IF(OR($A112="",$B112=""),"",'MPTO_working_2-way'!E111)</f>
        <v>3.5862686081509794</v>
      </c>
      <c r="H112" s="30">
        <f>IF(OR($A112="",$B112=""),"",'OddsRatio_working_2-way'!M111)</f>
        <v>1.3853201470472625</v>
      </c>
      <c r="I112" s="30">
        <f>IF(OR($A112="",$B112=""),"",'OddsRatio_working_2-way'!N111)</f>
        <v>3.5952445198183263</v>
      </c>
      <c r="J112" s="30">
        <f>IF('Log_working_2-way'!$D111="","",A112^('Log_working_2-way'!$D111))</f>
        <v>1.3757105422429625</v>
      </c>
      <c r="K112" s="32">
        <f>IF('Log_working_2-way'!$D111="","",B112^('Log_working_2-way'!$D111))</f>
        <v>3.6616234774931282</v>
      </c>
      <c r="L112" s="37">
        <f t="shared" si="18"/>
        <v>0.71058315334773225</v>
      </c>
      <c r="M112" s="37">
        <f t="shared" si="19"/>
        <v>0.28941684665226786</v>
      </c>
      <c r="N112" s="38">
        <v>208</v>
      </c>
      <c r="O112" s="38">
        <f t="shared" si="20"/>
        <v>52.776119402985088</v>
      </c>
      <c r="P112" s="38">
        <f t="shared" si="21"/>
        <v>144.77811550151978</v>
      </c>
      <c r="Q112" s="38">
        <f t="shared" si="22"/>
        <v>63.221884498480243</v>
      </c>
      <c r="R112" s="38">
        <f t="shared" si="23"/>
        <v>155.2238805970149</v>
      </c>
      <c r="S112" s="39">
        <f t="shared" si="24"/>
        <v>-10.445765095495155</v>
      </c>
      <c r="T112" s="39">
        <f t="shared" si="25"/>
        <v>-10.445765095495119</v>
      </c>
      <c r="U112" t="s">
        <v>135</v>
      </c>
      <c r="V112" t="s">
        <v>137</v>
      </c>
      <c r="W112" t="s">
        <v>175</v>
      </c>
      <c r="X112" s="48" t="s">
        <v>438</v>
      </c>
      <c r="Y112" s="41"/>
    </row>
    <row r="113" spans="1:25" s="35" customFormat="1" ht="15" x14ac:dyDescent="0.25">
      <c r="A113">
        <v>2.04</v>
      </c>
      <c r="B113">
        <v>1.85</v>
      </c>
      <c r="C113" s="29">
        <f t="shared" si="17"/>
        <v>3.0736618971912932E-2</v>
      </c>
      <c r="D113" s="30">
        <f>IF(OR($A113="",$B113=""),"",A113*'MPTO_working_2-way'!$G112)</f>
        <v>2.1027027027027025</v>
      </c>
      <c r="E113" s="32">
        <f>IF(OR($A113="",$B113=""),"",B113*'MPTO_working_2-way'!$G112)</f>
        <v>1.9068627450980391</v>
      </c>
      <c r="F113" s="30">
        <f>IF(OR($A113="",$B113=""),"",'MPTO_working_2-way'!D112)</f>
        <v>2.1060267857142851</v>
      </c>
      <c r="G113" s="32">
        <f>IF(OR($A113="",$B113=""),"",'MPTO_working_2-way'!E112)</f>
        <v>1.9041372351160444</v>
      </c>
      <c r="H113" s="30">
        <f>IF(OR($A113="",$B113=""),"",'OddsRatio_working_2-way'!M112)</f>
        <v>2.1061326375099441</v>
      </c>
      <c r="I113" s="30">
        <f>IF(OR($A113="",$B113=""),"",'OddsRatio_working_2-way'!N112)</f>
        <v>1.904050713349474</v>
      </c>
      <c r="J113" s="30">
        <f>IF('Log_working_2-way'!$D112="","",A113^('Log_working_2-way'!$D112))</f>
        <v>2.1076465292124213</v>
      </c>
      <c r="K113" s="32">
        <f>IF('Log_working_2-way'!$D112="","",B113^('Log_working_2-way'!$D112))</f>
        <v>1.9028150891340896</v>
      </c>
      <c r="L113" s="37">
        <f t="shared" si="18"/>
        <v>0.47557840616966585</v>
      </c>
      <c r="M113" s="37">
        <f t="shared" si="19"/>
        <v>0.52442159383033427</v>
      </c>
      <c r="N113" s="38">
        <v>209</v>
      </c>
      <c r="O113" s="38">
        <f t="shared" si="20"/>
        <v>106.54901960784314</v>
      </c>
      <c r="P113" s="38">
        <f t="shared" si="21"/>
        <v>96.027027027027032</v>
      </c>
      <c r="Q113" s="38">
        <f t="shared" si="22"/>
        <v>112.97297297297295</v>
      </c>
      <c r="R113" s="38">
        <f t="shared" si="23"/>
        <v>102.45098039215686</v>
      </c>
      <c r="S113" s="39">
        <f t="shared" si="24"/>
        <v>-6.4239533651298188</v>
      </c>
      <c r="T113" s="39">
        <f t="shared" si="25"/>
        <v>-6.4239533651298331</v>
      </c>
      <c r="U113" t="s">
        <v>169</v>
      </c>
      <c r="V113" t="s">
        <v>97</v>
      </c>
      <c r="W113" t="s">
        <v>175</v>
      </c>
      <c r="X113" s="48" t="s">
        <v>438</v>
      </c>
      <c r="Y113" s="41"/>
    </row>
    <row r="114" spans="1:25" ht="15" x14ac:dyDescent="0.25">
      <c r="A114">
        <v>2.11</v>
      </c>
      <c r="B114">
        <v>1.78</v>
      </c>
      <c r="C114" s="29">
        <f t="shared" si="17"/>
        <v>3.5731402098088338E-2</v>
      </c>
      <c r="D114" s="30">
        <f>IF(OR($A114="",$B114=""),"",A114*'MPTO_working_2-way'!$G113)</f>
        <v>2.1853932584269664</v>
      </c>
      <c r="E114" s="32">
        <f>IF(OR($A114="",$B114=""),"",B114*'MPTO_working_2-way'!$G113)</f>
        <v>1.8436018957345972</v>
      </c>
      <c r="F114" s="30">
        <f>IF(OR($A114="",$B114=""),"",'MPTO_working_2-way'!D113)</f>
        <v>2.1926557300484557</v>
      </c>
      <c r="G114" s="32">
        <f>IF(OR($A114="",$B114=""),"",'MPTO_working_2-way'!E113)</f>
        <v>1.8384649273092173</v>
      </c>
      <c r="H114" s="30">
        <f>IF(OR($A114="",$B114=""),"",'OddsRatio_working_2-way'!M113)</f>
        <v>2.192927878405448</v>
      </c>
      <c r="I114" s="30">
        <f>IF(OR($A114="",$B114=""),"",'OddsRatio_working_2-way'!N113)</f>
        <v>1.838273644284909</v>
      </c>
      <c r="J114" s="30">
        <f>IF('Log_working_2-way'!$D113="","",A114^('Log_working_2-way'!$D113))</f>
        <v>2.1962612557480616</v>
      </c>
      <c r="K114" s="32">
        <f>IF('Log_working_2-way'!$D113="","",B114^('Log_working_2-way'!$D113))</f>
        <v>1.8359377980310738</v>
      </c>
      <c r="L114" s="37">
        <f t="shared" si="18"/>
        <v>0.45758354755784059</v>
      </c>
      <c r="M114" s="37">
        <f t="shared" si="19"/>
        <v>0.54241645244215941</v>
      </c>
      <c r="N114" s="38">
        <v>210</v>
      </c>
      <c r="O114" s="38">
        <f t="shared" si="20"/>
        <v>110.47393364928908</v>
      </c>
      <c r="P114" s="38">
        <f t="shared" si="21"/>
        <v>92.022471910112372</v>
      </c>
      <c r="Q114" s="38">
        <f t="shared" si="22"/>
        <v>117.97752808988764</v>
      </c>
      <c r="R114" s="38">
        <f t="shared" si="23"/>
        <v>99.526066350710906</v>
      </c>
      <c r="S114" s="39">
        <f t="shared" si="24"/>
        <v>-7.5035944405985617</v>
      </c>
      <c r="T114" s="39">
        <f t="shared" si="25"/>
        <v>-7.5035944405985333</v>
      </c>
      <c r="U114" t="s">
        <v>96</v>
      </c>
      <c r="V114" t="s">
        <v>95</v>
      </c>
      <c r="W114" t="s">
        <v>175</v>
      </c>
      <c r="X114" s="48" t="s">
        <v>438</v>
      </c>
      <c r="Y114" s="41"/>
    </row>
    <row r="115" spans="1:25" ht="15" x14ac:dyDescent="0.25">
      <c r="A115">
        <v>2.34</v>
      </c>
      <c r="B115">
        <v>1.65</v>
      </c>
      <c r="C115" s="29">
        <f t="shared" si="17"/>
        <v>3.3411033411033575E-2</v>
      </c>
      <c r="D115" s="30">
        <f>IF(OR($A115="",$B115=""),"",A115*'MPTO_working_2-way'!$G114)</f>
        <v>2.4181818181818184</v>
      </c>
      <c r="E115" s="32">
        <f>IF(OR($A115="",$B115=""),"",B115*'MPTO_working_2-way'!$G114)</f>
        <v>1.7051282051282053</v>
      </c>
      <c r="F115" s="30">
        <f>IF(OR($A115="",$B115=""),"",'MPTO_working_2-way'!D114)</f>
        <v>2.4351939451277205</v>
      </c>
      <c r="G115" s="32">
        <f>IF(OR($A115="",$B115=""),"",'MPTO_working_2-way'!E114)</f>
        <v>1.6967699406723797</v>
      </c>
      <c r="H115" s="30">
        <f>IF(OR($A115="",$B115=""),"",'OddsRatio_working_2-way'!M114)</f>
        <v>2.4358058578855508</v>
      </c>
      <c r="I115" s="30">
        <f>IF(OR($A115="",$B115=""),"",'OddsRatio_working_2-way'!N114)</f>
        <v>1.6964729907653791</v>
      </c>
      <c r="J115" s="30">
        <f>IF('Log_working_2-way'!$D114="","",A115^('Log_working_2-way'!$D114))</f>
        <v>2.4436741668534787</v>
      </c>
      <c r="K115" s="32">
        <f>IF('Log_working_2-way'!$D114="","",B115^('Log_working_2-way'!$D114))</f>
        <v>1.6926770755893317</v>
      </c>
      <c r="L115" s="37">
        <f t="shared" si="18"/>
        <v>0.41353383458646614</v>
      </c>
      <c r="M115" s="37">
        <f t="shared" si="19"/>
        <v>0.5864661654135338</v>
      </c>
      <c r="N115" s="38">
        <v>211</v>
      </c>
      <c r="O115" s="38">
        <f t="shared" si="20"/>
        <v>120.82905982905982</v>
      </c>
      <c r="P115" s="38">
        <f t="shared" si="21"/>
        <v>83.12121212121211</v>
      </c>
      <c r="Q115" s="38">
        <f t="shared" si="22"/>
        <v>127.87878787878788</v>
      </c>
      <c r="R115" s="38">
        <f t="shared" si="23"/>
        <v>90.170940170940185</v>
      </c>
      <c r="S115" s="39">
        <f t="shared" si="24"/>
        <v>-7.0497280497280599</v>
      </c>
      <c r="T115" s="39">
        <f t="shared" si="25"/>
        <v>-7.0497280497280741</v>
      </c>
      <c r="U115" t="s">
        <v>167</v>
      </c>
      <c r="V115" t="s">
        <v>170</v>
      </c>
      <c r="W115" t="s">
        <v>175</v>
      </c>
      <c r="X115" s="48" t="s">
        <v>438</v>
      </c>
      <c r="Y115" s="41"/>
    </row>
    <row r="116" spans="1:25" ht="15" x14ac:dyDescent="0.25">
      <c r="A116">
        <v>1.99</v>
      </c>
      <c r="B116">
        <v>1.9</v>
      </c>
      <c r="C116" s="29">
        <f t="shared" si="17"/>
        <v>2.8828352287754377E-2</v>
      </c>
      <c r="D116" s="30">
        <f>IF(OR($A116="",$B116=""),"",A116*'MPTO_working_2-way'!$G115)</f>
        <v>2.0473684210526311</v>
      </c>
      <c r="E116" s="32">
        <f>IF(OR($A116="",$B116=""),"",B116*'MPTO_working_2-way'!$G115)</f>
        <v>1.9547738693467331</v>
      </c>
      <c r="F116" s="30">
        <f>IF(OR($A116="",$B116=""),"",'MPTO_working_2-way'!D115)</f>
        <v>2.0487672717420748</v>
      </c>
      <c r="G116" s="32">
        <f>IF(OR($A116="",$B116=""),"",'MPTO_working_2-way'!E115)</f>
        <v>1.9535003874967702</v>
      </c>
      <c r="H116" s="30">
        <f>IF(OR($A116="",$B116=""),"",'OddsRatio_working_2-way'!M115)</f>
        <v>2.0488088481701512</v>
      </c>
      <c r="I116" s="30">
        <f>IF(OR($A116="",$B116=""),"",'OddsRatio_working_2-way'!N115)</f>
        <v>1.9534625892455926</v>
      </c>
      <c r="J116" s="30">
        <f>IF('Log_working_2-way'!$D115="","",A116^('Log_working_2-way'!$D115))</f>
        <v>2.0494438264048878</v>
      </c>
      <c r="K116" s="32">
        <f>IF('Log_working_2-way'!$D115="","",B116^('Log_working_2-way'!$D115))</f>
        <v>1.9528856855785393</v>
      </c>
      <c r="L116" s="37">
        <f t="shared" si="18"/>
        <v>0.48843187660668391</v>
      </c>
      <c r="M116" s="37">
        <f t="shared" si="19"/>
        <v>0.51156812339331637</v>
      </c>
      <c r="N116" s="38">
        <v>212</v>
      </c>
      <c r="O116" s="38">
        <f t="shared" si="20"/>
        <v>105.46733668341707</v>
      </c>
      <c r="P116" s="38">
        <f t="shared" si="21"/>
        <v>100.42105263157892</v>
      </c>
      <c r="Q116" s="38">
        <f t="shared" si="22"/>
        <v>111.57894736842104</v>
      </c>
      <c r="R116" s="38">
        <f t="shared" si="23"/>
        <v>106.5326633165829</v>
      </c>
      <c r="S116" s="39">
        <f t="shared" si="24"/>
        <v>-6.1116106850039671</v>
      </c>
      <c r="T116" s="39">
        <f t="shared" si="25"/>
        <v>-6.1116106850039813</v>
      </c>
      <c r="U116" t="s">
        <v>94</v>
      </c>
      <c r="V116" t="s">
        <v>136</v>
      </c>
      <c r="W116" t="s">
        <v>175</v>
      </c>
      <c r="X116" s="48" t="s">
        <v>438</v>
      </c>
      <c r="Y116" s="41"/>
    </row>
    <row r="117" spans="1:25" ht="15" x14ac:dyDescent="0.25">
      <c r="A117">
        <v>1.95</v>
      </c>
      <c r="B117">
        <v>1.88</v>
      </c>
      <c r="C117" s="29">
        <f t="shared" si="17"/>
        <v>4.4735406437534042E-2</v>
      </c>
      <c r="D117" s="30">
        <f>IF(OR($A117="",$B117=""),"",A117*'MPTO_working_2-way'!$G116)</f>
        <v>2.0372340425531914</v>
      </c>
      <c r="E117" s="32">
        <f>IF(OR($A117="",$B117=""),"",B117*'MPTO_working_2-way'!$G116)</f>
        <v>1.9641025641025638</v>
      </c>
      <c r="F117" s="30">
        <f>IF(OR($A117="",$B117=""),"",'MPTO_working_2-way'!D116)</f>
        <v>2.0389321468298109</v>
      </c>
      <c r="G117" s="32">
        <f>IF(OR($A117="",$B117=""),"",'MPTO_working_2-way'!E116)</f>
        <v>1.9625267665952888</v>
      </c>
      <c r="H117" s="30">
        <f>IF(OR($A117="",$B117=""),"",'OddsRatio_working_2-way'!M116)</f>
        <v>2.0390117682420414</v>
      </c>
      <c r="I117" s="30">
        <f>IF(OR($A117="",$B117=""),"",'OddsRatio_working_2-way'!N116)</f>
        <v>1.9624530063715757</v>
      </c>
      <c r="J117" s="30">
        <f>IF('Log_working_2-way'!$D116="","",A117^('Log_working_2-way'!$D116))</f>
        <v>2.0397933425150612</v>
      </c>
      <c r="K117" s="32">
        <f>IF('Log_working_2-way'!$D116="","",B117^('Log_working_2-way'!$D116))</f>
        <v>1.9617295659739398</v>
      </c>
      <c r="L117" s="37">
        <f t="shared" si="18"/>
        <v>0.49086161879895562</v>
      </c>
      <c r="M117" s="37">
        <f t="shared" si="19"/>
        <v>0.50913838120104449</v>
      </c>
      <c r="N117" s="38">
        <v>213</v>
      </c>
      <c r="O117" s="38">
        <f t="shared" si="20"/>
        <v>103.76923076923076</v>
      </c>
      <c r="P117" s="38">
        <f t="shared" si="21"/>
        <v>99.702127659574458</v>
      </c>
      <c r="Q117" s="38">
        <f t="shared" si="22"/>
        <v>113.29787234042553</v>
      </c>
      <c r="R117" s="38">
        <f t="shared" si="23"/>
        <v>109.23076923076924</v>
      </c>
      <c r="S117" s="39">
        <f t="shared" si="24"/>
        <v>-9.5286415711947683</v>
      </c>
      <c r="T117" s="39">
        <f t="shared" si="25"/>
        <v>-9.5286415711947825</v>
      </c>
      <c r="U117" t="s">
        <v>345</v>
      </c>
      <c r="V117" t="s">
        <v>346</v>
      </c>
      <c r="W117" t="s">
        <v>444</v>
      </c>
      <c r="X117" s="48" t="s">
        <v>438</v>
      </c>
      <c r="Y117" s="41"/>
    </row>
    <row r="118" spans="1:25" ht="15" x14ac:dyDescent="0.25">
      <c r="A118">
        <v>1.93</v>
      </c>
      <c r="B118">
        <v>1.91</v>
      </c>
      <c r="C118" s="29">
        <f t="shared" si="17"/>
        <v>4.1694924449990456E-2</v>
      </c>
      <c r="D118" s="30">
        <f>IF(OR($A118="",$B118=""),"",A118*'MPTO_working_2-way'!$G117)</f>
        <v>2.0104712041884816</v>
      </c>
      <c r="E118" s="32">
        <f>IF(OR($A118="",$B118=""),"",B118*'MPTO_working_2-way'!$G117)</f>
        <v>1.9896373056994816</v>
      </c>
      <c r="F118" s="30">
        <f>IF(OR($A118="",$B118=""),"",'MPTO_working_2-way'!D117)</f>
        <v>2.0109101819272834</v>
      </c>
      <c r="G118" s="32">
        <f>IF(OR($A118="",$B118=""),"",'MPTO_working_2-way'!E117)</f>
        <v>1.9892075654965866</v>
      </c>
      <c r="H118" s="30">
        <f>IF(OR($A118="",$B118=""),"",'OddsRatio_working_2-way'!M117)</f>
        <v>2.0109292863390706</v>
      </c>
      <c r="I118" s="30">
        <f>IF(OR($A118="",$B118=""),"",'OddsRatio_working_2-way'!N117)</f>
        <v>1.9891888715790902</v>
      </c>
      <c r="J118" s="30">
        <f>IF('Log_working_2-way'!$D117="","",A118^('Log_working_2-way'!$D117))</f>
        <v>2.0111305974900358</v>
      </c>
      <c r="K118" s="32">
        <f>IF('Log_working_2-way'!$D117="","",B118^('Log_working_2-way'!$D117))</f>
        <v>1.9889919289180891</v>
      </c>
      <c r="L118" s="37">
        <f t="shared" si="18"/>
        <v>0.49739583333333337</v>
      </c>
      <c r="M118" s="37">
        <f t="shared" si="19"/>
        <v>0.50260416666666674</v>
      </c>
      <c r="N118" s="38">
        <v>214</v>
      </c>
      <c r="O118" s="38">
        <f t="shared" si="20"/>
        <v>103.11917098445596</v>
      </c>
      <c r="P118" s="38">
        <f t="shared" si="21"/>
        <v>101.95811518324608</v>
      </c>
      <c r="Q118" s="38">
        <f t="shared" si="22"/>
        <v>112.04188481675392</v>
      </c>
      <c r="R118" s="38">
        <f t="shared" si="23"/>
        <v>110.88082901554405</v>
      </c>
      <c r="S118" s="39">
        <f t="shared" si="24"/>
        <v>-8.9227138322979584</v>
      </c>
      <c r="T118" s="39">
        <f t="shared" si="25"/>
        <v>-8.9227138322979727</v>
      </c>
      <c r="U118" t="s">
        <v>347</v>
      </c>
      <c r="V118" t="s">
        <v>348</v>
      </c>
      <c r="W118" t="s">
        <v>444</v>
      </c>
      <c r="X118" s="48" t="s">
        <v>438</v>
      </c>
      <c r="Y118" s="41"/>
    </row>
    <row r="119" spans="1:25" ht="15" x14ac:dyDescent="0.25">
      <c r="A119">
        <v>1.99</v>
      </c>
      <c r="B119">
        <v>1.85</v>
      </c>
      <c r="C119" s="29">
        <f t="shared" si="17"/>
        <v>4.3053103354610656E-2</v>
      </c>
      <c r="D119" s="30">
        <f>IF(OR($A119="",$B119=""),"",A119*'MPTO_working_2-way'!$G118)</f>
        <v>2.0756756756756753</v>
      </c>
      <c r="E119" s="32">
        <f>IF(OR($A119="",$B119=""),"",B119*'MPTO_working_2-way'!$G118)</f>
        <v>1.9296482412060298</v>
      </c>
      <c r="F119" s="30">
        <f>IF(OR($A119="",$B119=""),"",'MPTO_working_2-way'!D118)</f>
        <v>2.0790625441197226</v>
      </c>
      <c r="G119" s="32">
        <f>IF(OR($A119="",$B119=""),"",'MPTO_working_2-way'!E118)</f>
        <v>1.9267303414889438</v>
      </c>
      <c r="H119" s="30">
        <f>IF(OR($A119="",$B119=""),"",'OddsRatio_working_2-way'!M118)</f>
        <v>2.0792154012767514</v>
      </c>
      <c r="I119" s="30">
        <f>IF(OR($A119="",$B119=""),"",'OddsRatio_working_2-way'!N118)</f>
        <v>1.9265990819042815</v>
      </c>
      <c r="J119" s="30">
        <f>IF('Log_working_2-way'!$D118="","",A119^('Log_working_2-way'!$D118))</f>
        <v>2.0807741676242877</v>
      </c>
      <c r="K119" s="32">
        <f>IF('Log_working_2-way'!$D118="","",B119^('Log_working_2-way'!$D118))</f>
        <v>1.9252626773989769</v>
      </c>
      <c r="L119" s="37">
        <f t="shared" si="18"/>
        <v>0.48177083333333343</v>
      </c>
      <c r="M119" s="37">
        <f t="shared" si="19"/>
        <v>0.51822916666666674</v>
      </c>
      <c r="N119" s="38">
        <v>215</v>
      </c>
      <c r="O119" s="38">
        <f t="shared" si="20"/>
        <v>106.95979899497488</v>
      </c>
      <c r="P119" s="38">
        <f t="shared" si="21"/>
        <v>98.783783783783775</v>
      </c>
      <c r="Q119" s="38">
        <f t="shared" si="22"/>
        <v>116.2162162162162</v>
      </c>
      <c r="R119" s="38">
        <f t="shared" si="23"/>
        <v>108.04020100502511</v>
      </c>
      <c r="S119" s="39">
        <f t="shared" si="24"/>
        <v>-9.2564172212413212</v>
      </c>
      <c r="T119" s="39">
        <f t="shared" si="25"/>
        <v>-9.2564172212413354</v>
      </c>
      <c r="U119" t="s">
        <v>349</v>
      </c>
      <c r="V119" t="s">
        <v>350</v>
      </c>
      <c r="W119" t="s">
        <v>444</v>
      </c>
      <c r="X119" s="48" t="s">
        <v>438</v>
      </c>
      <c r="Y119" s="41"/>
    </row>
    <row r="120" spans="1:25" ht="15" x14ac:dyDescent="0.25">
      <c r="A120">
        <v>1.8</v>
      </c>
      <c r="B120">
        <v>2.0299999999999998</v>
      </c>
      <c r="C120" s="29">
        <f t="shared" si="17"/>
        <v>4.816639299397929E-2</v>
      </c>
      <c r="D120" s="30">
        <f>IF(OR($A120="",$B120=""),"",A120*'MPTO_working_2-way'!$G119)</f>
        <v>1.8866995073891628</v>
      </c>
      <c r="E120" s="32">
        <f>IF(OR($A120="",$B120=""),"",B120*'MPTO_working_2-way'!$G119)</f>
        <v>2.1277777777777778</v>
      </c>
      <c r="F120" s="30">
        <f>IF(OR($A120="",$B120=""),"",'MPTO_working_2-way'!D119)</f>
        <v>1.8815653964984556</v>
      </c>
      <c r="G120" s="32">
        <f>IF(OR($A120="",$B120=""),"",'MPTO_working_2-way'!E119)</f>
        <v>2.1343457943925235</v>
      </c>
      <c r="H120" s="30">
        <f>IF(OR($A120="",$B120=""),"",'OddsRatio_working_2-way'!M119)</f>
        <v>1.8813052984784633</v>
      </c>
      <c r="I120" s="30">
        <f>IF(OR($A120="",$B120=""),"",'OddsRatio_working_2-way'!N119)</f>
        <v>2.1346805717910216</v>
      </c>
      <c r="J120" s="30">
        <f>IF('Log_working_2-way'!$D119="","",A120^('Log_working_2-way'!$D119))</f>
        <v>1.878947003828453</v>
      </c>
      <c r="K120" s="32">
        <f>IF('Log_working_2-way'!$D119="","",B120^('Log_working_2-way'!$D119))</f>
        <v>2.1377250228324618</v>
      </c>
      <c r="L120" s="37">
        <f t="shared" si="18"/>
        <v>0.5300261096605744</v>
      </c>
      <c r="M120" s="37">
        <f t="shared" si="19"/>
        <v>0.4699738903394256</v>
      </c>
      <c r="N120" s="38">
        <v>216</v>
      </c>
      <c r="O120" s="38">
        <f t="shared" si="20"/>
        <v>96.000000000000014</v>
      </c>
      <c r="P120" s="38">
        <f t="shared" si="21"/>
        <v>109.59605911330048</v>
      </c>
      <c r="Q120" s="38">
        <f t="shared" si="22"/>
        <v>106.40394088669952</v>
      </c>
      <c r="R120" s="38">
        <f t="shared" si="23"/>
        <v>120</v>
      </c>
      <c r="S120" s="39">
        <f t="shared" si="24"/>
        <v>-10.403940886699502</v>
      </c>
      <c r="T120" s="39">
        <f t="shared" si="25"/>
        <v>-10.403940886699516</v>
      </c>
      <c r="U120" t="s">
        <v>351</v>
      </c>
      <c r="V120" t="s">
        <v>352</v>
      </c>
      <c r="W120" t="s">
        <v>444</v>
      </c>
      <c r="X120" s="48" t="s">
        <v>438</v>
      </c>
      <c r="Y120" s="41"/>
    </row>
    <row r="121" spans="1:25" ht="15" x14ac:dyDescent="0.25">
      <c r="A121">
        <v>1.59</v>
      </c>
      <c r="B121">
        <v>2.29</v>
      </c>
      <c r="C121" s="29">
        <f t="shared" si="17"/>
        <v>6.5612040317486464E-2</v>
      </c>
      <c r="D121" s="30">
        <f>IF(OR($A121="",$B121=""),"",A121*'MPTO_working_2-way'!$G120)</f>
        <v>1.6943231441048037</v>
      </c>
      <c r="E121" s="32">
        <f>IF(OR($A121="",$B121=""),"",B121*'MPTO_working_2-way'!$G120)</f>
        <v>2.4402515723270439</v>
      </c>
      <c r="F121" s="30">
        <f>IF(OR($A121="",$B121=""),"",'MPTO_working_2-way'!D120)</f>
        <v>1.6775010941927162</v>
      </c>
      <c r="G121" s="32">
        <f>IF(OR($A121="",$B121=""),"",'MPTO_working_2-way'!E120)</f>
        <v>2.4760123763217843</v>
      </c>
      <c r="H121" s="30">
        <f>IF(OR($A121="",$B121=""),"",'OddsRatio_working_2-way'!M120)</f>
        <v>1.6762871735330129</v>
      </c>
      <c r="I121" s="30">
        <f>IF(OR($A121="",$B121=""),"",'OddsRatio_working_2-way'!N120)</f>
        <v>2.4786617861992988</v>
      </c>
      <c r="J121" s="30">
        <f>IF('Log_working_2-way'!$D120="","",A121^('Log_working_2-way'!$D120))</f>
        <v>1.6684946125817184</v>
      </c>
      <c r="K121" s="32">
        <f>IF('Log_working_2-way'!$D120="","",B121^('Log_working_2-way'!$D120))</f>
        <v>2.4958983680123912</v>
      </c>
      <c r="L121" s="37">
        <f t="shared" si="18"/>
        <v>0.59020618556701021</v>
      </c>
      <c r="M121" s="37">
        <f t="shared" si="19"/>
        <v>0.40979381443298973</v>
      </c>
      <c r="N121" s="38">
        <v>217</v>
      </c>
      <c r="O121" s="38">
        <f t="shared" si="20"/>
        <v>80.522012578616369</v>
      </c>
      <c r="P121" s="38">
        <f t="shared" si="21"/>
        <v>122.24017467248909</v>
      </c>
      <c r="Q121" s="38">
        <f t="shared" si="22"/>
        <v>94.759825327510924</v>
      </c>
      <c r="R121" s="38">
        <f t="shared" si="23"/>
        <v>136.47798742138363</v>
      </c>
      <c r="S121" s="39">
        <f t="shared" si="24"/>
        <v>-14.237812748894555</v>
      </c>
      <c r="T121" s="39">
        <f t="shared" si="25"/>
        <v>-14.237812748894541</v>
      </c>
      <c r="U121" t="s">
        <v>353</v>
      </c>
      <c r="V121" t="s">
        <v>354</v>
      </c>
      <c r="W121" t="s">
        <v>449</v>
      </c>
      <c r="X121" s="48" t="s">
        <v>438</v>
      </c>
      <c r="Y121" s="41"/>
    </row>
    <row r="122" spans="1:25" ht="15" x14ac:dyDescent="0.25">
      <c r="A122">
        <v>1.77</v>
      </c>
      <c r="B122">
        <v>2.04</v>
      </c>
      <c r="C122" s="29">
        <f t="shared" si="17"/>
        <v>5.5167829843801863E-2</v>
      </c>
      <c r="D122" s="30">
        <f>IF(OR($A122="",$B122=""),"",A122*'MPTO_working_2-way'!$G121)</f>
        <v>1.8676470588235292</v>
      </c>
      <c r="E122" s="32">
        <f>IF(OR($A122="",$B122=""),"",B122*'MPTO_working_2-way'!$G121)</f>
        <v>2.152542372881356</v>
      </c>
      <c r="F122" s="30">
        <f>IF(OR($A122="",$B122=""),"",'MPTO_working_2-way'!D121)</f>
        <v>1.8608534322820036</v>
      </c>
      <c r="G122" s="32">
        <f>IF(OR($A122="",$B122=""),"",'MPTO_working_2-way'!E121)</f>
        <v>2.1616379310344827</v>
      </c>
      <c r="H122" s="30">
        <f>IF(OR($A122="",$B122=""),"",'OddsRatio_working_2-way'!M121)</f>
        <v>1.8604560508152725</v>
      </c>
      <c r="I122" s="30">
        <f>IF(OR($A122="",$B122=""),"",'OddsRatio_working_2-way'!N121)</f>
        <v>2.1621744062959527</v>
      </c>
      <c r="J122" s="30">
        <f>IF('Log_working_2-way'!$D121="","",A122^('Log_working_2-way'!$D121))</f>
        <v>1.8573202636406585</v>
      </c>
      <c r="K122" s="32">
        <f>IF('Log_working_2-way'!$D121="","",B122^('Log_working_2-way'!$D121))</f>
        <v>2.16642524667648</v>
      </c>
      <c r="L122" s="37">
        <f t="shared" si="18"/>
        <v>0.53543307086614178</v>
      </c>
      <c r="M122" s="37">
        <f t="shared" si="19"/>
        <v>0.46456692913385828</v>
      </c>
      <c r="N122" s="38">
        <v>218</v>
      </c>
      <c r="O122" s="38">
        <f t="shared" si="20"/>
        <v>94.836158192090409</v>
      </c>
      <c r="P122" s="38">
        <f t="shared" si="21"/>
        <v>111.13725490196079</v>
      </c>
      <c r="Q122" s="38">
        <f t="shared" si="22"/>
        <v>106.86274509803921</v>
      </c>
      <c r="R122" s="38">
        <f t="shared" si="23"/>
        <v>123.16384180790961</v>
      </c>
      <c r="S122" s="39">
        <f t="shared" si="24"/>
        <v>-12.026586905948804</v>
      </c>
      <c r="T122" s="39">
        <f t="shared" si="25"/>
        <v>-12.026586905948818</v>
      </c>
      <c r="U122" t="s">
        <v>355</v>
      </c>
      <c r="V122" t="s">
        <v>356</v>
      </c>
      <c r="W122" t="s">
        <v>449</v>
      </c>
      <c r="X122" s="48" t="s">
        <v>438</v>
      </c>
      <c r="Y122" s="41"/>
    </row>
    <row r="123" spans="1:25" ht="15" x14ac:dyDescent="0.25">
      <c r="A123">
        <v>1.68</v>
      </c>
      <c r="B123">
        <v>2.16</v>
      </c>
      <c r="C123" s="29">
        <f t="shared" si="17"/>
        <v>5.8201058201058142E-2</v>
      </c>
      <c r="D123" s="30">
        <f>IF(OR($A123="",$B123=""),"",A123*'MPTO_working_2-way'!$G122)</f>
        <v>1.7777777777777777</v>
      </c>
      <c r="E123" s="32">
        <f>IF(OR($A123="",$B123=""),"",B123*'MPTO_working_2-way'!$G122)</f>
        <v>2.2857142857142856</v>
      </c>
      <c r="F123" s="30">
        <f>IF(OR($A123="",$B123=""),"",'MPTO_working_2-way'!D122)</f>
        <v>1.7663551401869158</v>
      </c>
      <c r="G123" s="32">
        <f>IF(OR($A123="",$B123=""),"",'MPTO_working_2-way'!E122)</f>
        <v>2.3048780487804881</v>
      </c>
      <c r="H123" s="30">
        <f>IF(OR($A123="",$B123=""),"",'OddsRatio_working_2-way'!M122)</f>
        <v>1.7656414934887763</v>
      </c>
      <c r="I123" s="30">
        <f>IF(OR($A123="",$B123=""),"",'OddsRatio_working_2-way'!N122)</f>
        <v>2.3060943124220299</v>
      </c>
      <c r="J123" s="30">
        <f>IF('Log_working_2-way'!$D122="","",A123^('Log_working_2-way'!$D122))</f>
        <v>1.7603691257746719</v>
      </c>
      <c r="K123" s="32">
        <f>IF('Log_working_2-way'!$D122="","",B123^('Log_working_2-way'!$D122))</f>
        <v>2.3151507157489588</v>
      </c>
      <c r="L123" s="37">
        <f t="shared" si="18"/>
        <v>0.5625</v>
      </c>
      <c r="M123" s="37">
        <f t="shared" si="19"/>
        <v>0.4375</v>
      </c>
      <c r="N123" s="38">
        <v>219</v>
      </c>
      <c r="O123" s="38">
        <f t="shared" si="20"/>
        <v>88.642857142857125</v>
      </c>
      <c r="P123" s="38">
        <f t="shared" si="21"/>
        <v>117.6111111111111</v>
      </c>
      <c r="Q123" s="38">
        <f t="shared" si="22"/>
        <v>101.38888888888887</v>
      </c>
      <c r="R123" s="38">
        <f t="shared" si="23"/>
        <v>130.35714285714286</v>
      </c>
      <c r="S123" s="39">
        <f t="shared" si="24"/>
        <v>-12.746031746031747</v>
      </c>
      <c r="T123" s="39">
        <f t="shared" si="25"/>
        <v>-12.746031746031761</v>
      </c>
      <c r="U123" t="s">
        <v>357</v>
      </c>
      <c r="V123" t="s">
        <v>358</v>
      </c>
      <c r="W123" t="s">
        <v>449</v>
      </c>
      <c r="X123" s="48" t="s">
        <v>438</v>
      </c>
      <c r="Y123" s="41"/>
    </row>
    <row r="124" spans="1:25" ht="15" x14ac:dyDescent="0.25">
      <c r="A124">
        <v>1.7</v>
      </c>
      <c r="B124">
        <v>2.14</v>
      </c>
      <c r="C124" s="29">
        <f t="shared" si="17"/>
        <v>5.5525013743815244E-2</v>
      </c>
      <c r="D124" s="30">
        <f>IF(OR($A124="",$B124=""),"",A124*'MPTO_working_2-way'!$G123)</f>
        <v>1.794392523364486</v>
      </c>
      <c r="E124" s="32">
        <f>IF(OR($A124="",$B124=""),"",B124*'MPTO_working_2-way'!$G123)</f>
        <v>2.2588235294117647</v>
      </c>
      <c r="F124" s="30">
        <f>IF(OR($A124="",$B124=""),"",'MPTO_working_2-way'!D123)</f>
        <v>1.7842079450711132</v>
      </c>
      <c r="G124" s="32">
        <f>IF(OR($A124="",$B124=""),"",'MPTO_working_2-way'!E123)</f>
        <v>2.2751719824890557</v>
      </c>
      <c r="H124" s="30">
        <f>IF(OR($A124="",$B124=""),"",'OddsRatio_working_2-way'!M123)</f>
        <v>1.783603909969379</v>
      </c>
      <c r="I124" s="30">
        <f>IF(OR($A124="",$B124=""),"",'OddsRatio_working_2-way'!N123)</f>
        <v>2.2761549390929883</v>
      </c>
      <c r="J124" s="30">
        <f>IF('Log_working_2-way'!$D123="","",A124^('Log_working_2-way'!$D123))</f>
        <v>1.7789102233960266</v>
      </c>
      <c r="K124" s="32">
        <f>IF('Log_working_2-way'!$D123="","",B124^('Log_working_2-way'!$D123))</f>
        <v>2.2838450054453689</v>
      </c>
      <c r="L124" s="37">
        <f t="shared" si="18"/>
        <v>0.55729166666666663</v>
      </c>
      <c r="M124" s="37">
        <f t="shared" si="19"/>
        <v>0.44270833333333331</v>
      </c>
      <c r="N124" s="38">
        <v>220</v>
      </c>
      <c r="O124" s="38">
        <f t="shared" si="20"/>
        <v>90.588235294117652</v>
      </c>
      <c r="P124" s="38">
        <f t="shared" si="21"/>
        <v>117.19626168224299</v>
      </c>
      <c r="Q124" s="38">
        <f t="shared" si="22"/>
        <v>102.80373831775701</v>
      </c>
      <c r="R124" s="38">
        <f t="shared" si="23"/>
        <v>129.41176470588235</v>
      </c>
      <c r="S124" s="39">
        <f t="shared" si="24"/>
        <v>-12.215503023639357</v>
      </c>
      <c r="T124" s="39">
        <f t="shared" si="25"/>
        <v>-12.215503023639357</v>
      </c>
      <c r="U124" t="s">
        <v>359</v>
      </c>
      <c r="V124" t="s">
        <v>360</v>
      </c>
      <c r="W124" t="s">
        <v>449</v>
      </c>
      <c r="X124" s="48" t="s">
        <v>438</v>
      </c>
      <c r="Y124" s="41"/>
    </row>
    <row r="125" spans="1:25" ht="15" x14ac:dyDescent="0.25">
      <c r="A125">
        <v>1.94</v>
      </c>
      <c r="B125">
        <v>1.88</v>
      </c>
      <c r="C125" s="29">
        <f t="shared" si="17"/>
        <v>4.7378811142794408E-2</v>
      </c>
      <c r="D125" s="30">
        <f>IF(OR($A125="",$B125=""),"",A125*'MPTO_working_2-way'!$G124)</f>
        <v>2.0319148936170213</v>
      </c>
      <c r="E125" s="32">
        <f>IF(OR($A125="",$B125=""),"",B125*'MPTO_working_2-way'!$G124)</f>
        <v>1.9690721649484533</v>
      </c>
      <c r="F125" s="30">
        <f>IF(OR($A125="",$B125=""),"",'MPTO_working_2-way'!D124)</f>
        <v>2.033452274754683</v>
      </c>
      <c r="G125" s="32">
        <f>IF(OR($A125="",$B125=""),"",'MPTO_working_2-way'!E124)</f>
        <v>1.9676305567544234</v>
      </c>
      <c r="H125" s="30">
        <f>IF(OR($A125="",$B125=""),"",'OddsRatio_working_2-way'!M124)</f>
        <v>2.0335288182638238</v>
      </c>
      <c r="I125" s="30">
        <f>IF(OR($A125="",$B125=""),"",'OddsRatio_working_2-way'!N124)</f>
        <v>1.9675588936937933</v>
      </c>
      <c r="J125" s="30">
        <f>IF('Log_working_2-way'!$D124="","",A125^('Log_working_2-way'!$D124))</f>
        <v>2.0342379522187155</v>
      </c>
      <c r="K125" s="32">
        <f>IF('Log_working_2-way'!$D124="","",B125^('Log_working_2-way'!$D124))</f>
        <v>1.9668954787958726</v>
      </c>
      <c r="L125" s="37">
        <f t="shared" si="18"/>
        <v>0.49214659685863876</v>
      </c>
      <c r="M125" s="37">
        <f t="shared" si="19"/>
        <v>0.50785340314136129</v>
      </c>
      <c r="N125" s="38">
        <v>221</v>
      </c>
      <c r="O125" s="38">
        <f t="shared" si="20"/>
        <v>107.08247422680414</v>
      </c>
      <c r="P125" s="38">
        <f t="shared" si="21"/>
        <v>103.44680851063828</v>
      </c>
      <c r="Q125" s="38">
        <f t="shared" si="22"/>
        <v>117.55319148936169</v>
      </c>
      <c r="R125" s="38">
        <f t="shared" si="23"/>
        <v>113.91752577319589</v>
      </c>
      <c r="S125" s="39">
        <f t="shared" si="24"/>
        <v>-10.470717262557557</v>
      </c>
      <c r="T125" s="39">
        <f t="shared" si="25"/>
        <v>-10.470717262557613</v>
      </c>
      <c r="U125" t="s">
        <v>361</v>
      </c>
      <c r="V125" t="s">
        <v>362</v>
      </c>
      <c r="W125" t="s">
        <v>449</v>
      </c>
      <c r="X125" s="48" t="s">
        <v>438</v>
      </c>
      <c r="Y125" s="41"/>
    </row>
    <row r="126" spans="1:25" ht="15" x14ac:dyDescent="0.25">
      <c r="A126">
        <v>1.9</v>
      </c>
      <c r="B126">
        <v>1.92</v>
      </c>
      <c r="C126" s="29">
        <f t="shared" si="17"/>
        <v>4.7149122807017552E-2</v>
      </c>
      <c r="D126" s="30">
        <f>IF(OR($A126="",$B126=""),"",A126*'MPTO_working_2-way'!$G125)</f>
        <v>1.9895833333333333</v>
      </c>
      <c r="E126" s="32">
        <f>IF(OR($A126="",$B126=""),"",B126*'MPTO_working_2-way'!$G125)</f>
        <v>2.0105263157894737</v>
      </c>
      <c r="F126" s="30">
        <f>IF(OR($A126="",$B126=""),"",'MPTO_working_2-way'!D125)</f>
        <v>1.9890948745910577</v>
      </c>
      <c r="G126" s="32">
        <f>IF(OR($A126="",$B126=""),"",'MPTO_working_2-way'!E125)</f>
        <v>2.0110253583241455</v>
      </c>
      <c r="H126" s="30">
        <f>IF(OR($A126="",$B126=""),"",'OddsRatio_working_2-way'!M125)</f>
        <v>1.9890707100936806</v>
      </c>
      <c r="I126" s="30">
        <f>IF(OR($A126="",$B126=""),"",'OddsRatio_working_2-way'!N125)</f>
        <v>2.0110500592068727</v>
      </c>
      <c r="J126" s="30">
        <f>IF('Log_working_2-way'!$D125="","",A126^('Log_working_2-way'!$D125))</f>
        <v>1.9888458084128613</v>
      </c>
      <c r="K126" s="32">
        <f>IF('Log_working_2-way'!$D125="","",B126^('Log_working_2-way'!$D125))</f>
        <v>2.0112800109902316</v>
      </c>
      <c r="L126" s="37">
        <f t="shared" si="18"/>
        <v>0.50261780104712039</v>
      </c>
      <c r="M126" s="37">
        <f t="shared" si="19"/>
        <v>0.49738219895287955</v>
      </c>
      <c r="N126" s="38">
        <v>222</v>
      </c>
      <c r="O126" s="38">
        <f t="shared" si="20"/>
        <v>105.15789473684208</v>
      </c>
      <c r="P126" s="38">
        <f t="shared" si="21"/>
        <v>106.37500000000001</v>
      </c>
      <c r="Q126" s="38">
        <f t="shared" si="22"/>
        <v>115.62500000000001</v>
      </c>
      <c r="R126" s="38">
        <f t="shared" si="23"/>
        <v>116.84210526315789</v>
      </c>
      <c r="S126" s="39">
        <f t="shared" si="24"/>
        <v>-10.467105263157933</v>
      </c>
      <c r="T126" s="39">
        <f t="shared" si="25"/>
        <v>-10.467105263157876</v>
      </c>
      <c r="U126" t="s">
        <v>363</v>
      </c>
      <c r="V126" t="s">
        <v>364</v>
      </c>
      <c r="W126" t="s">
        <v>450</v>
      </c>
      <c r="X126" s="48" t="s">
        <v>438</v>
      </c>
      <c r="Y126" s="41"/>
    </row>
    <row r="127" spans="1:25" ht="15" x14ac:dyDescent="0.25">
      <c r="A127">
        <v>1.74</v>
      </c>
      <c r="B127">
        <v>2.08</v>
      </c>
      <c r="C127" s="29">
        <f t="shared" si="17"/>
        <v>5.5481874447391721E-2</v>
      </c>
      <c r="D127" s="30">
        <f>IF(OR($A127="",$B127=""),"",A127*'MPTO_working_2-way'!$G126)</f>
        <v>1.8365384615384617</v>
      </c>
      <c r="E127" s="32">
        <f>IF(OR($A127="",$B127=""),"",B127*'MPTO_working_2-way'!$G126)</f>
        <v>2.195402298850575</v>
      </c>
      <c r="F127" s="30">
        <f>IF(OR($A127="",$B127=""),"",'MPTO_working_2-way'!D126)</f>
        <v>1.8282481309355427</v>
      </c>
      <c r="G127" s="32">
        <f>IF(OR($A127="",$B127=""),"",'MPTO_working_2-way'!E126)</f>
        <v>2.2073676506464994</v>
      </c>
      <c r="H127" s="30">
        <f>IF(OR($A127="",$B127=""),"",'OddsRatio_working_2-way'!M126)</f>
        <v>1.8277591347639637</v>
      </c>
      <c r="I127" s="30">
        <f>IF(OR($A127="",$B127=""),"",'OddsRatio_working_2-way'!N126)</f>
        <v>2.2080808993852443</v>
      </c>
      <c r="J127" s="30">
        <f>IF('Log_working_2-way'!$D126="","",A127^('Log_working_2-way'!$D126))</f>
        <v>1.823934898859128</v>
      </c>
      <c r="K127" s="32">
        <f>IF('Log_working_2-way'!$D126="","",B127^('Log_working_2-way'!$D126))</f>
        <v>2.2136881219405091</v>
      </c>
      <c r="L127" s="37">
        <f t="shared" si="18"/>
        <v>0.54450261780104703</v>
      </c>
      <c r="M127" s="37">
        <f t="shared" si="19"/>
        <v>0.4554973821989528</v>
      </c>
      <c r="N127" s="38">
        <v>223</v>
      </c>
      <c r="O127" s="38">
        <f t="shared" si="20"/>
        <v>94.839080459770102</v>
      </c>
      <c r="P127" s="38">
        <f t="shared" si="21"/>
        <v>115.78846153846155</v>
      </c>
      <c r="Q127" s="38">
        <f t="shared" si="22"/>
        <v>107.21153846153845</v>
      </c>
      <c r="R127" s="38">
        <f t="shared" si="23"/>
        <v>128.16091954022988</v>
      </c>
      <c r="S127" s="39">
        <f t="shared" si="24"/>
        <v>-12.372458001768351</v>
      </c>
      <c r="T127" s="39">
        <f t="shared" si="25"/>
        <v>-12.372458001768337</v>
      </c>
      <c r="U127" t="s">
        <v>365</v>
      </c>
      <c r="V127" t="s">
        <v>366</v>
      </c>
      <c r="W127" t="s">
        <v>450</v>
      </c>
      <c r="X127" s="48" t="s">
        <v>438</v>
      </c>
      <c r="Y127" s="41"/>
    </row>
    <row r="128" spans="1:25" ht="15" x14ac:dyDescent="0.25">
      <c r="A128">
        <v>1.82</v>
      </c>
      <c r="B128">
        <v>2.0099999999999998</v>
      </c>
      <c r="C128" s="29">
        <f t="shared" si="17"/>
        <v>4.6962987261494726E-2</v>
      </c>
      <c r="D128" s="30">
        <f>IF(OR($A128="",$B128=""),"",A128*'MPTO_working_2-way'!$G127)</f>
        <v>1.9054726368159205</v>
      </c>
      <c r="E128" s="32">
        <f>IF(OR($A128="",$B128=""),"",B128*'MPTO_working_2-way'!$G127)</f>
        <v>2.104395604395604</v>
      </c>
      <c r="F128" s="30">
        <f>IF(OR($A128="",$B128=""),"",'MPTO_working_2-way'!D127)</f>
        <v>1.9012525336520971</v>
      </c>
      <c r="G128" s="32">
        <f>IF(OR($A128="",$B128=""),"",'MPTO_working_2-way'!E127)</f>
        <v>2.1095669223228186</v>
      </c>
      <c r="H128" s="30">
        <f>IF(OR($A128="",$B128=""),"",'OddsRatio_working_2-way'!M127)</f>
        <v>1.9010444984121553</v>
      </c>
      <c r="I128" s="30">
        <f>IF(OR($A128="",$B128=""),"",'OddsRatio_working_2-way'!N127)</f>
        <v>2.109823101702776</v>
      </c>
      <c r="J128" s="30">
        <f>IF('Log_working_2-way'!$D127="","",A128^('Log_working_2-way'!$D127))</f>
        <v>1.8991069004823022</v>
      </c>
      <c r="K128" s="32">
        <f>IF('Log_working_2-way'!$D127="","",B128^('Log_working_2-way'!$D127))</f>
        <v>2.112214798332626</v>
      </c>
      <c r="L128" s="37">
        <f t="shared" si="18"/>
        <v>0.52480417754569186</v>
      </c>
      <c r="M128" s="37">
        <f t="shared" si="19"/>
        <v>0.47519582245430819</v>
      </c>
      <c r="N128" s="38">
        <v>224</v>
      </c>
      <c r="O128" s="38">
        <f t="shared" si="20"/>
        <v>100.92307692307692</v>
      </c>
      <c r="P128" s="38">
        <f t="shared" si="21"/>
        <v>112.55721393034825</v>
      </c>
      <c r="Q128" s="38">
        <f t="shared" si="22"/>
        <v>111.44278606965176</v>
      </c>
      <c r="R128" s="38">
        <f t="shared" si="23"/>
        <v>123.07692307692307</v>
      </c>
      <c r="S128" s="39">
        <f t="shared" si="24"/>
        <v>-10.51970914657484</v>
      </c>
      <c r="T128" s="39">
        <f t="shared" si="25"/>
        <v>-10.519709146574812</v>
      </c>
      <c r="U128" t="s">
        <v>367</v>
      </c>
      <c r="V128" t="s">
        <v>368</v>
      </c>
      <c r="W128" t="s">
        <v>450</v>
      </c>
      <c r="X128" s="48" t="s">
        <v>438</v>
      </c>
      <c r="Y128" s="41"/>
    </row>
    <row r="129" spans="1:25" s="35" customFormat="1" ht="15" x14ac:dyDescent="0.25">
      <c r="A129">
        <v>1.65</v>
      </c>
      <c r="B129">
        <v>2.09</v>
      </c>
      <c r="C129" s="29">
        <f t="shared" si="17"/>
        <v>8.4529505582137343E-2</v>
      </c>
      <c r="D129" s="30">
        <f>IF(OR($A129="",$B129=""),"",A129*'MPTO_working_2-way'!$G128)</f>
        <v>1.7894736842105265</v>
      </c>
      <c r="E129" s="32">
        <f>IF(OR($A129="",$B129=""),"",B129*'MPTO_working_2-way'!$G128)</f>
        <v>2.2666666666666671</v>
      </c>
      <c r="F129" s="30">
        <f>IF(OR($A129="",$B129=""),"",'MPTO_working_2-way'!D128)</f>
        <v>1.7736916548797739</v>
      </c>
      <c r="G129" s="32">
        <f>IF(OR($A129="",$B129=""),"",'MPTO_working_2-way'!E128)</f>
        <v>2.2925045703839126</v>
      </c>
      <c r="H129" s="30">
        <f>IF(OR($A129="",$B129=""),"",'OddsRatio_working_2-way'!M128)</f>
        <v>1.7722242389548246</v>
      </c>
      <c r="I129" s="30">
        <f>IF(OR($A129="",$B129=""),"",'OddsRatio_working_2-way'!N128)</f>
        <v>2.2949606468627062</v>
      </c>
      <c r="J129" s="30">
        <f>IF('Log_working_2-way'!$D128="","",A129^('Log_working_2-way'!$D128))</f>
        <v>1.7648008689207426</v>
      </c>
      <c r="K129" s="32">
        <f>IF('Log_working_2-way'!$D128="","",B129^('Log_working_2-way'!$D128))</f>
        <v>2.3075298951245697</v>
      </c>
      <c r="L129" s="37">
        <f t="shared" si="18"/>
        <v>0.55882352941176461</v>
      </c>
      <c r="M129" s="37">
        <f t="shared" si="19"/>
        <v>0.44117647058823523</v>
      </c>
      <c r="N129" s="38">
        <v>225</v>
      </c>
      <c r="O129" s="38">
        <f t="shared" si="20"/>
        <v>88.63636363636364</v>
      </c>
      <c r="P129" s="38">
        <f t="shared" si="21"/>
        <v>117.34449760765548</v>
      </c>
      <c r="Q129" s="38">
        <f t="shared" si="22"/>
        <v>107.65550239234452</v>
      </c>
      <c r="R129" s="38">
        <f t="shared" si="23"/>
        <v>136.36363636363637</v>
      </c>
      <c r="S129" s="39">
        <f t="shared" si="24"/>
        <v>-19.019138755980876</v>
      </c>
      <c r="T129" s="39">
        <f t="shared" si="25"/>
        <v>-19.01913875598089</v>
      </c>
      <c r="U129" t="s">
        <v>369</v>
      </c>
      <c r="V129" t="s">
        <v>370</v>
      </c>
      <c r="W129" t="s">
        <v>450</v>
      </c>
      <c r="X129" s="48" t="s">
        <v>438</v>
      </c>
      <c r="Y129" s="41"/>
    </row>
    <row r="130" spans="1:25" ht="15" x14ac:dyDescent="0.25">
      <c r="A130">
        <v>1.63</v>
      </c>
      <c r="B130">
        <v>2.25</v>
      </c>
      <c r="C130" s="29">
        <f t="shared" si="17"/>
        <v>5.7941376959781854E-2</v>
      </c>
      <c r="D130" s="30">
        <f>IF(OR($A130="",$B130=""),"",A130*'MPTO_working_2-way'!$G129)</f>
        <v>1.7244444444444442</v>
      </c>
      <c r="E130" s="32">
        <f>IF(OR($A130="",$B130=""),"",B130*'MPTO_working_2-way'!$G129)</f>
        <v>2.3803680981595092</v>
      </c>
      <c r="F130" s="30">
        <f>IF(OR($A130="",$B130=""),"",'MPTO_working_2-way'!D129)</f>
        <v>1.7107871720116616</v>
      </c>
      <c r="G130" s="32">
        <f>IF(OR($A130="",$B130=""),"",'MPTO_working_2-way'!E129)</f>
        <v>2.4068908941755538</v>
      </c>
      <c r="H130" s="30">
        <f>IF(OR($A130="",$B130=""),"",'OddsRatio_working_2-way'!M129)</f>
        <v>1.709929573971954</v>
      </c>
      <c r="I130" s="30">
        <f>IF(OR($A130="",$B130=""),"",'OddsRatio_working_2-way'!N129)</f>
        <v>2.4085904245475276</v>
      </c>
      <c r="J130" s="30">
        <f>IF('Log_working_2-way'!$D129="","",A130^('Log_working_2-way'!$D129))</f>
        <v>1.7036316495434731</v>
      </c>
      <c r="K130" s="32">
        <f>IF('Log_working_2-way'!$D129="","",B130^('Log_working_2-way'!$D129))</f>
        <v>2.4211981519651009</v>
      </c>
      <c r="L130" s="37">
        <f t="shared" si="18"/>
        <v>0.57989690721649489</v>
      </c>
      <c r="M130" s="37">
        <f t="shared" si="19"/>
        <v>0.42010309278350516</v>
      </c>
      <c r="N130" s="38">
        <v>226</v>
      </c>
      <c r="O130" s="38">
        <f t="shared" si="20"/>
        <v>87.349693251533736</v>
      </c>
      <c r="P130" s="38">
        <f t="shared" si="21"/>
        <v>125.55555555555554</v>
      </c>
      <c r="Q130" s="38">
        <f t="shared" si="22"/>
        <v>100.44444444444444</v>
      </c>
      <c r="R130" s="38">
        <f t="shared" si="23"/>
        <v>138.65030674846625</v>
      </c>
      <c r="S130" s="39">
        <f t="shared" si="24"/>
        <v>-13.094751192910707</v>
      </c>
      <c r="T130" s="39">
        <f t="shared" si="25"/>
        <v>-13.094751192910707</v>
      </c>
      <c r="U130" t="s">
        <v>371</v>
      </c>
      <c r="V130" t="s">
        <v>372</v>
      </c>
      <c r="W130" t="s">
        <v>450</v>
      </c>
      <c r="X130" s="48" t="s">
        <v>438</v>
      </c>
      <c r="Y130" s="41"/>
    </row>
    <row r="131" spans="1:25" s="35" customFormat="1" ht="15" x14ac:dyDescent="0.25">
      <c r="A131">
        <v>1.89</v>
      </c>
      <c r="B131">
        <v>2</v>
      </c>
      <c r="C131" s="29">
        <f t="shared" ref="C131:C182" si="26">IF(OR($A131="",$B131=""),"",(1/A131)+(1/B131)-1)</f>
        <v>2.9100529100529293E-2</v>
      </c>
      <c r="D131" s="30">
        <f>IF(OR($A131="",$B131=""),"",A131*'MPTO_working_2-way'!$G130)</f>
        <v>1.9450000000000003</v>
      </c>
      <c r="E131" s="32">
        <f>IF(OR($A131="",$B131=""),"",B131*'MPTO_working_2-way'!$G130)</f>
        <v>2.0582010582010586</v>
      </c>
      <c r="F131" s="30">
        <f>IF(OR($A131="",$B131=""),"",'MPTO_working_2-way'!D130)</f>
        <v>1.9434447300771212</v>
      </c>
      <c r="G131" s="32">
        <f>IF(OR($A131="",$B131=""),"",'MPTO_working_2-way'!E130)</f>
        <v>2.0599455040871937</v>
      </c>
      <c r="H131" s="30">
        <f>IF(OR($A131="",$B131=""),"",'OddsRatio_working_2-way'!M130)</f>
        <v>1.9433981132056606</v>
      </c>
      <c r="I131" s="30">
        <f>IF(OR($A131="",$B131=""),"",'OddsRatio_working_2-way'!N130)</f>
        <v>2.0599978800063603</v>
      </c>
      <c r="J131" s="30">
        <f>IF('Log_working_2-way'!$D130="","",A131^('Log_working_2-way'!$D130))</f>
        <v>1.9426935194379702</v>
      </c>
      <c r="K131" s="32">
        <f>IF('Log_working_2-way'!$D130="","",B131^('Log_working_2-way'!$D130))</f>
        <v>2.0607901501181232</v>
      </c>
      <c r="L131" s="37">
        <f t="shared" si="18"/>
        <v>0.51413881748071977</v>
      </c>
      <c r="M131" s="37">
        <f t="shared" si="19"/>
        <v>0.48586118251928012</v>
      </c>
      <c r="N131" s="38">
        <v>227</v>
      </c>
      <c r="O131" s="38">
        <f t="shared" si="20"/>
        <v>106.8941798941799</v>
      </c>
      <c r="P131" s="38">
        <f t="shared" si="21"/>
        <v>113.5</v>
      </c>
      <c r="Q131" s="38">
        <f t="shared" si="22"/>
        <v>113.5</v>
      </c>
      <c r="R131" s="38">
        <f t="shared" si="23"/>
        <v>120.10582010582013</v>
      </c>
      <c r="S131" s="39">
        <f t="shared" si="24"/>
        <v>-6.6058201058201007</v>
      </c>
      <c r="T131" s="39">
        <f t="shared" si="25"/>
        <v>-6.6058201058201291</v>
      </c>
      <c r="U131" t="s">
        <v>373</v>
      </c>
      <c r="V131" t="s">
        <v>374</v>
      </c>
      <c r="W131" t="s">
        <v>445</v>
      </c>
      <c r="X131" s="48" t="s">
        <v>438</v>
      </c>
      <c r="Y131" s="41"/>
    </row>
    <row r="132" spans="1:25" ht="15" x14ac:dyDescent="0.25">
      <c r="A132">
        <v>1.57</v>
      </c>
      <c r="B132">
        <v>2.5099999999999998</v>
      </c>
      <c r="C132" s="29">
        <f t="shared" si="26"/>
        <v>3.5349049661227649E-2</v>
      </c>
      <c r="D132" s="30">
        <f>IF(OR($A132="",$B132=""),"",A132*'MPTO_working_2-way'!$G131)</f>
        <v>1.6254980079681274</v>
      </c>
      <c r="E132" s="32">
        <f>IF(OR($A132="",$B132=""),"",B132*'MPTO_working_2-way'!$G131)</f>
        <v>2.5987261146496814</v>
      </c>
      <c r="F132" s="30">
        <f>IF(OR($A132="",$B132=""),"",'MPTO_working_2-way'!D131)</f>
        <v>1.6148093511176675</v>
      </c>
      <c r="G132" s="32">
        <f>IF(OR($A132="",$B132=""),"",'MPTO_working_2-way'!E131)</f>
        <v>2.6265204785550034</v>
      </c>
      <c r="H132" s="30">
        <f>IF(OR($A132="",$B132=""),"",'OddsRatio_working_2-way'!M131)</f>
        <v>1.6143968129056414</v>
      </c>
      <c r="I132" s="30">
        <f>IF(OR($A132="",$B132=""),"",'OddsRatio_working_2-way'!N131)</f>
        <v>2.6276126096272243</v>
      </c>
      <c r="J132" s="30">
        <f>IF('Log_working_2-way'!$D131="","",A132^('Log_working_2-way'!$D131))</f>
        <v>1.6095273078692256</v>
      </c>
      <c r="K132" s="32">
        <f>IF('Log_working_2-way'!$D131="","",B132^('Log_working_2-way'!$D131))</f>
        <v>2.6406155837309813</v>
      </c>
      <c r="L132" s="37">
        <f t="shared" si="18"/>
        <v>0.61519607843137258</v>
      </c>
      <c r="M132" s="37">
        <f t="shared" si="19"/>
        <v>0.38480392156862747</v>
      </c>
      <c r="N132" s="38">
        <v>228</v>
      </c>
      <c r="O132" s="38">
        <f t="shared" si="20"/>
        <v>82.777070063694282</v>
      </c>
      <c r="P132" s="38">
        <f t="shared" si="21"/>
        <v>137.16334661354583</v>
      </c>
      <c r="Q132" s="38">
        <f t="shared" si="22"/>
        <v>90.836653386454188</v>
      </c>
      <c r="R132" s="38">
        <f t="shared" si="23"/>
        <v>145.22292993630572</v>
      </c>
      <c r="S132" s="39">
        <f t="shared" si="24"/>
        <v>-8.0595833227599059</v>
      </c>
      <c r="T132" s="39">
        <f t="shared" si="25"/>
        <v>-8.0595833227598916</v>
      </c>
      <c r="U132" t="s">
        <v>375</v>
      </c>
      <c r="V132" t="s">
        <v>376</v>
      </c>
      <c r="W132" t="s">
        <v>445</v>
      </c>
      <c r="X132" s="48" t="s">
        <v>438</v>
      </c>
      <c r="Y132" s="41"/>
    </row>
    <row r="133" spans="1:25" ht="15" x14ac:dyDescent="0.25">
      <c r="A133">
        <v>1.94</v>
      </c>
      <c r="B133">
        <v>1.94</v>
      </c>
      <c r="C133" s="29">
        <f t="shared" si="26"/>
        <v>3.0927835051546504E-2</v>
      </c>
      <c r="D133" s="30">
        <f>IF(OR($A133="",$B133=""),"",A133*'MPTO_working_2-way'!$G132)</f>
        <v>2</v>
      </c>
      <c r="E133" s="32">
        <f>IF(OR($A133="",$B133=""),"",B133*'MPTO_working_2-way'!$G132)</f>
        <v>2</v>
      </c>
      <c r="F133" s="30">
        <f>IF(OR($A133="",$B133=""),"",'MPTO_working_2-way'!D132)</f>
        <v>2.0000000000000004</v>
      </c>
      <c r="G133" s="32">
        <f>IF(OR($A133="",$B133=""),"",'MPTO_working_2-way'!E132)</f>
        <v>2.0000000000000004</v>
      </c>
      <c r="H133" s="30">
        <f>IF(OR($A133="",$B133=""),"",'OddsRatio_working_2-way'!M132)</f>
        <v>2.0000000000000004</v>
      </c>
      <c r="I133" s="30">
        <f>IF(OR($A133="",$B133=""),"",'OddsRatio_working_2-way'!N132)</f>
        <v>2.0000000000000004</v>
      </c>
      <c r="J133" s="30">
        <f>IF('Log_working_2-way'!$D132="","",A133^('Log_working_2-way'!$D132))</f>
        <v>1.9999999999999891</v>
      </c>
      <c r="K133" s="32">
        <f>IF('Log_working_2-way'!$D132="","",B133^('Log_working_2-way'!$D132))</f>
        <v>1.9999999999999891</v>
      </c>
      <c r="L133" s="37">
        <f t="shared" ref="L133:L182" si="27">(1/D133)</f>
        <v>0.5</v>
      </c>
      <c r="M133" s="37">
        <f t="shared" ref="M133:M182" si="28">(1/E133)</f>
        <v>0.5</v>
      </c>
      <c r="N133" s="38">
        <v>229</v>
      </c>
      <c r="O133" s="38">
        <f t="shared" ref="O133:O182" si="29">(1/A133)*((N133*A133)-N133)</f>
        <v>110.95876288659795</v>
      </c>
      <c r="P133" s="38">
        <f t="shared" ref="P133:P182" si="30">(1/B133)*((N133*B133)-N133)</f>
        <v>110.95876288659795</v>
      </c>
      <c r="Q133" s="38">
        <f t="shared" ref="Q133:Q182" si="31">(1/B133)*N133</f>
        <v>118.04123711340208</v>
      </c>
      <c r="R133" s="38">
        <f t="shared" ref="R133:R182" si="32">(1/A133)*N133</f>
        <v>118.04123711340208</v>
      </c>
      <c r="S133" s="39">
        <f t="shared" ref="S133:S182" si="33">O133-Q133</f>
        <v>-7.0824742268041234</v>
      </c>
      <c r="T133" s="39">
        <f t="shared" ref="T133:T182" si="34">P133-R133</f>
        <v>-7.0824742268041234</v>
      </c>
      <c r="U133" t="s">
        <v>377</v>
      </c>
      <c r="V133" t="s">
        <v>378</v>
      </c>
      <c r="W133" t="s">
        <v>445</v>
      </c>
      <c r="X133" s="48" t="s">
        <v>438</v>
      </c>
      <c r="Y133" s="41"/>
    </row>
    <row r="134" spans="1:25" s="35" customFormat="1" ht="15" x14ac:dyDescent="0.25">
      <c r="A134">
        <v>1.74</v>
      </c>
      <c r="B134">
        <v>2.12</v>
      </c>
      <c r="C134" s="29">
        <f t="shared" si="26"/>
        <v>4.6410756885707949E-2</v>
      </c>
      <c r="D134" s="30">
        <f>IF(OR($A134="",$B134=""),"",A134*'MPTO_working_2-way'!$G133)</f>
        <v>1.8207547169811318</v>
      </c>
      <c r="E134" s="32">
        <f>IF(OR($A134="",$B134=""),"",B134*'MPTO_working_2-way'!$G133)</f>
        <v>2.2183908045977008</v>
      </c>
      <c r="F134" s="30">
        <f>IF(OR($A134="",$B134=""),"",'MPTO_working_2-way'!D133)</f>
        <v>1.8132127408572549</v>
      </c>
      <c r="G134" s="32">
        <f>IF(OR($A134="",$B134=""),"",'MPTO_working_2-way'!E133)</f>
        <v>2.2296905222437133</v>
      </c>
      <c r="H134" s="30">
        <f>IF(OR($A134="",$B134=""),"",'OddsRatio_working_2-way'!M133)</f>
        <v>1.8128433340529317</v>
      </c>
      <c r="I134" s="30">
        <f>IF(OR($A134="",$B134=""),"",'OddsRatio_working_2-way'!N133)</f>
        <v>2.2302493704584911</v>
      </c>
      <c r="J134" s="30">
        <f>IF('Log_working_2-way'!$D133="","",A134^('Log_working_2-way'!$D133))</f>
        <v>1.8093883298066613</v>
      </c>
      <c r="K134" s="32">
        <f>IF('Log_working_2-way'!$D133="","",B134^('Log_working_2-way'!$D133))</f>
        <v>2.235500887736106</v>
      </c>
      <c r="L134" s="37">
        <f t="shared" si="27"/>
        <v>0.5492227979274612</v>
      </c>
      <c r="M134" s="37">
        <f t="shared" si="28"/>
        <v>0.45077720207253896</v>
      </c>
      <c r="N134" s="38">
        <v>230</v>
      </c>
      <c r="O134" s="38">
        <f t="shared" si="29"/>
        <v>97.81609195402298</v>
      </c>
      <c r="P134" s="38">
        <f t="shared" si="30"/>
        <v>121.50943396226415</v>
      </c>
      <c r="Q134" s="38">
        <f t="shared" si="31"/>
        <v>108.49056603773583</v>
      </c>
      <c r="R134" s="38">
        <f t="shared" si="32"/>
        <v>132.18390804597701</v>
      </c>
      <c r="S134" s="39">
        <f t="shared" si="33"/>
        <v>-10.674474083712852</v>
      </c>
      <c r="T134" s="39">
        <f t="shared" si="34"/>
        <v>-10.674474083712852</v>
      </c>
      <c r="U134" t="s">
        <v>379</v>
      </c>
      <c r="V134" t="s">
        <v>380</v>
      </c>
      <c r="W134" t="s">
        <v>441</v>
      </c>
      <c r="X134" s="48" t="s">
        <v>438</v>
      </c>
      <c r="Y134" s="41"/>
    </row>
    <row r="135" spans="1:25" s="35" customFormat="1" ht="15" x14ac:dyDescent="0.25">
      <c r="A135">
        <v>1.76</v>
      </c>
      <c r="B135">
        <v>2.08</v>
      </c>
      <c r="C135" s="29">
        <f t="shared" si="26"/>
        <v>4.8951048951048959E-2</v>
      </c>
      <c r="D135" s="30">
        <f>IF(OR($A135="",$B135=""),"",A135*'MPTO_working_2-way'!$G134)</f>
        <v>1.8461538461538463</v>
      </c>
      <c r="E135" s="32">
        <f>IF(OR($A135="",$B135=""),"",B135*'MPTO_working_2-way'!$G134)</f>
        <v>2.1818181818181821</v>
      </c>
      <c r="F135" s="30">
        <f>IF(OR($A135="",$B135=""),"",'MPTO_working_2-way'!D134)</f>
        <v>1.8392282958199357</v>
      </c>
      <c r="G135" s="32">
        <f>IF(OR($A135="",$B135=""),"",'MPTO_working_2-way'!E134)</f>
        <v>2.1915708812260539</v>
      </c>
      <c r="H135" s="30">
        <f>IF(OR($A135="",$B135=""),"",'OddsRatio_working_2-way'!M134)</f>
        <v>1.838870492807861</v>
      </c>
      <c r="I135" s="30">
        <f>IF(OR($A135="",$B135=""),"",'OddsRatio_working_2-way'!N134)</f>
        <v>2.1920791213585393</v>
      </c>
      <c r="J135" s="30">
        <f>IF('Log_working_2-way'!$D134="","",A135^('Log_working_2-way'!$D134))</f>
        <v>1.835690492831995</v>
      </c>
      <c r="K135" s="32">
        <f>IF('Log_working_2-way'!$D134="","",B135^('Log_working_2-way'!$D134))</f>
        <v>2.196615264354977</v>
      </c>
      <c r="L135" s="37">
        <f t="shared" si="27"/>
        <v>0.54166666666666663</v>
      </c>
      <c r="M135" s="37">
        <f t="shared" si="28"/>
        <v>0.45833333333333326</v>
      </c>
      <c r="N135" s="38">
        <v>231</v>
      </c>
      <c r="O135" s="38">
        <f t="shared" si="29"/>
        <v>99.750000000000014</v>
      </c>
      <c r="P135" s="38">
        <f t="shared" si="30"/>
        <v>119.94230769230769</v>
      </c>
      <c r="Q135" s="38">
        <f t="shared" si="31"/>
        <v>111.05769230769229</v>
      </c>
      <c r="R135" s="38">
        <f t="shared" si="32"/>
        <v>131.25</v>
      </c>
      <c r="S135" s="39">
        <f t="shared" si="33"/>
        <v>-11.307692307692278</v>
      </c>
      <c r="T135" s="39">
        <f t="shared" si="34"/>
        <v>-11.307692307692307</v>
      </c>
      <c r="U135" t="s">
        <v>381</v>
      </c>
      <c r="V135" t="s">
        <v>382</v>
      </c>
      <c r="W135" t="s">
        <v>441</v>
      </c>
      <c r="X135" s="48" t="s">
        <v>439</v>
      </c>
      <c r="Y135" s="41"/>
    </row>
    <row r="136" spans="1:25" ht="15" x14ac:dyDescent="0.25">
      <c r="A136">
        <v>1.68</v>
      </c>
      <c r="B136">
        <v>2.2200000000000002</v>
      </c>
      <c r="C136" s="29">
        <f t="shared" si="26"/>
        <v>4.5688545688545634E-2</v>
      </c>
      <c r="D136" s="30">
        <f>IF(OR($A136="",$B136=""),"",A136*'MPTO_working_2-way'!$G135)</f>
        <v>1.7567567567567566</v>
      </c>
      <c r="E136" s="32">
        <f>IF(OR($A136="",$B136=""),"",B136*'MPTO_working_2-way'!$G135)</f>
        <v>2.3214285714285716</v>
      </c>
      <c r="F136" s="30">
        <f>IF(OR($A136="",$B136=""),"",'MPTO_working_2-way'!D135)</f>
        <v>1.7470489038785832</v>
      </c>
      <c r="G136" s="32">
        <f>IF(OR($A136="",$B136=""),"",'MPTO_working_2-way'!E135)</f>
        <v>2.3386004514672689</v>
      </c>
      <c r="H136" s="30">
        <f>IF(OR($A136="",$B136=""),"",'OddsRatio_working_2-way'!M135)</f>
        <v>1.7465768876547993</v>
      </c>
      <c r="I136" s="30">
        <f>IF(OR($A136="",$B136=""),"",'OddsRatio_working_2-way'!N135)</f>
        <v>2.3394467690277296</v>
      </c>
      <c r="J136" s="30">
        <f>IF('Log_working_2-way'!$D135="","",A136^('Log_working_2-way'!$D135))</f>
        <v>1.7421348123284788</v>
      </c>
      <c r="K136" s="32">
        <f>IF('Log_working_2-way'!$D135="","",B136^('Log_working_2-way'!$D135))</f>
        <v>2.3474640771287958</v>
      </c>
      <c r="L136" s="37">
        <f t="shared" si="27"/>
        <v>0.56923076923076932</v>
      </c>
      <c r="M136" s="37">
        <f t="shared" si="28"/>
        <v>0.43076923076923074</v>
      </c>
      <c r="N136" s="38">
        <v>232</v>
      </c>
      <c r="O136" s="38">
        <f t="shared" si="29"/>
        <v>93.904761904761898</v>
      </c>
      <c r="P136" s="38">
        <f t="shared" si="30"/>
        <v>127.49549549549552</v>
      </c>
      <c r="Q136" s="38">
        <f t="shared" si="31"/>
        <v>104.5045045045045</v>
      </c>
      <c r="R136" s="38">
        <f t="shared" si="32"/>
        <v>138.0952380952381</v>
      </c>
      <c r="S136" s="39">
        <f t="shared" si="33"/>
        <v>-10.599742599742598</v>
      </c>
      <c r="T136" s="39">
        <f t="shared" si="34"/>
        <v>-10.599742599742584</v>
      </c>
      <c r="U136" t="s">
        <v>383</v>
      </c>
      <c r="V136" t="s">
        <v>384</v>
      </c>
      <c r="W136" t="s">
        <v>441</v>
      </c>
      <c r="X136" s="48" t="s">
        <v>439</v>
      </c>
      <c r="Y136" s="41"/>
    </row>
    <row r="137" spans="1:25" s="35" customFormat="1" ht="15" x14ac:dyDescent="0.25">
      <c r="A137">
        <v>1.76</v>
      </c>
      <c r="B137">
        <v>2.09</v>
      </c>
      <c r="C137" s="29">
        <f t="shared" si="26"/>
        <v>4.6650717703349276E-2</v>
      </c>
      <c r="D137" s="30">
        <f>IF(OR($A137="",$B137=""),"",A137*'MPTO_working_2-way'!$G136)</f>
        <v>1.8421052631578947</v>
      </c>
      <c r="E137" s="32">
        <f>IF(OR($A137="",$B137=""),"",B137*'MPTO_working_2-way'!$G136)</f>
        <v>2.1875</v>
      </c>
      <c r="F137" s="30">
        <f>IF(OR($A137="",$B137=""),"",'MPTO_working_2-way'!D136)</f>
        <v>1.8353457738748626</v>
      </c>
      <c r="G137" s="32">
        <f>IF(OR($A137="",$B137=""),"",'MPTO_working_2-way'!E136)</f>
        <v>2.1971090670170828</v>
      </c>
      <c r="H137" s="30">
        <f>IF(OR($A137="",$B137=""),"",'OddsRatio_working_2-way'!M136)</f>
        <v>1.8350135965491927</v>
      </c>
      <c r="I137" s="30">
        <f>IF(OR($A137="",$B137=""),"",'OddsRatio_working_2-way'!N136)</f>
        <v>2.197585289787658</v>
      </c>
      <c r="J137" s="30">
        <f>IF('Log_working_2-way'!$D136="","",A137^('Log_working_2-way'!$D136))</f>
        <v>1.8319153686125185</v>
      </c>
      <c r="K137" s="32">
        <f>IF('Log_working_2-way'!$D136="","",B137^('Log_working_2-way'!$D136))</f>
        <v>2.2020453494773053</v>
      </c>
      <c r="L137" s="37">
        <f t="shared" si="27"/>
        <v>0.54285714285714282</v>
      </c>
      <c r="M137" s="37">
        <f t="shared" si="28"/>
        <v>0.45714285714285713</v>
      </c>
      <c r="N137" s="38">
        <v>233</v>
      </c>
      <c r="O137" s="38">
        <f t="shared" si="29"/>
        <v>100.61363636363636</v>
      </c>
      <c r="P137" s="38">
        <f t="shared" si="30"/>
        <v>121.51674641148325</v>
      </c>
      <c r="Q137" s="38">
        <f t="shared" si="31"/>
        <v>111.48325358851676</v>
      </c>
      <c r="R137" s="38">
        <f t="shared" si="32"/>
        <v>132.38636363636365</v>
      </c>
      <c r="S137" s="39">
        <f t="shared" si="33"/>
        <v>-10.8696172248804</v>
      </c>
      <c r="T137" s="39">
        <f t="shared" si="34"/>
        <v>-10.8696172248804</v>
      </c>
      <c r="U137" t="s">
        <v>385</v>
      </c>
      <c r="V137" t="s">
        <v>386</v>
      </c>
      <c r="W137" t="s">
        <v>441</v>
      </c>
      <c r="X137" s="48" t="s">
        <v>439</v>
      </c>
      <c r="Y137" s="41"/>
    </row>
    <row r="138" spans="1:25" ht="15" x14ac:dyDescent="0.25">
      <c r="A138">
        <v>1.74</v>
      </c>
      <c r="B138">
        <v>2.2000000000000002</v>
      </c>
      <c r="C138" s="29">
        <f t="shared" si="26"/>
        <v>2.925809822361547E-2</v>
      </c>
      <c r="D138" s="30">
        <f>IF(OR($A138="",$B138=""),"",A138*'MPTO_working_2-way'!$G137)</f>
        <v>1.790909090909091</v>
      </c>
      <c r="E138" s="32">
        <f>IF(OR($A138="",$B138=""),"",B138*'MPTO_working_2-way'!$G137)</f>
        <v>2.264367816091954</v>
      </c>
      <c r="F138" s="30">
        <f>IF(OR($A138="",$B138=""),"",'MPTO_working_2-way'!D137)</f>
        <v>1.78544776119403</v>
      </c>
      <c r="G138" s="32">
        <f>IF(OR($A138="",$B138=""),"",'MPTO_working_2-way'!E137)</f>
        <v>2.2731591448931119</v>
      </c>
      <c r="H138" s="30">
        <f>IF(OR($A138="",$B138=""),"",'OddsRatio_working_2-way'!M137)</f>
        <v>1.7852812659593167</v>
      </c>
      <c r="I138" s="30">
        <f>IF(OR($A138="",$B138=""),"",'OddsRatio_working_2-way'!N137)</f>
        <v>2.2734290799340271</v>
      </c>
      <c r="J138" s="30">
        <f>IF('Log_working_2-way'!$D137="","",A138^('Log_working_2-way'!$D137))</f>
        <v>1.7828096647750074</v>
      </c>
      <c r="K138" s="32">
        <f>IF('Log_working_2-way'!$D137="","",B138^('Log_working_2-way'!$D137))</f>
        <v>2.2774497365044657</v>
      </c>
      <c r="L138" s="37">
        <f t="shared" si="27"/>
        <v>0.55837563451776651</v>
      </c>
      <c r="M138" s="37">
        <f t="shared" si="28"/>
        <v>0.44162436548223349</v>
      </c>
      <c r="N138" s="38">
        <v>234</v>
      </c>
      <c r="O138" s="38">
        <f t="shared" si="29"/>
        <v>99.517241379310349</v>
      </c>
      <c r="P138" s="38">
        <f t="shared" si="30"/>
        <v>127.63636363636367</v>
      </c>
      <c r="Q138" s="38">
        <f t="shared" si="31"/>
        <v>106.36363636363636</v>
      </c>
      <c r="R138" s="38">
        <f t="shared" si="32"/>
        <v>134.48275862068965</v>
      </c>
      <c r="S138" s="39">
        <f t="shared" si="33"/>
        <v>-6.846394984326011</v>
      </c>
      <c r="T138" s="39">
        <f t="shared" si="34"/>
        <v>-6.8463949843259826</v>
      </c>
      <c r="U138" t="s">
        <v>106</v>
      </c>
      <c r="V138" t="s">
        <v>99</v>
      </c>
      <c r="W138" t="s">
        <v>171</v>
      </c>
      <c r="X138" s="48" t="s">
        <v>439</v>
      </c>
      <c r="Y138" s="41"/>
    </row>
    <row r="139" spans="1:25" ht="15" x14ac:dyDescent="0.25">
      <c r="A139">
        <v>2.25</v>
      </c>
      <c r="B139">
        <v>1.71</v>
      </c>
      <c r="C139" s="29">
        <f t="shared" si="26"/>
        <v>2.9239766081871288E-2</v>
      </c>
      <c r="D139" s="30">
        <f>IF(OR($A139="",$B139=""),"",A139*'MPTO_working_2-way'!$G138)</f>
        <v>2.3157894736842106</v>
      </c>
      <c r="E139" s="32">
        <f>IF(OR($A139="",$B139=""),"",B139*'MPTO_working_2-way'!$G138)</f>
        <v>1.7599999999999998</v>
      </c>
      <c r="F139" s="30">
        <f>IF(OR($A139="",$B139=""),"",'MPTO_working_2-way'!D138)</f>
        <v>2.3265306122448979</v>
      </c>
      <c r="G139" s="32">
        <f>IF(OR($A139="",$B139=""),"",'MPTO_working_2-way'!E138)</f>
        <v>1.7538461538461536</v>
      </c>
      <c r="H139" s="30">
        <f>IF(OR($A139="",$B139=""),"",'OddsRatio_working_2-way'!M138)</f>
        <v>2.3268622310856886</v>
      </c>
      <c r="I139" s="30">
        <f>IF(OR($A139="",$B139=""),"",'OddsRatio_working_2-way'!N138)</f>
        <v>1.753657747256671</v>
      </c>
      <c r="J139" s="30">
        <f>IF('Log_working_2-way'!$D138="","",A139^('Log_working_2-way'!$D138))</f>
        <v>2.331784466562643</v>
      </c>
      <c r="K139" s="32">
        <f>IF('Log_working_2-way'!$D138="","",B139^('Log_working_2-way'!$D138))</f>
        <v>1.7508722508087184</v>
      </c>
      <c r="L139" s="37">
        <f t="shared" si="27"/>
        <v>0.43181818181818182</v>
      </c>
      <c r="M139" s="37">
        <f t="shared" si="28"/>
        <v>0.56818181818181823</v>
      </c>
      <c r="N139" s="38">
        <v>235</v>
      </c>
      <c r="O139" s="38">
        <f t="shared" si="29"/>
        <v>130.55555555555554</v>
      </c>
      <c r="P139" s="38">
        <f t="shared" si="30"/>
        <v>97.573099415204652</v>
      </c>
      <c r="Q139" s="38">
        <f t="shared" si="31"/>
        <v>137.42690058479531</v>
      </c>
      <c r="R139" s="38">
        <f t="shared" si="32"/>
        <v>104.44444444444444</v>
      </c>
      <c r="S139" s="39">
        <f t="shared" si="33"/>
        <v>-6.8713450292397624</v>
      </c>
      <c r="T139" s="39">
        <f t="shared" si="34"/>
        <v>-6.8713450292397908</v>
      </c>
      <c r="U139" t="s">
        <v>141</v>
      </c>
      <c r="V139" t="s">
        <v>140</v>
      </c>
      <c r="W139" t="s">
        <v>171</v>
      </c>
      <c r="X139" s="48" t="s">
        <v>439</v>
      </c>
      <c r="Y139" s="41"/>
    </row>
    <row r="140" spans="1:25" ht="15" x14ac:dyDescent="0.25">
      <c r="A140">
        <v>1.71</v>
      </c>
      <c r="B140">
        <v>2.23</v>
      </c>
      <c r="C140" s="29">
        <f t="shared" si="26"/>
        <v>3.3225814910969431E-2</v>
      </c>
      <c r="D140" s="30">
        <f>IF(OR($A140="",$B140=""),"",A140*'MPTO_working_2-way'!$G139)</f>
        <v>1.7668161434977576</v>
      </c>
      <c r="E140" s="32">
        <f>IF(OR($A140="",$B140=""),"",B140*'MPTO_working_2-way'!$G139)</f>
        <v>2.3040935672514617</v>
      </c>
      <c r="F140" s="30">
        <f>IF(OR($A140="",$B140=""),"",'MPTO_working_2-way'!D139)</f>
        <v>1.7599981538319522</v>
      </c>
      <c r="G140" s="32">
        <f>IF(OR($A140="",$B140=""),"",'MPTO_working_2-way'!E139)</f>
        <v>2.315792669966295</v>
      </c>
      <c r="H140" s="30">
        <f>IF(OR($A140="",$B140=""),"",'OddsRatio_working_2-way'!M139)</f>
        <v>1.7597603387632996</v>
      </c>
      <c r="I140" s="30">
        <f>IF(OR($A140="",$B140=""),"",'OddsRatio_working_2-way'!N139)</f>
        <v>2.3162045305336028</v>
      </c>
      <c r="J140" s="30">
        <f>IF('Log_working_2-way'!$D139="","",A140^('Log_working_2-way'!$D139))</f>
        <v>1.7566662454529891</v>
      </c>
      <c r="K140" s="32">
        <f>IF('Log_working_2-way'!$D139="","",B140^('Log_working_2-way'!$D139))</f>
        <v>2.3215866387713424</v>
      </c>
      <c r="L140" s="37">
        <f t="shared" si="27"/>
        <v>0.56598984771573613</v>
      </c>
      <c r="M140" s="37">
        <f t="shared" si="28"/>
        <v>0.43401015228426398</v>
      </c>
      <c r="N140" s="38">
        <v>236</v>
      </c>
      <c r="O140" s="38">
        <f t="shared" si="29"/>
        <v>97.988304093567251</v>
      </c>
      <c r="P140" s="38">
        <f t="shared" si="30"/>
        <v>130.17040358744393</v>
      </c>
      <c r="Q140" s="38">
        <f t="shared" si="31"/>
        <v>105.82959641255606</v>
      </c>
      <c r="R140" s="38">
        <f t="shared" si="32"/>
        <v>138.01169590643275</v>
      </c>
      <c r="S140" s="39">
        <f t="shared" si="33"/>
        <v>-7.8412923189888062</v>
      </c>
      <c r="T140" s="39">
        <f t="shared" si="34"/>
        <v>-7.8412923189888204</v>
      </c>
      <c r="U140" t="s">
        <v>116</v>
      </c>
      <c r="V140" t="s">
        <v>148</v>
      </c>
      <c r="W140" t="s">
        <v>172</v>
      </c>
      <c r="X140" s="48" t="s">
        <v>439</v>
      </c>
      <c r="Y140" s="41"/>
    </row>
    <row r="141" spans="1:25" ht="15" x14ac:dyDescent="0.25">
      <c r="A141">
        <v>1.82</v>
      </c>
      <c r="B141">
        <v>2.0699999999999998</v>
      </c>
      <c r="C141" s="29">
        <f t="shared" si="26"/>
        <v>3.2542336890162948E-2</v>
      </c>
      <c r="D141" s="30">
        <f>IF(OR($A141="",$B141=""),"",A141*'MPTO_working_2-way'!$G140)</f>
        <v>1.8792270531400965</v>
      </c>
      <c r="E141" s="32">
        <f>IF(OR($A141="",$B141=""),"",B141*'MPTO_working_2-way'!$G140)</f>
        <v>2.1373626373626373</v>
      </c>
      <c r="F141" s="30">
        <f>IF(OR($A141="",$B141=""),"",'MPTO_working_2-way'!D140)</f>
        <v>1.8755413949320454</v>
      </c>
      <c r="G141" s="32">
        <f>IF(OR($A141="",$B141=""),"",'MPTO_working_2-way'!E140)</f>
        <v>2.1421504520384373</v>
      </c>
      <c r="H141" s="30">
        <f>IF(OR($A141="",$B141=""),"",'OddsRatio_working_2-way'!M140)</f>
        <v>1.8754171235399244</v>
      </c>
      <c r="I141" s="30">
        <f>IF(OR($A141="",$B141=""),"",'OddsRatio_working_2-way'!N140)</f>
        <v>2.1423125880338039</v>
      </c>
      <c r="J141" s="30">
        <f>IF('Log_working_2-way'!$D140="","",A141^('Log_working_2-way'!$D140))</f>
        <v>1.8737445050186454</v>
      </c>
      <c r="K141" s="32">
        <f>IF('Log_working_2-way'!$D140="","",B141^('Log_working_2-way'!$D140))</f>
        <v>2.1444993293304022</v>
      </c>
      <c r="L141" s="37">
        <f t="shared" si="27"/>
        <v>0.53213367609254503</v>
      </c>
      <c r="M141" s="37">
        <f t="shared" si="28"/>
        <v>0.46786632390745503</v>
      </c>
      <c r="N141" s="38">
        <v>237</v>
      </c>
      <c r="O141" s="38">
        <f t="shared" si="29"/>
        <v>106.78021978021978</v>
      </c>
      <c r="P141" s="38">
        <f t="shared" si="30"/>
        <v>122.50724637681159</v>
      </c>
      <c r="Q141" s="38">
        <f t="shared" si="31"/>
        <v>114.49275362318842</v>
      </c>
      <c r="R141" s="38">
        <f t="shared" si="32"/>
        <v>130.2197802197802</v>
      </c>
      <c r="S141" s="39">
        <f t="shared" si="33"/>
        <v>-7.7125338429686394</v>
      </c>
      <c r="T141" s="39">
        <f t="shared" si="34"/>
        <v>-7.712533842968611</v>
      </c>
      <c r="U141" t="s">
        <v>87</v>
      </c>
      <c r="V141" t="s">
        <v>144</v>
      </c>
      <c r="W141" t="s">
        <v>172</v>
      </c>
      <c r="X141" s="48" t="s">
        <v>439</v>
      </c>
      <c r="Y141" s="41"/>
    </row>
    <row r="142" spans="1:25" ht="15" x14ac:dyDescent="0.25">
      <c r="A142">
        <v>1.76</v>
      </c>
      <c r="B142">
        <v>2.15</v>
      </c>
      <c r="C142" s="29">
        <f t="shared" si="26"/>
        <v>3.3298097251585723E-2</v>
      </c>
      <c r="D142" s="30">
        <f>IF(OR($A142="",$B142=""),"",A142*'MPTO_working_2-way'!$G141)</f>
        <v>1.8186046511627909</v>
      </c>
      <c r="E142" s="32">
        <f>IF(OR($A142="",$B142=""),"",B142*'MPTO_working_2-way'!$G141)</f>
        <v>2.2215909090909092</v>
      </c>
      <c r="F142" s="30">
        <f>IF(OR($A142="",$B142=""),"",'MPTO_working_2-way'!D141)</f>
        <v>1.8131288931480596</v>
      </c>
      <c r="G142" s="32">
        <f>IF(OR($A142="",$B142=""),"",'MPTO_working_2-way'!E141)</f>
        <v>2.2298173246906305</v>
      </c>
      <c r="H142" s="30">
        <f>IF(OR($A142="",$B142=""),"",'OddsRatio_working_2-way'!M141)</f>
        <v>1.8129388446970602</v>
      </c>
      <c r="I142" s="30">
        <f>IF(OR($A142="",$B142=""),"",'OddsRatio_working_2-way'!N141)</f>
        <v>2.2301048307916052</v>
      </c>
      <c r="J142" s="30">
        <f>IF('Log_working_2-way'!$D141="","",A142^('Log_working_2-way'!$D141))</f>
        <v>1.8104537322239227</v>
      </c>
      <c r="K142" s="32">
        <f>IF('Log_working_2-way'!$D141="","",B142^('Log_working_2-way'!$D141))</f>
        <v>2.2338767288490446</v>
      </c>
      <c r="L142" s="37">
        <f t="shared" si="27"/>
        <v>0.54987212276214825</v>
      </c>
      <c r="M142" s="37">
        <f t="shared" si="28"/>
        <v>0.45012787723785164</v>
      </c>
      <c r="N142" s="38">
        <v>238</v>
      </c>
      <c r="O142" s="38">
        <f t="shared" si="29"/>
        <v>102.77272727272728</v>
      </c>
      <c r="P142" s="38">
        <f t="shared" si="30"/>
        <v>127.30232558139534</v>
      </c>
      <c r="Q142" s="38">
        <f t="shared" si="31"/>
        <v>110.69767441860465</v>
      </c>
      <c r="R142" s="38">
        <f t="shared" si="32"/>
        <v>135.22727272727275</v>
      </c>
      <c r="S142" s="39">
        <f t="shared" si="33"/>
        <v>-7.9249471458773684</v>
      </c>
      <c r="T142" s="39">
        <f t="shared" si="34"/>
        <v>-7.924947145877411</v>
      </c>
      <c r="U142" t="s">
        <v>147</v>
      </c>
      <c r="V142" t="s">
        <v>113</v>
      </c>
      <c r="W142" t="s">
        <v>172</v>
      </c>
      <c r="X142" s="48" t="s">
        <v>439</v>
      </c>
      <c r="Y142" s="41"/>
    </row>
    <row r="143" spans="1:25" ht="15" x14ac:dyDescent="0.25">
      <c r="A143">
        <v>1.94</v>
      </c>
      <c r="B143">
        <v>1.96</v>
      </c>
      <c r="C143" s="29">
        <f t="shared" si="26"/>
        <v>2.5667999158426325E-2</v>
      </c>
      <c r="D143" s="30">
        <f>IF(OR($A143="",$B143=""),"",A143*'MPTO_working_2-way'!$G142)</f>
        <v>1.989795918367347</v>
      </c>
      <c r="E143" s="32">
        <f>IF(OR($A143="",$B143=""),"",B143*'MPTO_working_2-way'!$G142)</f>
        <v>2.0103092783505154</v>
      </c>
      <c r="F143" s="30">
        <f>IF(OR($A143="",$B143=""),"",'MPTO_working_2-way'!D142)</f>
        <v>1.9895353704478862</v>
      </c>
      <c r="G143" s="32">
        <f>IF(OR($A143="",$B143=""),"",'MPTO_working_2-way'!E142)</f>
        <v>2.0105752961082914</v>
      </c>
      <c r="H143" s="30">
        <f>IF(OR($A143="",$B143=""),"",'OddsRatio_working_2-way'!M142)</f>
        <v>1.9895285072531594</v>
      </c>
      <c r="I143" s="30">
        <f>IF(OR($A143="",$B143=""),"",'OddsRatio_working_2-way'!N142)</f>
        <v>2.0105823052798226</v>
      </c>
      <c r="J143" s="30">
        <f>IF('Log_working_2-way'!$D142="","",A143^('Log_working_2-way'!$D142))</f>
        <v>1.9894107081664238</v>
      </c>
      <c r="K143" s="32">
        <f>IF('Log_working_2-way'!$D142="","",B143^('Log_working_2-way'!$D142))</f>
        <v>2.0107026250536491</v>
      </c>
      <c r="L143" s="37">
        <f t="shared" si="27"/>
        <v>0.50256410256410255</v>
      </c>
      <c r="M143" s="37">
        <f t="shared" si="28"/>
        <v>0.49743589743589745</v>
      </c>
      <c r="N143" s="38">
        <v>239</v>
      </c>
      <c r="O143" s="38">
        <f t="shared" si="29"/>
        <v>115.8041237113402</v>
      </c>
      <c r="P143" s="38">
        <f t="shared" si="30"/>
        <v>117.06122448979592</v>
      </c>
      <c r="Q143" s="38">
        <f t="shared" si="31"/>
        <v>121.93877551020408</v>
      </c>
      <c r="R143" s="38">
        <f t="shared" si="32"/>
        <v>123.1958762886598</v>
      </c>
      <c r="S143" s="39">
        <f t="shared" si="33"/>
        <v>-6.1346517988638851</v>
      </c>
      <c r="T143" s="39">
        <f t="shared" si="34"/>
        <v>-6.1346517988638851</v>
      </c>
      <c r="U143" t="s">
        <v>387</v>
      </c>
      <c r="V143" t="s">
        <v>388</v>
      </c>
      <c r="W143" t="s">
        <v>446</v>
      </c>
      <c r="X143" s="48" t="s">
        <v>439</v>
      </c>
      <c r="Y143" s="41"/>
    </row>
    <row r="144" spans="1:25" ht="15" x14ac:dyDescent="0.25">
      <c r="A144">
        <v>1.67</v>
      </c>
      <c r="B144">
        <v>2.33</v>
      </c>
      <c r="C144" s="29">
        <f t="shared" si="26"/>
        <v>2.7986944565804084E-2</v>
      </c>
      <c r="D144" s="30">
        <f>IF(OR($A144="",$B144=""),"",A144*'MPTO_working_2-way'!$G143)</f>
        <v>1.7167381974248928</v>
      </c>
      <c r="E144" s="32">
        <f>IF(OR($A144="",$B144=""),"",B144*'MPTO_working_2-way'!$G143)</f>
        <v>2.3952095808383236</v>
      </c>
      <c r="F144" s="30">
        <f>IF(OR($A144="",$B144=""),"",'MPTO_working_2-way'!D143)</f>
        <v>1.7099602293950913</v>
      </c>
      <c r="G144" s="32">
        <f>IF(OR($A144="",$B144=""),"",'MPTO_working_2-way'!E143)</f>
        <v>2.4085296029216061</v>
      </c>
      <c r="H144" s="30">
        <f>IF(OR($A144="",$B144=""),"",'OddsRatio_working_2-way'!M143)</f>
        <v>1.7097600992562489</v>
      </c>
      <c r="I144" s="30">
        <f>IF(OR($A144="",$B144=""),"",'OddsRatio_working_2-way'!N143)</f>
        <v>2.408926764195241</v>
      </c>
      <c r="J144" s="30">
        <f>IF('Log_working_2-way'!$D143="","",A144^('Log_working_2-way'!$D143))</f>
        <v>1.7066927473832643</v>
      </c>
      <c r="K144" s="32">
        <f>IF('Log_working_2-way'!$D143="","",B144^('Log_working_2-way'!$D143))</f>
        <v>2.4150421151239718</v>
      </c>
      <c r="L144" s="37">
        <f t="shared" si="27"/>
        <v>0.58250000000000002</v>
      </c>
      <c r="M144" s="37">
        <f t="shared" si="28"/>
        <v>0.41749999999999998</v>
      </c>
      <c r="N144" s="38">
        <v>240</v>
      </c>
      <c r="O144" s="38">
        <f t="shared" si="29"/>
        <v>96.287425149700582</v>
      </c>
      <c r="P144" s="38">
        <f t="shared" si="30"/>
        <v>136.99570815450647</v>
      </c>
      <c r="Q144" s="38">
        <f t="shared" si="31"/>
        <v>103.00429184549357</v>
      </c>
      <c r="R144" s="38">
        <f t="shared" si="32"/>
        <v>143.7125748502994</v>
      </c>
      <c r="S144" s="39">
        <f t="shared" si="33"/>
        <v>-6.7168666957929872</v>
      </c>
      <c r="T144" s="39">
        <f t="shared" si="34"/>
        <v>-6.7168666957929304</v>
      </c>
      <c r="U144" t="s">
        <v>389</v>
      </c>
      <c r="V144" t="s">
        <v>390</v>
      </c>
      <c r="W144" t="s">
        <v>446</v>
      </c>
      <c r="X144" s="48" t="s">
        <v>439</v>
      </c>
      <c r="Y144" s="41"/>
    </row>
    <row r="145" spans="1:25" ht="15" x14ac:dyDescent="0.25">
      <c r="A145">
        <v>2.02</v>
      </c>
      <c r="B145">
        <v>1.89</v>
      </c>
      <c r="C145" s="29">
        <f t="shared" si="26"/>
        <v>2.4150034051024338E-2</v>
      </c>
      <c r="D145" s="30">
        <f>IF(OR($A145="",$B145=""),"",A145*'MPTO_working_2-way'!$G144)</f>
        <v>2.0687830687830693</v>
      </c>
      <c r="E145" s="32">
        <f>IF(OR($A145="",$B145=""),"",B145*'MPTO_working_2-way'!$G144)</f>
        <v>1.9356435643564358</v>
      </c>
      <c r="F145" s="30">
        <f>IF(OR($A145="",$B145=""),"",'MPTO_working_2-way'!D144)</f>
        <v>2.0705027387602368</v>
      </c>
      <c r="G145" s="32">
        <f>IF(OR($A145="",$B145=""),"",'MPTO_working_2-way'!E144)</f>
        <v>1.9341405339682862</v>
      </c>
      <c r="H145" s="30">
        <f>IF(OR($A145="",$B145=""),"",'OddsRatio_working_2-way'!M144)</f>
        <v>2.0705453823777571</v>
      </c>
      <c r="I145" s="30">
        <f>IF(OR($A145="",$B145=""),"",'OddsRatio_working_2-way'!N144)</f>
        <v>1.9341033238394147</v>
      </c>
      <c r="J145" s="30">
        <f>IF('Log_working_2-way'!$D144="","",A145^('Log_working_2-way'!$D144))</f>
        <v>2.0713231559049405</v>
      </c>
      <c r="K145" s="32">
        <f>IF('Log_working_2-way'!$D144="","",B145^('Log_working_2-way'!$D144))</f>
        <v>1.9334251710029571</v>
      </c>
      <c r="L145" s="37">
        <f t="shared" si="27"/>
        <v>0.48337595907928377</v>
      </c>
      <c r="M145" s="37">
        <f t="shared" si="28"/>
        <v>0.51662404092071612</v>
      </c>
      <c r="N145" s="38">
        <v>241</v>
      </c>
      <c r="O145" s="38">
        <f t="shared" si="29"/>
        <v>121.6930693069307</v>
      </c>
      <c r="P145" s="38">
        <f t="shared" si="30"/>
        <v>113.48677248677248</v>
      </c>
      <c r="Q145" s="38">
        <f t="shared" si="31"/>
        <v>127.51322751322753</v>
      </c>
      <c r="R145" s="38">
        <f t="shared" si="32"/>
        <v>119.3069306930693</v>
      </c>
      <c r="S145" s="39">
        <f t="shared" si="33"/>
        <v>-5.8201582062968384</v>
      </c>
      <c r="T145" s="39">
        <f t="shared" si="34"/>
        <v>-5.8201582062968242</v>
      </c>
      <c r="U145" t="s">
        <v>391</v>
      </c>
      <c r="V145" t="s">
        <v>392</v>
      </c>
      <c r="W145" t="s">
        <v>84</v>
      </c>
      <c r="X145" s="48" t="s">
        <v>439</v>
      </c>
      <c r="Y145" s="41"/>
    </row>
    <row r="146" spans="1:25" s="35" customFormat="1" ht="15" x14ac:dyDescent="0.25">
      <c r="A146">
        <v>1.31</v>
      </c>
      <c r="B146">
        <v>3.32</v>
      </c>
      <c r="C146" s="29">
        <f t="shared" si="26"/>
        <v>6.4563597903062542E-2</v>
      </c>
      <c r="D146" s="30">
        <f>IF(OR($A146="",$B146=""),"",A146*'MPTO_working_2-way'!$G145)</f>
        <v>1.3945783132530121</v>
      </c>
      <c r="E146" s="32">
        <f>IF(OR($A146="",$B146=""),"",B146*'MPTO_working_2-way'!$G145)</f>
        <v>3.5343511450381673</v>
      </c>
      <c r="F146" s="30">
        <f>IF(OR($A146="",$B146=""),"",'MPTO_working_2-way'!D145)</f>
        <v>1.3678450119511889</v>
      </c>
      <c r="G146" s="32">
        <f>IF(OR($A146="",$B146=""),"",'MPTO_working_2-way'!E145)</f>
        <v>3.7185362517099856</v>
      </c>
      <c r="H146" s="30">
        <f>IF(OR($A146="",$B146=""),"",'OddsRatio_working_2-way'!M145)</f>
        <v>1.3655416387433481</v>
      </c>
      <c r="I146" s="30">
        <f>IF(OR($A146="",$B146=""),"",'OddsRatio_working_2-way'!N145)</f>
        <v>3.7356664576921532</v>
      </c>
      <c r="J146" s="30">
        <f>IF('Log_working_2-way'!$D145="","",A146^('Log_working_2-way'!$D145))</f>
        <v>1.3530227332540132</v>
      </c>
      <c r="K146" s="32">
        <f>IF('Log_working_2-way'!$D145="","",B146^('Log_working_2-way'!$D145))</f>
        <v>3.8326787641793842</v>
      </c>
      <c r="L146" s="37">
        <f t="shared" si="27"/>
        <v>0.71706263498920086</v>
      </c>
      <c r="M146" s="37">
        <f t="shared" si="28"/>
        <v>0.28293736501079919</v>
      </c>
      <c r="N146" s="38">
        <v>242</v>
      </c>
      <c r="O146" s="38">
        <f t="shared" si="29"/>
        <v>57.267175572519108</v>
      </c>
      <c r="P146" s="38">
        <f t="shared" si="30"/>
        <v>169.10843373493975</v>
      </c>
      <c r="Q146" s="38">
        <f t="shared" si="31"/>
        <v>72.891566265060248</v>
      </c>
      <c r="R146" s="38">
        <f t="shared" si="32"/>
        <v>184.73282442748089</v>
      </c>
      <c r="S146" s="39">
        <f t="shared" si="33"/>
        <v>-15.624390692541141</v>
      </c>
      <c r="T146" s="39">
        <f t="shared" si="34"/>
        <v>-15.624390692541141</v>
      </c>
      <c r="U146" t="s">
        <v>393</v>
      </c>
      <c r="V146" t="s">
        <v>394</v>
      </c>
      <c r="W146" t="s">
        <v>442</v>
      </c>
      <c r="X146" s="48" t="s">
        <v>439</v>
      </c>
      <c r="Y146" s="41"/>
    </row>
    <row r="147" spans="1:25" ht="15" x14ac:dyDescent="0.25">
      <c r="A147">
        <v>1.74</v>
      </c>
      <c r="B147">
        <v>2.2000000000000002</v>
      </c>
      <c r="C147" s="29">
        <f t="shared" si="26"/>
        <v>2.925809822361547E-2</v>
      </c>
      <c r="D147" s="30">
        <f>IF(OR($A147="",$B147=""),"",A147*'MPTO_working_2-way'!$G146)</f>
        <v>1.790909090909091</v>
      </c>
      <c r="E147" s="32">
        <f>IF(OR($A147="",$B147=""),"",B147*'MPTO_working_2-way'!$G146)</f>
        <v>2.264367816091954</v>
      </c>
      <c r="F147" s="30">
        <f>IF(OR($A147="",$B147=""),"",'MPTO_working_2-way'!D146)</f>
        <v>1.78544776119403</v>
      </c>
      <c r="G147" s="32">
        <f>IF(OR($A147="",$B147=""),"",'MPTO_working_2-way'!E146)</f>
        <v>2.2731591448931119</v>
      </c>
      <c r="H147" s="30">
        <f>IF(OR($A147="",$B147=""),"",'OddsRatio_working_2-way'!M146)</f>
        <v>1.7852812659593167</v>
      </c>
      <c r="I147" s="30">
        <f>IF(OR($A147="",$B147=""),"",'OddsRatio_working_2-way'!N146)</f>
        <v>2.2734290799340271</v>
      </c>
      <c r="J147" s="30">
        <f>IF('Log_working_2-way'!$D146="","",A147^('Log_working_2-way'!$D146))</f>
        <v>1.7828096647750074</v>
      </c>
      <c r="K147" s="32">
        <f>IF('Log_working_2-way'!$D146="","",B147^('Log_working_2-way'!$D146))</f>
        <v>2.2774497365044657</v>
      </c>
      <c r="L147" s="37">
        <f t="shared" si="27"/>
        <v>0.55837563451776651</v>
      </c>
      <c r="M147" s="37">
        <f t="shared" si="28"/>
        <v>0.44162436548223349</v>
      </c>
      <c r="N147" s="38">
        <v>243</v>
      </c>
      <c r="O147" s="38">
        <f t="shared" si="29"/>
        <v>103.34482758620689</v>
      </c>
      <c r="P147" s="38">
        <f t="shared" si="30"/>
        <v>132.54545454545456</v>
      </c>
      <c r="Q147" s="38">
        <f t="shared" si="31"/>
        <v>110.45454545454545</v>
      </c>
      <c r="R147" s="38">
        <f t="shared" si="32"/>
        <v>139.65517241379308</v>
      </c>
      <c r="S147" s="39">
        <f t="shared" si="33"/>
        <v>-7.1097178683385636</v>
      </c>
      <c r="T147" s="39">
        <f t="shared" si="34"/>
        <v>-7.1097178683385209</v>
      </c>
      <c r="U147" t="s">
        <v>395</v>
      </c>
      <c r="V147" t="s">
        <v>396</v>
      </c>
      <c r="W147" t="s">
        <v>442</v>
      </c>
      <c r="X147" s="48" t="s">
        <v>439</v>
      </c>
      <c r="Y147" s="41"/>
    </row>
    <row r="148" spans="1:25" ht="15" x14ac:dyDescent="0.25">
      <c r="A148">
        <v>1.63</v>
      </c>
      <c r="B148">
        <v>2.41</v>
      </c>
      <c r="C148" s="29">
        <f t="shared" si="26"/>
        <v>2.8434691851436877E-2</v>
      </c>
      <c r="D148" s="30">
        <f>IF(OR($A148="",$B148=""),"",A148*'MPTO_working_2-way'!$G147)</f>
        <v>1.6763485477178419</v>
      </c>
      <c r="E148" s="32">
        <f>IF(OR($A148="",$B148=""),"",B148*'MPTO_working_2-way'!$G147)</f>
        <v>2.4785276073619631</v>
      </c>
      <c r="F148" s="30">
        <f>IF(OR($A148="",$B148=""),"",'MPTO_working_2-way'!D147)</f>
        <v>1.6686702206741284</v>
      </c>
      <c r="G148" s="32">
        <f>IF(OR($A148="",$B148=""),"",'MPTO_working_2-way'!E147)</f>
        <v>2.4955055109106499</v>
      </c>
      <c r="H148" s="30">
        <f>IF(OR($A148="",$B148=""),"",'OddsRatio_working_2-way'!M147)</f>
        <v>1.6684373647831916</v>
      </c>
      <c r="I148" s="30">
        <f>IF(OR($A148="",$B148=""),"",'OddsRatio_working_2-way'!N147)</f>
        <v>2.4960264830861911</v>
      </c>
      <c r="J148" s="30">
        <f>IF('Log_working_2-way'!$D147="","",A148^('Log_working_2-way'!$D147))</f>
        <v>1.6649584147953032</v>
      </c>
      <c r="K148" s="32">
        <f>IF('Log_working_2-way'!$D147="","",B148^('Log_working_2-way'!$D147))</f>
        <v>2.5038534406814188</v>
      </c>
      <c r="L148" s="37">
        <f t="shared" si="27"/>
        <v>0.59653465346534673</v>
      </c>
      <c r="M148" s="37">
        <f t="shared" si="28"/>
        <v>0.40346534653465349</v>
      </c>
      <c r="N148" s="38">
        <v>244</v>
      </c>
      <c r="O148" s="38">
        <f t="shared" si="29"/>
        <v>94.306748466257659</v>
      </c>
      <c r="P148" s="38">
        <f t="shared" si="30"/>
        <v>142.75518672199172</v>
      </c>
      <c r="Q148" s="38">
        <f t="shared" si="31"/>
        <v>101.24481327800829</v>
      </c>
      <c r="R148" s="38">
        <f t="shared" si="32"/>
        <v>149.69325153374234</v>
      </c>
      <c r="S148" s="39">
        <f t="shared" si="33"/>
        <v>-6.9380648117506354</v>
      </c>
      <c r="T148" s="39">
        <f t="shared" si="34"/>
        <v>-6.9380648117506212</v>
      </c>
      <c r="U148" t="s">
        <v>397</v>
      </c>
      <c r="V148" t="s">
        <v>398</v>
      </c>
      <c r="W148" t="s">
        <v>442</v>
      </c>
      <c r="X148" s="48" t="s">
        <v>439</v>
      </c>
      <c r="Y148" s="41"/>
    </row>
    <row r="149" spans="1:25" ht="15" x14ac:dyDescent="0.25">
      <c r="A149">
        <v>1.85</v>
      </c>
      <c r="B149">
        <v>2.06</v>
      </c>
      <c r="C149" s="29">
        <f t="shared" si="26"/>
        <v>2.5977433744424072E-2</v>
      </c>
      <c r="D149" s="30">
        <f>IF(OR($A149="",$B149=""),"",A149*'MPTO_working_2-way'!$G148)</f>
        <v>1.8980582524271847</v>
      </c>
      <c r="E149" s="32">
        <f>IF(OR($A149="",$B149=""),"",B149*'MPTO_working_2-way'!$G148)</f>
        <v>2.1135135135135137</v>
      </c>
      <c r="F149" s="30">
        <f>IF(OR($A149="",$B149=""),"",'MPTO_working_2-way'!D148)</f>
        <v>1.8955483710519774</v>
      </c>
      <c r="G149" s="32">
        <f>IF(OR($A149="",$B149=""),"",'MPTO_working_2-way'!E148)</f>
        <v>2.1166342682588173</v>
      </c>
      <c r="H149" s="30">
        <f>IF(OR($A149="",$B149=""),"",'OddsRatio_working_2-way'!M148)</f>
        <v>1.8954813188742858</v>
      </c>
      <c r="I149" s="30">
        <f>IF(OR($A149="",$B149=""),"",'OddsRatio_working_2-way'!N148)</f>
        <v>2.1167178800079327</v>
      </c>
      <c r="J149" s="30">
        <f>IF('Log_working_2-way'!$D148="","",A149^('Log_working_2-way'!$D148))</f>
        <v>1.8943477245799318</v>
      </c>
      <c r="K149" s="32">
        <f>IF('Log_working_2-way'!$D148="","",B149^('Log_working_2-way'!$D148))</f>
        <v>2.1181333306010104</v>
      </c>
      <c r="L149" s="37">
        <f t="shared" si="27"/>
        <v>0.52685421994884907</v>
      </c>
      <c r="M149" s="37">
        <f t="shared" si="28"/>
        <v>0.47314578005115088</v>
      </c>
      <c r="N149" s="38">
        <v>245</v>
      </c>
      <c r="O149" s="38">
        <f t="shared" si="29"/>
        <v>112.56756756756755</v>
      </c>
      <c r="P149" s="38">
        <f t="shared" si="30"/>
        <v>126.06796116504854</v>
      </c>
      <c r="Q149" s="38">
        <f t="shared" si="31"/>
        <v>118.93203883495146</v>
      </c>
      <c r="R149" s="38">
        <f t="shared" si="32"/>
        <v>132.43243243243242</v>
      </c>
      <c r="S149" s="39">
        <f t="shared" si="33"/>
        <v>-6.3644712673839052</v>
      </c>
      <c r="T149" s="39">
        <f t="shared" si="34"/>
        <v>-6.3644712673838768</v>
      </c>
      <c r="U149" t="s">
        <v>399</v>
      </c>
      <c r="V149" t="s">
        <v>400</v>
      </c>
      <c r="W149" t="s">
        <v>442</v>
      </c>
      <c r="X149" s="48" t="s">
        <v>439</v>
      </c>
      <c r="Y149" s="41"/>
    </row>
    <row r="150" spans="1:25" ht="15" x14ac:dyDescent="0.25">
      <c r="A150">
        <v>2.27</v>
      </c>
      <c r="B150">
        <v>1.7</v>
      </c>
      <c r="C150" s="29">
        <f t="shared" si="26"/>
        <v>2.876392847888054E-2</v>
      </c>
      <c r="D150" s="30">
        <f>IF(OR($A150="",$B150=""),"",A150*'MPTO_working_2-way'!$G149)</f>
        <v>2.335294117647059</v>
      </c>
      <c r="E150" s="32">
        <f>IF(OR($A150="",$B150=""),"",B150*'MPTO_working_2-way'!$G149)</f>
        <v>1.748898678414097</v>
      </c>
      <c r="F150" s="30">
        <f>IF(OR($A150="",$B150=""),"",'MPTO_working_2-way'!D149)</f>
        <v>2.3466099118273029</v>
      </c>
      <c r="G150" s="32">
        <f>IF(OR($A150="",$B150=""),"",'MPTO_working_2-way'!E149)</f>
        <v>1.7426055543011967</v>
      </c>
      <c r="H150" s="30">
        <f>IF(OR($A150="",$B150=""),"",'OddsRatio_working_2-way'!M149)</f>
        <v>2.3469542361512192</v>
      </c>
      <c r="I150" s="30">
        <f>IF(OR($A150="",$B150=""),"",'OddsRatio_working_2-way'!N149)</f>
        <v>1.7424157207132702</v>
      </c>
      <c r="J150" s="30">
        <f>IF('Log_working_2-way'!$D149="","",A150^('Log_working_2-way'!$D149))</f>
        <v>2.352141177157876</v>
      </c>
      <c r="K150" s="32">
        <f>IF('Log_working_2-way'!$D149="","",B150^('Log_working_2-way'!$D149))</f>
        <v>1.7395677440294552</v>
      </c>
      <c r="L150" s="37">
        <f t="shared" si="27"/>
        <v>0.4282115869017632</v>
      </c>
      <c r="M150" s="37">
        <f t="shared" si="28"/>
        <v>0.5717884130982368</v>
      </c>
      <c r="N150" s="38">
        <v>246</v>
      </c>
      <c r="O150" s="38">
        <f t="shared" si="29"/>
        <v>137.62995594713655</v>
      </c>
      <c r="P150" s="38">
        <f t="shared" si="30"/>
        <v>101.29411764705883</v>
      </c>
      <c r="Q150" s="38">
        <f t="shared" si="31"/>
        <v>144.70588235294119</v>
      </c>
      <c r="R150" s="38">
        <f t="shared" si="32"/>
        <v>108.37004405286343</v>
      </c>
      <c r="S150" s="39">
        <f t="shared" si="33"/>
        <v>-7.0759264058046369</v>
      </c>
      <c r="T150" s="39">
        <f t="shared" si="34"/>
        <v>-7.0759264058046085</v>
      </c>
      <c r="U150" t="s">
        <v>401</v>
      </c>
      <c r="V150" t="s">
        <v>402</v>
      </c>
      <c r="W150" t="s">
        <v>442</v>
      </c>
      <c r="X150" s="48" t="s">
        <v>439</v>
      </c>
      <c r="Y150" s="41"/>
    </row>
    <row r="151" spans="1:25" ht="15" x14ac:dyDescent="0.25">
      <c r="A151">
        <v>1.81</v>
      </c>
      <c r="B151">
        <v>2.11</v>
      </c>
      <c r="C151" s="29">
        <f t="shared" si="26"/>
        <v>2.6419837134403323E-2</v>
      </c>
      <c r="D151" s="30">
        <f>IF(OR($A151="",$B151=""),"",A151*'MPTO_working_2-way'!$G150)</f>
        <v>1.85781990521327</v>
      </c>
      <c r="E151" s="32">
        <f>IF(OR($A151="",$B151=""),"",B151*'MPTO_working_2-way'!$G150)</f>
        <v>2.165745856353591</v>
      </c>
      <c r="F151" s="30">
        <f>IF(OR($A151="",$B151=""),"",'MPTO_working_2-way'!D150)</f>
        <v>1.8543371124760262</v>
      </c>
      <c r="G151" s="32">
        <f>IF(OR($A151="",$B151=""),"",'MPTO_working_2-way'!E150)</f>
        <v>2.1704981387286519</v>
      </c>
      <c r="H151" s="30">
        <f>IF(OR($A151="",$B151=""),"",'OddsRatio_working_2-way'!M150)</f>
        <v>1.8542421961772491</v>
      </c>
      <c r="I151" s="30">
        <f>IF(OR($A151="",$B151=""),"",'OddsRatio_working_2-way'!N150)</f>
        <v>2.1706281947614148</v>
      </c>
      <c r="J151" s="30">
        <f>IF('Log_working_2-way'!$D150="","",A151^('Log_working_2-way'!$D150))</f>
        <v>1.85266909454383</v>
      </c>
      <c r="K151" s="32">
        <f>IF('Log_working_2-way'!$D150="","",B151^('Log_working_2-way'!$D150))</f>
        <v>2.1727879037705513</v>
      </c>
      <c r="L151" s="37">
        <f t="shared" si="27"/>
        <v>0.53826530612244905</v>
      </c>
      <c r="M151" s="37">
        <f t="shared" si="28"/>
        <v>0.46173469387755106</v>
      </c>
      <c r="N151" s="38">
        <v>247</v>
      </c>
      <c r="O151" s="38">
        <f t="shared" si="29"/>
        <v>110.53591160220995</v>
      </c>
      <c r="P151" s="38">
        <f t="shared" si="30"/>
        <v>129.93838862559241</v>
      </c>
      <c r="Q151" s="38">
        <f t="shared" si="31"/>
        <v>117.06161137440759</v>
      </c>
      <c r="R151" s="38">
        <f t="shared" si="32"/>
        <v>136.46408839779005</v>
      </c>
      <c r="S151" s="39">
        <f t="shared" si="33"/>
        <v>-6.5256997721976404</v>
      </c>
      <c r="T151" s="39">
        <f t="shared" si="34"/>
        <v>-6.5256997721976404</v>
      </c>
      <c r="U151" t="s">
        <v>403</v>
      </c>
      <c r="V151" t="s">
        <v>404</v>
      </c>
      <c r="W151" t="s">
        <v>442</v>
      </c>
      <c r="X151" s="48" t="s">
        <v>439</v>
      </c>
      <c r="Y151" s="41"/>
    </row>
    <row r="152" spans="1:25" ht="15" x14ac:dyDescent="0.25">
      <c r="A152">
        <v>1.72</v>
      </c>
      <c r="B152">
        <v>2.23</v>
      </c>
      <c r="C152" s="29">
        <f t="shared" si="26"/>
        <v>2.982584211075201E-2</v>
      </c>
      <c r="D152" s="30">
        <f>IF(OR($A152="",$B152=""),"",A152*'MPTO_working_2-way'!$G151)</f>
        <v>1.7713004484304935</v>
      </c>
      <c r="E152" s="32">
        <f>IF(OR($A152="",$B152=""),"",B152*'MPTO_working_2-way'!$G151)</f>
        <v>2.2965116279069768</v>
      </c>
      <c r="F152" s="30">
        <f>IF(OR($A152="",$B152=""),"",'MPTO_working_2-way'!D151)</f>
        <v>1.7652798232695142</v>
      </c>
      <c r="G152" s="32">
        <f>IF(OR($A152="",$B152=""),"",'MPTO_working_2-way'!E151)</f>
        <v>2.3067115708443593</v>
      </c>
      <c r="H152" s="30">
        <f>IF(OR($A152="",$B152=""),"",'OddsRatio_working_2-way'!M151)</f>
        <v>1.7650920556760061</v>
      </c>
      <c r="I152" s="30">
        <f>IF(OR($A152="",$B152=""),"",'OddsRatio_working_2-way'!N151)</f>
        <v>2.3070322617798436</v>
      </c>
      <c r="J152" s="30">
        <f>IF('Log_working_2-way'!$D151="","",A152^('Log_working_2-way'!$D151))</f>
        <v>1.7623660397486636</v>
      </c>
      <c r="K152" s="32">
        <f>IF('Log_working_2-way'!$D151="","",B152^('Log_working_2-way'!$D151))</f>
        <v>2.3117058576345526</v>
      </c>
      <c r="L152" s="37">
        <f t="shared" si="27"/>
        <v>0.56455696202531636</v>
      </c>
      <c r="M152" s="37">
        <f t="shared" si="28"/>
        <v>0.43544303797468353</v>
      </c>
      <c r="N152" s="38">
        <v>248</v>
      </c>
      <c r="O152" s="38">
        <f t="shared" si="29"/>
        <v>103.81395348837211</v>
      </c>
      <c r="P152" s="38">
        <f t="shared" si="30"/>
        <v>136.78923766816143</v>
      </c>
      <c r="Q152" s="38">
        <f t="shared" si="31"/>
        <v>111.21076233183857</v>
      </c>
      <c r="R152" s="38">
        <f t="shared" si="32"/>
        <v>144.18604651162792</v>
      </c>
      <c r="S152" s="39">
        <f t="shared" si="33"/>
        <v>-7.3968088434664594</v>
      </c>
      <c r="T152" s="39">
        <f t="shared" si="34"/>
        <v>-7.3968088434664878</v>
      </c>
      <c r="U152" t="s">
        <v>405</v>
      </c>
      <c r="V152" t="s">
        <v>406</v>
      </c>
      <c r="W152" t="s">
        <v>442</v>
      </c>
      <c r="X152" s="48" t="s">
        <v>439</v>
      </c>
      <c r="Y152" s="41"/>
    </row>
    <row r="153" spans="1:25" ht="15" x14ac:dyDescent="0.25">
      <c r="A153">
        <v>2.1800000000000002</v>
      </c>
      <c r="B153">
        <v>1.67</v>
      </c>
      <c r="C153" s="29">
        <f t="shared" si="26"/>
        <v>5.7517991539856039E-2</v>
      </c>
      <c r="D153" s="30">
        <f>IF(OR($A153="",$B153=""),"",A153*'MPTO_working_2-way'!$G152)</f>
        <v>2.3053892215568865</v>
      </c>
      <c r="E153" s="32">
        <f>IF(OR($A153="",$B153=""),"",B153*'MPTO_working_2-way'!$G152)</f>
        <v>1.7660550458715596</v>
      </c>
      <c r="F153" s="30">
        <f>IF(OR($A153="",$B153=""),"",'MPTO_working_2-way'!D152)</f>
        <v>2.3258161374816329</v>
      </c>
      <c r="G153" s="32">
        <f>IF(OR($A153="",$B153=""),"",'MPTO_working_2-way'!E152)</f>
        <v>1.754252397243772</v>
      </c>
      <c r="H153" s="30">
        <f>IF(OR($A153="",$B153=""),"",'OddsRatio_working_2-way'!M152)</f>
        <v>2.327099856774443</v>
      </c>
      <c r="I153" s="30">
        <f>IF(OR($A153="",$B153=""),"",'OddsRatio_working_2-way'!N152)</f>
        <v>1.7535228000329461</v>
      </c>
      <c r="J153" s="30">
        <f>IF('Log_working_2-way'!$D152="","",A153^('Log_working_2-way'!$D152))</f>
        <v>2.3367577330696232</v>
      </c>
      <c r="K153" s="32">
        <f>IF('Log_working_2-way'!$D152="","",B153^('Log_working_2-way'!$D152))</f>
        <v>1.748078709595247</v>
      </c>
      <c r="L153" s="37">
        <f t="shared" si="27"/>
        <v>0.43376623376623369</v>
      </c>
      <c r="M153" s="37">
        <f t="shared" si="28"/>
        <v>0.5662337662337662</v>
      </c>
      <c r="N153" s="38">
        <v>249</v>
      </c>
      <c r="O153" s="38">
        <f t="shared" si="29"/>
        <v>134.77981651376149</v>
      </c>
      <c r="P153" s="38">
        <f t="shared" si="30"/>
        <v>99.898203592814369</v>
      </c>
      <c r="Q153" s="38">
        <f t="shared" si="31"/>
        <v>149.10179640718565</v>
      </c>
      <c r="R153" s="38">
        <f t="shared" si="32"/>
        <v>114.22018348623853</v>
      </c>
      <c r="S153" s="39">
        <f t="shared" si="33"/>
        <v>-14.321979893424157</v>
      </c>
      <c r="T153" s="39">
        <f t="shared" si="34"/>
        <v>-14.321979893424157</v>
      </c>
      <c r="U153" t="s">
        <v>125</v>
      </c>
      <c r="V153" t="s">
        <v>123</v>
      </c>
      <c r="W153" t="s">
        <v>176</v>
      </c>
      <c r="X153" s="48" t="s">
        <v>439</v>
      </c>
      <c r="Y153" s="41"/>
    </row>
    <row r="154" spans="1:25" s="35" customFormat="1" ht="15" x14ac:dyDescent="0.25">
      <c r="A154">
        <v>2.46</v>
      </c>
      <c r="B154">
        <v>1.54</v>
      </c>
      <c r="C154" s="29">
        <f t="shared" si="26"/>
        <v>5.5854714391299742E-2</v>
      </c>
      <c r="D154" s="30">
        <f>IF(OR($A154="",$B154=""),"",A154*'MPTO_working_2-way'!$G153)</f>
        <v>2.5974025974025974</v>
      </c>
      <c r="E154" s="32">
        <f>IF(OR($A154="",$B154=""),"",B154*'MPTO_working_2-way'!$G153)</f>
        <v>1.6260162601626016</v>
      </c>
      <c r="F154" s="30">
        <f>IF(OR($A154="",$B154=""),"",'MPTO_working_2-way'!D153)</f>
        <v>2.6414725979640217</v>
      </c>
      <c r="G154" s="32">
        <f>IF(OR($A154="",$B154=""),"",'MPTO_working_2-way'!E153)</f>
        <v>1.609209073145867</v>
      </c>
      <c r="H154" s="30">
        <f>IF(OR($A154="",$B154=""),"",'OddsRatio_working_2-way'!M153)</f>
        <v>2.6442942874387492</v>
      </c>
      <c r="I154" s="30">
        <f>IF(OR($A154="",$B154=""),"",'OddsRatio_working_2-way'!N153)</f>
        <v>1.6081636405595374</v>
      </c>
      <c r="J154" s="30">
        <f>IF('Log_working_2-way'!$D153="","",A154^('Log_working_2-way'!$D153))</f>
        <v>2.6654990387499304</v>
      </c>
      <c r="K154" s="32">
        <f>IF('Log_working_2-way'!$D153="","",B154^('Log_working_2-way'!$D153))</f>
        <v>1.6004206407376949</v>
      </c>
      <c r="L154" s="37">
        <f t="shared" si="27"/>
        <v>0.38500000000000001</v>
      </c>
      <c r="M154" s="37">
        <f t="shared" si="28"/>
        <v>0.61499999999999999</v>
      </c>
      <c r="N154" s="38">
        <v>250</v>
      </c>
      <c r="O154" s="38">
        <f t="shared" si="29"/>
        <v>148.3739837398374</v>
      </c>
      <c r="P154" s="38">
        <f t="shared" si="30"/>
        <v>87.662337662337663</v>
      </c>
      <c r="Q154" s="38">
        <f t="shared" si="31"/>
        <v>162.33766233766232</v>
      </c>
      <c r="R154" s="38">
        <f t="shared" si="32"/>
        <v>101.6260162601626</v>
      </c>
      <c r="S154" s="39">
        <f t="shared" si="33"/>
        <v>-13.963678597824924</v>
      </c>
      <c r="T154" s="39">
        <f t="shared" si="34"/>
        <v>-13.963678597824938</v>
      </c>
      <c r="U154" t="s">
        <v>118</v>
      </c>
      <c r="V154" t="s">
        <v>149</v>
      </c>
      <c r="W154" t="s">
        <v>176</v>
      </c>
      <c r="X154" s="48" t="s">
        <v>439</v>
      </c>
      <c r="Y154" s="41"/>
    </row>
    <row r="155" spans="1:25" ht="15" x14ac:dyDescent="0.25">
      <c r="A155">
        <v>2.11</v>
      </c>
      <c r="B155">
        <v>1.71</v>
      </c>
      <c r="C155" s="29">
        <f t="shared" si="26"/>
        <v>5.8728970926526403E-2</v>
      </c>
      <c r="D155" s="30">
        <f>IF(OR($A155="",$B155=""),"",A155*'MPTO_working_2-way'!$G154)</f>
        <v>2.2339181286549707</v>
      </c>
      <c r="E155" s="32">
        <f>IF(OR($A155="",$B155=""),"",B155*'MPTO_working_2-way'!$G154)</f>
        <v>1.81042654028436</v>
      </c>
      <c r="F155" s="30">
        <f>IF(OR($A155="",$B155=""),"",'MPTO_working_2-way'!D154)</f>
        <v>2.2493687852623045</v>
      </c>
      <c r="G155" s="32">
        <f>IF(OR($A155="",$B155=""),"",'MPTO_working_2-way'!E154)</f>
        <v>1.8004041815323968</v>
      </c>
      <c r="H155" s="30">
        <f>IF(OR($A155="",$B155=""),"",'OddsRatio_working_2-way'!M154)</f>
        <v>2.2503520630966865</v>
      </c>
      <c r="I155" s="30">
        <f>IF(OR($A155="",$B155=""),"",'OddsRatio_working_2-way'!N154)</f>
        <v>1.7997747430618447</v>
      </c>
      <c r="J155" s="30">
        <f>IF('Log_working_2-way'!$D154="","",A155^('Log_working_2-way'!$D154))</f>
        <v>2.25763437758234</v>
      </c>
      <c r="K155" s="32">
        <f>IF('Log_working_2-way'!$D154="","",B155^('Log_working_2-way'!$D154))</f>
        <v>1.7951436584601121</v>
      </c>
      <c r="L155" s="37">
        <f t="shared" si="27"/>
        <v>0.44764397905759162</v>
      </c>
      <c r="M155" s="37">
        <f t="shared" si="28"/>
        <v>0.55235602094240843</v>
      </c>
      <c r="N155" s="38">
        <v>251</v>
      </c>
      <c r="O155" s="38">
        <f t="shared" si="29"/>
        <v>132.04265402843603</v>
      </c>
      <c r="P155" s="38">
        <f t="shared" si="30"/>
        <v>104.21637426900583</v>
      </c>
      <c r="Q155" s="38">
        <f t="shared" si="31"/>
        <v>146.78362573099415</v>
      </c>
      <c r="R155" s="38">
        <f t="shared" si="32"/>
        <v>118.95734597156398</v>
      </c>
      <c r="S155" s="39">
        <f t="shared" si="33"/>
        <v>-14.740971702558113</v>
      </c>
      <c r="T155" s="39">
        <f t="shared" si="34"/>
        <v>-14.740971702558156</v>
      </c>
      <c r="U155" t="s">
        <v>152</v>
      </c>
      <c r="V155" t="s">
        <v>154</v>
      </c>
      <c r="W155" t="s">
        <v>176</v>
      </c>
      <c r="X155" s="48" t="s">
        <v>439</v>
      </c>
      <c r="Y155" s="41"/>
    </row>
    <row r="156" spans="1:25" ht="15" x14ac:dyDescent="0.25">
      <c r="A156">
        <v>2.02</v>
      </c>
      <c r="B156">
        <v>1.79</v>
      </c>
      <c r="C156" s="29">
        <f t="shared" si="26"/>
        <v>5.3708722827590094E-2</v>
      </c>
      <c r="D156" s="30">
        <f>IF(OR($A156="",$B156=""),"",A156*'MPTO_working_2-way'!$G155)</f>
        <v>2.1284916201117321</v>
      </c>
      <c r="E156" s="32">
        <f>IF(OR($A156="",$B156=""),"",B156*'MPTO_working_2-way'!$G155)</f>
        <v>1.8861386138613863</v>
      </c>
      <c r="F156" s="30">
        <f>IF(OR($A156="",$B156=""),"",'MPTO_working_2-way'!D155)</f>
        <v>2.1358615393703118</v>
      </c>
      <c r="G156" s="32">
        <f>IF(OR($A156="",$B156=""),"",'MPTO_working_2-way'!E155)</f>
        <v>1.8803889957876125</v>
      </c>
      <c r="H156" s="30">
        <f>IF(OR($A156="",$B156=""),"",'OddsRatio_working_2-way'!M155)</f>
        <v>2.1362830811493807</v>
      </c>
      <c r="I156" s="30">
        <f>IF(OR($A156="",$B156=""),"",'OddsRatio_working_2-way'!N155)</f>
        <v>1.8800623863804027</v>
      </c>
      <c r="J156" s="30">
        <f>IF('Log_working_2-way'!$D155="","",A156^('Log_working_2-way'!$D155))</f>
        <v>2.1397180317469915</v>
      </c>
      <c r="K156" s="32">
        <f>IF('Log_working_2-way'!$D155="","",B156^('Log_working_2-way'!$D155))</f>
        <v>1.8774100015469861</v>
      </c>
      <c r="L156" s="37">
        <f t="shared" si="27"/>
        <v>0.46981627296587919</v>
      </c>
      <c r="M156" s="37">
        <f t="shared" si="28"/>
        <v>0.53018372703412076</v>
      </c>
      <c r="N156" s="38">
        <v>252</v>
      </c>
      <c r="O156" s="38">
        <f t="shared" si="29"/>
        <v>127.24752475247526</v>
      </c>
      <c r="P156" s="38">
        <f t="shared" si="30"/>
        <v>111.21787709497205</v>
      </c>
      <c r="Q156" s="38">
        <f t="shared" si="31"/>
        <v>140.78212290502793</v>
      </c>
      <c r="R156" s="38">
        <f t="shared" si="32"/>
        <v>124.75247524752476</v>
      </c>
      <c r="S156" s="39">
        <f t="shared" si="33"/>
        <v>-13.534598152552675</v>
      </c>
      <c r="T156" s="39">
        <f t="shared" si="34"/>
        <v>-13.534598152552704</v>
      </c>
      <c r="U156" t="s">
        <v>151</v>
      </c>
      <c r="V156" t="s">
        <v>122</v>
      </c>
      <c r="W156" t="s">
        <v>176</v>
      </c>
      <c r="X156" s="48" t="s">
        <v>439</v>
      </c>
      <c r="Y156" s="41"/>
    </row>
    <row r="157" spans="1:25" ht="15" x14ac:dyDescent="0.25">
      <c r="A157">
        <v>1.95</v>
      </c>
      <c r="B157">
        <v>1.85</v>
      </c>
      <c r="C157" s="29">
        <f t="shared" si="26"/>
        <v>5.3361053361053346E-2</v>
      </c>
      <c r="D157" s="30">
        <f>IF(OR($A157="",$B157=""),"",A157*'MPTO_working_2-way'!$G156)</f>
        <v>2.0540540540540539</v>
      </c>
      <c r="E157" s="32">
        <f>IF(OR($A157="",$B157=""),"",B157*'MPTO_working_2-way'!$G156)</f>
        <v>1.9487179487179487</v>
      </c>
      <c r="F157" s="30">
        <f>IF(OR($A157="",$B157=""),"",'MPTO_working_2-way'!D156)</f>
        <v>2.0570206699928724</v>
      </c>
      <c r="G157" s="32">
        <f>IF(OR($A157="",$B157=""),"",'MPTO_working_2-way'!E156)</f>
        <v>1.9460552933243427</v>
      </c>
      <c r="H157" s="30">
        <f>IF(OR($A157="",$B157=""),"",'OddsRatio_working_2-way'!M156)</f>
        <v>2.0571882797418479</v>
      </c>
      <c r="I157" s="30">
        <f>IF(OR($A157="",$B157=""),"",'OddsRatio_working_2-way'!N156)</f>
        <v>1.9459053029269173</v>
      </c>
      <c r="J157" s="30">
        <f>IF('Log_working_2-way'!$D156="","",A157^('Log_working_2-way'!$D156))</f>
        <v>2.0585654469962997</v>
      </c>
      <c r="K157" s="32">
        <f>IF('Log_working_2-way'!$D156="","",B157^('Log_working_2-way'!$D156))</f>
        <v>1.9446747037095775</v>
      </c>
      <c r="L157" s="37">
        <f t="shared" si="27"/>
        <v>0.48684210526315791</v>
      </c>
      <c r="M157" s="37">
        <f t="shared" si="28"/>
        <v>0.51315789473684215</v>
      </c>
      <c r="N157" s="38">
        <v>253</v>
      </c>
      <c r="O157" s="38">
        <f t="shared" si="29"/>
        <v>123.25641025641025</v>
      </c>
      <c r="P157" s="38">
        <f t="shared" si="30"/>
        <v>116.24324324324323</v>
      </c>
      <c r="Q157" s="38">
        <f t="shared" si="31"/>
        <v>136.75675675675674</v>
      </c>
      <c r="R157" s="38">
        <f t="shared" si="32"/>
        <v>129.74358974358975</v>
      </c>
      <c r="S157" s="39">
        <f t="shared" si="33"/>
        <v>-13.500346500346495</v>
      </c>
      <c r="T157" s="39">
        <f t="shared" si="34"/>
        <v>-13.500346500346524</v>
      </c>
      <c r="U157" t="s">
        <v>124</v>
      </c>
      <c r="V157" t="s">
        <v>119</v>
      </c>
      <c r="W157" t="s">
        <v>176</v>
      </c>
      <c r="X157" s="48" t="s">
        <v>439</v>
      </c>
      <c r="Y157" s="41"/>
    </row>
    <row r="158" spans="1:25" ht="15" x14ac:dyDescent="0.25">
      <c r="A158">
        <v>1.74</v>
      </c>
      <c r="B158">
        <v>2.2000000000000002</v>
      </c>
      <c r="C158" s="29">
        <f t="shared" si="26"/>
        <v>2.925809822361547E-2</v>
      </c>
      <c r="D158" s="30">
        <f>IF(OR($A158="",$B158=""),"",A158*'MPTO_working_2-way'!$G157)</f>
        <v>1.790909090909091</v>
      </c>
      <c r="E158" s="32">
        <f>IF(OR($A158="",$B158=""),"",B158*'MPTO_working_2-way'!$G157)</f>
        <v>2.264367816091954</v>
      </c>
      <c r="F158" s="30">
        <f>IF(OR($A158="",$B158=""),"",'MPTO_working_2-way'!D157)</f>
        <v>1.78544776119403</v>
      </c>
      <c r="G158" s="32">
        <f>IF(OR($A158="",$B158=""),"",'MPTO_working_2-way'!E157)</f>
        <v>2.2731591448931119</v>
      </c>
      <c r="H158" s="30">
        <f>IF(OR($A158="",$B158=""),"",'OddsRatio_working_2-way'!M157)</f>
        <v>1.7852812659593167</v>
      </c>
      <c r="I158" s="30">
        <f>IF(OR($A158="",$B158=""),"",'OddsRatio_working_2-way'!N157)</f>
        <v>2.2734290799340271</v>
      </c>
      <c r="J158" s="30">
        <f>IF('Log_working_2-way'!$D157="","",A158^('Log_working_2-way'!$D157))</f>
        <v>1.7828096647750074</v>
      </c>
      <c r="K158" s="32">
        <f>IF('Log_working_2-way'!$D157="","",B158^('Log_working_2-way'!$D157))</f>
        <v>2.2774497365044657</v>
      </c>
      <c r="L158" s="37">
        <f t="shared" si="27"/>
        <v>0.55837563451776651</v>
      </c>
      <c r="M158" s="37">
        <f t="shared" si="28"/>
        <v>0.44162436548223349</v>
      </c>
      <c r="N158" s="38">
        <v>254</v>
      </c>
      <c r="O158" s="38">
        <f t="shared" si="29"/>
        <v>108.02298850574711</v>
      </c>
      <c r="P158" s="38">
        <f t="shared" si="30"/>
        <v>138.54545454545456</v>
      </c>
      <c r="Q158" s="38">
        <f t="shared" si="31"/>
        <v>115.45454545454545</v>
      </c>
      <c r="R158" s="38">
        <f t="shared" si="32"/>
        <v>145.97701149425288</v>
      </c>
      <c r="S158" s="39">
        <f t="shared" si="33"/>
        <v>-7.4315569487983453</v>
      </c>
      <c r="T158" s="39">
        <f t="shared" si="34"/>
        <v>-7.4315569487983169</v>
      </c>
      <c r="U158" t="s">
        <v>130</v>
      </c>
      <c r="V158" t="s">
        <v>164</v>
      </c>
      <c r="W158" t="s">
        <v>173</v>
      </c>
      <c r="X158" s="48" t="s">
        <v>439</v>
      </c>
      <c r="Y158" s="41"/>
    </row>
    <row r="159" spans="1:25" ht="15" x14ac:dyDescent="0.25">
      <c r="A159">
        <v>1.89</v>
      </c>
      <c r="B159">
        <v>2.02</v>
      </c>
      <c r="C159" s="29">
        <f t="shared" si="26"/>
        <v>2.4150034051024338E-2</v>
      </c>
      <c r="D159" s="30">
        <f>IF(OR($A159="",$B159=""),"",A159*'MPTO_working_2-way'!$G158)</f>
        <v>1.9356435643564358</v>
      </c>
      <c r="E159" s="32">
        <f>IF(OR($A159="",$B159=""),"",B159*'MPTO_working_2-way'!$G158)</f>
        <v>2.0687830687830693</v>
      </c>
      <c r="F159" s="30">
        <f>IF(OR($A159="",$B159=""),"",'MPTO_working_2-way'!D158)</f>
        <v>1.9341405339682862</v>
      </c>
      <c r="G159" s="32">
        <f>IF(OR($A159="",$B159=""),"",'MPTO_working_2-way'!E158)</f>
        <v>2.0705027387602368</v>
      </c>
      <c r="H159" s="30">
        <f>IF(OR($A159="",$B159=""),"",'OddsRatio_working_2-way'!M158)</f>
        <v>1.9341033238394147</v>
      </c>
      <c r="I159" s="30">
        <f>IF(OR($A159="",$B159=""),"",'OddsRatio_working_2-way'!N158)</f>
        <v>2.0705453823777571</v>
      </c>
      <c r="J159" s="30">
        <f>IF('Log_working_2-way'!$D158="","",A159^('Log_working_2-way'!$D158))</f>
        <v>1.9334251710029571</v>
      </c>
      <c r="K159" s="32">
        <f>IF('Log_working_2-way'!$D158="","",B159^('Log_working_2-way'!$D158))</f>
        <v>2.0713231559049405</v>
      </c>
      <c r="L159" s="37">
        <f t="shared" si="27"/>
        <v>0.51662404092071612</v>
      </c>
      <c r="M159" s="37">
        <f t="shared" si="28"/>
        <v>0.48337595907928377</v>
      </c>
      <c r="N159" s="38">
        <v>255</v>
      </c>
      <c r="O159" s="38">
        <f t="shared" si="29"/>
        <v>120.07936507936509</v>
      </c>
      <c r="P159" s="38">
        <f t="shared" si="30"/>
        <v>128.76237623762378</v>
      </c>
      <c r="Q159" s="38">
        <f t="shared" si="31"/>
        <v>126.23762376237623</v>
      </c>
      <c r="R159" s="38">
        <f t="shared" si="32"/>
        <v>134.92063492063494</v>
      </c>
      <c r="S159" s="39">
        <f t="shared" si="33"/>
        <v>-6.158258683011141</v>
      </c>
      <c r="T159" s="39">
        <f t="shared" si="34"/>
        <v>-6.1582586830111552</v>
      </c>
      <c r="U159" t="s">
        <v>157</v>
      </c>
      <c r="V159" t="s">
        <v>128</v>
      </c>
      <c r="W159" t="s">
        <v>173</v>
      </c>
      <c r="X159" s="48" t="s">
        <v>439</v>
      </c>
      <c r="Y159" s="41"/>
    </row>
    <row r="160" spans="1:25" ht="15" x14ac:dyDescent="0.25">
      <c r="A160">
        <v>2.27</v>
      </c>
      <c r="B160">
        <v>1.7</v>
      </c>
      <c r="C160" s="29">
        <f t="shared" si="26"/>
        <v>2.876392847888054E-2</v>
      </c>
      <c r="D160" s="30">
        <f>IF(OR($A160="",$B160=""),"",A160*'MPTO_working_2-way'!$G159)</f>
        <v>2.335294117647059</v>
      </c>
      <c r="E160" s="32">
        <f>IF(OR($A160="",$B160=""),"",B160*'MPTO_working_2-way'!$G159)</f>
        <v>1.748898678414097</v>
      </c>
      <c r="F160" s="30">
        <f>IF(OR($A160="",$B160=""),"",'MPTO_working_2-way'!D159)</f>
        <v>2.3466099118273029</v>
      </c>
      <c r="G160" s="32">
        <f>IF(OR($A160="",$B160=""),"",'MPTO_working_2-way'!E159)</f>
        <v>1.7426055543011967</v>
      </c>
      <c r="H160" s="30">
        <f>IF(OR($A160="",$B160=""),"",'OddsRatio_working_2-way'!M159)</f>
        <v>2.3469542361512192</v>
      </c>
      <c r="I160" s="30">
        <f>IF(OR($A160="",$B160=""),"",'OddsRatio_working_2-way'!N159)</f>
        <v>1.7424157207132702</v>
      </c>
      <c r="J160" s="30">
        <f>IF('Log_working_2-way'!$D159="","",A160^('Log_working_2-way'!$D159))</f>
        <v>2.352141177157876</v>
      </c>
      <c r="K160" s="32">
        <f>IF('Log_working_2-way'!$D159="","",B160^('Log_working_2-way'!$D159))</f>
        <v>1.7395677440294552</v>
      </c>
      <c r="L160" s="37">
        <f t="shared" si="27"/>
        <v>0.4282115869017632</v>
      </c>
      <c r="M160" s="37">
        <f t="shared" si="28"/>
        <v>0.5717884130982368</v>
      </c>
      <c r="N160" s="38">
        <v>256</v>
      </c>
      <c r="O160" s="38">
        <f t="shared" si="29"/>
        <v>143.22466960352423</v>
      </c>
      <c r="P160" s="38">
        <f t="shared" si="30"/>
        <v>105.41176470588235</v>
      </c>
      <c r="Q160" s="38">
        <f t="shared" si="31"/>
        <v>150.58823529411765</v>
      </c>
      <c r="R160" s="38">
        <f t="shared" si="32"/>
        <v>112.77533039647577</v>
      </c>
      <c r="S160" s="39">
        <f t="shared" si="33"/>
        <v>-7.3635656905934184</v>
      </c>
      <c r="T160" s="39">
        <f t="shared" si="34"/>
        <v>-7.3635656905934184</v>
      </c>
      <c r="U160" t="s">
        <v>161</v>
      </c>
      <c r="V160" t="s">
        <v>156</v>
      </c>
      <c r="W160" t="s">
        <v>173</v>
      </c>
      <c r="X160" s="48" t="s">
        <v>439</v>
      </c>
      <c r="Y160" s="41"/>
    </row>
    <row r="161" spans="1:25" ht="15" x14ac:dyDescent="0.25">
      <c r="A161">
        <v>1.93</v>
      </c>
      <c r="B161">
        <v>1.98</v>
      </c>
      <c r="C161" s="29">
        <f t="shared" si="26"/>
        <v>2.3185220076411994E-2</v>
      </c>
      <c r="D161" s="30">
        <f>IF(OR($A161="",$B161=""),"",A161*'MPTO_working_2-way'!$G160)</f>
        <v>1.9747474747474751</v>
      </c>
      <c r="E161" s="32">
        <f>IF(OR($A161="",$B161=""),"",B161*'MPTO_working_2-way'!$G160)</f>
        <v>2.0259067357512959</v>
      </c>
      <c r="F161" s="30">
        <f>IF(OR($A161="",$B161=""),"",'MPTO_working_2-way'!D160)</f>
        <v>1.974169551066798</v>
      </c>
      <c r="G161" s="32">
        <f>IF(OR($A161="",$B161=""),"",'MPTO_working_2-way'!E160)</f>
        <v>2.0265153523890338</v>
      </c>
      <c r="H161" s="30">
        <f>IF(OR($A161="",$B161=""),"",'OddsRatio_working_2-way'!M160)</f>
        <v>1.9741558354989901</v>
      </c>
      <c r="I161" s="30">
        <f>IF(OR($A161="",$B161=""),"",'OddsRatio_working_2-way'!N160)</f>
        <v>2.0265298051494733</v>
      </c>
      <c r="J161" s="30">
        <f>IF('Log_working_2-way'!$D160="","",A161^('Log_working_2-way'!$D160))</f>
        <v>1.9738951466986834</v>
      </c>
      <c r="K161" s="32">
        <f>IF('Log_working_2-way'!$D160="","",B161^('Log_working_2-way'!$D160))</f>
        <v>2.0268045830085555</v>
      </c>
      <c r="L161" s="37">
        <f t="shared" si="27"/>
        <v>0.50639386189258306</v>
      </c>
      <c r="M161" s="37">
        <f t="shared" si="28"/>
        <v>0.49360613810741677</v>
      </c>
      <c r="N161" s="38">
        <v>257</v>
      </c>
      <c r="O161" s="38">
        <f t="shared" si="29"/>
        <v>123.83937823834198</v>
      </c>
      <c r="P161" s="38">
        <f t="shared" si="30"/>
        <v>127.20202020202022</v>
      </c>
      <c r="Q161" s="38">
        <f t="shared" si="31"/>
        <v>129.79797979797979</v>
      </c>
      <c r="R161" s="38">
        <f t="shared" si="32"/>
        <v>133.16062176165804</v>
      </c>
      <c r="S161" s="39">
        <f t="shared" si="33"/>
        <v>-5.9586015596378132</v>
      </c>
      <c r="T161" s="39">
        <f t="shared" si="34"/>
        <v>-5.9586015596378132</v>
      </c>
      <c r="U161" t="s">
        <v>158</v>
      </c>
      <c r="V161" t="s">
        <v>133</v>
      </c>
      <c r="W161" t="s">
        <v>173</v>
      </c>
      <c r="X161" s="48" t="s">
        <v>439</v>
      </c>
      <c r="Y161" s="41"/>
    </row>
    <row r="162" spans="1:25" ht="15" x14ac:dyDescent="0.25">
      <c r="A162">
        <v>1.91</v>
      </c>
      <c r="B162">
        <v>2</v>
      </c>
      <c r="C162" s="29">
        <f t="shared" si="26"/>
        <v>2.3560209424083656E-2</v>
      </c>
      <c r="D162" s="30">
        <f>IF(OR($A162="",$B162=""),"",A162*'MPTO_working_2-way'!$G161)</f>
        <v>1.9549999999999996</v>
      </c>
      <c r="E162" s="32">
        <f>IF(OR($A162="",$B162=""),"",B162*'MPTO_working_2-way'!$G161)</f>
        <v>2.0471204188481673</v>
      </c>
      <c r="F162" s="30">
        <f>IF(OR($A162="",$B162=""),"",'MPTO_working_2-way'!D161)</f>
        <v>1.9539641943734012</v>
      </c>
      <c r="G162" s="32">
        <f>IF(OR($A162="",$B162=""),"",'MPTO_working_2-way'!E161)</f>
        <v>2.0482573726541551</v>
      </c>
      <c r="H162" s="30">
        <f>IF(OR($A162="",$B162=""),"",'OddsRatio_working_2-way'!M161)</f>
        <v>1.9539392014169454</v>
      </c>
      <c r="I162" s="30">
        <f>IF(OR($A162="",$B162=""),"",'OddsRatio_working_2-way'!N161)</f>
        <v>2.0482848367219182</v>
      </c>
      <c r="J162" s="30">
        <f>IF('Log_working_2-way'!$D161="","",A162^('Log_working_2-way'!$D161))</f>
        <v>1.95347196121136</v>
      </c>
      <c r="K162" s="32">
        <f>IF('Log_working_2-way'!$D161="","",B162^('Log_working_2-way'!$D161))</f>
        <v>2.0487985391091357</v>
      </c>
      <c r="L162" s="37">
        <f t="shared" si="27"/>
        <v>0.51150895140664976</v>
      </c>
      <c r="M162" s="37">
        <f t="shared" si="28"/>
        <v>0.48849104859335046</v>
      </c>
      <c r="N162" s="38">
        <v>258</v>
      </c>
      <c r="O162" s="38">
        <f t="shared" si="29"/>
        <v>122.92146596858638</v>
      </c>
      <c r="P162" s="38">
        <f t="shared" si="30"/>
        <v>129</v>
      </c>
      <c r="Q162" s="38">
        <f t="shared" si="31"/>
        <v>129</v>
      </c>
      <c r="R162" s="38">
        <f t="shared" si="32"/>
        <v>135.07853403141362</v>
      </c>
      <c r="S162" s="39">
        <f t="shared" si="33"/>
        <v>-6.0785340314136249</v>
      </c>
      <c r="T162" s="39">
        <f t="shared" si="34"/>
        <v>-6.0785340314136249</v>
      </c>
      <c r="U162" t="s">
        <v>132</v>
      </c>
      <c r="V162" t="s">
        <v>160</v>
      </c>
      <c r="W162" t="s">
        <v>173</v>
      </c>
      <c r="X162" s="48" t="s">
        <v>439</v>
      </c>
      <c r="Y162" s="41"/>
    </row>
    <row r="163" spans="1:25" ht="15" x14ac:dyDescent="0.25">
      <c r="A163">
        <v>2.0699999999999998</v>
      </c>
      <c r="B163">
        <v>1.85</v>
      </c>
      <c r="C163" s="29">
        <f t="shared" si="26"/>
        <v>2.3632327980154022E-2</v>
      </c>
      <c r="D163" s="30">
        <f>IF(OR($A163="",$B163=""),"",A163*'MPTO_working_2-way'!$G162)</f>
        <v>2.1189189189189186</v>
      </c>
      <c r="E163" s="32">
        <f>IF(OR($A163="",$B163=""),"",B163*'MPTO_working_2-way'!$G162)</f>
        <v>1.893719806763285</v>
      </c>
      <c r="F163" s="30">
        <f>IF(OR($A163="",$B163=""),"",'MPTO_working_2-way'!D162)</f>
        <v>2.1219005402410303</v>
      </c>
      <c r="G163" s="32">
        <f>IF(OR($A163="",$B163=""),"",'MPTO_working_2-way'!E162)</f>
        <v>1.8913446104457341</v>
      </c>
      <c r="H163" s="30">
        <f>IF(OR($A163="",$B163=""),"",'OddsRatio_working_2-way'!M162)</f>
        <v>2.1219730519989164</v>
      </c>
      <c r="I163" s="30">
        <f>IF(OR($A163="",$B163=""),"",'OddsRatio_working_2-way'!N162)</f>
        <v>1.8912870039243732</v>
      </c>
      <c r="J163" s="30">
        <f>IF('Log_working_2-way'!$D162="","",A163^('Log_working_2-way'!$D162))</f>
        <v>2.1233226399853709</v>
      </c>
      <c r="K163" s="32">
        <f>IF('Log_working_2-way'!$D162="","",B163^('Log_working_2-way'!$D162))</f>
        <v>1.8902161893692622</v>
      </c>
      <c r="L163" s="37">
        <f t="shared" si="27"/>
        <v>0.47193877551020413</v>
      </c>
      <c r="M163" s="37">
        <f t="shared" si="28"/>
        <v>0.52806122448979598</v>
      </c>
      <c r="N163" s="38">
        <v>259</v>
      </c>
      <c r="O163" s="38">
        <f t="shared" si="29"/>
        <v>133.87922705314011</v>
      </c>
      <c r="P163" s="38">
        <f t="shared" si="30"/>
        <v>119</v>
      </c>
      <c r="Q163" s="38">
        <f t="shared" si="31"/>
        <v>139.99999999999997</v>
      </c>
      <c r="R163" s="38">
        <f t="shared" si="32"/>
        <v>125.12077294685992</v>
      </c>
      <c r="S163" s="39">
        <f t="shared" si="33"/>
        <v>-6.1207729468598586</v>
      </c>
      <c r="T163" s="39">
        <f t="shared" si="34"/>
        <v>-6.1207729468599155</v>
      </c>
      <c r="U163" t="s">
        <v>163</v>
      </c>
      <c r="V163" t="s">
        <v>162</v>
      </c>
      <c r="W163" t="s">
        <v>173</v>
      </c>
      <c r="X163" s="48" t="s">
        <v>439</v>
      </c>
      <c r="Y163" s="41"/>
    </row>
    <row r="164" spans="1:25" ht="15" x14ac:dyDescent="0.25">
      <c r="A164">
        <v>1.83</v>
      </c>
      <c r="B164">
        <v>2.06</v>
      </c>
      <c r="C164" s="29">
        <f t="shared" si="26"/>
        <v>3.1884980635577431E-2</v>
      </c>
      <c r="D164" s="30">
        <f>IF(OR($A164="",$B164=""),"",A164*'MPTO_working_2-way'!$G163)</f>
        <v>1.8883495145631068</v>
      </c>
      <c r="E164" s="32">
        <f>IF(OR($A164="",$B164=""),"",B164*'MPTO_working_2-way'!$G163)</f>
        <v>2.1256830601092895</v>
      </c>
      <c r="F164" s="30">
        <f>IF(OR($A164="",$B164=""),"",'MPTO_working_2-way'!D163)</f>
        <v>1.8849942497124856</v>
      </c>
      <c r="G164" s="32">
        <f>IF(OR($A164="",$B164=""),"",'MPTO_working_2-way'!E163)</f>
        <v>2.1299508446804905</v>
      </c>
      <c r="H164" s="30">
        <f>IF(OR($A164="",$B164=""),"",'OddsRatio_working_2-way'!M163)</f>
        <v>1.8848835335367746</v>
      </c>
      <c r="I164" s="30">
        <f>IF(OR($A164="",$B164=""),"",'OddsRatio_working_2-way'!N163)</f>
        <v>2.1300922235529893</v>
      </c>
      <c r="J164" s="30">
        <f>IF('Log_working_2-way'!$D163="","",A164^('Log_working_2-way'!$D163))</f>
        <v>1.8833614398916756</v>
      </c>
      <c r="K164" s="32">
        <f>IF('Log_working_2-way'!$D163="","",B164^('Log_working_2-way'!$D163))</f>
        <v>2.1320394516231058</v>
      </c>
      <c r="L164" s="37">
        <f t="shared" si="27"/>
        <v>0.5295629820051414</v>
      </c>
      <c r="M164" s="37">
        <f t="shared" si="28"/>
        <v>0.47043701799485865</v>
      </c>
      <c r="N164" s="38">
        <v>260</v>
      </c>
      <c r="O164" s="38">
        <f t="shared" si="29"/>
        <v>117.92349726775956</v>
      </c>
      <c r="P164" s="38">
        <f t="shared" si="30"/>
        <v>133.78640776699029</v>
      </c>
      <c r="Q164" s="38">
        <f t="shared" si="31"/>
        <v>126.21359223300971</v>
      </c>
      <c r="R164" s="38">
        <f t="shared" si="32"/>
        <v>142.07650273224041</v>
      </c>
      <c r="S164" s="39">
        <f t="shared" si="33"/>
        <v>-8.2900949652501481</v>
      </c>
      <c r="T164" s="39">
        <f t="shared" si="34"/>
        <v>-8.2900949652501197</v>
      </c>
      <c r="U164" t="s">
        <v>407</v>
      </c>
      <c r="V164" t="s">
        <v>408</v>
      </c>
      <c r="W164" t="s">
        <v>443</v>
      </c>
      <c r="X164" s="48" t="s">
        <v>439</v>
      </c>
      <c r="Y164" s="41"/>
    </row>
    <row r="165" spans="1:25" ht="15" x14ac:dyDescent="0.25">
      <c r="A165">
        <v>1.76</v>
      </c>
      <c r="B165">
        <v>2.14</v>
      </c>
      <c r="C165" s="29">
        <f t="shared" si="26"/>
        <v>3.5471537807986397E-2</v>
      </c>
      <c r="D165" s="30">
        <f>IF(OR($A165="",$B165=""),"",A165*'MPTO_working_2-way'!$G164)</f>
        <v>1.8224299065420562</v>
      </c>
      <c r="E165" s="32">
        <f>IF(OR($A165="",$B165=""),"",B165*'MPTO_working_2-way'!$G164)</f>
        <v>2.2159090909090908</v>
      </c>
      <c r="F165" s="30">
        <f>IF(OR($A165="",$B165=""),"",'MPTO_working_2-way'!D164)</f>
        <v>1.8167084699980707</v>
      </c>
      <c r="G165" s="32">
        <f>IF(OR($A165="",$B165=""),"",'MPTO_working_2-way'!E164)</f>
        <v>2.2244271202456889</v>
      </c>
      <c r="H165" s="30">
        <f>IF(OR($A165="",$B165=""),"",'OddsRatio_working_2-way'!M164)</f>
        <v>1.8164965809277254</v>
      </c>
      <c r="I165" s="30">
        <f>IF(OR($A165="",$B165=""),"",'OddsRatio_working_2-way'!N164)</f>
        <v>2.2247448713915889</v>
      </c>
      <c r="J165" s="30">
        <f>IF('Log_working_2-way'!$D164="","",A165^('Log_working_2-way'!$D164))</f>
        <v>1.8138959157983681</v>
      </c>
      <c r="K165" s="32">
        <f>IF('Log_working_2-way'!$D164="","",B165^('Log_working_2-way'!$D164))</f>
        <v>2.2286583340561452</v>
      </c>
      <c r="L165" s="37">
        <f t="shared" si="27"/>
        <v>0.54871794871794866</v>
      </c>
      <c r="M165" s="37">
        <f t="shared" si="28"/>
        <v>0.45128205128205129</v>
      </c>
      <c r="N165" s="38">
        <v>261</v>
      </c>
      <c r="O165" s="38">
        <f t="shared" si="29"/>
        <v>112.70454545454547</v>
      </c>
      <c r="P165" s="38">
        <f t="shared" si="30"/>
        <v>139.03738317757012</v>
      </c>
      <c r="Q165" s="38">
        <f t="shared" si="31"/>
        <v>121.96261682242991</v>
      </c>
      <c r="R165" s="38">
        <f t="shared" si="32"/>
        <v>148.29545454545456</v>
      </c>
      <c r="S165" s="39">
        <f t="shared" si="33"/>
        <v>-9.2580713678844404</v>
      </c>
      <c r="T165" s="39">
        <f t="shared" si="34"/>
        <v>-9.2580713678844404</v>
      </c>
      <c r="U165" t="s">
        <v>409</v>
      </c>
      <c r="V165" t="s">
        <v>410</v>
      </c>
      <c r="W165" t="s">
        <v>174</v>
      </c>
      <c r="X165" s="48" t="s">
        <v>439</v>
      </c>
      <c r="Y165" s="41"/>
    </row>
    <row r="166" spans="1:25" ht="15" x14ac:dyDescent="0.25">
      <c r="A166">
        <v>1.79</v>
      </c>
      <c r="B166">
        <v>2.1</v>
      </c>
      <c r="C166" s="29">
        <f t="shared" si="26"/>
        <v>3.4849694067571102E-2</v>
      </c>
      <c r="D166" s="30">
        <f>IF(OR($A166="",$B166=""),"",A166*'MPTO_working_2-way'!$G165)</f>
        <v>1.8523809523809522</v>
      </c>
      <c r="E166" s="32">
        <f>IF(OR($A166="",$B166=""),"",B166*'MPTO_working_2-way'!$G165)</f>
        <v>2.1731843575418992</v>
      </c>
      <c r="F166" s="30">
        <f>IF(OR($A166="",$B166=""),"",'MPTO_working_2-way'!D165)</f>
        <v>1.8476284099287292</v>
      </c>
      <c r="G166" s="32">
        <f>IF(OR($A166="",$B166=""),"",'MPTO_working_2-way'!E165)</f>
        <v>2.1797622499275153</v>
      </c>
      <c r="H166" s="30">
        <f>IF(OR($A166="",$B166=""),"",'OddsRatio_working_2-way'!M165)</f>
        <v>1.8474560862851939</v>
      </c>
      <c r="I166" s="30">
        <f>IF(OR($A166="",$B166=""),"",'OddsRatio_working_2-way'!N165)</f>
        <v>2.1800021454603971</v>
      </c>
      <c r="J166" s="30">
        <f>IF('Log_working_2-way'!$D165="","",A166^('Log_working_2-way'!$D165))</f>
        <v>1.8452962428833544</v>
      </c>
      <c r="K166" s="32">
        <f>IF('Log_working_2-way'!$D165="","",B166^('Log_working_2-way'!$D165))</f>
        <v>2.1830172065936067</v>
      </c>
      <c r="L166" s="37">
        <f t="shared" si="27"/>
        <v>0.53984575835475579</v>
      </c>
      <c r="M166" s="37">
        <f t="shared" si="28"/>
        <v>0.46015424164524427</v>
      </c>
      <c r="N166" s="38">
        <v>262</v>
      </c>
      <c r="O166" s="38">
        <f t="shared" si="29"/>
        <v>115.63128491620112</v>
      </c>
      <c r="P166" s="38">
        <f t="shared" si="30"/>
        <v>137.23809523809524</v>
      </c>
      <c r="Q166" s="38">
        <f t="shared" si="31"/>
        <v>124.76190476190476</v>
      </c>
      <c r="R166" s="38">
        <f t="shared" si="32"/>
        <v>146.36871508379886</v>
      </c>
      <c r="S166" s="39">
        <f t="shared" si="33"/>
        <v>-9.1306198457036345</v>
      </c>
      <c r="T166" s="39">
        <f t="shared" si="34"/>
        <v>-9.1306198457036203</v>
      </c>
      <c r="U166" t="s">
        <v>411</v>
      </c>
      <c r="V166" t="s">
        <v>412</v>
      </c>
      <c r="W166" t="s">
        <v>174</v>
      </c>
      <c r="X166" s="48" t="s">
        <v>439</v>
      </c>
      <c r="Y166" s="41"/>
    </row>
    <row r="167" spans="1:25" s="35" customFormat="1" ht="15" x14ac:dyDescent="0.25">
      <c r="A167">
        <v>1.82</v>
      </c>
      <c r="B167">
        <v>2.06</v>
      </c>
      <c r="C167" s="29">
        <f t="shared" si="26"/>
        <v>3.4887442654432999E-2</v>
      </c>
      <c r="D167" s="30">
        <f>IF(OR($A167="",$B167=""),"",A167*'MPTO_working_2-way'!$G166)</f>
        <v>1.883495145631068</v>
      </c>
      <c r="E167" s="32">
        <f>IF(OR($A167="",$B167=""),"",B167*'MPTO_working_2-way'!$G166)</f>
        <v>2.1318681318681318</v>
      </c>
      <c r="F167" s="30">
        <f>IF(OR($A167="",$B167=""),"",'MPTO_working_2-way'!D166)</f>
        <v>1.8796751228316457</v>
      </c>
      <c r="G167" s="32">
        <f>IF(OR($A167="",$B167=""),"",'MPTO_working_2-way'!E166)</f>
        <v>2.1367833124358828</v>
      </c>
      <c r="H167" s="30">
        <f>IF(OR($A167="",$B167=""),"",'OddsRatio_working_2-way'!M166)</f>
        <v>1.8795367562872962</v>
      </c>
      <c r="I167" s="30">
        <f>IF(OR($A167="",$B167=""),"",'OddsRatio_working_2-way'!N166)</f>
        <v>2.1369621483713819</v>
      </c>
      <c r="J167" s="30">
        <f>IF('Log_working_2-way'!$D166="","",A167^('Log_working_2-way'!$D166))</f>
        <v>1.8777999804454721</v>
      </c>
      <c r="K167" s="32">
        <f>IF('Log_working_2-way'!$D166="","",B167^('Log_working_2-way'!$D166))</f>
        <v>2.139211690905316</v>
      </c>
      <c r="L167" s="37">
        <f t="shared" si="27"/>
        <v>0.53092783505154639</v>
      </c>
      <c r="M167" s="37">
        <f t="shared" si="28"/>
        <v>0.46907216494845361</v>
      </c>
      <c r="N167" s="38">
        <v>263</v>
      </c>
      <c r="O167" s="38">
        <f t="shared" si="29"/>
        <v>118.49450549450549</v>
      </c>
      <c r="P167" s="38">
        <f t="shared" si="30"/>
        <v>135.33009708737862</v>
      </c>
      <c r="Q167" s="38">
        <f t="shared" si="31"/>
        <v>127.66990291262137</v>
      </c>
      <c r="R167" s="38">
        <f t="shared" si="32"/>
        <v>144.50549450549448</v>
      </c>
      <c r="S167" s="39">
        <f t="shared" si="33"/>
        <v>-9.1753974181158782</v>
      </c>
      <c r="T167" s="39">
        <f t="shared" si="34"/>
        <v>-9.175397418115864</v>
      </c>
      <c r="U167" t="s">
        <v>413</v>
      </c>
      <c r="V167" t="s">
        <v>93</v>
      </c>
      <c r="W167" t="s">
        <v>174</v>
      </c>
      <c r="X167" s="48" t="s">
        <v>439</v>
      </c>
      <c r="Y167" s="41"/>
    </row>
    <row r="168" spans="1:25" ht="15" x14ac:dyDescent="0.25">
      <c r="A168">
        <v>1.33</v>
      </c>
      <c r="B168">
        <v>3.4</v>
      </c>
      <c r="C168" s="29">
        <f t="shared" si="26"/>
        <v>4.5997346306943854E-2</v>
      </c>
      <c r="D168" s="30">
        <f>IF(OR($A168="",$B168=""),"",A168*'MPTO_working_2-way'!$G167)</f>
        <v>1.3911764705882355</v>
      </c>
      <c r="E168" s="32">
        <f>IF(OR($A168="",$B168=""),"",B168*'MPTO_working_2-way'!$G167)</f>
        <v>3.5563909774436091</v>
      </c>
      <c r="F168" s="30">
        <f>IF(OR($A168="",$B168=""),"",'MPTO_working_2-way'!D167)</f>
        <v>1.3719660194174759</v>
      </c>
      <c r="G168" s="32">
        <f>IF(OR($A168="",$B168=""),"",'MPTO_working_2-way'!E167)</f>
        <v>3.6884176182707997</v>
      </c>
      <c r="H168" s="30">
        <f>IF(OR($A168="",$B168=""),"",'OddsRatio_working_2-way'!M167)</f>
        <v>1.3708099243547833</v>
      </c>
      <c r="I168" s="30">
        <f>IF(OR($A168="",$B168=""),"",'OddsRatio_working_2-way'!N167)</f>
        <v>3.696799449852969</v>
      </c>
      <c r="J168" s="30">
        <f>IF('Log_working_2-way'!$D167="","",A168^('Log_working_2-way'!$D167))</f>
        <v>1.3618579282443346</v>
      </c>
      <c r="K168" s="32">
        <f>IF('Log_working_2-way'!$D167="","",B168^('Log_working_2-way'!$D167))</f>
        <v>3.7635155179167374</v>
      </c>
      <c r="L168" s="37">
        <f t="shared" si="27"/>
        <v>0.71881606765327688</v>
      </c>
      <c r="M168" s="37">
        <f t="shared" si="28"/>
        <v>0.28118393234672306</v>
      </c>
      <c r="N168" s="38">
        <v>264</v>
      </c>
      <c r="O168" s="38">
        <f t="shared" si="29"/>
        <v>65.503759398496243</v>
      </c>
      <c r="P168" s="38">
        <f t="shared" si="30"/>
        <v>186.35294117647061</v>
      </c>
      <c r="Q168" s="38">
        <f t="shared" si="31"/>
        <v>77.64705882352942</v>
      </c>
      <c r="R168" s="38">
        <f t="shared" si="32"/>
        <v>198.49624060150376</v>
      </c>
      <c r="S168" s="39">
        <f t="shared" si="33"/>
        <v>-12.143299425033177</v>
      </c>
      <c r="T168" s="39">
        <f t="shared" si="34"/>
        <v>-12.143299425033149</v>
      </c>
      <c r="U168" t="s">
        <v>165</v>
      </c>
      <c r="V168" t="s">
        <v>414</v>
      </c>
      <c r="W168" t="s">
        <v>174</v>
      </c>
      <c r="X168" s="48" t="s">
        <v>439</v>
      </c>
      <c r="Y168" s="41"/>
    </row>
    <row r="169" spans="1:25" ht="15" x14ac:dyDescent="0.25">
      <c r="A169">
        <v>1.82</v>
      </c>
      <c r="B169">
        <v>2.0699999999999998</v>
      </c>
      <c r="C169" s="29">
        <f t="shared" si="26"/>
        <v>3.2542336890162948E-2</v>
      </c>
      <c r="D169" s="30">
        <f>IF(OR($A169="",$B169=""),"",A169*'MPTO_working_2-way'!$G168)</f>
        <v>1.8792270531400965</v>
      </c>
      <c r="E169" s="32">
        <f>IF(OR($A169="",$B169=""),"",B169*'MPTO_working_2-way'!$G168)</f>
        <v>2.1373626373626373</v>
      </c>
      <c r="F169" s="30">
        <f>IF(OR($A169="",$B169=""),"",'MPTO_working_2-way'!D168)</f>
        <v>1.8755413949320454</v>
      </c>
      <c r="G169" s="32">
        <f>IF(OR($A169="",$B169=""),"",'MPTO_working_2-way'!E168)</f>
        <v>2.1421504520384373</v>
      </c>
      <c r="H169" s="30">
        <f>IF(OR($A169="",$B169=""),"",'OddsRatio_working_2-way'!M168)</f>
        <v>1.8754171235399244</v>
      </c>
      <c r="I169" s="30">
        <f>IF(OR($A169="",$B169=""),"",'OddsRatio_working_2-way'!N168)</f>
        <v>2.1423125880338039</v>
      </c>
      <c r="J169" s="30">
        <f>IF('Log_working_2-way'!$D168="","",A169^('Log_working_2-way'!$D168))</f>
        <v>1.8737445050186454</v>
      </c>
      <c r="K169" s="32">
        <f>IF('Log_working_2-way'!$D168="","",B169^('Log_working_2-way'!$D168))</f>
        <v>2.1444993293304022</v>
      </c>
      <c r="L169" s="37">
        <f t="shared" si="27"/>
        <v>0.53213367609254503</v>
      </c>
      <c r="M169" s="37">
        <f t="shared" si="28"/>
        <v>0.46786632390745503</v>
      </c>
      <c r="N169" s="38">
        <v>265</v>
      </c>
      <c r="O169" s="38">
        <f t="shared" si="29"/>
        <v>119.39560439560439</v>
      </c>
      <c r="P169" s="38">
        <f t="shared" si="30"/>
        <v>136.9806763285024</v>
      </c>
      <c r="Q169" s="38">
        <f t="shared" si="31"/>
        <v>128.0193236714976</v>
      </c>
      <c r="R169" s="38">
        <f t="shared" si="32"/>
        <v>145.60439560439559</v>
      </c>
      <c r="S169" s="39">
        <f t="shared" si="33"/>
        <v>-8.6237192758932082</v>
      </c>
      <c r="T169" s="39">
        <f t="shared" si="34"/>
        <v>-8.623719275893194</v>
      </c>
      <c r="U169" t="s">
        <v>415</v>
      </c>
      <c r="V169" t="s">
        <v>134</v>
      </c>
      <c r="W169" t="s">
        <v>174</v>
      </c>
      <c r="X169" s="48" t="s">
        <v>439</v>
      </c>
      <c r="Y169" s="41"/>
    </row>
    <row r="170" spans="1:25" ht="15" x14ac:dyDescent="0.25">
      <c r="A170">
        <v>2.0499999999999998</v>
      </c>
      <c r="B170">
        <v>1.85</v>
      </c>
      <c r="C170" s="29">
        <f t="shared" si="26"/>
        <v>2.8345418589321048E-2</v>
      </c>
      <c r="D170" s="30">
        <f>IF(OR($A170="",$B170=""),"",A170*'MPTO_working_2-way'!$G169)</f>
        <v>2.1081081081081079</v>
      </c>
      <c r="E170" s="32">
        <f>IF(OR($A170="",$B170=""),"",B170*'MPTO_working_2-way'!$G169)</f>
        <v>1.902439024390244</v>
      </c>
      <c r="F170" s="30">
        <f>IF(OR($A170="",$B170=""),"",'MPTO_working_2-way'!D169)</f>
        <v>2.1113430758524703</v>
      </c>
      <c r="G170" s="32">
        <f>IF(OR($A170="",$B170=""),"",'MPTO_working_2-way'!E169)</f>
        <v>1.8998121477770822</v>
      </c>
      <c r="H170" s="30">
        <f>IF(OR($A170="",$B170=""),"",'OddsRatio_working_2-way'!M169)</f>
        <v>2.1114378604524222</v>
      </c>
      <c r="I170" s="30">
        <f>IF(OR($A170="",$B170=""),"",'OddsRatio_working_2-way'!N169)</f>
        <v>1.8997354108424378</v>
      </c>
      <c r="J170" s="30">
        <f>IF('Log_working_2-way'!$D169="","",A170^('Log_working_2-way'!$D169))</f>
        <v>2.1129081281913611</v>
      </c>
      <c r="K170" s="32">
        <f>IF('Log_working_2-way'!$D169="","",B170^('Log_working_2-way'!$D169))</f>
        <v>1.8985467665018629</v>
      </c>
      <c r="L170" s="37">
        <f t="shared" si="27"/>
        <v>0.47435897435897439</v>
      </c>
      <c r="M170" s="37">
        <f t="shared" si="28"/>
        <v>0.52564102564102555</v>
      </c>
      <c r="N170" s="38">
        <v>266</v>
      </c>
      <c r="O170" s="38">
        <f t="shared" si="29"/>
        <v>136.24390243902437</v>
      </c>
      <c r="P170" s="38">
        <f t="shared" si="30"/>
        <v>122.21621621621621</v>
      </c>
      <c r="Q170" s="38">
        <f t="shared" si="31"/>
        <v>143.78378378378378</v>
      </c>
      <c r="R170" s="38">
        <f t="shared" si="32"/>
        <v>129.75609756097563</v>
      </c>
      <c r="S170" s="39">
        <f t="shared" si="33"/>
        <v>-7.539881344759408</v>
      </c>
      <c r="T170" s="39">
        <f t="shared" si="34"/>
        <v>-7.5398813447594222</v>
      </c>
      <c r="U170" t="s">
        <v>416</v>
      </c>
      <c r="V170" t="s">
        <v>417</v>
      </c>
      <c r="W170" t="s">
        <v>448</v>
      </c>
      <c r="X170" s="48" t="s">
        <v>439</v>
      </c>
      <c r="Y170" s="41"/>
    </row>
    <row r="171" spans="1:25" ht="15" x14ac:dyDescent="0.25">
      <c r="A171">
        <v>2.2000000000000002</v>
      </c>
      <c r="B171">
        <v>1.72</v>
      </c>
      <c r="C171" s="29">
        <f t="shared" si="26"/>
        <v>3.5940803382663811E-2</v>
      </c>
      <c r="D171" s="30">
        <f>IF(OR($A171="",$B171=""),"",A171*'MPTO_working_2-way'!$G170)</f>
        <v>2.2790697674418605</v>
      </c>
      <c r="E171" s="32">
        <f>IF(OR($A171="",$B171=""),"",B171*'MPTO_working_2-way'!$G170)</f>
        <v>1.7818181818181817</v>
      </c>
      <c r="F171" s="30">
        <f>IF(OR($A171="",$B171=""),"",'MPTO_working_2-way'!D170)</f>
        <v>2.2905569007263922</v>
      </c>
      <c r="G171" s="32">
        <f>IF(OR($A171="",$B171=""),"",'MPTO_working_2-way'!E170)</f>
        <v>1.7748592870544089</v>
      </c>
      <c r="H171" s="30">
        <f>IF(OR($A171="",$B171=""),"",'OddsRatio_working_2-way'!M170)</f>
        <v>2.2909944487358058</v>
      </c>
      <c r="I171" s="30">
        <f>IF(OR($A171="",$B171=""),"",'OddsRatio_working_2-way'!N170)</f>
        <v>1.7745966692414832</v>
      </c>
      <c r="J171" s="30">
        <f>IF('Log_working_2-way'!$D170="","",A171^('Log_working_2-way'!$D170))</f>
        <v>2.2962889076273294</v>
      </c>
      <c r="K171" s="32">
        <f>IF('Log_working_2-way'!$D170="","",B171^('Log_working_2-way'!$D170))</f>
        <v>1.7714329684655428</v>
      </c>
      <c r="L171" s="37">
        <f t="shared" si="27"/>
        <v>0.43877551020408162</v>
      </c>
      <c r="M171" s="37">
        <f t="shared" si="28"/>
        <v>0.56122448979591844</v>
      </c>
      <c r="N171" s="38">
        <v>267</v>
      </c>
      <c r="O171" s="38">
        <f t="shared" si="29"/>
        <v>145.63636363636368</v>
      </c>
      <c r="P171" s="38">
        <f t="shared" si="30"/>
        <v>111.76744186046513</v>
      </c>
      <c r="Q171" s="38">
        <f t="shared" si="31"/>
        <v>155.23255813953489</v>
      </c>
      <c r="R171" s="38">
        <f t="shared" si="32"/>
        <v>121.36363636363636</v>
      </c>
      <c r="S171" s="39">
        <f t="shared" si="33"/>
        <v>-9.5961945031712048</v>
      </c>
      <c r="T171" s="39">
        <f t="shared" si="34"/>
        <v>-9.5961945031712332</v>
      </c>
      <c r="U171" t="s">
        <v>418</v>
      </c>
      <c r="V171" t="s">
        <v>419</v>
      </c>
      <c r="W171" t="s">
        <v>448</v>
      </c>
      <c r="X171" s="48" t="s">
        <v>439</v>
      </c>
      <c r="Y171" s="41"/>
    </row>
    <row r="172" spans="1:25" ht="15" x14ac:dyDescent="0.25">
      <c r="A172">
        <v>1.38</v>
      </c>
      <c r="B172">
        <v>3.13</v>
      </c>
      <c r="C172" s="29">
        <f t="shared" si="26"/>
        <v>4.4126499050794132E-2</v>
      </c>
      <c r="D172" s="30">
        <f>IF(OR($A172="",$B172=""),"",A172*'MPTO_working_2-way'!$G171)</f>
        <v>1.4408945686900958</v>
      </c>
      <c r="E172" s="32">
        <f>IF(OR($A172="",$B172=""),"",B172*'MPTO_working_2-way'!$G171)</f>
        <v>3.2681159420289854</v>
      </c>
      <c r="F172" s="30">
        <f>IF(OR($A172="",$B172=""),"",'MPTO_working_2-way'!D171)</f>
        <v>1.4233367383925923</v>
      </c>
      <c r="G172" s="32">
        <f>IF(OR($A172="",$B172=""),"",'MPTO_working_2-way'!E171)</f>
        <v>3.3621857242936097</v>
      </c>
      <c r="H172" s="30">
        <f>IF(OR($A172="",$B172=""),"",'OddsRatio_working_2-way'!M171)</f>
        <v>1.4223786877537079</v>
      </c>
      <c r="I172" s="30">
        <f>IF(OR($A172="",$B172=""),"",'OddsRatio_working_2-way'!N171)</f>
        <v>3.3675436971457859</v>
      </c>
      <c r="J172" s="30">
        <f>IF('Log_working_2-way'!$D171="","",A172^('Log_working_2-way'!$D171))</f>
        <v>1.4142501375347136</v>
      </c>
      <c r="K172" s="32">
        <f>IF('Log_working_2-way'!$D171="","",B172^('Log_working_2-way'!$D171))</f>
        <v>3.4140004055182849</v>
      </c>
      <c r="L172" s="37">
        <f t="shared" si="27"/>
        <v>0.6940133037694014</v>
      </c>
      <c r="M172" s="37">
        <f t="shared" si="28"/>
        <v>0.30598669623059871</v>
      </c>
      <c r="N172" s="38">
        <v>268</v>
      </c>
      <c r="O172" s="38">
        <f t="shared" si="29"/>
        <v>73.79710144927536</v>
      </c>
      <c r="P172" s="38">
        <f t="shared" si="30"/>
        <v>182.37699680511179</v>
      </c>
      <c r="Q172" s="38">
        <f t="shared" si="31"/>
        <v>85.62300319488817</v>
      </c>
      <c r="R172" s="38">
        <f t="shared" si="32"/>
        <v>194.20289855072465</v>
      </c>
      <c r="S172" s="39">
        <f t="shared" si="33"/>
        <v>-11.825901745612811</v>
      </c>
      <c r="T172" s="39">
        <f t="shared" si="34"/>
        <v>-11.825901745612867</v>
      </c>
      <c r="U172" t="s">
        <v>420</v>
      </c>
      <c r="V172" t="s">
        <v>421</v>
      </c>
      <c r="W172" t="s">
        <v>448</v>
      </c>
      <c r="X172" s="48" t="s">
        <v>439</v>
      </c>
      <c r="Y172" s="41"/>
    </row>
    <row r="173" spans="1:25" ht="15" x14ac:dyDescent="0.25">
      <c r="A173">
        <v>2.2400000000000002</v>
      </c>
      <c r="B173">
        <v>1.7</v>
      </c>
      <c r="C173" s="29">
        <f t="shared" si="26"/>
        <v>3.4663865546218364E-2</v>
      </c>
      <c r="D173" s="30">
        <f>IF(OR($A173="",$B173=""),"",A173*'MPTO_working_2-way'!$G172)</f>
        <v>2.3176470588235292</v>
      </c>
      <c r="E173" s="32">
        <f>IF(OR($A173="",$B173=""),"",B173*'MPTO_working_2-way'!$G172)</f>
        <v>1.7589285714285712</v>
      </c>
      <c r="F173" s="30">
        <f>IF(OR($A173="",$B173=""),"",'MPTO_working_2-way'!D172)</f>
        <v>2.3304773561811505</v>
      </c>
      <c r="G173" s="32">
        <f>IF(OR($A173="",$B173=""),"",'MPTO_working_2-way'!E172)</f>
        <v>1.7516099356025756</v>
      </c>
      <c r="H173" s="30">
        <f>IF(OR($A173="",$B173=""),"",'OddsRatio_working_2-way'!M172)</f>
        <v>2.3309502512973848</v>
      </c>
      <c r="I173" s="30">
        <f>IF(OR($A173="",$B173=""),"",'OddsRatio_working_2-way'!N172)</f>
        <v>1.7513428837969105</v>
      </c>
      <c r="J173" s="30">
        <f>IF('Log_working_2-way'!$D172="","",A173^('Log_working_2-way'!$D172))</f>
        <v>2.3368656510313084</v>
      </c>
      <c r="K173" s="32">
        <f>IF('Log_working_2-way'!$D172="","",B173^('Log_working_2-way'!$D172))</f>
        <v>1.7480183212340654</v>
      </c>
      <c r="L173" s="37">
        <f t="shared" si="27"/>
        <v>0.43147208121827418</v>
      </c>
      <c r="M173" s="37">
        <f t="shared" si="28"/>
        <v>0.56852791878172593</v>
      </c>
      <c r="N173" s="38">
        <v>269</v>
      </c>
      <c r="O173" s="38">
        <f t="shared" si="29"/>
        <v>148.91071428571431</v>
      </c>
      <c r="P173" s="38">
        <f t="shared" si="30"/>
        <v>110.76470588235296</v>
      </c>
      <c r="Q173" s="38">
        <f t="shared" si="31"/>
        <v>158.23529411764707</v>
      </c>
      <c r="R173" s="38">
        <f t="shared" si="32"/>
        <v>120.08928571428571</v>
      </c>
      <c r="S173" s="39">
        <f t="shared" si="33"/>
        <v>-9.3245798319327662</v>
      </c>
      <c r="T173" s="39">
        <f t="shared" si="34"/>
        <v>-9.324579831932752</v>
      </c>
      <c r="U173" t="s">
        <v>422</v>
      </c>
      <c r="V173" t="s">
        <v>423</v>
      </c>
      <c r="W173" t="s">
        <v>448</v>
      </c>
      <c r="X173" s="48" t="s">
        <v>439</v>
      </c>
      <c r="Y173" s="41"/>
    </row>
    <row r="174" spans="1:25" ht="15" x14ac:dyDescent="0.25">
      <c r="A174">
        <v>1.77</v>
      </c>
      <c r="B174">
        <v>2.14</v>
      </c>
      <c r="C174" s="29">
        <f t="shared" si="26"/>
        <v>3.2261471038597556E-2</v>
      </c>
      <c r="D174" s="30">
        <f>IF(OR($A174="",$B174=""),"",A174*'MPTO_working_2-way'!$G173)</f>
        <v>1.8271028037383177</v>
      </c>
      <c r="E174" s="32">
        <f>IF(OR($A174="",$B174=""),"",B174*'MPTO_working_2-way'!$G173)</f>
        <v>2.2090395480225991</v>
      </c>
      <c r="F174" s="30">
        <f>IF(OR($A174="",$B174=""),"",'MPTO_working_2-way'!D173)</f>
        <v>1.822021261243927</v>
      </c>
      <c r="G174" s="32">
        <f>IF(OR($A174="",$B174=""),"",'MPTO_working_2-way'!E173)</f>
        <v>2.216513546725964</v>
      </c>
      <c r="H174" s="30">
        <f>IF(OR($A174="",$B174=""),"",'OddsRatio_working_2-way'!M173)</f>
        <v>1.8218507142366114</v>
      </c>
      <c r="I174" s="30">
        <f>IF(OR($A174="",$B174=""),"",'OddsRatio_working_2-way'!N173)</f>
        <v>2.2167659925061516</v>
      </c>
      <c r="J174" s="30">
        <f>IF('Log_working_2-way'!$D173="","",A174^('Log_working_2-way'!$D173))</f>
        <v>1.8195461168991689</v>
      </c>
      <c r="K174" s="32">
        <f>IF('Log_working_2-way'!$D173="","",B174^('Log_working_2-way'!$D173))</f>
        <v>2.2201875884465903</v>
      </c>
      <c r="L174" s="37">
        <f t="shared" si="27"/>
        <v>0.54731457800511507</v>
      </c>
      <c r="M174" s="37">
        <f t="shared" si="28"/>
        <v>0.45268542199488487</v>
      </c>
      <c r="N174" s="38">
        <v>270</v>
      </c>
      <c r="O174" s="38">
        <f t="shared" si="29"/>
        <v>117.45762711864406</v>
      </c>
      <c r="P174" s="38">
        <f t="shared" si="30"/>
        <v>143.8317757009346</v>
      </c>
      <c r="Q174" s="38">
        <f t="shared" si="31"/>
        <v>126.16822429906541</v>
      </c>
      <c r="R174" s="38">
        <f t="shared" si="32"/>
        <v>152.54237288135593</v>
      </c>
      <c r="S174" s="39">
        <f t="shared" si="33"/>
        <v>-8.7105971804213596</v>
      </c>
      <c r="T174" s="39">
        <f t="shared" si="34"/>
        <v>-8.7105971804213311</v>
      </c>
      <c r="U174" t="s">
        <v>424</v>
      </c>
      <c r="V174" t="s">
        <v>425</v>
      </c>
      <c r="W174" t="s">
        <v>448</v>
      </c>
      <c r="X174" s="48" t="s">
        <v>439</v>
      </c>
      <c r="Y174" s="41"/>
    </row>
    <row r="175" spans="1:25" ht="15" x14ac:dyDescent="0.25">
      <c r="A175">
        <v>1.85</v>
      </c>
      <c r="B175">
        <v>2.0499999999999998</v>
      </c>
      <c r="C175" s="29">
        <f t="shared" si="26"/>
        <v>2.8345418589321048E-2</v>
      </c>
      <c r="D175" s="30">
        <f>IF(OR($A175="",$B175=""),"",A175*'MPTO_working_2-way'!$G174)</f>
        <v>1.902439024390244</v>
      </c>
      <c r="E175" s="32">
        <f>IF(OR($A175="",$B175=""),"",B175*'MPTO_working_2-way'!$G174)</f>
        <v>2.1081081081081079</v>
      </c>
      <c r="F175" s="30">
        <f>IF(OR($A175="",$B175=""),"",'MPTO_working_2-way'!D174)</f>
        <v>1.8998121477770822</v>
      </c>
      <c r="G175" s="32">
        <f>IF(OR($A175="",$B175=""),"",'MPTO_working_2-way'!E174)</f>
        <v>2.1113430758524703</v>
      </c>
      <c r="H175" s="30">
        <f>IF(OR($A175="",$B175=""),"",'OddsRatio_working_2-way'!M174)</f>
        <v>1.8997354108424378</v>
      </c>
      <c r="I175" s="30">
        <f>IF(OR($A175="",$B175=""),"",'OddsRatio_working_2-way'!N174)</f>
        <v>2.1114378604524222</v>
      </c>
      <c r="J175" s="30">
        <f>IF('Log_working_2-way'!$D174="","",A175^('Log_working_2-way'!$D174))</f>
        <v>1.8985467665018629</v>
      </c>
      <c r="K175" s="32">
        <f>IF('Log_working_2-way'!$D174="","",B175^('Log_working_2-way'!$D174))</f>
        <v>2.1129081281913611</v>
      </c>
      <c r="L175" s="37">
        <f t="shared" si="27"/>
        <v>0.52564102564102555</v>
      </c>
      <c r="M175" s="37">
        <f t="shared" si="28"/>
        <v>0.47435897435897439</v>
      </c>
      <c r="N175" s="38">
        <v>271</v>
      </c>
      <c r="O175" s="38">
        <f t="shared" si="29"/>
        <v>124.5135135135135</v>
      </c>
      <c r="P175" s="38">
        <f t="shared" si="30"/>
        <v>138.80487804878047</v>
      </c>
      <c r="Q175" s="38">
        <f t="shared" si="31"/>
        <v>132.19512195121953</v>
      </c>
      <c r="R175" s="38">
        <f t="shared" si="32"/>
        <v>146.48648648648646</v>
      </c>
      <c r="S175" s="39">
        <f t="shared" si="33"/>
        <v>-7.6816084377060321</v>
      </c>
      <c r="T175" s="39">
        <f t="shared" si="34"/>
        <v>-7.6816084377059894</v>
      </c>
      <c r="U175" t="s">
        <v>426</v>
      </c>
      <c r="V175" t="s">
        <v>427</v>
      </c>
      <c r="W175" t="s">
        <v>448</v>
      </c>
      <c r="X175" s="48" t="s">
        <v>439</v>
      </c>
      <c r="Y175" s="41"/>
    </row>
    <row r="176" spans="1:25" ht="15" x14ac:dyDescent="0.25">
      <c r="A176">
        <v>1.76</v>
      </c>
      <c r="B176">
        <v>2.16</v>
      </c>
      <c r="C176" s="29">
        <f t="shared" si="26"/>
        <v>3.1144781144781142E-2</v>
      </c>
      <c r="D176" s="30">
        <f>IF(OR($A176="",$B176=""),"",A176*'MPTO_working_2-way'!$G175)</f>
        <v>1.8148148148148149</v>
      </c>
      <c r="E176" s="32">
        <f>IF(OR($A176="",$B176=""),"",B176*'MPTO_working_2-way'!$G175)</f>
        <v>2.2272727272727275</v>
      </c>
      <c r="F176" s="30">
        <f>IF(OR($A176="",$B176=""),"",'MPTO_working_2-way'!D175)</f>
        <v>1.8095963442498098</v>
      </c>
      <c r="G176" s="32">
        <f>IF(OR($A176="",$B176=""),"",'MPTO_working_2-way'!E175)</f>
        <v>2.235183443085607</v>
      </c>
      <c r="H176" s="30">
        <f>IF(OR($A176="",$B176=""),"",'OddsRatio_working_2-way'!M175)</f>
        <v>1.8094272134003797</v>
      </c>
      <c r="I176" s="30">
        <f>IF(OR($A176="",$B176=""),"",'OddsRatio_working_2-way'!N175)</f>
        <v>2.2354415362426847</v>
      </c>
      <c r="J176" s="30">
        <f>IF('Log_working_2-way'!$D175="","",A176^('Log_working_2-way'!$D175))</f>
        <v>1.8070624804765649</v>
      </c>
      <c r="K176" s="32">
        <f>IF('Log_working_2-way'!$D175="","",B176^('Log_working_2-way'!$D175))</f>
        <v>2.2390614409549543</v>
      </c>
      <c r="L176" s="37">
        <f t="shared" si="27"/>
        <v>0.55102040816326525</v>
      </c>
      <c r="M176" s="37">
        <f t="shared" si="28"/>
        <v>0.44897959183673464</v>
      </c>
      <c r="N176" s="38">
        <v>272</v>
      </c>
      <c r="O176" s="38">
        <f t="shared" si="29"/>
        <v>117.45454545454548</v>
      </c>
      <c r="P176" s="38">
        <f t="shared" si="30"/>
        <v>146.07407407407405</v>
      </c>
      <c r="Q176" s="38">
        <f t="shared" si="31"/>
        <v>125.92592592592591</v>
      </c>
      <c r="R176" s="38">
        <f t="shared" si="32"/>
        <v>154.54545454545456</v>
      </c>
      <c r="S176" s="39">
        <f t="shared" si="33"/>
        <v>-8.4713804713804279</v>
      </c>
      <c r="T176" s="39">
        <f t="shared" si="34"/>
        <v>-8.4713804713805132</v>
      </c>
      <c r="U176" t="s">
        <v>428</v>
      </c>
      <c r="V176" t="s">
        <v>429</v>
      </c>
      <c r="W176" t="s">
        <v>445</v>
      </c>
      <c r="X176" s="48" t="s">
        <v>439</v>
      </c>
      <c r="Y176" s="41"/>
    </row>
    <row r="177" spans="1:25" s="35" customFormat="1" ht="15" x14ac:dyDescent="0.25">
      <c r="A177">
        <v>1.82</v>
      </c>
      <c r="B177">
        <v>2.0699999999999998</v>
      </c>
      <c r="C177" s="29">
        <f t="shared" si="26"/>
        <v>3.2542336890162948E-2</v>
      </c>
      <c r="D177" s="30">
        <f>IF(OR($A177="",$B177=""),"",A177*'MPTO_working_2-way'!$G176)</f>
        <v>1.8792270531400965</v>
      </c>
      <c r="E177" s="32">
        <f>IF(OR($A177="",$B177=""),"",B177*'MPTO_working_2-way'!$G176)</f>
        <v>2.1373626373626373</v>
      </c>
      <c r="F177" s="30">
        <f>IF(OR($A177="",$B177=""),"",'MPTO_working_2-way'!D176)</f>
        <v>1.8755413949320454</v>
      </c>
      <c r="G177" s="32">
        <f>IF(OR($A177="",$B177=""),"",'MPTO_working_2-way'!E176)</f>
        <v>2.1421504520384373</v>
      </c>
      <c r="H177" s="30">
        <f>IF(OR($A177="",$B177=""),"",'OddsRatio_working_2-way'!M176)</f>
        <v>1.8754171235399244</v>
      </c>
      <c r="I177" s="30">
        <f>IF(OR($A177="",$B177=""),"",'OddsRatio_working_2-way'!N176)</f>
        <v>2.1423125880338039</v>
      </c>
      <c r="J177" s="30">
        <f>IF('Log_working_2-way'!$D176="","",A177^('Log_working_2-way'!$D176))</f>
        <v>1.8737445050186454</v>
      </c>
      <c r="K177" s="32">
        <f>IF('Log_working_2-way'!$D176="","",B177^('Log_working_2-way'!$D176))</f>
        <v>2.1444993293304022</v>
      </c>
      <c r="L177" s="37">
        <f t="shared" si="27"/>
        <v>0.53213367609254503</v>
      </c>
      <c r="M177" s="37">
        <f t="shared" si="28"/>
        <v>0.46786632390745503</v>
      </c>
      <c r="N177" s="38">
        <v>273</v>
      </c>
      <c r="O177" s="38">
        <f t="shared" si="29"/>
        <v>123</v>
      </c>
      <c r="P177" s="38">
        <f t="shared" si="30"/>
        <v>141.11594202898547</v>
      </c>
      <c r="Q177" s="38">
        <f t="shared" si="31"/>
        <v>131.8840579710145</v>
      </c>
      <c r="R177" s="38">
        <f t="shared" si="32"/>
        <v>149.99999999999997</v>
      </c>
      <c r="S177" s="39">
        <f t="shared" si="33"/>
        <v>-8.8840579710144993</v>
      </c>
      <c r="T177" s="39">
        <f t="shared" si="34"/>
        <v>-8.8840579710144993</v>
      </c>
      <c r="U177" t="s">
        <v>430</v>
      </c>
      <c r="V177" t="s">
        <v>431</v>
      </c>
      <c r="W177" t="s">
        <v>445</v>
      </c>
      <c r="X177" s="48" t="s">
        <v>439</v>
      </c>
      <c r="Y177" s="41"/>
    </row>
    <row r="178" spans="1:25" s="35" customFormat="1" ht="15" x14ac:dyDescent="0.25">
      <c r="A178">
        <v>2.02</v>
      </c>
      <c r="B178">
        <v>1.88</v>
      </c>
      <c r="C178" s="29">
        <f t="shared" si="26"/>
        <v>2.6964398567516312E-2</v>
      </c>
      <c r="D178" s="30">
        <f>IF(OR($A178="",$B178=""),"",A178*'MPTO_working_2-way'!$G177)</f>
        <v>2.0744680851063828</v>
      </c>
      <c r="E178" s="32">
        <f>IF(OR($A178="",$B178=""),"",B178*'MPTO_working_2-way'!$G177)</f>
        <v>1.9306930693069306</v>
      </c>
      <c r="F178" s="30">
        <f>IF(OR($A178="",$B178=""),"",'MPTO_working_2-way'!D177)</f>
        <v>2.0765529308836395</v>
      </c>
      <c r="G178" s="32">
        <f>IF(OR($A178="",$B178=""),"",'MPTO_working_2-way'!E177)</f>
        <v>1.9288906948394962</v>
      </c>
      <c r="H178" s="30">
        <f>IF(OR($A178="",$B178=""),"",'OddsRatio_working_2-way'!M177)</f>
        <v>2.0766108438479098</v>
      </c>
      <c r="I178" s="30">
        <f>IF(OR($A178="",$B178=""),"",'OddsRatio_working_2-way'!N177)</f>
        <v>1.9288407280256479</v>
      </c>
      <c r="J178" s="30">
        <f>IF('Log_working_2-way'!$D177="","",A178^('Log_working_2-way'!$D177))</f>
        <v>2.0775563029751076</v>
      </c>
      <c r="K178" s="32">
        <f>IF('Log_working_2-way'!$D177="","",B178^('Log_working_2-way'!$D177))</f>
        <v>1.9280257534933587</v>
      </c>
      <c r="L178" s="37">
        <f t="shared" si="27"/>
        <v>0.48205128205128212</v>
      </c>
      <c r="M178" s="37">
        <f t="shared" si="28"/>
        <v>0.517948717948718</v>
      </c>
      <c r="N178" s="38">
        <v>274</v>
      </c>
      <c r="O178" s="38">
        <f t="shared" si="29"/>
        <v>138.35643564356437</v>
      </c>
      <c r="P178" s="38">
        <f t="shared" si="30"/>
        <v>128.25531914893617</v>
      </c>
      <c r="Q178" s="38">
        <f t="shared" si="31"/>
        <v>145.74468085106383</v>
      </c>
      <c r="R178" s="38">
        <f t="shared" si="32"/>
        <v>135.64356435643563</v>
      </c>
      <c r="S178" s="39">
        <f t="shared" si="33"/>
        <v>-7.388245207499466</v>
      </c>
      <c r="T178" s="39">
        <f t="shared" si="34"/>
        <v>-7.388245207499466</v>
      </c>
      <c r="U178" t="s">
        <v>432</v>
      </c>
      <c r="V178" t="s">
        <v>433</v>
      </c>
      <c r="W178" t="s">
        <v>445</v>
      </c>
      <c r="X178" s="48" t="s">
        <v>439</v>
      </c>
      <c r="Y178" s="41"/>
    </row>
    <row r="179" spans="1:25" ht="15" x14ac:dyDescent="0.25">
      <c r="A179">
        <v>1.74</v>
      </c>
      <c r="B179">
        <v>2.1800000000000002</v>
      </c>
      <c r="C179" s="29">
        <f t="shared" si="26"/>
        <v>3.3428240008436028E-2</v>
      </c>
      <c r="D179" s="30">
        <f>IF(OR($A179="",$B179=""),"",A179*'MPTO_working_2-way'!$G178)</f>
        <v>1.7981651376146788</v>
      </c>
      <c r="E179" s="32">
        <f>IF(OR($A179="",$B179=""),"",B179*'MPTO_working_2-way'!$G178)</f>
        <v>2.2528735632183907</v>
      </c>
      <c r="F179" s="30">
        <f>IF(OR($A179="",$B179=""),"",'MPTO_working_2-way'!D178)</f>
        <v>1.7921194368326561</v>
      </c>
      <c r="G179" s="32">
        <f>IF(OR($A179="",$B179=""),"",'MPTO_working_2-way'!E178)</f>
        <v>2.2624358821424311</v>
      </c>
      <c r="H179" s="30">
        <f>IF(OR($A179="",$B179=""),"",'OddsRatio_working_2-way'!M178)</f>
        <v>1.7919082295744857</v>
      </c>
      <c r="I179" s="30">
        <f>IF(OR($A179="",$B179=""),"",'OddsRatio_working_2-way'!N178)</f>
        <v>2.26277258229445</v>
      </c>
      <c r="J179" s="30">
        <f>IF('Log_working_2-way'!$D178="","",A179^('Log_working_2-way'!$D178))</f>
        <v>1.7891643629660847</v>
      </c>
      <c r="K179" s="32">
        <f>IF('Log_working_2-way'!$D178="","",B179^('Log_working_2-way'!$D178))</f>
        <v>2.2671631499443738</v>
      </c>
      <c r="L179" s="37">
        <f t="shared" si="27"/>
        <v>0.55612244897959184</v>
      </c>
      <c r="M179" s="37">
        <f t="shared" si="28"/>
        <v>0.44387755102040816</v>
      </c>
      <c r="N179" s="38">
        <v>275</v>
      </c>
      <c r="O179" s="38">
        <f t="shared" si="29"/>
        <v>116.95402298850574</v>
      </c>
      <c r="P179" s="38">
        <f t="shared" si="30"/>
        <v>148.85321100917432</v>
      </c>
      <c r="Q179" s="38">
        <f t="shared" si="31"/>
        <v>126.14678899082568</v>
      </c>
      <c r="R179" s="38">
        <f t="shared" si="32"/>
        <v>158.04597701149424</v>
      </c>
      <c r="S179" s="39">
        <f t="shared" si="33"/>
        <v>-9.1927660023199422</v>
      </c>
      <c r="T179" s="39">
        <f t="shared" si="34"/>
        <v>-9.192766002319928</v>
      </c>
      <c r="U179" t="s">
        <v>434</v>
      </c>
      <c r="V179" t="s">
        <v>435</v>
      </c>
      <c r="W179" t="s">
        <v>445</v>
      </c>
      <c r="X179" s="48" t="s">
        <v>439</v>
      </c>
      <c r="Y179" s="41"/>
    </row>
    <row r="180" spans="1:25" ht="15" x14ac:dyDescent="0.25">
      <c r="A180">
        <v>2.39</v>
      </c>
      <c r="B180">
        <v>1.56</v>
      </c>
      <c r="C180" s="29">
        <f t="shared" si="26"/>
        <v>5.9435682866645134E-2</v>
      </c>
      <c r="D180" s="30">
        <f>IF(OR($A180="",$B180=""),"",A180*'MPTO_working_2-way'!$G179)</f>
        <v>2.5320512820512819</v>
      </c>
      <c r="E180" s="32">
        <f>IF(OR($A180="",$B180=""),"",B180*'MPTO_working_2-way'!$G179)</f>
        <v>1.6527196652719665</v>
      </c>
      <c r="F180" s="30">
        <f>IF(OR($A180="",$B180=""),"",'MPTO_working_2-way'!D179)</f>
        <v>2.5727297819486612</v>
      </c>
      <c r="G180" s="32">
        <f>IF(OR($A180="",$B180=""),"",'MPTO_working_2-way'!E179)</f>
        <v>1.6358371358371357</v>
      </c>
      <c r="H180" s="30">
        <f>IF(OR($A180="",$B180=""),"",'OddsRatio_working_2-way'!M179)</f>
        <v>2.5754817857223409</v>
      </c>
      <c r="I180" s="30">
        <f>IF(OR($A180="",$B180=""),"",'OddsRatio_working_2-way'!N179)</f>
        <v>1.6347264748233892</v>
      </c>
      <c r="J180" s="30">
        <f>IF('Log_working_2-way'!$D179="","",A180^('Log_working_2-way'!$D179))</f>
        <v>2.5950607901264582</v>
      </c>
      <c r="K180" s="32">
        <f>IF('Log_working_2-way'!$D179="","",B180^('Log_working_2-way'!$D179))</f>
        <v>1.6269353532994422</v>
      </c>
      <c r="L180" s="37">
        <f t="shared" si="27"/>
        <v>0.39493670886075949</v>
      </c>
      <c r="M180" s="37">
        <f t="shared" si="28"/>
        <v>0.60506329113924051</v>
      </c>
      <c r="N180" s="38">
        <v>276</v>
      </c>
      <c r="O180" s="38">
        <f t="shared" si="29"/>
        <v>160.51882845188283</v>
      </c>
      <c r="P180" s="38">
        <f t="shared" si="30"/>
        <v>99.076923076923066</v>
      </c>
      <c r="Q180" s="38">
        <f t="shared" si="31"/>
        <v>176.92307692307691</v>
      </c>
      <c r="R180" s="38">
        <f t="shared" si="32"/>
        <v>115.48117154811715</v>
      </c>
      <c r="S180" s="39">
        <f t="shared" si="33"/>
        <v>-16.40424847119408</v>
      </c>
      <c r="T180" s="39">
        <f t="shared" si="34"/>
        <v>-16.40424847119408</v>
      </c>
      <c r="U180" t="s">
        <v>153</v>
      </c>
      <c r="V180" t="s">
        <v>121</v>
      </c>
      <c r="W180" t="s">
        <v>176</v>
      </c>
      <c r="X180" s="48" t="s">
        <v>440</v>
      </c>
      <c r="Y180" s="41"/>
    </row>
    <row r="181" spans="1:25" s="35" customFormat="1" ht="15" x14ac:dyDescent="0.25">
      <c r="A181">
        <v>2.35</v>
      </c>
      <c r="B181">
        <v>1.58</v>
      </c>
      <c r="C181" s="29">
        <f t="shared" si="26"/>
        <v>5.8443307298680303E-2</v>
      </c>
      <c r="D181" s="30">
        <f>IF(OR($A181="",$B181=""),"",A181*'MPTO_working_2-way'!$G180)</f>
        <v>2.4873417721518987</v>
      </c>
      <c r="E181" s="32">
        <f>IF(OR($A181="",$B181=""),"",B181*'MPTO_working_2-way'!$G180)</f>
        <v>1.672340425531915</v>
      </c>
      <c r="F181" s="30">
        <f>IF(OR($A181="",$B181=""),"",'MPTO_working_2-way'!D180)</f>
        <v>2.5232755691471289</v>
      </c>
      <c r="G181" s="32">
        <f>IF(OR($A181="",$B181=""),"",'MPTO_working_2-way'!E180)</f>
        <v>1.6564800356903859</v>
      </c>
      <c r="H181" s="30">
        <f>IF(OR($A181="",$B181=""),"",'OddsRatio_working_2-way'!M180)</f>
        <v>2.5256428831468232</v>
      </c>
      <c r="I181" s="30">
        <f>IF(OR($A181="",$B181=""),"",'OddsRatio_working_2-way'!N180)</f>
        <v>1.6554613868334498</v>
      </c>
      <c r="J181" s="30">
        <f>IF('Log_working_2-way'!$D180="","",A181^('Log_working_2-way'!$D180))</f>
        <v>2.5428605175877279</v>
      </c>
      <c r="K181" s="32">
        <f>IF('Log_working_2-way'!$D180="","",B181^('Log_working_2-way'!$D180))</f>
        <v>1.6481467304362736</v>
      </c>
      <c r="L181" s="37">
        <f t="shared" si="27"/>
        <v>0.4020356234096692</v>
      </c>
      <c r="M181" s="37">
        <f t="shared" si="28"/>
        <v>0.59796437659033075</v>
      </c>
      <c r="N181" s="38">
        <v>277</v>
      </c>
      <c r="O181" s="38">
        <f t="shared" si="29"/>
        <v>159.12765957446811</v>
      </c>
      <c r="P181" s="38">
        <f t="shared" si="30"/>
        <v>101.68354430379748</v>
      </c>
      <c r="Q181" s="38">
        <f t="shared" si="31"/>
        <v>175.31645569620252</v>
      </c>
      <c r="R181" s="38">
        <f t="shared" si="32"/>
        <v>117.87234042553192</v>
      </c>
      <c r="S181" s="39">
        <f t="shared" si="33"/>
        <v>-16.188796121734413</v>
      </c>
      <c r="T181" s="39">
        <f t="shared" si="34"/>
        <v>-16.188796121734441</v>
      </c>
      <c r="U181" t="s">
        <v>120</v>
      </c>
      <c r="V181" t="s">
        <v>150</v>
      </c>
      <c r="W181" t="s">
        <v>176</v>
      </c>
      <c r="X181" s="48" t="s">
        <v>440</v>
      </c>
      <c r="Y181" s="41"/>
    </row>
    <row r="182" spans="1:25" s="35" customFormat="1" ht="15" x14ac:dyDescent="0.25">
      <c r="A182">
        <v>2.31</v>
      </c>
      <c r="B182">
        <v>1.65</v>
      </c>
      <c r="C182" s="29">
        <f t="shared" si="26"/>
        <v>3.8961038961038863E-2</v>
      </c>
      <c r="D182" s="30">
        <f>IF(OR($A182="",$B182=""),"",A182*'MPTO_working_2-way'!$G181)</f>
        <v>2.4</v>
      </c>
      <c r="E182" s="32">
        <f>IF(OR($A182="",$B182=""),"",B182*'MPTO_working_2-way'!$G181)</f>
        <v>1.714285714285714</v>
      </c>
      <c r="F182" s="30">
        <f>IF(OR($A182="",$B182=""),"",'MPTO_working_2-way'!D181)</f>
        <v>2.418848167539267</v>
      </c>
      <c r="G182" s="32">
        <f>IF(OR($A182="",$B182=""),"",'MPTO_working_2-way'!E181)</f>
        <v>1.7047970479704795</v>
      </c>
      <c r="H182" s="30">
        <f>IF(OR($A182="",$B182=""),"",'OddsRatio_working_2-way'!M181)</f>
        <v>2.4196424251848119</v>
      </c>
      <c r="I182" s="30">
        <f>IF(OR($A182="",$B182=""),"",'OddsRatio_working_2-way'!N181)</f>
        <v>1.7044027300535323</v>
      </c>
      <c r="J182" s="30">
        <f>IF('Log_working_2-way'!$D181="","",A182^('Log_working_2-way'!$D181))</f>
        <v>2.4284098319246836</v>
      </c>
      <c r="K182" s="32">
        <f>IF('Log_working_2-way'!$D181="","",B182^('Log_working_2-way'!$D181))</f>
        <v>1.7000791913146875</v>
      </c>
      <c r="L182" s="37">
        <f t="shared" si="27"/>
        <v>0.41666666666666669</v>
      </c>
      <c r="M182" s="37">
        <f t="shared" si="28"/>
        <v>0.58333333333333348</v>
      </c>
      <c r="N182" s="38">
        <v>278</v>
      </c>
      <c r="O182" s="38">
        <f t="shared" si="29"/>
        <v>157.65367965367969</v>
      </c>
      <c r="P182" s="38">
        <f t="shared" si="30"/>
        <v>109.51515151515152</v>
      </c>
      <c r="Q182" s="38">
        <f t="shared" si="31"/>
        <v>168.4848484848485</v>
      </c>
      <c r="R182" s="38">
        <f t="shared" si="32"/>
        <v>120.34632034632034</v>
      </c>
      <c r="S182" s="39">
        <f t="shared" si="33"/>
        <v>-10.83116883116881</v>
      </c>
      <c r="T182" s="39">
        <f t="shared" si="34"/>
        <v>-10.831168831168824</v>
      </c>
      <c r="U182" t="s">
        <v>436</v>
      </c>
      <c r="V182" t="s">
        <v>437</v>
      </c>
      <c r="W182" t="s">
        <v>448</v>
      </c>
      <c r="X182" s="48" t="s">
        <v>440</v>
      </c>
      <c r="Y182" s="41"/>
    </row>
    <row r="183" spans="1:25" ht="15" x14ac:dyDescent="0.25">
      <c r="A183"/>
      <c r="B183"/>
      <c r="C183" s="29"/>
      <c r="D183" s="30"/>
      <c r="E183" s="32"/>
      <c r="F183" s="30"/>
      <c r="G183" s="32"/>
      <c r="H183" s="30"/>
      <c r="I183" s="30"/>
      <c r="J183" s="30"/>
      <c r="K183" s="32"/>
      <c r="L183" s="37"/>
      <c r="M183" s="37"/>
      <c r="N183" s="38"/>
      <c r="O183" s="38"/>
      <c r="P183" s="38"/>
      <c r="Q183" s="38"/>
      <c r="R183" s="38"/>
      <c r="S183" s="39"/>
      <c r="T183" s="39"/>
      <c r="U183"/>
      <c r="V183"/>
      <c r="W183"/>
      <c r="X183" s="48"/>
      <c r="Y183" s="41"/>
    </row>
    <row r="184" spans="1:25" ht="15" x14ac:dyDescent="0.25">
      <c r="A184"/>
      <c r="B184"/>
      <c r="C184" s="29"/>
      <c r="D184" s="30"/>
      <c r="E184" s="32"/>
      <c r="F184" s="30"/>
      <c r="G184" s="32"/>
      <c r="H184" s="30"/>
      <c r="I184" s="30"/>
      <c r="J184" s="30"/>
      <c r="K184" s="32"/>
      <c r="L184" s="37"/>
      <c r="M184" s="37"/>
      <c r="N184" s="38"/>
      <c r="O184" s="38"/>
      <c r="P184" s="38"/>
      <c r="Q184" s="38"/>
      <c r="R184" s="38"/>
      <c r="S184" s="39"/>
      <c r="T184" s="39"/>
      <c r="U184"/>
      <c r="V184"/>
      <c r="W184"/>
      <c r="X184" s="48"/>
      <c r="Y184" s="41"/>
    </row>
    <row r="185" spans="1:25" ht="15" x14ac:dyDescent="0.25">
      <c r="A185"/>
      <c r="B185"/>
      <c r="C185" s="29"/>
      <c r="D185" s="30"/>
      <c r="E185" s="32"/>
      <c r="F185" s="30"/>
      <c r="G185" s="32"/>
      <c r="H185" s="30"/>
      <c r="I185" s="30"/>
      <c r="J185" s="30"/>
      <c r="K185" s="32"/>
      <c r="L185" s="37"/>
      <c r="M185" s="37"/>
      <c r="N185" s="38"/>
      <c r="O185" s="38"/>
      <c r="P185" s="38"/>
      <c r="Q185" s="38"/>
      <c r="R185" s="38"/>
      <c r="S185" s="39"/>
      <c r="T185" s="39"/>
      <c r="U185"/>
      <c r="V185"/>
      <c r="W185"/>
      <c r="X185" s="48"/>
      <c r="Y185" s="41"/>
    </row>
    <row r="186" spans="1:25" s="35" customFormat="1" ht="15" x14ac:dyDescent="0.25">
      <c r="A186"/>
      <c r="B186"/>
      <c r="C186" s="29"/>
      <c r="D186" s="30"/>
      <c r="E186" s="32"/>
      <c r="F186" s="30"/>
      <c r="G186" s="32"/>
      <c r="H186" s="30"/>
      <c r="I186" s="30"/>
      <c r="J186" s="30"/>
      <c r="K186" s="32"/>
      <c r="L186" s="37"/>
      <c r="M186" s="37"/>
      <c r="N186" s="38"/>
      <c r="O186" s="38"/>
      <c r="P186" s="38"/>
      <c r="Q186" s="38"/>
      <c r="R186" s="38"/>
      <c r="S186" s="39"/>
      <c r="T186" s="39"/>
      <c r="U186"/>
      <c r="V186"/>
      <c r="W186"/>
      <c r="X186" s="48"/>
      <c r="Y186" s="41"/>
    </row>
    <row r="187" spans="1:25" ht="15" x14ac:dyDescent="0.25">
      <c r="A187"/>
      <c r="B187"/>
      <c r="C187" s="29"/>
      <c r="D187" s="30"/>
      <c r="E187" s="32"/>
      <c r="F187" s="30"/>
      <c r="G187" s="32"/>
      <c r="H187" s="30"/>
      <c r="I187" s="30"/>
      <c r="J187" s="30"/>
      <c r="K187" s="32"/>
      <c r="L187" s="37"/>
      <c r="M187" s="37"/>
      <c r="N187" s="38"/>
      <c r="O187" s="38"/>
      <c r="P187" s="38"/>
      <c r="Q187" s="38"/>
      <c r="R187" s="38"/>
      <c r="S187" s="39"/>
      <c r="T187" s="39"/>
      <c r="U187"/>
      <c r="V187"/>
      <c r="W187"/>
      <c r="X187" s="48"/>
      <c r="Y187" s="41"/>
    </row>
    <row r="188" spans="1:25" s="35" customFormat="1" ht="15" x14ac:dyDescent="0.25">
      <c r="A188"/>
      <c r="B188"/>
      <c r="C188" s="29"/>
      <c r="D188" s="30"/>
      <c r="E188" s="32"/>
      <c r="F188" s="30"/>
      <c r="G188" s="32"/>
      <c r="H188" s="30"/>
      <c r="I188" s="30"/>
      <c r="J188" s="30"/>
      <c r="K188" s="32"/>
      <c r="L188" s="37"/>
      <c r="M188" s="37"/>
      <c r="N188" s="38"/>
      <c r="O188" s="38"/>
      <c r="P188" s="38"/>
      <c r="Q188" s="38"/>
      <c r="R188" s="38"/>
      <c r="S188" s="39"/>
      <c r="T188" s="39"/>
      <c r="U188"/>
      <c r="V188"/>
      <c r="W188"/>
      <c r="X188" s="48"/>
      <c r="Y188" s="41"/>
    </row>
    <row r="189" spans="1:25" s="35" customFormat="1" ht="15" x14ac:dyDescent="0.25">
      <c r="A189"/>
      <c r="B189"/>
      <c r="C189" s="29"/>
      <c r="D189" s="30"/>
      <c r="E189" s="32"/>
      <c r="F189" s="30"/>
      <c r="G189" s="32"/>
      <c r="H189" s="30"/>
      <c r="I189" s="30"/>
      <c r="J189" s="30"/>
      <c r="K189" s="32"/>
      <c r="L189" s="37"/>
      <c r="M189" s="37"/>
      <c r="N189" s="38"/>
      <c r="O189" s="38"/>
      <c r="P189" s="38"/>
      <c r="Q189" s="38"/>
      <c r="R189" s="38"/>
      <c r="S189" s="39"/>
      <c r="T189" s="39"/>
      <c r="U189"/>
      <c r="V189"/>
      <c r="W189"/>
      <c r="X189" s="48"/>
      <c r="Y189" s="41"/>
    </row>
    <row r="190" spans="1:25" s="35" customFormat="1" ht="15" x14ac:dyDescent="0.25">
      <c r="A190"/>
      <c r="B190"/>
      <c r="C190" s="29"/>
      <c r="D190" s="30"/>
      <c r="E190" s="32"/>
      <c r="F190" s="30"/>
      <c r="G190" s="32"/>
      <c r="H190" s="30"/>
      <c r="I190" s="30"/>
      <c r="J190" s="30"/>
      <c r="K190" s="32"/>
      <c r="L190" s="37"/>
      <c r="M190" s="37"/>
      <c r="N190" s="38"/>
      <c r="O190" s="38"/>
      <c r="P190" s="38"/>
      <c r="Q190" s="38"/>
      <c r="R190" s="38"/>
      <c r="S190" s="39"/>
      <c r="T190" s="39"/>
      <c r="U190"/>
      <c r="V190"/>
      <c r="W190"/>
      <c r="X190" s="48"/>
      <c r="Y190" s="41"/>
    </row>
    <row r="191" spans="1:25" ht="15" x14ac:dyDescent="0.25">
      <c r="A191"/>
      <c r="B191"/>
      <c r="C191" s="29"/>
      <c r="D191" s="30"/>
      <c r="E191" s="32"/>
      <c r="F191" s="30"/>
      <c r="G191" s="32"/>
      <c r="H191" s="30"/>
      <c r="I191" s="30"/>
      <c r="J191" s="30"/>
      <c r="K191" s="32"/>
      <c r="L191" s="37"/>
      <c r="M191" s="37"/>
      <c r="N191" s="38"/>
      <c r="O191" s="38"/>
      <c r="P191" s="38"/>
      <c r="Q191" s="38"/>
      <c r="R191" s="38"/>
      <c r="S191" s="39"/>
      <c r="T191" s="39"/>
      <c r="U191"/>
      <c r="V191"/>
      <c r="W191"/>
      <c r="X191" s="48"/>
      <c r="Y191" s="41"/>
    </row>
    <row r="192" spans="1:25" s="35" customFormat="1" ht="15" x14ac:dyDescent="0.25">
      <c r="A192"/>
      <c r="B192"/>
      <c r="C192" s="29"/>
      <c r="D192" s="30"/>
      <c r="E192" s="32"/>
      <c r="F192" s="30"/>
      <c r="G192" s="32"/>
      <c r="H192" s="30"/>
      <c r="I192" s="30"/>
      <c r="J192" s="30"/>
      <c r="K192" s="32"/>
      <c r="L192" s="37"/>
      <c r="M192" s="37"/>
      <c r="N192" s="38"/>
      <c r="O192" s="38"/>
      <c r="P192" s="38"/>
      <c r="Q192" s="38"/>
      <c r="R192" s="38"/>
      <c r="S192" s="39"/>
      <c r="T192" s="39"/>
      <c r="U192"/>
      <c r="V192"/>
      <c r="W192"/>
      <c r="X192" s="48"/>
      <c r="Y192" s="41"/>
    </row>
    <row r="193" spans="1:25" s="35" customFormat="1" ht="15" x14ac:dyDescent="0.25">
      <c r="A193"/>
      <c r="B193"/>
      <c r="C193" s="29"/>
      <c r="D193" s="30"/>
      <c r="E193" s="32"/>
      <c r="F193" s="30"/>
      <c r="G193" s="32"/>
      <c r="H193" s="30"/>
      <c r="I193" s="30"/>
      <c r="J193" s="30"/>
      <c r="K193" s="32"/>
      <c r="L193" s="37"/>
      <c r="M193" s="37"/>
      <c r="N193" s="38"/>
      <c r="O193" s="38"/>
      <c r="P193" s="38"/>
      <c r="Q193" s="38"/>
      <c r="R193" s="38"/>
      <c r="S193" s="39"/>
      <c r="T193" s="39"/>
      <c r="U193"/>
      <c r="V193"/>
      <c r="W193"/>
      <c r="X193" s="48"/>
      <c r="Y193" s="41"/>
    </row>
    <row r="194" spans="1:25" s="35" customFormat="1" ht="15" x14ac:dyDescent="0.25">
      <c r="A194"/>
      <c r="B194"/>
      <c r="C194" s="29"/>
      <c r="D194" s="30"/>
      <c r="E194" s="32"/>
      <c r="F194" s="30"/>
      <c r="G194" s="32"/>
      <c r="H194" s="30"/>
      <c r="I194" s="30"/>
      <c r="J194" s="30"/>
      <c r="K194" s="32"/>
      <c r="L194" s="37"/>
      <c r="M194" s="37"/>
      <c r="N194" s="38"/>
      <c r="O194" s="38"/>
      <c r="P194" s="38"/>
      <c r="Q194" s="38"/>
      <c r="R194" s="38"/>
      <c r="S194" s="39"/>
      <c r="T194" s="39"/>
      <c r="U194"/>
      <c r="V194"/>
      <c r="W194"/>
      <c r="X194" s="48"/>
      <c r="Y194" s="41"/>
    </row>
    <row r="195" spans="1:25" ht="15" x14ac:dyDescent="0.25">
      <c r="A195"/>
      <c r="B195"/>
      <c r="C195" s="29"/>
      <c r="D195" s="30"/>
      <c r="E195" s="32"/>
      <c r="F195" s="30"/>
      <c r="G195" s="32"/>
      <c r="H195" s="30"/>
      <c r="I195" s="30"/>
      <c r="J195" s="30"/>
      <c r="K195" s="32"/>
      <c r="L195" s="37"/>
      <c r="M195" s="37"/>
      <c r="N195" s="38"/>
      <c r="O195" s="38"/>
      <c r="P195" s="38"/>
      <c r="Q195" s="38"/>
      <c r="R195" s="38"/>
      <c r="S195" s="39"/>
      <c r="T195" s="39"/>
      <c r="U195"/>
      <c r="V195"/>
      <c r="W195"/>
      <c r="X195" s="48"/>
      <c r="Y195" s="41"/>
    </row>
    <row r="196" spans="1:25" s="35" customFormat="1" ht="15" x14ac:dyDescent="0.25">
      <c r="A196"/>
      <c r="B196"/>
      <c r="C196" s="29"/>
      <c r="D196" s="30"/>
      <c r="E196" s="32"/>
      <c r="F196" s="30"/>
      <c r="G196" s="32"/>
      <c r="H196" s="30"/>
      <c r="I196" s="30"/>
      <c r="J196" s="30"/>
      <c r="K196" s="32"/>
      <c r="L196" s="37"/>
      <c r="M196" s="37"/>
      <c r="N196" s="38"/>
      <c r="O196" s="38"/>
      <c r="P196" s="38"/>
      <c r="Q196" s="38"/>
      <c r="R196" s="38"/>
      <c r="S196" s="39"/>
      <c r="T196" s="39"/>
      <c r="U196"/>
      <c r="V196"/>
      <c r="W196"/>
      <c r="X196" s="48"/>
      <c r="Y196" s="41"/>
    </row>
    <row r="197" spans="1:25" ht="15" x14ac:dyDescent="0.25">
      <c r="A197"/>
      <c r="B197"/>
      <c r="C197" s="29"/>
      <c r="D197" s="30"/>
      <c r="E197" s="32"/>
      <c r="F197" s="30"/>
      <c r="G197" s="32"/>
      <c r="H197" s="30"/>
      <c r="I197" s="30"/>
      <c r="J197" s="30"/>
      <c r="K197" s="32"/>
      <c r="L197" s="37"/>
      <c r="M197" s="37"/>
      <c r="N197" s="38"/>
      <c r="O197" s="38"/>
      <c r="P197" s="38"/>
      <c r="Q197" s="38"/>
      <c r="R197" s="38"/>
      <c r="S197" s="39"/>
      <c r="T197" s="39"/>
      <c r="U197"/>
      <c r="V197"/>
      <c r="W197"/>
      <c r="X197" s="48"/>
      <c r="Y197" s="41"/>
    </row>
    <row r="198" spans="1:25" s="35" customFormat="1" ht="15" x14ac:dyDescent="0.25">
      <c r="A198"/>
      <c r="B198"/>
      <c r="C198" s="29"/>
      <c r="D198" s="30"/>
      <c r="E198" s="32"/>
      <c r="F198" s="30"/>
      <c r="G198" s="32"/>
      <c r="H198" s="30"/>
      <c r="I198" s="30"/>
      <c r="J198" s="30"/>
      <c r="K198" s="32"/>
      <c r="L198" s="37"/>
      <c r="M198" s="37"/>
      <c r="N198" s="38"/>
      <c r="O198" s="38"/>
      <c r="P198" s="38"/>
      <c r="Q198" s="38"/>
      <c r="R198" s="38"/>
      <c r="S198" s="39"/>
      <c r="T198" s="39"/>
      <c r="U198"/>
      <c r="V198"/>
      <c r="W198"/>
      <c r="X198" s="48"/>
      <c r="Y198" s="41"/>
    </row>
    <row r="199" spans="1:25" ht="15" x14ac:dyDescent="0.25">
      <c r="A199"/>
      <c r="B199"/>
      <c r="C199" s="29"/>
      <c r="D199" s="30"/>
      <c r="E199" s="32"/>
      <c r="F199" s="30"/>
      <c r="G199" s="32"/>
      <c r="H199" s="30"/>
      <c r="I199" s="30"/>
      <c r="J199" s="30"/>
      <c r="K199" s="32"/>
      <c r="L199" s="37"/>
      <c r="M199" s="37"/>
      <c r="N199" s="38"/>
      <c r="O199" s="38"/>
      <c r="P199" s="38"/>
      <c r="Q199" s="38"/>
      <c r="R199" s="38"/>
      <c r="S199" s="39"/>
      <c r="T199" s="39"/>
      <c r="U199"/>
      <c r="V199"/>
      <c r="W199"/>
      <c r="X199" s="48"/>
      <c r="Y199" s="41"/>
    </row>
    <row r="200" spans="1:25" s="35" customFormat="1" ht="15" x14ac:dyDescent="0.25">
      <c r="A200"/>
      <c r="B200"/>
      <c r="C200" s="29"/>
      <c r="D200" s="30"/>
      <c r="E200" s="32"/>
      <c r="F200" s="30"/>
      <c r="G200" s="32"/>
      <c r="H200" s="30"/>
      <c r="I200" s="30"/>
      <c r="J200" s="30"/>
      <c r="K200" s="32"/>
      <c r="L200" s="37"/>
      <c r="M200" s="37"/>
      <c r="N200" s="38"/>
      <c r="O200" s="38"/>
      <c r="P200" s="38"/>
      <c r="Q200" s="38"/>
      <c r="R200" s="38"/>
      <c r="S200" s="39"/>
      <c r="T200" s="39"/>
      <c r="U200"/>
      <c r="V200"/>
      <c r="W200"/>
      <c r="X200" s="48"/>
      <c r="Y200" s="41"/>
    </row>
    <row r="201" spans="1:25" s="35" customFormat="1" ht="15" x14ac:dyDescent="0.25">
      <c r="A201"/>
      <c r="B201"/>
      <c r="C201" s="29"/>
      <c r="D201" s="30"/>
      <c r="E201" s="32"/>
      <c r="F201" s="30"/>
      <c r="G201" s="32"/>
      <c r="H201" s="30"/>
      <c r="I201" s="30"/>
      <c r="J201" s="30"/>
      <c r="K201" s="32"/>
      <c r="L201" s="37"/>
      <c r="M201" s="37"/>
      <c r="N201" s="38"/>
      <c r="O201" s="38"/>
      <c r="P201" s="38"/>
      <c r="Q201" s="38"/>
      <c r="R201" s="38"/>
      <c r="S201" s="39"/>
      <c r="T201" s="39"/>
      <c r="U201"/>
      <c r="V201"/>
      <c r="W201"/>
      <c r="X201" s="48"/>
      <c r="Y201" s="41"/>
    </row>
    <row r="202" spans="1:25" s="35" customFormat="1" ht="15" x14ac:dyDescent="0.25">
      <c r="A202"/>
      <c r="B202"/>
      <c r="C202" s="29"/>
      <c r="D202" s="30"/>
      <c r="E202" s="32"/>
      <c r="F202" s="30"/>
      <c r="G202" s="32"/>
      <c r="H202" s="30"/>
      <c r="I202" s="30"/>
      <c r="J202" s="30"/>
      <c r="K202" s="32"/>
      <c r="L202" s="37"/>
      <c r="M202" s="37"/>
      <c r="N202" s="38"/>
      <c r="O202" s="38"/>
      <c r="P202" s="38"/>
      <c r="Q202" s="38"/>
      <c r="R202" s="38"/>
      <c r="S202" s="39"/>
      <c r="T202" s="39"/>
      <c r="U202"/>
      <c r="V202"/>
      <c r="W202"/>
      <c r="X202" s="48"/>
      <c r="Y202" s="41"/>
    </row>
    <row r="203" spans="1:25" ht="15" x14ac:dyDescent="0.25">
      <c r="A203"/>
      <c r="B203"/>
      <c r="C203" s="29"/>
      <c r="D203" s="30"/>
      <c r="E203" s="32"/>
      <c r="F203" s="30"/>
      <c r="G203" s="32"/>
      <c r="H203" s="30"/>
      <c r="I203" s="30"/>
      <c r="J203" s="30"/>
      <c r="K203" s="32"/>
      <c r="L203" s="37"/>
      <c r="M203" s="37"/>
      <c r="N203" s="38"/>
      <c r="O203" s="38"/>
      <c r="P203" s="38"/>
      <c r="Q203" s="38"/>
      <c r="R203" s="38"/>
      <c r="S203" s="39"/>
      <c r="T203" s="39"/>
      <c r="U203"/>
      <c r="V203"/>
      <c r="W203"/>
      <c r="X203" s="48"/>
      <c r="Y203" s="41"/>
    </row>
    <row r="204" spans="1:25" ht="15" x14ac:dyDescent="0.25">
      <c r="A204"/>
      <c r="B204"/>
      <c r="C204" s="29"/>
      <c r="D204" s="30"/>
      <c r="E204" s="32"/>
      <c r="F204" s="30"/>
      <c r="G204" s="32"/>
      <c r="H204" s="30"/>
      <c r="I204" s="30"/>
      <c r="J204" s="30"/>
      <c r="K204" s="32"/>
      <c r="L204" s="37"/>
      <c r="M204" s="37"/>
      <c r="N204" s="38"/>
      <c r="O204" s="38"/>
      <c r="P204" s="38"/>
      <c r="Q204" s="38"/>
      <c r="R204" s="38"/>
      <c r="S204" s="39"/>
      <c r="T204" s="39"/>
      <c r="U204"/>
      <c r="V204"/>
      <c r="W204"/>
      <c r="X204" s="48"/>
      <c r="Y204" s="41"/>
    </row>
    <row r="205" spans="1:25" s="35" customFormat="1" ht="15" x14ac:dyDescent="0.25">
      <c r="A205"/>
      <c r="B205"/>
      <c r="C205" s="29"/>
      <c r="D205" s="30"/>
      <c r="E205" s="32"/>
      <c r="F205" s="30"/>
      <c r="G205" s="32"/>
      <c r="H205" s="30"/>
      <c r="I205" s="30"/>
      <c r="J205" s="30"/>
      <c r="K205" s="32"/>
      <c r="L205" s="37"/>
      <c r="M205" s="37"/>
      <c r="N205" s="38"/>
      <c r="O205" s="38"/>
      <c r="P205" s="38"/>
      <c r="Q205" s="38"/>
      <c r="R205" s="38"/>
      <c r="S205" s="39"/>
      <c r="T205" s="39"/>
      <c r="U205"/>
      <c r="V205"/>
      <c r="W205"/>
      <c r="X205" s="48"/>
      <c r="Y205" s="41"/>
    </row>
    <row r="206" spans="1:25" ht="15" x14ac:dyDescent="0.25">
      <c r="A206"/>
      <c r="B206"/>
      <c r="C206" s="29"/>
      <c r="D206" s="30"/>
      <c r="E206" s="32"/>
      <c r="F206" s="30"/>
      <c r="G206" s="32"/>
      <c r="H206" s="30"/>
      <c r="I206" s="30"/>
      <c r="J206" s="30"/>
      <c r="K206" s="32"/>
      <c r="L206" s="37"/>
      <c r="M206" s="37"/>
      <c r="N206" s="38"/>
      <c r="O206" s="38"/>
      <c r="P206" s="38"/>
      <c r="Q206" s="38"/>
      <c r="R206" s="38"/>
      <c r="S206" s="39"/>
      <c r="T206" s="39"/>
      <c r="U206"/>
      <c r="V206"/>
      <c r="W206"/>
      <c r="X206" s="48"/>
      <c r="Y206" s="41"/>
    </row>
    <row r="207" spans="1:25" ht="15" x14ac:dyDescent="0.25">
      <c r="A207"/>
      <c r="B207"/>
      <c r="C207" s="29"/>
      <c r="D207" s="30"/>
      <c r="E207" s="32"/>
      <c r="F207" s="30"/>
      <c r="G207" s="32"/>
      <c r="H207" s="30"/>
      <c r="I207" s="30"/>
      <c r="J207" s="30"/>
      <c r="K207" s="32"/>
      <c r="L207" s="37"/>
      <c r="M207" s="37"/>
      <c r="N207" s="38"/>
      <c r="O207" s="38"/>
      <c r="P207" s="38"/>
      <c r="Q207" s="38"/>
      <c r="R207" s="38"/>
      <c r="S207" s="39"/>
      <c r="T207" s="39"/>
      <c r="U207"/>
      <c r="V207"/>
      <c r="W207"/>
      <c r="X207" s="48"/>
      <c r="Y207" s="41"/>
    </row>
    <row r="208" spans="1:25" ht="15" x14ac:dyDescent="0.25">
      <c r="A208"/>
      <c r="B208"/>
      <c r="C208" s="29"/>
      <c r="D208" s="30"/>
      <c r="E208" s="32"/>
      <c r="F208" s="30"/>
      <c r="G208" s="32"/>
      <c r="H208" s="30"/>
      <c r="I208" s="30"/>
      <c r="J208" s="30"/>
      <c r="K208" s="32"/>
      <c r="L208" s="37"/>
      <c r="M208" s="37"/>
      <c r="N208" s="38"/>
      <c r="O208" s="38"/>
      <c r="P208" s="38"/>
      <c r="Q208" s="38"/>
      <c r="R208" s="38"/>
      <c r="S208" s="39"/>
      <c r="T208" s="39"/>
      <c r="U208"/>
      <c r="V208"/>
      <c r="W208"/>
      <c r="X208" s="48"/>
      <c r="Y208" s="41"/>
    </row>
    <row r="209" spans="1:25" ht="15" x14ac:dyDescent="0.25">
      <c r="A209"/>
      <c r="B209"/>
      <c r="C209" s="29"/>
      <c r="D209" s="30"/>
      <c r="E209" s="32"/>
      <c r="F209" s="30"/>
      <c r="G209" s="32"/>
      <c r="H209" s="30"/>
      <c r="I209" s="30"/>
      <c r="J209" s="30"/>
      <c r="K209" s="32"/>
      <c r="L209" s="37"/>
      <c r="M209" s="37"/>
      <c r="N209" s="38"/>
      <c r="O209" s="38"/>
      <c r="P209" s="38"/>
      <c r="Q209" s="38"/>
      <c r="R209" s="38"/>
      <c r="S209" s="39"/>
      <c r="T209" s="39"/>
      <c r="U209"/>
      <c r="V209"/>
      <c r="W209"/>
      <c r="X209" s="48"/>
      <c r="Y209" s="41"/>
    </row>
    <row r="210" spans="1:25" ht="15" x14ac:dyDescent="0.25">
      <c r="A210"/>
      <c r="B210"/>
      <c r="C210" s="29"/>
      <c r="D210" s="30"/>
      <c r="E210" s="32"/>
      <c r="F210" s="30"/>
      <c r="G210" s="32"/>
      <c r="H210" s="30"/>
      <c r="I210" s="30"/>
      <c r="J210" s="30"/>
      <c r="K210" s="32"/>
      <c r="L210" s="37"/>
      <c r="M210" s="37"/>
      <c r="N210" s="38"/>
      <c r="O210" s="38"/>
      <c r="P210" s="38"/>
      <c r="Q210" s="38"/>
      <c r="R210" s="38"/>
      <c r="S210" s="39"/>
      <c r="T210" s="39"/>
      <c r="U210"/>
      <c r="V210"/>
      <c r="W210"/>
      <c r="X210" s="48"/>
      <c r="Y210" s="41"/>
    </row>
    <row r="211" spans="1:25" ht="15" x14ac:dyDescent="0.25">
      <c r="A211"/>
      <c r="B211"/>
      <c r="C211" s="29"/>
      <c r="D211" s="30"/>
      <c r="E211" s="32"/>
      <c r="F211" s="30"/>
      <c r="G211" s="32"/>
      <c r="H211" s="30"/>
      <c r="I211" s="30"/>
      <c r="J211" s="30"/>
      <c r="K211" s="32"/>
      <c r="L211" s="37"/>
      <c r="M211" s="37"/>
      <c r="N211" s="38"/>
      <c r="O211" s="38"/>
      <c r="P211" s="38"/>
      <c r="Q211" s="38"/>
      <c r="R211" s="38"/>
      <c r="S211" s="39"/>
      <c r="T211" s="39"/>
      <c r="U211"/>
      <c r="V211"/>
      <c r="W211"/>
      <c r="X211" s="48"/>
      <c r="Y211" s="41"/>
    </row>
    <row r="212" spans="1:25" ht="15" x14ac:dyDescent="0.25">
      <c r="A212"/>
      <c r="B212"/>
      <c r="C212" s="29"/>
      <c r="D212" s="30"/>
      <c r="E212" s="32"/>
      <c r="F212" s="30"/>
      <c r="G212" s="32"/>
      <c r="H212" s="30"/>
      <c r="I212" s="30"/>
      <c r="J212" s="30"/>
      <c r="K212" s="32"/>
      <c r="L212" s="37"/>
      <c r="M212" s="37"/>
      <c r="N212" s="38"/>
      <c r="O212" s="38"/>
      <c r="P212" s="38"/>
      <c r="Q212" s="38"/>
      <c r="R212" s="38"/>
      <c r="S212" s="39"/>
      <c r="T212" s="39"/>
      <c r="U212"/>
      <c r="V212"/>
      <c r="W212"/>
      <c r="X212" s="48"/>
      <c r="Y212" s="41"/>
    </row>
    <row r="213" spans="1:25" ht="15" x14ac:dyDescent="0.25">
      <c r="A213"/>
      <c r="B213"/>
      <c r="C213" s="29"/>
      <c r="D213" s="30"/>
      <c r="E213" s="32"/>
      <c r="F213" s="30"/>
      <c r="G213" s="32"/>
      <c r="H213" s="30"/>
      <c r="I213" s="30"/>
      <c r="J213" s="30"/>
      <c r="K213" s="32"/>
      <c r="L213" s="37"/>
      <c r="M213" s="37"/>
      <c r="N213" s="38"/>
      <c r="O213" s="38"/>
      <c r="P213" s="38"/>
      <c r="Q213" s="38"/>
      <c r="R213" s="38"/>
      <c r="S213" s="39"/>
      <c r="T213" s="39"/>
      <c r="U213"/>
      <c r="V213"/>
      <c r="W213"/>
      <c r="X213" s="48"/>
      <c r="Y213" s="41"/>
    </row>
    <row r="214" spans="1:25" ht="15" x14ac:dyDescent="0.25">
      <c r="A214"/>
      <c r="B214"/>
      <c r="C214" s="29"/>
      <c r="D214" s="30"/>
      <c r="E214" s="32"/>
      <c r="F214" s="30"/>
      <c r="G214" s="32"/>
      <c r="H214" s="30"/>
      <c r="I214" s="30"/>
      <c r="J214" s="30"/>
      <c r="K214" s="32"/>
      <c r="L214" s="37"/>
      <c r="M214" s="37"/>
      <c r="N214" s="38"/>
      <c r="O214" s="38"/>
      <c r="P214" s="38"/>
      <c r="Q214" s="38"/>
      <c r="R214" s="38"/>
      <c r="S214" s="39"/>
      <c r="T214" s="39"/>
      <c r="U214"/>
      <c r="V214"/>
      <c r="W214"/>
      <c r="X214" s="48"/>
      <c r="Y214" s="41"/>
    </row>
    <row r="215" spans="1:25" ht="15" x14ac:dyDescent="0.25">
      <c r="A215"/>
      <c r="B215"/>
      <c r="C215" s="29"/>
      <c r="D215" s="30"/>
      <c r="E215" s="32"/>
      <c r="F215" s="30"/>
      <c r="G215" s="32"/>
      <c r="H215" s="30"/>
      <c r="I215" s="30"/>
      <c r="J215" s="30"/>
      <c r="K215" s="32"/>
      <c r="L215" s="37"/>
      <c r="M215" s="37"/>
      <c r="N215" s="38"/>
      <c r="O215" s="38"/>
      <c r="P215" s="38"/>
      <c r="Q215" s="38"/>
      <c r="R215" s="38"/>
      <c r="S215" s="39"/>
      <c r="T215" s="39"/>
      <c r="U215"/>
      <c r="V215"/>
      <c r="W215"/>
      <c r="X215" s="48"/>
      <c r="Y215" s="41"/>
    </row>
    <row r="216" spans="1:25" ht="15" x14ac:dyDescent="0.25">
      <c r="A216"/>
      <c r="B216"/>
      <c r="C216" s="29"/>
      <c r="D216" s="30"/>
      <c r="E216" s="32"/>
      <c r="F216" s="30"/>
      <c r="G216" s="32"/>
      <c r="H216" s="30"/>
      <c r="I216" s="30"/>
      <c r="J216" s="30"/>
      <c r="K216" s="32"/>
      <c r="L216" s="37"/>
      <c r="M216" s="37"/>
      <c r="N216" s="38"/>
      <c r="O216" s="38"/>
      <c r="P216" s="38"/>
      <c r="Q216" s="38"/>
      <c r="R216" s="38"/>
      <c r="S216" s="39"/>
      <c r="T216" s="39"/>
      <c r="U216"/>
      <c r="V216"/>
      <c r="W216"/>
      <c r="X216" s="48"/>
      <c r="Y216" s="41"/>
    </row>
    <row r="217" spans="1:25" ht="15" x14ac:dyDescent="0.25">
      <c r="A217"/>
      <c r="B217"/>
      <c r="C217" s="29"/>
      <c r="D217" s="30"/>
      <c r="E217" s="32"/>
      <c r="F217" s="30"/>
      <c r="G217" s="32"/>
      <c r="H217" s="30"/>
      <c r="I217" s="30"/>
      <c r="J217" s="30"/>
      <c r="K217" s="32"/>
      <c r="L217" s="37"/>
      <c r="M217" s="37"/>
      <c r="N217" s="38"/>
      <c r="O217" s="38"/>
      <c r="P217" s="38"/>
      <c r="Q217" s="38"/>
      <c r="R217" s="38"/>
      <c r="S217" s="39"/>
      <c r="T217" s="39"/>
      <c r="U217"/>
      <c r="V217"/>
      <c r="W217"/>
      <c r="X217" s="48"/>
      <c r="Y217" s="41"/>
    </row>
    <row r="218" spans="1:25" ht="15" x14ac:dyDescent="0.25">
      <c r="A218"/>
      <c r="B218"/>
      <c r="C218" s="29"/>
      <c r="D218" s="30"/>
      <c r="E218" s="32"/>
      <c r="F218" s="30"/>
      <c r="G218" s="32"/>
      <c r="H218" s="30"/>
      <c r="I218" s="30"/>
      <c r="J218" s="30"/>
      <c r="K218" s="32"/>
      <c r="L218" s="37"/>
      <c r="M218" s="37"/>
      <c r="N218" s="38"/>
      <c r="O218" s="38"/>
      <c r="P218" s="38"/>
      <c r="Q218" s="38"/>
      <c r="R218" s="38"/>
      <c r="S218" s="39"/>
      <c r="T218" s="39"/>
      <c r="U218"/>
      <c r="V218"/>
      <c r="W218"/>
      <c r="X218" s="48"/>
      <c r="Y218" s="41"/>
    </row>
    <row r="219" spans="1:25" ht="15" x14ac:dyDescent="0.25">
      <c r="A219"/>
      <c r="B219"/>
      <c r="C219" s="29"/>
      <c r="D219" s="30"/>
      <c r="E219" s="32"/>
      <c r="F219" s="30"/>
      <c r="G219" s="32"/>
      <c r="H219" s="30"/>
      <c r="I219" s="30"/>
      <c r="J219" s="30"/>
      <c r="K219" s="32"/>
      <c r="L219" s="37"/>
      <c r="M219" s="37"/>
      <c r="N219" s="38"/>
      <c r="O219" s="38"/>
      <c r="P219" s="38"/>
      <c r="Q219" s="38"/>
      <c r="R219" s="38"/>
      <c r="S219" s="39"/>
      <c r="T219" s="39"/>
      <c r="U219"/>
      <c r="V219"/>
      <c r="W219"/>
      <c r="X219" s="48"/>
      <c r="Y219" s="41"/>
    </row>
    <row r="220" spans="1:25" ht="15" x14ac:dyDescent="0.25">
      <c r="A220"/>
      <c r="B220"/>
      <c r="C220" s="29"/>
      <c r="D220" s="30"/>
      <c r="E220" s="32"/>
      <c r="F220" s="30"/>
      <c r="G220" s="32"/>
      <c r="H220" s="30"/>
      <c r="I220" s="30"/>
      <c r="J220" s="30"/>
      <c r="K220" s="32"/>
      <c r="L220" s="37"/>
      <c r="M220" s="37"/>
      <c r="N220" s="38"/>
      <c r="O220" s="38"/>
      <c r="P220" s="38"/>
      <c r="Q220" s="38"/>
      <c r="R220" s="38"/>
      <c r="S220" s="39"/>
      <c r="T220" s="39"/>
      <c r="U220"/>
      <c r="V220"/>
      <c r="W220"/>
      <c r="X220"/>
      <c r="Y220" s="41"/>
    </row>
    <row r="221" spans="1:25" ht="15" x14ac:dyDescent="0.25">
      <c r="A221"/>
      <c r="B221"/>
      <c r="C221" s="29"/>
      <c r="D221" s="30"/>
      <c r="E221" s="32"/>
      <c r="F221" s="30"/>
      <c r="G221" s="32"/>
      <c r="H221" s="30"/>
      <c r="I221" s="30"/>
      <c r="J221" s="30"/>
      <c r="K221" s="32"/>
      <c r="L221" s="37"/>
      <c r="M221" s="37"/>
      <c r="N221" s="38"/>
      <c r="O221" s="38"/>
      <c r="P221" s="38"/>
      <c r="Q221" s="38"/>
      <c r="R221" s="38"/>
      <c r="S221" s="39"/>
      <c r="T221" s="39"/>
      <c r="U221"/>
      <c r="V221"/>
      <c r="W221"/>
      <c r="X221"/>
      <c r="Y221" s="41"/>
    </row>
    <row r="222" spans="1:25" ht="15" x14ac:dyDescent="0.25">
      <c r="A222"/>
      <c r="B222"/>
      <c r="C222" s="29"/>
      <c r="D222" s="30"/>
      <c r="E222" s="32"/>
      <c r="F222" s="30"/>
      <c r="G222" s="32"/>
      <c r="H222" s="30"/>
      <c r="I222" s="30"/>
      <c r="J222" s="30"/>
      <c r="K222" s="32"/>
      <c r="L222" s="37"/>
      <c r="M222" s="37"/>
      <c r="N222" s="38"/>
      <c r="O222" s="38"/>
      <c r="P222" s="38"/>
      <c r="Q222" s="38"/>
      <c r="R222" s="38"/>
      <c r="S222" s="39"/>
      <c r="T222" s="39"/>
      <c r="U222"/>
      <c r="V222"/>
      <c r="W222"/>
      <c r="X222" s="48"/>
      <c r="Y222" s="41"/>
    </row>
    <row r="223" spans="1:25" ht="15" x14ac:dyDescent="0.25">
      <c r="A223"/>
      <c r="B223"/>
      <c r="C223" s="29"/>
      <c r="D223" s="30"/>
      <c r="E223" s="32"/>
      <c r="F223" s="30"/>
      <c r="G223" s="32"/>
      <c r="H223" s="30"/>
      <c r="I223" s="30"/>
      <c r="J223" s="30"/>
      <c r="K223" s="32"/>
      <c r="L223" s="37"/>
      <c r="M223" s="37"/>
      <c r="N223" s="38"/>
      <c r="O223" s="38"/>
      <c r="P223" s="38"/>
      <c r="Q223" s="38"/>
      <c r="R223" s="38"/>
      <c r="S223" s="39"/>
      <c r="T223" s="39"/>
      <c r="U223"/>
      <c r="V223"/>
      <c r="W223"/>
      <c r="X223" s="48"/>
      <c r="Y223" s="41"/>
    </row>
    <row r="224" spans="1:25" ht="15" x14ac:dyDescent="0.25">
      <c r="A224"/>
      <c r="B224"/>
      <c r="C224" s="29"/>
      <c r="D224" s="30"/>
      <c r="E224" s="32"/>
      <c r="F224" s="30"/>
      <c r="G224" s="32"/>
      <c r="H224" s="30"/>
      <c r="I224" s="30"/>
      <c r="J224" s="30"/>
      <c r="K224" s="32"/>
      <c r="L224" s="37"/>
      <c r="M224" s="37"/>
      <c r="N224" s="38"/>
      <c r="O224" s="38"/>
      <c r="P224" s="38"/>
      <c r="Q224" s="38"/>
      <c r="R224" s="38"/>
      <c r="S224" s="39"/>
      <c r="T224" s="39"/>
      <c r="U224"/>
      <c r="V224"/>
      <c r="W224"/>
      <c r="X224" s="48"/>
      <c r="Y224" s="41"/>
    </row>
    <row r="225" spans="1:25" ht="15" x14ac:dyDescent="0.25">
      <c r="A225"/>
      <c r="B225"/>
      <c r="C225" s="29"/>
      <c r="D225" s="30"/>
      <c r="E225" s="32"/>
      <c r="F225" s="30"/>
      <c r="G225" s="32"/>
      <c r="H225" s="30"/>
      <c r="I225" s="30"/>
      <c r="J225" s="30"/>
      <c r="K225" s="32"/>
      <c r="L225" s="37"/>
      <c r="M225" s="37"/>
      <c r="N225" s="38"/>
      <c r="O225" s="38"/>
      <c r="P225" s="38"/>
      <c r="Q225" s="38"/>
      <c r="R225" s="38"/>
      <c r="S225" s="39"/>
      <c r="T225" s="39"/>
      <c r="U225"/>
      <c r="V225"/>
      <c r="W225"/>
      <c r="X225" s="48"/>
      <c r="Y225" s="41"/>
    </row>
    <row r="226" spans="1:25" ht="15" x14ac:dyDescent="0.25">
      <c r="A226"/>
      <c r="B226"/>
      <c r="C226" s="29"/>
      <c r="D226" s="30"/>
      <c r="E226" s="32"/>
      <c r="F226" s="30"/>
      <c r="G226" s="32"/>
      <c r="H226" s="30"/>
      <c r="I226" s="30"/>
      <c r="J226" s="30"/>
      <c r="K226" s="32"/>
      <c r="L226" s="37"/>
      <c r="M226" s="37"/>
      <c r="N226" s="38"/>
      <c r="O226" s="38"/>
      <c r="P226" s="38"/>
      <c r="Q226" s="38"/>
      <c r="R226" s="38"/>
      <c r="S226" s="39"/>
      <c r="T226" s="39"/>
      <c r="U226"/>
      <c r="V226"/>
      <c r="W226"/>
      <c r="X226" s="48"/>
      <c r="Y226" s="41"/>
    </row>
    <row r="227" spans="1:25" ht="15" x14ac:dyDescent="0.25">
      <c r="A227"/>
      <c r="B227"/>
      <c r="C227" s="29"/>
      <c r="D227" s="30"/>
      <c r="E227" s="32"/>
      <c r="F227" s="30"/>
      <c r="G227" s="32"/>
      <c r="H227" s="30"/>
      <c r="I227" s="30"/>
      <c r="J227" s="30"/>
      <c r="K227" s="32"/>
      <c r="L227" s="37"/>
      <c r="M227" s="37"/>
      <c r="N227" s="38"/>
      <c r="O227" s="38"/>
      <c r="P227" s="38"/>
      <c r="Q227" s="38"/>
      <c r="R227" s="38"/>
      <c r="S227" s="39"/>
      <c r="T227" s="39"/>
      <c r="U227"/>
      <c r="V227"/>
      <c r="W227"/>
      <c r="X227" s="48"/>
      <c r="Y227" s="41"/>
    </row>
    <row r="228" spans="1:25" s="35" customFormat="1" ht="15" x14ac:dyDescent="0.25">
      <c r="A228"/>
      <c r="B228"/>
      <c r="C228" s="29"/>
      <c r="D228" s="30"/>
      <c r="E228" s="32"/>
      <c r="F228" s="30"/>
      <c r="G228" s="32"/>
      <c r="H228" s="30"/>
      <c r="I228" s="30"/>
      <c r="J228" s="30"/>
      <c r="K228" s="32"/>
      <c r="L228" s="37"/>
      <c r="M228" s="37"/>
      <c r="N228" s="38"/>
      <c r="O228" s="38"/>
      <c r="P228" s="38"/>
      <c r="Q228" s="38"/>
      <c r="R228" s="38"/>
      <c r="S228" s="39"/>
      <c r="T228" s="39"/>
      <c r="U228"/>
      <c r="V228"/>
      <c r="W228"/>
      <c r="X228" s="48"/>
      <c r="Y228" s="41"/>
    </row>
    <row r="229" spans="1:25" ht="15" x14ac:dyDescent="0.25">
      <c r="A229"/>
      <c r="B229"/>
      <c r="C229" s="29"/>
      <c r="D229" s="30"/>
      <c r="E229" s="32"/>
      <c r="F229" s="30"/>
      <c r="G229" s="32"/>
      <c r="H229" s="30"/>
      <c r="I229" s="30"/>
      <c r="J229" s="30"/>
      <c r="K229" s="32"/>
      <c r="L229" s="37"/>
      <c r="M229" s="37"/>
      <c r="N229" s="38"/>
      <c r="O229" s="38"/>
      <c r="P229" s="38"/>
      <c r="Q229" s="38"/>
      <c r="R229" s="38"/>
      <c r="S229" s="39"/>
      <c r="T229" s="39"/>
      <c r="U229"/>
      <c r="V229"/>
      <c r="W229"/>
      <c r="X229" s="48"/>
      <c r="Y229" s="41"/>
    </row>
    <row r="230" spans="1:25" s="35" customFormat="1" ht="15" x14ac:dyDescent="0.25">
      <c r="A230"/>
      <c r="B230"/>
      <c r="C230" s="29"/>
      <c r="D230" s="30"/>
      <c r="E230" s="32"/>
      <c r="F230" s="30"/>
      <c r="G230" s="32"/>
      <c r="H230" s="30"/>
      <c r="I230" s="30"/>
      <c r="J230" s="30"/>
      <c r="K230" s="32"/>
      <c r="L230" s="37"/>
      <c r="M230" s="37"/>
      <c r="N230" s="38"/>
      <c r="O230" s="38"/>
      <c r="P230" s="38"/>
      <c r="Q230" s="38"/>
      <c r="R230" s="38"/>
      <c r="S230" s="39"/>
      <c r="T230" s="39"/>
      <c r="U230"/>
      <c r="V230"/>
      <c r="W230"/>
      <c r="X230" s="48"/>
      <c r="Y230" s="41"/>
    </row>
    <row r="231" spans="1:25" s="35" customFormat="1" ht="15" x14ac:dyDescent="0.25">
      <c r="A231"/>
      <c r="B231"/>
      <c r="C231" s="29"/>
      <c r="D231" s="30"/>
      <c r="E231" s="32"/>
      <c r="F231" s="30"/>
      <c r="G231" s="32"/>
      <c r="H231" s="30"/>
      <c r="I231" s="30"/>
      <c r="J231" s="30"/>
      <c r="K231" s="32"/>
      <c r="L231" s="37"/>
      <c r="M231" s="37"/>
      <c r="N231" s="38"/>
      <c r="O231" s="38"/>
      <c r="P231" s="38"/>
      <c r="Q231" s="38"/>
      <c r="R231" s="38"/>
      <c r="S231" s="39"/>
      <c r="T231" s="39"/>
      <c r="U231"/>
      <c r="V231"/>
      <c r="W231"/>
      <c r="X231" s="48"/>
      <c r="Y231" s="41"/>
    </row>
    <row r="232" spans="1:25" ht="15" x14ac:dyDescent="0.25">
      <c r="A232"/>
      <c r="B232"/>
      <c r="C232" s="29"/>
      <c r="D232" s="30"/>
      <c r="E232" s="32"/>
      <c r="F232" s="30"/>
      <c r="G232" s="32"/>
      <c r="H232" s="30"/>
      <c r="I232" s="30"/>
      <c r="J232" s="30"/>
      <c r="K232" s="32"/>
      <c r="L232" s="37"/>
      <c r="M232" s="37"/>
      <c r="N232" s="38"/>
      <c r="O232" s="38"/>
      <c r="P232" s="38"/>
      <c r="Q232" s="38"/>
      <c r="R232" s="38"/>
      <c r="S232" s="39"/>
      <c r="T232" s="39"/>
      <c r="U232"/>
      <c r="V232"/>
      <c r="W232"/>
      <c r="X232" s="48"/>
      <c r="Y232" s="41"/>
    </row>
    <row r="233" spans="1:25" ht="15" x14ac:dyDescent="0.25">
      <c r="A233"/>
      <c r="B233"/>
      <c r="C233" s="29"/>
      <c r="D233" s="30"/>
      <c r="E233" s="32"/>
      <c r="F233" s="30"/>
      <c r="G233" s="32"/>
      <c r="H233" s="30"/>
      <c r="I233" s="30"/>
      <c r="J233" s="30"/>
      <c r="K233" s="32"/>
      <c r="L233" s="37"/>
      <c r="M233" s="37"/>
      <c r="N233" s="38"/>
      <c r="O233" s="38"/>
      <c r="P233" s="38"/>
      <c r="Q233" s="38"/>
      <c r="R233" s="38"/>
      <c r="S233" s="39"/>
      <c r="T233" s="39"/>
      <c r="U233"/>
      <c r="V233"/>
      <c r="W233"/>
      <c r="X233" s="48"/>
      <c r="Y233" s="41"/>
    </row>
    <row r="234" spans="1:25" ht="15" x14ac:dyDescent="0.25">
      <c r="A234"/>
      <c r="B234"/>
      <c r="C234" s="29"/>
      <c r="D234" s="30"/>
      <c r="E234" s="32"/>
      <c r="F234" s="30"/>
      <c r="G234" s="32"/>
      <c r="H234" s="30"/>
      <c r="I234" s="30"/>
      <c r="J234" s="30"/>
      <c r="K234" s="32"/>
      <c r="L234" s="37"/>
      <c r="M234" s="37"/>
      <c r="N234" s="38"/>
      <c r="O234" s="38"/>
      <c r="P234" s="38"/>
      <c r="Q234" s="38"/>
      <c r="R234" s="38"/>
      <c r="S234" s="39"/>
      <c r="T234" s="39"/>
      <c r="U234"/>
      <c r="V234"/>
      <c r="W234"/>
      <c r="X234" s="48"/>
      <c r="Y234" s="41"/>
    </row>
    <row r="235" spans="1:25" ht="15" x14ac:dyDescent="0.25">
      <c r="A235"/>
      <c r="B235"/>
      <c r="C235" s="29"/>
      <c r="D235" s="30"/>
      <c r="E235" s="32"/>
      <c r="F235" s="30"/>
      <c r="G235" s="32"/>
      <c r="H235" s="30"/>
      <c r="I235" s="30"/>
      <c r="J235" s="30"/>
      <c r="K235" s="32"/>
      <c r="L235" s="37"/>
      <c r="M235" s="37"/>
      <c r="N235" s="38"/>
      <c r="O235" s="38"/>
      <c r="P235" s="38"/>
      <c r="Q235" s="38"/>
      <c r="R235" s="38"/>
      <c r="S235" s="39"/>
      <c r="T235" s="39"/>
      <c r="U235"/>
      <c r="V235"/>
      <c r="W235"/>
      <c r="X235" s="48"/>
      <c r="Y235" s="41"/>
    </row>
    <row r="236" spans="1:25" ht="15" x14ac:dyDescent="0.25">
      <c r="A236"/>
      <c r="B236"/>
      <c r="C236" s="29"/>
      <c r="D236" s="30"/>
      <c r="E236" s="32"/>
      <c r="F236" s="30"/>
      <c r="G236" s="32"/>
      <c r="H236" s="30"/>
      <c r="I236" s="30"/>
      <c r="J236" s="30"/>
      <c r="K236" s="32"/>
      <c r="L236" s="37"/>
      <c r="M236" s="37"/>
      <c r="N236" s="38"/>
      <c r="O236" s="38"/>
      <c r="P236" s="38"/>
      <c r="Q236" s="38"/>
      <c r="R236" s="38"/>
      <c r="S236" s="39"/>
      <c r="T236" s="39"/>
      <c r="U236"/>
      <c r="V236"/>
      <c r="W236"/>
      <c r="X236" s="48"/>
      <c r="Y236" s="41"/>
    </row>
    <row r="237" spans="1:25" ht="15" x14ac:dyDescent="0.25">
      <c r="A237"/>
      <c r="B237"/>
      <c r="C237" s="29"/>
      <c r="D237" s="30"/>
      <c r="E237" s="32"/>
      <c r="F237" s="30"/>
      <c r="G237" s="32"/>
      <c r="H237" s="30"/>
      <c r="I237" s="30"/>
      <c r="J237" s="30"/>
      <c r="K237" s="32"/>
      <c r="L237" s="37"/>
      <c r="M237" s="37"/>
      <c r="N237" s="38"/>
      <c r="O237" s="38"/>
      <c r="P237" s="38"/>
      <c r="Q237" s="38"/>
      <c r="R237" s="38"/>
      <c r="S237" s="39"/>
      <c r="T237" s="39"/>
      <c r="U237"/>
      <c r="V237"/>
      <c r="W237"/>
      <c r="X237" s="48"/>
      <c r="Y237" s="41"/>
    </row>
    <row r="238" spans="1:25" ht="15" x14ac:dyDescent="0.25">
      <c r="A238"/>
      <c r="B238"/>
      <c r="C238" s="29"/>
      <c r="D238" s="30"/>
      <c r="E238" s="32"/>
      <c r="F238" s="30"/>
      <c r="G238" s="32"/>
      <c r="H238" s="30"/>
      <c r="I238" s="30"/>
      <c r="J238" s="30"/>
      <c r="K238" s="32"/>
      <c r="L238" s="37"/>
      <c r="M238" s="37"/>
      <c r="N238" s="38"/>
      <c r="O238" s="38"/>
      <c r="P238" s="38"/>
      <c r="Q238" s="38"/>
      <c r="R238" s="38"/>
      <c r="S238" s="39"/>
      <c r="T238" s="39"/>
      <c r="U238"/>
      <c r="V238"/>
      <c r="W238"/>
      <c r="X238" s="48"/>
      <c r="Y238" s="41"/>
    </row>
    <row r="239" spans="1:25" ht="15" x14ac:dyDescent="0.25">
      <c r="A239"/>
      <c r="B239"/>
      <c r="C239" s="29"/>
      <c r="D239" s="30"/>
      <c r="E239" s="32"/>
      <c r="F239" s="30"/>
      <c r="G239" s="32"/>
      <c r="H239" s="30"/>
      <c r="I239" s="30"/>
      <c r="J239" s="30"/>
      <c r="K239" s="32"/>
      <c r="L239" s="37"/>
      <c r="M239" s="37"/>
      <c r="N239" s="38"/>
      <c r="O239" s="38"/>
      <c r="P239" s="38"/>
      <c r="Q239" s="38"/>
      <c r="R239" s="38"/>
      <c r="S239" s="39"/>
      <c r="T239" s="39"/>
      <c r="U239"/>
      <c r="V239"/>
      <c r="W239"/>
      <c r="X239" s="48"/>
      <c r="Y239" s="41"/>
    </row>
    <row r="240" spans="1:25" ht="15" x14ac:dyDescent="0.25">
      <c r="A240"/>
      <c r="B240"/>
      <c r="C240" s="29"/>
      <c r="D240" s="30"/>
      <c r="E240" s="32"/>
      <c r="F240" s="30"/>
      <c r="G240" s="32"/>
      <c r="H240" s="30"/>
      <c r="I240" s="30"/>
      <c r="J240" s="30"/>
      <c r="K240" s="32"/>
      <c r="L240" s="37"/>
      <c r="M240" s="37"/>
      <c r="N240" s="38"/>
      <c r="O240" s="38"/>
      <c r="P240" s="38"/>
      <c r="Q240" s="38"/>
      <c r="R240" s="38"/>
      <c r="S240" s="39"/>
      <c r="T240" s="39"/>
      <c r="U240"/>
      <c r="V240"/>
      <c r="W240"/>
      <c r="X240" s="48"/>
      <c r="Y240" s="41"/>
    </row>
    <row r="241" spans="1:25" s="35" customFormat="1" ht="15" x14ac:dyDescent="0.25">
      <c r="A241"/>
      <c r="B241"/>
      <c r="C241" s="29"/>
      <c r="D241" s="30"/>
      <c r="E241" s="32"/>
      <c r="F241" s="30"/>
      <c r="G241" s="32"/>
      <c r="H241" s="30"/>
      <c r="I241" s="30"/>
      <c r="J241" s="30"/>
      <c r="K241" s="32"/>
      <c r="L241" s="37"/>
      <c r="M241" s="37"/>
      <c r="N241" s="38"/>
      <c r="O241" s="38"/>
      <c r="P241" s="38"/>
      <c r="Q241" s="38"/>
      <c r="R241" s="38"/>
      <c r="S241" s="39"/>
      <c r="T241" s="39"/>
      <c r="U241"/>
      <c r="V241"/>
      <c r="W241"/>
      <c r="X241" s="48"/>
      <c r="Y241" s="41"/>
    </row>
    <row r="242" spans="1:25" ht="15" x14ac:dyDescent="0.25">
      <c r="A242"/>
      <c r="B242"/>
      <c r="C242" s="29"/>
      <c r="D242" s="30"/>
      <c r="E242" s="32"/>
      <c r="F242" s="30"/>
      <c r="G242" s="32"/>
      <c r="H242" s="30"/>
      <c r="I242" s="30"/>
      <c r="J242" s="30"/>
      <c r="K242" s="32"/>
      <c r="L242" s="37"/>
      <c r="M242" s="37"/>
      <c r="N242" s="38"/>
      <c r="O242" s="38"/>
      <c r="P242" s="38"/>
      <c r="Q242" s="38"/>
      <c r="R242" s="38"/>
      <c r="S242" s="39"/>
      <c r="T242" s="39"/>
      <c r="U242"/>
      <c r="V242"/>
      <c r="W242"/>
      <c r="X242" s="48"/>
      <c r="Y242" s="41"/>
    </row>
    <row r="243" spans="1:25" ht="15" x14ac:dyDescent="0.25">
      <c r="A243"/>
      <c r="B243"/>
      <c r="C243" s="29"/>
      <c r="D243" s="30"/>
      <c r="E243" s="32"/>
      <c r="F243" s="30"/>
      <c r="G243" s="32"/>
      <c r="H243" s="30"/>
      <c r="I243" s="30"/>
      <c r="J243" s="30"/>
      <c r="K243" s="32"/>
      <c r="L243" s="37"/>
      <c r="M243" s="37"/>
      <c r="N243" s="38"/>
      <c r="O243" s="38"/>
      <c r="P243" s="38"/>
      <c r="Q243" s="38"/>
      <c r="R243" s="38"/>
      <c r="S243" s="39"/>
      <c r="T243" s="39"/>
      <c r="U243"/>
      <c r="V243"/>
      <c r="W243"/>
      <c r="X243" s="48"/>
      <c r="Y243" s="41"/>
    </row>
    <row r="244" spans="1:25" ht="15" x14ac:dyDescent="0.25">
      <c r="A244"/>
      <c r="B244"/>
      <c r="C244" s="29"/>
      <c r="D244" s="30"/>
      <c r="E244" s="32"/>
      <c r="F244" s="30"/>
      <c r="G244" s="32"/>
      <c r="H244" s="30"/>
      <c r="I244" s="30"/>
      <c r="J244" s="30"/>
      <c r="K244" s="32"/>
      <c r="L244" s="37"/>
      <c r="M244" s="37"/>
      <c r="N244" s="38"/>
      <c r="O244" s="38"/>
      <c r="P244" s="38"/>
      <c r="Q244" s="38"/>
      <c r="R244" s="38"/>
      <c r="S244" s="39"/>
      <c r="T244" s="39"/>
      <c r="U244"/>
      <c r="V244"/>
      <c r="W244"/>
      <c r="X244"/>
      <c r="Y244" s="41"/>
    </row>
    <row r="245" spans="1:25" ht="15" x14ac:dyDescent="0.25">
      <c r="A245"/>
      <c r="B245"/>
      <c r="C245" s="29"/>
      <c r="D245" s="30"/>
      <c r="E245" s="32"/>
      <c r="F245" s="30"/>
      <c r="G245" s="32"/>
      <c r="H245" s="30"/>
      <c r="I245" s="30"/>
      <c r="J245" s="30"/>
      <c r="K245" s="32"/>
      <c r="L245" s="37"/>
      <c r="M245" s="37"/>
      <c r="N245" s="38"/>
      <c r="O245" s="38"/>
      <c r="P245" s="38"/>
      <c r="Q245" s="38"/>
      <c r="R245" s="38"/>
      <c r="S245" s="39"/>
      <c r="T245" s="39"/>
      <c r="U245"/>
      <c r="V245"/>
      <c r="W245"/>
      <c r="X245"/>
      <c r="Y245" s="41"/>
    </row>
    <row r="246" spans="1:25" ht="15" x14ac:dyDescent="0.25">
      <c r="A246"/>
      <c r="B246"/>
      <c r="C246" s="29"/>
      <c r="D246" s="30"/>
      <c r="E246" s="32"/>
      <c r="F246" s="30"/>
      <c r="G246" s="32"/>
      <c r="H246" s="30"/>
      <c r="I246" s="30"/>
      <c r="J246" s="30"/>
      <c r="K246" s="32"/>
      <c r="L246" s="37"/>
      <c r="M246" s="37"/>
      <c r="N246" s="38"/>
      <c r="O246" s="38"/>
      <c r="P246" s="38"/>
      <c r="Q246" s="38"/>
      <c r="R246" s="38"/>
      <c r="S246" s="39"/>
      <c r="T246" s="39"/>
      <c r="U246"/>
      <c r="V246"/>
      <c r="W246"/>
      <c r="X246"/>
      <c r="Y246" s="41"/>
    </row>
    <row r="247" spans="1:25" ht="15" x14ac:dyDescent="0.25">
      <c r="A247"/>
      <c r="B247"/>
      <c r="C247" s="29"/>
      <c r="D247" s="30"/>
      <c r="E247" s="32"/>
      <c r="F247" s="30"/>
      <c r="G247" s="32"/>
      <c r="H247" s="30"/>
      <c r="I247" s="30"/>
      <c r="J247" s="30"/>
      <c r="K247" s="32"/>
      <c r="L247" s="37"/>
      <c r="M247" s="37"/>
      <c r="N247" s="38"/>
      <c r="O247" s="38"/>
      <c r="P247" s="38"/>
      <c r="Q247" s="38"/>
      <c r="R247" s="38"/>
      <c r="S247" s="39"/>
      <c r="T247" s="39"/>
      <c r="U247"/>
      <c r="V247"/>
      <c r="W247"/>
      <c r="X247"/>
      <c r="Y247" s="41"/>
    </row>
    <row r="248" spans="1:25" s="35" customFormat="1" ht="15" x14ac:dyDescent="0.25">
      <c r="A248"/>
      <c r="B248"/>
      <c r="C248" s="29"/>
      <c r="D248" s="30"/>
      <c r="E248" s="32"/>
      <c r="F248" s="30"/>
      <c r="G248" s="32"/>
      <c r="H248" s="30"/>
      <c r="I248" s="30"/>
      <c r="J248" s="30"/>
      <c r="K248" s="32"/>
      <c r="L248" s="37"/>
      <c r="M248" s="37"/>
      <c r="N248" s="38"/>
      <c r="O248" s="38"/>
      <c r="P248" s="38"/>
      <c r="Q248" s="38"/>
      <c r="R248" s="38"/>
      <c r="S248" s="39"/>
      <c r="T248" s="39"/>
      <c r="U248"/>
      <c r="V248"/>
      <c r="W248"/>
      <c r="X248"/>
      <c r="Y248" s="41"/>
    </row>
    <row r="249" spans="1:25" ht="15" x14ac:dyDescent="0.25">
      <c r="A249"/>
      <c r="B249"/>
      <c r="C249" s="29"/>
      <c r="D249" s="30"/>
      <c r="E249" s="32"/>
      <c r="F249" s="30"/>
      <c r="G249" s="32"/>
      <c r="H249" s="30"/>
      <c r="I249" s="30"/>
      <c r="J249" s="30"/>
      <c r="K249" s="32"/>
      <c r="L249" s="37"/>
      <c r="M249" s="37"/>
      <c r="N249" s="38"/>
      <c r="O249" s="38"/>
      <c r="P249" s="38"/>
      <c r="Q249" s="38"/>
      <c r="R249" s="38"/>
      <c r="S249" s="39"/>
      <c r="T249" s="39"/>
      <c r="U249"/>
      <c r="V249"/>
      <c r="W249"/>
      <c r="X249"/>
      <c r="Y249" s="41"/>
    </row>
    <row r="250" spans="1:25" ht="15" x14ac:dyDescent="0.25">
      <c r="A250"/>
      <c r="B250"/>
      <c r="C250" s="29"/>
      <c r="D250" s="30"/>
      <c r="E250" s="32"/>
      <c r="F250" s="30"/>
      <c r="G250" s="32"/>
      <c r="H250" s="30"/>
      <c r="I250" s="30"/>
      <c r="J250" s="30"/>
      <c r="K250" s="32"/>
      <c r="L250" s="37"/>
      <c r="M250" s="37"/>
      <c r="N250" s="38"/>
      <c r="O250" s="38"/>
      <c r="P250" s="38"/>
      <c r="Q250" s="38"/>
      <c r="R250" s="38"/>
      <c r="S250" s="39"/>
      <c r="T250" s="39"/>
      <c r="U250"/>
      <c r="V250"/>
      <c r="W250"/>
      <c r="X250"/>
      <c r="Y250" s="41"/>
    </row>
    <row r="251" spans="1:25" ht="15" x14ac:dyDescent="0.25">
      <c r="A251"/>
      <c r="B251"/>
      <c r="C251" s="29"/>
      <c r="D251" s="30"/>
      <c r="E251" s="32"/>
      <c r="F251" s="30"/>
      <c r="G251" s="32"/>
      <c r="H251" s="30"/>
      <c r="I251" s="30"/>
      <c r="J251" s="30"/>
      <c r="K251" s="32"/>
      <c r="L251" s="37"/>
      <c r="M251" s="37"/>
      <c r="N251" s="38"/>
      <c r="O251" s="38"/>
      <c r="P251" s="38"/>
      <c r="Q251" s="38"/>
      <c r="R251" s="38"/>
      <c r="S251" s="39"/>
      <c r="T251" s="39"/>
      <c r="U251"/>
      <c r="V251"/>
      <c r="W251"/>
      <c r="X251"/>
      <c r="Y251" s="41"/>
    </row>
    <row r="252" spans="1:25" ht="15" x14ac:dyDescent="0.25">
      <c r="A252"/>
      <c r="B252"/>
      <c r="C252" s="29"/>
      <c r="D252" s="30"/>
      <c r="E252" s="32"/>
      <c r="F252" s="30"/>
      <c r="G252" s="32"/>
      <c r="H252" s="30"/>
      <c r="I252" s="30"/>
      <c r="J252" s="30"/>
      <c r="K252" s="32"/>
      <c r="L252" s="37"/>
      <c r="M252" s="37"/>
      <c r="N252" s="38"/>
      <c r="O252" s="38"/>
      <c r="P252" s="38"/>
      <c r="Q252" s="38"/>
      <c r="R252" s="38"/>
      <c r="S252" s="39"/>
      <c r="T252" s="39"/>
      <c r="U252"/>
      <c r="V252"/>
      <c r="W252"/>
      <c r="X252"/>
      <c r="Y252" s="41"/>
    </row>
    <row r="253" spans="1:25" ht="15" x14ac:dyDescent="0.25">
      <c r="A253"/>
      <c r="B253"/>
      <c r="C253" s="29"/>
      <c r="D253" s="30"/>
      <c r="E253" s="32"/>
      <c r="F253" s="30"/>
      <c r="G253" s="32"/>
      <c r="H253" s="30"/>
      <c r="I253" s="30"/>
      <c r="J253" s="30"/>
      <c r="K253" s="32"/>
      <c r="L253" s="37"/>
      <c r="M253" s="37"/>
      <c r="N253" s="38"/>
      <c r="O253" s="38"/>
      <c r="P253" s="38"/>
      <c r="Q253" s="38"/>
      <c r="R253" s="38"/>
      <c r="S253" s="39"/>
      <c r="T253" s="39"/>
      <c r="U253"/>
      <c r="V253"/>
      <c r="W253"/>
      <c r="X253"/>
      <c r="Y253" s="41"/>
    </row>
    <row r="254" spans="1:25" ht="15" x14ac:dyDescent="0.25">
      <c r="A254"/>
      <c r="B254"/>
      <c r="C254" s="29"/>
      <c r="D254" s="30"/>
      <c r="E254" s="32"/>
      <c r="F254" s="30"/>
      <c r="G254" s="32"/>
      <c r="H254" s="30"/>
      <c r="I254" s="30"/>
      <c r="J254" s="30"/>
      <c r="K254" s="32"/>
      <c r="L254" s="37"/>
      <c r="M254" s="37"/>
      <c r="N254" s="38"/>
      <c r="O254" s="38"/>
      <c r="P254" s="38"/>
      <c r="Q254" s="38"/>
      <c r="R254" s="38"/>
      <c r="S254" s="39"/>
      <c r="T254" s="39"/>
      <c r="U254"/>
      <c r="V254"/>
      <c r="W254"/>
      <c r="X254"/>
      <c r="Y254" s="41"/>
    </row>
    <row r="255" spans="1:25" ht="15" x14ac:dyDescent="0.25">
      <c r="A255"/>
      <c r="B255"/>
      <c r="C255" s="29"/>
      <c r="D255" s="30"/>
      <c r="E255" s="32"/>
      <c r="F255" s="30"/>
      <c r="G255" s="32"/>
      <c r="H255" s="30"/>
      <c r="I255" s="30"/>
      <c r="J255" s="30"/>
      <c r="K255" s="32"/>
      <c r="L255" s="37"/>
      <c r="M255" s="37"/>
      <c r="N255" s="38"/>
      <c r="O255" s="38"/>
      <c r="P255" s="38"/>
      <c r="Q255" s="38"/>
      <c r="R255" s="38"/>
      <c r="S255" s="39"/>
      <c r="T255" s="39"/>
      <c r="U255"/>
      <c r="V255"/>
      <c r="W255"/>
      <c r="X255"/>
      <c r="Y255" s="41"/>
    </row>
    <row r="256" spans="1:25" ht="15" x14ac:dyDescent="0.25">
      <c r="A256"/>
      <c r="B256"/>
      <c r="C256" s="29"/>
      <c r="D256" s="30"/>
      <c r="E256" s="32"/>
      <c r="F256" s="30"/>
      <c r="G256" s="32"/>
      <c r="H256" s="30"/>
      <c r="I256" s="30"/>
      <c r="J256" s="30"/>
      <c r="K256" s="32"/>
      <c r="L256" s="37"/>
      <c r="M256" s="37"/>
      <c r="N256" s="38"/>
      <c r="O256" s="38"/>
      <c r="P256" s="38"/>
      <c r="Q256" s="38"/>
      <c r="R256" s="38"/>
      <c r="S256" s="39"/>
      <c r="T256" s="39"/>
      <c r="U256"/>
      <c r="V256"/>
      <c r="W256"/>
      <c r="X256"/>
      <c r="Y256" s="41"/>
    </row>
    <row r="257" spans="1:25" ht="15" x14ac:dyDescent="0.25">
      <c r="A257"/>
      <c r="B257"/>
      <c r="C257" s="29"/>
      <c r="D257" s="30"/>
      <c r="E257" s="32"/>
      <c r="F257" s="30"/>
      <c r="G257" s="32"/>
      <c r="H257" s="30"/>
      <c r="I257" s="30"/>
      <c r="J257" s="30"/>
      <c r="K257" s="32"/>
      <c r="L257" s="37"/>
      <c r="M257" s="37"/>
      <c r="N257" s="38"/>
      <c r="O257" s="38"/>
      <c r="P257" s="38"/>
      <c r="Q257" s="38"/>
      <c r="R257" s="38"/>
      <c r="S257" s="39"/>
      <c r="T257" s="39"/>
      <c r="U257"/>
      <c r="V257"/>
      <c r="W257"/>
      <c r="X257"/>
      <c r="Y257" s="41"/>
    </row>
    <row r="258" spans="1:25" ht="15" x14ac:dyDescent="0.25">
      <c r="A258"/>
      <c r="B258"/>
      <c r="C258" s="29"/>
      <c r="D258" s="30"/>
      <c r="E258" s="32"/>
      <c r="F258" s="30"/>
      <c r="G258" s="32"/>
      <c r="H258" s="30"/>
      <c r="I258" s="30"/>
      <c r="J258" s="30"/>
      <c r="K258" s="32"/>
      <c r="L258" s="37"/>
      <c r="M258" s="37"/>
      <c r="N258" s="38"/>
      <c r="O258" s="38"/>
      <c r="P258" s="38"/>
      <c r="Q258" s="38"/>
      <c r="R258" s="38"/>
      <c r="S258" s="39"/>
      <c r="T258" s="39"/>
      <c r="U258"/>
      <c r="V258"/>
      <c r="W258"/>
      <c r="X258"/>
      <c r="Y258" s="41"/>
    </row>
    <row r="259" spans="1:25" ht="15" x14ac:dyDescent="0.25">
      <c r="A259"/>
      <c r="B259"/>
      <c r="C259" s="29"/>
      <c r="D259" s="30"/>
      <c r="E259" s="32"/>
      <c r="F259" s="30"/>
      <c r="G259" s="32"/>
      <c r="H259" s="30"/>
      <c r="I259" s="30"/>
      <c r="J259" s="30"/>
      <c r="K259" s="32"/>
      <c r="L259" s="37"/>
      <c r="M259" s="37"/>
      <c r="N259" s="38"/>
      <c r="O259" s="38"/>
      <c r="P259" s="38"/>
      <c r="Q259" s="38"/>
      <c r="R259" s="38"/>
      <c r="S259" s="39"/>
      <c r="T259" s="39"/>
      <c r="U259"/>
      <c r="V259"/>
      <c r="W259"/>
      <c r="X259"/>
      <c r="Y259" s="41"/>
    </row>
    <row r="260" spans="1:25" ht="15" x14ac:dyDescent="0.25">
      <c r="A260"/>
      <c r="B260"/>
      <c r="C260" s="29"/>
      <c r="D260" s="30"/>
      <c r="E260" s="32"/>
      <c r="F260" s="30"/>
      <c r="G260" s="32"/>
      <c r="H260" s="30"/>
      <c r="I260" s="30"/>
      <c r="J260" s="30"/>
      <c r="K260" s="32"/>
      <c r="L260" s="37"/>
      <c r="M260" s="37"/>
      <c r="N260" s="38"/>
      <c r="O260" s="38"/>
      <c r="P260" s="38"/>
      <c r="Q260" s="38"/>
      <c r="R260" s="38"/>
      <c r="S260" s="39"/>
      <c r="T260" s="39"/>
      <c r="U260"/>
      <c r="V260"/>
      <c r="W260"/>
      <c r="X260"/>
      <c r="Y260" s="41"/>
    </row>
    <row r="261" spans="1:25" ht="15" x14ac:dyDescent="0.25">
      <c r="A261"/>
      <c r="B261"/>
      <c r="C261" s="29"/>
      <c r="D261" s="30"/>
      <c r="E261" s="32"/>
      <c r="F261" s="30"/>
      <c r="G261" s="32"/>
      <c r="H261" s="30"/>
      <c r="I261" s="30"/>
      <c r="J261" s="30"/>
      <c r="K261" s="32"/>
      <c r="L261" s="37"/>
      <c r="M261" s="37"/>
      <c r="N261" s="38"/>
      <c r="O261" s="38"/>
      <c r="P261" s="38"/>
      <c r="Q261" s="38"/>
      <c r="R261" s="38"/>
      <c r="S261" s="39"/>
      <c r="T261" s="39"/>
      <c r="U261"/>
      <c r="V261"/>
      <c r="W261"/>
      <c r="X261"/>
      <c r="Y261" s="41"/>
    </row>
    <row r="262" spans="1:25" ht="15" x14ac:dyDescent="0.25">
      <c r="A262"/>
      <c r="B262"/>
      <c r="C262" s="29"/>
      <c r="D262" s="30"/>
      <c r="E262" s="32"/>
      <c r="F262" s="30"/>
      <c r="G262" s="32"/>
      <c r="H262" s="30"/>
      <c r="I262" s="30"/>
      <c r="J262" s="30"/>
      <c r="K262" s="32"/>
      <c r="L262" s="37"/>
      <c r="M262" s="37"/>
      <c r="N262" s="38"/>
      <c r="O262" s="38"/>
      <c r="P262" s="38"/>
      <c r="Q262" s="38"/>
      <c r="R262" s="38"/>
      <c r="S262" s="39"/>
      <c r="T262" s="39"/>
      <c r="U262"/>
      <c r="V262"/>
      <c r="W262"/>
      <c r="X262" s="48"/>
      <c r="Y262" s="41"/>
    </row>
    <row r="263" spans="1:25" ht="15" x14ac:dyDescent="0.25">
      <c r="A263"/>
      <c r="B263"/>
      <c r="C263" s="29"/>
      <c r="D263" s="30"/>
      <c r="E263" s="32"/>
      <c r="F263" s="30"/>
      <c r="G263" s="32"/>
      <c r="H263" s="30"/>
      <c r="I263" s="30"/>
      <c r="J263" s="30"/>
      <c r="K263" s="32"/>
      <c r="L263" s="37"/>
      <c r="M263" s="37"/>
      <c r="N263" s="38"/>
      <c r="O263" s="38"/>
      <c r="P263" s="38"/>
      <c r="Q263" s="38"/>
      <c r="R263" s="38"/>
      <c r="S263" s="39"/>
      <c r="T263" s="39"/>
      <c r="U263"/>
      <c r="V263"/>
      <c r="W263"/>
      <c r="X263" s="48"/>
      <c r="Y263" s="41"/>
    </row>
    <row r="264" spans="1:25" ht="15" x14ac:dyDescent="0.25">
      <c r="A264"/>
      <c r="B264"/>
      <c r="C264" s="29"/>
      <c r="D264" s="30"/>
      <c r="E264" s="32"/>
      <c r="F264" s="30"/>
      <c r="G264" s="32"/>
      <c r="H264" s="30"/>
      <c r="I264" s="30"/>
      <c r="J264" s="30"/>
      <c r="K264" s="32"/>
      <c r="L264" s="37"/>
      <c r="M264" s="37"/>
      <c r="N264" s="38"/>
      <c r="O264" s="38"/>
      <c r="P264" s="38"/>
      <c r="Q264" s="38"/>
      <c r="R264" s="38"/>
      <c r="S264" s="39"/>
      <c r="T264" s="39"/>
      <c r="U264"/>
      <c r="V264"/>
      <c r="W264"/>
      <c r="X264" s="48"/>
      <c r="Y264" s="41"/>
    </row>
    <row r="265" spans="1:25" ht="15" x14ac:dyDescent="0.25">
      <c r="A265"/>
      <c r="B265"/>
      <c r="C265" s="29"/>
      <c r="D265" s="30"/>
      <c r="E265" s="32"/>
      <c r="F265" s="30"/>
      <c r="G265" s="32"/>
      <c r="H265" s="30"/>
      <c r="I265" s="30"/>
      <c r="J265" s="30"/>
      <c r="K265" s="32"/>
      <c r="L265" s="37"/>
      <c r="M265" s="37"/>
      <c r="N265" s="38"/>
      <c r="O265" s="38"/>
      <c r="P265" s="38"/>
      <c r="Q265" s="38"/>
      <c r="R265" s="38"/>
      <c r="S265" s="39"/>
      <c r="T265" s="39"/>
      <c r="U265"/>
      <c r="V265"/>
      <c r="W265"/>
      <c r="X265" s="48"/>
      <c r="Y265" s="41"/>
    </row>
    <row r="266" spans="1:25" ht="15" x14ac:dyDescent="0.25">
      <c r="A266"/>
      <c r="B266"/>
      <c r="C266" s="29"/>
      <c r="D266" s="30"/>
      <c r="E266" s="32"/>
      <c r="F266" s="30"/>
      <c r="G266" s="32"/>
      <c r="H266" s="30"/>
      <c r="I266" s="30"/>
      <c r="J266" s="30"/>
      <c r="K266" s="32"/>
      <c r="L266" s="37"/>
      <c r="M266" s="37"/>
      <c r="N266" s="38"/>
      <c r="O266" s="38"/>
      <c r="P266" s="38"/>
      <c r="Q266" s="38"/>
      <c r="R266" s="38"/>
      <c r="S266" s="39"/>
      <c r="T266" s="39"/>
      <c r="U266"/>
      <c r="V266"/>
      <c r="W266"/>
      <c r="X266" s="48"/>
      <c r="Y266" s="41"/>
    </row>
    <row r="267" spans="1:25" ht="15" x14ac:dyDescent="0.25">
      <c r="A267"/>
      <c r="B267"/>
      <c r="C267" s="29"/>
      <c r="D267" s="30"/>
      <c r="E267" s="32"/>
      <c r="F267" s="30"/>
      <c r="G267" s="32"/>
      <c r="H267" s="30"/>
      <c r="I267" s="30"/>
      <c r="J267" s="30"/>
      <c r="K267" s="32"/>
      <c r="L267" s="37"/>
      <c r="M267" s="37"/>
      <c r="N267" s="38"/>
      <c r="O267" s="38"/>
      <c r="P267" s="38"/>
      <c r="Q267" s="38"/>
      <c r="R267" s="38"/>
      <c r="S267" s="39"/>
      <c r="T267" s="39"/>
      <c r="U267"/>
      <c r="V267"/>
      <c r="W267"/>
      <c r="X267" s="48"/>
      <c r="Y267" s="41"/>
    </row>
    <row r="268" spans="1:25" ht="15" x14ac:dyDescent="0.25">
      <c r="A268"/>
      <c r="B268"/>
      <c r="C268" s="29"/>
      <c r="D268" s="30"/>
      <c r="E268" s="32"/>
      <c r="F268" s="30"/>
      <c r="G268" s="32"/>
      <c r="H268" s="30"/>
      <c r="I268" s="30"/>
      <c r="J268" s="30"/>
      <c r="K268" s="32"/>
      <c r="L268" s="37"/>
      <c r="M268" s="37"/>
      <c r="N268" s="38"/>
      <c r="O268" s="38"/>
      <c r="P268" s="38"/>
      <c r="Q268" s="38"/>
      <c r="R268" s="38"/>
      <c r="S268" s="39"/>
      <c r="T268" s="39"/>
      <c r="U268"/>
      <c r="V268"/>
      <c r="W268"/>
      <c r="X268" s="48"/>
      <c r="Y268" s="41"/>
    </row>
    <row r="269" spans="1:25" ht="15" x14ac:dyDescent="0.25">
      <c r="A269"/>
      <c r="B269"/>
      <c r="C269" s="29"/>
      <c r="D269" s="30"/>
      <c r="E269" s="32"/>
      <c r="F269" s="30"/>
      <c r="G269" s="32"/>
      <c r="H269" s="30"/>
      <c r="I269" s="30"/>
      <c r="J269" s="30"/>
      <c r="K269" s="32"/>
      <c r="L269" s="37"/>
      <c r="M269" s="37"/>
      <c r="N269" s="38"/>
      <c r="O269" s="38"/>
      <c r="P269" s="38"/>
      <c r="Q269" s="38"/>
      <c r="R269" s="38"/>
      <c r="S269" s="39"/>
      <c r="T269" s="39"/>
      <c r="U269"/>
      <c r="V269"/>
      <c r="W269"/>
      <c r="X269" s="48"/>
      <c r="Y269" s="41"/>
    </row>
    <row r="270" spans="1:25" ht="15" x14ac:dyDescent="0.25">
      <c r="A270"/>
      <c r="B270"/>
      <c r="C270" s="29"/>
      <c r="D270" s="30"/>
      <c r="E270" s="32"/>
      <c r="F270" s="30"/>
      <c r="G270" s="32"/>
      <c r="H270" s="30"/>
      <c r="I270" s="30"/>
      <c r="J270" s="30"/>
      <c r="K270" s="32"/>
      <c r="L270" s="37"/>
      <c r="M270" s="37"/>
      <c r="N270" s="38"/>
      <c r="O270" s="38"/>
      <c r="P270" s="38"/>
      <c r="Q270" s="38"/>
      <c r="R270" s="38"/>
      <c r="S270" s="39"/>
      <c r="T270" s="39"/>
      <c r="U270"/>
      <c r="V270"/>
      <c r="W270"/>
      <c r="X270" s="48"/>
      <c r="Y270" s="41"/>
    </row>
    <row r="271" spans="1:25" ht="15" x14ac:dyDescent="0.25">
      <c r="A271"/>
      <c r="B271"/>
      <c r="C271" s="29"/>
      <c r="D271" s="30"/>
      <c r="E271" s="32"/>
      <c r="F271" s="30"/>
      <c r="G271" s="32"/>
      <c r="H271" s="30"/>
      <c r="I271" s="30"/>
      <c r="J271" s="30"/>
      <c r="K271" s="32"/>
      <c r="L271" s="37"/>
      <c r="M271" s="37"/>
      <c r="N271" s="38"/>
      <c r="O271" s="38"/>
      <c r="P271" s="38"/>
      <c r="Q271" s="38"/>
      <c r="R271" s="38"/>
      <c r="S271" s="39"/>
      <c r="T271" s="39"/>
      <c r="U271"/>
      <c r="V271"/>
      <c r="W271"/>
      <c r="X271" s="48"/>
      <c r="Y271" s="41"/>
    </row>
    <row r="272" spans="1:25" ht="15" x14ac:dyDescent="0.25">
      <c r="A272"/>
      <c r="B272"/>
      <c r="C272" s="29"/>
      <c r="D272" s="30"/>
      <c r="E272" s="32"/>
      <c r="F272" s="30"/>
      <c r="G272" s="32"/>
      <c r="H272" s="30"/>
      <c r="I272" s="30"/>
      <c r="J272" s="30"/>
      <c r="K272" s="32"/>
      <c r="L272" s="37"/>
      <c r="M272" s="37"/>
      <c r="N272" s="38"/>
      <c r="O272" s="38"/>
      <c r="P272" s="38"/>
      <c r="Q272" s="38"/>
      <c r="R272" s="38"/>
      <c r="S272" s="39"/>
      <c r="T272" s="39"/>
      <c r="U272"/>
      <c r="V272"/>
      <c r="W272"/>
      <c r="X272" s="48"/>
      <c r="Y272" s="41"/>
    </row>
    <row r="273" spans="1:25" s="35" customFormat="1" ht="15" x14ac:dyDescent="0.25">
      <c r="A273"/>
      <c r="B273"/>
      <c r="C273" s="29"/>
      <c r="D273" s="30"/>
      <c r="E273" s="32"/>
      <c r="F273" s="30"/>
      <c r="G273" s="32"/>
      <c r="H273" s="30"/>
      <c r="I273" s="30"/>
      <c r="J273" s="30"/>
      <c r="K273" s="32"/>
      <c r="L273" s="37"/>
      <c r="M273" s="37"/>
      <c r="N273" s="38"/>
      <c r="O273" s="38"/>
      <c r="P273" s="38"/>
      <c r="Q273" s="38"/>
      <c r="R273" s="38"/>
      <c r="S273" s="39"/>
      <c r="T273" s="39"/>
      <c r="U273"/>
      <c r="V273"/>
      <c r="W273"/>
      <c r="X273" s="48"/>
      <c r="Y273" s="41"/>
    </row>
    <row r="274" spans="1:25" ht="15" x14ac:dyDescent="0.25">
      <c r="A274"/>
      <c r="B274"/>
      <c r="C274" s="29"/>
      <c r="D274" s="30"/>
      <c r="E274" s="32"/>
      <c r="F274" s="30"/>
      <c r="G274" s="32"/>
      <c r="H274" s="30"/>
      <c r="I274" s="30"/>
      <c r="J274" s="30"/>
      <c r="K274" s="32"/>
      <c r="L274" s="37"/>
      <c r="M274" s="37"/>
      <c r="N274" s="38"/>
      <c r="O274" s="38"/>
      <c r="P274" s="38"/>
      <c r="Q274" s="38"/>
      <c r="R274" s="38"/>
      <c r="S274" s="39"/>
      <c r="T274" s="39"/>
      <c r="U274"/>
      <c r="V274"/>
      <c r="W274"/>
      <c r="X274" s="48"/>
      <c r="Y274" s="41"/>
    </row>
    <row r="275" spans="1:25" ht="15" x14ac:dyDescent="0.25">
      <c r="A275"/>
      <c r="B275"/>
      <c r="C275" s="29"/>
      <c r="D275" s="30"/>
      <c r="E275" s="32"/>
      <c r="F275" s="30"/>
      <c r="G275" s="32"/>
      <c r="H275" s="30"/>
      <c r="I275" s="30"/>
      <c r="J275" s="30"/>
      <c r="K275" s="32"/>
      <c r="L275" s="37"/>
      <c r="M275" s="37"/>
      <c r="N275" s="38"/>
      <c r="O275" s="38"/>
      <c r="P275" s="38"/>
      <c r="Q275" s="38"/>
      <c r="R275" s="38"/>
      <c r="S275" s="39"/>
      <c r="T275" s="39"/>
      <c r="U275"/>
      <c r="V275"/>
      <c r="W275"/>
      <c r="X275" s="48"/>
      <c r="Y275" s="41"/>
    </row>
    <row r="276" spans="1:25" ht="15" x14ac:dyDescent="0.25">
      <c r="A276"/>
      <c r="B276"/>
      <c r="C276" s="29"/>
      <c r="D276" s="30"/>
      <c r="E276" s="32"/>
      <c r="F276" s="30"/>
      <c r="G276" s="32"/>
      <c r="H276" s="30"/>
      <c r="I276" s="30"/>
      <c r="J276" s="30"/>
      <c r="K276" s="32"/>
      <c r="L276" s="37"/>
      <c r="M276" s="37"/>
      <c r="N276" s="38"/>
      <c r="O276" s="38"/>
      <c r="P276" s="38"/>
      <c r="Q276" s="38"/>
      <c r="R276" s="38"/>
      <c r="S276" s="39"/>
      <c r="T276" s="39"/>
      <c r="U276"/>
      <c r="V276"/>
      <c r="W276"/>
      <c r="X276" s="48"/>
      <c r="Y276" s="41"/>
    </row>
    <row r="277" spans="1:25" ht="15" x14ac:dyDescent="0.25">
      <c r="A277"/>
      <c r="B277"/>
      <c r="C277" s="29"/>
      <c r="D277" s="30"/>
      <c r="E277" s="32"/>
      <c r="F277" s="30"/>
      <c r="G277" s="32"/>
      <c r="H277" s="30"/>
      <c r="I277" s="30"/>
      <c r="J277" s="30"/>
      <c r="K277" s="32"/>
      <c r="L277" s="37"/>
      <c r="M277" s="37"/>
      <c r="N277" s="38"/>
      <c r="O277" s="38"/>
      <c r="P277" s="38"/>
      <c r="Q277" s="38"/>
      <c r="R277" s="38"/>
      <c r="S277" s="39"/>
      <c r="T277" s="39"/>
      <c r="U277"/>
      <c r="V277"/>
      <c r="W277"/>
      <c r="X277" s="48"/>
      <c r="Y277" s="41"/>
    </row>
    <row r="278" spans="1:25" ht="15" x14ac:dyDescent="0.25">
      <c r="A278"/>
      <c r="B278"/>
      <c r="C278" s="29"/>
      <c r="D278" s="30"/>
      <c r="E278" s="32"/>
      <c r="F278" s="30"/>
      <c r="G278" s="32"/>
      <c r="H278" s="30"/>
      <c r="I278" s="30"/>
      <c r="J278" s="30"/>
      <c r="K278" s="32"/>
      <c r="L278" s="37"/>
      <c r="M278" s="37"/>
      <c r="N278" s="38"/>
      <c r="O278" s="38"/>
      <c r="P278" s="38"/>
      <c r="Q278" s="38"/>
      <c r="R278" s="38"/>
      <c r="S278" s="39"/>
      <c r="T278" s="39"/>
      <c r="U278"/>
      <c r="V278"/>
      <c r="W278"/>
      <c r="X278" s="48"/>
      <c r="Y278" s="41"/>
    </row>
    <row r="279" spans="1:25" ht="15" x14ac:dyDescent="0.25">
      <c r="A279"/>
      <c r="B279"/>
      <c r="C279" s="29"/>
      <c r="D279" s="30"/>
      <c r="E279" s="32"/>
      <c r="F279" s="30"/>
      <c r="G279" s="32"/>
      <c r="H279" s="30"/>
      <c r="I279" s="30"/>
      <c r="J279" s="30"/>
      <c r="K279" s="32"/>
      <c r="L279" s="37"/>
      <c r="M279" s="37"/>
      <c r="N279" s="38"/>
      <c r="O279" s="38"/>
      <c r="P279" s="38"/>
      <c r="Q279" s="38"/>
      <c r="R279" s="38"/>
      <c r="S279" s="39"/>
      <c r="T279" s="39"/>
      <c r="U279"/>
      <c r="V279"/>
      <c r="W279"/>
      <c r="X279" s="48"/>
      <c r="Y279" s="41"/>
    </row>
    <row r="280" spans="1:25" ht="15" x14ac:dyDescent="0.25">
      <c r="A280"/>
      <c r="B280"/>
      <c r="C280" s="29"/>
      <c r="D280" s="30"/>
      <c r="E280" s="32"/>
      <c r="F280" s="30"/>
      <c r="G280" s="32"/>
      <c r="H280" s="30"/>
      <c r="I280" s="30"/>
      <c r="J280" s="30"/>
      <c r="K280" s="32"/>
      <c r="L280" s="37"/>
      <c r="M280" s="37"/>
      <c r="N280" s="38"/>
      <c r="O280" s="38"/>
      <c r="P280" s="38"/>
      <c r="Q280" s="38"/>
      <c r="R280" s="38"/>
      <c r="S280" s="39"/>
      <c r="T280" s="39"/>
      <c r="U280"/>
      <c r="V280"/>
      <c r="W280"/>
      <c r="X280" s="48"/>
      <c r="Y280" s="41"/>
    </row>
    <row r="281" spans="1:25" ht="15" x14ac:dyDescent="0.25">
      <c r="A281"/>
      <c r="B281"/>
      <c r="C281" s="29"/>
      <c r="D281" s="30"/>
      <c r="E281" s="32"/>
      <c r="F281" s="30"/>
      <c r="G281" s="32"/>
      <c r="H281" s="30"/>
      <c r="I281" s="30"/>
      <c r="J281" s="30"/>
      <c r="K281" s="32"/>
      <c r="L281" s="37"/>
      <c r="M281" s="37"/>
      <c r="N281" s="38"/>
      <c r="O281" s="38"/>
      <c r="P281" s="38"/>
      <c r="Q281" s="38"/>
      <c r="R281" s="38"/>
      <c r="S281" s="39"/>
      <c r="T281" s="39"/>
      <c r="U281"/>
      <c r="V281"/>
      <c r="W281"/>
      <c r="X281" s="48"/>
      <c r="Y281" s="41"/>
    </row>
    <row r="282" spans="1:25" ht="15" x14ac:dyDescent="0.25">
      <c r="A282"/>
      <c r="B282"/>
      <c r="C282" s="29"/>
      <c r="D282" s="30"/>
      <c r="E282" s="32"/>
      <c r="F282" s="30"/>
      <c r="G282" s="32"/>
      <c r="H282" s="30"/>
      <c r="I282" s="30"/>
      <c r="J282" s="30"/>
      <c r="K282" s="32"/>
      <c r="L282" s="37"/>
      <c r="M282" s="37"/>
      <c r="N282" s="38"/>
      <c r="O282" s="38"/>
      <c r="P282" s="38"/>
      <c r="Q282" s="38"/>
      <c r="R282" s="38"/>
      <c r="S282" s="39"/>
      <c r="T282" s="39"/>
      <c r="U282"/>
      <c r="V282"/>
      <c r="W282"/>
      <c r="X282" s="48"/>
      <c r="Y282" s="41"/>
    </row>
    <row r="283" spans="1:25" ht="15" x14ac:dyDescent="0.25">
      <c r="A283"/>
      <c r="B283"/>
      <c r="C283" s="29"/>
      <c r="D283" s="30"/>
      <c r="E283" s="32"/>
      <c r="F283" s="30"/>
      <c r="G283" s="32"/>
      <c r="H283" s="30"/>
      <c r="I283" s="30"/>
      <c r="J283" s="30"/>
      <c r="K283" s="32"/>
      <c r="L283" s="37"/>
      <c r="M283" s="37"/>
      <c r="N283" s="38"/>
      <c r="O283" s="38"/>
      <c r="P283" s="38"/>
      <c r="Q283" s="38"/>
      <c r="R283" s="38"/>
      <c r="S283" s="39"/>
      <c r="T283" s="39"/>
      <c r="U283"/>
      <c r="V283"/>
      <c r="W283"/>
      <c r="X283" s="48"/>
      <c r="Y283" s="41"/>
    </row>
    <row r="284" spans="1:25" ht="15" x14ac:dyDescent="0.25">
      <c r="A284"/>
      <c r="B284"/>
      <c r="C284" s="29"/>
      <c r="D284" s="30"/>
      <c r="E284" s="32"/>
      <c r="F284" s="30"/>
      <c r="G284" s="32"/>
      <c r="H284" s="30"/>
      <c r="I284" s="30"/>
      <c r="J284" s="30"/>
      <c r="K284" s="32"/>
      <c r="L284" s="37"/>
      <c r="M284" s="37"/>
      <c r="N284" s="38"/>
      <c r="O284" s="38"/>
      <c r="P284" s="38"/>
      <c r="Q284" s="38"/>
      <c r="R284" s="38"/>
      <c r="S284" s="39"/>
      <c r="T284" s="39"/>
      <c r="U284"/>
      <c r="V284"/>
      <c r="W284"/>
      <c r="X284" s="48"/>
      <c r="Y284" s="41"/>
    </row>
    <row r="285" spans="1:25" ht="15" x14ac:dyDescent="0.25">
      <c r="A285"/>
      <c r="B285"/>
      <c r="C285" s="29"/>
      <c r="D285" s="30"/>
      <c r="E285" s="32"/>
      <c r="F285" s="30"/>
      <c r="G285" s="32"/>
      <c r="H285" s="30"/>
      <c r="I285" s="30"/>
      <c r="J285" s="30"/>
      <c r="K285" s="32"/>
      <c r="L285" s="37"/>
      <c r="M285" s="37"/>
      <c r="N285" s="38"/>
      <c r="O285" s="38"/>
      <c r="P285" s="38"/>
      <c r="Q285" s="38"/>
      <c r="R285" s="38"/>
      <c r="S285" s="39"/>
      <c r="T285" s="39"/>
      <c r="U285"/>
      <c r="V285"/>
      <c r="W285"/>
      <c r="X285" s="48"/>
      <c r="Y285" s="41"/>
    </row>
    <row r="286" spans="1:25" ht="15" x14ac:dyDescent="0.25">
      <c r="A286"/>
      <c r="B286"/>
      <c r="C286" s="29"/>
      <c r="D286" s="30"/>
      <c r="E286" s="32"/>
      <c r="F286" s="30"/>
      <c r="G286" s="32"/>
      <c r="H286" s="30"/>
      <c r="I286" s="30"/>
      <c r="J286" s="30"/>
      <c r="K286" s="32"/>
      <c r="L286" s="37"/>
      <c r="M286" s="37"/>
      <c r="N286" s="38"/>
      <c r="O286" s="38"/>
      <c r="P286" s="38"/>
      <c r="Q286" s="38"/>
      <c r="R286" s="38"/>
      <c r="S286" s="39"/>
      <c r="T286" s="39"/>
      <c r="U286"/>
      <c r="V286"/>
      <c r="W286"/>
      <c r="X286" s="48"/>
      <c r="Y286" s="41"/>
    </row>
    <row r="287" spans="1:25" ht="15" x14ac:dyDescent="0.25">
      <c r="A287"/>
      <c r="B287"/>
      <c r="C287" s="29"/>
      <c r="D287" s="30"/>
      <c r="E287" s="32"/>
      <c r="F287" s="30"/>
      <c r="G287" s="32"/>
      <c r="H287" s="30"/>
      <c r="I287" s="30"/>
      <c r="J287" s="30"/>
      <c r="K287" s="32"/>
      <c r="L287" s="37"/>
      <c r="M287" s="37"/>
      <c r="N287" s="38"/>
      <c r="O287" s="38"/>
      <c r="P287" s="38"/>
      <c r="Q287" s="38"/>
      <c r="R287" s="38"/>
      <c r="S287" s="39"/>
      <c r="T287" s="39"/>
      <c r="U287"/>
      <c r="V287"/>
      <c r="W287"/>
      <c r="X287" s="48"/>
      <c r="Y287" s="41"/>
    </row>
    <row r="288" spans="1:25" ht="15" x14ac:dyDescent="0.25">
      <c r="A288"/>
      <c r="B288"/>
      <c r="C288" s="29"/>
      <c r="D288" s="30"/>
      <c r="E288" s="32"/>
      <c r="F288" s="30"/>
      <c r="G288" s="32"/>
      <c r="H288" s="30"/>
      <c r="I288" s="30"/>
      <c r="J288" s="30"/>
      <c r="K288" s="32"/>
      <c r="L288" s="37"/>
      <c r="M288" s="37"/>
      <c r="N288" s="38"/>
      <c r="O288" s="38"/>
      <c r="P288" s="38"/>
      <c r="Q288" s="38"/>
      <c r="R288" s="38"/>
      <c r="S288" s="39"/>
      <c r="T288" s="39"/>
      <c r="U288"/>
      <c r="V288"/>
      <c r="W288"/>
      <c r="X288" s="48"/>
      <c r="Y288" s="41"/>
    </row>
    <row r="289" spans="1:25" s="35" customFormat="1" ht="15" x14ac:dyDescent="0.25">
      <c r="A289"/>
      <c r="B289"/>
      <c r="C289" s="29"/>
      <c r="D289" s="30"/>
      <c r="E289" s="32"/>
      <c r="F289" s="30"/>
      <c r="G289" s="32"/>
      <c r="H289" s="30"/>
      <c r="I289" s="30"/>
      <c r="J289" s="30"/>
      <c r="K289" s="32"/>
      <c r="L289" s="37"/>
      <c r="M289" s="37"/>
      <c r="N289" s="38"/>
      <c r="O289" s="38"/>
      <c r="P289" s="38"/>
      <c r="Q289" s="38"/>
      <c r="R289" s="38"/>
      <c r="S289" s="39"/>
      <c r="T289" s="39"/>
      <c r="U289"/>
      <c r="V289"/>
      <c r="W289"/>
      <c r="X289" s="48"/>
      <c r="Y289" s="41"/>
    </row>
    <row r="290" spans="1:25" ht="15" x14ac:dyDescent="0.25">
      <c r="A290"/>
      <c r="B290"/>
      <c r="C290" s="29"/>
      <c r="D290" s="30"/>
      <c r="E290" s="32"/>
      <c r="F290" s="30"/>
      <c r="G290" s="32"/>
      <c r="H290" s="30"/>
      <c r="I290" s="30"/>
      <c r="J290" s="30"/>
      <c r="K290" s="32"/>
      <c r="L290" s="37"/>
      <c r="M290" s="37"/>
      <c r="N290" s="38"/>
      <c r="O290" s="38"/>
      <c r="P290" s="38"/>
      <c r="Q290" s="38"/>
      <c r="R290" s="38"/>
      <c r="S290" s="39"/>
      <c r="T290" s="39"/>
      <c r="U290"/>
      <c r="V290"/>
      <c r="W290"/>
      <c r="X290" s="48"/>
      <c r="Y290" s="41"/>
    </row>
    <row r="291" spans="1:25" ht="15" x14ac:dyDescent="0.25">
      <c r="A291"/>
      <c r="B291"/>
      <c r="C291" s="29"/>
      <c r="D291" s="30"/>
      <c r="E291" s="32"/>
      <c r="F291" s="30"/>
      <c r="G291" s="32"/>
      <c r="H291" s="30"/>
      <c r="I291" s="30"/>
      <c r="J291" s="30"/>
      <c r="K291" s="32"/>
      <c r="L291" s="37"/>
      <c r="M291" s="37"/>
      <c r="N291" s="38"/>
      <c r="O291" s="38"/>
      <c r="P291" s="38"/>
      <c r="Q291" s="38"/>
      <c r="R291" s="38"/>
      <c r="S291" s="39"/>
      <c r="T291" s="39"/>
      <c r="U291"/>
      <c r="V291"/>
      <c r="W291"/>
      <c r="X291" s="48"/>
      <c r="Y291" s="41"/>
    </row>
    <row r="292" spans="1:25" ht="15" x14ac:dyDescent="0.25">
      <c r="A292"/>
      <c r="B292"/>
      <c r="C292" s="29"/>
      <c r="D292" s="30"/>
      <c r="E292" s="32"/>
      <c r="F292" s="30"/>
      <c r="G292" s="32"/>
      <c r="H292" s="30"/>
      <c r="I292" s="30"/>
      <c r="J292" s="30"/>
      <c r="K292" s="32"/>
      <c r="L292" s="37"/>
      <c r="M292" s="37"/>
      <c r="N292" s="38"/>
      <c r="O292" s="38"/>
      <c r="P292" s="38"/>
      <c r="Q292" s="38"/>
      <c r="R292" s="38"/>
      <c r="S292" s="39"/>
      <c r="T292" s="39"/>
      <c r="U292"/>
      <c r="V292"/>
      <c r="W292"/>
      <c r="X292" s="48"/>
      <c r="Y292" s="41"/>
    </row>
    <row r="293" spans="1:25" ht="15" x14ac:dyDescent="0.25">
      <c r="A293"/>
      <c r="B293"/>
      <c r="C293" s="29"/>
      <c r="D293" s="30"/>
      <c r="E293" s="32"/>
      <c r="F293" s="30"/>
      <c r="G293" s="32"/>
      <c r="H293" s="30"/>
      <c r="I293" s="30"/>
      <c r="J293" s="30"/>
      <c r="K293" s="32"/>
      <c r="L293" s="37"/>
      <c r="M293" s="37"/>
      <c r="N293" s="38"/>
      <c r="O293" s="38"/>
      <c r="P293" s="38"/>
      <c r="Q293" s="38"/>
      <c r="R293" s="38"/>
      <c r="S293" s="39"/>
      <c r="T293" s="39"/>
      <c r="U293"/>
      <c r="V293"/>
      <c r="W293"/>
      <c r="X293" s="48"/>
      <c r="Y293" s="41"/>
    </row>
    <row r="294" spans="1:25" ht="15" x14ac:dyDescent="0.25">
      <c r="A294"/>
      <c r="B294"/>
      <c r="C294" s="29"/>
      <c r="D294" s="30"/>
      <c r="E294" s="32"/>
      <c r="F294" s="30"/>
      <c r="G294" s="32"/>
      <c r="H294" s="30"/>
      <c r="I294" s="30"/>
      <c r="J294" s="30"/>
      <c r="K294" s="32"/>
      <c r="L294" s="37"/>
      <c r="M294" s="37"/>
      <c r="N294" s="38"/>
      <c r="O294" s="38"/>
      <c r="P294" s="38"/>
      <c r="Q294" s="38"/>
      <c r="R294" s="38"/>
      <c r="S294" s="39"/>
      <c r="T294" s="39"/>
      <c r="U294"/>
      <c r="V294"/>
      <c r="W294"/>
      <c r="X294" s="48"/>
      <c r="Y294" s="41"/>
    </row>
    <row r="295" spans="1:25" ht="15" x14ac:dyDescent="0.25">
      <c r="A295"/>
      <c r="B295"/>
      <c r="C295" s="29"/>
      <c r="D295" s="30"/>
      <c r="E295" s="32"/>
      <c r="F295" s="30"/>
      <c r="G295" s="32"/>
      <c r="H295" s="30"/>
      <c r="I295" s="30"/>
      <c r="J295" s="30"/>
      <c r="K295" s="32"/>
      <c r="L295" s="37"/>
      <c r="M295" s="37"/>
      <c r="N295" s="38"/>
      <c r="O295" s="38"/>
      <c r="P295" s="38"/>
      <c r="Q295" s="38"/>
      <c r="R295" s="38"/>
      <c r="S295" s="39"/>
      <c r="T295" s="39"/>
      <c r="U295"/>
      <c r="V295"/>
      <c r="W295"/>
      <c r="X295" s="48"/>
      <c r="Y295" s="41"/>
    </row>
    <row r="296" spans="1:25" ht="15" x14ac:dyDescent="0.25">
      <c r="A296"/>
      <c r="B296"/>
      <c r="C296" s="29"/>
      <c r="D296" s="30"/>
      <c r="E296" s="32"/>
      <c r="F296" s="30"/>
      <c r="G296" s="32"/>
      <c r="H296" s="30"/>
      <c r="I296" s="30"/>
      <c r="J296" s="30"/>
      <c r="K296" s="32"/>
      <c r="L296" s="37"/>
      <c r="M296" s="37"/>
      <c r="N296" s="38"/>
      <c r="O296" s="38"/>
      <c r="P296" s="38"/>
      <c r="Q296" s="38"/>
      <c r="R296" s="38"/>
      <c r="S296" s="39"/>
      <c r="T296" s="39"/>
      <c r="U296"/>
      <c r="V296"/>
      <c r="W296"/>
      <c r="X296" s="48"/>
      <c r="Y296" s="41"/>
    </row>
    <row r="297" spans="1:25" ht="15" x14ac:dyDescent="0.25">
      <c r="A297"/>
      <c r="B297"/>
      <c r="C297" s="29"/>
      <c r="D297" s="30"/>
      <c r="E297" s="32"/>
      <c r="F297" s="30"/>
      <c r="G297" s="32"/>
      <c r="H297" s="30"/>
      <c r="I297" s="30"/>
      <c r="J297" s="30"/>
      <c r="K297" s="32"/>
      <c r="L297" s="37"/>
      <c r="M297" s="37"/>
      <c r="N297" s="38"/>
      <c r="O297" s="38"/>
      <c r="P297" s="38"/>
      <c r="Q297" s="38"/>
      <c r="R297" s="38"/>
      <c r="S297" s="39"/>
      <c r="T297" s="39"/>
      <c r="U297"/>
      <c r="V297"/>
      <c r="W297"/>
      <c r="X297" s="48"/>
      <c r="Y297" s="41"/>
    </row>
    <row r="298" spans="1:25" ht="15" x14ac:dyDescent="0.25">
      <c r="A298"/>
      <c r="B298"/>
      <c r="C298" s="29"/>
      <c r="D298" s="30"/>
      <c r="E298" s="32"/>
      <c r="F298" s="30"/>
      <c r="G298" s="32"/>
      <c r="H298" s="30"/>
      <c r="I298" s="30"/>
      <c r="J298" s="30"/>
      <c r="K298" s="32"/>
      <c r="L298" s="37"/>
      <c r="M298" s="37"/>
      <c r="N298" s="38"/>
      <c r="O298" s="38"/>
      <c r="P298" s="38"/>
      <c r="Q298" s="38"/>
      <c r="R298" s="38"/>
      <c r="S298" s="39"/>
      <c r="T298" s="39"/>
      <c r="U298"/>
      <c r="V298"/>
      <c r="W298"/>
      <c r="X298" s="48"/>
      <c r="Y298" s="41"/>
    </row>
    <row r="299" spans="1:25" ht="15" x14ac:dyDescent="0.25">
      <c r="A299"/>
      <c r="B299"/>
      <c r="C299" s="29"/>
      <c r="D299" s="30"/>
      <c r="E299" s="32"/>
      <c r="F299" s="30"/>
      <c r="G299" s="32"/>
      <c r="H299" s="30"/>
      <c r="I299" s="30"/>
      <c r="J299" s="30"/>
      <c r="K299" s="32"/>
      <c r="L299" s="37"/>
      <c r="M299" s="37"/>
      <c r="N299" s="38"/>
      <c r="O299" s="38"/>
      <c r="P299" s="38"/>
      <c r="Q299" s="38"/>
      <c r="R299" s="38"/>
      <c r="S299" s="39"/>
      <c r="T299" s="39"/>
      <c r="U299"/>
      <c r="V299"/>
      <c r="W299"/>
      <c r="X299" s="48"/>
      <c r="Y299" s="41"/>
    </row>
    <row r="300" spans="1:25" ht="15" x14ac:dyDescent="0.25">
      <c r="A300"/>
      <c r="B300"/>
      <c r="C300" s="29"/>
      <c r="D300" s="30"/>
      <c r="E300" s="32"/>
      <c r="F300" s="30"/>
      <c r="G300" s="32"/>
      <c r="H300" s="30"/>
      <c r="I300" s="30"/>
      <c r="J300" s="30"/>
      <c r="K300" s="32"/>
      <c r="L300" s="37"/>
      <c r="M300" s="37"/>
      <c r="N300" s="38"/>
      <c r="O300" s="38"/>
      <c r="P300" s="38"/>
      <c r="Q300" s="38"/>
      <c r="R300" s="38"/>
      <c r="S300" s="39"/>
      <c r="T300" s="39"/>
      <c r="U300"/>
      <c r="V300"/>
      <c r="W300"/>
      <c r="X300" s="48"/>
      <c r="Y300" s="41"/>
    </row>
    <row r="301" spans="1:25" ht="15" x14ac:dyDescent="0.25">
      <c r="A301"/>
      <c r="B301"/>
      <c r="C301" s="29"/>
      <c r="D301" s="30"/>
      <c r="E301" s="32"/>
      <c r="F301" s="30"/>
      <c r="G301" s="32"/>
      <c r="H301" s="30"/>
      <c r="I301" s="30"/>
      <c r="J301" s="30"/>
      <c r="K301" s="32"/>
      <c r="L301" s="37"/>
      <c r="M301" s="37"/>
      <c r="N301" s="38"/>
      <c r="O301" s="38"/>
      <c r="P301" s="38"/>
      <c r="Q301" s="38"/>
      <c r="R301" s="38"/>
      <c r="S301" s="39"/>
      <c r="T301" s="39"/>
      <c r="U301"/>
      <c r="V301"/>
      <c r="W301"/>
      <c r="X301" s="48"/>
      <c r="Y301" s="41"/>
    </row>
    <row r="302" spans="1:25" ht="15" x14ac:dyDescent="0.25">
      <c r="A302"/>
      <c r="B302"/>
      <c r="C302" s="29"/>
      <c r="D302" s="30"/>
      <c r="E302" s="32"/>
      <c r="F302" s="30"/>
      <c r="G302" s="32"/>
      <c r="H302" s="30"/>
      <c r="I302" s="30"/>
      <c r="J302" s="30"/>
      <c r="K302" s="32"/>
      <c r="L302" s="37"/>
      <c r="M302" s="37"/>
      <c r="N302" s="38"/>
      <c r="O302" s="38"/>
      <c r="P302" s="38"/>
      <c r="Q302" s="38"/>
      <c r="R302" s="38"/>
      <c r="S302" s="39"/>
      <c r="T302" s="39"/>
      <c r="U302"/>
      <c r="V302"/>
      <c r="W302"/>
      <c r="X302" s="48"/>
      <c r="Y302" s="41"/>
    </row>
    <row r="303" spans="1:25" ht="15" x14ac:dyDescent="0.25">
      <c r="A303"/>
      <c r="B303"/>
      <c r="C303" s="29"/>
      <c r="D303" s="30"/>
      <c r="E303" s="32"/>
      <c r="F303" s="30"/>
      <c r="G303" s="32"/>
      <c r="H303" s="30"/>
      <c r="I303" s="30"/>
      <c r="J303" s="30"/>
      <c r="K303" s="32"/>
      <c r="L303" s="37"/>
      <c r="M303" s="37"/>
      <c r="N303" s="38"/>
      <c r="O303" s="38"/>
      <c r="P303" s="38"/>
      <c r="Q303" s="38"/>
      <c r="R303" s="38"/>
      <c r="S303" s="39"/>
      <c r="T303" s="39"/>
      <c r="U303"/>
      <c r="V303"/>
      <c r="W303"/>
      <c r="X303" s="48"/>
      <c r="Y303" s="41"/>
    </row>
    <row r="304" spans="1:25" ht="15" x14ac:dyDescent="0.25">
      <c r="A304"/>
      <c r="B304"/>
      <c r="C304" s="29"/>
      <c r="D304" s="30"/>
      <c r="E304" s="32"/>
      <c r="F304" s="30"/>
      <c r="G304" s="32"/>
      <c r="H304" s="30"/>
      <c r="I304" s="30"/>
      <c r="J304" s="30"/>
      <c r="K304" s="32"/>
      <c r="L304" s="37"/>
      <c r="M304" s="37"/>
      <c r="N304" s="38"/>
      <c r="O304" s="38"/>
      <c r="P304" s="38"/>
      <c r="Q304" s="38"/>
      <c r="R304" s="38"/>
      <c r="S304" s="39"/>
      <c r="T304" s="39"/>
      <c r="U304"/>
      <c r="V304"/>
      <c r="W304"/>
      <c r="X304" s="48"/>
      <c r="Y304" s="41"/>
    </row>
    <row r="305" spans="1:25" ht="15" x14ac:dyDescent="0.25">
      <c r="A305"/>
      <c r="B305"/>
      <c r="C305" s="29"/>
      <c r="D305" s="30"/>
      <c r="E305" s="32"/>
      <c r="F305" s="30"/>
      <c r="G305" s="32"/>
      <c r="H305" s="30"/>
      <c r="I305" s="30"/>
      <c r="J305" s="30"/>
      <c r="K305" s="32"/>
      <c r="L305" s="37"/>
      <c r="M305" s="37"/>
      <c r="N305" s="38"/>
      <c r="O305" s="38"/>
      <c r="P305" s="38"/>
      <c r="Q305" s="38"/>
      <c r="R305" s="38"/>
      <c r="S305" s="39"/>
      <c r="T305" s="39"/>
      <c r="U305"/>
      <c r="V305"/>
      <c r="W305"/>
      <c r="X305" s="48"/>
      <c r="Y305" s="41"/>
    </row>
    <row r="306" spans="1:25" ht="15" x14ac:dyDescent="0.25">
      <c r="A306"/>
      <c r="B306"/>
      <c r="C306" s="29"/>
      <c r="D306" s="30"/>
      <c r="E306" s="32"/>
      <c r="F306" s="30"/>
      <c r="G306" s="32"/>
      <c r="H306" s="30"/>
      <c r="I306" s="30"/>
      <c r="J306" s="30"/>
      <c r="K306" s="32"/>
      <c r="L306" s="37"/>
      <c r="M306" s="37"/>
      <c r="N306" s="38"/>
      <c r="O306" s="38"/>
      <c r="P306" s="38"/>
      <c r="Q306" s="38"/>
      <c r="R306" s="38"/>
      <c r="S306" s="39"/>
      <c r="T306" s="39"/>
      <c r="U306"/>
      <c r="V306"/>
      <c r="W306"/>
      <c r="X306" s="48"/>
      <c r="Y306" s="41"/>
    </row>
    <row r="307" spans="1:25" ht="15" x14ac:dyDescent="0.25">
      <c r="A307"/>
      <c r="B307"/>
      <c r="C307" s="29"/>
      <c r="D307" s="30"/>
      <c r="E307" s="32"/>
      <c r="F307" s="30"/>
      <c r="G307" s="32"/>
      <c r="H307" s="30"/>
      <c r="I307" s="30"/>
      <c r="J307" s="30"/>
      <c r="K307" s="32"/>
      <c r="L307" s="37"/>
      <c r="M307" s="37"/>
      <c r="N307" s="38"/>
      <c r="O307" s="38"/>
      <c r="P307" s="38"/>
      <c r="Q307" s="38"/>
      <c r="R307" s="38"/>
      <c r="S307" s="39"/>
      <c r="T307" s="39"/>
      <c r="U307"/>
      <c r="V307"/>
      <c r="W307"/>
      <c r="X307" s="48"/>
      <c r="Y307" s="41"/>
    </row>
    <row r="308" spans="1:25" ht="15" x14ac:dyDescent="0.25">
      <c r="A308"/>
      <c r="B308"/>
      <c r="C308" s="29"/>
      <c r="D308" s="30"/>
      <c r="E308" s="32"/>
      <c r="F308" s="30"/>
      <c r="G308" s="32"/>
      <c r="H308" s="30"/>
      <c r="I308" s="30"/>
      <c r="J308" s="30"/>
      <c r="K308" s="32"/>
      <c r="L308" s="37"/>
      <c r="M308" s="37"/>
      <c r="N308" s="38"/>
      <c r="O308" s="38"/>
      <c r="P308" s="38"/>
      <c r="Q308" s="38"/>
      <c r="R308" s="38"/>
      <c r="S308" s="39"/>
      <c r="T308" s="39"/>
      <c r="U308"/>
      <c r="V308"/>
      <c r="W308"/>
      <c r="X308" s="48"/>
      <c r="Y308" s="41"/>
    </row>
    <row r="309" spans="1:25" ht="15" x14ac:dyDescent="0.25">
      <c r="A309"/>
      <c r="B309"/>
      <c r="C309" s="29"/>
      <c r="D309" s="30"/>
      <c r="E309" s="32"/>
      <c r="F309" s="30"/>
      <c r="G309" s="32"/>
      <c r="H309" s="30"/>
      <c r="I309" s="30"/>
      <c r="J309" s="30"/>
      <c r="K309" s="32"/>
      <c r="L309" s="37"/>
      <c r="M309" s="37"/>
      <c r="N309" s="38"/>
      <c r="O309" s="38"/>
      <c r="P309" s="38"/>
      <c r="Q309" s="38"/>
      <c r="R309" s="38"/>
      <c r="S309" s="39"/>
      <c r="T309" s="39"/>
      <c r="U309"/>
      <c r="V309"/>
      <c r="W309"/>
      <c r="X309" s="48"/>
      <c r="Y309" s="41"/>
    </row>
    <row r="310" spans="1:25" ht="15" x14ac:dyDescent="0.25">
      <c r="A310"/>
      <c r="B310"/>
      <c r="C310" s="29"/>
      <c r="D310" s="30"/>
      <c r="E310" s="32"/>
      <c r="F310" s="30"/>
      <c r="G310" s="32"/>
      <c r="H310" s="30"/>
      <c r="I310" s="30"/>
      <c r="J310" s="30"/>
      <c r="K310" s="32"/>
      <c r="L310" s="37"/>
      <c r="M310" s="37"/>
      <c r="N310" s="38"/>
      <c r="O310" s="38"/>
      <c r="P310" s="38"/>
      <c r="Q310" s="38"/>
      <c r="R310" s="38"/>
      <c r="S310" s="39"/>
      <c r="T310" s="39"/>
      <c r="U310"/>
      <c r="V310"/>
      <c r="W310"/>
      <c r="X310" s="48"/>
      <c r="Y310" s="41"/>
    </row>
    <row r="311" spans="1:25" ht="15" x14ac:dyDescent="0.25">
      <c r="A311"/>
      <c r="B311"/>
      <c r="C311" s="29"/>
      <c r="D311" s="30"/>
      <c r="E311" s="32"/>
      <c r="F311" s="30"/>
      <c r="G311" s="32"/>
      <c r="H311" s="30"/>
      <c r="I311" s="30"/>
      <c r="J311" s="30"/>
      <c r="K311" s="32"/>
      <c r="L311" s="37"/>
      <c r="M311" s="37"/>
      <c r="N311" s="38"/>
      <c r="O311" s="38"/>
      <c r="P311" s="38"/>
      <c r="Q311" s="38"/>
      <c r="R311" s="38"/>
      <c r="S311" s="39"/>
      <c r="T311" s="39"/>
      <c r="U311"/>
      <c r="V311"/>
      <c r="W311"/>
      <c r="X311" s="48"/>
      <c r="Y311" s="41"/>
    </row>
    <row r="312" spans="1:25" ht="15" x14ac:dyDescent="0.25">
      <c r="A312"/>
      <c r="B312"/>
      <c r="C312" s="29"/>
      <c r="D312" s="30"/>
      <c r="E312" s="32"/>
      <c r="F312" s="30"/>
      <c r="G312" s="32"/>
      <c r="H312" s="30"/>
      <c r="I312" s="30"/>
      <c r="J312" s="30"/>
      <c r="K312" s="32"/>
      <c r="L312" s="37"/>
      <c r="M312" s="37"/>
      <c r="N312" s="38"/>
      <c r="O312" s="38"/>
      <c r="P312" s="38"/>
      <c r="Q312" s="38"/>
      <c r="R312" s="38"/>
      <c r="S312" s="39"/>
      <c r="T312" s="39"/>
      <c r="U312"/>
      <c r="V312"/>
      <c r="W312"/>
      <c r="X312" s="48"/>
      <c r="Y312" s="41"/>
    </row>
    <row r="313" spans="1:25" ht="15" x14ac:dyDescent="0.25">
      <c r="A313"/>
      <c r="B313"/>
      <c r="C313" s="29"/>
      <c r="D313" s="30"/>
      <c r="E313" s="32"/>
      <c r="F313" s="30"/>
      <c r="G313" s="32"/>
      <c r="H313" s="30"/>
      <c r="I313" s="30"/>
      <c r="J313" s="30"/>
      <c r="K313" s="32"/>
      <c r="L313" s="37"/>
      <c r="M313" s="37"/>
      <c r="N313" s="38"/>
      <c r="O313" s="38"/>
      <c r="P313" s="38"/>
      <c r="Q313" s="38"/>
      <c r="R313" s="38"/>
      <c r="S313" s="39"/>
      <c r="T313" s="39"/>
      <c r="U313"/>
      <c r="V313"/>
      <c r="W313"/>
      <c r="X313" s="48"/>
      <c r="Y313" s="41"/>
    </row>
    <row r="314" spans="1:25" ht="15" x14ac:dyDescent="0.25">
      <c r="A314"/>
      <c r="B314"/>
      <c r="C314" s="29"/>
      <c r="D314" s="30"/>
      <c r="E314" s="32"/>
      <c r="F314" s="30"/>
      <c r="G314" s="32"/>
      <c r="H314" s="30"/>
      <c r="I314" s="30"/>
      <c r="J314" s="30"/>
      <c r="K314" s="32"/>
      <c r="L314" s="37"/>
      <c r="M314" s="37"/>
      <c r="N314" s="38"/>
      <c r="O314" s="38"/>
      <c r="P314" s="38"/>
      <c r="Q314" s="38"/>
      <c r="R314" s="38"/>
      <c r="S314" s="39"/>
      <c r="T314" s="39"/>
      <c r="U314"/>
      <c r="V314"/>
      <c r="W314"/>
      <c r="X314" s="48"/>
      <c r="Y314" s="41"/>
    </row>
    <row r="315" spans="1:25" s="35" customFormat="1" ht="15" x14ac:dyDescent="0.25">
      <c r="A315"/>
      <c r="B315"/>
      <c r="C315" s="29"/>
      <c r="D315" s="30"/>
      <c r="E315" s="32"/>
      <c r="F315" s="30"/>
      <c r="G315" s="32"/>
      <c r="H315" s="30"/>
      <c r="I315" s="30"/>
      <c r="J315" s="30"/>
      <c r="K315" s="32"/>
      <c r="L315" s="37"/>
      <c r="M315" s="37"/>
      <c r="N315" s="38"/>
      <c r="O315" s="38"/>
      <c r="P315" s="38"/>
      <c r="Q315" s="38"/>
      <c r="R315" s="38"/>
      <c r="S315" s="39"/>
      <c r="T315" s="39"/>
      <c r="U315"/>
      <c r="V315"/>
      <c r="W315"/>
      <c r="X315" s="48"/>
      <c r="Y315" s="41"/>
    </row>
    <row r="316" spans="1:25" ht="15" x14ac:dyDescent="0.25">
      <c r="A316"/>
      <c r="B316"/>
      <c r="C316" s="29"/>
      <c r="D316" s="30"/>
      <c r="E316" s="32"/>
      <c r="F316" s="30"/>
      <c r="G316" s="32"/>
      <c r="H316" s="30"/>
      <c r="I316" s="30"/>
      <c r="J316" s="30"/>
      <c r="K316" s="32"/>
      <c r="L316" s="37"/>
      <c r="M316" s="37"/>
      <c r="N316" s="38"/>
      <c r="O316" s="38"/>
      <c r="P316" s="38"/>
      <c r="Q316" s="38"/>
      <c r="R316" s="38"/>
      <c r="S316" s="39"/>
      <c r="T316" s="39"/>
      <c r="U316"/>
      <c r="V316"/>
      <c r="W316"/>
      <c r="X316" s="48"/>
      <c r="Y316" s="41"/>
    </row>
    <row r="317" spans="1:25" ht="15" x14ac:dyDescent="0.25">
      <c r="A317"/>
      <c r="B317"/>
      <c r="C317" s="29"/>
      <c r="D317" s="30"/>
      <c r="E317" s="32"/>
      <c r="F317" s="30"/>
      <c r="G317" s="32"/>
      <c r="H317" s="30"/>
      <c r="I317" s="30"/>
      <c r="J317" s="30"/>
      <c r="K317" s="32"/>
      <c r="L317" s="37"/>
      <c r="M317" s="37"/>
      <c r="N317" s="38"/>
      <c r="O317" s="38"/>
      <c r="P317" s="38"/>
      <c r="Q317" s="38"/>
      <c r="R317" s="38"/>
      <c r="S317" s="39"/>
      <c r="T317" s="39"/>
      <c r="U317"/>
      <c r="V317"/>
      <c r="W317"/>
      <c r="X317" s="48"/>
      <c r="Y317" s="41"/>
    </row>
    <row r="318" spans="1:25" ht="15" x14ac:dyDescent="0.25">
      <c r="A318"/>
      <c r="B318"/>
      <c r="C318" s="29"/>
      <c r="D318" s="30"/>
      <c r="E318" s="32"/>
      <c r="F318" s="30"/>
      <c r="G318" s="32"/>
      <c r="H318" s="30"/>
      <c r="I318" s="30"/>
      <c r="J318" s="30"/>
      <c r="K318" s="32"/>
      <c r="L318" s="37"/>
      <c r="M318" s="37"/>
      <c r="N318" s="38"/>
      <c r="O318" s="38"/>
      <c r="P318" s="38"/>
      <c r="Q318" s="38"/>
      <c r="R318" s="38"/>
      <c r="S318" s="39"/>
      <c r="T318" s="39"/>
      <c r="U318"/>
      <c r="V318"/>
      <c r="W318"/>
      <c r="X318" s="48"/>
      <c r="Y318" s="41"/>
    </row>
    <row r="319" spans="1:25" ht="15" x14ac:dyDescent="0.25">
      <c r="A319"/>
      <c r="B319"/>
      <c r="C319" s="29"/>
      <c r="D319" s="30"/>
      <c r="E319" s="32"/>
      <c r="F319" s="30"/>
      <c r="G319" s="32"/>
      <c r="H319" s="30"/>
      <c r="I319" s="30"/>
      <c r="J319" s="30"/>
      <c r="K319" s="32"/>
      <c r="L319" s="37"/>
      <c r="M319" s="37"/>
      <c r="N319" s="38"/>
      <c r="O319" s="38"/>
      <c r="P319" s="38"/>
      <c r="Q319" s="38"/>
      <c r="R319" s="38"/>
      <c r="S319" s="39"/>
      <c r="T319" s="39"/>
      <c r="U319"/>
      <c r="V319"/>
      <c r="W319"/>
      <c r="X319" s="48"/>
      <c r="Y319" s="41"/>
    </row>
    <row r="320" spans="1:25" ht="15" x14ac:dyDescent="0.25">
      <c r="A320"/>
      <c r="B320"/>
      <c r="C320" s="29"/>
      <c r="D320" s="30"/>
      <c r="E320" s="32"/>
      <c r="F320" s="30"/>
      <c r="G320" s="32"/>
      <c r="H320" s="30"/>
      <c r="I320" s="30"/>
      <c r="J320" s="30"/>
      <c r="K320" s="32"/>
      <c r="L320" s="37"/>
      <c r="M320" s="37"/>
      <c r="N320" s="38"/>
      <c r="O320" s="38"/>
      <c r="P320" s="38"/>
      <c r="Q320" s="38"/>
      <c r="R320" s="38"/>
      <c r="S320" s="39"/>
      <c r="T320" s="39"/>
      <c r="U320"/>
      <c r="V320"/>
      <c r="W320"/>
      <c r="X320" s="48"/>
      <c r="Y320" s="41"/>
    </row>
    <row r="321" spans="1:25" s="35" customFormat="1" ht="15" x14ac:dyDescent="0.25">
      <c r="A321"/>
      <c r="B321"/>
      <c r="C321" s="29"/>
      <c r="D321" s="30"/>
      <c r="E321" s="32"/>
      <c r="F321" s="30"/>
      <c r="G321" s="32"/>
      <c r="H321" s="30"/>
      <c r="I321" s="30"/>
      <c r="J321" s="30"/>
      <c r="K321" s="32"/>
      <c r="L321" s="37"/>
      <c r="M321" s="37"/>
      <c r="N321" s="38"/>
      <c r="O321" s="38"/>
      <c r="P321" s="38"/>
      <c r="Q321" s="38"/>
      <c r="R321" s="38"/>
      <c r="S321" s="39"/>
      <c r="T321" s="39"/>
      <c r="U321"/>
      <c r="V321"/>
      <c r="W321"/>
      <c r="X321" s="48"/>
      <c r="Y321" s="41"/>
    </row>
    <row r="322" spans="1:25" ht="15" x14ac:dyDescent="0.25">
      <c r="A322"/>
      <c r="B322"/>
      <c r="C322" s="29"/>
      <c r="D322" s="30"/>
      <c r="E322" s="32"/>
      <c r="F322" s="30"/>
      <c r="G322" s="32"/>
      <c r="H322" s="30"/>
      <c r="I322" s="30"/>
      <c r="J322" s="30"/>
      <c r="K322" s="32"/>
      <c r="L322" s="37"/>
      <c r="M322" s="37"/>
      <c r="N322" s="38"/>
      <c r="O322" s="38"/>
      <c r="P322" s="38"/>
      <c r="Q322" s="38"/>
      <c r="R322" s="38"/>
      <c r="S322" s="39"/>
      <c r="T322" s="39"/>
      <c r="U322"/>
      <c r="V322"/>
      <c r="W322"/>
      <c r="X322" s="48"/>
      <c r="Y322" s="41"/>
    </row>
    <row r="323" spans="1:25" ht="15" x14ac:dyDescent="0.25">
      <c r="A323"/>
      <c r="B323"/>
      <c r="C323" s="29"/>
      <c r="D323" s="30"/>
      <c r="E323" s="32"/>
      <c r="F323" s="30"/>
      <c r="G323" s="32"/>
      <c r="H323" s="30"/>
      <c r="I323" s="30"/>
      <c r="J323" s="30"/>
      <c r="K323" s="32"/>
      <c r="L323" s="37"/>
      <c r="M323" s="37"/>
      <c r="N323" s="38"/>
      <c r="O323" s="38"/>
      <c r="P323" s="38"/>
      <c r="Q323" s="38"/>
      <c r="R323" s="38"/>
      <c r="S323" s="39"/>
      <c r="T323" s="39"/>
      <c r="U323"/>
      <c r="V323"/>
      <c r="W323"/>
      <c r="X323" s="48"/>
      <c r="Y323" s="41"/>
    </row>
    <row r="324" spans="1:25" ht="15" x14ac:dyDescent="0.25">
      <c r="A324"/>
      <c r="B324"/>
      <c r="C324" s="29"/>
      <c r="D324" s="30"/>
      <c r="E324" s="32"/>
      <c r="F324" s="30"/>
      <c r="G324" s="32"/>
      <c r="H324" s="30"/>
      <c r="I324" s="30"/>
      <c r="J324" s="30"/>
      <c r="K324" s="32"/>
      <c r="L324" s="37"/>
      <c r="M324" s="37"/>
      <c r="N324" s="38"/>
      <c r="O324" s="38"/>
      <c r="P324" s="38"/>
      <c r="Q324" s="38"/>
      <c r="R324" s="38"/>
      <c r="S324" s="39"/>
      <c r="T324" s="39"/>
      <c r="U324"/>
      <c r="V324"/>
      <c r="W324"/>
      <c r="X324" s="48"/>
      <c r="Y324" s="41"/>
    </row>
    <row r="325" spans="1:25" ht="15" x14ac:dyDescent="0.25">
      <c r="A325"/>
      <c r="B325"/>
      <c r="C325" s="29"/>
      <c r="D325" s="30"/>
      <c r="E325" s="32"/>
      <c r="F325" s="30"/>
      <c r="G325" s="32"/>
      <c r="H325" s="30"/>
      <c r="I325" s="30"/>
      <c r="J325" s="30"/>
      <c r="K325" s="32"/>
      <c r="L325" s="37"/>
      <c r="M325" s="37"/>
      <c r="N325" s="38"/>
      <c r="O325" s="38"/>
      <c r="P325" s="38"/>
      <c r="Q325" s="38"/>
      <c r="R325" s="38"/>
      <c r="S325" s="39"/>
      <c r="T325" s="39"/>
      <c r="U325"/>
      <c r="V325"/>
      <c r="W325"/>
      <c r="X325" s="48"/>
      <c r="Y325" s="41"/>
    </row>
    <row r="326" spans="1:25" ht="15" x14ac:dyDescent="0.25">
      <c r="A326"/>
      <c r="B326"/>
      <c r="C326" s="29"/>
      <c r="D326" s="30"/>
      <c r="E326" s="32"/>
      <c r="F326" s="30"/>
      <c r="G326" s="32"/>
      <c r="H326" s="30"/>
      <c r="I326" s="30"/>
      <c r="J326" s="30"/>
      <c r="K326" s="32"/>
      <c r="L326" s="37"/>
      <c r="M326" s="37"/>
      <c r="N326" s="38"/>
      <c r="O326" s="38"/>
      <c r="P326" s="38"/>
      <c r="Q326" s="38"/>
      <c r="R326" s="38"/>
      <c r="S326" s="39"/>
      <c r="T326" s="39"/>
      <c r="U326"/>
      <c r="V326"/>
      <c r="W326"/>
      <c r="X326" s="48"/>
      <c r="Y326" s="41"/>
    </row>
    <row r="327" spans="1:25" ht="15" x14ac:dyDescent="0.25">
      <c r="A327"/>
      <c r="B327"/>
      <c r="C327" s="29"/>
      <c r="D327" s="30"/>
      <c r="E327" s="32"/>
      <c r="F327" s="30"/>
      <c r="G327" s="32"/>
      <c r="H327" s="30"/>
      <c r="I327" s="30"/>
      <c r="J327" s="30"/>
      <c r="K327" s="32"/>
      <c r="L327" s="37"/>
      <c r="M327" s="37"/>
      <c r="N327" s="38"/>
      <c r="O327" s="38"/>
      <c r="P327" s="38"/>
      <c r="Q327" s="38"/>
      <c r="R327" s="38"/>
      <c r="S327" s="39"/>
      <c r="T327" s="39"/>
      <c r="U327"/>
      <c r="V327"/>
      <c r="W327"/>
      <c r="X327" s="48"/>
      <c r="Y327" s="41"/>
    </row>
    <row r="328" spans="1:25" ht="15" x14ac:dyDescent="0.25">
      <c r="A328"/>
      <c r="B328"/>
      <c r="C328" s="29"/>
      <c r="D328" s="30"/>
      <c r="E328" s="32"/>
      <c r="F328" s="30"/>
      <c r="G328" s="32"/>
      <c r="H328" s="30"/>
      <c r="I328" s="30"/>
      <c r="J328" s="30"/>
      <c r="K328" s="32"/>
      <c r="L328" s="37"/>
      <c r="M328" s="37"/>
      <c r="N328" s="38"/>
      <c r="O328" s="38"/>
      <c r="P328" s="38"/>
      <c r="Q328" s="38"/>
      <c r="R328" s="38"/>
      <c r="S328" s="39"/>
      <c r="T328" s="39"/>
      <c r="U328"/>
      <c r="V328"/>
      <c r="W328"/>
      <c r="X328" s="48"/>
      <c r="Y328" s="41"/>
    </row>
    <row r="329" spans="1:25" ht="15" x14ac:dyDescent="0.25">
      <c r="A329"/>
      <c r="B329"/>
      <c r="C329" s="29"/>
      <c r="D329" s="30"/>
      <c r="E329" s="32"/>
      <c r="F329" s="30"/>
      <c r="G329" s="32"/>
      <c r="H329" s="30"/>
      <c r="I329" s="30"/>
      <c r="J329" s="30"/>
      <c r="K329" s="32"/>
      <c r="L329" s="37"/>
      <c r="M329" s="37"/>
      <c r="N329" s="38"/>
      <c r="O329" s="38"/>
      <c r="P329" s="38"/>
      <c r="Q329" s="38"/>
      <c r="R329" s="38"/>
      <c r="S329" s="39"/>
      <c r="T329" s="39"/>
      <c r="U329"/>
      <c r="V329"/>
      <c r="W329"/>
      <c r="X329" s="48"/>
      <c r="Y329" s="41"/>
    </row>
    <row r="330" spans="1:25" ht="15" x14ac:dyDescent="0.25">
      <c r="A330"/>
      <c r="B330"/>
      <c r="C330" s="29"/>
      <c r="D330" s="30"/>
      <c r="E330" s="32"/>
      <c r="F330" s="30"/>
      <c r="G330" s="32"/>
      <c r="H330" s="30"/>
      <c r="I330" s="30"/>
      <c r="J330" s="30"/>
      <c r="K330" s="32"/>
      <c r="L330" s="37"/>
      <c r="M330" s="37"/>
      <c r="N330" s="38"/>
      <c r="O330" s="38"/>
      <c r="P330" s="38"/>
      <c r="Q330" s="38"/>
      <c r="R330" s="38"/>
      <c r="S330" s="39"/>
      <c r="T330" s="39"/>
      <c r="U330"/>
      <c r="V330"/>
      <c r="W330"/>
      <c r="X330" s="48"/>
      <c r="Y330" s="41"/>
    </row>
    <row r="331" spans="1:25" ht="15" x14ac:dyDescent="0.25">
      <c r="A331"/>
      <c r="B331"/>
      <c r="C331" s="29"/>
      <c r="D331" s="30"/>
      <c r="E331" s="32"/>
      <c r="F331" s="30"/>
      <c r="G331" s="32"/>
      <c r="H331" s="30"/>
      <c r="I331" s="30"/>
      <c r="J331" s="30"/>
      <c r="K331" s="32"/>
      <c r="L331" s="37"/>
      <c r="M331" s="37"/>
      <c r="N331" s="38"/>
      <c r="O331" s="38"/>
      <c r="P331" s="38"/>
      <c r="Q331" s="38"/>
      <c r="R331" s="38"/>
      <c r="S331" s="39"/>
      <c r="T331" s="39"/>
      <c r="U331"/>
      <c r="V331"/>
      <c r="W331"/>
      <c r="X331" s="48"/>
      <c r="Y331" s="41"/>
    </row>
    <row r="332" spans="1:25" ht="15" x14ac:dyDescent="0.25">
      <c r="A332"/>
      <c r="B332"/>
      <c r="C332" s="29"/>
      <c r="D332" s="30"/>
      <c r="E332" s="32"/>
      <c r="F332" s="30"/>
      <c r="G332" s="32"/>
      <c r="H332" s="30"/>
      <c r="I332" s="30"/>
      <c r="J332" s="30"/>
      <c r="K332" s="32"/>
      <c r="L332" s="37"/>
      <c r="M332" s="37"/>
      <c r="N332" s="38"/>
      <c r="O332" s="38"/>
      <c r="P332" s="38"/>
      <c r="Q332" s="38"/>
      <c r="R332" s="38"/>
      <c r="S332" s="39"/>
      <c r="T332" s="39"/>
      <c r="U332"/>
      <c r="V332"/>
      <c r="W332"/>
      <c r="X332" s="48"/>
      <c r="Y332" s="41"/>
    </row>
    <row r="333" spans="1:25" ht="15" x14ac:dyDescent="0.25">
      <c r="A333"/>
      <c r="B333"/>
      <c r="C333" s="29"/>
      <c r="D333" s="30"/>
      <c r="E333" s="32"/>
      <c r="F333" s="30"/>
      <c r="G333" s="32"/>
      <c r="H333" s="30"/>
      <c r="I333" s="30"/>
      <c r="J333" s="30"/>
      <c r="K333" s="32"/>
      <c r="L333" s="37"/>
      <c r="M333" s="37"/>
      <c r="N333" s="38"/>
      <c r="O333" s="38"/>
      <c r="P333" s="38"/>
      <c r="Q333" s="38"/>
      <c r="R333" s="38"/>
      <c r="S333" s="39"/>
      <c r="T333" s="39"/>
      <c r="U333"/>
      <c r="V333"/>
      <c r="W333"/>
      <c r="X333" s="48"/>
      <c r="Y333" s="41"/>
    </row>
    <row r="334" spans="1:25" ht="15" x14ac:dyDescent="0.25">
      <c r="A334"/>
      <c r="B334"/>
      <c r="C334" s="29"/>
      <c r="D334" s="30"/>
      <c r="E334" s="32"/>
      <c r="F334" s="30"/>
      <c r="G334" s="32"/>
      <c r="H334" s="30"/>
      <c r="I334" s="30"/>
      <c r="J334" s="30"/>
      <c r="K334" s="32"/>
      <c r="L334" s="37"/>
      <c r="M334" s="37"/>
      <c r="N334" s="38"/>
      <c r="O334" s="38"/>
      <c r="P334" s="38"/>
      <c r="Q334" s="38"/>
      <c r="R334" s="38"/>
      <c r="S334" s="39"/>
      <c r="T334" s="39"/>
      <c r="U334"/>
      <c r="V334"/>
      <c r="W334"/>
      <c r="X334" s="48"/>
      <c r="Y334" s="41"/>
    </row>
    <row r="335" spans="1:25" ht="15" x14ac:dyDescent="0.25">
      <c r="A335"/>
      <c r="B335"/>
      <c r="C335" s="29"/>
      <c r="D335" s="30"/>
      <c r="E335" s="32"/>
      <c r="F335" s="30"/>
      <c r="G335" s="32"/>
      <c r="H335" s="30"/>
      <c r="I335" s="30"/>
      <c r="J335" s="30"/>
      <c r="K335" s="32"/>
      <c r="L335" s="37"/>
      <c r="M335" s="37"/>
      <c r="N335" s="38"/>
      <c r="O335" s="38"/>
      <c r="P335" s="38"/>
      <c r="Q335" s="38"/>
      <c r="R335" s="38"/>
      <c r="S335" s="39"/>
      <c r="T335" s="39"/>
      <c r="U335"/>
      <c r="V335"/>
      <c r="W335"/>
      <c r="X335" s="48"/>
      <c r="Y335" s="41"/>
    </row>
    <row r="336" spans="1:25" ht="15" x14ac:dyDescent="0.25">
      <c r="A336"/>
      <c r="B336"/>
      <c r="C336" s="29"/>
      <c r="D336" s="30"/>
      <c r="E336" s="32"/>
      <c r="F336" s="30"/>
      <c r="G336" s="32"/>
      <c r="H336" s="30"/>
      <c r="I336" s="30"/>
      <c r="J336" s="30"/>
      <c r="K336" s="32"/>
      <c r="L336" s="37"/>
      <c r="M336" s="37"/>
      <c r="N336" s="38"/>
      <c r="O336" s="38"/>
      <c r="P336" s="38"/>
      <c r="Q336" s="38"/>
      <c r="R336" s="38"/>
      <c r="S336" s="39"/>
      <c r="T336" s="39"/>
      <c r="U336"/>
      <c r="V336"/>
      <c r="W336"/>
      <c r="X336" s="48"/>
      <c r="Y336" s="41"/>
    </row>
    <row r="337" spans="1:25" ht="15" x14ac:dyDescent="0.25">
      <c r="A337"/>
      <c r="B337"/>
      <c r="C337" s="29"/>
      <c r="D337" s="30"/>
      <c r="E337" s="32"/>
      <c r="F337" s="30"/>
      <c r="G337" s="32"/>
      <c r="H337" s="30"/>
      <c r="I337" s="30"/>
      <c r="J337" s="30"/>
      <c r="K337" s="32"/>
      <c r="L337" s="37"/>
      <c r="M337" s="37"/>
      <c r="N337" s="38"/>
      <c r="O337" s="38"/>
      <c r="P337" s="38"/>
      <c r="Q337" s="38"/>
      <c r="R337" s="38"/>
      <c r="S337" s="39"/>
      <c r="T337" s="39"/>
      <c r="U337"/>
      <c r="V337"/>
      <c r="W337"/>
      <c r="X337" s="48"/>
      <c r="Y337" s="41"/>
    </row>
    <row r="338" spans="1:25" ht="15" x14ac:dyDescent="0.25">
      <c r="A338"/>
      <c r="B338"/>
      <c r="C338" s="29"/>
      <c r="D338" s="30"/>
      <c r="E338" s="32"/>
      <c r="F338" s="30"/>
      <c r="G338" s="32"/>
      <c r="H338" s="30"/>
      <c r="I338" s="30"/>
      <c r="J338" s="30"/>
      <c r="K338" s="32"/>
      <c r="L338" s="37"/>
      <c r="M338" s="37"/>
      <c r="N338" s="38"/>
      <c r="O338" s="38"/>
      <c r="P338" s="38"/>
      <c r="Q338" s="38"/>
      <c r="R338" s="38"/>
      <c r="S338" s="39"/>
      <c r="T338" s="39"/>
      <c r="U338"/>
      <c r="V338"/>
      <c r="W338"/>
      <c r="X338" s="48"/>
      <c r="Y338" s="41"/>
    </row>
    <row r="339" spans="1:25" ht="15" x14ac:dyDescent="0.25">
      <c r="A339"/>
      <c r="B339"/>
      <c r="C339" s="29"/>
      <c r="D339" s="30"/>
      <c r="E339" s="32"/>
      <c r="F339" s="30"/>
      <c r="G339" s="32"/>
      <c r="H339" s="30"/>
      <c r="I339" s="30"/>
      <c r="J339" s="30"/>
      <c r="K339" s="32"/>
      <c r="L339" s="37"/>
      <c r="M339" s="37"/>
      <c r="N339" s="38"/>
      <c r="O339" s="38"/>
      <c r="P339" s="38"/>
      <c r="Q339" s="38"/>
      <c r="R339" s="38"/>
      <c r="S339" s="39"/>
      <c r="T339" s="39"/>
      <c r="U339"/>
      <c r="V339"/>
      <c r="W339"/>
      <c r="X339" s="48"/>
      <c r="Y339" s="41"/>
    </row>
    <row r="340" spans="1:25" ht="15" x14ac:dyDescent="0.25">
      <c r="A340"/>
      <c r="B340"/>
      <c r="C340" s="29"/>
      <c r="D340" s="30"/>
      <c r="E340" s="32"/>
      <c r="F340" s="30"/>
      <c r="G340" s="32"/>
      <c r="H340" s="30"/>
      <c r="I340" s="30"/>
      <c r="J340" s="30"/>
      <c r="K340" s="32"/>
      <c r="L340" s="37"/>
      <c r="M340" s="37"/>
      <c r="N340" s="38"/>
      <c r="O340" s="38"/>
      <c r="P340" s="38"/>
      <c r="Q340" s="38"/>
      <c r="R340" s="38"/>
      <c r="S340" s="39"/>
      <c r="T340" s="39"/>
      <c r="U340"/>
      <c r="V340"/>
      <c r="W340"/>
      <c r="X340" s="48"/>
      <c r="Y340" s="41"/>
    </row>
    <row r="341" spans="1:25" ht="15" x14ac:dyDescent="0.25">
      <c r="A341"/>
      <c r="B341"/>
      <c r="C341" s="29"/>
      <c r="D341" s="30"/>
      <c r="E341" s="32"/>
      <c r="F341" s="30"/>
      <c r="G341" s="32"/>
      <c r="H341" s="30"/>
      <c r="I341" s="30"/>
      <c r="J341" s="30"/>
      <c r="K341" s="32"/>
      <c r="L341" s="37"/>
      <c r="M341" s="37"/>
      <c r="N341" s="38"/>
      <c r="O341" s="38"/>
      <c r="P341" s="38"/>
      <c r="Q341" s="38"/>
      <c r="R341" s="38"/>
      <c r="S341" s="39"/>
      <c r="T341" s="39"/>
      <c r="U341"/>
      <c r="V341"/>
      <c r="W341"/>
      <c r="X341" s="48"/>
      <c r="Y341" s="41"/>
    </row>
    <row r="342" spans="1:25" ht="15" x14ac:dyDescent="0.25">
      <c r="A342"/>
      <c r="B342"/>
      <c r="C342" s="29"/>
      <c r="D342" s="30"/>
      <c r="E342" s="32"/>
      <c r="F342" s="30"/>
      <c r="G342" s="32"/>
      <c r="H342" s="30"/>
      <c r="I342" s="30"/>
      <c r="J342" s="30"/>
      <c r="K342" s="32"/>
      <c r="L342" s="37"/>
      <c r="M342" s="37"/>
      <c r="N342" s="38"/>
      <c r="O342" s="38"/>
      <c r="P342" s="38"/>
      <c r="Q342" s="38"/>
      <c r="R342" s="38"/>
      <c r="S342" s="39"/>
      <c r="T342" s="39"/>
      <c r="U342"/>
      <c r="V342"/>
      <c r="W342"/>
      <c r="X342" s="48"/>
      <c r="Y342" s="41"/>
    </row>
    <row r="343" spans="1:25" ht="15" x14ac:dyDescent="0.25">
      <c r="A343"/>
      <c r="B343"/>
      <c r="C343" s="29"/>
      <c r="D343" s="30"/>
      <c r="E343" s="32"/>
      <c r="F343" s="30"/>
      <c r="G343" s="32"/>
      <c r="H343" s="30"/>
      <c r="I343" s="30"/>
      <c r="J343" s="30"/>
      <c r="K343" s="32"/>
      <c r="L343" s="37"/>
      <c r="M343" s="37"/>
      <c r="N343" s="38"/>
      <c r="O343" s="38"/>
      <c r="P343" s="38"/>
      <c r="Q343" s="38"/>
      <c r="R343" s="38"/>
      <c r="S343" s="39"/>
      <c r="T343" s="39"/>
      <c r="U343"/>
      <c r="V343"/>
      <c r="W343"/>
      <c r="X343" s="48"/>
      <c r="Y343" s="41"/>
    </row>
    <row r="344" spans="1:25" ht="15" x14ac:dyDescent="0.25">
      <c r="A344"/>
      <c r="B344"/>
      <c r="C344" s="29"/>
      <c r="D344" s="30"/>
      <c r="E344" s="32"/>
      <c r="F344" s="30"/>
      <c r="G344" s="32"/>
      <c r="H344" s="30"/>
      <c r="I344" s="30"/>
      <c r="J344" s="30"/>
      <c r="K344" s="32"/>
      <c r="L344" s="37"/>
      <c r="M344" s="37"/>
      <c r="N344" s="38"/>
      <c r="O344" s="38"/>
      <c r="P344" s="38"/>
      <c r="Q344" s="38"/>
      <c r="R344" s="38"/>
      <c r="S344" s="39"/>
      <c r="T344" s="39"/>
      <c r="U344"/>
      <c r="V344"/>
      <c r="W344"/>
      <c r="X344" s="48"/>
      <c r="Y344" s="41"/>
    </row>
    <row r="345" spans="1:25" ht="15" x14ac:dyDescent="0.25">
      <c r="A345"/>
      <c r="B345"/>
      <c r="C345" s="29"/>
      <c r="D345" s="30"/>
      <c r="E345" s="32"/>
      <c r="F345" s="30"/>
      <c r="G345" s="32"/>
      <c r="H345" s="30"/>
      <c r="I345" s="30"/>
      <c r="J345" s="30"/>
      <c r="K345" s="32"/>
      <c r="L345" s="37"/>
      <c r="M345" s="37"/>
      <c r="N345" s="38"/>
      <c r="O345" s="38"/>
      <c r="P345" s="38"/>
      <c r="Q345" s="38"/>
      <c r="R345" s="38"/>
      <c r="S345" s="39"/>
      <c r="T345" s="39"/>
      <c r="U345"/>
      <c r="V345"/>
      <c r="W345"/>
      <c r="X345" s="48"/>
      <c r="Y345" s="41"/>
    </row>
    <row r="346" spans="1:25" ht="15" x14ac:dyDescent="0.25">
      <c r="A346"/>
      <c r="B346"/>
      <c r="C346" s="29"/>
      <c r="D346" s="30"/>
      <c r="E346" s="32"/>
      <c r="F346" s="30"/>
      <c r="G346" s="32"/>
      <c r="H346" s="30"/>
      <c r="I346" s="30"/>
      <c r="J346" s="30"/>
      <c r="K346" s="32"/>
      <c r="L346" s="37"/>
      <c r="M346" s="37"/>
      <c r="N346" s="38"/>
      <c r="O346" s="38"/>
      <c r="P346" s="38"/>
      <c r="Q346" s="38"/>
      <c r="R346" s="38"/>
      <c r="S346" s="39"/>
      <c r="T346" s="39"/>
      <c r="U346"/>
      <c r="V346"/>
      <c r="W346"/>
      <c r="X346" s="48"/>
      <c r="Y346" s="41"/>
    </row>
    <row r="347" spans="1:25" ht="15" x14ac:dyDescent="0.25">
      <c r="A347"/>
      <c r="B347"/>
      <c r="C347" s="29"/>
      <c r="D347" s="30"/>
      <c r="E347" s="32"/>
      <c r="F347" s="30"/>
      <c r="G347" s="32"/>
      <c r="H347" s="30"/>
      <c r="I347" s="30"/>
      <c r="J347" s="30"/>
      <c r="K347" s="32"/>
      <c r="L347" s="37"/>
      <c r="M347" s="37"/>
      <c r="N347" s="38"/>
      <c r="O347" s="38"/>
      <c r="P347" s="38"/>
      <c r="Q347" s="38"/>
      <c r="R347" s="38"/>
      <c r="S347" s="39"/>
      <c r="T347" s="39"/>
      <c r="U347"/>
      <c r="V347"/>
      <c r="W347"/>
      <c r="X347" s="48"/>
      <c r="Y347" s="41"/>
    </row>
    <row r="348" spans="1:25" ht="15" x14ac:dyDescent="0.25">
      <c r="A348"/>
      <c r="B348"/>
      <c r="C348" s="29"/>
      <c r="D348" s="30"/>
      <c r="E348" s="32"/>
      <c r="F348" s="30"/>
      <c r="G348" s="32"/>
      <c r="H348" s="30"/>
      <c r="I348" s="30"/>
      <c r="J348" s="30"/>
      <c r="K348" s="32"/>
      <c r="L348" s="37"/>
      <c r="M348" s="37"/>
      <c r="N348" s="38"/>
      <c r="O348" s="38"/>
      <c r="P348" s="38"/>
      <c r="Q348" s="38"/>
      <c r="R348" s="38"/>
      <c r="S348" s="39"/>
      <c r="T348" s="39"/>
      <c r="U348"/>
      <c r="V348"/>
      <c r="W348"/>
      <c r="X348" s="48"/>
      <c r="Y348" s="41"/>
    </row>
    <row r="349" spans="1:25" ht="15" x14ac:dyDescent="0.25">
      <c r="A349"/>
      <c r="B349"/>
      <c r="C349" s="29"/>
      <c r="D349" s="30"/>
      <c r="E349" s="32"/>
      <c r="F349" s="30"/>
      <c r="G349" s="32"/>
      <c r="H349" s="30"/>
      <c r="I349" s="30"/>
      <c r="J349" s="30"/>
      <c r="K349" s="32"/>
      <c r="L349" s="37"/>
      <c r="M349" s="37"/>
      <c r="N349" s="38"/>
      <c r="O349" s="38"/>
      <c r="P349" s="38"/>
      <c r="Q349" s="38"/>
      <c r="R349" s="38"/>
      <c r="S349" s="39"/>
      <c r="T349" s="39"/>
      <c r="U349"/>
      <c r="V349"/>
      <c r="W349"/>
      <c r="X349" s="48"/>
      <c r="Y349" s="41"/>
    </row>
    <row r="350" spans="1:25" ht="15" x14ac:dyDescent="0.25">
      <c r="A350"/>
      <c r="B350"/>
      <c r="C350" s="29"/>
      <c r="D350" s="30"/>
      <c r="E350" s="32"/>
      <c r="F350" s="30"/>
      <c r="G350" s="32"/>
      <c r="H350" s="30"/>
      <c r="I350" s="30"/>
      <c r="J350" s="30"/>
      <c r="K350" s="32"/>
      <c r="L350" s="37"/>
      <c r="M350" s="37"/>
      <c r="N350" s="38"/>
      <c r="O350" s="38"/>
      <c r="P350" s="38"/>
      <c r="Q350" s="38"/>
      <c r="R350" s="38"/>
      <c r="S350" s="39"/>
      <c r="T350" s="39"/>
      <c r="U350"/>
      <c r="V350"/>
      <c r="W350"/>
      <c r="X350" s="48"/>
      <c r="Y350" s="41"/>
    </row>
    <row r="351" spans="1:25" s="35" customFormat="1" ht="15" x14ac:dyDescent="0.25">
      <c r="A351"/>
      <c r="B351"/>
      <c r="C351" s="29"/>
      <c r="D351" s="30"/>
      <c r="E351" s="32"/>
      <c r="F351" s="30"/>
      <c r="G351" s="32"/>
      <c r="H351" s="30"/>
      <c r="I351" s="30"/>
      <c r="J351" s="30"/>
      <c r="K351" s="32"/>
      <c r="L351" s="37"/>
      <c r="M351" s="37"/>
      <c r="N351" s="38"/>
      <c r="O351" s="38"/>
      <c r="P351" s="38"/>
      <c r="Q351" s="38"/>
      <c r="R351" s="38"/>
      <c r="S351" s="39"/>
      <c r="T351" s="39"/>
      <c r="U351"/>
      <c r="V351"/>
      <c r="W351"/>
      <c r="X351" s="48"/>
      <c r="Y351" s="41"/>
    </row>
    <row r="352" spans="1:25" ht="15" x14ac:dyDescent="0.25">
      <c r="A352"/>
      <c r="B352"/>
      <c r="C352" s="29"/>
      <c r="D352" s="30"/>
      <c r="E352" s="32"/>
      <c r="F352" s="30"/>
      <c r="G352" s="32"/>
      <c r="H352" s="30"/>
      <c r="I352" s="30"/>
      <c r="J352" s="30"/>
      <c r="K352" s="32"/>
      <c r="L352" s="37"/>
      <c r="M352" s="37"/>
      <c r="N352" s="38"/>
      <c r="O352" s="38"/>
      <c r="P352" s="38"/>
      <c r="Q352" s="38"/>
      <c r="R352" s="38"/>
      <c r="S352" s="39"/>
      <c r="T352" s="39"/>
      <c r="U352"/>
      <c r="V352"/>
      <c r="W352"/>
      <c r="X352" s="48"/>
      <c r="Y352" s="41"/>
    </row>
    <row r="353" spans="1:25" ht="15" x14ac:dyDescent="0.25">
      <c r="A353"/>
      <c r="B353"/>
      <c r="C353" s="29"/>
      <c r="D353" s="30"/>
      <c r="E353" s="32"/>
      <c r="F353" s="30"/>
      <c r="G353" s="32"/>
      <c r="H353" s="30"/>
      <c r="I353" s="30"/>
      <c r="J353" s="30"/>
      <c r="K353" s="32"/>
      <c r="L353" s="37"/>
      <c r="M353" s="37"/>
      <c r="N353" s="38"/>
      <c r="O353" s="38"/>
      <c r="P353" s="38"/>
      <c r="Q353" s="38"/>
      <c r="R353" s="38"/>
      <c r="S353" s="39"/>
      <c r="T353" s="39"/>
      <c r="U353"/>
      <c r="V353"/>
      <c r="W353"/>
      <c r="X353" s="48"/>
      <c r="Y353" s="41"/>
    </row>
    <row r="354" spans="1:25" ht="15" x14ac:dyDescent="0.25">
      <c r="A354"/>
      <c r="B354"/>
      <c r="C354" s="29"/>
      <c r="D354" s="30"/>
      <c r="E354" s="32"/>
      <c r="F354" s="30"/>
      <c r="G354" s="32"/>
      <c r="H354" s="30"/>
      <c r="I354" s="30"/>
      <c r="J354" s="30"/>
      <c r="K354" s="32"/>
      <c r="L354" s="37"/>
      <c r="M354" s="37"/>
      <c r="N354" s="38"/>
      <c r="O354" s="38"/>
      <c r="P354" s="38"/>
      <c r="Q354" s="38"/>
      <c r="R354" s="38"/>
      <c r="S354" s="39"/>
      <c r="T354" s="39"/>
      <c r="U354"/>
      <c r="V354"/>
      <c r="W354"/>
      <c r="X354" s="48"/>
      <c r="Y354" s="41"/>
    </row>
    <row r="355" spans="1:25" ht="15" x14ac:dyDescent="0.25">
      <c r="A355"/>
      <c r="B355"/>
      <c r="C355" s="29"/>
      <c r="D355" s="30"/>
      <c r="E355" s="32"/>
      <c r="F355" s="30"/>
      <c r="G355" s="32"/>
      <c r="H355" s="30"/>
      <c r="I355" s="30"/>
      <c r="J355" s="30"/>
      <c r="K355" s="32"/>
      <c r="L355" s="37"/>
      <c r="M355" s="37"/>
      <c r="N355" s="38"/>
      <c r="O355" s="38"/>
      <c r="P355" s="38"/>
      <c r="Q355" s="38"/>
      <c r="R355" s="38"/>
      <c r="S355" s="39"/>
      <c r="T355" s="39"/>
      <c r="U355"/>
      <c r="V355"/>
      <c r="W355"/>
      <c r="X355" s="48"/>
      <c r="Y355" s="41"/>
    </row>
    <row r="356" spans="1:25" ht="15" x14ac:dyDescent="0.25">
      <c r="A356"/>
      <c r="B356"/>
      <c r="C356" s="29"/>
      <c r="D356" s="30"/>
      <c r="E356" s="32"/>
      <c r="F356" s="30"/>
      <c r="G356" s="32"/>
      <c r="H356" s="30"/>
      <c r="I356" s="30"/>
      <c r="J356" s="30"/>
      <c r="K356" s="32"/>
      <c r="L356" s="37"/>
      <c r="M356" s="37"/>
      <c r="N356" s="38"/>
      <c r="O356" s="38"/>
      <c r="P356" s="38"/>
      <c r="Q356" s="38"/>
      <c r="R356" s="38"/>
      <c r="S356" s="39"/>
      <c r="T356" s="39"/>
      <c r="U356"/>
      <c r="V356"/>
      <c r="W356"/>
      <c r="X356" s="48"/>
      <c r="Y356" s="41"/>
    </row>
    <row r="357" spans="1:25" ht="15" x14ac:dyDescent="0.25">
      <c r="A357"/>
      <c r="B357"/>
      <c r="C357" s="29"/>
      <c r="D357" s="30"/>
      <c r="E357" s="32"/>
      <c r="F357" s="30"/>
      <c r="G357" s="32"/>
      <c r="H357" s="30"/>
      <c r="I357" s="30"/>
      <c r="J357" s="30"/>
      <c r="K357" s="32"/>
      <c r="L357" s="37"/>
      <c r="M357" s="37"/>
      <c r="N357" s="38"/>
      <c r="O357" s="38"/>
      <c r="P357" s="38"/>
      <c r="Q357" s="38"/>
      <c r="R357" s="38"/>
      <c r="S357" s="39"/>
      <c r="T357" s="39"/>
      <c r="U357"/>
      <c r="V357"/>
      <c r="W357"/>
      <c r="X357" s="48"/>
      <c r="Y357" s="41"/>
    </row>
    <row r="358" spans="1:25" ht="15" x14ac:dyDescent="0.25">
      <c r="A358"/>
      <c r="B358"/>
      <c r="C358" s="29"/>
      <c r="D358" s="30"/>
      <c r="E358" s="32"/>
      <c r="F358" s="30"/>
      <c r="G358" s="32"/>
      <c r="H358" s="30"/>
      <c r="I358" s="30"/>
      <c r="J358" s="30"/>
      <c r="K358" s="32"/>
      <c r="L358" s="37"/>
      <c r="M358" s="37"/>
      <c r="N358" s="38"/>
      <c r="O358" s="38"/>
      <c r="P358" s="38"/>
      <c r="Q358" s="38"/>
      <c r="R358" s="38"/>
      <c r="S358" s="39"/>
      <c r="T358" s="39"/>
      <c r="U358"/>
      <c r="V358"/>
      <c r="W358"/>
      <c r="X358" s="48"/>
      <c r="Y358" s="41"/>
    </row>
    <row r="359" spans="1:25" ht="15" x14ac:dyDescent="0.25">
      <c r="A359"/>
      <c r="B359"/>
      <c r="C359" s="29"/>
      <c r="D359" s="30"/>
      <c r="E359" s="32"/>
      <c r="F359" s="30"/>
      <c r="G359" s="32"/>
      <c r="H359" s="30"/>
      <c r="I359" s="30"/>
      <c r="J359" s="30"/>
      <c r="K359" s="32"/>
      <c r="L359" s="37"/>
      <c r="M359" s="37"/>
      <c r="N359" s="38"/>
      <c r="O359" s="38"/>
      <c r="P359" s="38"/>
      <c r="Q359" s="38"/>
      <c r="R359" s="38"/>
      <c r="S359" s="39"/>
      <c r="T359" s="39"/>
      <c r="U359"/>
      <c r="V359"/>
      <c r="W359"/>
      <c r="X359" s="48"/>
      <c r="Y359" s="41"/>
    </row>
    <row r="360" spans="1:25" ht="15" x14ac:dyDescent="0.25">
      <c r="A360"/>
      <c r="B360"/>
      <c r="C360" s="29"/>
      <c r="D360" s="30"/>
      <c r="E360" s="32"/>
      <c r="F360" s="30"/>
      <c r="G360" s="32"/>
      <c r="H360" s="30"/>
      <c r="I360" s="30"/>
      <c r="J360" s="30"/>
      <c r="K360" s="32"/>
      <c r="L360" s="37"/>
      <c r="M360" s="37"/>
      <c r="N360" s="38"/>
      <c r="O360" s="38"/>
      <c r="P360" s="38"/>
      <c r="Q360" s="38"/>
      <c r="R360" s="38"/>
      <c r="S360" s="39"/>
      <c r="T360" s="39"/>
      <c r="U360"/>
      <c r="V360"/>
      <c r="W360"/>
      <c r="X360" s="48"/>
      <c r="Y360" s="41"/>
    </row>
    <row r="361" spans="1:25" ht="15" x14ac:dyDescent="0.25">
      <c r="A361"/>
      <c r="B361"/>
      <c r="C361" s="29"/>
      <c r="D361" s="30"/>
      <c r="E361" s="32"/>
      <c r="F361" s="30"/>
      <c r="G361" s="32"/>
      <c r="H361" s="30"/>
      <c r="I361" s="30"/>
      <c r="J361" s="30"/>
      <c r="K361" s="32"/>
      <c r="L361" s="37"/>
      <c r="M361" s="37"/>
      <c r="N361" s="38"/>
      <c r="O361" s="38"/>
      <c r="P361" s="38"/>
      <c r="Q361" s="38"/>
      <c r="R361" s="38"/>
      <c r="S361" s="39"/>
      <c r="T361" s="39"/>
      <c r="U361"/>
      <c r="V361"/>
      <c r="W361"/>
      <c r="X361" s="48"/>
      <c r="Y361" s="41"/>
    </row>
    <row r="362" spans="1:25" ht="15" x14ac:dyDescent="0.25">
      <c r="A362"/>
      <c r="B362"/>
      <c r="C362" s="29"/>
      <c r="D362" s="30"/>
      <c r="E362" s="32"/>
      <c r="F362" s="30"/>
      <c r="G362" s="32"/>
      <c r="H362" s="30"/>
      <c r="I362" s="30"/>
      <c r="J362" s="30"/>
      <c r="K362" s="32"/>
      <c r="L362" s="37"/>
      <c r="M362" s="37"/>
      <c r="N362" s="38"/>
      <c r="O362" s="38"/>
      <c r="P362" s="38"/>
      <c r="Q362" s="38"/>
      <c r="R362" s="38"/>
      <c r="S362" s="39"/>
      <c r="T362" s="39"/>
      <c r="U362"/>
      <c r="V362"/>
      <c r="W362"/>
      <c r="X362" s="48"/>
      <c r="Y362" s="41"/>
    </row>
    <row r="363" spans="1:25" ht="15" x14ac:dyDescent="0.25">
      <c r="A363"/>
      <c r="B363"/>
      <c r="C363" s="29"/>
      <c r="D363" s="30"/>
      <c r="E363" s="32"/>
      <c r="F363" s="30"/>
      <c r="G363" s="32"/>
      <c r="H363" s="30"/>
      <c r="I363" s="30"/>
      <c r="J363" s="30"/>
      <c r="K363" s="32"/>
      <c r="L363" s="37"/>
      <c r="M363" s="37"/>
      <c r="N363" s="38"/>
      <c r="O363" s="38"/>
      <c r="P363" s="38"/>
      <c r="Q363" s="38"/>
      <c r="R363" s="38"/>
      <c r="S363" s="39"/>
      <c r="T363" s="39"/>
      <c r="U363"/>
      <c r="V363"/>
      <c r="W363"/>
      <c r="X363" s="48"/>
      <c r="Y363" s="41"/>
    </row>
    <row r="364" spans="1:25" ht="15" x14ac:dyDescent="0.25">
      <c r="A364"/>
      <c r="B364"/>
      <c r="C364" s="29"/>
      <c r="D364" s="30"/>
      <c r="E364" s="32"/>
      <c r="F364" s="30"/>
      <c r="G364" s="32"/>
      <c r="H364" s="30"/>
      <c r="I364" s="30"/>
      <c r="J364" s="30"/>
      <c r="K364" s="32"/>
      <c r="L364" s="37"/>
      <c r="M364" s="37"/>
      <c r="N364" s="38"/>
      <c r="O364" s="38"/>
      <c r="P364" s="38"/>
      <c r="Q364" s="38"/>
      <c r="R364" s="38"/>
      <c r="S364" s="39"/>
      <c r="T364" s="39"/>
      <c r="U364"/>
      <c r="V364"/>
      <c r="W364"/>
      <c r="X364" s="48"/>
      <c r="Y364" s="41"/>
    </row>
    <row r="365" spans="1:25" ht="15" x14ac:dyDescent="0.25">
      <c r="A365"/>
      <c r="B365"/>
      <c r="C365" s="29"/>
      <c r="D365" s="30"/>
      <c r="E365" s="32"/>
      <c r="F365" s="30"/>
      <c r="G365" s="32"/>
      <c r="H365" s="30"/>
      <c r="I365" s="30"/>
      <c r="J365" s="30"/>
      <c r="K365" s="32"/>
      <c r="L365" s="37"/>
      <c r="M365" s="37"/>
      <c r="N365" s="38"/>
      <c r="O365" s="38"/>
      <c r="P365" s="38"/>
      <c r="Q365" s="38"/>
      <c r="R365" s="38"/>
      <c r="S365" s="39"/>
      <c r="T365" s="39"/>
      <c r="U365"/>
      <c r="V365"/>
      <c r="W365"/>
      <c r="X365" s="48"/>
      <c r="Y365" s="41"/>
    </row>
    <row r="366" spans="1:25" ht="15" x14ac:dyDescent="0.25">
      <c r="A366"/>
      <c r="B366"/>
      <c r="C366" s="29"/>
      <c r="D366" s="30"/>
      <c r="E366" s="32"/>
      <c r="F366" s="30"/>
      <c r="G366" s="32"/>
      <c r="H366" s="30"/>
      <c r="I366" s="30"/>
      <c r="J366" s="30"/>
      <c r="K366" s="32"/>
      <c r="L366" s="37"/>
      <c r="M366" s="37"/>
      <c r="N366" s="38"/>
      <c r="O366" s="38"/>
      <c r="P366" s="38"/>
      <c r="Q366" s="38"/>
      <c r="R366" s="38"/>
      <c r="S366" s="39"/>
      <c r="T366" s="39"/>
      <c r="U366"/>
      <c r="V366"/>
      <c r="W366"/>
      <c r="X366" s="48"/>
      <c r="Y366" s="41"/>
    </row>
    <row r="367" spans="1:25" ht="15" x14ac:dyDescent="0.25">
      <c r="A367"/>
      <c r="B367"/>
      <c r="C367" s="29"/>
      <c r="D367" s="30"/>
      <c r="E367" s="32"/>
      <c r="F367" s="30"/>
      <c r="G367" s="32"/>
      <c r="H367" s="30"/>
      <c r="I367" s="30"/>
      <c r="J367" s="30"/>
      <c r="K367" s="32"/>
      <c r="L367" s="37"/>
      <c r="M367" s="37"/>
      <c r="N367" s="38"/>
      <c r="O367" s="38"/>
      <c r="P367" s="38"/>
      <c r="Q367" s="38"/>
      <c r="R367" s="38"/>
      <c r="S367" s="39"/>
      <c r="T367" s="39"/>
      <c r="U367"/>
      <c r="V367"/>
      <c r="W367"/>
      <c r="X367" s="48"/>
      <c r="Y367" s="41"/>
    </row>
    <row r="368" spans="1:25" ht="15" x14ac:dyDescent="0.25">
      <c r="A368"/>
      <c r="B368"/>
      <c r="C368" s="29"/>
      <c r="D368" s="30"/>
      <c r="E368" s="32"/>
      <c r="F368" s="30"/>
      <c r="G368" s="32"/>
      <c r="H368" s="30"/>
      <c r="I368" s="30"/>
      <c r="J368" s="30"/>
      <c r="K368" s="32"/>
      <c r="L368" s="37"/>
      <c r="M368" s="37"/>
      <c r="N368" s="38"/>
      <c r="O368" s="38"/>
      <c r="P368" s="38"/>
      <c r="Q368" s="38"/>
      <c r="R368" s="38"/>
      <c r="S368" s="39"/>
      <c r="T368" s="39"/>
      <c r="U368"/>
      <c r="V368"/>
      <c r="W368"/>
      <c r="X368" s="48"/>
      <c r="Y368" s="41"/>
    </row>
    <row r="369" spans="1:25" s="35" customFormat="1" ht="15" x14ac:dyDescent="0.25">
      <c r="A369"/>
      <c r="B369"/>
      <c r="C369" s="29"/>
      <c r="D369" s="30"/>
      <c r="E369" s="32"/>
      <c r="F369" s="30"/>
      <c r="G369" s="32"/>
      <c r="H369" s="30"/>
      <c r="I369" s="30"/>
      <c r="J369" s="30"/>
      <c r="K369" s="32"/>
      <c r="L369" s="37"/>
      <c r="M369" s="37"/>
      <c r="N369" s="38"/>
      <c r="O369" s="38"/>
      <c r="P369" s="38"/>
      <c r="Q369" s="38"/>
      <c r="R369" s="38"/>
      <c r="S369" s="39"/>
      <c r="T369" s="39"/>
      <c r="U369"/>
      <c r="V369"/>
      <c r="W369"/>
      <c r="X369" s="48"/>
      <c r="Y369" s="41"/>
    </row>
    <row r="370" spans="1:25" ht="15" x14ac:dyDescent="0.25">
      <c r="A370"/>
      <c r="B370"/>
      <c r="C370" s="29"/>
      <c r="D370" s="30"/>
      <c r="E370" s="32"/>
      <c r="F370" s="30"/>
      <c r="G370" s="32"/>
      <c r="H370" s="30"/>
      <c r="I370" s="30"/>
      <c r="J370" s="30"/>
      <c r="K370" s="32"/>
      <c r="L370" s="37"/>
      <c r="M370" s="37"/>
      <c r="N370" s="38"/>
      <c r="O370" s="38"/>
      <c r="P370" s="38"/>
      <c r="Q370" s="38"/>
      <c r="R370" s="38"/>
      <c r="S370" s="39"/>
      <c r="T370" s="39"/>
      <c r="U370"/>
      <c r="V370"/>
      <c r="W370"/>
      <c r="X370" s="48"/>
      <c r="Y370" s="41"/>
    </row>
    <row r="371" spans="1:25" ht="15" x14ac:dyDescent="0.25">
      <c r="A371"/>
      <c r="B371"/>
      <c r="C371" s="29"/>
      <c r="D371" s="30"/>
      <c r="E371" s="32"/>
      <c r="F371" s="30"/>
      <c r="G371" s="32"/>
      <c r="H371" s="30"/>
      <c r="I371" s="30"/>
      <c r="J371" s="30"/>
      <c r="K371" s="32"/>
      <c r="L371" s="37"/>
      <c r="M371" s="37"/>
      <c r="N371" s="38"/>
      <c r="O371" s="38"/>
      <c r="P371" s="38"/>
      <c r="Q371" s="38"/>
      <c r="R371" s="38"/>
      <c r="S371" s="39"/>
      <c r="T371" s="39"/>
      <c r="U371"/>
      <c r="V371"/>
      <c r="W371"/>
      <c r="X371" s="48"/>
      <c r="Y371" s="41"/>
    </row>
    <row r="372" spans="1:25" ht="15" x14ac:dyDescent="0.25">
      <c r="A372"/>
      <c r="B372"/>
      <c r="C372" s="29"/>
      <c r="D372" s="30"/>
      <c r="E372" s="32"/>
      <c r="F372" s="30"/>
      <c r="G372" s="32"/>
      <c r="H372" s="30"/>
      <c r="I372" s="30"/>
      <c r="J372" s="30"/>
      <c r="K372" s="32"/>
      <c r="L372" s="37"/>
      <c r="M372" s="37"/>
      <c r="N372" s="38"/>
      <c r="O372" s="38"/>
      <c r="P372" s="38"/>
      <c r="Q372" s="38"/>
      <c r="R372" s="38"/>
      <c r="S372" s="39"/>
      <c r="T372" s="39"/>
      <c r="U372"/>
      <c r="V372"/>
      <c r="W372"/>
      <c r="X372" s="48"/>
      <c r="Y372" s="41"/>
    </row>
    <row r="373" spans="1:25" ht="15" x14ac:dyDescent="0.25">
      <c r="A373"/>
      <c r="B373"/>
      <c r="C373" s="29"/>
      <c r="D373" s="30"/>
      <c r="E373" s="32"/>
      <c r="F373" s="30"/>
      <c r="G373" s="32"/>
      <c r="H373" s="30"/>
      <c r="I373" s="30"/>
      <c r="J373" s="30"/>
      <c r="K373" s="32"/>
      <c r="L373" s="37"/>
      <c r="M373" s="37"/>
      <c r="N373" s="38"/>
      <c r="O373" s="38"/>
      <c r="P373" s="38"/>
      <c r="Q373" s="38"/>
      <c r="R373" s="38"/>
      <c r="S373" s="39"/>
      <c r="T373" s="39"/>
      <c r="U373"/>
      <c r="V373"/>
      <c r="W373"/>
      <c r="X373" s="48"/>
      <c r="Y373" s="41"/>
    </row>
    <row r="374" spans="1:25" ht="15" x14ac:dyDescent="0.25">
      <c r="A374"/>
      <c r="B374"/>
      <c r="C374" s="29"/>
      <c r="D374" s="30"/>
      <c r="E374" s="32"/>
      <c r="F374" s="30"/>
      <c r="G374" s="32"/>
      <c r="H374" s="30"/>
      <c r="I374" s="30"/>
      <c r="J374" s="30"/>
      <c r="K374" s="32"/>
      <c r="L374" s="37"/>
      <c r="M374" s="37"/>
      <c r="N374" s="38"/>
      <c r="O374" s="38"/>
      <c r="P374" s="38"/>
      <c r="Q374" s="38"/>
      <c r="R374" s="38"/>
      <c r="S374" s="39"/>
      <c r="T374" s="39"/>
      <c r="U374"/>
      <c r="V374"/>
      <c r="W374"/>
      <c r="X374" s="48"/>
      <c r="Y374" s="41"/>
    </row>
    <row r="375" spans="1:25" ht="15" x14ac:dyDescent="0.25">
      <c r="A375"/>
      <c r="B375"/>
      <c r="C375" s="29"/>
      <c r="D375" s="30"/>
      <c r="E375" s="32"/>
      <c r="F375" s="30"/>
      <c r="G375" s="32"/>
      <c r="H375" s="30"/>
      <c r="I375" s="30"/>
      <c r="J375" s="30"/>
      <c r="K375" s="32"/>
      <c r="L375" s="37"/>
      <c r="M375" s="37"/>
      <c r="N375" s="38"/>
      <c r="O375" s="38"/>
      <c r="P375" s="38"/>
      <c r="Q375" s="38"/>
      <c r="R375" s="38"/>
      <c r="S375" s="39"/>
      <c r="T375" s="39"/>
      <c r="U375"/>
      <c r="V375"/>
      <c r="W375"/>
      <c r="X375" s="48"/>
      <c r="Y375" s="41"/>
    </row>
    <row r="376" spans="1:25" ht="15" x14ac:dyDescent="0.25">
      <c r="A376"/>
      <c r="B376"/>
      <c r="C376" s="29"/>
      <c r="D376" s="30"/>
      <c r="E376" s="32"/>
      <c r="F376" s="30"/>
      <c r="G376" s="32"/>
      <c r="H376" s="30"/>
      <c r="I376" s="30"/>
      <c r="J376" s="30"/>
      <c r="K376" s="32"/>
      <c r="L376" s="37"/>
      <c r="M376" s="37"/>
      <c r="N376" s="38"/>
      <c r="O376" s="38"/>
      <c r="P376" s="38"/>
      <c r="Q376" s="38"/>
      <c r="R376" s="38"/>
      <c r="S376" s="39"/>
      <c r="T376" s="39"/>
      <c r="U376"/>
      <c r="V376"/>
      <c r="W376"/>
      <c r="X376" s="48"/>
      <c r="Y376" s="41"/>
    </row>
    <row r="377" spans="1:25" ht="15" x14ac:dyDescent="0.25">
      <c r="A377"/>
      <c r="B377"/>
      <c r="C377" s="29"/>
      <c r="D377" s="30"/>
      <c r="E377" s="32"/>
      <c r="F377" s="30"/>
      <c r="G377" s="32"/>
      <c r="H377" s="30"/>
      <c r="I377" s="30"/>
      <c r="J377" s="30"/>
      <c r="K377" s="32"/>
      <c r="L377" s="37"/>
      <c r="M377" s="37"/>
      <c r="N377" s="38"/>
      <c r="O377" s="38"/>
      <c r="P377" s="38"/>
      <c r="Q377" s="38"/>
      <c r="R377" s="38"/>
      <c r="S377" s="39"/>
      <c r="T377" s="39"/>
      <c r="U377"/>
      <c r="V377"/>
      <c r="W377"/>
      <c r="X377" s="48"/>
      <c r="Y377" s="41"/>
    </row>
    <row r="378" spans="1:25" ht="15" x14ac:dyDescent="0.25">
      <c r="A378"/>
      <c r="B378"/>
      <c r="C378" s="29"/>
      <c r="D378" s="30"/>
      <c r="E378" s="32"/>
      <c r="F378" s="30"/>
      <c r="G378" s="32"/>
      <c r="H378" s="30"/>
      <c r="I378" s="30"/>
      <c r="J378" s="30"/>
      <c r="K378" s="32"/>
      <c r="L378" s="37"/>
      <c r="M378" s="37"/>
      <c r="N378" s="38"/>
      <c r="O378" s="38"/>
      <c r="P378" s="38"/>
      <c r="Q378" s="38"/>
      <c r="R378" s="38"/>
      <c r="S378" s="39"/>
      <c r="T378" s="39"/>
      <c r="U378"/>
      <c r="V378"/>
      <c r="W378"/>
      <c r="X378" s="48"/>
      <c r="Y378" s="41"/>
    </row>
    <row r="379" spans="1:25" ht="15" x14ac:dyDescent="0.25">
      <c r="A379"/>
      <c r="B379"/>
      <c r="C379" s="29"/>
      <c r="D379" s="30"/>
      <c r="E379" s="32"/>
      <c r="F379" s="30"/>
      <c r="G379" s="32"/>
      <c r="H379" s="30"/>
      <c r="I379" s="30"/>
      <c r="J379" s="30"/>
      <c r="K379" s="32"/>
      <c r="L379" s="37"/>
      <c r="M379" s="37"/>
      <c r="N379" s="38"/>
      <c r="O379" s="38"/>
      <c r="P379" s="38"/>
      <c r="Q379" s="38"/>
      <c r="R379" s="38"/>
      <c r="S379" s="39"/>
      <c r="T379" s="39"/>
      <c r="U379"/>
      <c r="V379"/>
      <c r="W379"/>
      <c r="X379" s="48"/>
      <c r="Y379" s="41"/>
    </row>
    <row r="380" spans="1:25" ht="15" x14ac:dyDescent="0.25">
      <c r="A380"/>
      <c r="B380"/>
      <c r="C380" s="29"/>
      <c r="D380" s="30"/>
      <c r="E380" s="32"/>
      <c r="F380" s="30"/>
      <c r="G380" s="32"/>
      <c r="H380" s="30"/>
      <c r="I380" s="30"/>
      <c r="J380" s="30"/>
      <c r="K380" s="32"/>
      <c r="L380" s="37"/>
      <c r="M380" s="37"/>
      <c r="N380" s="38"/>
      <c r="O380" s="38"/>
      <c r="P380" s="38"/>
      <c r="Q380" s="38"/>
      <c r="R380" s="38"/>
      <c r="S380" s="39"/>
      <c r="T380" s="39"/>
      <c r="U380"/>
      <c r="V380"/>
      <c r="W380"/>
      <c r="X380" s="48"/>
      <c r="Y380" s="41"/>
    </row>
    <row r="381" spans="1:25" ht="15" x14ac:dyDescent="0.25">
      <c r="A381"/>
      <c r="B381"/>
      <c r="C381" s="29"/>
      <c r="D381" s="30"/>
      <c r="E381" s="32"/>
      <c r="F381" s="30"/>
      <c r="G381" s="32"/>
      <c r="H381" s="30"/>
      <c r="I381" s="30"/>
      <c r="J381" s="30"/>
      <c r="K381" s="32"/>
      <c r="L381" s="37"/>
      <c r="M381" s="37"/>
      <c r="N381" s="38"/>
      <c r="O381" s="38"/>
      <c r="P381" s="38"/>
      <c r="Q381" s="38"/>
      <c r="R381" s="38"/>
      <c r="S381" s="39"/>
      <c r="T381" s="39"/>
      <c r="U381"/>
      <c r="V381"/>
      <c r="W381"/>
      <c r="X381" s="48"/>
      <c r="Y381" s="41"/>
    </row>
    <row r="382" spans="1:25" ht="15" x14ac:dyDescent="0.25">
      <c r="A382"/>
      <c r="B382"/>
      <c r="C382" s="29"/>
      <c r="D382" s="30"/>
      <c r="E382" s="32"/>
      <c r="F382" s="30"/>
      <c r="G382" s="32"/>
      <c r="H382" s="30"/>
      <c r="I382" s="30"/>
      <c r="J382" s="30"/>
      <c r="K382" s="32"/>
      <c r="L382" s="37"/>
      <c r="M382" s="37"/>
      <c r="N382" s="38"/>
      <c r="O382" s="38"/>
      <c r="P382" s="38"/>
      <c r="Q382" s="38"/>
      <c r="R382" s="38"/>
      <c r="S382" s="39"/>
      <c r="T382" s="39"/>
      <c r="U382"/>
      <c r="V382"/>
      <c r="W382"/>
      <c r="X382" s="48"/>
      <c r="Y382" s="41"/>
    </row>
    <row r="383" spans="1:25" ht="15" x14ac:dyDescent="0.25">
      <c r="A383"/>
      <c r="B383"/>
      <c r="C383" s="29"/>
      <c r="D383" s="30"/>
      <c r="E383" s="32"/>
      <c r="F383" s="30"/>
      <c r="G383" s="32"/>
      <c r="H383" s="30"/>
      <c r="I383" s="30"/>
      <c r="J383" s="30"/>
      <c r="K383" s="32"/>
      <c r="L383" s="37"/>
      <c r="M383" s="37"/>
      <c r="N383" s="38"/>
      <c r="O383" s="38"/>
      <c r="P383" s="38"/>
      <c r="Q383" s="38"/>
      <c r="R383" s="38"/>
      <c r="S383" s="39"/>
      <c r="T383" s="39"/>
      <c r="U383"/>
      <c r="V383"/>
      <c r="W383"/>
      <c r="X383" s="48"/>
      <c r="Y383" s="41"/>
    </row>
    <row r="384" spans="1:25" ht="15" x14ac:dyDescent="0.25">
      <c r="A384"/>
      <c r="B384"/>
      <c r="C384" s="29"/>
      <c r="D384" s="30"/>
      <c r="E384" s="32"/>
      <c r="F384" s="30"/>
      <c r="G384" s="32"/>
      <c r="H384" s="30"/>
      <c r="I384" s="30"/>
      <c r="J384" s="30"/>
      <c r="K384" s="32"/>
      <c r="L384" s="37"/>
      <c r="M384" s="37"/>
      <c r="N384" s="38"/>
      <c r="O384" s="38"/>
      <c r="P384" s="38"/>
      <c r="Q384" s="38"/>
      <c r="R384" s="38"/>
      <c r="S384" s="39"/>
      <c r="T384" s="39"/>
      <c r="U384"/>
      <c r="V384"/>
      <c r="W384"/>
      <c r="X384" s="48"/>
      <c r="Y384" s="41"/>
    </row>
    <row r="385" spans="1:25" ht="15" x14ac:dyDescent="0.25">
      <c r="A385"/>
      <c r="B385"/>
      <c r="C385" s="29"/>
      <c r="D385" s="30"/>
      <c r="E385" s="32"/>
      <c r="F385" s="30"/>
      <c r="G385" s="32"/>
      <c r="H385" s="30"/>
      <c r="I385" s="30"/>
      <c r="J385" s="30"/>
      <c r="K385" s="32"/>
      <c r="L385" s="37"/>
      <c r="M385" s="37"/>
      <c r="N385" s="38"/>
      <c r="O385" s="38"/>
      <c r="P385" s="38"/>
      <c r="Q385" s="38"/>
      <c r="R385" s="38"/>
      <c r="S385" s="39"/>
      <c r="T385" s="39"/>
      <c r="U385"/>
      <c r="V385"/>
      <c r="W385"/>
      <c r="X385" s="48"/>
      <c r="Y385" s="41"/>
    </row>
    <row r="386" spans="1:25" ht="15" x14ac:dyDescent="0.25">
      <c r="A386"/>
      <c r="B386"/>
      <c r="C386" s="29"/>
      <c r="D386" s="30"/>
      <c r="E386" s="32"/>
      <c r="F386" s="30"/>
      <c r="G386" s="32"/>
      <c r="H386" s="30"/>
      <c r="I386" s="30"/>
      <c r="J386" s="30"/>
      <c r="K386" s="32"/>
      <c r="L386" s="37"/>
      <c r="M386" s="37"/>
      <c r="N386" s="38"/>
      <c r="O386" s="38"/>
      <c r="P386" s="38"/>
      <c r="Q386" s="38"/>
      <c r="R386" s="38"/>
      <c r="S386" s="39"/>
      <c r="T386" s="39"/>
      <c r="U386"/>
      <c r="V386"/>
      <c r="W386"/>
      <c r="X386" s="48"/>
      <c r="Y386" s="41"/>
    </row>
    <row r="387" spans="1:25" ht="15" x14ac:dyDescent="0.25">
      <c r="A387"/>
      <c r="B387"/>
      <c r="C387" s="29"/>
      <c r="D387" s="30"/>
      <c r="E387" s="32"/>
      <c r="F387" s="30"/>
      <c r="G387" s="32"/>
      <c r="H387" s="30"/>
      <c r="I387" s="30"/>
      <c r="J387" s="30"/>
      <c r="K387" s="32"/>
      <c r="L387" s="37"/>
      <c r="M387" s="37"/>
      <c r="N387" s="38"/>
      <c r="O387" s="38"/>
      <c r="P387" s="38"/>
      <c r="Q387" s="38"/>
      <c r="R387" s="38"/>
      <c r="S387" s="39"/>
      <c r="T387" s="39"/>
      <c r="U387"/>
      <c r="V387"/>
      <c r="W387"/>
      <c r="X387" s="48"/>
      <c r="Y387" s="41"/>
    </row>
    <row r="388" spans="1:25" ht="15" x14ac:dyDescent="0.25">
      <c r="A388"/>
      <c r="B388"/>
      <c r="C388" s="29"/>
      <c r="D388" s="30"/>
      <c r="E388" s="32"/>
      <c r="F388" s="30"/>
      <c r="G388" s="32"/>
      <c r="H388" s="30"/>
      <c r="I388" s="30"/>
      <c r="J388" s="30"/>
      <c r="K388" s="32"/>
      <c r="L388" s="37"/>
      <c r="M388" s="37"/>
      <c r="N388" s="38"/>
      <c r="O388" s="38"/>
      <c r="P388" s="38"/>
      <c r="Q388" s="38"/>
      <c r="R388" s="38"/>
      <c r="S388" s="39"/>
      <c r="T388" s="39"/>
      <c r="U388"/>
      <c r="V388"/>
      <c r="W388"/>
      <c r="X388" s="48"/>
      <c r="Y388" s="41"/>
    </row>
    <row r="389" spans="1:25" ht="15" x14ac:dyDescent="0.25">
      <c r="A389"/>
      <c r="B389"/>
      <c r="C389" s="29"/>
      <c r="D389" s="30"/>
      <c r="E389" s="32"/>
      <c r="F389" s="30"/>
      <c r="G389" s="32"/>
      <c r="H389" s="30"/>
      <c r="I389" s="30"/>
      <c r="J389" s="30"/>
      <c r="K389" s="32"/>
      <c r="L389" s="37"/>
      <c r="M389" s="37"/>
      <c r="N389" s="38"/>
      <c r="O389" s="38"/>
      <c r="P389" s="38"/>
      <c r="Q389" s="38"/>
      <c r="R389" s="38"/>
      <c r="S389" s="39"/>
      <c r="T389" s="39"/>
      <c r="U389"/>
      <c r="V389"/>
      <c r="W389"/>
      <c r="X389" s="48"/>
      <c r="Y389" s="41"/>
    </row>
    <row r="390" spans="1:25" ht="15" x14ac:dyDescent="0.25">
      <c r="A390"/>
      <c r="B390"/>
      <c r="C390" s="29"/>
      <c r="D390" s="30"/>
      <c r="E390" s="32"/>
      <c r="F390" s="30"/>
      <c r="G390" s="32"/>
      <c r="H390" s="30"/>
      <c r="I390" s="30"/>
      <c r="J390" s="30"/>
      <c r="K390" s="32"/>
      <c r="L390" s="37"/>
      <c r="M390" s="37"/>
      <c r="N390" s="38"/>
      <c r="O390" s="38"/>
      <c r="P390" s="38"/>
      <c r="Q390" s="38"/>
      <c r="R390" s="38"/>
      <c r="S390" s="39"/>
      <c r="T390" s="39"/>
      <c r="U390"/>
      <c r="V390"/>
      <c r="W390"/>
      <c r="X390" s="48"/>
      <c r="Y390" s="41"/>
    </row>
    <row r="391" spans="1:25" ht="15" x14ac:dyDescent="0.25">
      <c r="A391"/>
      <c r="B391"/>
      <c r="C391" s="29"/>
      <c r="D391" s="30"/>
      <c r="E391" s="32"/>
      <c r="F391" s="30"/>
      <c r="G391" s="32"/>
      <c r="H391" s="30"/>
      <c r="I391" s="30"/>
      <c r="J391" s="30"/>
      <c r="K391" s="32"/>
      <c r="L391" s="37"/>
      <c r="M391" s="37"/>
      <c r="N391" s="38"/>
      <c r="O391" s="38"/>
      <c r="P391" s="38"/>
      <c r="Q391" s="38"/>
      <c r="R391" s="38"/>
      <c r="S391" s="39"/>
      <c r="T391" s="39"/>
      <c r="U391"/>
      <c r="V391"/>
      <c r="W391"/>
      <c r="X391" s="48"/>
      <c r="Y391" s="41"/>
    </row>
    <row r="392" spans="1:25" ht="15" x14ac:dyDescent="0.25">
      <c r="A392"/>
      <c r="B392"/>
      <c r="C392" s="29"/>
      <c r="D392" s="30"/>
      <c r="E392" s="32"/>
      <c r="F392" s="30"/>
      <c r="G392" s="32"/>
      <c r="H392" s="30"/>
      <c r="I392" s="30"/>
      <c r="J392" s="30"/>
      <c r="K392" s="32"/>
      <c r="L392" s="37"/>
      <c r="M392" s="37"/>
      <c r="N392" s="38"/>
      <c r="O392" s="38"/>
      <c r="P392" s="38"/>
      <c r="Q392" s="38"/>
      <c r="R392" s="38"/>
      <c r="S392" s="39"/>
      <c r="T392" s="39"/>
      <c r="U392"/>
      <c r="V392"/>
      <c r="W392"/>
      <c r="X392" s="48"/>
      <c r="Y392" s="41"/>
    </row>
    <row r="393" spans="1:25" ht="15" x14ac:dyDescent="0.25">
      <c r="A393"/>
      <c r="B393"/>
      <c r="C393" s="29"/>
      <c r="D393" s="30"/>
      <c r="E393" s="32"/>
      <c r="F393" s="30"/>
      <c r="G393" s="32"/>
      <c r="H393" s="30"/>
      <c r="I393" s="30"/>
      <c r="J393" s="30"/>
      <c r="K393" s="32"/>
      <c r="L393" s="37"/>
      <c r="M393" s="37"/>
      <c r="N393" s="38"/>
      <c r="O393" s="38"/>
      <c r="P393" s="38"/>
      <c r="Q393" s="38"/>
      <c r="R393" s="38"/>
      <c r="S393" s="39"/>
      <c r="T393" s="39"/>
      <c r="U393"/>
      <c r="V393"/>
      <c r="W393"/>
      <c r="X393" s="48"/>
      <c r="Y393" s="41"/>
    </row>
    <row r="394" spans="1:25" ht="15" x14ac:dyDescent="0.25">
      <c r="A394"/>
      <c r="B394"/>
      <c r="C394" s="29"/>
      <c r="D394" s="30"/>
      <c r="E394" s="32"/>
      <c r="F394" s="30"/>
      <c r="G394" s="32"/>
      <c r="H394" s="30"/>
      <c r="I394" s="30"/>
      <c r="J394" s="30"/>
      <c r="K394" s="32"/>
      <c r="L394" s="37"/>
      <c r="M394" s="37"/>
      <c r="N394" s="38"/>
      <c r="O394" s="38"/>
      <c r="P394" s="38"/>
      <c r="Q394" s="38"/>
      <c r="R394" s="38"/>
      <c r="S394" s="39"/>
      <c r="T394" s="39"/>
      <c r="U394"/>
      <c r="V394"/>
      <c r="W394"/>
      <c r="X394" s="48"/>
      <c r="Y394" s="41"/>
    </row>
    <row r="395" spans="1:25" ht="15" x14ac:dyDescent="0.25">
      <c r="A395"/>
      <c r="B395"/>
      <c r="C395" s="29"/>
      <c r="D395" s="30"/>
      <c r="E395" s="32"/>
      <c r="F395" s="30"/>
      <c r="G395" s="32"/>
      <c r="H395" s="30"/>
      <c r="I395" s="30"/>
      <c r="J395" s="30"/>
      <c r="K395" s="32"/>
      <c r="L395" s="37"/>
      <c r="M395" s="37"/>
      <c r="N395" s="38"/>
      <c r="O395" s="38"/>
      <c r="P395" s="38"/>
      <c r="Q395" s="38"/>
      <c r="R395" s="38"/>
      <c r="S395" s="39"/>
      <c r="T395" s="39"/>
      <c r="U395"/>
      <c r="V395"/>
      <c r="W395"/>
      <c r="X395" s="48"/>
      <c r="Y395" s="41"/>
    </row>
    <row r="396" spans="1:25" s="35" customFormat="1" ht="15" x14ac:dyDescent="0.25">
      <c r="A396"/>
      <c r="B396"/>
      <c r="C396" s="29"/>
      <c r="D396" s="30"/>
      <c r="E396" s="32"/>
      <c r="F396" s="30"/>
      <c r="G396" s="32"/>
      <c r="H396" s="30"/>
      <c r="I396" s="30"/>
      <c r="J396" s="30"/>
      <c r="K396" s="32"/>
      <c r="L396" s="37"/>
      <c r="M396" s="37"/>
      <c r="N396" s="38"/>
      <c r="O396" s="38"/>
      <c r="P396" s="38"/>
      <c r="Q396" s="38"/>
      <c r="R396" s="38"/>
      <c r="S396" s="39"/>
      <c r="T396" s="39"/>
      <c r="U396"/>
      <c r="V396"/>
      <c r="W396"/>
      <c r="X396" s="48"/>
      <c r="Y396" s="41"/>
    </row>
    <row r="397" spans="1:25" ht="15" x14ac:dyDescent="0.25">
      <c r="A397"/>
      <c r="B397"/>
      <c r="C397" s="29"/>
      <c r="D397" s="30"/>
      <c r="E397" s="32"/>
      <c r="F397" s="30"/>
      <c r="G397" s="32"/>
      <c r="H397" s="30"/>
      <c r="I397" s="30"/>
      <c r="J397" s="30"/>
      <c r="K397" s="32"/>
      <c r="L397" s="37"/>
      <c r="M397" s="37"/>
      <c r="N397" s="38"/>
      <c r="O397" s="38"/>
      <c r="P397" s="38"/>
      <c r="Q397" s="38"/>
      <c r="R397" s="38"/>
      <c r="S397" s="39"/>
      <c r="T397" s="39"/>
      <c r="U397"/>
      <c r="V397"/>
      <c r="W397"/>
      <c r="X397" s="48"/>
      <c r="Y397" s="41"/>
    </row>
    <row r="398" spans="1:25" ht="15" x14ac:dyDescent="0.25">
      <c r="A398"/>
      <c r="B398"/>
      <c r="C398" s="29"/>
      <c r="D398" s="30"/>
      <c r="E398" s="32"/>
      <c r="F398" s="30"/>
      <c r="G398" s="32"/>
      <c r="H398" s="30"/>
      <c r="I398" s="30"/>
      <c r="J398" s="30"/>
      <c r="K398" s="32"/>
      <c r="L398" s="37"/>
      <c r="M398" s="37"/>
      <c r="N398" s="38"/>
      <c r="O398" s="38"/>
      <c r="P398" s="38"/>
      <c r="Q398" s="38"/>
      <c r="R398" s="38"/>
      <c r="S398" s="39"/>
      <c r="T398" s="39"/>
      <c r="U398"/>
      <c r="V398"/>
      <c r="W398"/>
      <c r="X398" s="48"/>
      <c r="Y398" s="41"/>
    </row>
    <row r="399" spans="1:25" ht="15" x14ac:dyDescent="0.25">
      <c r="A399"/>
      <c r="B399"/>
      <c r="C399" s="29"/>
      <c r="D399" s="30"/>
      <c r="E399" s="32"/>
      <c r="F399" s="30"/>
      <c r="G399" s="32"/>
      <c r="H399" s="30"/>
      <c r="I399" s="30"/>
      <c r="J399" s="30"/>
      <c r="K399" s="32"/>
      <c r="L399" s="37"/>
      <c r="M399" s="37"/>
      <c r="N399" s="38"/>
      <c r="O399" s="38"/>
      <c r="P399" s="38"/>
      <c r="Q399" s="38"/>
      <c r="R399" s="38"/>
      <c r="S399" s="39"/>
      <c r="T399" s="39"/>
      <c r="U399"/>
      <c r="V399"/>
      <c r="W399"/>
      <c r="X399" s="48"/>
      <c r="Y399" s="41"/>
    </row>
    <row r="400" spans="1:25" ht="15" x14ac:dyDescent="0.25">
      <c r="A400"/>
      <c r="B400"/>
      <c r="C400" s="29"/>
      <c r="D400" s="30"/>
      <c r="E400" s="32"/>
      <c r="F400" s="30"/>
      <c r="G400" s="32"/>
      <c r="H400" s="30"/>
      <c r="I400" s="30"/>
      <c r="J400" s="30"/>
      <c r="K400" s="32"/>
      <c r="L400" s="37"/>
      <c r="M400" s="37"/>
      <c r="N400" s="38"/>
      <c r="O400" s="38"/>
      <c r="P400" s="38"/>
      <c r="Q400" s="38"/>
      <c r="R400" s="38"/>
      <c r="S400" s="39"/>
      <c r="T400" s="39"/>
      <c r="U400"/>
      <c r="V400"/>
      <c r="W400"/>
      <c r="X400" s="48"/>
      <c r="Y400" s="41"/>
    </row>
    <row r="401" spans="1:25" ht="15" x14ac:dyDescent="0.25">
      <c r="A401"/>
      <c r="B401"/>
      <c r="C401" s="29"/>
      <c r="D401" s="30"/>
      <c r="E401" s="32"/>
      <c r="F401" s="30"/>
      <c r="G401" s="32"/>
      <c r="H401" s="30"/>
      <c r="I401" s="30"/>
      <c r="J401" s="30"/>
      <c r="K401" s="32"/>
      <c r="L401" s="37"/>
      <c r="M401" s="37"/>
      <c r="N401" s="38"/>
      <c r="O401" s="38"/>
      <c r="P401" s="38"/>
      <c r="Q401" s="38"/>
      <c r="R401" s="38"/>
      <c r="S401" s="39"/>
      <c r="T401" s="39"/>
      <c r="U401"/>
      <c r="V401"/>
      <c r="W401"/>
      <c r="X401" s="48"/>
      <c r="Y401" s="41"/>
    </row>
    <row r="402" spans="1:25" ht="15" x14ac:dyDescent="0.25">
      <c r="A402"/>
      <c r="B402"/>
      <c r="C402" s="29"/>
      <c r="D402" s="30"/>
      <c r="E402" s="32"/>
      <c r="F402" s="30"/>
      <c r="G402" s="32"/>
      <c r="H402" s="30"/>
      <c r="I402" s="30"/>
      <c r="J402" s="30"/>
      <c r="K402" s="32"/>
      <c r="L402" s="37"/>
      <c r="M402" s="37"/>
      <c r="N402" s="38"/>
      <c r="O402" s="38"/>
      <c r="P402" s="38"/>
      <c r="Q402" s="38"/>
      <c r="R402" s="38"/>
      <c r="S402" s="39"/>
      <c r="T402" s="39"/>
      <c r="U402"/>
      <c r="V402"/>
      <c r="W402"/>
      <c r="X402" s="48"/>
      <c r="Y402" s="41"/>
    </row>
    <row r="403" spans="1:25" ht="15" x14ac:dyDescent="0.25">
      <c r="A403"/>
      <c r="B403"/>
      <c r="C403" s="29"/>
      <c r="D403" s="30"/>
      <c r="E403" s="32"/>
      <c r="F403" s="30"/>
      <c r="G403" s="32"/>
      <c r="H403" s="30"/>
      <c r="I403" s="30"/>
      <c r="J403" s="30"/>
      <c r="K403" s="32"/>
      <c r="L403" s="37"/>
      <c r="M403" s="37"/>
      <c r="N403" s="38"/>
      <c r="O403" s="38"/>
      <c r="P403" s="38"/>
      <c r="Q403" s="38"/>
      <c r="R403" s="38"/>
      <c r="S403" s="39"/>
      <c r="T403" s="39"/>
      <c r="U403"/>
      <c r="V403"/>
      <c r="W403"/>
      <c r="X403" s="48"/>
      <c r="Y403" s="41"/>
    </row>
    <row r="404" spans="1:25" ht="15" x14ac:dyDescent="0.25">
      <c r="A404"/>
      <c r="B404"/>
      <c r="C404" s="29"/>
      <c r="D404" s="30"/>
      <c r="E404" s="32"/>
      <c r="F404" s="30"/>
      <c r="G404" s="32"/>
      <c r="H404" s="30"/>
      <c r="I404" s="30"/>
      <c r="J404" s="30"/>
      <c r="K404" s="32"/>
      <c r="L404" s="37"/>
      <c r="M404" s="37"/>
      <c r="N404" s="38"/>
      <c r="O404" s="38"/>
      <c r="P404" s="38"/>
      <c r="Q404" s="38"/>
      <c r="R404" s="38"/>
      <c r="S404" s="39"/>
      <c r="T404" s="39"/>
      <c r="U404"/>
      <c r="V404"/>
      <c r="W404"/>
      <c r="X404" s="48"/>
      <c r="Y404" s="41"/>
    </row>
    <row r="405" spans="1:25" ht="15" x14ac:dyDescent="0.25">
      <c r="A405"/>
      <c r="B405"/>
      <c r="C405" s="29"/>
      <c r="D405" s="30"/>
      <c r="E405" s="32"/>
      <c r="F405" s="30"/>
      <c r="G405" s="32"/>
      <c r="H405" s="30"/>
      <c r="I405" s="30"/>
      <c r="J405" s="30"/>
      <c r="K405" s="32"/>
      <c r="L405" s="37"/>
      <c r="M405" s="37"/>
      <c r="N405" s="38"/>
      <c r="O405" s="38"/>
      <c r="P405" s="38"/>
      <c r="Q405" s="38"/>
      <c r="R405" s="38"/>
      <c r="S405" s="39"/>
      <c r="T405" s="39"/>
      <c r="U405"/>
      <c r="V405"/>
      <c r="W405"/>
      <c r="X405" s="48"/>
      <c r="Y405" s="41"/>
    </row>
    <row r="406" spans="1:25" ht="15" x14ac:dyDescent="0.25">
      <c r="A406"/>
      <c r="B406"/>
      <c r="C406" s="29"/>
      <c r="D406" s="30"/>
      <c r="E406" s="32"/>
      <c r="F406" s="30"/>
      <c r="G406" s="32"/>
      <c r="H406" s="30"/>
      <c r="I406" s="30"/>
      <c r="J406" s="30"/>
      <c r="K406" s="32"/>
      <c r="L406" s="37"/>
      <c r="M406" s="37"/>
      <c r="N406" s="38"/>
      <c r="O406" s="38"/>
      <c r="P406" s="38"/>
      <c r="Q406" s="38"/>
      <c r="R406" s="38"/>
      <c r="S406" s="39"/>
      <c r="T406" s="39"/>
      <c r="U406"/>
      <c r="V406"/>
      <c r="W406"/>
      <c r="X406" s="48"/>
      <c r="Y406" s="41"/>
    </row>
    <row r="407" spans="1:25" ht="15" x14ac:dyDescent="0.25">
      <c r="A407"/>
      <c r="B407"/>
      <c r="C407" s="29"/>
      <c r="D407" s="30"/>
      <c r="E407" s="32"/>
      <c r="F407" s="30"/>
      <c r="G407" s="32"/>
      <c r="H407" s="30"/>
      <c r="I407" s="30"/>
      <c r="J407" s="30"/>
      <c r="K407" s="32"/>
      <c r="L407" s="37"/>
      <c r="M407" s="37"/>
      <c r="N407" s="38"/>
      <c r="O407" s="38"/>
      <c r="P407" s="38"/>
      <c r="Q407" s="38"/>
      <c r="R407" s="38"/>
      <c r="S407" s="39"/>
      <c r="T407" s="39"/>
      <c r="U407"/>
      <c r="V407"/>
      <c r="W407"/>
      <c r="X407" s="48"/>
      <c r="Y407" s="41"/>
    </row>
    <row r="408" spans="1:25" ht="15" x14ac:dyDescent="0.25">
      <c r="A408"/>
      <c r="B408"/>
      <c r="C408" s="29"/>
      <c r="D408" s="30"/>
      <c r="E408" s="32"/>
      <c r="F408" s="30"/>
      <c r="G408" s="32"/>
      <c r="H408" s="30"/>
      <c r="I408" s="30"/>
      <c r="J408" s="30"/>
      <c r="K408" s="32"/>
      <c r="L408" s="37"/>
      <c r="M408" s="37"/>
      <c r="N408" s="38"/>
      <c r="O408" s="38"/>
      <c r="P408" s="38"/>
      <c r="Q408" s="38"/>
      <c r="R408" s="38"/>
      <c r="S408" s="39"/>
      <c r="T408" s="39"/>
      <c r="U408"/>
      <c r="V408"/>
      <c r="W408"/>
      <c r="X408" s="48"/>
      <c r="Y408" s="41"/>
    </row>
    <row r="409" spans="1:25" ht="15" x14ac:dyDescent="0.25">
      <c r="A409"/>
      <c r="B409"/>
      <c r="C409" s="29"/>
      <c r="D409" s="30"/>
      <c r="E409" s="32"/>
      <c r="F409" s="30"/>
      <c r="G409" s="32"/>
      <c r="H409" s="30"/>
      <c r="I409" s="30"/>
      <c r="J409" s="30"/>
      <c r="K409" s="32"/>
      <c r="L409" s="37"/>
      <c r="M409" s="37"/>
      <c r="N409" s="38"/>
      <c r="O409" s="38"/>
      <c r="P409" s="38"/>
      <c r="Q409" s="38"/>
      <c r="R409" s="38"/>
      <c r="S409" s="39"/>
      <c r="T409" s="39"/>
      <c r="U409"/>
      <c r="V409"/>
      <c r="W409"/>
      <c r="X409" s="48"/>
      <c r="Y409" s="41"/>
    </row>
    <row r="410" spans="1:25" ht="15" x14ac:dyDescent="0.25">
      <c r="A410"/>
      <c r="B410"/>
      <c r="C410" s="29"/>
      <c r="D410" s="30"/>
      <c r="E410" s="32"/>
      <c r="F410" s="30"/>
      <c r="G410" s="32"/>
      <c r="H410" s="30"/>
      <c r="I410" s="30"/>
      <c r="J410" s="30"/>
      <c r="K410" s="32"/>
      <c r="L410" s="37"/>
      <c r="M410" s="37"/>
      <c r="N410" s="38"/>
      <c r="O410" s="38"/>
      <c r="P410" s="38"/>
      <c r="Q410" s="38"/>
      <c r="R410" s="38"/>
      <c r="S410" s="39"/>
      <c r="T410" s="39"/>
      <c r="U410"/>
      <c r="V410"/>
      <c r="W410"/>
      <c r="X410" s="48"/>
      <c r="Y410" s="41"/>
    </row>
    <row r="411" spans="1:25" ht="15" x14ac:dyDescent="0.25">
      <c r="A411"/>
      <c r="B411"/>
      <c r="C411" s="29"/>
      <c r="D411" s="30"/>
      <c r="E411" s="32"/>
      <c r="F411" s="30"/>
      <c r="G411" s="32"/>
      <c r="H411" s="30"/>
      <c r="I411" s="30"/>
      <c r="J411" s="30"/>
      <c r="K411" s="32"/>
      <c r="L411" s="37"/>
      <c r="M411" s="37"/>
      <c r="N411" s="38"/>
      <c r="O411" s="38"/>
      <c r="P411" s="38"/>
      <c r="Q411" s="38"/>
      <c r="R411" s="38"/>
      <c r="S411" s="39"/>
      <c r="T411" s="39"/>
      <c r="U411"/>
      <c r="V411"/>
      <c r="W411"/>
      <c r="X411" s="48"/>
      <c r="Y411" s="41"/>
    </row>
    <row r="412" spans="1:25" ht="15" x14ac:dyDescent="0.25">
      <c r="A412"/>
      <c r="B412"/>
      <c r="C412" s="29"/>
      <c r="D412" s="30"/>
      <c r="E412" s="32"/>
      <c r="F412" s="30"/>
      <c r="G412" s="32"/>
      <c r="H412" s="30"/>
      <c r="I412" s="30"/>
      <c r="J412" s="30"/>
      <c r="K412" s="32"/>
      <c r="L412" s="37"/>
      <c r="M412" s="37"/>
      <c r="N412" s="38"/>
      <c r="O412" s="38"/>
      <c r="P412" s="38"/>
      <c r="Q412" s="38"/>
      <c r="R412" s="38"/>
      <c r="S412" s="39"/>
      <c r="T412" s="39"/>
      <c r="U412"/>
      <c r="V412"/>
      <c r="W412"/>
      <c r="X412" s="48"/>
      <c r="Y412" s="41"/>
    </row>
    <row r="413" spans="1:25" ht="15" x14ac:dyDescent="0.25">
      <c r="A413"/>
      <c r="B413"/>
      <c r="C413" s="29"/>
      <c r="D413" s="30"/>
      <c r="E413" s="32"/>
      <c r="F413" s="30"/>
      <c r="G413" s="32"/>
      <c r="H413" s="30"/>
      <c r="I413" s="30"/>
      <c r="J413" s="30"/>
      <c r="K413" s="32"/>
      <c r="L413" s="37"/>
      <c r="M413" s="37"/>
      <c r="N413" s="38"/>
      <c r="O413" s="38"/>
      <c r="P413" s="38"/>
      <c r="Q413" s="38"/>
      <c r="R413" s="38"/>
      <c r="S413" s="39"/>
      <c r="T413" s="39"/>
      <c r="U413"/>
      <c r="V413"/>
      <c r="W413"/>
      <c r="X413" s="48"/>
      <c r="Y413" s="41"/>
    </row>
    <row r="414" spans="1:25" ht="15" x14ac:dyDescent="0.25">
      <c r="A414"/>
      <c r="B414"/>
      <c r="C414" s="29"/>
      <c r="D414" s="30"/>
      <c r="E414" s="32"/>
      <c r="F414" s="30"/>
      <c r="G414" s="32"/>
      <c r="H414" s="30"/>
      <c r="I414" s="30"/>
      <c r="J414" s="30"/>
      <c r="K414" s="32"/>
      <c r="L414" s="37"/>
      <c r="M414" s="37"/>
      <c r="N414" s="38"/>
      <c r="O414" s="38"/>
      <c r="P414" s="38"/>
      <c r="Q414" s="38"/>
      <c r="R414" s="38"/>
      <c r="S414" s="39"/>
      <c r="T414" s="39"/>
      <c r="U414"/>
      <c r="V414"/>
      <c r="W414"/>
      <c r="X414" s="48"/>
      <c r="Y414" s="41"/>
    </row>
    <row r="415" spans="1:25" ht="15" x14ac:dyDescent="0.25">
      <c r="A415"/>
      <c r="B415"/>
      <c r="C415" s="29"/>
      <c r="D415" s="30"/>
      <c r="E415" s="32"/>
      <c r="F415" s="30"/>
      <c r="G415" s="32"/>
      <c r="H415" s="30"/>
      <c r="I415" s="30"/>
      <c r="J415" s="30"/>
      <c r="K415" s="32"/>
      <c r="L415" s="37"/>
      <c r="M415" s="37"/>
      <c r="N415" s="38"/>
      <c r="O415" s="38"/>
      <c r="P415" s="38"/>
      <c r="Q415" s="38"/>
      <c r="R415" s="38"/>
      <c r="S415" s="39"/>
      <c r="T415" s="39"/>
      <c r="U415"/>
      <c r="V415"/>
      <c r="W415"/>
      <c r="X415" s="48"/>
      <c r="Y415" s="41"/>
    </row>
    <row r="416" spans="1:25" ht="15" x14ac:dyDescent="0.25">
      <c r="A416"/>
      <c r="B416"/>
      <c r="C416" s="29"/>
      <c r="D416" s="30"/>
      <c r="E416" s="32"/>
      <c r="F416" s="30"/>
      <c r="G416" s="32"/>
      <c r="H416" s="30"/>
      <c r="I416" s="30"/>
      <c r="J416" s="30"/>
      <c r="K416" s="32"/>
      <c r="L416" s="37"/>
      <c r="M416" s="37"/>
      <c r="N416" s="38"/>
      <c r="O416" s="38"/>
      <c r="P416" s="38"/>
      <c r="Q416" s="38"/>
      <c r="R416" s="38"/>
      <c r="S416" s="39"/>
      <c r="T416" s="39"/>
      <c r="U416"/>
      <c r="V416"/>
      <c r="W416"/>
      <c r="X416" s="48"/>
      <c r="Y416" s="41"/>
    </row>
    <row r="417" spans="1:25" ht="15" x14ac:dyDescent="0.25">
      <c r="A417"/>
      <c r="B417"/>
      <c r="C417" s="29"/>
      <c r="D417" s="30"/>
      <c r="E417" s="32"/>
      <c r="F417" s="30"/>
      <c r="G417" s="32"/>
      <c r="H417" s="30"/>
      <c r="I417" s="30"/>
      <c r="J417" s="30"/>
      <c r="K417" s="32"/>
      <c r="L417" s="37"/>
      <c r="M417" s="37"/>
      <c r="N417" s="38"/>
      <c r="O417" s="38"/>
      <c r="P417" s="38"/>
      <c r="Q417" s="38"/>
      <c r="R417" s="38"/>
      <c r="S417" s="39"/>
      <c r="T417" s="39"/>
      <c r="U417"/>
      <c r="V417"/>
      <c r="W417"/>
      <c r="X417" s="48"/>
      <c r="Y417" s="41"/>
    </row>
    <row r="418" spans="1:25" s="35" customFormat="1" ht="15" x14ac:dyDescent="0.25">
      <c r="A418"/>
      <c r="B418"/>
      <c r="C418" s="29"/>
      <c r="D418" s="30"/>
      <c r="E418" s="32"/>
      <c r="F418" s="30"/>
      <c r="G418" s="32"/>
      <c r="H418" s="30"/>
      <c r="I418" s="30"/>
      <c r="J418" s="30"/>
      <c r="K418" s="32"/>
      <c r="L418" s="37"/>
      <c r="M418" s="37"/>
      <c r="N418" s="38"/>
      <c r="O418" s="38"/>
      <c r="P418" s="38"/>
      <c r="Q418" s="38"/>
      <c r="R418" s="38"/>
      <c r="S418" s="39"/>
      <c r="T418" s="39"/>
      <c r="U418"/>
      <c r="V418"/>
      <c r="W418"/>
      <c r="X418" s="48"/>
      <c r="Y418" s="41"/>
    </row>
    <row r="419" spans="1:25" s="35" customFormat="1" ht="15" x14ac:dyDescent="0.25">
      <c r="A419" s="28"/>
      <c r="B419" s="28"/>
      <c r="C419" s="29"/>
      <c r="D419" s="30"/>
      <c r="E419" s="32"/>
      <c r="F419" s="30"/>
      <c r="G419" s="32"/>
      <c r="H419" s="30"/>
      <c r="I419" s="30"/>
      <c r="J419" s="30"/>
      <c r="K419" s="32"/>
      <c r="L419" s="37"/>
      <c r="M419" s="37"/>
      <c r="N419" s="38"/>
      <c r="O419" s="38"/>
      <c r="P419" s="38"/>
      <c r="Q419" s="38"/>
      <c r="R419" s="38"/>
      <c r="S419" s="39"/>
      <c r="T419" s="39"/>
      <c r="U419" s="28"/>
      <c r="V419" s="28"/>
      <c r="W419" s="28"/>
      <c r="X419" s="49"/>
      <c r="Y419" s="41"/>
    </row>
    <row r="420" spans="1:25" ht="15" x14ac:dyDescent="0.25">
      <c r="A420"/>
      <c r="B420"/>
      <c r="C420" s="29"/>
      <c r="D420" s="30"/>
      <c r="E420" s="32"/>
      <c r="F420" s="30"/>
      <c r="G420" s="32"/>
      <c r="H420" s="30"/>
      <c r="I420" s="30"/>
      <c r="J420" s="30"/>
      <c r="K420" s="32"/>
      <c r="L420" s="37"/>
      <c r="M420" s="37"/>
      <c r="N420" s="38"/>
      <c r="O420" s="38"/>
      <c r="P420" s="38"/>
      <c r="Q420" s="38"/>
      <c r="R420" s="38"/>
      <c r="S420" s="39"/>
      <c r="T420" s="39"/>
      <c r="U420"/>
      <c r="V420"/>
      <c r="W420"/>
      <c r="X420" s="48"/>
      <c r="Y420" s="41"/>
    </row>
    <row r="421" spans="1:25" ht="15" x14ac:dyDescent="0.25">
      <c r="A421"/>
      <c r="B421"/>
      <c r="C421" s="29"/>
      <c r="D421" s="30"/>
      <c r="E421" s="32"/>
      <c r="F421" s="30"/>
      <c r="G421" s="32"/>
      <c r="H421" s="30"/>
      <c r="I421" s="30"/>
      <c r="J421" s="30"/>
      <c r="K421" s="32"/>
      <c r="L421" s="37"/>
      <c r="M421" s="37"/>
      <c r="N421" s="38"/>
      <c r="O421" s="38"/>
      <c r="P421" s="38"/>
      <c r="Q421" s="38"/>
      <c r="R421" s="38"/>
      <c r="S421" s="39"/>
      <c r="T421" s="39"/>
      <c r="U421"/>
      <c r="V421"/>
      <c r="W421"/>
      <c r="X421" s="48"/>
      <c r="Y421" s="41"/>
    </row>
    <row r="422" spans="1:25" ht="15" x14ac:dyDescent="0.25">
      <c r="A422"/>
      <c r="B422"/>
      <c r="C422" s="29"/>
      <c r="D422" s="30"/>
      <c r="E422" s="32"/>
      <c r="F422" s="30"/>
      <c r="G422" s="32"/>
      <c r="H422" s="30"/>
      <c r="I422" s="30"/>
      <c r="J422" s="30"/>
      <c r="K422" s="32"/>
      <c r="L422" s="37"/>
      <c r="M422" s="37"/>
      <c r="N422" s="38"/>
      <c r="O422" s="38"/>
      <c r="P422" s="38"/>
      <c r="Q422" s="38"/>
      <c r="R422" s="38"/>
      <c r="S422" s="39"/>
      <c r="T422" s="39"/>
      <c r="U422"/>
      <c r="V422"/>
      <c r="W422"/>
      <c r="X422" s="48"/>
      <c r="Y422" s="41"/>
    </row>
    <row r="423" spans="1:25" ht="15" x14ac:dyDescent="0.25">
      <c r="A423"/>
      <c r="B423"/>
      <c r="C423" s="29"/>
      <c r="D423" s="30"/>
      <c r="E423" s="32"/>
      <c r="F423" s="30"/>
      <c r="G423" s="32"/>
      <c r="H423" s="30"/>
      <c r="I423" s="30"/>
      <c r="J423" s="30"/>
      <c r="K423" s="32"/>
      <c r="L423" s="37"/>
      <c r="M423" s="37"/>
      <c r="N423" s="38"/>
      <c r="O423" s="38"/>
      <c r="P423" s="38"/>
      <c r="Q423" s="38"/>
      <c r="R423" s="38"/>
      <c r="S423" s="39"/>
      <c r="T423" s="39"/>
      <c r="U423"/>
      <c r="V423"/>
      <c r="W423"/>
      <c r="X423" s="48"/>
      <c r="Y423" s="41"/>
    </row>
    <row r="424" spans="1:25" ht="15" x14ac:dyDescent="0.25">
      <c r="A424"/>
      <c r="B424"/>
      <c r="C424" s="29"/>
      <c r="D424" s="30"/>
      <c r="E424" s="32"/>
      <c r="F424" s="30"/>
      <c r="G424" s="32"/>
      <c r="H424" s="30"/>
      <c r="I424" s="30"/>
      <c r="J424" s="30"/>
      <c r="K424" s="32"/>
      <c r="L424" s="37"/>
      <c r="M424" s="37"/>
      <c r="N424" s="38"/>
      <c r="O424" s="38"/>
      <c r="P424" s="38"/>
      <c r="Q424" s="38"/>
      <c r="R424" s="38"/>
      <c r="S424" s="39"/>
      <c r="T424" s="39"/>
      <c r="U424"/>
      <c r="V424"/>
      <c r="W424"/>
      <c r="X424" s="48"/>
      <c r="Y424" s="41"/>
    </row>
    <row r="425" spans="1:25" ht="15" x14ac:dyDescent="0.25">
      <c r="A425"/>
      <c r="B425"/>
      <c r="C425" s="29"/>
      <c r="D425" s="30"/>
      <c r="E425" s="32"/>
      <c r="F425" s="30"/>
      <c r="G425" s="32"/>
      <c r="H425" s="30"/>
      <c r="I425" s="30"/>
      <c r="J425" s="30"/>
      <c r="K425" s="32"/>
      <c r="L425" s="37"/>
      <c r="M425" s="37"/>
      <c r="N425" s="38"/>
      <c r="O425" s="38"/>
      <c r="P425" s="38"/>
      <c r="Q425" s="38"/>
      <c r="R425" s="38"/>
      <c r="S425" s="39"/>
      <c r="T425" s="39"/>
      <c r="U425"/>
      <c r="V425"/>
      <c r="W425"/>
      <c r="X425" s="48"/>
      <c r="Y425" s="41"/>
    </row>
    <row r="426" spans="1:25" ht="15" x14ac:dyDescent="0.25">
      <c r="A426"/>
      <c r="B426"/>
      <c r="C426" s="29"/>
      <c r="D426" s="30"/>
      <c r="E426" s="32"/>
      <c r="F426" s="30"/>
      <c r="G426" s="32"/>
      <c r="H426" s="30"/>
      <c r="I426" s="30"/>
      <c r="J426" s="30"/>
      <c r="K426" s="32"/>
      <c r="L426" s="37"/>
      <c r="M426" s="37"/>
      <c r="N426" s="38"/>
      <c r="O426" s="38"/>
      <c r="P426" s="38"/>
      <c r="Q426" s="38"/>
      <c r="R426" s="38"/>
      <c r="S426" s="39"/>
      <c r="T426" s="39"/>
      <c r="U426"/>
      <c r="V426"/>
      <c r="W426"/>
      <c r="X426" s="48"/>
      <c r="Y426" s="41"/>
    </row>
    <row r="427" spans="1:25" ht="15" x14ac:dyDescent="0.25">
      <c r="A427"/>
      <c r="B427"/>
      <c r="C427" s="29"/>
      <c r="D427" s="30"/>
      <c r="E427" s="32"/>
      <c r="F427" s="30"/>
      <c r="G427" s="32"/>
      <c r="H427" s="30"/>
      <c r="I427" s="30"/>
      <c r="J427" s="30"/>
      <c r="K427" s="32"/>
      <c r="L427" s="37"/>
      <c r="M427" s="37"/>
      <c r="N427" s="38"/>
      <c r="O427" s="38"/>
      <c r="P427" s="38"/>
      <c r="Q427" s="38"/>
      <c r="R427" s="38"/>
      <c r="S427" s="39"/>
      <c r="T427" s="39"/>
      <c r="U427"/>
      <c r="V427"/>
      <c r="W427"/>
      <c r="X427" s="48"/>
      <c r="Y427" s="41"/>
    </row>
    <row r="428" spans="1:25" ht="15" x14ac:dyDescent="0.25">
      <c r="A428"/>
      <c r="B428"/>
      <c r="C428" s="29"/>
      <c r="D428" s="30"/>
      <c r="E428" s="32"/>
      <c r="F428" s="30"/>
      <c r="G428" s="32"/>
      <c r="H428" s="30"/>
      <c r="I428" s="30"/>
      <c r="J428" s="30"/>
      <c r="K428" s="32"/>
      <c r="L428" s="37"/>
      <c r="M428" s="37"/>
      <c r="N428" s="38"/>
      <c r="O428" s="38"/>
      <c r="P428" s="38"/>
      <c r="Q428" s="38"/>
      <c r="R428" s="38"/>
      <c r="S428" s="39"/>
      <c r="T428" s="39"/>
      <c r="U428"/>
      <c r="V428"/>
      <c r="W428"/>
      <c r="X428" s="48"/>
      <c r="Y428" s="41"/>
    </row>
    <row r="429" spans="1:25" ht="15" x14ac:dyDescent="0.25">
      <c r="A429"/>
      <c r="B429"/>
      <c r="C429" s="29"/>
      <c r="D429" s="30"/>
      <c r="E429" s="32"/>
      <c r="F429" s="30"/>
      <c r="G429" s="32"/>
      <c r="H429" s="30"/>
      <c r="I429" s="30"/>
      <c r="J429" s="30"/>
      <c r="K429" s="32"/>
      <c r="L429" s="37"/>
      <c r="M429" s="37"/>
      <c r="N429" s="38"/>
      <c r="O429" s="38"/>
      <c r="P429" s="38"/>
      <c r="Q429" s="38"/>
      <c r="R429" s="38"/>
      <c r="S429" s="39"/>
      <c r="T429" s="39"/>
      <c r="U429"/>
      <c r="V429"/>
      <c r="W429"/>
      <c r="X429" s="48"/>
      <c r="Y429" s="41"/>
    </row>
    <row r="430" spans="1:25" ht="15" x14ac:dyDescent="0.25">
      <c r="A430"/>
      <c r="B430"/>
      <c r="C430" s="29"/>
      <c r="D430" s="30"/>
      <c r="E430" s="32"/>
      <c r="F430" s="30"/>
      <c r="G430" s="32"/>
      <c r="H430" s="30"/>
      <c r="I430" s="30"/>
      <c r="J430" s="30"/>
      <c r="K430" s="32"/>
      <c r="L430" s="37"/>
      <c r="M430" s="37"/>
      <c r="N430" s="38"/>
      <c r="O430" s="38"/>
      <c r="P430" s="38"/>
      <c r="Q430" s="38"/>
      <c r="R430" s="38"/>
      <c r="S430" s="39"/>
      <c r="T430" s="39"/>
      <c r="U430"/>
      <c r="V430"/>
      <c r="W430"/>
      <c r="X430" s="48"/>
      <c r="Y430" s="41"/>
    </row>
    <row r="431" spans="1:25" ht="15" x14ac:dyDescent="0.25">
      <c r="A431"/>
      <c r="B431"/>
      <c r="C431" s="29"/>
      <c r="D431" s="30"/>
      <c r="E431" s="32"/>
      <c r="F431" s="30"/>
      <c r="G431" s="32"/>
      <c r="H431" s="30"/>
      <c r="I431" s="30"/>
      <c r="J431" s="30"/>
      <c r="K431" s="32"/>
      <c r="L431" s="37"/>
      <c r="M431" s="37"/>
      <c r="N431" s="38"/>
      <c r="O431" s="38"/>
      <c r="P431" s="38"/>
      <c r="Q431" s="38"/>
      <c r="R431" s="38"/>
      <c r="S431" s="39"/>
      <c r="T431" s="39"/>
      <c r="U431"/>
      <c r="V431"/>
      <c r="W431"/>
      <c r="X431" s="48"/>
      <c r="Y431" s="41"/>
    </row>
    <row r="432" spans="1:25" ht="15" x14ac:dyDescent="0.25">
      <c r="A432"/>
      <c r="B432"/>
      <c r="C432" s="29"/>
      <c r="D432" s="30"/>
      <c r="E432" s="32"/>
      <c r="F432" s="30"/>
      <c r="G432" s="32"/>
      <c r="H432" s="30"/>
      <c r="I432" s="30"/>
      <c r="J432" s="30"/>
      <c r="K432" s="32"/>
      <c r="L432" s="37"/>
      <c r="M432" s="37"/>
      <c r="N432" s="38"/>
      <c r="O432" s="38"/>
      <c r="P432" s="38"/>
      <c r="Q432" s="38"/>
      <c r="R432" s="38"/>
      <c r="S432" s="39"/>
      <c r="T432" s="39"/>
      <c r="U432"/>
      <c r="V432"/>
      <c r="W432"/>
      <c r="X432" s="48"/>
      <c r="Y432" s="41"/>
    </row>
    <row r="433" spans="1:25" ht="15" x14ac:dyDescent="0.25">
      <c r="A433"/>
      <c r="B433"/>
      <c r="C433" s="29"/>
      <c r="D433" s="30"/>
      <c r="E433" s="32"/>
      <c r="F433" s="30"/>
      <c r="G433" s="32"/>
      <c r="H433" s="30"/>
      <c r="I433" s="30"/>
      <c r="J433" s="30"/>
      <c r="K433" s="32"/>
      <c r="L433" s="37"/>
      <c r="M433" s="37"/>
      <c r="N433" s="38"/>
      <c r="O433" s="38"/>
      <c r="P433" s="38"/>
      <c r="Q433" s="38"/>
      <c r="R433" s="38"/>
      <c r="S433" s="39"/>
      <c r="T433" s="39"/>
      <c r="U433"/>
      <c r="V433"/>
      <c r="W433"/>
      <c r="X433" s="48"/>
      <c r="Y433" s="41"/>
    </row>
    <row r="434" spans="1:25" ht="15" x14ac:dyDescent="0.25">
      <c r="A434"/>
      <c r="B434"/>
      <c r="C434" s="29"/>
      <c r="D434" s="30"/>
      <c r="E434" s="32"/>
      <c r="F434" s="30"/>
      <c r="G434" s="32"/>
      <c r="H434" s="30"/>
      <c r="I434" s="30"/>
      <c r="J434" s="30"/>
      <c r="K434" s="32"/>
      <c r="L434" s="37"/>
      <c r="M434" s="37"/>
      <c r="N434" s="38"/>
      <c r="O434" s="38"/>
      <c r="P434" s="38"/>
      <c r="Q434" s="38"/>
      <c r="R434" s="38"/>
      <c r="S434" s="39"/>
      <c r="T434" s="39"/>
      <c r="U434"/>
      <c r="V434"/>
      <c r="W434"/>
      <c r="X434" s="48"/>
      <c r="Y434" s="41"/>
    </row>
    <row r="435" spans="1:25" ht="15" x14ac:dyDescent="0.25">
      <c r="A435"/>
      <c r="B435"/>
      <c r="C435" s="29"/>
      <c r="D435" s="30"/>
      <c r="E435" s="32"/>
      <c r="F435" s="30"/>
      <c r="G435" s="32"/>
      <c r="H435" s="30"/>
      <c r="I435" s="30"/>
      <c r="J435" s="30"/>
      <c r="K435" s="32"/>
      <c r="L435" s="37"/>
      <c r="M435" s="37"/>
      <c r="N435" s="38"/>
      <c r="O435" s="38"/>
      <c r="P435" s="38"/>
      <c r="Q435" s="38"/>
      <c r="R435" s="38"/>
      <c r="S435" s="39"/>
      <c r="T435" s="39"/>
      <c r="U435"/>
      <c r="V435"/>
      <c r="W435"/>
      <c r="X435" s="48"/>
      <c r="Y435" s="41"/>
    </row>
    <row r="436" spans="1:25" ht="15" x14ac:dyDescent="0.25">
      <c r="A436"/>
      <c r="B436"/>
      <c r="C436" s="29"/>
      <c r="D436" s="30"/>
      <c r="E436" s="32"/>
      <c r="F436" s="30"/>
      <c r="G436" s="32"/>
      <c r="H436" s="30"/>
      <c r="I436" s="30"/>
      <c r="J436" s="30"/>
      <c r="K436" s="32"/>
      <c r="L436" s="37"/>
      <c r="M436" s="37"/>
      <c r="N436" s="38"/>
      <c r="O436" s="38"/>
      <c r="P436" s="38"/>
      <c r="Q436" s="38"/>
      <c r="R436" s="38"/>
      <c r="S436" s="39"/>
      <c r="T436" s="39"/>
      <c r="U436"/>
      <c r="V436"/>
      <c r="W436"/>
      <c r="X436" s="48"/>
      <c r="Y436" s="41"/>
    </row>
    <row r="437" spans="1:25" ht="15" x14ac:dyDescent="0.25">
      <c r="A437"/>
      <c r="B437"/>
      <c r="C437" s="29"/>
      <c r="D437" s="30"/>
      <c r="E437" s="32"/>
      <c r="F437" s="30"/>
      <c r="G437" s="32"/>
      <c r="H437" s="30"/>
      <c r="I437" s="30"/>
      <c r="J437" s="30"/>
      <c r="K437" s="32"/>
      <c r="L437" s="37"/>
      <c r="M437" s="37"/>
      <c r="N437" s="38"/>
      <c r="O437" s="38"/>
      <c r="P437" s="38"/>
      <c r="Q437" s="38"/>
      <c r="R437" s="38"/>
      <c r="S437" s="39"/>
      <c r="T437" s="39"/>
      <c r="U437"/>
      <c r="V437"/>
      <c r="W437"/>
      <c r="X437" s="48"/>
      <c r="Y437" s="41"/>
    </row>
    <row r="438" spans="1:25" ht="15" x14ac:dyDescent="0.25">
      <c r="A438"/>
      <c r="B438"/>
      <c r="C438" s="29"/>
      <c r="D438" s="30"/>
      <c r="E438" s="32"/>
      <c r="F438" s="30"/>
      <c r="G438" s="32"/>
      <c r="H438" s="30"/>
      <c r="I438" s="30"/>
      <c r="J438" s="30"/>
      <c r="K438" s="32"/>
      <c r="L438" s="37"/>
      <c r="M438" s="37"/>
      <c r="N438" s="38"/>
      <c r="O438" s="38"/>
      <c r="P438" s="38"/>
      <c r="Q438" s="38"/>
      <c r="R438" s="38"/>
      <c r="S438" s="39"/>
      <c r="T438" s="39"/>
      <c r="U438"/>
      <c r="V438"/>
      <c r="W438"/>
      <c r="X438" s="48"/>
      <c r="Y438" s="41"/>
    </row>
    <row r="439" spans="1:25" ht="15" x14ac:dyDescent="0.25">
      <c r="A439"/>
      <c r="B439"/>
      <c r="C439" s="29"/>
      <c r="D439" s="30"/>
      <c r="E439" s="32"/>
      <c r="F439" s="30"/>
      <c r="G439" s="32"/>
      <c r="H439" s="30"/>
      <c r="I439" s="30"/>
      <c r="J439" s="30"/>
      <c r="K439" s="32"/>
      <c r="L439" s="37"/>
      <c r="M439" s="37"/>
      <c r="N439" s="38"/>
      <c r="O439" s="38"/>
      <c r="P439" s="38"/>
      <c r="Q439" s="38"/>
      <c r="R439" s="38"/>
      <c r="S439" s="39"/>
      <c r="T439" s="39"/>
      <c r="U439"/>
      <c r="V439"/>
      <c r="W439"/>
      <c r="X439" s="48"/>
      <c r="Y439" s="41"/>
    </row>
    <row r="440" spans="1:25" ht="15" x14ac:dyDescent="0.25">
      <c r="A440"/>
      <c r="B440"/>
      <c r="C440" s="29"/>
      <c r="D440" s="30"/>
      <c r="E440" s="32"/>
      <c r="F440" s="30"/>
      <c r="G440" s="32"/>
      <c r="H440" s="30"/>
      <c r="I440" s="30"/>
      <c r="J440" s="30"/>
      <c r="K440" s="32"/>
      <c r="L440" s="37"/>
      <c r="M440" s="37"/>
      <c r="N440" s="38"/>
      <c r="O440" s="38"/>
      <c r="P440" s="38"/>
      <c r="Q440" s="38"/>
      <c r="R440" s="38"/>
      <c r="S440" s="39"/>
      <c r="T440" s="39"/>
      <c r="U440"/>
      <c r="V440"/>
      <c r="W440"/>
      <c r="X440" s="48"/>
      <c r="Y440" s="41"/>
    </row>
    <row r="441" spans="1:25" ht="15" x14ac:dyDescent="0.25">
      <c r="A441"/>
      <c r="B441"/>
      <c r="C441" s="29"/>
      <c r="D441" s="30"/>
      <c r="E441" s="32"/>
      <c r="F441" s="30"/>
      <c r="G441" s="32"/>
      <c r="H441" s="30"/>
      <c r="I441" s="30"/>
      <c r="J441" s="30"/>
      <c r="K441" s="32"/>
      <c r="L441" s="37"/>
      <c r="M441" s="37"/>
      <c r="N441" s="38"/>
      <c r="O441" s="38"/>
      <c r="P441" s="38"/>
      <c r="Q441" s="38"/>
      <c r="R441" s="38"/>
      <c r="S441" s="39"/>
      <c r="T441" s="39"/>
      <c r="U441"/>
      <c r="V441"/>
      <c r="W441"/>
      <c r="X441" s="48"/>
      <c r="Y441" s="41"/>
    </row>
    <row r="442" spans="1:25" ht="15" x14ac:dyDescent="0.25">
      <c r="A442"/>
      <c r="B442"/>
      <c r="C442" s="29"/>
      <c r="D442" s="30"/>
      <c r="E442" s="32"/>
      <c r="F442" s="30"/>
      <c r="G442" s="32"/>
      <c r="H442" s="30"/>
      <c r="I442" s="30"/>
      <c r="J442" s="30"/>
      <c r="K442" s="32"/>
      <c r="L442" s="37"/>
      <c r="M442" s="37"/>
      <c r="N442" s="38"/>
      <c r="O442" s="38"/>
      <c r="P442" s="38"/>
      <c r="Q442" s="38"/>
      <c r="R442" s="38"/>
      <c r="S442" s="39"/>
      <c r="T442" s="39"/>
      <c r="U442"/>
      <c r="V442"/>
      <c r="W442"/>
      <c r="X442" s="48"/>
      <c r="Y442" s="41"/>
    </row>
    <row r="443" spans="1:25" ht="15" x14ac:dyDescent="0.25">
      <c r="A443"/>
      <c r="B443"/>
      <c r="C443" s="29"/>
      <c r="D443" s="30"/>
      <c r="E443" s="32"/>
      <c r="F443" s="30"/>
      <c r="G443" s="32"/>
      <c r="H443" s="30"/>
      <c r="I443" s="30"/>
      <c r="J443" s="30"/>
      <c r="K443" s="32"/>
      <c r="L443" s="37"/>
      <c r="M443" s="37"/>
      <c r="N443" s="38"/>
      <c r="O443" s="38"/>
      <c r="P443" s="38"/>
      <c r="Q443" s="38"/>
      <c r="R443" s="38"/>
      <c r="S443" s="39"/>
      <c r="T443" s="39"/>
      <c r="U443"/>
      <c r="V443"/>
      <c r="W443"/>
      <c r="X443" s="48"/>
      <c r="Y443" s="41"/>
    </row>
    <row r="444" spans="1:25" ht="15" x14ac:dyDescent="0.25">
      <c r="A444"/>
      <c r="B444"/>
      <c r="C444" s="29"/>
      <c r="D444" s="30"/>
      <c r="E444" s="32"/>
      <c r="F444" s="30"/>
      <c r="G444" s="32"/>
      <c r="H444" s="30"/>
      <c r="I444" s="30"/>
      <c r="J444" s="30"/>
      <c r="K444" s="32"/>
      <c r="L444" s="37"/>
      <c r="M444" s="37"/>
      <c r="N444" s="38"/>
      <c r="O444" s="38"/>
      <c r="P444" s="38"/>
      <c r="Q444" s="38"/>
      <c r="R444" s="38"/>
      <c r="S444" s="39"/>
      <c r="T444" s="39"/>
      <c r="U444"/>
      <c r="V444"/>
      <c r="W444"/>
      <c r="X444" s="48"/>
      <c r="Y444" s="41"/>
    </row>
    <row r="445" spans="1:25" ht="15" x14ac:dyDescent="0.25">
      <c r="A445"/>
      <c r="B445"/>
      <c r="C445" s="29"/>
      <c r="D445" s="30"/>
      <c r="E445" s="32"/>
      <c r="F445" s="30"/>
      <c r="G445" s="32"/>
      <c r="H445" s="30"/>
      <c r="I445" s="30"/>
      <c r="J445" s="30"/>
      <c r="K445" s="32"/>
      <c r="L445" s="37"/>
      <c r="M445" s="37"/>
      <c r="N445" s="38"/>
      <c r="O445" s="38"/>
      <c r="P445" s="38"/>
      <c r="Q445" s="38"/>
      <c r="R445" s="38"/>
      <c r="S445" s="39"/>
      <c r="T445" s="39"/>
      <c r="U445"/>
      <c r="V445"/>
      <c r="W445"/>
      <c r="X445" s="48"/>
      <c r="Y445" s="41"/>
    </row>
    <row r="446" spans="1:25" ht="15" x14ac:dyDescent="0.25">
      <c r="A446"/>
      <c r="B446"/>
      <c r="C446" s="29"/>
      <c r="D446" s="30"/>
      <c r="E446" s="32"/>
      <c r="F446" s="30"/>
      <c r="G446" s="32"/>
      <c r="H446" s="30"/>
      <c r="I446" s="30"/>
      <c r="J446" s="30"/>
      <c r="K446" s="32"/>
      <c r="L446" s="37"/>
      <c r="M446" s="37"/>
      <c r="N446" s="38"/>
      <c r="O446" s="38"/>
      <c r="P446" s="38"/>
      <c r="Q446" s="38"/>
      <c r="R446" s="38"/>
      <c r="S446" s="39"/>
      <c r="T446" s="39"/>
      <c r="U446"/>
      <c r="V446"/>
      <c r="W446"/>
      <c r="X446" s="48"/>
      <c r="Y446" s="41"/>
    </row>
    <row r="447" spans="1:25" ht="15" x14ac:dyDescent="0.25">
      <c r="A447"/>
      <c r="B447"/>
      <c r="C447" s="29"/>
      <c r="D447" s="30"/>
      <c r="E447" s="32"/>
      <c r="F447" s="30"/>
      <c r="G447" s="32"/>
      <c r="H447" s="30"/>
      <c r="I447" s="30"/>
      <c r="J447" s="30"/>
      <c r="K447" s="32"/>
      <c r="L447" s="37"/>
      <c r="M447" s="37"/>
      <c r="N447" s="38"/>
      <c r="O447" s="38"/>
      <c r="P447" s="38"/>
      <c r="Q447" s="38"/>
      <c r="R447" s="38"/>
      <c r="S447" s="39"/>
      <c r="T447" s="39"/>
      <c r="U447"/>
      <c r="V447"/>
      <c r="W447"/>
      <c r="X447" s="48"/>
      <c r="Y447" s="41"/>
    </row>
    <row r="448" spans="1:25" ht="15" x14ac:dyDescent="0.25">
      <c r="A448"/>
      <c r="B448"/>
      <c r="C448" s="29"/>
      <c r="D448" s="30"/>
      <c r="E448" s="32"/>
      <c r="F448" s="30"/>
      <c r="G448" s="32"/>
      <c r="H448" s="30"/>
      <c r="I448" s="30"/>
      <c r="J448" s="30"/>
      <c r="K448" s="32"/>
      <c r="L448" s="37"/>
      <c r="M448" s="37"/>
      <c r="N448" s="38"/>
      <c r="O448" s="38"/>
      <c r="P448" s="38"/>
      <c r="Q448" s="38"/>
      <c r="R448" s="38"/>
      <c r="S448" s="39"/>
      <c r="T448" s="39"/>
      <c r="U448"/>
      <c r="V448"/>
      <c r="W448"/>
      <c r="X448" s="48"/>
      <c r="Y448" s="41"/>
    </row>
    <row r="449" spans="1:25" ht="15" x14ac:dyDescent="0.25">
      <c r="A449"/>
      <c r="B449"/>
      <c r="C449" s="29"/>
      <c r="D449" s="30"/>
      <c r="E449" s="32"/>
      <c r="F449" s="30"/>
      <c r="G449" s="32"/>
      <c r="H449" s="30"/>
      <c r="I449" s="30"/>
      <c r="J449" s="30"/>
      <c r="K449" s="32"/>
      <c r="L449" s="37"/>
      <c r="M449" s="37"/>
      <c r="N449" s="38"/>
      <c r="O449" s="38"/>
      <c r="P449" s="38"/>
      <c r="Q449" s="38"/>
      <c r="R449" s="38"/>
      <c r="S449" s="39"/>
      <c r="T449" s="39"/>
      <c r="U449"/>
      <c r="V449"/>
      <c r="W449"/>
      <c r="X449" s="48"/>
      <c r="Y449" s="41"/>
    </row>
    <row r="450" spans="1:25" ht="15" x14ac:dyDescent="0.25">
      <c r="A450"/>
      <c r="B450"/>
      <c r="C450" s="29"/>
      <c r="D450" s="30"/>
      <c r="E450" s="32"/>
      <c r="F450" s="30"/>
      <c r="G450" s="32"/>
      <c r="H450" s="30"/>
      <c r="I450" s="30"/>
      <c r="J450" s="30"/>
      <c r="K450" s="32"/>
      <c r="L450" s="37"/>
      <c r="M450" s="37"/>
      <c r="N450" s="38"/>
      <c r="O450" s="38"/>
      <c r="P450" s="38"/>
      <c r="Q450" s="38"/>
      <c r="R450" s="38"/>
      <c r="S450" s="39"/>
      <c r="T450" s="39"/>
      <c r="U450"/>
      <c r="V450"/>
      <c r="W450"/>
      <c r="X450" s="48"/>
      <c r="Y450" s="41"/>
    </row>
    <row r="451" spans="1:25" s="35" customFormat="1" ht="15" x14ac:dyDescent="0.25">
      <c r="A451" s="28"/>
      <c r="B451" s="28"/>
      <c r="C451" s="29"/>
      <c r="D451" s="30"/>
      <c r="E451" s="32"/>
      <c r="F451" s="30"/>
      <c r="G451" s="32"/>
      <c r="H451" s="30"/>
      <c r="I451" s="30"/>
      <c r="J451" s="30"/>
      <c r="K451" s="32"/>
      <c r="L451" s="37"/>
      <c r="M451" s="37"/>
      <c r="N451" s="38"/>
      <c r="O451" s="38"/>
      <c r="P451" s="38"/>
      <c r="Q451" s="38"/>
      <c r="R451" s="38"/>
      <c r="S451" s="39"/>
      <c r="T451" s="39"/>
      <c r="U451" s="28"/>
      <c r="V451" s="28"/>
      <c r="W451" s="28"/>
      <c r="X451" s="49"/>
      <c r="Y451" s="41"/>
    </row>
    <row r="452" spans="1:25" ht="15" x14ac:dyDescent="0.25">
      <c r="A452"/>
      <c r="B452"/>
      <c r="C452" s="29"/>
      <c r="D452" s="30"/>
      <c r="E452" s="32"/>
      <c r="F452" s="30"/>
      <c r="G452" s="32"/>
      <c r="H452" s="30"/>
      <c r="I452" s="30"/>
      <c r="J452" s="30"/>
      <c r="K452" s="32"/>
      <c r="L452" s="37"/>
      <c r="M452" s="37"/>
      <c r="N452" s="38"/>
      <c r="O452" s="38"/>
      <c r="P452" s="38"/>
      <c r="Q452" s="38"/>
      <c r="R452" s="38"/>
      <c r="S452" s="39"/>
      <c r="T452" s="39"/>
      <c r="U452"/>
      <c r="V452"/>
      <c r="W452"/>
      <c r="X452" s="48"/>
      <c r="Y452" s="41"/>
    </row>
    <row r="453" spans="1:25" ht="15" x14ac:dyDescent="0.25">
      <c r="A453"/>
      <c r="B453"/>
      <c r="C453" s="29"/>
      <c r="D453" s="30"/>
      <c r="E453" s="32"/>
      <c r="F453" s="30"/>
      <c r="G453" s="32"/>
      <c r="H453" s="30"/>
      <c r="I453" s="30"/>
      <c r="J453" s="30"/>
      <c r="K453" s="32"/>
      <c r="L453" s="37"/>
      <c r="M453" s="37"/>
      <c r="N453" s="38"/>
      <c r="O453" s="38"/>
      <c r="P453" s="38"/>
      <c r="Q453" s="38"/>
      <c r="R453" s="38"/>
      <c r="S453" s="39"/>
      <c r="T453" s="39"/>
      <c r="U453"/>
      <c r="V453"/>
      <c r="W453"/>
      <c r="X453" s="48"/>
      <c r="Y453" s="41"/>
    </row>
    <row r="454" spans="1:25" ht="15" x14ac:dyDescent="0.25">
      <c r="A454"/>
      <c r="B454"/>
      <c r="C454" s="29"/>
      <c r="D454" s="30"/>
      <c r="E454" s="32"/>
      <c r="F454" s="30"/>
      <c r="G454" s="32"/>
      <c r="H454" s="30"/>
      <c r="I454" s="30"/>
      <c r="J454" s="30"/>
      <c r="K454" s="32"/>
      <c r="L454" s="37"/>
      <c r="M454" s="37"/>
      <c r="N454" s="38"/>
      <c r="O454" s="38"/>
      <c r="P454" s="38"/>
      <c r="Q454" s="38"/>
      <c r="R454" s="38"/>
      <c r="S454" s="39"/>
      <c r="T454" s="39"/>
      <c r="U454"/>
      <c r="V454"/>
      <c r="W454"/>
      <c r="X454" s="48"/>
      <c r="Y454" s="41"/>
    </row>
    <row r="455" spans="1:25" s="35" customFormat="1" ht="15" x14ac:dyDescent="0.25">
      <c r="A455"/>
      <c r="B455"/>
      <c r="C455" s="29"/>
      <c r="D455" s="30"/>
      <c r="E455" s="32"/>
      <c r="F455" s="30"/>
      <c r="G455" s="32"/>
      <c r="H455" s="30"/>
      <c r="I455" s="30"/>
      <c r="J455" s="30"/>
      <c r="K455" s="32"/>
      <c r="L455" s="37"/>
      <c r="M455" s="37"/>
      <c r="N455" s="38"/>
      <c r="O455" s="38"/>
      <c r="P455" s="38"/>
      <c r="Q455" s="38"/>
      <c r="R455" s="38"/>
      <c r="S455" s="39"/>
      <c r="T455" s="39"/>
      <c r="U455"/>
      <c r="V455"/>
      <c r="W455"/>
      <c r="X455" s="48"/>
      <c r="Y455" s="41"/>
    </row>
    <row r="456" spans="1:25" ht="15" x14ac:dyDescent="0.25">
      <c r="A456"/>
      <c r="B456"/>
      <c r="C456" s="29"/>
      <c r="D456" s="30"/>
      <c r="E456" s="32"/>
      <c r="F456" s="30"/>
      <c r="G456" s="32"/>
      <c r="H456" s="30"/>
      <c r="I456" s="30"/>
      <c r="J456" s="30"/>
      <c r="K456" s="32"/>
      <c r="L456" s="37"/>
      <c r="M456" s="37"/>
      <c r="N456" s="38"/>
      <c r="O456" s="38"/>
      <c r="P456" s="38"/>
      <c r="Q456" s="38"/>
      <c r="R456" s="38"/>
      <c r="S456" s="39"/>
      <c r="T456" s="39"/>
      <c r="U456"/>
      <c r="V456"/>
      <c r="W456"/>
      <c r="X456" s="48"/>
      <c r="Y456" s="41"/>
    </row>
    <row r="457" spans="1:25" ht="15" x14ac:dyDescent="0.25">
      <c r="A457"/>
      <c r="B457"/>
      <c r="C457" s="29"/>
      <c r="D457" s="30"/>
      <c r="E457" s="32"/>
      <c r="F457" s="30"/>
      <c r="G457" s="32"/>
      <c r="H457" s="30"/>
      <c r="I457" s="30"/>
      <c r="J457" s="30"/>
      <c r="K457" s="32"/>
      <c r="L457" s="37"/>
      <c r="M457" s="37"/>
      <c r="N457" s="38"/>
      <c r="O457" s="38"/>
      <c r="P457" s="38"/>
      <c r="Q457" s="38"/>
      <c r="R457" s="38"/>
      <c r="S457" s="39"/>
      <c r="T457" s="39"/>
      <c r="U457"/>
      <c r="V457"/>
      <c r="W457"/>
      <c r="X457" s="48"/>
      <c r="Y457" s="41"/>
    </row>
    <row r="458" spans="1:25" ht="15" x14ac:dyDescent="0.25">
      <c r="A458"/>
      <c r="B458"/>
      <c r="C458" s="29"/>
      <c r="D458" s="30"/>
      <c r="E458" s="32"/>
      <c r="F458" s="30"/>
      <c r="G458" s="32"/>
      <c r="H458" s="30"/>
      <c r="I458" s="30"/>
      <c r="J458" s="30"/>
      <c r="K458" s="32"/>
      <c r="L458" s="37"/>
      <c r="M458" s="37"/>
      <c r="N458" s="38"/>
      <c r="O458" s="38"/>
      <c r="P458" s="38"/>
      <c r="Q458" s="38"/>
      <c r="R458" s="38"/>
      <c r="S458" s="39"/>
      <c r="T458" s="39"/>
      <c r="U458"/>
      <c r="V458"/>
      <c r="W458"/>
      <c r="X458" s="48"/>
      <c r="Y458" s="41"/>
    </row>
    <row r="459" spans="1:25" s="35" customFormat="1" ht="15" x14ac:dyDescent="0.25">
      <c r="A459"/>
      <c r="B459"/>
      <c r="C459" s="29"/>
      <c r="D459" s="30"/>
      <c r="E459" s="32"/>
      <c r="F459" s="30"/>
      <c r="G459" s="32"/>
      <c r="H459" s="30"/>
      <c r="I459" s="30"/>
      <c r="J459" s="30"/>
      <c r="K459" s="32"/>
      <c r="L459" s="37"/>
      <c r="M459" s="37"/>
      <c r="N459" s="38"/>
      <c r="O459" s="38"/>
      <c r="P459" s="38"/>
      <c r="Q459" s="38"/>
      <c r="R459" s="38"/>
      <c r="S459" s="39"/>
      <c r="T459" s="39"/>
      <c r="U459"/>
      <c r="V459"/>
      <c r="W459"/>
      <c r="X459" s="48"/>
      <c r="Y459" s="41"/>
    </row>
    <row r="460" spans="1:25" ht="15" x14ac:dyDescent="0.25">
      <c r="A460"/>
      <c r="B460"/>
      <c r="C460" s="29"/>
      <c r="D460" s="30"/>
      <c r="E460" s="32"/>
      <c r="F460" s="30"/>
      <c r="G460" s="32"/>
      <c r="H460" s="30"/>
      <c r="I460" s="30"/>
      <c r="J460" s="30"/>
      <c r="K460" s="32"/>
      <c r="L460" s="37"/>
      <c r="M460" s="37"/>
      <c r="N460" s="38"/>
      <c r="O460" s="38"/>
      <c r="P460" s="38"/>
      <c r="Q460" s="38"/>
      <c r="R460" s="38"/>
      <c r="S460" s="39"/>
      <c r="T460" s="39"/>
      <c r="U460"/>
      <c r="V460"/>
      <c r="W460"/>
      <c r="X460" s="48"/>
      <c r="Y460" s="41"/>
    </row>
    <row r="461" spans="1:25" ht="15" x14ac:dyDescent="0.25">
      <c r="A461"/>
      <c r="B461"/>
      <c r="C461" s="29"/>
      <c r="D461" s="30"/>
      <c r="E461" s="32"/>
      <c r="F461" s="30"/>
      <c r="G461" s="32"/>
      <c r="H461" s="30"/>
      <c r="I461" s="30"/>
      <c r="J461" s="30"/>
      <c r="K461" s="32"/>
      <c r="L461" s="37"/>
      <c r="M461" s="37"/>
      <c r="N461" s="38"/>
      <c r="O461" s="38"/>
      <c r="P461" s="38"/>
      <c r="Q461" s="38"/>
      <c r="R461" s="38"/>
      <c r="S461" s="39"/>
      <c r="T461" s="39"/>
      <c r="U461"/>
      <c r="V461"/>
      <c r="W461"/>
      <c r="X461" s="48"/>
      <c r="Y461" s="41"/>
    </row>
    <row r="462" spans="1:25" ht="15" x14ac:dyDescent="0.25">
      <c r="A462"/>
      <c r="B462"/>
      <c r="C462" s="29"/>
      <c r="D462" s="30"/>
      <c r="E462" s="32"/>
      <c r="F462" s="30"/>
      <c r="G462" s="32"/>
      <c r="H462" s="30"/>
      <c r="I462" s="30"/>
      <c r="J462" s="30"/>
      <c r="K462" s="32"/>
      <c r="L462" s="37"/>
      <c r="M462" s="37"/>
      <c r="N462" s="38"/>
      <c r="O462" s="38"/>
      <c r="P462" s="38"/>
      <c r="Q462" s="38"/>
      <c r="R462" s="38"/>
      <c r="S462" s="39"/>
      <c r="T462" s="39"/>
      <c r="U462"/>
      <c r="V462"/>
      <c r="W462"/>
      <c r="X462" s="48"/>
      <c r="Y462" s="41"/>
    </row>
    <row r="463" spans="1:25" ht="15" x14ac:dyDescent="0.25">
      <c r="A463"/>
      <c r="B463"/>
      <c r="C463" s="29"/>
      <c r="D463" s="30"/>
      <c r="E463" s="32"/>
      <c r="F463" s="30"/>
      <c r="G463" s="32"/>
      <c r="H463" s="30"/>
      <c r="I463" s="30"/>
      <c r="J463" s="30"/>
      <c r="K463" s="32"/>
      <c r="L463" s="37"/>
      <c r="M463" s="37"/>
      <c r="N463" s="38"/>
      <c r="O463" s="38"/>
      <c r="P463" s="38"/>
      <c r="Q463" s="38"/>
      <c r="R463" s="38"/>
      <c r="S463" s="39"/>
      <c r="T463" s="39"/>
      <c r="U463"/>
      <c r="V463"/>
      <c r="W463"/>
      <c r="X463" s="48"/>
      <c r="Y463" s="41"/>
    </row>
    <row r="464" spans="1:25" ht="15" x14ac:dyDescent="0.25">
      <c r="A464"/>
      <c r="B464"/>
      <c r="C464" s="29"/>
      <c r="D464" s="30"/>
      <c r="E464" s="32"/>
      <c r="F464" s="30"/>
      <c r="G464" s="32"/>
      <c r="H464" s="30"/>
      <c r="I464" s="30"/>
      <c r="J464" s="30"/>
      <c r="K464" s="32"/>
      <c r="L464" s="37"/>
      <c r="M464" s="37"/>
      <c r="N464" s="38"/>
      <c r="O464" s="38"/>
      <c r="P464" s="38"/>
      <c r="Q464" s="38"/>
      <c r="R464" s="38"/>
      <c r="S464" s="39"/>
      <c r="T464" s="39"/>
      <c r="U464"/>
      <c r="V464"/>
      <c r="W464"/>
      <c r="X464" s="48"/>
      <c r="Y464" s="41"/>
    </row>
    <row r="465" spans="1:25" ht="15" x14ac:dyDescent="0.25">
      <c r="A465"/>
      <c r="B465"/>
      <c r="C465" s="29"/>
      <c r="D465" s="30"/>
      <c r="E465" s="32"/>
      <c r="F465" s="30"/>
      <c r="G465" s="32"/>
      <c r="H465" s="30"/>
      <c r="I465" s="30"/>
      <c r="J465" s="30"/>
      <c r="K465" s="32"/>
      <c r="L465" s="37"/>
      <c r="M465" s="37"/>
      <c r="N465" s="38"/>
      <c r="O465" s="38"/>
      <c r="P465" s="38"/>
      <c r="Q465" s="38"/>
      <c r="R465" s="38"/>
      <c r="S465" s="39"/>
      <c r="T465" s="39"/>
      <c r="U465"/>
      <c r="V465"/>
      <c r="W465"/>
      <c r="X465" s="48"/>
      <c r="Y465" s="41"/>
    </row>
    <row r="466" spans="1:25" ht="15" x14ac:dyDescent="0.25">
      <c r="A466"/>
      <c r="B466"/>
      <c r="C466" s="29"/>
      <c r="D466" s="30"/>
      <c r="E466" s="32"/>
      <c r="F466" s="30"/>
      <c r="G466" s="32"/>
      <c r="H466" s="30"/>
      <c r="I466" s="30"/>
      <c r="J466" s="30"/>
      <c r="K466" s="32"/>
      <c r="L466" s="37"/>
      <c r="M466" s="37"/>
      <c r="N466" s="38"/>
      <c r="O466" s="38"/>
      <c r="P466" s="38"/>
      <c r="Q466" s="38"/>
      <c r="R466" s="38"/>
      <c r="S466" s="39"/>
      <c r="T466" s="39"/>
      <c r="U466"/>
      <c r="V466"/>
      <c r="W466"/>
      <c r="X466" s="48"/>
      <c r="Y466" s="41"/>
    </row>
    <row r="467" spans="1:25" ht="15" x14ac:dyDescent="0.25">
      <c r="A467"/>
      <c r="B467"/>
      <c r="C467" s="29"/>
      <c r="D467" s="30"/>
      <c r="E467" s="32"/>
      <c r="F467" s="30"/>
      <c r="G467" s="32"/>
      <c r="H467" s="30"/>
      <c r="I467" s="30"/>
      <c r="J467" s="30"/>
      <c r="K467" s="32"/>
      <c r="L467" s="37"/>
      <c r="M467" s="37"/>
      <c r="N467" s="38"/>
      <c r="O467" s="38"/>
      <c r="P467" s="38"/>
      <c r="Q467" s="38"/>
      <c r="R467" s="38"/>
      <c r="S467" s="39"/>
      <c r="T467" s="39"/>
      <c r="U467"/>
      <c r="V467"/>
      <c r="W467"/>
      <c r="X467" s="48"/>
      <c r="Y467" s="41"/>
    </row>
    <row r="468" spans="1:25" ht="15" x14ac:dyDescent="0.25">
      <c r="A468"/>
      <c r="B468"/>
      <c r="C468" s="29"/>
      <c r="D468" s="30"/>
      <c r="E468" s="32"/>
      <c r="F468" s="30"/>
      <c r="G468" s="32"/>
      <c r="H468" s="30"/>
      <c r="I468" s="30"/>
      <c r="J468" s="30"/>
      <c r="K468" s="32"/>
      <c r="L468" s="37"/>
      <c r="M468" s="37"/>
      <c r="N468" s="38"/>
      <c r="O468" s="38"/>
      <c r="P468" s="38"/>
      <c r="Q468" s="38"/>
      <c r="R468" s="38"/>
      <c r="S468" s="39"/>
      <c r="T468" s="39"/>
      <c r="U468"/>
      <c r="V468"/>
      <c r="W468"/>
      <c r="X468" s="48"/>
      <c r="Y468" s="41"/>
    </row>
    <row r="469" spans="1:25" ht="15" x14ac:dyDescent="0.25">
      <c r="A469"/>
      <c r="B469"/>
      <c r="C469" s="29"/>
      <c r="D469" s="30"/>
      <c r="E469" s="32"/>
      <c r="F469" s="30"/>
      <c r="G469" s="32"/>
      <c r="H469" s="30"/>
      <c r="I469" s="30"/>
      <c r="J469" s="30"/>
      <c r="K469" s="32"/>
      <c r="L469" s="37"/>
      <c r="M469" s="37"/>
      <c r="N469" s="38"/>
      <c r="O469" s="38"/>
      <c r="P469" s="38"/>
      <c r="Q469" s="38"/>
      <c r="R469" s="38"/>
      <c r="S469" s="39"/>
      <c r="T469" s="39"/>
      <c r="U469"/>
      <c r="V469"/>
      <c r="W469"/>
      <c r="X469" s="48"/>
      <c r="Y469" s="41"/>
    </row>
    <row r="470" spans="1:25" ht="15" x14ac:dyDescent="0.25">
      <c r="A470"/>
      <c r="B470"/>
      <c r="C470" s="29"/>
      <c r="D470" s="30"/>
      <c r="E470" s="32"/>
      <c r="F470" s="30"/>
      <c r="G470" s="32"/>
      <c r="H470" s="30"/>
      <c r="I470" s="30"/>
      <c r="J470" s="30"/>
      <c r="K470" s="32"/>
      <c r="L470" s="37"/>
      <c r="M470" s="37"/>
      <c r="N470" s="38"/>
      <c r="O470" s="38"/>
      <c r="P470" s="38"/>
      <c r="Q470" s="38"/>
      <c r="R470" s="38"/>
      <c r="S470" s="39"/>
      <c r="T470" s="39"/>
      <c r="U470"/>
      <c r="V470"/>
      <c r="W470"/>
      <c r="X470" s="48"/>
      <c r="Y470" s="41"/>
    </row>
    <row r="471" spans="1:25" ht="15" x14ac:dyDescent="0.25">
      <c r="A471"/>
      <c r="B471"/>
      <c r="C471" s="29"/>
      <c r="D471" s="30"/>
      <c r="E471" s="32"/>
      <c r="F471" s="30"/>
      <c r="G471" s="32"/>
      <c r="H471" s="30"/>
      <c r="I471" s="30"/>
      <c r="J471" s="30"/>
      <c r="K471" s="32"/>
      <c r="L471" s="37"/>
      <c r="M471" s="37"/>
      <c r="N471" s="38"/>
      <c r="O471" s="38"/>
      <c r="P471" s="38"/>
      <c r="Q471" s="38"/>
      <c r="R471" s="38"/>
      <c r="S471" s="39"/>
      <c r="T471" s="39"/>
      <c r="U471"/>
      <c r="V471"/>
      <c r="W471"/>
      <c r="X471" s="48"/>
      <c r="Y471" s="41"/>
    </row>
    <row r="472" spans="1:25" ht="15" x14ac:dyDescent="0.25">
      <c r="A472"/>
      <c r="B472"/>
      <c r="C472" s="29"/>
      <c r="D472" s="30"/>
      <c r="E472" s="32"/>
      <c r="F472" s="30"/>
      <c r="G472" s="32"/>
      <c r="H472" s="30"/>
      <c r="I472" s="30"/>
      <c r="J472" s="30"/>
      <c r="K472" s="32"/>
      <c r="L472" s="37"/>
      <c r="M472" s="37"/>
      <c r="N472" s="38"/>
      <c r="O472" s="38"/>
      <c r="P472" s="38"/>
      <c r="Q472" s="38"/>
      <c r="R472" s="38"/>
      <c r="S472" s="39"/>
      <c r="T472" s="39"/>
      <c r="U472"/>
      <c r="V472"/>
      <c r="W472"/>
      <c r="X472" s="48"/>
      <c r="Y472" s="41"/>
    </row>
    <row r="473" spans="1:25" ht="15" x14ac:dyDescent="0.25">
      <c r="A473"/>
      <c r="B473"/>
      <c r="C473" s="29"/>
      <c r="D473" s="30"/>
      <c r="E473" s="32"/>
      <c r="F473" s="30"/>
      <c r="G473" s="32"/>
      <c r="H473" s="30"/>
      <c r="I473" s="30"/>
      <c r="J473" s="30"/>
      <c r="K473" s="32"/>
      <c r="L473" s="37"/>
      <c r="M473" s="37"/>
      <c r="N473" s="38"/>
      <c r="O473" s="38"/>
      <c r="P473" s="38"/>
      <c r="Q473" s="38"/>
      <c r="R473" s="38"/>
      <c r="S473" s="39"/>
      <c r="T473" s="39"/>
      <c r="U473"/>
      <c r="V473"/>
      <c r="W473"/>
      <c r="X473" s="48"/>
      <c r="Y473" s="41"/>
    </row>
    <row r="474" spans="1:25" ht="15" x14ac:dyDescent="0.25">
      <c r="A474"/>
      <c r="B474"/>
      <c r="C474" s="29"/>
      <c r="D474" s="30"/>
      <c r="E474" s="32"/>
      <c r="F474" s="30"/>
      <c r="G474" s="32"/>
      <c r="H474" s="30"/>
      <c r="I474" s="30"/>
      <c r="J474" s="30"/>
      <c r="K474" s="32"/>
      <c r="L474" s="37"/>
      <c r="M474" s="37"/>
      <c r="N474" s="38"/>
      <c r="O474" s="38"/>
      <c r="P474" s="38"/>
      <c r="Q474" s="38"/>
      <c r="R474" s="38"/>
      <c r="S474" s="39"/>
      <c r="T474" s="39"/>
      <c r="U474"/>
      <c r="V474"/>
      <c r="W474"/>
      <c r="X474" s="48"/>
      <c r="Y474" s="41"/>
    </row>
    <row r="475" spans="1:25" ht="15" x14ac:dyDescent="0.25">
      <c r="A475"/>
      <c r="B475"/>
      <c r="C475" s="29"/>
      <c r="D475" s="30"/>
      <c r="E475" s="32"/>
      <c r="F475" s="30"/>
      <c r="G475" s="32"/>
      <c r="H475" s="30"/>
      <c r="I475" s="30"/>
      <c r="J475" s="30"/>
      <c r="K475" s="32"/>
      <c r="L475" s="37"/>
      <c r="M475" s="37"/>
      <c r="N475" s="38"/>
      <c r="O475" s="38"/>
      <c r="P475" s="38"/>
      <c r="Q475" s="38"/>
      <c r="R475" s="38"/>
      <c r="S475" s="39"/>
      <c r="T475" s="39"/>
      <c r="U475"/>
      <c r="V475"/>
      <c r="W475"/>
      <c r="X475" s="48"/>
      <c r="Y475" s="41"/>
    </row>
    <row r="476" spans="1:25" ht="15" x14ac:dyDescent="0.25">
      <c r="A476"/>
      <c r="B476"/>
      <c r="C476" s="29"/>
      <c r="D476" s="30"/>
      <c r="E476" s="32"/>
      <c r="F476" s="30"/>
      <c r="G476" s="32"/>
      <c r="H476" s="30"/>
      <c r="I476" s="30"/>
      <c r="J476" s="30"/>
      <c r="K476" s="32"/>
      <c r="L476" s="37"/>
      <c r="M476" s="37"/>
      <c r="N476" s="38"/>
      <c r="O476" s="38"/>
      <c r="P476" s="38"/>
      <c r="Q476" s="38"/>
      <c r="R476" s="38"/>
      <c r="S476" s="39"/>
      <c r="T476" s="39"/>
      <c r="U476"/>
      <c r="V476"/>
      <c r="W476"/>
      <c r="X476" s="48"/>
      <c r="Y476" s="41"/>
    </row>
    <row r="477" spans="1:25" ht="15" x14ac:dyDescent="0.25">
      <c r="A477"/>
      <c r="B477"/>
      <c r="C477" s="29"/>
      <c r="D477" s="30"/>
      <c r="E477" s="32"/>
      <c r="F477" s="30"/>
      <c r="G477" s="32"/>
      <c r="H477" s="30"/>
      <c r="I477" s="30"/>
      <c r="J477" s="30"/>
      <c r="K477" s="32"/>
      <c r="L477" s="37"/>
      <c r="M477" s="37"/>
      <c r="N477" s="38"/>
      <c r="O477" s="38"/>
      <c r="P477" s="38"/>
      <c r="Q477" s="38"/>
      <c r="R477" s="38"/>
      <c r="S477" s="39"/>
      <c r="T477" s="39"/>
      <c r="U477"/>
      <c r="V477"/>
      <c r="W477"/>
      <c r="X477" s="48"/>
      <c r="Y477" s="41"/>
    </row>
    <row r="478" spans="1:25" ht="15" x14ac:dyDescent="0.25">
      <c r="A478"/>
      <c r="B478"/>
      <c r="C478" s="29"/>
      <c r="D478" s="30"/>
      <c r="E478" s="32"/>
      <c r="F478" s="30"/>
      <c r="G478" s="32"/>
      <c r="H478" s="30"/>
      <c r="I478" s="30"/>
      <c r="J478" s="30"/>
      <c r="K478" s="32"/>
      <c r="L478" s="37"/>
      <c r="M478" s="37"/>
      <c r="N478" s="38"/>
      <c r="O478" s="38"/>
      <c r="P478" s="38"/>
      <c r="Q478" s="38"/>
      <c r="R478" s="38"/>
      <c r="S478" s="39"/>
      <c r="T478" s="39"/>
      <c r="U478"/>
      <c r="V478"/>
      <c r="W478"/>
      <c r="X478" s="48"/>
      <c r="Y478" s="41"/>
    </row>
    <row r="479" spans="1:25" ht="15" x14ac:dyDescent="0.25">
      <c r="A479"/>
      <c r="B479"/>
      <c r="C479" s="29"/>
      <c r="D479" s="30"/>
      <c r="E479" s="32"/>
      <c r="F479" s="30"/>
      <c r="G479" s="32"/>
      <c r="H479" s="30"/>
      <c r="I479" s="30"/>
      <c r="J479" s="30"/>
      <c r="K479" s="32"/>
      <c r="L479" s="37"/>
      <c r="M479" s="37"/>
      <c r="N479" s="38"/>
      <c r="O479" s="38"/>
      <c r="P479" s="38"/>
      <c r="Q479" s="38"/>
      <c r="R479" s="38"/>
      <c r="S479" s="39"/>
      <c r="T479" s="39"/>
      <c r="U479"/>
      <c r="V479"/>
      <c r="W479"/>
      <c r="X479" s="48"/>
      <c r="Y479" s="41"/>
    </row>
    <row r="480" spans="1:25" ht="15" x14ac:dyDescent="0.25">
      <c r="A480"/>
      <c r="B480"/>
      <c r="C480" s="29"/>
      <c r="D480" s="30"/>
      <c r="E480" s="32"/>
      <c r="F480" s="30"/>
      <c r="G480" s="32"/>
      <c r="H480" s="30"/>
      <c r="I480" s="30"/>
      <c r="J480" s="30"/>
      <c r="K480" s="32"/>
      <c r="L480" s="37"/>
      <c r="M480" s="37"/>
      <c r="N480" s="38"/>
      <c r="O480" s="38"/>
      <c r="P480" s="38"/>
      <c r="Q480" s="38"/>
      <c r="R480" s="38"/>
      <c r="S480" s="39"/>
      <c r="T480" s="39"/>
      <c r="U480"/>
      <c r="V480"/>
      <c r="W480"/>
      <c r="X480" s="48"/>
      <c r="Y480" s="41"/>
    </row>
    <row r="481" spans="1:25" ht="15" x14ac:dyDescent="0.25">
      <c r="A481"/>
      <c r="B481"/>
      <c r="C481" s="29"/>
      <c r="D481" s="30"/>
      <c r="E481" s="32"/>
      <c r="F481" s="30"/>
      <c r="G481" s="32"/>
      <c r="H481" s="30"/>
      <c r="I481" s="30"/>
      <c r="J481" s="30"/>
      <c r="K481" s="32"/>
      <c r="L481" s="37"/>
      <c r="M481" s="37"/>
      <c r="N481" s="38"/>
      <c r="O481" s="38"/>
      <c r="P481" s="38"/>
      <c r="Q481" s="38"/>
      <c r="R481" s="38"/>
      <c r="S481" s="39"/>
      <c r="T481" s="39"/>
      <c r="U481"/>
      <c r="V481"/>
      <c r="W481"/>
      <c r="X481" s="48"/>
      <c r="Y481" s="41"/>
    </row>
    <row r="482" spans="1:25" ht="15" x14ac:dyDescent="0.25">
      <c r="A482"/>
      <c r="B482"/>
      <c r="C482" s="29"/>
      <c r="D482" s="30"/>
      <c r="E482" s="32"/>
      <c r="F482" s="30"/>
      <c r="G482" s="32"/>
      <c r="H482" s="30"/>
      <c r="I482" s="30"/>
      <c r="J482" s="30"/>
      <c r="K482" s="32"/>
      <c r="L482" s="37"/>
      <c r="M482" s="37"/>
      <c r="N482" s="38"/>
      <c r="O482" s="38"/>
      <c r="P482" s="38"/>
      <c r="Q482" s="38"/>
      <c r="R482" s="38"/>
      <c r="S482" s="39"/>
      <c r="T482" s="39"/>
      <c r="U482"/>
      <c r="V482"/>
      <c r="W482"/>
      <c r="X482" s="48"/>
      <c r="Y482" s="41"/>
    </row>
    <row r="483" spans="1:25" ht="15" x14ac:dyDescent="0.25">
      <c r="A483"/>
      <c r="B483"/>
      <c r="C483" s="29"/>
      <c r="D483" s="30"/>
      <c r="E483" s="32"/>
      <c r="F483" s="30"/>
      <c r="G483" s="32"/>
      <c r="H483" s="30"/>
      <c r="I483" s="30"/>
      <c r="J483" s="30"/>
      <c r="K483" s="32"/>
      <c r="L483" s="37"/>
      <c r="M483" s="37"/>
      <c r="N483" s="38"/>
      <c r="O483" s="38"/>
      <c r="P483" s="38"/>
      <c r="Q483" s="38"/>
      <c r="R483" s="38"/>
      <c r="S483" s="39"/>
      <c r="T483" s="39"/>
      <c r="U483"/>
      <c r="V483"/>
      <c r="W483"/>
      <c r="X483" s="48"/>
      <c r="Y483" s="41"/>
    </row>
    <row r="484" spans="1:25" ht="15" x14ac:dyDescent="0.25">
      <c r="A484"/>
      <c r="B484"/>
      <c r="C484" s="29"/>
      <c r="D484" s="30"/>
      <c r="E484" s="32"/>
      <c r="F484" s="30"/>
      <c r="G484" s="32"/>
      <c r="H484" s="30"/>
      <c r="I484" s="30"/>
      <c r="J484" s="30"/>
      <c r="K484" s="32"/>
      <c r="L484" s="37"/>
      <c r="M484" s="37"/>
      <c r="N484" s="38"/>
      <c r="O484" s="38"/>
      <c r="P484" s="38"/>
      <c r="Q484" s="38"/>
      <c r="R484" s="38"/>
      <c r="S484" s="39"/>
      <c r="T484" s="39"/>
      <c r="U484"/>
      <c r="V484"/>
      <c r="W484"/>
      <c r="X484" s="48"/>
      <c r="Y484" s="41"/>
    </row>
    <row r="485" spans="1:25" ht="15" x14ac:dyDescent="0.25">
      <c r="A485"/>
      <c r="B485"/>
      <c r="C485" s="29"/>
      <c r="D485" s="30"/>
      <c r="E485" s="32"/>
      <c r="F485" s="30"/>
      <c r="G485" s="32"/>
      <c r="H485" s="30"/>
      <c r="I485" s="30"/>
      <c r="J485" s="30"/>
      <c r="K485" s="32"/>
      <c r="L485" s="37"/>
      <c r="M485" s="37"/>
      <c r="N485" s="38"/>
      <c r="O485" s="38"/>
      <c r="P485" s="38"/>
      <c r="Q485" s="38"/>
      <c r="R485" s="38"/>
      <c r="S485" s="39"/>
      <c r="T485" s="39"/>
      <c r="U485"/>
      <c r="V485"/>
      <c r="W485"/>
      <c r="X485" s="48"/>
      <c r="Y485" s="41"/>
    </row>
    <row r="486" spans="1:25" ht="15" x14ac:dyDescent="0.25">
      <c r="A486"/>
      <c r="B486"/>
      <c r="C486" s="29"/>
      <c r="D486" s="30"/>
      <c r="E486" s="32"/>
      <c r="F486" s="30"/>
      <c r="G486" s="32"/>
      <c r="H486" s="30"/>
      <c r="I486" s="30"/>
      <c r="J486" s="30"/>
      <c r="K486" s="32"/>
      <c r="L486" s="37"/>
      <c r="M486" s="37"/>
      <c r="N486" s="38"/>
      <c r="O486" s="38"/>
      <c r="P486" s="38"/>
      <c r="Q486" s="38"/>
      <c r="R486" s="38"/>
      <c r="S486" s="39"/>
      <c r="T486" s="39"/>
      <c r="U486"/>
      <c r="V486"/>
      <c r="W486"/>
      <c r="X486" s="48"/>
      <c r="Y486" s="41"/>
    </row>
    <row r="487" spans="1:25" ht="15" x14ac:dyDescent="0.25">
      <c r="A487"/>
      <c r="B487"/>
      <c r="C487" s="29"/>
      <c r="D487" s="30"/>
      <c r="E487" s="32"/>
      <c r="F487" s="30"/>
      <c r="G487" s="32"/>
      <c r="H487" s="30"/>
      <c r="I487" s="30"/>
      <c r="J487" s="30"/>
      <c r="K487" s="32"/>
      <c r="L487" s="37"/>
      <c r="M487" s="37"/>
      <c r="N487" s="38"/>
      <c r="O487" s="38"/>
      <c r="P487" s="38"/>
      <c r="Q487" s="38"/>
      <c r="R487" s="38"/>
      <c r="S487" s="39"/>
      <c r="T487" s="39"/>
      <c r="U487"/>
      <c r="V487"/>
      <c r="W487"/>
      <c r="X487" s="48"/>
      <c r="Y487" s="41"/>
    </row>
    <row r="488" spans="1:25" ht="15" x14ac:dyDescent="0.25">
      <c r="A488"/>
      <c r="B488"/>
      <c r="C488" s="29"/>
      <c r="D488" s="30"/>
      <c r="E488" s="32"/>
      <c r="F488" s="30"/>
      <c r="G488" s="32"/>
      <c r="H488" s="30"/>
      <c r="I488" s="30"/>
      <c r="J488" s="30"/>
      <c r="K488" s="32"/>
      <c r="L488" s="37"/>
      <c r="M488" s="37"/>
      <c r="N488" s="38"/>
      <c r="O488" s="38"/>
      <c r="P488" s="38"/>
      <c r="Q488" s="38"/>
      <c r="R488" s="38"/>
      <c r="S488" s="39"/>
      <c r="T488" s="39"/>
      <c r="U488"/>
      <c r="V488"/>
      <c r="W488"/>
      <c r="X488" s="48"/>
      <c r="Y488" s="41"/>
    </row>
    <row r="489" spans="1:25" ht="15" x14ac:dyDescent="0.25">
      <c r="A489"/>
      <c r="B489"/>
      <c r="C489" s="29"/>
      <c r="D489" s="30"/>
      <c r="E489" s="32"/>
      <c r="F489" s="30"/>
      <c r="G489" s="32"/>
      <c r="H489" s="30"/>
      <c r="I489" s="30"/>
      <c r="J489" s="30"/>
      <c r="K489" s="32"/>
      <c r="L489" s="37"/>
      <c r="M489" s="37"/>
      <c r="N489" s="38"/>
      <c r="O489" s="38"/>
      <c r="P489" s="38"/>
      <c r="Q489" s="38"/>
      <c r="R489" s="38"/>
      <c r="S489" s="39"/>
      <c r="T489" s="39"/>
      <c r="U489"/>
      <c r="V489"/>
      <c r="W489"/>
      <c r="X489" s="48"/>
      <c r="Y489" s="41"/>
    </row>
    <row r="490" spans="1:25" ht="15" x14ac:dyDescent="0.25">
      <c r="A490"/>
      <c r="B490"/>
      <c r="C490" s="29"/>
      <c r="D490" s="30"/>
      <c r="E490" s="32"/>
      <c r="F490" s="30"/>
      <c r="G490" s="32"/>
      <c r="H490" s="30"/>
      <c r="I490" s="30"/>
      <c r="J490" s="30"/>
      <c r="K490" s="32"/>
      <c r="L490" s="37"/>
      <c r="M490" s="37"/>
      <c r="N490" s="38"/>
      <c r="O490" s="38"/>
      <c r="P490" s="38"/>
      <c r="Q490" s="38"/>
      <c r="R490" s="38"/>
      <c r="S490" s="39"/>
      <c r="T490" s="39"/>
      <c r="U490"/>
      <c r="V490"/>
      <c r="W490"/>
      <c r="X490" s="48"/>
      <c r="Y490" s="41"/>
    </row>
    <row r="491" spans="1:25" ht="15" x14ac:dyDescent="0.25">
      <c r="A491"/>
      <c r="B491"/>
      <c r="C491" s="29"/>
      <c r="D491" s="30"/>
      <c r="E491" s="32"/>
      <c r="F491" s="30"/>
      <c r="G491" s="32"/>
      <c r="H491" s="30"/>
      <c r="I491" s="30"/>
      <c r="J491" s="30"/>
      <c r="K491" s="32"/>
      <c r="L491" s="37"/>
      <c r="M491" s="37"/>
      <c r="N491" s="38"/>
      <c r="O491" s="38"/>
      <c r="P491" s="38"/>
      <c r="Q491" s="38"/>
      <c r="R491" s="38"/>
      <c r="S491" s="39"/>
      <c r="T491" s="39"/>
      <c r="U491"/>
      <c r="V491"/>
      <c r="W491"/>
      <c r="X491" s="48"/>
      <c r="Y491" s="41"/>
    </row>
    <row r="492" spans="1:25" ht="15" x14ac:dyDescent="0.25">
      <c r="A492"/>
      <c r="B492"/>
      <c r="C492" s="29"/>
      <c r="D492" s="30"/>
      <c r="E492" s="32"/>
      <c r="F492" s="30"/>
      <c r="G492" s="32"/>
      <c r="H492" s="30"/>
      <c r="I492" s="30"/>
      <c r="J492" s="30"/>
      <c r="K492" s="32"/>
      <c r="L492" s="37"/>
      <c r="M492" s="37"/>
      <c r="N492" s="38"/>
      <c r="O492" s="38"/>
      <c r="P492" s="38"/>
      <c r="Q492" s="38"/>
      <c r="R492" s="38"/>
      <c r="S492" s="39"/>
      <c r="T492" s="39"/>
      <c r="U492"/>
      <c r="V492"/>
      <c r="W492"/>
      <c r="X492" s="48"/>
      <c r="Y492" s="41"/>
    </row>
    <row r="493" spans="1:25" ht="15" x14ac:dyDescent="0.25">
      <c r="A493"/>
      <c r="B493"/>
      <c r="C493" s="29"/>
      <c r="D493" s="30"/>
      <c r="E493" s="32"/>
      <c r="F493" s="30"/>
      <c r="G493" s="32"/>
      <c r="H493" s="30"/>
      <c r="I493" s="30"/>
      <c r="J493" s="30"/>
      <c r="K493" s="32"/>
      <c r="L493" s="37"/>
      <c r="M493" s="37"/>
      <c r="N493" s="38"/>
      <c r="O493" s="38"/>
      <c r="P493" s="38"/>
      <c r="Q493" s="38"/>
      <c r="R493" s="38"/>
      <c r="S493" s="39"/>
      <c r="T493" s="39"/>
      <c r="U493"/>
      <c r="V493"/>
      <c r="W493"/>
      <c r="X493" s="48"/>
      <c r="Y493" s="41"/>
    </row>
    <row r="494" spans="1:25" ht="15" x14ac:dyDescent="0.25">
      <c r="A494"/>
      <c r="B494"/>
      <c r="C494" s="29"/>
      <c r="D494" s="30"/>
      <c r="E494" s="32"/>
      <c r="F494" s="30"/>
      <c r="G494" s="32"/>
      <c r="H494" s="30"/>
      <c r="I494" s="30"/>
      <c r="J494" s="30"/>
      <c r="K494" s="32"/>
      <c r="L494" s="37"/>
      <c r="M494" s="37"/>
      <c r="N494" s="38"/>
      <c r="O494" s="38"/>
      <c r="P494" s="38"/>
      <c r="Q494" s="38"/>
      <c r="R494" s="38"/>
      <c r="S494" s="39"/>
      <c r="T494" s="39"/>
      <c r="U494"/>
      <c r="V494"/>
      <c r="W494"/>
      <c r="X494" s="48"/>
      <c r="Y494" s="41"/>
    </row>
    <row r="495" spans="1:25" ht="15" x14ac:dyDescent="0.25">
      <c r="A495"/>
      <c r="B495"/>
      <c r="C495" s="29"/>
      <c r="D495" s="30"/>
      <c r="E495" s="32"/>
      <c r="F495" s="30"/>
      <c r="G495" s="32"/>
      <c r="H495" s="30"/>
      <c r="I495" s="30"/>
      <c r="J495" s="30"/>
      <c r="K495" s="32"/>
      <c r="L495" s="37"/>
      <c r="M495" s="37"/>
      <c r="N495" s="38"/>
      <c r="O495" s="38"/>
      <c r="P495" s="38"/>
      <c r="Q495" s="38"/>
      <c r="R495" s="38"/>
      <c r="S495" s="39"/>
      <c r="T495" s="39"/>
      <c r="U495"/>
      <c r="V495"/>
      <c r="W495"/>
      <c r="X495" s="48"/>
      <c r="Y495" s="41"/>
    </row>
    <row r="496" spans="1:25" ht="15" x14ac:dyDescent="0.25">
      <c r="A496"/>
      <c r="B496"/>
      <c r="C496" s="29"/>
      <c r="D496" s="30"/>
      <c r="E496" s="32"/>
      <c r="F496" s="30"/>
      <c r="G496" s="32"/>
      <c r="H496" s="30"/>
      <c r="I496" s="30"/>
      <c r="J496" s="30"/>
      <c r="K496" s="32"/>
      <c r="L496" s="37"/>
      <c r="M496" s="37"/>
      <c r="N496" s="38"/>
      <c r="O496" s="38"/>
      <c r="P496" s="38"/>
      <c r="Q496" s="38"/>
      <c r="R496" s="38"/>
      <c r="S496" s="39"/>
      <c r="T496" s="39"/>
      <c r="U496"/>
      <c r="V496"/>
      <c r="W496"/>
      <c r="X496" s="48"/>
      <c r="Y496" s="41"/>
    </row>
    <row r="497" spans="1:25" ht="15" x14ac:dyDescent="0.25">
      <c r="A497"/>
      <c r="B497"/>
      <c r="C497" s="29"/>
      <c r="D497" s="30"/>
      <c r="E497" s="32"/>
      <c r="F497" s="30"/>
      <c r="G497" s="32"/>
      <c r="H497" s="30"/>
      <c r="I497" s="30"/>
      <c r="J497" s="30"/>
      <c r="K497" s="32"/>
      <c r="L497" s="37"/>
      <c r="M497" s="37"/>
      <c r="N497" s="38"/>
      <c r="O497" s="38"/>
      <c r="P497" s="38"/>
      <c r="Q497" s="38"/>
      <c r="R497" s="38"/>
      <c r="S497" s="39"/>
      <c r="T497" s="39"/>
      <c r="U497"/>
      <c r="V497"/>
      <c r="W497"/>
      <c r="X497" s="48"/>
      <c r="Y497" s="41"/>
    </row>
    <row r="498" spans="1:25" ht="15" x14ac:dyDescent="0.25">
      <c r="A498"/>
      <c r="B498"/>
      <c r="C498" s="29"/>
      <c r="D498" s="30"/>
      <c r="E498" s="32"/>
      <c r="F498" s="30"/>
      <c r="G498" s="32"/>
      <c r="H498" s="30"/>
      <c r="I498" s="30"/>
      <c r="J498" s="30"/>
      <c r="K498" s="32"/>
      <c r="L498" s="37"/>
      <c r="M498" s="37"/>
      <c r="N498" s="38"/>
      <c r="O498" s="38"/>
      <c r="P498" s="38"/>
      <c r="Q498" s="38"/>
      <c r="R498" s="38"/>
      <c r="S498" s="39"/>
      <c r="T498" s="39"/>
      <c r="U498"/>
      <c r="V498"/>
      <c r="W498"/>
      <c r="X498" s="48"/>
      <c r="Y498" s="41"/>
    </row>
    <row r="499" spans="1:25" ht="15" x14ac:dyDescent="0.25">
      <c r="A499"/>
      <c r="B499"/>
      <c r="C499" s="29"/>
      <c r="D499" s="30"/>
      <c r="E499" s="32"/>
      <c r="F499" s="30"/>
      <c r="G499" s="32"/>
      <c r="H499" s="30"/>
      <c r="I499" s="30"/>
      <c r="J499" s="30"/>
      <c r="K499" s="32"/>
      <c r="L499" s="37"/>
      <c r="M499" s="37"/>
      <c r="N499" s="38"/>
      <c r="O499" s="38"/>
      <c r="P499" s="38"/>
      <c r="Q499" s="38"/>
      <c r="R499" s="38"/>
      <c r="S499" s="39"/>
      <c r="T499" s="39"/>
      <c r="U499"/>
      <c r="V499"/>
      <c r="W499"/>
      <c r="X499" s="48"/>
      <c r="Y499" s="41"/>
    </row>
    <row r="500" spans="1:25" ht="15" x14ac:dyDescent="0.25">
      <c r="A500"/>
      <c r="B500"/>
      <c r="C500" s="29"/>
      <c r="D500" s="30"/>
      <c r="E500" s="32"/>
      <c r="F500" s="30"/>
      <c r="G500" s="32"/>
      <c r="H500" s="30"/>
      <c r="I500" s="30"/>
      <c r="J500" s="30"/>
      <c r="K500" s="32"/>
      <c r="L500" s="37"/>
      <c r="M500" s="37"/>
      <c r="N500" s="38"/>
      <c r="O500" s="38"/>
      <c r="P500" s="38"/>
      <c r="Q500" s="38"/>
      <c r="R500" s="38"/>
      <c r="S500" s="39"/>
      <c r="T500" s="39"/>
      <c r="U500"/>
      <c r="V500"/>
      <c r="W500"/>
      <c r="X500" s="48"/>
      <c r="Y500" s="41"/>
    </row>
    <row r="501" spans="1:25" ht="15" x14ac:dyDescent="0.25">
      <c r="A501"/>
      <c r="B501"/>
      <c r="C501" s="29"/>
      <c r="D501" s="30"/>
      <c r="E501" s="32"/>
      <c r="F501" s="30"/>
      <c r="G501" s="32"/>
      <c r="H501" s="30"/>
      <c r="I501" s="30"/>
      <c r="J501" s="30"/>
      <c r="K501" s="32"/>
      <c r="L501" s="37"/>
      <c r="M501" s="37"/>
      <c r="N501" s="38"/>
      <c r="O501" s="38"/>
      <c r="P501" s="38"/>
      <c r="Q501" s="38"/>
      <c r="R501" s="38"/>
      <c r="S501" s="39"/>
      <c r="T501" s="39"/>
      <c r="U501"/>
      <c r="V501"/>
      <c r="W501"/>
      <c r="X501" s="48"/>
      <c r="Y501" s="41"/>
    </row>
    <row r="502" spans="1:25" ht="15" x14ac:dyDescent="0.25">
      <c r="A502"/>
      <c r="B502"/>
      <c r="C502" s="29"/>
      <c r="D502" s="30"/>
      <c r="E502" s="32"/>
      <c r="F502" s="30"/>
      <c r="G502" s="32"/>
      <c r="H502" s="30"/>
      <c r="I502" s="30"/>
      <c r="J502" s="30"/>
      <c r="K502" s="32"/>
      <c r="L502" s="37"/>
      <c r="M502" s="37"/>
      <c r="N502" s="38"/>
      <c r="O502" s="38"/>
      <c r="P502" s="38"/>
      <c r="Q502" s="38"/>
      <c r="R502" s="38"/>
      <c r="S502" s="39"/>
      <c r="T502" s="39"/>
      <c r="U502"/>
      <c r="V502"/>
      <c r="W502"/>
      <c r="X502" s="48"/>
      <c r="Y502" s="41"/>
    </row>
    <row r="503" spans="1:25" ht="15" x14ac:dyDescent="0.25">
      <c r="A503"/>
      <c r="B503"/>
      <c r="C503" s="29"/>
      <c r="D503" s="30"/>
      <c r="E503" s="32"/>
      <c r="F503" s="30"/>
      <c r="G503" s="32"/>
      <c r="H503" s="30"/>
      <c r="I503" s="30"/>
      <c r="J503" s="30"/>
      <c r="K503" s="32"/>
      <c r="L503" s="37"/>
      <c r="M503" s="37"/>
      <c r="N503" s="38"/>
      <c r="O503" s="38"/>
      <c r="P503" s="38"/>
      <c r="Q503" s="38"/>
      <c r="R503" s="38"/>
      <c r="S503" s="39"/>
      <c r="T503" s="39"/>
      <c r="U503"/>
      <c r="V503"/>
      <c r="W503"/>
      <c r="X503" s="48"/>
      <c r="Y503" s="41"/>
    </row>
    <row r="504" spans="1:25" ht="15" x14ac:dyDescent="0.25">
      <c r="A504"/>
      <c r="B504"/>
      <c r="C504" s="29"/>
      <c r="D504" s="30"/>
      <c r="E504" s="32"/>
      <c r="F504" s="30"/>
      <c r="G504" s="32"/>
      <c r="H504" s="30"/>
      <c r="I504" s="30"/>
      <c r="J504" s="30"/>
      <c r="K504" s="32"/>
      <c r="L504" s="37"/>
      <c r="M504" s="37"/>
      <c r="N504" s="38"/>
      <c r="O504" s="38"/>
      <c r="P504" s="38"/>
      <c r="Q504" s="38"/>
      <c r="R504" s="38"/>
      <c r="S504" s="39"/>
      <c r="T504" s="39"/>
      <c r="U504"/>
      <c r="V504"/>
      <c r="W504"/>
      <c r="X504" s="48"/>
      <c r="Y504" s="41"/>
    </row>
    <row r="505" spans="1:25" ht="15" x14ac:dyDescent="0.25">
      <c r="A505"/>
      <c r="B505"/>
      <c r="C505" s="29"/>
      <c r="D505" s="30"/>
      <c r="E505" s="32"/>
      <c r="F505" s="30"/>
      <c r="G505" s="32"/>
      <c r="H505" s="30"/>
      <c r="I505" s="30"/>
      <c r="J505" s="30"/>
      <c r="K505" s="32"/>
      <c r="L505" s="37"/>
      <c r="M505" s="37"/>
      <c r="N505" s="38"/>
      <c r="O505" s="38"/>
      <c r="P505" s="38"/>
      <c r="Q505" s="38"/>
      <c r="R505" s="38"/>
      <c r="S505" s="39"/>
      <c r="T505" s="39"/>
      <c r="U505"/>
      <c r="V505"/>
      <c r="W505"/>
      <c r="X505" s="48"/>
      <c r="Y505" s="41"/>
    </row>
    <row r="506" spans="1:25" ht="15" x14ac:dyDescent="0.25">
      <c r="A506"/>
      <c r="B506"/>
      <c r="C506" s="29"/>
      <c r="D506" s="30"/>
      <c r="E506" s="32"/>
      <c r="F506" s="30"/>
      <c r="G506" s="32"/>
      <c r="H506" s="30"/>
      <c r="I506" s="30"/>
      <c r="J506" s="30"/>
      <c r="K506" s="32"/>
      <c r="L506" s="37"/>
      <c r="M506" s="37"/>
      <c r="N506" s="38"/>
      <c r="O506" s="38"/>
      <c r="P506" s="38"/>
      <c r="Q506" s="38"/>
      <c r="R506" s="38"/>
      <c r="S506" s="39"/>
      <c r="T506" s="39"/>
      <c r="U506"/>
      <c r="V506"/>
      <c r="W506"/>
      <c r="X506" s="48"/>
      <c r="Y506" s="41"/>
    </row>
    <row r="507" spans="1:25" ht="15" x14ac:dyDescent="0.25">
      <c r="A507"/>
      <c r="B507"/>
      <c r="C507" s="29"/>
      <c r="D507" s="30"/>
      <c r="E507" s="32"/>
      <c r="F507" s="30"/>
      <c r="G507" s="32"/>
      <c r="H507" s="30"/>
      <c r="I507" s="30"/>
      <c r="J507" s="30"/>
      <c r="K507" s="32"/>
      <c r="L507" s="37"/>
      <c r="M507" s="37"/>
      <c r="N507" s="38"/>
      <c r="O507" s="38"/>
      <c r="P507" s="38"/>
      <c r="Q507" s="38"/>
      <c r="R507" s="38"/>
      <c r="S507" s="39"/>
      <c r="T507" s="39"/>
      <c r="U507"/>
      <c r="V507"/>
      <c r="W507"/>
      <c r="X507" s="48"/>
      <c r="Y507" s="41"/>
    </row>
    <row r="508" spans="1:25" ht="15" x14ac:dyDescent="0.25">
      <c r="A508"/>
      <c r="B508"/>
      <c r="C508" s="29"/>
      <c r="D508" s="30"/>
      <c r="E508" s="32"/>
      <c r="F508" s="30"/>
      <c r="G508" s="32"/>
      <c r="H508" s="30"/>
      <c r="I508" s="30"/>
      <c r="J508" s="30"/>
      <c r="K508" s="32"/>
      <c r="L508" s="37"/>
      <c r="M508" s="37"/>
      <c r="N508" s="38"/>
      <c r="O508" s="38"/>
      <c r="P508" s="38"/>
      <c r="Q508" s="38"/>
      <c r="R508" s="38"/>
      <c r="S508" s="39"/>
      <c r="T508" s="39"/>
      <c r="U508"/>
      <c r="V508"/>
      <c r="W508"/>
      <c r="X508" s="48"/>
      <c r="Y508" s="41"/>
    </row>
    <row r="509" spans="1:25" ht="15" x14ac:dyDescent="0.25">
      <c r="A509"/>
      <c r="B509"/>
      <c r="C509" s="29"/>
      <c r="D509" s="30"/>
      <c r="E509" s="32"/>
      <c r="F509" s="30"/>
      <c r="G509" s="32"/>
      <c r="H509" s="30"/>
      <c r="I509" s="30"/>
      <c r="J509" s="30"/>
      <c r="K509" s="32"/>
      <c r="L509" s="37"/>
      <c r="M509" s="37"/>
      <c r="N509" s="38"/>
      <c r="O509" s="38"/>
      <c r="P509" s="38"/>
      <c r="Q509" s="38"/>
      <c r="R509" s="38"/>
      <c r="S509" s="39"/>
      <c r="T509" s="39"/>
      <c r="U509"/>
      <c r="V509"/>
      <c r="W509"/>
      <c r="X509" s="48"/>
      <c r="Y509" s="41"/>
    </row>
    <row r="510" spans="1:25" ht="15" x14ac:dyDescent="0.25">
      <c r="A510"/>
      <c r="B510"/>
      <c r="C510" s="29"/>
      <c r="D510" s="30"/>
      <c r="E510" s="32"/>
      <c r="F510" s="30"/>
      <c r="G510" s="32"/>
      <c r="H510" s="30"/>
      <c r="I510" s="30"/>
      <c r="J510" s="30"/>
      <c r="K510" s="32"/>
      <c r="L510" s="37"/>
      <c r="M510" s="37"/>
      <c r="N510" s="38"/>
      <c r="O510" s="38"/>
      <c r="P510" s="38"/>
      <c r="Q510" s="38"/>
      <c r="R510" s="38"/>
      <c r="S510" s="39"/>
      <c r="T510" s="39"/>
      <c r="U510"/>
      <c r="V510"/>
      <c r="W510"/>
      <c r="X510" s="48"/>
      <c r="Y510" s="41"/>
    </row>
    <row r="511" spans="1:25" ht="15" x14ac:dyDescent="0.25">
      <c r="A511"/>
      <c r="B511"/>
      <c r="C511" s="29"/>
      <c r="D511" s="30"/>
      <c r="E511" s="32"/>
      <c r="F511" s="30"/>
      <c r="G511" s="32"/>
      <c r="H511" s="30"/>
      <c r="I511" s="30"/>
      <c r="J511" s="30"/>
      <c r="K511" s="32"/>
      <c r="L511" s="37"/>
      <c r="M511" s="37"/>
      <c r="N511" s="38"/>
      <c r="O511" s="38"/>
      <c r="P511" s="38"/>
      <c r="Q511" s="38"/>
      <c r="R511" s="38"/>
      <c r="S511" s="39"/>
      <c r="T511" s="39"/>
      <c r="U511"/>
      <c r="V511"/>
      <c r="W511"/>
      <c r="X511" s="48"/>
      <c r="Y511" s="41"/>
    </row>
    <row r="512" spans="1:25" ht="15" x14ac:dyDescent="0.25">
      <c r="A512"/>
      <c r="B512"/>
      <c r="C512" s="29"/>
      <c r="D512" s="30"/>
      <c r="E512" s="32"/>
      <c r="F512" s="30"/>
      <c r="G512" s="32"/>
      <c r="H512" s="30"/>
      <c r="I512" s="30"/>
      <c r="J512" s="30"/>
      <c r="K512" s="32"/>
      <c r="L512" s="37"/>
      <c r="M512" s="37"/>
      <c r="N512" s="38"/>
      <c r="O512" s="38"/>
      <c r="P512" s="38"/>
      <c r="Q512" s="38"/>
      <c r="R512" s="38"/>
      <c r="S512" s="39"/>
      <c r="T512" s="39"/>
      <c r="U512"/>
      <c r="V512"/>
      <c r="W512"/>
      <c r="X512" s="48"/>
      <c r="Y512" s="41"/>
    </row>
    <row r="513" spans="1:25" ht="15" x14ac:dyDescent="0.25">
      <c r="A513"/>
      <c r="B513"/>
      <c r="C513" s="29"/>
      <c r="D513" s="30"/>
      <c r="E513" s="32"/>
      <c r="F513" s="30"/>
      <c r="G513" s="32"/>
      <c r="H513" s="30"/>
      <c r="I513" s="30"/>
      <c r="J513" s="30"/>
      <c r="K513" s="32"/>
      <c r="L513" s="37"/>
      <c r="M513" s="37"/>
      <c r="N513" s="38"/>
      <c r="O513" s="38"/>
      <c r="P513" s="38"/>
      <c r="Q513" s="38"/>
      <c r="R513" s="38"/>
      <c r="S513" s="39"/>
      <c r="T513" s="39"/>
      <c r="U513"/>
      <c r="V513"/>
      <c r="W513"/>
      <c r="X513" s="48"/>
      <c r="Y513" s="41"/>
    </row>
    <row r="514" spans="1:25" ht="15" x14ac:dyDescent="0.25">
      <c r="A514"/>
      <c r="B514"/>
      <c r="C514" s="29"/>
      <c r="D514" s="30"/>
      <c r="E514" s="32"/>
      <c r="F514" s="30"/>
      <c r="G514" s="32"/>
      <c r="H514" s="30"/>
      <c r="I514" s="30"/>
      <c r="J514" s="30"/>
      <c r="K514" s="32"/>
      <c r="L514" s="37"/>
      <c r="M514" s="37"/>
      <c r="N514" s="38"/>
      <c r="O514" s="38"/>
      <c r="P514" s="38"/>
      <c r="Q514" s="38"/>
      <c r="R514" s="38"/>
      <c r="S514" s="39"/>
      <c r="T514" s="39"/>
      <c r="U514"/>
      <c r="V514"/>
      <c r="W514"/>
      <c r="X514" s="48"/>
      <c r="Y514" s="41"/>
    </row>
    <row r="515" spans="1:25" ht="15" x14ac:dyDescent="0.25">
      <c r="A515"/>
      <c r="B515"/>
      <c r="C515" s="29"/>
      <c r="D515" s="30"/>
      <c r="E515" s="32"/>
      <c r="F515" s="30"/>
      <c r="G515" s="32"/>
      <c r="H515" s="30"/>
      <c r="I515" s="30"/>
      <c r="J515" s="30"/>
      <c r="K515" s="32"/>
      <c r="L515" s="37"/>
      <c r="M515" s="37"/>
      <c r="N515" s="38"/>
      <c r="O515" s="38"/>
      <c r="P515" s="38"/>
      <c r="Q515" s="38"/>
      <c r="R515" s="38"/>
      <c r="S515" s="39"/>
      <c r="T515" s="39"/>
      <c r="U515"/>
      <c r="V515"/>
      <c r="W515"/>
      <c r="X515" s="48"/>
      <c r="Y515" s="41"/>
    </row>
    <row r="516" spans="1:25" ht="15" x14ac:dyDescent="0.25">
      <c r="A516"/>
      <c r="B516"/>
      <c r="C516" s="29"/>
      <c r="D516" s="30"/>
      <c r="E516" s="32"/>
      <c r="F516" s="30"/>
      <c r="G516" s="32"/>
      <c r="H516" s="30"/>
      <c r="I516" s="30"/>
      <c r="J516" s="30"/>
      <c r="K516" s="32"/>
      <c r="L516" s="37"/>
      <c r="M516" s="37"/>
      <c r="N516" s="38"/>
      <c r="O516" s="38"/>
      <c r="P516" s="38"/>
      <c r="Q516" s="38"/>
      <c r="R516" s="38"/>
      <c r="S516" s="39"/>
      <c r="T516" s="39"/>
      <c r="U516"/>
      <c r="V516"/>
      <c r="W516"/>
      <c r="X516" s="48"/>
      <c r="Y516" s="41"/>
    </row>
    <row r="517" spans="1:25" ht="15" x14ac:dyDescent="0.25">
      <c r="A517"/>
      <c r="B517"/>
      <c r="C517" s="29"/>
      <c r="D517" s="30"/>
      <c r="E517" s="32"/>
      <c r="F517" s="30"/>
      <c r="G517" s="32"/>
      <c r="H517" s="30"/>
      <c r="I517" s="30"/>
      <c r="J517" s="30"/>
      <c r="K517" s="32"/>
      <c r="L517" s="37"/>
      <c r="M517" s="37"/>
      <c r="N517" s="38"/>
      <c r="O517" s="38"/>
      <c r="P517" s="38"/>
      <c r="Q517" s="38"/>
      <c r="R517" s="38"/>
      <c r="S517" s="39"/>
      <c r="T517" s="39"/>
      <c r="U517"/>
      <c r="V517"/>
      <c r="W517"/>
      <c r="X517" s="48"/>
      <c r="Y517" s="41"/>
    </row>
    <row r="518" spans="1:25" ht="15" x14ac:dyDescent="0.25">
      <c r="A518"/>
      <c r="B518"/>
      <c r="C518" s="29"/>
      <c r="D518" s="30"/>
      <c r="E518" s="32"/>
      <c r="F518" s="30"/>
      <c r="G518" s="32"/>
      <c r="H518" s="30"/>
      <c r="I518" s="30"/>
      <c r="J518" s="30"/>
      <c r="K518" s="32"/>
      <c r="L518" s="37"/>
      <c r="M518" s="37"/>
      <c r="N518" s="38"/>
      <c r="O518" s="38"/>
      <c r="P518" s="38"/>
      <c r="Q518" s="38"/>
      <c r="R518" s="38"/>
      <c r="S518" s="39"/>
      <c r="T518" s="39"/>
      <c r="U518"/>
      <c r="V518"/>
      <c r="W518"/>
      <c r="X518" s="48"/>
      <c r="Y518" s="41"/>
    </row>
    <row r="519" spans="1:25" ht="15" x14ac:dyDescent="0.25">
      <c r="A519"/>
      <c r="B519"/>
      <c r="C519" s="29"/>
      <c r="D519" s="30"/>
      <c r="E519" s="32"/>
      <c r="F519" s="30"/>
      <c r="G519" s="32"/>
      <c r="H519" s="30"/>
      <c r="I519" s="30"/>
      <c r="J519" s="30"/>
      <c r="K519" s="32"/>
      <c r="L519" s="37"/>
      <c r="M519" s="37"/>
      <c r="N519" s="38"/>
      <c r="O519" s="38"/>
      <c r="P519" s="38"/>
      <c r="Q519" s="38"/>
      <c r="R519" s="38"/>
      <c r="S519" s="39"/>
      <c r="T519" s="39"/>
      <c r="U519"/>
      <c r="V519"/>
      <c r="W519"/>
      <c r="X519" s="48"/>
      <c r="Y519" s="41"/>
    </row>
    <row r="520" spans="1:25" ht="15" x14ac:dyDescent="0.25">
      <c r="A520"/>
      <c r="B520"/>
      <c r="C520" s="29"/>
      <c r="D520" s="30"/>
      <c r="E520" s="32"/>
      <c r="F520" s="30"/>
      <c r="G520" s="32"/>
      <c r="H520" s="30"/>
      <c r="I520" s="30"/>
      <c r="J520" s="30"/>
      <c r="K520" s="32"/>
      <c r="L520" s="37"/>
      <c r="M520" s="37"/>
      <c r="N520" s="38"/>
      <c r="O520" s="38"/>
      <c r="P520" s="38"/>
      <c r="Q520" s="38"/>
      <c r="R520" s="38"/>
      <c r="S520" s="39"/>
      <c r="T520" s="39"/>
      <c r="U520"/>
      <c r="V520"/>
      <c r="W520"/>
      <c r="X520" s="48"/>
      <c r="Y520" s="41"/>
    </row>
    <row r="521" spans="1:25" ht="15" x14ac:dyDescent="0.25">
      <c r="A521"/>
      <c r="B521"/>
      <c r="C521" s="29"/>
      <c r="D521" s="30"/>
      <c r="E521" s="32"/>
      <c r="F521" s="30"/>
      <c r="G521" s="32"/>
      <c r="H521" s="30"/>
      <c r="I521" s="30"/>
      <c r="J521" s="30"/>
      <c r="K521" s="32"/>
      <c r="L521" s="37"/>
      <c r="M521" s="37"/>
      <c r="N521" s="38"/>
      <c r="O521" s="38"/>
      <c r="P521" s="38"/>
      <c r="Q521" s="38"/>
      <c r="R521" s="38"/>
      <c r="S521" s="39"/>
      <c r="T521" s="39"/>
      <c r="U521"/>
      <c r="V521"/>
      <c r="W521"/>
      <c r="X521" s="48"/>
      <c r="Y521" s="41"/>
    </row>
    <row r="522" spans="1:25" ht="15" x14ac:dyDescent="0.25">
      <c r="A522"/>
      <c r="B522"/>
      <c r="C522" s="29"/>
      <c r="D522" s="30"/>
      <c r="E522" s="32"/>
      <c r="F522" s="30"/>
      <c r="G522" s="32"/>
      <c r="H522" s="30"/>
      <c r="I522" s="30"/>
      <c r="J522" s="30"/>
      <c r="K522" s="32"/>
      <c r="L522" s="37"/>
      <c r="M522" s="37"/>
      <c r="N522" s="38"/>
      <c r="O522" s="38"/>
      <c r="P522" s="38"/>
      <c r="Q522" s="38"/>
      <c r="R522" s="38"/>
      <c r="S522" s="39"/>
      <c r="T522" s="39"/>
      <c r="U522"/>
      <c r="V522"/>
      <c r="W522"/>
      <c r="X522" s="48"/>
      <c r="Y522" s="41"/>
    </row>
    <row r="523" spans="1:25" ht="15" x14ac:dyDescent="0.25">
      <c r="A523"/>
      <c r="B523"/>
      <c r="C523" s="29"/>
      <c r="D523" s="30"/>
      <c r="E523" s="32"/>
      <c r="F523" s="30"/>
      <c r="G523" s="32"/>
      <c r="H523" s="30"/>
      <c r="I523" s="30"/>
      <c r="J523" s="30"/>
      <c r="K523" s="32"/>
      <c r="L523" s="37"/>
      <c r="M523" s="37"/>
      <c r="N523" s="38"/>
      <c r="O523" s="38"/>
      <c r="P523" s="38"/>
      <c r="Q523" s="38"/>
      <c r="R523" s="38"/>
      <c r="S523" s="39"/>
      <c r="T523" s="39"/>
      <c r="U523"/>
      <c r="V523"/>
      <c r="W523"/>
      <c r="X523" s="48"/>
      <c r="Y523" s="41"/>
    </row>
    <row r="524" spans="1:25" ht="15" x14ac:dyDescent="0.25">
      <c r="A524"/>
      <c r="B524"/>
      <c r="C524" s="29"/>
      <c r="D524" s="30"/>
      <c r="E524" s="32"/>
      <c r="F524" s="30"/>
      <c r="G524" s="32"/>
      <c r="H524" s="30"/>
      <c r="I524" s="30"/>
      <c r="J524" s="30"/>
      <c r="K524" s="32"/>
      <c r="L524" s="37"/>
      <c r="M524" s="37"/>
      <c r="N524" s="38"/>
      <c r="O524" s="38"/>
      <c r="P524" s="38"/>
      <c r="Q524" s="38"/>
      <c r="R524" s="38"/>
      <c r="S524" s="39"/>
      <c r="T524" s="39"/>
      <c r="U524"/>
      <c r="V524"/>
      <c r="W524"/>
      <c r="X524" s="48"/>
      <c r="Y524" s="41"/>
    </row>
    <row r="525" spans="1:25" ht="15" x14ac:dyDescent="0.25">
      <c r="A525"/>
      <c r="B525"/>
      <c r="C525" s="29"/>
      <c r="D525" s="30"/>
      <c r="E525" s="32"/>
      <c r="F525" s="30"/>
      <c r="G525" s="32"/>
      <c r="H525" s="30"/>
      <c r="I525" s="30"/>
      <c r="J525" s="30"/>
      <c r="K525" s="32"/>
      <c r="L525" s="37"/>
      <c r="M525" s="37"/>
      <c r="N525" s="38"/>
      <c r="O525" s="38"/>
      <c r="P525" s="38"/>
      <c r="Q525" s="38"/>
      <c r="R525" s="38"/>
      <c r="S525" s="39"/>
      <c r="T525" s="39"/>
      <c r="U525"/>
      <c r="V525"/>
      <c r="W525"/>
      <c r="X525" s="48"/>
      <c r="Y525" s="41"/>
    </row>
    <row r="526" spans="1:25" ht="15" x14ac:dyDescent="0.25">
      <c r="A526"/>
      <c r="B526"/>
      <c r="C526" s="29"/>
      <c r="D526" s="30"/>
      <c r="E526" s="32"/>
      <c r="F526" s="30"/>
      <c r="G526" s="32"/>
      <c r="H526" s="30"/>
      <c r="I526" s="30"/>
      <c r="J526" s="30"/>
      <c r="K526" s="32"/>
      <c r="L526" s="37"/>
      <c r="M526" s="37"/>
      <c r="N526" s="38"/>
      <c r="O526" s="38"/>
      <c r="P526" s="38"/>
      <c r="Q526" s="38"/>
      <c r="R526" s="38"/>
      <c r="S526" s="39"/>
      <c r="T526" s="39"/>
      <c r="U526"/>
      <c r="V526"/>
      <c r="W526"/>
      <c r="X526" s="48"/>
      <c r="Y526" s="41"/>
    </row>
    <row r="527" spans="1:25" ht="15" x14ac:dyDescent="0.25">
      <c r="A527"/>
      <c r="B527"/>
      <c r="C527" s="29"/>
      <c r="D527" s="30"/>
      <c r="E527" s="32"/>
      <c r="F527" s="30"/>
      <c r="G527" s="32"/>
      <c r="H527" s="30"/>
      <c r="I527" s="30"/>
      <c r="J527" s="30"/>
      <c r="K527" s="32"/>
      <c r="L527" s="37"/>
      <c r="M527" s="37"/>
      <c r="N527" s="38"/>
      <c r="O527" s="38"/>
      <c r="P527" s="38"/>
      <c r="Q527" s="38"/>
      <c r="R527" s="38"/>
      <c r="S527" s="39"/>
      <c r="T527" s="39"/>
      <c r="U527"/>
      <c r="V527"/>
      <c r="W527"/>
      <c r="X527" s="48"/>
      <c r="Y527" s="41"/>
    </row>
    <row r="528" spans="1:25" ht="15" x14ac:dyDescent="0.25">
      <c r="A528"/>
      <c r="B528"/>
      <c r="C528" s="29"/>
      <c r="D528" s="30"/>
      <c r="E528" s="32"/>
      <c r="F528" s="30"/>
      <c r="G528" s="32"/>
      <c r="H528" s="30"/>
      <c r="I528" s="30"/>
      <c r="J528" s="30"/>
      <c r="K528" s="32"/>
      <c r="L528" s="37"/>
      <c r="M528" s="37"/>
      <c r="N528" s="38"/>
      <c r="O528" s="38"/>
      <c r="P528" s="38"/>
      <c r="Q528" s="38"/>
      <c r="R528" s="38"/>
      <c r="S528" s="39"/>
      <c r="T528" s="39"/>
      <c r="U528"/>
      <c r="V528"/>
      <c r="W528"/>
      <c r="X528" s="48"/>
      <c r="Y528" s="41"/>
    </row>
    <row r="529" spans="1:25" ht="15" x14ac:dyDescent="0.25">
      <c r="A529"/>
      <c r="B529"/>
      <c r="C529" s="29"/>
      <c r="D529" s="30"/>
      <c r="E529" s="32"/>
      <c r="F529" s="30"/>
      <c r="G529" s="32"/>
      <c r="H529" s="30"/>
      <c r="I529" s="30"/>
      <c r="J529" s="30"/>
      <c r="K529" s="32"/>
      <c r="L529" s="37"/>
      <c r="M529" s="37"/>
      <c r="N529" s="38"/>
      <c r="O529" s="38"/>
      <c r="P529" s="38"/>
      <c r="Q529" s="38"/>
      <c r="R529" s="38"/>
      <c r="S529" s="39"/>
      <c r="T529" s="39"/>
      <c r="U529"/>
      <c r="V529"/>
      <c r="W529"/>
      <c r="X529" s="48"/>
      <c r="Y529" s="41"/>
    </row>
    <row r="530" spans="1:25" ht="15" x14ac:dyDescent="0.25">
      <c r="A530"/>
      <c r="B530"/>
      <c r="C530" s="29"/>
      <c r="D530" s="30"/>
      <c r="E530" s="32"/>
      <c r="F530" s="30"/>
      <c r="G530" s="32"/>
      <c r="H530" s="30"/>
      <c r="I530" s="30"/>
      <c r="J530" s="30"/>
      <c r="K530" s="32"/>
      <c r="L530" s="37"/>
      <c r="M530" s="37"/>
      <c r="N530" s="38"/>
      <c r="O530" s="38"/>
      <c r="P530" s="38"/>
      <c r="Q530" s="38"/>
      <c r="R530" s="38"/>
      <c r="S530" s="39"/>
      <c r="T530" s="39"/>
      <c r="U530"/>
      <c r="V530"/>
      <c r="W530"/>
      <c r="X530" s="48"/>
      <c r="Y530" s="41"/>
    </row>
    <row r="531" spans="1:25" ht="15" x14ac:dyDescent="0.25">
      <c r="A531"/>
      <c r="B531"/>
      <c r="C531" s="29"/>
      <c r="D531" s="30"/>
      <c r="E531" s="32"/>
      <c r="F531" s="30"/>
      <c r="G531" s="32"/>
      <c r="H531" s="30"/>
      <c r="I531" s="30"/>
      <c r="J531" s="30"/>
      <c r="K531" s="32"/>
      <c r="L531" s="37"/>
      <c r="M531" s="37"/>
      <c r="N531" s="38"/>
      <c r="O531" s="38"/>
      <c r="P531" s="38"/>
      <c r="Q531" s="38"/>
      <c r="R531" s="38"/>
      <c r="S531" s="39"/>
      <c r="T531" s="39"/>
      <c r="U531"/>
      <c r="V531"/>
      <c r="W531"/>
      <c r="X531" s="48"/>
      <c r="Y531" s="41"/>
    </row>
    <row r="532" spans="1:25" ht="15" x14ac:dyDescent="0.25">
      <c r="A532"/>
      <c r="B532"/>
      <c r="C532" s="29"/>
      <c r="D532" s="30"/>
      <c r="E532" s="32"/>
      <c r="F532" s="30"/>
      <c r="G532" s="32"/>
      <c r="H532" s="30"/>
      <c r="I532" s="30"/>
      <c r="J532" s="30"/>
      <c r="K532" s="32"/>
      <c r="L532" s="37"/>
      <c r="M532" s="37"/>
      <c r="N532" s="38"/>
      <c r="O532" s="38"/>
      <c r="P532" s="38"/>
      <c r="Q532" s="38"/>
      <c r="R532" s="38"/>
      <c r="S532" s="39"/>
      <c r="T532" s="39"/>
      <c r="U532"/>
      <c r="V532"/>
      <c r="W532"/>
      <c r="X532" s="48"/>
      <c r="Y532" s="41"/>
    </row>
    <row r="533" spans="1:25" ht="15" x14ac:dyDescent="0.25">
      <c r="A533"/>
      <c r="B533"/>
      <c r="C533" s="29"/>
      <c r="D533" s="30"/>
      <c r="E533" s="32"/>
      <c r="F533" s="30"/>
      <c r="G533" s="32"/>
      <c r="H533" s="30"/>
      <c r="I533" s="30"/>
      <c r="J533" s="30"/>
      <c r="K533" s="32"/>
      <c r="L533" s="37"/>
      <c r="M533" s="37"/>
      <c r="N533" s="38"/>
      <c r="O533" s="38"/>
      <c r="P533" s="38"/>
      <c r="Q533" s="38"/>
      <c r="R533" s="38"/>
      <c r="S533" s="39"/>
      <c r="T533" s="39"/>
      <c r="U533"/>
      <c r="V533"/>
      <c r="W533"/>
      <c r="X533" s="48"/>
      <c r="Y533" s="41"/>
    </row>
    <row r="534" spans="1:25" ht="15" x14ac:dyDescent="0.25">
      <c r="A534"/>
      <c r="B534"/>
      <c r="C534" s="29"/>
      <c r="D534" s="30"/>
      <c r="E534" s="32"/>
      <c r="F534" s="30"/>
      <c r="G534" s="32"/>
      <c r="H534" s="30"/>
      <c r="I534" s="30"/>
      <c r="J534" s="30"/>
      <c r="K534" s="32"/>
      <c r="L534" s="37"/>
      <c r="M534" s="37"/>
      <c r="N534" s="38"/>
      <c r="O534" s="38"/>
      <c r="P534" s="38"/>
      <c r="Q534" s="38"/>
      <c r="R534" s="38"/>
      <c r="S534" s="39"/>
      <c r="T534" s="39"/>
      <c r="U534"/>
      <c r="V534"/>
      <c r="W534"/>
      <c r="X534" s="48"/>
      <c r="Y534" s="41"/>
    </row>
    <row r="535" spans="1:25" ht="15" x14ac:dyDescent="0.25">
      <c r="A535"/>
      <c r="B535"/>
      <c r="C535" s="29"/>
      <c r="D535" s="30"/>
      <c r="E535" s="32"/>
      <c r="F535" s="30"/>
      <c r="G535" s="32"/>
      <c r="H535" s="30"/>
      <c r="I535" s="30"/>
      <c r="J535" s="30"/>
      <c r="K535" s="32"/>
      <c r="L535" s="37"/>
      <c r="M535" s="37"/>
      <c r="N535" s="38"/>
      <c r="O535" s="38"/>
      <c r="P535" s="38"/>
      <c r="Q535" s="38"/>
      <c r="R535" s="38"/>
      <c r="S535" s="39"/>
      <c r="T535" s="39"/>
      <c r="U535"/>
      <c r="V535"/>
      <c r="W535"/>
      <c r="X535" s="48"/>
      <c r="Y535" s="41"/>
    </row>
    <row r="536" spans="1:25" ht="15" x14ac:dyDescent="0.25">
      <c r="A536"/>
      <c r="B536"/>
      <c r="C536" s="29"/>
      <c r="D536" s="30"/>
      <c r="E536" s="32"/>
      <c r="F536" s="30"/>
      <c r="G536" s="32"/>
      <c r="H536" s="30"/>
      <c r="I536" s="30"/>
      <c r="J536" s="30"/>
      <c r="K536" s="32"/>
      <c r="L536" s="37"/>
      <c r="M536" s="37"/>
      <c r="N536" s="38"/>
      <c r="O536" s="38"/>
      <c r="P536" s="38"/>
      <c r="Q536" s="38"/>
      <c r="R536" s="38"/>
      <c r="S536" s="39"/>
      <c r="T536" s="39"/>
      <c r="U536"/>
      <c r="V536"/>
      <c r="W536"/>
      <c r="X536" s="48"/>
      <c r="Y536" s="41"/>
    </row>
    <row r="537" spans="1:25" ht="15" x14ac:dyDescent="0.25">
      <c r="A537"/>
      <c r="B537"/>
      <c r="C537" s="29"/>
      <c r="D537" s="30"/>
      <c r="E537" s="32"/>
      <c r="F537" s="30"/>
      <c r="G537" s="32"/>
      <c r="H537" s="30"/>
      <c r="I537" s="30"/>
      <c r="J537" s="30"/>
      <c r="K537" s="32"/>
      <c r="L537" s="37"/>
      <c r="M537" s="37"/>
      <c r="N537" s="38"/>
      <c r="O537" s="38"/>
      <c r="P537" s="38"/>
      <c r="Q537" s="38"/>
      <c r="R537" s="38"/>
      <c r="S537" s="39"/>
      <c r="T537" s="39"/>
      <c r="U537"/>
      <c r="V537"/>
      <c r="W537"/>
      <c r="X537" s="48"/>
      <c r="Y537" s="41"/>
    </row>
    <row r="538" spans="1:25" ht="15" x14ac:dyDescent="0.25">
      <c r="A538"/>
      <c r="B538"/>
      <c r="C538" s="29"/>
      <c r="D538" s="30"/>
      <c r="E538" s="32"/>
      <c r="F538" s="30"/>
      <c r="G538" s="32"/>
      <c r="H538" s="30"/>
      <c r="I538" s="30"/>
      <c r="J538" s="30"/>
      <c r="K538" s="32"/>
      <c r="L538" s="37"/>
      <c r="M538" s="37"/>
      <c r="N538" s="38"/>
      <c r="O538" s="38"/>
      <c r="P538" s="38"/>
      <c r="Q538" s="38"/>
      <c r="R538" s="38"/>
      <c r="S538" s="39"/>
      <c r="T538" s="39"/>
      <c r="U538"/>
      <c r="V538"/>
      <c r="W538"/>
      <c r="X538" s="48"/>
      <c r="Y538" s="41"/>
    </row>
    <row r="539" spans="1:25" ht="15" x14ac:dyDescent="0.25">
      <c r="A539"/>
      <c r="B539"/>
      <c r="C539" s="29"/>
      <c r="D539" s="30"/>
      <c r="E539" s="32"/>
      <c r="F539" s="30"/>
      <c r="G539" s="32"/>
      <c r="H539" s="30"/>
      <c r="I539" s="30"/>
      <c r="J539" s="30"/>
      <c r="K539" s="32"/>
      <c r="L539" s="37"/>
      <c r="M539" s="37"/>
      <c r="N539" s="38"/>
      <c r="O539" s="38"/>
      <c r="P539" s="38"/>
      <c r="Q539" s="38"/>
      <c r="R539" s="38"/>
      <c r="S539" s="39"/>
      <c r="T539" s="39"/>
      <c r="U539"/>
      <c r="V539"/>
      <c r="W539"/>
      <c r="X539" s="48"/>
      <c r="Y539" s="41"/>
    </row>
    <row r="540" spans="1:25" ht="15" x14ac:dyDescent="0.25">
      <c r="A540"/>
      <c r="B540"/>
      <c r="C540" s="29"/>
      <c r="D540" s="30"/>
      <c r="E540" s="32"/>
      <c r="F540" s="30"/>
      <c r="G540" s="32"/>
      <c r="H540" s="30"/>
      <c r="I540" s="30"/>
      <c r="J540" s="30"/>
      <c r="K540" s="32"/>
      <c r="L540" s="37"/>
      <c r="M540" s="37"/>
      <c r="N540" s="38"/>
      <c r="O540" s="38"/>
      <c r="P540" s="38"/>
      <c r="Q540" s="38"/>
      <c r="R540" s="38"/>
      <c r="S540" s="39"/>
      <c r="T540" s="39"/>
      <c r="U540"/>
      <c r="V540"/>
      <c r="W540"/>
      <c r="X540" s="48"/>
      <c r="Y540" s="41"/>
    </row>
    <row r="541" spans="1:25" ht="15" x14ac:dyDescent="0.25">
      <c r="A541"/>
      <c r="B541"/>
      <c r="C541" s="29"/>
      <c r="D541" s="30"/>
      <c r="E541" s="32"/>
      <c r="F541" s="30"/>
      <c r="G541" s="32"/>
      <c r="H541" s="30"/>
      <c r="I541" s="30"/>
      <c r="J541" s="30"/>
      <c r="K541" s="32"/>
      <c r="L541" s="37"/>
      <c r="M541" s="37"/>
      <c r="N541" s="38"/>
      <c r="O541" s="38"/>
      <c r="P541" s="38"/>
      <c r="Q541" s="38"/>
      <c r="R541" s="38"/>
      <c r="S541" s="39"/>
      <c r="T541" s="39"/>
      <c r="U541"/>
      <c r="V541"/>
      <c r="W541"/>
      <c r="X541" s="48"/>
      <c r="Y541" s="41"/>
    </row>
    <row r="542" spans="1:25" ht="15" x14ac:dyDescent="0.25">
      <c r="A542"/>
      <c r="B542"/>
      <c r="C542" s="29"/>
      <c r="D542" s="30"/>
      <c r="E542" s="32"/>
      <c r="F542" s="30"/>
      <c r="G542" s="32"/>
      <c r="H542" s="30"/>
      <c r="I542" s="30"/>
      <c r="J542" s="30"/>
      <c r="K542" s="32"/>
      <c r="L542" s="37"/>
      <c r="M542" s="37"/>
      <c r="N542" s="38"/>
      <c r="O542" s="38"/>
      <c r="P542" s="38"/>
      <c r="Q542" s="38"/>
      <c r="R542" s="38"/>
      <c r="S542" s="39"/>
      <c r="T542" s="39"/>
      <c r="U542"/>
      <c r="V542"/>
      <c r="W542"/>
      <c r="X542" s="48"/>
      <c r="Y542" s="41"/>
    </row>
    <row r="543" spans="1:25" ht="15" x14ac:dyDescent="0.25">
      <c r="A543"/>
      <c r="B543"/>
      <c r="C543" s="29"/>
      <c r="D543" s="30"/>
      <c r="E543" s="32"/>
      <c r="F543" s="30"/>
      <c r="G543" s="32"/>
      <c r="H543" s="30"/>
      <c r="I543" s="30"/>
      <c r="J543" s="30"/>
      <c r="K543" s="32"/>
      <c r="L543" s="37"/>
      <c r="M543" s="37"/>
      <c r="N543" s="38"/>
      <c r="O543" s="38"/>
      <c r="P543" s="38"/>
      <c r="Q543" s="38"/>
      <c r="R543" s="38"/>
      <c r="S543" s="39"/>
      <c r="T543" s="39"/>
      <c r="U543"/>
      <c r="V543"/>
      <c r="W543"/>
      <c r="X543" s="48"/>
      <c r="Y543" s="41"/>
    </row>
    <row r="544" spans="1:25" ht="15" x14ac:dyDescent="0.25">
      <c r="A544"/>
      <c r="B544"/>
      <c r="C544" s="29"/>
      <c r="D544" s="30"/>
      <c r="E544" s="32"/>
      <c r="F544" s="30"/>
      <c r="G544" s="32"/>
      <c r="H544" s="30"/>
      <c r="I544" s="30"/>
      <c r="J544" s="30"/>
      <c r="K544" s="32"/>
      <c r="L544" s="37"/>
      <c r="M544" s="37"/>
      <c r="N544" s="38"/>
      <c r="O544" s="38"/>
      <c r="P544" s="38"/>
      <c r="Q544" s="38"/>
      <c r="R544" s="38"/>
      <c r="S544" s="39"/>
      <c r="T544" s="39"/>
      <c r="U544"/>
      <c r="V544"/>
      <c r="W544"/>
      <c r="X544" s="48"/>
      <c r="Y544" s="41"/>
    </row>
    <row r="545" spans="1:25" ht="15" x14ac:dyDescent="0.25">
      <c r="A545"/>
      <c r="B545"/>
      <c r="C545" s="29"/>
      <c r="D545" s="30"/>
      <c r="E545" s="32"/>
      <c r="F545" s="30"/>
      <c r="G545" s="32"/>
      <c r="H545" s="30"/>
      <c r="I545" s="30"/>
      <c r="J545" s="30"/>
      <c r="K545" s="32"/>
      <c r="L545" s="37"/>
      <c r="M545" s="37"/>
      <c r="N545" s="38"/>
      <c r="O545" s="38"/>
      <c r="P545" s="38"/>
      <c r="Q545" s="38"/>
      <c r="R545" s="38"/>
      <c r="S545" s="39"/>
      <c r="T545" s="39"/>
      <c r="U545"/>
      <c r="V545"/>
      <c r="W545"/>
      <c r="X545" s="48"/>
      <c r="Y545" s="41"/>
    </row>
    <row r="546" spans="1:25" ht="15" x14ac:dyDescent="0.25">
      <c r="A546"/>
      <c r="B546"/>
      <c r="C546" s="29"/>
      <c r="D546" s="30"/>
      <c r="E546" s="32"/>
      <c r="F546" s="30"/>
      <c r="G546" s="32"/>
      <c r="H546" s="30"/>
      <c r="I546" s="30"/>
      <c r="J546" s="30"/>
      <c r="K546" s="32"/>
      <c r="L546" s="37"/>
      <c r="M546" s="37"/>
      <c r="N546" s="38"/>
      <c r="O546" s="38"/>
      <c r="P546" s="38"/>
      <c r="Q546" s="38"/>
      <c r="R546" s="38"/>
      <c r="S546" s="39"/>
      <c r="T546" s="39"/>
      <c r="U546"/>
      <c r="V546"/>
      <c r="W546"/>
      <c r="X546" s="48"/>
      <c r="Y546" s="41"/>
    </row>
    <row r="547" spans="1:25" ht="15" x14ac:dyDescent="0.25">
      <c r="A547"/>
      <c r="B547"/>
      <c r="C547" s="29"/>
      <c r="D547" s="30"/>
      <c r="E547" s="32"/>
      <c r="F547" s="30"/>
      <c r="G547" s="32"/>
      <c r="H547" s="30"/>
      <c r="I547" s="30"/>
      <c r="J547" s="30"/>
      <c r="K547" s="32"/>
      <c r="L547" s="37"/>
      <c r="M547" s="37"/>
      <c r="N547" s="38"/>
      <c r="O547" s="38"/>
      <c r="P547" s="38"/>
      <c r="Q547" s="38"/>
      <c r="R547" s="38"/>
      <c r="S547" s="39"/>
      <c r="T547" s="39"/>
      <c r="U547"/>
      <c r="V547"/>
      <c r="W547"/>
      <c r="X547" s="48"/>
      <c r="Y547" s="41"/>
    </row>
    <row r="548" spans="1:25" ht="15" x14ac:dyDescent="0.25">
      <c r="A548"/>
      <c r="B548"/>
      <c r="C548" s="29"/>
      <c r="D548" s="30"/>
      <c r="E548" s="32"/>
      <c r="F548" s="30"/>
      <c r="G548" s="32"/>
      <c r="H548" s="30"/>
      <c r="I548" s="30"/>
      <c r="J548" s="30"/>
      <c r="K548" s="32"/>
      <c r="L548" s="37"/>
      <c r="M548" s="37"/>
      <c r="N548" s="38"/>
      <c r="O548" s="38"/>
      <c r="P548" s="38"/>
      <c r="Q548" s="38"/>
      <c r="R548" s="38"/>
      <c r="S548" s="39"/>
      <c r="T548" s="39"/>
      <c r="U548"/>
      <c r="V548"/>
      <c r="W548"/>
      <c r="X548" s="48"/>
      <c r="Y548" s="41"/>
    </row>
    <row r="549" spans="1:25" ht="15" x14ac:dyDescent="0.25">
      <c r="A549"/>
      <c r="B549"/>
      <c r="C549" s="29"/>
      <c r="D549" s="30"/>
      <c r="E549" s="32"/>
      <c r="F549" s="30"/>
      <c r="G549" s="32"/>
      <c r="H549" s="30"/>
      <c r="I549" s="30"/>
      <c r="J549" s="30"/>
      <c r="K549" s="32"/>
      <c r="L549" s="37"/>
      <c r="M549" s="37"/>
      <c r="N549" s="38"/>
      <c r="O549" s="38"/>
      <c r="P549" s="38"/>
      <c r="Q549" s="38"/>
      <c r="R549" s="38"/>
      <c r="S549" s="39"/>
      <c r="T549" s="39"/>
      <c r="U549"/>
      <c r="V549"/>
      <c r="W549"/>
      <c r="X549" s="48"/>
      <c r="Y549" s="41"/>
    </row>
    <row r="550" spans="1:25" ht="15" x14ac:dyDescent="0.25">
      <c r="A550"/>
      <c r="B550"/>
      <c r="C550" s="29"/>
      <c r="D550" s="30"/>
      <c r="E550" s="32"/>
      <c r="F550" s="30"/>
      <c r="G550" s="32"/>
      <c r="H550" s="30"/>
      <c r="I550" s="30"/>
      <c r="J550" s="30"/>
      <c r="K550" s="32"/>
      <c r="L550" s="37"/>
      <c r="M550" s="37"/>
      <c r="N550" s="38"/>
      <c r="O550" s="38"/>
      <c r="P550" s="38"/>
      <c r="Q550" s="38"/>
      <c r="R550" s="38"/>
      <c r="S550" s="39"/>
      <c r="T550" s="39"/>
      <c r="U550"/>
      <c r="V550"/>
      <c r="W550"/>
      <c r="X550" s="48"/>
      <c r="Y550" s="41"/>
    </row>
    <row r="551" spans="1:25" ht="15" x14ac:dyDescent="0.25">
      <c r="A551"/>
      <c r="B551"/>
      <c r="C551" s="29"/>
      <c r="D551" s="30"/>
      <c r="E551" s="32"/>
      <c r="F551" s="30"/>
      <c r="G551" s="32"/>
      <c r="H551" s="30"/>
      <c r="I551" s="30"/>
      <c r="J551" s="30"/>
      <c r="K551" s="32"/>
      <c r="L551" s="37"/>
      <c r="M551" s="37"/>
      <c r="N551" s="38"/>
      <c r="O551" s="38"/>
      <c r="P551" s="38"/>
      <c r="Q551" s="38"/>
      <c r="R551" s="38"/>
      <c r="S551" s="39"/>
      <c r="T551" s="39"/>
      <c r="U551"/>
      <c r="V551"/>
      <c r="W551"/>
      <c r="X551" s="48"/>
      <c r="Y551" s="41"/>
    </row>
    <row r="552" spans="1:25" ht="15" x14ac:dyDescent="0.25">
      <c r="A552"/>
      <c r="B552"/>
      <c r="C552" s="29"/>
      <c r="D552" s="30"/>
      <c r="E552" s="32"/>
      <c r="F552" s="30"/>
      <c r="G552" s="32"/>
      <c r="H552" s="30"/>
      <c r="I552" s="30"/>
      <c r="J552" s="30"/>
      <c r="K552" s="32"/>
      <c r="L552" s="37"/>
      <c r="M552" s="37"/>
      <c r="N552" s="38"/>
      <c r="O552" s="38"/>
      <c r="P552" s="38"/>
      <c r="Q552" s="38"/>
      <c r="R552" s="38"/>
      <c r="S552" s="39"/>
      <c r="T552" s="39"/>
      <c r="U552"/>
      <c r="V552"/>
      <c r="W552"/>
      <c r="X552" s="48"/>
      <c r="Y552" s="41"/>
    </row>
    <row r="553" spans="1:25" ht="15" x14ac:dyDescent="0.25">
      <c r="A553"/>
      <c r="B553"/>
      <c r="C553" s="29"/>
      <c r="D553" s="30"/>
      <c r="E553" s="32"/>
      <c r="F553" s="30"/>
      <c r="G553" s="32"/>
      <c r="H553" s="30"/>
      <c r="I553" s="30"/>
      <c r="J553" s="30"/>
      <c r="K553" s="32"/>
      <c r="L553" s="37"/>
      <c r="M553" s="37"/>
      <c r="N553" s="38"/>
      <c r="O553" s="38"/>
      <c r="P553" s="38"/>
      <c r="Q553" s="38"/>
      <c r="R553" s="38"/>
      <c r="S553" s="39"/>
      <c r="T553" s="39"/>
      <c r="U553"/>
      <c r="V553"/>
      <c r="W553"/>
      <c r="X553" s="48"/>
      <c r="Y553" s="41"/>
    </row>
    <row r="554" spans="1:25" ht="15" x14ac:dyDescent="0.25">
      <c r="A554"/>
      <c r="B554"/>
      <c r="C554" s="29"/>
      <c r="D554" s="30"/>
      <c r="E554" s="32"/>
      <c r="F554" s="30"/>
      <c r="G554" s="32"/>
      <c r="H554" s="30"/>
      <c r="I554" s="30"/>
      <c r="J554" s="30"/>
      <c r="K554" s="32"/>
      <c r="L554" s="37"/>
      <c r="M554" s="37"/>
      <c r="N554" s="38"/>
      <c r="O554" s="38"/>
      <c r="P554" s="38"/>
      <c r="Q554" s="38"/>
      <c r="R554" s="38"/>
      <c r="S554" s="39"/>
      <c r="T554" s="39"/>
      <c r="U554"/>
      <c r="V554"/>
      <c r="W554"/>
      <c r="X554" s="48"/>
      <c r="Y554" s="41"/>
    </row>
    <row r="555" spans="1:25" ht="15" x14ac:dyDescent="0.25">
      <c r="A555"/>
      <c r="B555"/>
      <c r="C555" s="29"/>
      <c r="D555" s="30"/>
      <c r="E555" s="32"/>
      <c r="F555" s="30"/>
      <c r="G555" s="32"/>
      <c r="H555" s="30"/>
      <c r="I555" s="30"/>
      <c r="J555" s="30"/>
      <c r="K555" s="32"/>
      <c r="L555" s="37"/>
      <c r="M555" s="37"/>
      <c r="N555" s="38"/>
      <c r="O555" s="38"/>
      <c r="P555" s="38"/>
      <c r="Q555" s="38"/>
      <c r="R555" s="38"/>
      <c r="S555" s="39"/>
      <c r="T555" s="39"/>
      <c r="U555"/>
      <c r="V555"/>
      <c r="W555"/>
      <c r="X555" s="48"/>
      <c r="Y555" s="41"/>
    </row>
    <row r="556" spans="1:25" ht="15" x14ac:dyDescent="0.25">
      <c r="A556"/>
      <c r="B556"/>
      <c r="C556" s="29"/>
      <c r="D556" s="30"/>
      <c r="E556" s="32"/>
      <c r="F556" s="30"/>
      <c r="G556" s="32"/>
      <c r="H556" s="30"/>
      <c r="I556" s="30"/>
      <c r="J556" s="30"/>
      <c r="K556" s="32"/>
      <c r="L556" s="37"/>
      <c r="M556" s="37"/>
      <c r="N556" s="38"/>
      <c r="O556" s="38"/>
      <c r="P556" s="38"/>
      <c r="Q556" s="38"/>
      <c r="R556" s="38"/>
      <c r="S556" s="39"/>
      <c r="T556" s="39"/>
      <c r="U556"/>
      <c r="V556"/>
      <c r="W556"/>
      <c r="X556" s="48"/>
      <c r="Y556" s="41"/>
    </row>
    <row r="557" spans="1:25" ht="15" x14ac:dyDescent="0.25">
      <c r="A557"/>
      <c r="B557"/>
      <c r="C557" s="29"/>
      <c r="D557" s="30"/>
      <c r="E557" s="32"/>
      <c r="F557" s="30"/>
      <c r="G557" s="32"/>
      <c r="H557" s="30"/>
      <c r="I557" s="30"/>
      <c r="J557" s="30"/>
      <c r="K557" s="32"/>
      <c r="L557" s="37"/>
      <c r="M557" s="37"/>
      <c r="N557" s="38"/>
      <c r="O557" s="38"/>
      <c r="P557" s="38"/>
      <c r="Q557" s="38"/>
      <c r="R557" s="38"/>
      <c r="S557" s="39"/>
      <c r="T557" s="39"/>
      <c r="U557"/>
      <c r="V557"/>
      <c r="W557"/>
      <c r="X557" s="48"/>
      <c r="Y557" s="41"/>
    </row>
    <row r="558" spans="1:25" ht="15" x14ac:dyDescent="0.25">
      <c r="A558"/>
      <c r="B558"/>
      <c r="C558" s="29"/>
      <c r="D558" s="30"/>
      <c r="E558" s="32"/>
      <c r="F558" s="30"/>
      <c r="G558" s="32"/>
      <c r="H558" s="30"/>
      <c r="I558" s="30"/>
      <c r="J558" s="30"/>
      <c r="K558" s="32"/>
      <c r="L558" s="37"/>
      <c r="M558" s="37"/>
      <c r="N558" s="38"/>
      <c r="O558" s="38"/>
      <c r="P558" s="38"/>
      <c r="Q558" s="38"/>
      <c r="R558" s="38"/>
      <c r="S558" s="39"/>
      <c r="T558" s="39"/>
      <c r="U558"/>
      <c r="V558"/>
      <c r="W558"/>
      <c r="X558" s="48"/>
      <c r="Y558" s="41"/>
    </row>
    <row r="559" spans="1:25" s="35" customFormat="1" ht="15" x14ac:dyDescent="0.25">
      <c r="A559"/>
      <c r="B559"/>
      <c r="C559" s="29"/>
      <c r="D559" s="30"/>
      <c r="E559" s="32"/>
      <c r="F559" s="30"/>
      <c r="G559" s="32"/>
      <c r="H559" s="30"/>
      <c r="I559" s="30"/>
      <c r="J559" s="30"/>
      <c r="K559" s="32"/>
      <c r="L559" s="37"/>
      <c r="M559" s="37"/>
      <c r="N559" s="38"/>
      <c r="O559" s="38"/>
      <c r="P559" s="38"/>
      <c r="Q559" s="38"/>
      <c r="R559" s="38"/>
      <c r="S559" s="39"/>
      <c r="T559" s="39"/>
      <c r="U559"/>
      <c r="V559"/>
      <c r="W559"/>
      <c r="X559" s="48"/>
      <c r="Y559" s="41"/>
    </row>
    <row r="560" spans="1:25" s="35" customFormat="1" ht="15" x14ac:dyDescent="0.25">
      <c r="A560"/>
      <c r="B560"/>
      <c r="C560" s="29"/>
      <c r="D560" s="30"/>
      <c r="E560" s="32"/>
      <c r="F560" s="30"/>
      <c r="G560" s="32"/>
      <c r="H560" s="30"/>
      <c r="I560" s="30"/>
      <c r="J560" s="30"/>
      <c r="K560" s="32"/>
      <c r="L560" s="37"/>
      <c r="M560" s="37"/>
      <c r="N560" s="38"/>
      <c r="O560" s="38"/>
      <c r="P560" s="38"/>
      <c r="Q560" s="38"/>
      <c r="R560" s="38"/>
      <c r="S560" s="39"/>
      <c r="T560" s="39"/>
      <c r="U560"/>
      <c r="V560"/>
      <c r="W560"/>
      <c r="X560" s="48"/>
      <c r="Y560" s="41"/>
    </row>
    <row r="561" spans="1:25" ht="15" x14ac:dyDescent="0.25">
      <c r="A561"/>
      <c r="B561"/>
      <c r="C561" s="29"/>
      <c r="D561" s="30"/>
      <c r="E561" s="32"/>
      <c r="F561" s="30"/>
      <c r="G561" s="32"/>
      <c r="H561" s="30"/>
      <c r="I561" s="30"/>
      <c r="J561" s="30"/>
      <c r="K561" s="32"/>
      <c r="L561" s="37"/>
      <c r="M561" s="37"/>
      <c r="N561" s="38"/>
      <c r="O561" s="38"/>
      <c r="P561" s="38"/>
      <c r="Q561" s="38"/>
      <c r="R561" s="38"/>
      <c r="S561" s="39"/>
      <c r="T561" s="39"/>
      <c r="U561"/>
      <c r="V561"/>
      <c r="W561"/>
      <c r="X561" s="48"/>
      <c r="Y561" s="41"/>
    </row>
    <row r="562" spans="1:25" ht="15" x14ac:dyDescent="0.25">
      <c r="A562"/>
      <c r="B562"/>
      <c r="C562" s="29"/>
      <c r="D562" s="30"/>
      <c r="E562" s="32"/>
      <c r="F562" s="30"/>
      <c r="G562" s="32"/>
      <c r="H562" s="30"/>
      <c r="I562" s="30"/>
      <c r="J562" s="30"/>
      <c r="K562" s="32"/>
      <c r="L562" s="37"/>
      <c r="M562" s="37"/>
      <c r="N562" s="38"/>
      <c r="O562" s="38"/>
      <c r="P562" s="38"/>
      <c r="Q562" s="38"/>
      <c r="R562" s="38"/>
      <c r="S562" s="39"/>
      <c r="T562" s="39"/>
      <c r="U562"/>
      <c r="V562"/>
      <c r="W562"/>
      <c r="X562" s="48"/>
      <c r="Y562" s="41"/>
    </row>
    <row r="563" spans="1:25" ht="15" x14ac:dyDescent="0.25">
      <c r="A563"/>
      <c r="B563"/>
      <c r="C563" s="29"/>
      <c r="D563" s="30"/>
      <c r="E563" s="32"/>
      <c r="F563" s="30"/>
      <c r="G563" s="32"/>
      <c r="H563" s="30"/>
      <c r="I563" s="30"/>
      <c r="J563" s="30"/>
      <c r="K563" s="32"/>
      <c r="L563" s="37"/>
      <c r="M563" s="37"/>
      <c r="N563" s="38"/>
      <c r="O563" s="38"/>
      <c r="P563" s="38"/>
      <c r="Q563" s="38"/>
      <c r="R563" s="38"/>
      <c r="S563" s="39"/>
      <c r="T563" s="39"/>
      <c r="U563"/>
      <c r="V563"/>
      <c r="W563"/>
      <c r="X563" s="48"/>
      <c r="Y563" s="41"/>
    </row>
    <row r="564" spans="1:25" ht="15" x14ac:dyDescent="0.25">
      <c r="A564"/>
      <c r="B564"/>
      <c r="C564" s="29"/>
      <c r="D564" s="30"/>
      <c r="E564" s="32"/>
      <c r="F564" s="30"/>
      <c r="G564" s="32"/>
      <c r="H564" s="30"/>
      <c r="I564" s="30"/>
      <c r="J564" s="30"/>
      <c r="K564" s="32"/>
      <c r="L564" s="37"/>
      <c r="M564" s="37"/>
      <c r="N564" s="38"/>
      <c r="O564" s="38"/>
      <c r="P564" s="38"/>
      <c r="Q564" s="38"/>
      <c r="R564" s="38"/>
      <c r="S564" s="39"/>
      <c r="T564" s="39"/>
      <c r="U564"/>
      <c r="V564"/>
      <c r="W564"/>
      <c r="X564" s="48"/>
      <c r="Y564" s="41"/>
    </row>
    <row r="565" spans="1:25" ht="15" x14ac:dyDescent="0.25">
      <c r="A565"/>
      <c r="B565"/>
      <c r="C565" s="29"/>
      <c r="D565" s="30"/>
      <c r="E565" s="32"/>
      <c r="F565" s="30"/>
      <c r="G565" s="32"/>
      <c r="H565" s="30"/>
      <c r="I565" s="30"/>
      <c r="J565" s="30"/>
      <c r="K565" s="32"/>
      <c r="L565" s="37"/>
      <c r="M565" s="37"/>
      <c r="N565" s="38"/>
      <c r="O565" s="38"/>
      <c r="P565" s="38"/>
      <c r="Q565" s="38"/>
      <c r="R565" s="38"/>
      <c r="S565" s="39"/>
      <c r="T565" s="39"/>
      <c r="U565"/>
      <c r="V565"/>
      <c r="W565"/>
      <c r="X565" s="48"/>
      <c r="Y565" s="41"/>
    </row>
    <row r="566" spans="1:25" ht="15" x14ac:dyDescent="0.25">
      <c r="A566"/>
      <c r="B566"/>
      <c r="C566" s="29"/>
      <c r="D566" s="30"/>
      <c r="E566" s="32"/>
      <c r="F566" s="30"/>
      <c r="G566" s="32"/>
      <c r="H566" s="30"/>
      <c r="I566" s="30"/>
      <c r="J566" s="30"/>
      <c r="K566" s="32"/>
      <c r="L566" s="37"/>
      <c r="M566" s="37"/>
      <c r="N566" s="38"/>
      <c r="O566" s="38"/>
      <c r="P566" s="38"/>
      <c r="Q566" s="38"/>
      <c r="R566" s="38"/>
      <c r="S566" s="39"/>
      <c r="T566" s="39"/>
      <c r="U566"/>
      <c r="V566"/>
      <c r="W566"/>
      <c r="X566" s="48"/>
      <c r="Y566" s="41"/>
    </row>
    <row r="567" spans="1:25" ht="15" x14ac:dyDescent="0.25">
      <c r="A567"/>
      <c r="B567"/>
      <c r="C567" s="29"/>
      <c r="D567" s="30"/>
      <c r="E567" s="32"/>
      <c r="F567" s="30"/>
      <c r="G567" s="32"/>
      <c r="H567" s="30"/>
      <c r="I567" s="30"/>
      <c r="J567" s="30"/>
      <c r="K567" s="32"/>
      <c r="L567" s="37"/>
      <c r="M567" s="37"/>
      <c r="N567" s="38"/>
      <c r="O567" s="38"/>
      <c r="P567" s="38"/>
      <c r="Q567" s="38"/>
      <c r="R567" s="38"/>
      <c r="S567" s="39"/>
      <c r="T567" s="39"/>
      <c r="U567"/>
      <c r="V567"/>
      <c r="W567"/>
      <c r="X567" s="48"/>
      <c r="Y567" s="41"/>
    </row>
    <row r="568" spans="1:25" ht="15" x14ac:dyDescent="0.25">
      <c r="A568"/>
      <c r="B568"/>
      <c r="C568" s="29"/>
      <c r="D568" s="30"/>
      <c r="E568" s="32"/>
      <c r="F568" s="30"/>
      <c r="G568" s="32"/>
      <c r="H568" s="30"/>
      <c r="I568" s="30"/>
      <c r="J568" s="30"/>
      <c r="K568" s="32"/>
      <c r="L568" s="37"/>
      <c r="M568" s="37"/>
      <c r="N568" s="38"/>
      <c r="O568" s="38"/>
      <c r="P568" s="38"/>
      <c r="Q568" s="38"/>
      <c r="R568" s="38"/>
      <c r="S568" s="39"/>
      <c r="T568" s="39"/>
      <c r="U568"/>
      <c r="V568"/>
      <c r="W568"/>
      <c r="X568" s="48"/>
      <c r="Y568" s="41"/>
    </row>
    <row r="569" spans="1:25" ht="15" x14ac:dyDescent="0.25">
      <c r="A569"/>
      <c r="B569"/>
      <c r="C569" s="29"/>
      <c r="D569" s="30"/>
      <c r="E569" s="32"/>
      <c r="F569" s="30"/>
      <c r="G569" s="32"/>
      <c r="H569" s="30"/>
      <c r="I569" s="30"/>
      <c r="J569" s="30"/>
      <c r="K569" s="32"/>
      <c r="L569" s="37"/>
      <c r="M569" s="37"/>
      <c r="N569" s="38"/>
      <c r="O569" s="38"/>
      <c r="P569" s="38"/>
      <c r="Q569" s="38"/>
      <c r="R569" s="38"/>
      <c r="S569" s="39"/>
      <c r="T569" s="39"/>
      <c r="U569"/>
      <c r="V569"/>
      <c r="W569"/>
      <c r="X569" s="48"/>
      <c r="Y569" s="41"/>
    </row>
    <row r="570" spans="1:25" ht="15" x14ac:dyDescent="0.25">
      <c r="A570"/>
      <c r="B570"/>
      <c r="C570" s="29"/>
      <c r="D570" s="30"/>
      <c r="E570" s="32"/>
      <c r="F570" s="30"/>
      <c r="G570" s="32"/>
      <c r="H570" s="30"/>
      <c r="I570" s="30"/>
      <c r="J570" s="30"/>
      <c r="K570" s="32"/>
      <c r="L570" s="37"/>
      <c r="M570" s="37"/>
      <c r="N570" s="38"/>
      <c r="O570" s="38"/>
      <c r="P570" s="38"/>
      <c r="Q570" s="38"/>
      <c r="R570" s="38"/>
      <c r="S570" s="39"/>
      <c r="T570" s="39"/>
      <c r="U570"/>
      <c r="V570"/>
      <c r="W570"/>
      <c r="X570" s="48"/>
      <c r="Y570" s="41"/>
    </row>
    <row r="571" spans="1:25" ht="15" x14ac:dyDescent="0.25">
      <c r="A571"/>
      <c r="B571"/>
      <c r="C571" s="29"/>
      <c r="D571" s="30"/>
      <c r="E571" s="32"/>
      <c r="F571" s="30"/>
      <c r="G571" s="32"/>
      <c r="H571" s="30"/>
      <c r="I571" s="30"/>
      <c r="J571" s="30"/>
      <c r="K571" s="32"/>
      <c r="L571" s="37"/>
      <c r="M571" s="37"/>
      <c r="N571" s="38"/>
      <c r="O571" s="38"/>
      <c r="P571" s="38"/>
      <c r="Q571" s="38"/>
      <c r="R571" s="38"/>
      <c r="S571" s="39"/>
      <c r="T571" s="39"/>
      <c r="U571"/>
      <c r="V571"/>
      <c r="W571"/>
      <c r="X571" s="48"/>
      <c r="Y571" s="41"/>
    </row>
    <row r="572" spans="1:25" ht="15" x14ac:dyDescent="0.25">
      <c r="A572"/>
      <c r="B572"/>
      <c r="C572" s="29"/>
      <c r="D572" s="30"/>
      <c r="E572" s="32"/>
      <c r="F572" s="30"/>
      <c r="G572" s="32"/>
      <c r="H572" s="30"/>
      <c r="I572" s="30"/>
      <c r="J572" s="30"/>
      <c r="K572" s="32"/>
      <c r="L572" s="37"/>
      <c r="M572" s="37"/>
      <c r="N572" s="38"/>
      <c r="O572" s="38"/>
      <c r="P572" s="38"/>
      <c r="Q572" s="38"/>
      <c r="R572" s="38"/>
      <c r="S572" s="39"/>
      <c r="T572" s="39"/>
      <c r="U572"/>
      <c r="V572"/>
      <c r="W572"/>
      <c r="X572" s="48"/>
      <c r="Y572" s="41"/>
    </row>
    <row r="573" spans="1:25" ht="15" x14ac:dyDescent="0.25">
      <c r="A573"/>
      <c r="B573"/>
      <c r="C573" s="29"/>
      <c r="D573" s="30"/>
      <c r="E573" s="32"/>
      <c r="F573" s="30"/>
      <c r="G573" s="32"/>
      <c r="H573" s="30"/>
      <c r="I573" s="30"/>
      <c r="J573" s="30"/>
      <c r="K573" s="32"/>
      <c r="L573" s="37"/>
      <c r="M573" s="37"/>
      <c r="N573" s="38"/>
      <c r="O573" s="38"/>
      <c r="P573" s="38"/>
      <c r="Q573" s="38"/>
      <c r="R573" s="38"/>
      <c r="S573" s="39"/>
      <c r="T573" s="39"/>
      <c r="U573"/>
      <c r="V573"/>
      <c r="W573"/>
      <c r="X573" s="48"/>
      <c r="Y573" s="41"/>
    </row>
    <row r="574" spans="1:25" ht="15" x14ac:dyDescent="0.25">
      <c r="A574"/>
      <c r="B574"/>
      <c r="C574" s="29"/>
      <c r="D574" s="30"/>
      <c r="E574" s="32"/>
      <c r="F574" s="30"/>
      <c r="G574" s="32"/>
      <c r="H574" s="30"/>
      <c r="I574" s="30"/>
      <c r="J574" s="30"/>
      <c r="K574" s="32"/>
      <c r="L574" s="37"/>
      <c r="M574" s="37"/>
      <c r="N574" s="38"/>
      <c r="O574" s="38"/>
      <c r="P574" s="38"/>
      <c r="Q574" s="38"/>
      <c r="R574" s="38"/>
      <c r="S574" s="39"/>
      <c r="T574" s="39"/>
      <c r="U574"/>
      <c r="V574"/>
      <c r="W574"/>
      <c r="X574" s="48"/>
      <c r="Y574" s="41"/>
    </row>
    <row r="575" spans="1:25" ht="15" x14ac:dyDescent="0.25">
      <c r="A575"/>
      <c r="B575"/>
      <c r="C575" s="29"/>
      <c r="D575" s="30"/>
      <c r="E575" s="32"/>
      <c r="F575" s="30"/>
      <c r="G575" s="32"/>
      <c r="H575" s="30"/>
      <c r="I575" s="30"/>
      <c r="J575" s="30"/>
      <c r="K575" s="32"/>
      <c r="L575" s="37"/>
      <c r="M575" s="37"/>
      <c r="N575" s="38"/>
      <c r="O575" s="38"/>
      <c r="P575" s="38"/>
      <c r="Q575" s="38"/>
      <c r="R575" s="38"/>
      <c r="S575" s="39"/>
      <c r="T575" s="39"/>
      <c r="U575"/>
      <c r="V575"/>
      <c r="W575"/>
      <c r="X575" s="48"/>
      <c r="Y575" s="41"/>
    </row>
    <row r="576" spans="1:25" ht="15" x14ac:dyDescent="0.25">
      <c r="A576"/>
      <c r="B576"/>
      <c r="C576" s="29"/>
      <c r="D576" s="30"/>
      <c r="E576" s="32"/>
      <c r="F576" s="30"/>
      <c r="G576" s="32"/>
      <c r="H576" s="30"/>
      <c r="I576" s="30"/>
      <c r="J576" s="30"/>
      <c r="K576" s="32"/>
      <c r="L576" s="37"/>
      <c r="M576" s="37"/>
      <c r="N576" s="38"/>
      <c r="O576" s="38"/>
      <c r="P576" s="38"/>
      <c r="Q576" s="38"/>
      <c r="R576" s="38"/>
      <c r="S576" s="39"/>
      <c r="T576" s="39"/>
      <c r="U576"/>
      <c r="V576"/>
      <c r="W576"/>
      <c r="X576" s="48"/>
      <c r="Y576" s="41"/>
    </row>
    <row r="577" spans="1:25" ht="15" x14ac:dyDescent="0.25">
      <c r="A577"/>
      <c r="B577"/>
      <c r="C577" s="29"/>
      <c r="D577" s="30"/>
      <c r="E577" s="32"/>
      <c r="F577" s="30"/>
      <c r="G577" s="32"/>
      <c r="H577" s="30"/>
      <c r="I577" s="30"/>
      <c r="J577" s="30"/>
      <c r="K577" s="32"/>
      <c r="L577" s="37"/>
      <c r="M577" s="37"/>
      <c r="N577" s="38"/>
      <c r="O577" s="38"/>
      <c r="P577" s="38"/>
      <c r="Q577" s="38"/>
      <c r="R577" s="38"/>
      <c r="S577" s="39"/>
      <c r="T577" s="39"/>
      <c r="U577"/>
      <c r="V577"/>
      <c r="W577"/>
      <c r="X577" s="48"/>
      <c r="Y577" s="41"/>
    </row>
    <row r="578" spans="1:25" ht="15" x14ac:dyDescent="0.25">
      <c r="A578"/>
      <c r="B578"/>
      <c r="C578" s="29"/>
      <c r="D578" s="30"/>
      <c r="E578" s="32"/>
      <c r="F578" s="30"/>
      <c r="G578" s="32"/>
      <c r="H578" s="30"/>
      <c r="I578" s="30"/>
      <c r="J578" s="30"/>
      <c r="K578" s="32"/>
      <c r="L578" s="37"/>
      <c r="M578" s="37"/>
      <c r="N578" s="38"/>
      <c r="O578" s="38"/>
      <c r="P578" s="38"/>
      <c r="Q578" s="38"/>
      <c r="R578" s="38"/>
      <c r="S578" s="39"/>
      <c r="T578" s="39"/>
      <c r="U578"/>
      <c r="V578"/>
      <c r="W578"/>
      <c r="X578" s="48"/>
      <c r="Y578" s="41"/>
    </row>
    <row r="579" spans="1:25" ht="15" x14ac:dyDescent="0.25">
      <c r="A579"/>
      <c r="B579"/>
      <c r="C579" s="29"/>
      <c r="D579" s="30"/>
      <c r="E579" s="32"/>
      <c r="F579" s="30"/>
      <c r="G579" s="32"/>
      <c r="H579" s="30"/>
      <c r="I579" s="30"/>
      <c r="J579" s="30"/>
      <c r="K579" s="32"/>
      <c r="L579" s="37"/>
      <c r="M579" s="37"/>
      <c r="N579" s="38"/>
      <c r="O579" s="38"/>
      <c r="P579" s="38"/>
      <c r="Q579" s="38"/>
      <c r="R579" s="38"/>
      <c r="S579" s="39"/>
      <c r="T579" s="39"/>
      <c r="U579"/>
      <c r="V579"/>
      <c r="W579"/>
      <c r="X579" s="48"/>
      <c r="Y579" s="41"/>
    </row>
    <row r="580" spans="1:25" s="35" customFormat="1" ht="15" x14ac:dyDescent="0.25">
      <c r="A580"/>
      <c r="B580"/>
      <c r="C580" s="29"/>
      <c r="D580" s="30"/>
      <c r="E580" s="32"/>
      <c r="F580" s="30"/>
      <c r="G580" s="32"/>
      <c r="H580" s="30"/>
      <c r="I580" s="30"/>
      <c r="J580" s="30"/>
      <c r="K580" s="32"/>
      <c r="L580" s="37"/>
      <c r="M580" s="37"/>
      <c r="N580" s="38"/>
      <c r="O580" s="38"/>
      <c r="P580" s="38"/>
      <c r="Q580" s="38"/>
      <c r="R580" s="38"/>
      <c r="S580" s="39"/>
      <c r="T580" s="39"/>
      <c r="U580"/>
      <c r="V580"/>
      <c r="W580"/>
      <c r="X580" s="48"/>
      <c r="Y580" s="41"/>
    </row>
    <row r="581" spans="1:25" ht="15" x14ac:dyDescent="0.25">
      <c r="A581"/>
      <c r="B581"/>
      <c r="C581" s="29"/>
      <c r="D581" s="30"/>
      <c r="E581" s="32"/>
      <c r="F581" s="30"/>
      <c r="G581" s="32"/>
      <c r="H581" s="30"/>
      <c r="I581" s="30"/>
      <c r="J581" s="30"/>
      <c r="K581" s="32"/>
      <c r="L581" s="37"/>
      <c r="M581" s="37"/>
      <c r="N581" s="38"/>
      <c r="O581" s="38"/>
      <c r="P581" s="38"/>
      <c r="Q581" s="38"/>
      <c r="R581" s="38"/>
      <c r="S581" s="39"/>
      <c r="T581" s="39"/>
      <c r="U581"/>
      <c r="V581"/>
      <c r="W581"/>
      <c r="X581" s="48"/>
      <c r="Y581" s="41"/>
    </row>
    <row r="582" spans="1:25" ht="15" x14ac:dyDescent="0.25">
      <c r="A582"/>
      <c r="B582"/>
      <c r="C582" s="29"/>
      <c r="D582" s="30"/>
      <c r="E582" s="32"/>
      <c r="F582" s="30"/>
      <c r="G582" s="32"/>
      <c r="H582" s="30"/>
      <c r="I582" s="30"/>
      <c r="J582" s="30"/>
      <c r="K582" s="32"/>
      <c r="L582" s="37"/>
      <c r="M582" s="37"/>
      <c r="N582" s="38"/>
      <c r="O582" s="38"/>
      <c r="P582" s="38"/>
      <c r="Q582" s="38"/>
      <c r="R582" s="38"/>
      <c r="S582" s="39"/>
      <c r="T582" s="39"/>
      <c r="U582"/>
      <c r="V582"/>
      <c r="W582"/>
      <c r="X582" s="48"/>
      <c r="Y582" s="41"/>
    </row>
    <row r="583" spans="1:25" ht="15" x14ac:dyDescent="0.25">
      <c r="A583"/>
      <c r="B583"/>
      <c r="C583" s="29"/>
      <c r="D583" s="30"/>
      <c r="E583" s="32"/>
      <c r="F583" s="30"/>
      <c r="G583" s="32"/>
      <c r="H583" s="30"/>
      <c r="I583" s="30"/>
      <c r="J583" s="30"/>
      <c r="K583" s="32"/>
      <c r="L583" s="37"/>
      <c r="M583" s="37"/>
      <c r="N583" s="38"/>
      <c r="O583" s="38"/>
      <c r="P583" s="38"/>
      <c r="Q583" s="38"/>
      <c r="R583" s="38"/>
      <c r="S583" s="39"/>
      <c r="T583" s="39"/>
      <c r="U583"/>
      <c r="V583"/>
      <c r="W583"/>
      <c r="X583" s="48"/>
      <c r="Y583" s="41"/>
    </row>
    <row r="584" spans="1:25" ht="15" x14ac:dyDescent="0.25">
      <c r="A584"/>
      <c r="B584"/>
      <c r="C584" s="29"/>
      <c r="D584" s="30"/>
      <c r="E584" s="32"/>
      <c r="F584" s="30"/>
      <c r="G584" s="32"/>
      <c r="H584" s="30"/>
      <c r="I584" s="30"/>
      <c r="J584" s="30"/>
      <c r="K584" s="32"/>
      <c r="L584" s="37"/>
      <c r="M584" s="37"/>
      <c r="N584" s="38"/>
      <c r="O584" s="38"/>
      <c r="P584" s="38"/>
      <c r="Q584" s="38"/>
      <c r="R584" s="38"/>
      <c r="S584" s="39"/>
      <c r="T584" s="39"/>
      <c r="U584"/>
      <c r="V584"/>
      <c r="W584"/>
      <c r="X584" s="48"/>
      <c r="Y584" s="41"/>
    </row>
    <row r="585" spans="1:25" ht="15" x14ac:dyDescent="0.25">
      <c r="A585"/>
      <c r="B585"/>
      <c r="C585" s="29"/>
      <c r="D585" s="30"/>
      <c r="E585" s="32"/>
      <c r="F585" s="30"/>
      <c r="G585" s="32"/>
      <c r="H585" s="30"/>
      <c r="I585" s="30"/>
      <c r="J585" s="30"/>
      <c r="K585" s="32"/>
      <c r="L585" s="37"/>
      <c r="M585" s="37"/>
      <c r="N585" s="38"/>
      <c r="O585" s="38"/>
      <c r="P585" s="38"/>
      <c r="Q585" s="38"/>
      <c r="R585" s="38"/>
      <c r="S585" s="39"/>
      <c r="T585" s="39"/>
      <c r="U585"/>
      <c r="V585"/>
      <c r="W585"/>
      <c r="X585" s="48"/>
      <c r="Y585" s="41"/>
    </row>
    <row r="586" spans="1:25" ht="15" x14ac:dyDescent="0.25">
      <c r="A586"/>
      <c r="B586"/>
      <c r="C586" s="29"/>
      <c r="D586" s="30"/>
      <c r="E586" s="32"/>
      <c r="F586" s="30"/>
      <c r="G586" s="32"/>
      <c r="H586" s="30"/>
      <c r="I586" s="30"/>
      <c r="J586" s="30"/>
      <c r="K586" s="32"/>
      <c r="L586" s="37"/>
      <c r="M586" s="37"/>
      <c r="N586" s="38"/>
      <c r="O586" s="38"/>
      <c r="P586" s="38"/>
      <c r="Q586" s="38"/>
      <c r="R586" s="38"/>
      <c r="S586" s="39"/>
      <c r="T586" s="39"/>
      <c r="U586"/>
      <c r="V586"/>
      <c r="W586"/>
      <c r="X586" s="48"/>
      <c r="Y586" s="41"/>
    </row>
    <row r="587" spans="1:25" ht="15" x14ac:dyDescent="0.25">
      <c r="A587"/>
      <c r="B587"/>
      <c r="C587" s="29"/>
      <c r="D587" s="30"/>
      <c r="E587" s="32"/>
      <c r="F587" s="30"/>
      <c r="G587" s="32"/>
      <c r="H587" s="30"/>
      <c r="I587" s="30"/>
      <c r="J587" s="30"/>
      <c r="K587" s="32"/>
      <c r="L587" s="37"/>
      <c r="M587" s="37"/>
      <c r="N587" s="38"/>
      <c r="O587" s="38"/>
      <c r="P587" s="38"/>
      <c r="Q587" s="38"/>
      <c r="R587" s="38"/>
      <c r="S587" s="39"/>
      <c r="T587" s="39"/>
      <c r="U587"/>
      <c r="V587"/>
      <c r="W587"/>
      <c r="X587" s="48"/>
      <c r="Y587" s="41"/>
    </row>
    <row r="588" spans="1:25" ht="15" x14ac:dyDescent="0.25">
      <c r="A588"/>
      <c r="B588"/>
      <c r="C588" s="29"/>
      <c r="D588" s="30"/>
      <c r="E588" s="32"/>
      <c r="F588" s="30"/>
      <c r="G588" s="32"/>
      <c r="H588" s="30"/>
      <c r="I588" s="30"/>
      <c r="J588" s="30"/>
      <c r="K588" s="32"/>
      <c r="L588" s="37"/>
      <c r="M588" s="37"/>
      <c r="N588" s="38"/>
      <c r="O588" s="38"/>
      <c r="P588" s="38"/>
      <c r="Q588" s="38"/>
      <c r="R588" s="38"/>
      <c r="S588" s="39"/>
      <c r="T588" s="39"/>
      <c r="U588"/>
      <c r="V588"/>
      <c r="W588"/>
      <c r="X588" s="48"/>
      <c r="Y588" s="41"/>
    </row>
    <row r="589" spans="1:25" ht="15" x14ac:dyDescent="0.25">
      <c r="A589"/>
      <c r="B589"/>
      <c r="C589" s="29"/>
      <c r="D589" s="30"/>
      <c r="E589" s="32"/>
      <c r="F589" s="30"/>
      <c r="G589" s="32"/>
      <c r="H589" s="30"/>
      <c r="I589" s="30"/>
      <c r="J589" s="30"/>
      <c r="K589" s="32"/>
      <c r="L589" s="37"/>
      <c r="M589" s="37"/>
      <c r="N589" s="38"/>
      <c r="O589" s="38"/>
      <c r="P589" s="38"/>
      <c r="Q589" s="38"/>
      <c r="R589" s="38"/>
      <c r="S589" s="39"/>
      <c r="T589" s="39"/>
      <c r="U589"/>
      <c r="V589"/>
      <c r="W589"/>
      <c r="X589" s="48"/>
      <c r="Y589" s="41"/>
    </row>
    <row r="590" spans="1:25" ht="15" x14ac:dyDescent="0.25">
      <c r="A590"/>
      <c r="B590"/>
      <c r="C590" s="29"/>
      <c r="D590" s="30"/>
      <c r="E590" s="32"/>
      <c r="F590" s="30"/>
      <c r="G590" s="32"/>
      <c r="H590" s="30"/>
      <c r="I590" s="30"/>
      <c r="J590" s="30"/>
      <c r="K590" s="32"/>
      <c r="L590" s="37"/>
      <c r="M590" s="37"/>
      <c r="N590" s="38"/>
      <c r="O590" s="38"/>
      <c r="P590" s="38"/>
      <c r="Q590" s="38"/>
      <c r="R590" s="38"/>
      <c r="S590" s="39"/>
      <c r="T590" s="39"/>
      <c r="U590"/>
      <c r="V590"/>
      <c r="W590"/>
      <c r="X590" s="48"/>
      <c r="Y590" s="41"/>
    </row>
    <row r="591" spans="1:25" ht="15" x14ac:dyDescent="0.25">
      <c r="A591"/>
      <c r="B591"/>
      <c r="C591" s="29"/>
      <c r="D591" s="30"/>
      <c r="E591" s="32"/>
      <c r="F591" s="30"/>
      <c r="G591" s="32"/>
      <c r="H591" s="30"/>
      <c r="I591" s="30"/>
      <c r="J591" s="30"/>
      <c r="K591" s="32"/>
      <c r="L591" s="37"/>
      <c r="M591" s="37"/>
      <c r="N591" s="38"/>
      <c r="O591" s="38"/>
      <c r="P591" s="38"/>
      <c r="Q591" s="38"/>
      <c r="R591" s="38"/>
      <c r="S591" s="39"/>
      <c r="T591" s="39"/>
      <c r="U591"/>
      <c r="V591"/>
      <c r="W591"/>
      <c r="X591" s="48"/>
      <c r="Y591" s="41"/>
    </row>
    <row r="592" spans="1:25" ht="15" x14ac:dyDescent="0.25">
      <c r="A592"/>
      <c r="B592"/>
      <c r="C592" s="29"/>
      <c r="D592" s="30"/>
      <c r="E592" s="32"/>
      <c r="F592" s="30"/>
      <c r="G592" s="32"/>
      <c r="H592" s="30"/>
      <c r="I592" s="30"/>
      <c r="J592" s="30"/>
      <c r="K592" s="32"/>
      <c r="L592" s="37"/>
      <c r="M592" s="37"/>
      <c r="N592" s="38"/>
      <c r="O592" s="38"/>
      <c r="P592" s="38"/>
      <c r="Q592" s="38"/>
      <c r="R592" s="38"/>
      <c r="S592" s="39"/>
      <c r="T592" s="39"/>
      <c r="U592"/>
      <c r="V592"/>
      <c r="W592"/>
      <c r="X592" s="48"/>
      <c r="Y592" s="41"/>
    </row>
    <row r="593" spans="1:25" ht="15" x14ac:dyDescent="0.25">
      <c r="A593"/>
      <c r="B593"/>
      <c r="C593" s="29"/>
      <c r="D593" s="30"/>
      <c r="E593" s="32"/>
      <c r="F593" s="30"/>
      <c r="G593" s="32"/>
      <c r="H593" s="30"/>
      <c r="I593" s="30"/>
      <c r="J593" s="30"/>
      <c r="K593" s="32"/>
      <c r="L593" s="37"/>
      <c r="M593" s="37"/>
      <c r="N593" s="38"/>
      <c r="O593" s="38"/>
      <c r="P593" s="38"/>
      <c r="Q593" s="38"/>
      <c r="R593" s="38"/>
      <c r="S593" s="39"/>
      <c r="T593" s="39"/>
      <c r="U593"/>
      <c r="V593"/>
      <c r="W593"/>
      <c r="X593" s="48"/>
      <c r="Y593" s="41"/>
    </row>
    <row r="594" spans="1:25" ht="15" x14ac:dyDescent="0.25">
      <c r="A594"/>
      <c r="B594"/>
      <c r="C594" s="29"/>
      <c r="D594" s="30"/>
      <c r="E594" s="32"/>
      <c r="F594" s="30"/>
      <c r="G594" s="32"/>
      <c r="H594" s="30"/>
      <c r="I594" s="30"/>
      <c r="J594" s="30"/>
      <c r="K594" s="32"/>
      <c r="L594" s="37"/>
      <c r="M594" s="37"/>
      <c r="N594" s="38"/>
      <c r="O594" s="38"/>
      <c r="P594" s="38"/>
      <c r="Q594" s="38"/>
      <c r="R594" s="38"/>
      <c r="S594" s="39"/>
      <c r="T594" s="39"/>
      <c r="U594"/>
      <c r="V594"/>
      <c r="W594"/>
      <c r="X594" s="48"/>
      <c r="Y594" s="41"/>
    </row>
    <row r="595" spans="1:25" ht="15" x14ac:dyDescent="0.25">
      <c r="A595"/>
      <c r="B595"/>
      <c r="C595" s="29"/>
      <c r="D595" s="30"/>
      <c r="E595" s="32"/>
      <c r="F595" s="30"/>
      <c r="G595" s="32"/>
      <c r="H595" s="30"/>
      <c r="I595" s="30"/>
      <c r="J595" s="30"/>
      <c r="K595" s="32"/>
      <c r="L595" s="37"/>
      <c r="M595" s="37"/>
      <c r="N595" s="38"/>
      <c r="O595" s="38"/>
      <c r="P595" s="38"/>
      <c r="Q595" s="38"/>
      <c r="R595" s="38"/>
      <c r="S595" s="39"/>
      <c r="T595" s="39"/>
      <c r="U595"/>
      <c r="V595"/>
      <c r="W595"/>
      <c r="X595" s="48"/>
      <c r="Y595" s="41"/>
    </row>
    <row r="596" spans="1:25" ht="15" x14ac:dyDescent="0.25">
      <c r="A596"/>
      <c r="B596"/>
      <c r="C596" s="29"/>
      <c r="D596" s="30"/>
      <c r="E596" s="32"/>
      <c r="F596" s="30"/>
      <c r="G596" s="32"/>
      <c r="H596" s="30"/>
      <c r="I596" s="30"/>
      <c r="J596" s="30"/>
      <c r="K596" s="32"/>
      <c r="L596" s="37"/>
      <c r="M596" s="37"/>
      <c r="N596" s="38"/>
      <c r="O596" s="38"/>
      <c r="P596" s="38"/>
      <c r="Q596" s="38"/>
      <c r="R596" s="38"/>
      <c r="S596" s="39"/>
      <c r="T596" s="39"/>
      <c r="U596"/>
      <c r="V596"/>
      <c r="W596"/>
      <c r="X596" s="48"/>
      <c r="Y596" s="41"/>
    </row>
    <row r="597" spans="1:25" ht="15" x14ac:dyDescent="0.25">
      <c r="A597"/>
      <c r="B597"/>
      <c r="C597" s="29"/>
      <c r="D597" s="30"/>
      <c r="E597" s="32"/>
      <c r="F597" s="30"/>
      <c r="G597" s="32"/>
      <c r="H597" s="30"/>
      <c r="I597" s="30"/>
      <c r="J597" s="30"/>
      <c r="K597" s="32"/>
      <c r="L597" s="37"/>
      <c r="M597" s="37"/>
      <c r="N597" s="38"/>
      <c r="O597" s="38"/>
      <c r="P597" s="38"/>
      <c r="Q597" s="38"/>
      <c r="R597" s="38"/>
      <c r="S597" s="39"/>
      <c r="T597" s="39"/>
      <c r="U597"/>
      <c r="V597"/>
      <c r="W597"/>
      <c r="X597" s="48"/>
      <c r="Y597" s="41"/>
    </row>
    <row r="598" spans="1:25" ht="15" x14ac:dyDescent="0.25">
      <c r="A598"/>
      <c r="B598"/>
      <c r="C598" s="29"/>
      <c r="D598" s="30"/>
      <c r="E598" s="32"/>
      <c r="F598" s="30"/>
      <c r="G598" s="32"/>
      <c r="H598" s="30"/>
      <c r="I598" s="30"/>
      <c r="J598" s="30"/>
      <c r="K598" s="32"/>
      <c r="L598" s="37"/>
      <c r="M598" s="37"/>
      <c r="N598" s="38"/>
      <c r="O598" s="38"/>
      <c r="P598" s="38"/>
      <c r="Q598" s="38"/>
      <c r="R598" s="38"/>
      <c r="S598" s="39"/>
      <c r="T598" s="39"/>
      <c r="U598"/>
      <c r="V598"/>
      <c r="W598"/>
      <c r="X598" s="48"/>
      <c r="Y598" s="41"/>
    </row>
    <row r="599" spans="1:25" ht="15" x14ac:dyDescent="0.25">
      <c r="A599"/>
      <c r="B599"/>
      <c r="C599" s="29"/>
      <c r="D599" s="30"/>
      <c r="E599" s="32"/>
      <c r="F599" s="30"/>
      <c r="G599" s="32"/>
      <c r="H599" s="30"/>
      <c r="I599" s="30"/>
      <c r="J599" s="30"/>
      <c r="K599" s="32"/>
      <c r="L599" s="37"/>
      <c r="M599" s="37"/>
      <c r="N599" s="38"/>
      <c r="O599" s="38"/>
      <c r="P599" s="38"/>
      <c r="Q599" s="38"/>
      <c r="R599" s="38"/>
      <c r="S599" s="39"/>
      <c r="T599" s="39"/>
      <c r="U599"/>
      <c r="V599"/>
      <c r="W599"/>
      <c r="X599" s="48"/>
      <c r="Y599" s="41"/>
    </row>
    <row r="600" spans="1:25" ht="15" x14ac:dyDescent="0.25">
      <c r="A600"/>
      <c r="B600"/>
      <c r="C600" s="29"/>
      <c r="D600" s="30"/>
      <c r="E600" s="32"/>
      <c r="F600" s="30"/>
      <c r="G600" s="32"/>
      <c r="H600" s="30"/>
      <c r="I600" s="30"/>
      <c r="J600" s="30"/>
      <c r="K600" s="32"/>
      <c r="L600" s="37"/>
      <c r="M600" s="37"/>
      <c r="N600" s="38"/>
      <c r="O600" s="38"/>
      <c r="P600" s="38"/>
      <c r="Q600" s="38"/>
      <c r="R600" s="38"/>
      <c r="S600" s="39"/>
      <c r="T600" s="39"/>
      <c r="U600"/>
      <c r="V600"/>
      <c r="W600"/>
      <c r="X600" s="48"/>
      <c r="Y600" s="41"/>
    </row>
    <row r="601" spans="1:25" ht="15" x14ac:dyDescent="0.25">
      <c r="A601"/>
      <c r="B601"/>
      <c r="C601" s="29"/>
      <c r="D601" s="30"/>
      <c r="E601" s="32"/>
      <c r="F601" s="30"/>
      <c r="G601" s="32"/>
      <c r="H601" s="30"/>
      <c r="I601" s="30"/>
      <c r="J601" s="30"/>
      <c r="K601" s="32"/>
      <c r="L601" s="37"/>
      <c r="M601" s="37"/>
      <c r="N601" s="38"/>
      <c r="O601" s="38"/>
      <c r="P601" s="38"/>
      <c r="Q601" s="38"/>
      <c r="R601" s="38"/>
      <c r="S601" s="39"/>
      <c r="T601" s="39"/>
      <c r="U601"/>
      <c r="V601"/>
      <c r="W601"/>
      <c r="X601" s="48"/>
      <c r="Y601" s="41"/>
    </row>
    <row r="602" spans="1:25" ht="15" x14ac:dyDescent="0.25">
      <c r="A602"/>
      <c r="B602"/>
      <c r="C602" s="29"/>
      <c r="D602" s="30"/>
      <c r="E602" s="32"/>
      <c r="F602" s="30"/>
      <c r="G602" s="32"/>
      <c r="H602" s="30"/>
      <c r="I602" s="30"/>
      <c r="J602" s="30"/>
      <c r="K602" s="32"/>
      <c r="L602" s="37"/>
      <c r="M602" s="37"/>
      <c r="N602" s="38"/>
      <c r="O602" s="38"/>
      <c r="P602" s="38"/>
      <c r="Q602" s="38"/>
      <c r="R602" s="38"/>
      <c r="S602" s="39"/>
      <c r="T602" s="39"/>
      <c r="U602"/>
      <c r="V602"/>
      <c r="W602"/>
      <c r="X602" s="48"/>
      <c r="Y602" s="41"/>
    </row>
    <row r="603" spans="1:25" ht="15" x14ac:dyDescent="0.25">
      <c r="A603"/>
      <c r="B603"/>
      <c r="C603" s="29"/>
      <c r="D603" s="30"/>
      <c r="E603" s="32"/>
      <c r="F603" s="30"/>
      <c r="G603" s="32"/>
      <c r="H603" s="30"/>
      <c r="I603" s="30"/>
      <c r="J603" s="30"/>
      <c r="K603" s="32"/>
      <c r="L603" s="37"/>
      <c r="M603" s="37"/>
      <c r="N603" s="38"/>
      <c r="O603" s="38"/>
      <c r="P603" s="38"/>
      <c r="Q603" s="38"/>
      <c r="R603" s="38"/>
      <c r="S603" s="39"/>
      <c r="T603" s="39"/>
      <c r="U603"/>
      <c r="V603"/>
      <c r="W603"/>
      <c r="X603" s="48"/>
      <c r="Y603" s="41"/>
    </row>
    <row r="604" spans="1:25" ht="15" x14ac:dyDescent="0.25">
      <c r="A604"/>
      <c r="B604"/>
      <c r="C604" s="29"/>
      <c r="D604" s="30"/>
      <c r="E604" s="32"/>
      <c r="F604" s="30"/>
      <c r="G604" s="32"/>
      <c r="H604" s="30"/>
      <c r="I604" s="30"/>
      <c r="J604" s="30"/>
      <c r="K604" s="32"/>
      <c r="L604" s="37"/>
      <c r="M604" s="37"/>
      <c r="N604" s="38"/>
      <c r="O604" s="38"/>
      <c r="P604" s="38"/>
      <c r="Q604" s="38"/>
      <c r="R604" s="38"/>
      <c r="S604" s="39"/>
      <c r="T604" s="39"/>
      <c r="U604"/>
      <c r="V604"/>
      <c r="W604"/>
      <c r="X604" s="48"/>
      <c r="Y604" s="41"/>
    </row>
    <row r="605" spans="1:25" ht="15" x14ac:dyDescent="0.25">
      <c r="A605"/>
      <c r="B605"/>
      <c r="C605" s="29"/>
      <c r="D605" s="30"/>
      <c r="E605" s="32"/>
      <c r="F605" s="30"/>
      <c r="G605" s="32"/>
      <c r="H605" s="30"/>
      <c r="I605" s="30"/>
      <c r="J605" s="30"/>
      <c r="K605" s="32"/>
      <c r="L605" s="37"/>
      <c r="M605" s="37"/>
      <c r="N605" s="38"/>
      <c r="O605" s="38"/>
      <c r="P605" s="38"/>
      <c r="Q605" s="38"/>
      <c r="R605" s="38"/>
      <c r="S605" s="39"/>
      <c r="T605" s="39"/>
      <c r="U605"/>
      <c r="V605"/>
      <c r="W605"/>
      <c r="X605" s="48"/>
      <c r="Y605" s="41"/>
    </row>
    <row r="606" spans="1:25" ht="15" x14ac:dyDescent="0.25">
      <c r="A606"/>
      <c r="B606"/>
      <c r="C606" s="29"/>
      <c r="D606" s="30"/>
      <c r="E606" s="32"/>
      <c r="F606" s="30"/>
      <c r="G606" s="32"/>
      <c r="H606" s="30"/>
      <c r="I606" s="30"/>
      <c r="J606" s="30"/>
      <c r="K606" s="32"/>
      <c r="L606" s="37"/>
      <c r="M606" s="37"/>
      <c r="N606" s="38"/>
      <c r="O606" s="38"/>
      <c r="P606" s="38"/>
      <c r="Q606" s="38"/>
      <c r="R606" s="38"/>
      <c r="S606" s="39"/>
      <c r="T606" s="39"/>
      <c r="U606"/>
      <c r="V606"/>
      <c r="W606"/>
      <c r="X606" s="48"/>
      <c r="Y606" s="41"/>
    </row>
    <row r="607" spans="1:25" ht="15" x14ac:dyDescent="0.25">
      <c r="A607"/>
      <c r="B607"/>
      <c r="C607" s="29"/>
      <c r="D607" s="30"/>
      <c r="E607" s="32"/>
      <c r="F607" s="30"/>
      <c r="G607" s="32"/>
      <c r="H607" s="30"/>
      <c r="I607" s="30"/>
      <c r="J607" s="30"/>
      <c r="K607" s="32"/>
      <c r="L607" s="37"/>
      <c r="M607" s="37"/>
      <c r="N607" s="38"/>
      <c r="O607" s="38"/>
      <c r="P607" s="38"/>
      <c r="Q607" s="38"/>
      <c r="R607" s="38"/>
      <c r="S607" s="39"/>
      <c r="T607" s="39"/>
      <c r="U607"/>
      <c r="V607"/>
      <c r="W607"/>
      <c r="X607" s="48"/>
      <c r="Y607" s="41"/>
    </row>
    <row r="608" spans="1:25" ht="15" x14ac:dyDescent="0.25">
      <c r="A608"/>
      <c r="B608"/>
      <c r="C608" s="29"/>
      <c r="D608" s="30"/>
      <c r="E608" s="32"/>
      <c r="F608" s="30"/>
      <c r="G608" s="32"/>
      <c r="H608" s="30"/>
      <c r="I608" s="30"/>
      <c r="J608" s="30"/>
      <c r="K608" s="32"/>
      <c r="L608" s="37"/>
      <c r="M608" s="37"/>
      <c r="N608" s="38"/>
      <c r="O608" s="38"/>
      <c r="P608" s="38"/>
      <c r="Q608" s="38"/>
      <c r="R608" s="38"/>
      <c r="S608" s="39"/>
      <c r="T608" s="39"/>
      <c r="U608"/>
      <c r="V608"/>
      <c r="W608"/>
      <c r="X608" s="48"/>
      <c r="Y608" s="41"/>
    </row>
    <row r="609" spans="1:25" ht="15" x14ac:dyDescent="0.25">
      <c r="A609"/>
      <c r="B609"/>
      <c r="C609" s="29"/>
      <c r="D609" s="30"/>
      <c r="E609" s="32"/>
      <c r="F609" s="30"/>
      <c r="G609" s="32"/>
      <c r="H609" s="30"/>
      <c r="I609" s="30"/>
      <c r="J609" s="30"/>
      <c r="K609" s="32"/>
      <c r="L609" s="37"/>
      <c r="M609" s="37"/>
      <c r="N609" s="38"/>
      <c r="O609" s="38"/>
      <c r="P609" s="38"/>
      <c r="Q609" s="38"/>
      <c r="R609" s="38"/>
      <c r="S609" s="39"/>
      <c r="T609" s="39"/>
      <c r="U609"/>
      <c r="V609"/>
      <c r="W609"/>
      <c r="X609" s="48"/>
      <c r="Y609" s="41"/>
    </row>
    <row r="610" spans="1:25" ht="15" x14ac:dyDescent="0.25">
      <c r="A610"/>
      <c r="B610"/>
      <c r="C610" s="29"/>
      <c r="D610" s="30"/>
      <c r="E610" s="32"/>
      <c r="F610" s="30"/>
      <c r="G610" s="32"/>
      <c r="H610" s="30"/>
      <c r="I610" s="30"/>
      <c r="J610" s="30"/>
      <c r="K610" s="32"/>
      <c r="L610" s="37"/>
      <c r="M610" s="37"/>
      <c r="N610" s="38"/>
      <c r="O610" s="38"/>
      <c r="P610" s="38"/>
      <c r="Q610" s="38"/>
      <c r="R610" s="38"/>
      <c r="S610" s="39"/>
      <c r="T610" s="39"/>
      <c r="U610"/>
      <c r="V610"/>
      <c r="W610"/>
      <c r="X610" s="48"/>
      <c r="Y610" s="41"/>
    </row>
    <row r="611" spans="1:25" ht="15" x14ac:dyDescent="0.25">
      <c r="A611"/>
      <c r="B611"/>
      <c r="C611" s="29"/>
      <c r="D611" s="30"/>
      <c r="E611" s="32"/>
      <c r="F611" s="30"/>
      <c r="G611" s="32"/>
      <c r="H611" s="30"/>
      <c r="I611" s="30"/>
      <c r="J611" s="30"/>
      <c r="K611" s="32"/>
      <c r="L611" s="37"/>
      <c r="M611" s="37"/>
      <c r="N611" s="38"/>
      <c r="O611" s="38"/>
      <c r="P611" s="38"/>
      <c r="Q611" s="38"/>
      <c r="R611" s="38"/>
      <c r="S611" s="39"/>
      <c r="T611" s="39"/>
      <c r="U611"/>
      <c r="V611"/>
      <c r="W611"/>
      <c r="X611" s="48"/>
      <c r="Y611" s="41"/>
    </row>
    <row r="612" spans="1:25" ht="15" x14ac:dyDescent="0.25">
      <c r="A612"/>
      <c r="B612"/>
      <c r="C612" s="29"/>
      <c r="D612" s="30"/>
      <c r="E612" s="32"/>
      <c r="F612" s="30"/>
      <c r="G612" s="32"/>
      <c r="H612" s="30"/>
      <c r="I612" s="30"/>
      <c r="J612" s="30"/>
      <c r="K612" s="32"/>
      <c r="L612" s="37"/>
      <c r="M612" s="37"/>
      <c r="N612" s="38"/>
      <c r="O612" s="38"/>
      <c r="P612" s="38"/>
      <c r="Q612" s="38"/>
      <c r="R612" s="38"/>
      <c r="S612" s="39"/>
      <c r="T612" s="39"/>
      <c r="U612"/>
      <c r="V612"/>
      <c r="W612"/>
      <c r="X612" s="48"/>
      <c r="Y612" s="41"/>
    </row>
    <row r="613" spans="1:25" ht="15" x14ac:dyDescent="0.25">
      <c r="A613"/>
      <c r="B613"/>
      <c r="C613" s="29"/>
      <c r="D613" s="30"/>
      <c r="E613" s="32"/>
      <c r="F613" s="30"/>
      <c r="G613" s="32"/>
      <c r="H613" s="30"/>
      <c r="I613" s="30"/>
      <c r="J613" s="30"/>
      <c r="K613" s="32"/>
      <c r="L613" s="37"/>
      <c r="M613" s="37"/>
      <c r="N613" s="38"/>
      <c r="O613" s="38"/>
      <c r="P613" s="38"/>
      <c r="Q613" s="38"/>
      <c r="R613" s="38"/>
      <c r="S613" s="39"/>
      <c r="T613" s="39"/>
      <c r="U613"/>
      <c r="V613"/>
      <c r="W613"/>
      <c r="X613" s="48"/>
      <c r="Y613" s="41"/>
    </row>
    <row r="614" spans="1:25" ht="15" x14ac:dyDescent="0.25">
      <c r="A614"/>
      <c r="B614"/>
      <c r="C614" s="29"/>
      <c r="D614" s="30"/>
      <c r="E614" s="32"/>
      <c r="F614" s="30"/>
      <c r="G614" s="32"/>
      <c r="H614" s="30"/>
      <c r="I614" s="30"/>
      <c r="J614" s="30"/>
      <c r="K614" s="32"/>
      <c r="L614" s="37"/>
      <c r="M614" s="37"/>
      <c r="N614" s="38"/>
      <c r="O614" s="38"/>
      <c r="P614" s="38"/>
      <c r="Q614" s="38"/>
      <c r="R614" s="38"/>
      <c r="S614" s="39"/>
      <c r="T614" s="39"/>
      <c r="U614"/>
      <c r="V614"/>
      <c r="W614"/>
      <c r="X614" s="48"/>
      <c r="Y614" s="41"/>
    </row>
    <row r="615" spans="1:25" ht="15" x14ac:dyDescent="0.25">
      <c r="A615"/>
      <c r="B615"/>
      <c r="C615" s="29"/>
      <c r="D615" s="30"/>
      <c r="E615" s="32"/>
      <c r="F615" s="30"/>
      <c r="G615" s="32"/>
      <c r="H615" s="30"/>
      <c r="I615" s="30"/>
      <c r="J615" s="30"/>
      <c r="K615" s="32"/>
      <c r="L615" s="37"/>
      <c r="M615" s="37"/>
      <c r="N615" s="38"/>
      <c r="O615" s="38"/>
      <c r="P615" s="38"/>
      <c r="Q615" s="38"/>
      <c r="R615" s="38"/>
      <c r="S615" s="39"/>
      <c r="T615" s="39"/>
      <c r="U615"/>
      <c r="V615"/>
      <c r="W615"/>
      <c r="X615" s="48"/>
      <c r="Y615" s="41"/>
    </row>
    <row r="616" spans="1:25" ht="15" x14ac:dyDescent="0.25">
      <c r="A616"/>
      <c r="B616"/>
      <c r="C616" s="29"/>
      <c r="D616" s="30"/>
      <c r="E616" s="32"/>
      <c r="F616" s="30"/>
      <c r="G616" s="32"/>
      <c r="H616" s="30"/>
      <c r="I616" s="30"/>
      <c r="J616" s="30"/>
      <c r="K616" s="32"/>
      <c r="L616" s="37"/>
      <c r="M616" s="37"/>
      <c r="N616" s="38"/>
      <c r="O616" s="38"/>
      <c r="P616" s="38"/>
      <c r="Q616" s="38"/>
      <c r="R616" s="38"/>
      <c r="S616" s="39"/>
      <c r="T616" s="39"/>
      <c r="U616"/>
      <c r="V616"/>
      <c r="W616"/>
      <c r="X616" s="48"/>
      <c r="Y616" s="41"/>
    </row>
    <row r="617" spans="1:25" ht="15" x14ac:dyDescent="0.25">
      <c r="A617"/>
      <c r="B617"/>
      <c r="C617" s="29"/>
      <c r="D617" s="30"/>
      <c r="E617" s="32"/>
      <c r="F617" s="30"/>
      <c r="G617" s="32"/>
      <c r="H617" s="30"/>
      <c r="I617" s="30"/>
      <c r="J617" s="30"/>
      <c r="K617" s="32"/>
      <c r="L617" s="37"/>
      <c r="M617" s="37"/>
      <c r="N617" s="38"/>
      <c r="O617" s="38"/>
      <c r="P617" s="38"/>
      <c r="Q617" s="38"/>
      <c r="R617" s="38"/>
      <c r="S617" s="39"/>
      <c r="T617" s="39"/>
      <c r="U617"/>
      <c r="V617"/>
      <c r="W617"/>
      <c r="X617" s="48"/>
      <c r="Y617" s="41"/>
    </row>
    <row r="618" spans="1:25" ht="15" x14ac:dyDescent="0.25">
      <c r="A618"/>
      <c r="B618"/>
      <c r="C618" s="29"/>
      <c r="D618" s="30"/>
      <c r="E618" s="32"/>
      <c r="F618" s="30"/>
      <c r="G618" s="32"/>
      <c r="H618" s="30"/>
      <c r="I618" s="30"/>
      <c r="J618" s="30"/>
      <c r="K618" s="32"/>
      <c r="L618" s="37"/>
      <c r="M618" s="37"/>
      <c r="N618" s="38"/>
      <c r="O618" s="38"/>
      <c r="P618" s="38"/>
      <c r="Q618" s="38"/>
      <c r="R618" s="38"/>
      <c r="S618" s="39"/>
      <c r="T618" s="39"/>
      <c r="U618"/>
      <c r="V618"/>
      <c r="W618"/>
      <c r="X618" s="48"/>
      <c r="Y618" s="41"/>
    </row>
    <row r="619" spans="1:25" ht="15" x14ac:dyDescent="0.25">
      <c r="A619"/>
      <c r="B619"/>
      <c r="C619" s="29"/>
      <c r="D619" s="30"/>
      <c r="E619" s="32"/>
      <c r="F619" s="30"/>
      <c r="G619" s="32"/>
      <c r="H619" s="30"/>
      <c r="I619" s="30"/>
      <c r="J619" s="30"/>
      <c r="K619" s="32"/>
      <c r="L619" s="37"/>
      <c r="M619" s="37"/>
      <c r="N619" s="38"/>
      <c r="O619" s="38"/>
      <c r="P619" s="38"/>
      <c r="Q619" s="38"/>
      <c r="R619" s="38"/>
      <c r="S619" s="39"/>
      <c r="T619" s="39"/>
      <c r="U619"/>
      <c r="V619"/>
      <c r="W619"/>
      <c r="X619" s="48"/>
      <c r="Y619" s="41"/>
    </row>
    <row r="620" spans="1:25" ht="15" x14ac:dyDescent="0.25">
      <c r="A620"/>
      <c r="B620"/>
      <c r="C620" s="29"/>
      <c r="D620" s="30"/>
      <c r="E620" s="32"/>
      <c r="F620" s="30"/>
      <c r="G620" s="32"/>
      <c r="H620" s="30"/>
      <c r="I620" s="30"/>
      <c r="J620" s="30"/>
      <c r="K620" s="32"/>
      <c r="L620" s="37"/>
      <c r="M620" s="37"/>
      <c r="N620" s="38"/>
      <c r="O620" s="38"/>
      <c r="P620" s="38"/>
      <c r="Q620" s="38"/>
      <c r="R620" s="38"/>
      <c r="S620" s="39"/>
      <c r="T620" s="39"/>
      <c r="U620"/>
      <c r="V620"/>
      <c r="W620"/>
      <c r="X620" s="48"/>
      <c r="Y620" s="41"/>
    </row>
    <row r="621" spans="1:25" ht="15" x14ac:dyDescent="0.25">
      <c r="A621"/>
      <c r="B621"/>
      <c r="C621" s="29"/>
      <c r="D621" s="30"/>
      <c r="E621" s="32"/>
      <c r="F621" s="30"/>
      <c r="G621" s="32"/>
      <c r="H621" s="30"/>
      <c r="I621" s="30"/>
      <c r="J621" s="30"/>
      <c r="K621" s="32"/>
      <c r="L621" s="37"/>
      <c r="M621" s="37"/>
      <c r="N621" s="38"/>
      <c r="O621" s="38"/>
      <c r="P621" s="38"/>
      <c r="Q621" s="38"/>
      <c r="R621" s="38"/>
      <c r="S621" s="39"/>
      <c r="T621" s="39"/>
      <c r="U621"/>
      <c r="V621"/>
      <c r="W621"/>
      <c r="X621" s="48"/>
      <c r="Y621" s="41"/>
    </row>
    <row r="622" spans="1:25" ht="15" x14ac:dyDescent="0.25">
      <c r="A622"/>
      <c r="B622"/>
      <c r="C622" s="29"/>
      <c r="D622" s="30"/>
      <c r="E622" s="32"/>
      <c r="F622" s="30"/>
      <c r="G622" s="32"/>
      <c r="H622" s="30"/>
      <c r="I622" s="30"/>
      <c r="J622" s="30"/>
      <c r="K622" s="32"/>
      <c r="L622" s="37"/>
      <c r="M622" s="37"/>
      <c r="N622" s="38"/>
      <c r="O622" s="38"/>
      <c r="P622" s="38"/>
      <c r="Q622" s="38"/>
      <c r="R622" s="38"/>
      <c r="S622" s="39"/>
      <c r="T622" s="39"/>
      <c r="U622"/>
      <c r="V622"/>
      <c r="W622"/>
      <c r="X622" s="48"/>
      <c r="Y622" s="41"/>
    </row>
    <row r="623" spans="1:25" ht="15" x14ac:dyDescent="0.25">
      <c r="A623"/>
      <c r="B623"/>
      <c r="C623" s="29"/>
      <c r="D623" s="30"/>
      <c r="E623" s="32"/>
      <c r="F623" s="30"/>
      <c r="G623" s="32"/>
      <c r="H623" s="30"/>
      <c r="I623" s="30"/>
      <c r="J623" s="30"/>
      <c r="K623" s="32"/>
      <c r="L623" s="37"/>
      <c r="M623" s="37"/>
      <c r="N623" s="38"/>
      <c r="O623" s="38"/>
      <c r="P623" s="38"/>
      <c r="Q623" s="38"/>
      <c r="R623" s="38"/>
      <c r="S623" s="39"/>
      <c r="T623" s="39"/>
      <c r="U623"/>
      <c r="V623"/>
      <c r="W623"/>
      <c r="X623" s="48"/>
      <c r="Y623" s="41"/>
    </row>
    <row r="624" spans="1:25" ht="15" x14ac:dyDescent="0.25">
      <c r="A624"/>
      <c r="B624"/>
      <c r="C624" s="29"/>
      <c r="D624" s="30"/>
      <c r="E624" s="32"/>
      <c r="F624" s="30"/>
      <c r="G624" s="32"/>
      <c r="H624" s="30"/>
      <c r="I624" s="30"/>
      <c r="J624" s="30"/>
      <c r="K624" s="32"/>
      <c r="L624" s="37"/>
      <c r="M624" s="37"/>
      <c r="N624" s="38"/>
      <c r="O624" s="38"/>
      <c r="P624" s="38"/>
      <c r="Q624" s="38"/>
      <c r="R624" s="38"/>
      <c r="S624" s="39"/>
      <c r="T624" s="39"/>
      <c r="U624"/>
      <c r="V624"/>
      <c r="W624"/>
      <c r="X624" s="48"/>
      <c r="Y624" s="41"/>
    </row>
    <row r="625" spans="1:25" ht="15" x14ac:dyDescent="0.25">
      <c r="A625"/>
      <c r="B625"/>
      <c r="C625" s="29"/>
      <c r="D625" s="30"/>
      <c r="E625" s="32"/>
      <c r="F625" s="30"/>
      <c r="G625" s="32"/>
      <c r="H625" s="30"/>
      <c r="I625" s="30"/>
      <c r="J625" s="30"/>
      <c r="K625" s="32"/>
      <c r="L625" s="37"/>
      <c r="M625" s="37"/>
      <c r="N625" s="38"/>
      <c r="O625" s="38"/>
      <c r="P625" s="38"/>
      <c r="Q625" s="38"/>
      <c r="R625" s="38"/>
      <c r="S625" s="39"/>
      <c r="T625" s="39"/>
      <c r="U625"/>
      <c r="V625"/>
      <c r="W625"/>
      <c r="X625" s="48"/>
      <c r="Y625" s="41"/>
    </row>
    <row r="626" spans="1:25" ht="15" x14ac:dyDescent="0.25">
      <c r="A626"/>
      <c r="B626"/>
      <c r="C626" s="29"/>
      <c r="D626" s="30"/>
      <c r="E626" s="32"/>
      <c r="F626" s="30"/>
      <c r="G626" s="32"/>
      <c r="H626" s="30"/>
      <c r="I626" s="30"/>
      <c r="J626" s="30"/>
      <c r="K626" s="32"/>
      <c r="L626" s="37"/>
      <c r="M626" s="37"/>
      <c r="N626" s="38"/>
      <c r="O626" s="38"/>
      <c r="P626" s="38"/>
      <c r="Q626" s="38"/>
      <c r="R626" s="38"/>
      <c r="S626" s="39"/>
      <c r="T626" s="39"/>
      <c r="U626"/>
      <c r="V626"/>
      <c r="W626"/>
      <c r="X626" s="48"/>
      <c r="Y626" s="41"/>
    </row>
    <row r="627" spans="1:25" ht="15" x14ac:dyDescent="0.25">
      <c r="A627"/>
      <c r="B627"/>
      <c r="C627" s="29"/>
      <c r="D627" s="30"/>
      <c r="E627" s="32"/>
      <c r="F627" s="30"/>
      <c r="G627" s="32"/>
      <c r="H627" s="30"/>
      <c r="I627" s="30"/>
      <c r="J627" s="30"/>
      <c r="K627" s="32"/>
      <c r="L627" s="37"/>
      <c r="M627" s="37"/>
      <c r="N627" s="38"/>
      <c r="O627" s="38"/>
      <c r="P627" s="38"/>
      <c r="Q627" s="38"/>
      <c r="R627" s="38"/>
      <c r="S627" s="39"/>
      <c r="T627" s="39"/>
      <c r="U627"/>
      <c r="V627"/>
      <c r="W627"/>
      <c r="X627" s="48"/>
      <c r="Y627" s="41"/>
    </row>
    <row r="628" spans="1:25" ht="15" x14ac:dyDescent="0.25">
      <c r="A628"/>
      <c r="B628"/>
      <c r="C628" s="29"/>
      <c r="D628" s="30"/>
      <c r="E628" s="32"/>
      <c r="F628" s="30"/>
      <c r="G628" s="32"/>
      <c r="H628" s="30"/>
      <c r="I628" s="30"/>
      <c r="J628" s="30"/>
      <c r="K628" s="32"/>
      <c r="L628" s="37"/>
      <c r="M628" s="37"/>
      <c r="N628" s="38"/>
      <c r="O628" s="38"/>
      <c r="P628" s="38"/>
      <c r="Q628" s="38"/>
      <c r="R628" s="38"/>
      <c r="S628" s="39"/>
      <c r="T628" s="39"/>
      <c r="U628"/>
      <c r="V628"/>
      <c r="W628"/>
      <c r="X628" s="48"/>
      <c r="Y628" s="41"/>
    </row>
    <row r="629" spans="1:25" ht="15" x14ac:dyDescent="0.25">
      <c r="A629"/>
      <c r="B629"/>
      <c r="C629" s="29"/>
      <c r="D629" s="30"/>
      <c r="E629" s="32"/>
      <c r="F629" s="30"/>
      <c r="G629" s="32"/>
      <c r="H629" s="30"/>
      <c r="I629" s="30"/>
      <c r="J629" s="30"/>
      <c r="K629" s="32"/>
      <c r="L629" s="37"/>
      <c r="M629" s="37"/>
      <c r="N629" s="38"/>
      <c r="O629" s="38"/>
      <c r="P629" s="38"/>
      <c r="Q629" s="38"/>
      <c r="R629" s="38"/>
      <c r="S629" s="39"/>
      <c r="T629" s="39"/>
      <c r="U629"/>
      <c r="V629"/>
      <c r="W629"/>
      <c r="X629" s="48"/>
      <c r="Y629" s="41"/>
    </row>
    <row r="630" spans="1:25" ht="15" x14ac:dyDescent="0.25">
      <c r="A630"/>
      <c r="B630"/>
      <c r="C630" s="29"/>
      <c r="D630" s="30"/>
      <c r="E630" s="32"/>
      <c r="F630" s="30"/>
      <c r="G630" s="32"/>
      <c r="H630" s="30"/>
      <c r="I630" s="30"/>
      <c r="J630" s="30"/>
      <c r="K630" s="32"/>
      <c r="L630" s="37"/>
      <c r="M630" s="37"/>
      <c r="N630" s="38"/>
      <c r="O630" s="38"/>
      <c r="P630" s="38"/>
      <c r="Q630" s="38"/>
      <c r="R630" s="38"/>
      <c r="S630" s="39"/>
      <c r="T630" s="39"/>
      <c r="U630"/>
      <c r="V630"/>
      <c r="W630"/>
      <c r="X630" s="48"/>
      <c r="Y630" s="41"/>
    </row>
    <row r="631" spans="1:25" ht="15" x14ac:dyDescent="0.25">
      <c r="A631"/>
      <c r="B631"/>
      <c r="C631" s="29"/>
      <c r="D631" s="30"/>
      <c r="E631" s="32"/>
      <c r="F631" s="30"/>
      <c r="G631" s="32"/>
      <c r="H631" s="30"/>
      <c r="I631" s="30"/>
      <c r="J631" s="30"/>
      <c r="K631" s="32"/>
      <c r="L631" s="37"/>
      <c r="M631" s="37"/>
      <c r="N631" s="38"/>
      <c r="O631" s="38"/>
      <c r="P631" s="38"/>
      <c r="Q631" s="38"/>
      <c r="R631" s="38"/>
      <c r="S631" s="39"/>
      <c r="T631" s="39"/>
      <c r="U631"/>
      <c r="V631"/>
      <c r="W631"/>
      <c r="X631" s="48"/>
      <c r="Y631" s="41"/>
    </row>
    <row r="632" spans="1:25" ht="15" x14ac:dyDescent="0.25">
      <c r="A632"/>
      <c r="B632"/>
      <c r="C632" s="29"/>
      <c r="D632" s="30"/>
      <c r="E632" s="32"/>
      <c r="F632" s="30"/>
      <c r="G632" s="32"/>
      <c r="H632" s="30"/>
      <c r="I632" s="30"/>
      <c r="J632" s="30"/>
      <c r="K632" s="32"/>
      <c r="L632" s="37"/>
      <c r="M632" s="37"/>
      <c r="N632" s="38"/>
      <c r="O632" s="38"/>
      <c r="P632" s="38"/>
      <c r="Q632" s="38"/>
      <c r="R632" s="38"/>
      <c r="S632" s="39"/>
      <c r="T632" s="39"/>
      <c r="U632"/>
      <c r="V632"/>
      <c r="W632"/>
      <c r="X632" s="48"/>
      <c r="Y632" s="41"/>
    </row>
    <row r="633" spans="1:25" ht="15" x14ac:dyDescent="0.25">
      <c r="A633"/>
      <c r="B633"/>
      <c r="C633" s="29"/>
      <c r="D633" s="30"/>
      <c r="E633" s="32"/>
      <c r="F633" s="30"/>
      <c r="G633" s="32"/>
      <c r="H633" s="30"/>
      <c r="I633" s="30"/>
      <c r="J633" s="30"/>
      <c r="K633" s="32"/>
      <c r="L633" s="37"/>
      <c r="M633" s="37"/>
      <c r="N633" s="38"/>
      <c r="O633" s="38"/>
      <c r="P633" s="38"/>
      <c r="Q633" s="38"/>
      <c r="R633" s="38"/>
      <c r="S633" s="39"/>
      <c r="T633" s="39"/>
      <c r="U633"/>
      <c r="V633"/>
      <c r="W633"/>
      <c r="X633" s="48"/>
      <c r="Y633" s="41"/>
    </row>
    <row r="634" spans="1:25" ht="15" x14ac:dyDescent="0.25">
      <c r="A634"/>
      <c r="B634"/>
      <c r="C634" s="29"/>
      <c r="D634" s="30"/>
      <c r="E634" s="32"/>
      <c r="F634" s="30"/>
      <c r="G634" s="32"/>
      <c r="H634" s="30"/>
      <c r="I634" s="30"/>
      <c r="J634" s="30"/>
      <c r="K634" s="32"/>
      <c r="L634" s="37"/>
      <c r="M634" s="37"/>
      <c r="N634" s="38"/>
      <c r="O634" s="38"/>
      <c r="P634" s="38"/>
      <c r="Q634" s="38"/>
      <c r="R634" s="38"/>
      <c r="S634" s="39"/>
      <c r="T634" s="39"/>
      <c r="U634"/>
      <c r="V634"/>
      <c r="W634"/>
      <c r="X634" s="48"/>
      <c r="Y634" s="41"/>
    </row>
    <row r="635" spans="1:25" s="35" customFormat="1" ht="15" x14ac:dyDescent="0.25">
      <c r="A635"/>
      <c r="B635"/>
      <c r="C635" s="29"/>
      <c r="D635" s="30"/>
      <c r="E635" s="32"/>
      <c r="F635" s="30"/>
      <c r="G635" s="32"/>
      <c r="H635" s="30"/>
      <c r="I635" s="30"/>
      <c r="J635" s="30"/>
      <c r="K635" s="32"/>
      <c r="L635" s="37"/>
      <c r="M635" s="37"/>
      <c r="N635" s="38"/>
      <c r="O635" s="38"/>
      <c r="P635" s="38"/>
      <c r="Q635" s="38"/>
      <c r="R635" s="38"/>
      <c r="S635" s="39"/>
      <c r="T635" s="39"/>
      <c r="U635"/>
      <c r="V635"/>
      <c r="W635"/>
      <c r="X635" s="48"/>
      <c r="Y635" s="41"/>
    </row>
    <row r="636" spans="1:25" ht="15" x14ac:dyDescent="0.25">
      <c r="A636"/>
      <c r="B636"/>
      <c r="C636" s="29"/>
      <c r="D636" s="30"/>
      <c r="E636" s="32"/>
      <c r="F636" s="30"/>
      <c r="G636" s="32"/>
      <c r="H636" s="30"/>
      <c r="I636" s="30"/>
      <c r="J636" s="30"/>
      <c r="K636" s="32"/>
      <c r="L636" s="37"/>
      <c r="M636" s="37"/>
      <c r="N636" s="38"/>
      <c r="O636" s="38"/>
      <c r="P636" s="38"/>
      <c r="Q636" s="38"/>
      <c r="R636" s="38"/>
      <c r="S636" s="39"/>
      <c r="T636" s="39"/>
      <c r="U636"/>
      <c r="V636"/>
      <c r="W636"/>
      <c r="X636" s="48"/>
      <c r="Y636" s="41"/>
    </row>
    <row r="637" spans="1:25" ht="15" x14ac:dyDescent="0.25">
      <c r="A637"/>
      <c r="B637"/>
      <c r="C637" s="29"/>
      <c r="D637" s="30"/>
      <c r="E637" s="32"/>
      <c r="F637" s="30"/>
      <c r="G637" s="32"/>
      <c r="H637" s="30"/>
      <c r="I637" s="30"/>
      <c r="J637" s="30"/>
      <c r="K637" s="32"/>
      <c r="L637" s="37"/>
      <c r="M637" s="37"/>
      <c r="N637" s="38"/>
      <c r="O637" s="38"/>
      <c r="P637" s="38"/>
      <c r="Q637" s="38"/>
      <c r="R637" s="38"/>
      <c r="S637" s="39"/>
      <c r="T637" s="39"/>
      <c r="U637"/>
      <c r="V637"/>
      <c r="W637"/>
      <c r="X637" s="48"/>
      <c r="Y637" s="41"/>
    </row>
    <row r="638" spans="1:25" ht="15" x14ac:dyDescent="0.25">
      <c r="A638"/>
      <c r="B638"/>
      <c r="C638" s="29"/>
      <c r="D638" s="30"/>
      <c r="E638" s="32"/>
      <c r="F638" s="30"/>
      <c r="G638" s="32"/>
      <c r="H638" s="30"/>
      <c r="I638" s="30"/>
      <c r="J638" s="30"/>
      <c r="K638" s="32"/>
      <c r="L638" s="37"/>
      <c r="M638" s="37"/>
      <c r="N638" s="38"/>
      <c r="O638" s="38"/>
      <c r="P638" s="38"/>
      <c r="Q638" s="38"/>
      <c r="R638" s="38"/>
      <c r="S638" s="39"/>
      <c r="T638" s="39"/>
      <c r="U638"/>
      <c r="V638"/>
      <c r="W638"/>
      <c r="X638" s="48"/>
      <c r="Y638" s="41"/>
    </row>
    <row r="639" spans="1:25" ht="15" x14ac:dyDescent="0.25">
      <c r="A639"/>
      <c r="B639"/>
      <c r="C639" s="29"/>
      <c r="D639" s="30"/>
      <c r="E639" s="32"/>
      <c r="F639" s="30"/>
      <c r="G639" s="32"/>
      <c r="H639" s="30"/>
      <c r="I639" s="30"/>
      <c r="J639" s="30"/>
      <c r="K639" s="32"/>
      <c r="L639" s="37"/>
      <c r="M639" s="37"/>
      <c r="N639" s="38"/>
      <c r="O639" s="38"/>
      <c r="P639" s="38"/>
      <c r="Q639" s="38"/>
      <c r="R639" s="38"/>
      <c r="S639" s="39"/>
      <c r="T639" s="39"/>
      <c r="U639"/>
      <c r="V639"/>
      <c r="W639"/>
      <c r="X639" s="48"/>
      <c r="Y639" s="41"/>
    </row>
    <row r="640" spans="1:25" ht="15" x14ac:dyDescent="0.25">
      <c r="A640"/>
      <c r="B640"/>
      <c r="C640" s="29"/>
      <c r="D640" s="30"/>
      <c r="E640" s="32"/>
      <c r="F640" s="30"/>
      <c r="G640" s="32"/>
      <c r="H640" s="30"/>
      <c r="I640" s="30"/>
      <c r="J640" s="30"/>
      <c r="K640" s="32"/>
      <c r="L640" s="37"/>
      <c r="M640" s="37"/>
      <c r="N640" s="38"/>
      <c r="O640" s="38"/>
      <c r="P640" s="38"/>
      <c r="Q640" s="38"/>
      <c r="R640" s="38"/>
      <c r="S640" s="39"/>
      <c r="T640" s="39"/>
      <c r="U640"/>
      <c r="V640"/>
      <c r="W640"/>
      <c r="X640" s="48"/>
      <c r="Y640" s="41"/>
    </row>
    <row r="641" spans="1:25" ht="15" x14ac:dyDescent="0.25">
      <c r="A641"/>
      <c r="B641"/>
      <c r="C641" s="29"/>
      <c r="D641" s="30"/>
      <c r="E641" s="32"/>
      <c r="F641" s="30"/>
      <c r="G641" s="32"/>
      <c r="H641" s="30"/>
      <c r="I641" s="30"/>
      <c r="J641" s="30"/>
      <c r="K641" s="32"/>
      <c r="L641" s="37"/>
      <c r="M641" s="37"/>
      <c r="N641" s="38"/>
      <c r="O641" s="38"/>
      <c r="P641" s="38"/>
      <c r="Q641" s="38"/>
      <c r="R641" s="38"/>
      <c r="S641" s="39"/>
      <c r="T641" s="39"/>
      <c r="U641"/>
      <c r="V641"/>
      <c r="W641"/>
      <c r="X641" s="48"/>
      <c r="Y641" s="41"/>
    </row>
    <row r="642" spans="1:25" ht="15" x14ac:dyDescent="0.25">
      <c r="A642"/>
      <c r="B642"/>
      <c r="C642" s="29"/>
      <c r="D642" s="30"/>
      <c r="E642" s="32"/>
      <c r="F642" s="30"/>
      <c r="G642" s="32"/>
      <c r="H642" s="30"/>
      <c r="I642" s="30"/>
      <c r="J642" s="30"/>
      <c r="K642" s="32"/>
      <c r="L642" s="37"/>
      <c r="M642" s="37"/>
      <c r="N642" s="38"/>
      <c r="O642" s="38"/>
      <c r="P642" s="38"/>
      <c r="Q642" s="38"/>
      <c r="R642" s="38"/>
      <c r="S642" s="39"/>
      <c r="T642" s="39"/>
      <c r="U642"/>
      <c r="V642"/>
      <c r="W642"/>
      <c r="X642" s="48"/>
      <c r="Y642" s="41"/>
    </row>
    <row r="643" spans="1:25" ht="15" x14ac:dyDescent="0.25">
      <c r="A643"/>
      <c r="B643"/>
      <c r="C643" s="29"/>
      <c r="D643" s="30"/>
      <c r="E643" s="32"/>
      <c r="F643" s="30"/>
      <c r="G643" s="32"/>
      <c r="H643" s="30"/>
      <c r="I643" s="30"/>
      <c r="J643" s="30"/>
      <c r="K643" s="32"/>
      <c r="L643" s="37"/>
      <c r="M643" s="37"/>
      <c r="N643" s="38"/>
      <c r="O643" s="38"/>
      <c r="P643" s="38"/>
      <c r="Q643" s="38"/>
      <c r="R643" s="38"/>
      <c r="S643" s="39"/>
      <c r="T643" s="39"/>
      <c r="U643"/>
      <c r="V643"/>
      <c r="W643"/>
      <c r="X643" s="48"/>
      <c r="Y643" s="41"/>
    </row>
    <row r="644" spans="1:25" ht="15" x14ac:dyDescent="0.25">
      <c r="A644"/>
      <c r="B644"/>
      <c r="C644" s="29"/>
      <c r="D644" s="30"/>
      <c r="E644" s="32"/>
      <c r="F644" s="30"/>
      <c r="G644" s="32"/>
      <c r="H644" s="30"/>
      <c r="I644" s="30"/>
      <c r="J644" s="30"/>
      <c r="K644" s="32"/>
      <c r="L644" s="37"/>
      <c r="M644" s="37"/>
      <c r="N644" s="38"/>
      <c r="O644" s="38"/>
      <c r="P644" s="38"/>
      <c r="Q644" s="38"/>
      <c r="R644" s="38"/>
      <c r="S644" s="39"/>
      <c r="T644" s="39"/>
      <c r="U644"/>
      <c r="V644"/>
      <c r="W644"/>
      <c r="X644" s="48"/>
      <c r="Y644" s="41"/>
    </row>
    <row r="645" spans="1:25" ht="15" x14ac:dyDescent="0.25">
      <c r="A645"/>
      <c r="B645"/>
      <c r="C645" s="29"/>
      <c r="D645" s="30"/>
      <c r="E645" s="32"/>
      <c r="F645" s="30"/>
      <c r="G645" s="32"/>
      <c r="H645" s="30"/>
      <c r="I645" s="30"/>
      <c r="J645" s="30"/>
      <c r="K645" s="32"/>
      <c r="L645" s="37"/>
      <c r="M645" s="37"/>
      <c r="N645" s="38"/>
      <c r="O645" s="38"/>
      <c r="P645" s="38"/>
      <c r="Q645" s="38"/>
      <c r="R645" s="38"/>
      <c r="S645" s="39"/>
      <c r="T645" s="39"/>
      <c r="U645"/>
      <c r="V645"/>
      <c r="W645"/>
      <c r="X645" s="48"/>
      <c r="Y645" s="41"/>
    </row>
    <row r="646" spans="1:25" ht="15" x14ac:dyDescent="0.25">
      <c r="A646"/>
      <c r="B646"/>
      <c r="C646" s="29"/>
      <c r="D646" s="30"/>
      <c r="E646" s="32"/>
      <c r="F646" s="30"/>
      <c r="G646" s="32"/>
      <c r="H646" s="30"/>
      <c r="I646" s="30"/>
      <c r="J646" s="30"/>
      <c r="K646" s="32"/>
      <c r="L646" s="37"/>
      <c r="M646" s="37"/>
      <c r="N646" s="38"/>
      <c r="O646" s="38"/>
      <c r="P646" s="38"/>
      <c r="Q646" s="38"/>
      <c r="R646" s="38"/>
      <c r="S646" s="39"/>
      <c r="T646" s="39"/>
      <c r="U646"/>
      <c r="V646"/>
      <c r="W646"/>
      <c r="X646" s="48"/>
      <c r="Y646" s="41"/>
    </row>
    <row r="647" spans="1:25" s="35" customFormat="1" ht="15" x14ac:dyDescent="0.25">
      <c r="A647" s="28"/>
      <c r="B647" s="28"/>
      <c r="C647" s="29"/>
      <c r="D647" s="30"/>
      <c r="E647" s="32"/>
      <c r="F647" s="30"/>
      <c r="G647" s="32"/>
      <c r="H647" s="30"/>
      <c r="I647" s="30"/>
      <c r="J647" s="30"/>
      <c r="K647" s="32"/>
      <c r="L647" s="37"/>
      <c r="M647" s="37"/>
      <c r="N647" s="38"/>
      <c r="O647" s="38"/>
      <c r="P647" s="38"/>
      <c r="Q647" s="38"/>
      <c r="R647" s="38"/>
      <c r="S647" s="39"/>
      <c r="T647" s="39"/>
      <c r="U647" s="28"/>
      <c r="V647" s="28"/>
      <c r="W647" s="28"/>
      <c r="X647" s="49"/>
      <c r="Y647" s="41"/>
    </row>
    <row r="648" spans="1:25" ht="15" x14ac:dyDescent="0.25">
      <c r="A648"/>
      <c r="B648"/>
      <c r="C648" s="29"/>
      <c r="D648" s="30"/>
      <c r="E648" s="32"/>
      <c r="F648" s="30"/>
      <c r="G648" s="32"/>
      <c r="H648" s="30"/>
      <c r="I648" s="30"/>
      <c r="J648" s="30"/>
      <c r="K648" s="32"/>
      <c r="L648" s="37"/>
      <c r="M648" s="37"/>
      <c r="N648" s="38"/>
      <c r="O648" s="38"/>
      <c r="P648" s="38"/>
      <c r="Q648" s="38"/>
      <c r="R648" s="38"/>
      <c r="S648" s="39"/>
      <c r="T648" s="39"/>
      <c r="U648"/>
      <c r="V648"/>
      <c r="W648"/>
      <c r="X648" s="48"/>
      <c r="Y648" s="41"/>
    </row>
    <row r="649" spans="1:25" ht="15" x14ac:dyDescent="0.25">
      <c r="A649"/>
      <c r="B649"/>
      <c r="C649" s="29"/>
      <c r="D649" s="30"/>
      <c r="E649" s="32"/>
      <c r="F649" s="30"/>
      <c r="G649" s="32"/>
      <c r="H649" s="30"/>
      <c r="I649" s="30"/>
      <c r="J649" s="30"/>
      <c r="K649" s="32"/>
      <c r="L649" s="37"/>
      <c r="M649" s="37"/>
      <c r="N649" s="38"/>
      <c r="O649" s="38"/>
      <c r="P649" s="38"/>
      <c r="Q649" s="38"/>
      <c r="R649" s="38"/>
      <c r="S649" s="39"/>
      <c r="T649" s="39"/>
      <c r="U649"/>
      <c r="V649"/>
      <c r="W649"/>
      <c r="X649" s="48"/>
      <c r="Y649" s="41"/>
    </row>
    <row r="650" spans="1:25" ht="15" x14ac:dyDescent="0.25">
      <c r="A650"/>
      <c r="B650"/>
      <c r="C650" s="29"/>
      <c r="D650" s="30"/>
      <c r="E650" s="32"/>
      <c r="F650" s="30"/>
      <c r="G650" s="32"/>
      <c r="H650" s="30"/>
      <c r="I650" s="30"/>
      <c r="J650" s="30"/>
      <c r="K650" s="32"/>
      <c r="L650" s="37"/>
      <c r="M650" s="37"/>
      <c r="N650" s="38"/>
      <c r="O650" s="38"/>
      <c r="P650" s="38"/>
      <c r="Q650" s="38"/>
      <c r="R650" s="38"/>
      <c r="S650" s="39"/>
      <c r="T650" s="39"/>
      <c r="U650"/>
      <c r="V650"/>
      <c r="W650"/>
      <c r="X650" s="48"/>
      <c r="Y650" s="41"/>
    </row>
    <row r="651" spans="1:25" ht="15" x14ac:dyDescent="0.25">
      <c r="A651"/>
      <c r="B651"/>
      <c r="C651" s="29"/>
      <c r="D651" s="30"/>
      <c r="E651" s="32"/>
      <c r="F651" s="30"/>
      <c r="G651" s="32"/>
      <c r="H651" s="30"/>
      <c r="I651" s="30"/>
      <c r="J651" s="30"/>
      <c r="K651" s="32"/>
      <c r="L651" s="37"/>
      <c r="M651" s="37"/>
      <c r="N651" s="38"/>
      <c r="O651" s="38"/>
      <c r="P651" s="38"/>
      <c r="Q651" s="38"/>
      <c r="R651" s="38"/>
      <c r="S651" s="39"/>
      <c r="T651" s="39"/>
      <c r="U651"/>
      <c r="V651"/>
      <c r="W651"/>
      <c r="X651" s="48"/>
      <c r="Y651" s="41"/>
    </row>
    <row r="652" spans="1:25" ht="15" x14ac:dyDescent="0.25">
      <c r="A652"/>
      <c r="B652"/>
      <c r="C652" s="29"/>
      <c r="D652" s="30"/>
      <c r="E652" s="32"/>
      <c r="F652" s="30"/>
      <c r="G652" s="32"/>
      <c r="H652" s="30"/>
      <c r="I652" s="30"/>
      <c r="J652" s="30"/>
      <c r="K652" s="32"/>
      <c r="L652" s="37"/>
      <c r="M652" s="37"/>
      <c r="N652" s="38"/>
      <c r="O652" s="38"/>
      <c r="P652" s="38"/>
      <c r="Q652" s="38"/>
      <c r="R652" s="38"/>
      <c r="S652" s="39"/>
      <c r="T652" s="39"/>
      <c r="U652"/>
      <c r="V652"/>
      <c r="W652"/>
      <c r="X652" s="48"/>
      <c r="Y652" s="41"/>
    </row>
    <row r="653" spans="1:25" ht="15" x14ac:dyDescent="0.25">
      <c r="A653"/>
      <c r="B653"/>
      <c r="C653" s="29"/>
      <c r="D653" s="30"/>
      <c r="E653" s="32"/>
      <c r="F653" s="30"/>
      <c r="G653" s="32"/>
      <c r="H653" s="30"/>
      <c r="I653" s="30"/>
      <c r="J653" s="30"/>
      <c r="K653" s="32"/>
      <c r="L653" s="37"/>
      <c r="M653" s="37"/>
      <c r="N653" s="38"/>
      <c r="O653" s="38"/>
      <c r="P653" s="38"/>
      <c r="Q653" s="38"/>
      <c r="R653" s="38"/>
      <c r="S653" s="39"/>
      <c r="T653" s="39"/>
      <c r="U653"/>
      <c r="V653"/>
      <c r="W653"/>
      <c r="X653" s="48"/>
      <c r="Y653" s="41"/>
    </row>
    <row r="654" spans="1:25" ht="15" x14ac:dyDescent="0.25">
      <c r="A654"/>
      <c r="B654"/>
      <c r="C654" s="29"/>
      <c r="D654" s="30"/>
      <c r="E654" s="32"/>
      <c r="F654" s="30"/>
      <c r="G654" s="32"/>
      <c r="H654" s="30"/>
      <c r="I654" s="30"/>
      <c r="J654" s="30"/>
      <c r="K654" s="32"/>
      <c r="L654" s="37"/>
      <c r="M654" s="37"/>
      <c r="N654" s="38"/>
      <c r="O654" s="38"/>
      <c r="P654" s="38"/>
      <c r="Q654" s="38"/>
      <c r="R654" s="38"/>
      <c r="S654" s="39"/>
      <c r="T654" s="39"/>
      <c r="U654"/>
      <c r="V654"/>
      <c r="W654"/>
      <c r="X654" s="48"/>
      <c r="Y654" s="41"/>
    </row>
    <row r="655" spans="1:25" ht="15" x14ac:dyDescent="0.25">
      <c r="A655"/>
      <c r="B655"/>
      <c r="C655" s="29"/>
      <c r="D655" s="30"/>
      <c r="E655" s="32"/>
      <c r="F655" s="30"/>
      <c r="G655" s="32"/>
      <c r="H655" s="30"/>
      <c r="I655" s="30"/>
      <c r="J655" s="30"/>
      <c r="K655" s="32"/>
      <c r="L655" s="37"/>
      <c r="M655" s="37"/>
      <c r="N655" s="38"/>
      <c r="O655" s="38"/>
      <c r="P655" s="38"/>
      <c r="Q655" s="38"/>
      <c r="R655" s="38"/>
      <c r="S655" s="39"/>
      <c r="T655" s="39"/>
      <c r="U655"/>
      <c r="V655"/>
      <c r="W655"/>
      <c r="X655" s="48"/>
      <c r="Y655" s="41"/>
    </row>
    <row r="656" spans="1:25" ht="15" x14ac:dyDescent="0.25">
      <c r="A656"/>
      <c r="B656"/>
      <c r="C656" s="29"/>
      <c r="D656" s="30"/>
      <c r="E656" s="32"/>
      <c r="F656" s="30"/>
      <c r="G656" s="32"/>
      <c r="H656" s="30"/>
      <c r="I656" s="30"/>
      <c r="J656" s="30"/>
      <c r="K656" s="32"/>
      <c r="L656" s="37"/>
      <c r="M656" s="37"/>
      <c r="N656" s="38"/>
      <c r="O656" s="38"/>
      <c r="P656" s="38"/>
      <c r="Q656" s="38"/>
      <c r="R656" s="38"/>
      <c r="S656" s="39"/>
      <c r="T656" s="39"/>
      <c r="U656"/>
      <c r="V656"/>
      <c r="W656"/>
      <c r="X656" s="48"/>
    </row>
    <row r="657" spans="1:24" ht="15" x14ac:dyDescent="0.25">
      <c r="A657"/>
      <c r="B657"/>
      <c r="C657" s="29"/>
      <c r="D657" s="30"/>
      <c r="E657" s="32"/>
      <c r="F657" s="30"/>
      <c r="G657" s="32"/>
      <c r="H657" s="30"/>
      <c r="I657" s="30"/>
      <c r="J657" s="30"/>
      <c r="K657" s="32"/>
      <c r="L657" s="37"/>
      <c r="M657" s="37"/>
      <c r="N657" s="38"/>
      <c r="O657" s="38"/>
      <c r="P657" s="38"/>
      <c r="Q657" s="38"/>
      <c r="R657" s="38"/>
      <c r="S657" s="39"/>
      <c r="T657" s="39"/>
      <c r="U657"/>
      <c r="V657"/>
      <c r="W657"/>
      <c r="X657" s="48"/>
    </row>
    <row r="658" spans="1:24" ht="15" x14ac:dyDescent="0.25">
      <c r="A658"/>
      <c r="B658"/>
      <c r="C658" s="29"/>
      <c r="D658" s="30"/>
      <c r="E658" s="32"/>
      <c r="F658" s="30"/>
      <c r="G658" s="32"/>
      <c r="H658" s="30"/>
      <c r="I658" s="30"/>
      <c r="J658" s="30"/>
      <c r="K658" s="32"/>
      <c r="L658" s="37"/>
      <c r="M658" s="37"/>
      <c r="N658" s="38"/>
      <c r="O658" s="38"/>
      <c r="P658" s="38"/>
      <c r="Q658" s="38"/>
      <c r="R658" s="38"/>
      <c r="S658" s="39"/>
      <c r="T658" s="39"/>
      <c r="U658"/>
      <c r="V658"/>
      <c r="W658"/>
      <c r="X658" s="48"/>
    </row>
    <row r="659" spans="1:24" ht="15" x14ac:dyDescent="0.25">
      <c r="A659"/>
      <c r="B659"/>
      <c r="C659" s="29"/>
      <c r="D659" s="30"/>
      <c r="E659" s="32"/>
      <c r="F659" s="30"/>
      <c r="G659" s="32"/>
      <c r="H659" s="30"/>
      <c r="I659" s="30"/>
      <c r="J659" s="30"/>
      <c r="K659" s="32"/>
      <c r="L659" s="37"/>
      <c r="M659" s="37"/>
      <c r="N659" s="38"/>
      <c r="O659" s="38"/>
      <c r="P659" s="38"/>
      <c r="Q659" s="38"/>
      <c r="R659" s="38"/>
      <c r="S659" s="39"/>
      <c r="T659" s="39"/>
      <c r="U659"/>
      <c r="V659"/>
      <c r="W659"/>
      <c r="X659" s="48"/>
    </row>
    <row r="660" spans="1:24" ht="15" x14ac:dyDescent="0.25">
      <c r="A660"/>
      <c r="B660"/>
      <c r="C660" s="29"/>
      <c r="D660" s="17"/>
      <c r="E660" s="22"/>
      <c r="F660" s="17"/>
      <c r="G660" s="22"/>
      <c r="H660" s="17"/>
      <c r="I660" s="17"/>
      <c r="J660" s="17"/>
      <c r="K660" s="22"/>
      <c r="L660" s="37"/>
      <c r="M660" s="37"/>
      <c r="N660" s="38"/>
      <c r="O660" s="38"/>
      <c r="P660" s="38"/>
      <c r="Q660" s="38"/>
      <c r="R660" s="38"/>
      <c r="S660" s="39"/>
      <c r="T660" s="39"/>
      <c r="U660"/>
      <c r="V660"/>
      <c r="W660"/>
      <c r="X660" s="48"/>
    </row>
    <row r="661" spans="1:24" ht="15" x14ac:dyDescent="0.25">
      <c r="A661"/>
      <c r="B661"/>
      <c r="C661" s="29"/>
      <c r="D661" s="17"/>
      <c r="E661" s="22"/>
      <c r="F661" s="17"/>
      <c r="G661" s="22"/>
      <c r="H661" s="17"/>
      <c r="I661" s="17"/>
      <c r="J661" s="17"/>
      <c r="K661" s="22"/>
      <c r="L661" s="37"/>
      <c r="M661" s="37"/>
      <c r="N661" s="38"/>
      <c r="O661" s="38"/>
      <c r="P661" s="38"/>
      <c r="Q661" s="38"/>
      <c r="R661" s="38"/>
      <c r="S661" s="39"/>
      <c r="T661" s="39"/>
      <c r="U661"/>
      <c r="V661"/>
      <c r="W661"/>
      <c r="X661" s="48"/>
    </row>
    <row r="662" spans="1:24" ht="15" x14ac:dyDescent="0.25">
      <c r="A662"/>
      <c r="B662"/>
      <c r="C662" s="29"/>
      <c r="D662" s="17"/>
      <c r="E662" s="22"/>
      <c r="F662" s="17"/>
      <c r="G662" s="22"/>
      <c r="H662" s="17"/>
      <c r="I662" s="17"/>
      <c r="J662" s="17"/>
      <c r="K662" s="22"/>
      <c r="L662" s="37"/>
      <c r="M662" s="37"/>
      <c r="N662" s="38"/>
      <c r="O662" s="38"/>
      <c r="P662" s="38"/>
      <c r="Q662" s="38"/>
      <c r="R662" s="38"/>
      <c r="S662" s="39"/>
      <c r="T662" s="39"/>
      <c r="U662"/>
      <c r="V662"/>
      <c r="W662"/>
      <c r="X662" s="48"/>
    </row>
    <row r="663" spans="1:24" ht="15" x14ac:dyDescent="0.25">
      <c r="A663"/>
      <c r="B663"/>
      <c r="C663" s="29"/>
      <c r="D663" s="17"/>
      <c r="E663" s="22"/>
      <c r="F663" s="17"/>
      <c r="G663" s="22"/>
      <c r="H663" s="17"/>
      <c r="I663" s="17"/>
      <c r="J663" s="17"/>
      <c r="K663" s="22"/>
      <c r="L663" s="37"/>
      <c r="M663" s="37"/>
      <c r="N663" s="38"/>
      <c r="O663" s="38"/>
      <c r="P663" s="38"/>
      <c r="Q663" s="38"/>
      <c r="R663" s="38"/>
      <c r="S663" s="39"/>
      <c r="T663" s="39"/>
      <c r="U663"/>
      <c r="V663"/>
      <c r="W663"/>
      <c r="X663" s="48"/>
    </row>
    <row r="664" spans="1:24" ht="15" x14ac:dyDescent="0.25">
      <c r="A664"/>
      <c r="B664"/>
      <c r="C664" s="29"/>
      <c r="D664" s="17"/>
      <c r="E664" s="22"/>
      <c r="F664" s="17"/>
      <c r="G664" s="22"/>
      <c r="H664" s="17"/>
      <c r="I664" s="17"/>
      <c r="J664" s="17"/>
      <c r="K664" s="22"/>
      <c r="L664" s="37"/>
      <c r="M664" s="37"/>
      <c r="N664" s="38"/>
      <c r="O664" s="38"/>
      <c r="P664" s="38"/>
      <c r="Q664" s="38"/>
      <c r="R664" s="38"/>
      <c r="S664" s="39"/>
      <c r="T664" s="39"/>
      <c r="U664"/>
      <c r="V664"/>
      <c r="W664"/>
      <c r="X664" s="48"/>
    </row>
    <row r="665" spans="1:24" ht="15" x14ac:dyDescent="0.25">
      <c r="A665"/>
      <c r="B665"/>
      <c r="C665" s="29"/>
      <c r="D665" s="17"/>
      <c r="E665" s="22"/>
      <c r="F665" s="17"/>
      <c r="G665" s="22"/>
      <c r="H665" s="17"/>
      <c r="I665" s="17"/>
      <c r="J665" s="17"/>
      <c r="K665" s="22"/>
      <c r="L665" s="37"/>
      <c r="M665" s="37"/>
      <c r="N665" s="38"/>
      <c r="O665" s="38"/>
      <c r="P665" s="38"/>
      <c r="Q665" s="38"/>
      <c r="R665" s="38"/>
      <c r="S665" s="39"/>
      <c r="T665" s="39"/>
      <c r="U665"/>
      <c r="V665"/>
      <c r="W665"/>
      <c r="X665" s="48"/>
    </row>
    <row r="666" spans="1:24" ht="15" x14ac:dyDescent="0.25">
      <c r="A666"/>
      <c r="B666"/>
      <c r="C666" s="29"/>
      <c r="D666" s="17"/>
      <c r="E666" s="22"/>
      <c r="F666" s="17"/>
      <c r="G666" s="22"/>
      <c r="H666" s="17"/>
      <c r="I666" s="17"/>
      <c r="J666" s="17"/>
      <c r="K666" s="22"/>
      <c r="L666" s="37"/>
      <c r="M666" s="37"/>
      <c r="N666" s="38"/>
      <c r="O666" s="38"/>
      <c r="P666" s="38"/>
      <c r="Q666" s="38"/>
      <c r="R666" s="38"/>
      <c r="S666" s="39"/>
      <c r="T666" s="39"/>
      <c r="U666"/>
      <c r="V666"/>
      <c r="W666"/>
      <c r="X666" s="48"/>
    </row>
    <row r="667" spans="1:24" ht="15" x14ac:dyDescent="0.25">
      <c r="A667"/>
      <c r="B667"/>
      <c r="C667" s="29"/>
      <c r="D667" s="17"/>
      <c r="E667" s="22"/>
      <c r="F667" s="17"/>
      <c r="G667" s="22"/>
      <c r="H667" s="17"/>
      <c r="I667" s="17"/>
      <c r="J667" s="17"/>
      <c r="K667" s="22"/>
      <c r="L667" s="37"/>
      <c r="M667" s="37"/>
      <c r="N667" s="38"/>
      <c r="O667" s="38"/>
      <c r="P667" s="38"/>
      <c r="Q667" s="38"/>
      <c r="R667" s="38"/>
      <c r="S667" s="39"/>
      <c r="T667" s="39"/>
      <c r="U667"/>
      <c r="V667"/>
      <c r="W667"/>
      <c r="X667" s="48"/>
    </row>
    <row r="668" spans="1:24" ht="15" x14ac:dyDescent="0.25">
      <c r="A668"/>
      <c r="B668"/>
      <c r="C668" s="29"/>
      <c r="D668" s="17"/>
      <c r="E668" s="22"/>
      <c r="F668" s="17"/>
      <c r="G668" s="22"/>
      <c r="H668" s="17"/>
      <c r="I668" s="17"/>
      <c r="J668" s="17"/>
      <c r="K668" s="22"/>
      <c r="L668" s="37"/>
      <c r="M668" s="37"/>
      <c r="N668" s="38"/>
      <c r="O668" s="38"/>
      <c r="P668" s="38"/>
      <c r="Q668" s="38"/>
      <c r="R668" s="38"/>
      <c r="S668" s="39"/>
      <c r="T668" s="39"/>
      <c r="U668"/>
      <c r="V668"/>
      <c r="W668"/>
      <c r="X668" s="48"/>
    </row>
    <row r="669" spans="1:24" ht="15" x14ac:dyDescent="0.25">
      <c r="A669"/>
      <c r="B669"/>
      <c r="C669" s="29"/>
      <c r="D669" s="17"/>
      <c r="E669" s="22"/>
      <c r="F669" s="17"/>
      <c r="G669" s="22"/>
      <c r="H669" s="17"/>
      <c r="I669" s="17"/>
      <c r="J669" s="17"/>
      <c r="K669" s="22"/>
      <c r="L669" s="37"/>
      <c r="M669" s="37"/>
      <c r="N669" s="38"/>
      <c r="O669" s="38"/>
      <c r="P669" s="38"/>
      <c r="Q669" s="38"/>
      <c r="R669" s="38"/>
      <c r="S669" s="39"/>
      <c r="T669" s="39"/>
      <c r="U669"/>
      <c r="V669"/>
      <c r="W669"/>
      <c r="X669" s="48"/>
    </row>
    <row r="670" spans="1:24" ht="15" x14ac:dyDescent="0.25">
      <c r="A670"/>
      <c r="B670"/>
      <c r="C670" s="29"/>
      <c r="D670" s="17"/>
      <c r="E670" s="22"/>
      <c r="F670" s="17"/>
      <c r="G670" s="22"/>
      <c r="H670" s="17"/>
      <c r="I670" s="17"/>
      <c r="J670" s="17"/>
      <c r="K670" s="22"/>
      <c r="L670" s="37"/>
      <c r="M670" s="37"/>
      <c r="N670" s="38"/>
      <c r="O670" s="38"/>
      <c r="P670" s="38"/>
      <c r="Q670" s="38"/>
      <c r="R670" s="38"/>
      <c r="S670" s="39"/>
      <c r="T670" s="39"/>
      <c r="U670"/>
      <c r="V670"/>
      <c r="W670"/>
      <c r="X670" s="48"/>
    </row>
    <row r="671" spans="1:24" ht="15" x14ac:dyDescent="0.25">
      <c r="A671"/>
      <c r="B671"/>
      <c r="C671" s="29"/>
      <c r="D671" s="17"/>
      <c r="E671" s="22"/>
      <c r="F671" s="17"/>
      <c r="G671" s="22"/>
      <c r="H671" s="17"/>
      <c r="I671" s="17"/>
      <c r="J671" s="17"/>
      <c r="K671" s="22"/>
      <c r="L671" s="37"/>
      <c r="M671" s="37"/>
      <c r="N671" s="38"/>
      <c r="O671" s="38"/>
      <c r="P671" s="38"/>
      <c r="Q671" s="38"/>
      <c r="R671" s="38"/>
      <c r="S671" s="39"/>
      <c r="T671" s="39"/>
      <c r="U671"/>
      <c r="V671"/>
      <c r="W671"/>
      <c r="X671" s="48"/>
    </row>
    <row r="672" spans="1:24" ht="15" x14ac:dyDescent="0.25">
      <c r="A672"/>
      <c r="B672"/>
      <c r="C672" s="29"/>
      <c r="D672" s="17"/>
      <c r="E672" s="22"/>
      <c r="F672" s="17"/>
      <c r="G672" s="22"/>
      <c r="H672" s="17"/>
      <c r="I672" s="17"/>
      <c r="J672" s="17"/>
      <c r="K672" s="22"/>
      <c r="L672" s="37"/>
      <c r="M672" s="37"/>
      <c r="N672" s="38"/>
      <c r="O672" s="38"/>
      <c r="P672" s="38"/>
      <c r="Q672" s="38"/>
      <c r="R672" s="38"/>
      <c r="S672" s="39"/>
      <c r="T672" s="39"/>
      <c r="U672"/>
      <c r="V672"/>
      <c r="W672"/>
      <c r="X672" s="48"/>
    </row>
    <row r="673" spans="1:24" ht="15" x14ac:dyDescent="0.25">
      <c r="A673"/>
      <c r="B673"/>
      <c r="C673" s="29"/>
      <c r="D673" s="17"/>
      <c r="E673" s="22"/>
      <c r="F673" s="17"/>
      <c r="G673" s="22"/>
      <c r="H673" s="17"/>
      <c r="I673" s="17"/>
      <c r="J673" s="17"/>
      <c r="K673" s="22"/>
      <c r="L673" s="37"/>
      <c r="M673" s="37"/>
      <c r="N673" s="38"/>
      <c r="O673" s="38"/>
      <c r="P673" s="38"/>
      <c r="Q673" s="38"/>
      <c r="R673" s="38"/>
      <c r="S673" s="39"/>
      <c r="T673" s="39"/>
      <c r="U673"/>
      <c r="V673"/>
      <c r="W673"/>
      <c r="X673" s="48"/>
    </row>
    <row r="674" spans="1:24" ht="15" x14ac:dyDescent="0.25">
      <c r="A674"/>
      <c r="B674"/>
      <c r="C674" s="29"/>
      <c r="D674" s="17"/>
      <c r="E674" s="22"/>
      <c r="F674" s="17"/>
      <c r="G674" s="22"/>
      <c r="H674" s="17"/>
      <c r="I674" s="17"/>
      <c r="J674" s="17"/>
      <c r="K674" s="22"/>
      <c r="L674" s="37"/>
      <c r="M674" s="37"/>
      <c r="N674" s="38"/>
      <c r="O674" s="38"/>
      <c r="P674" s="38"/>
      <c r="Q674" s="38"/>
      <c r="R674" s="38"/>
      <c r="S674" s="39"/>
      <c r="T674" s="39"/>
      <c r="U674"/>
      <c r="V674"/>
      <c r="W674"/>
      <c r="X674" s="48"/>
    </row>
    <row r="675" spans="1:24" ht="15" x14ac:dyDescent="0.25">
      <c r="A675"/>
      <c r="B675"/>
      <c r="C675" s="29"/>
      <c r="D675" s="17"/>
      <c r="E675" s="22"/>
      <c r="F675" s="17"/>
      <c r="G675" s="22"/>
      <c r="H675" s="17"/>
      <c r="I675" s="17"/>
      <c r="J675" s="17"/>
      <c r="K675" s="22"/>
      <c r="L675" s="37"/>
      <c r="M675" s="37"/>
      <c r="N675" s="38"/>
      <c r="O675" s="38"/>
      <c r="P675" s="38"/>
      <c r="Q675" s="38"/>
      <c r="R675" s="38"/>
      <c r="S675" s="39"/>
      <c r="T675" s="39"/>
      <c r="U675"/>
      <c r="V675"/>
      <c r="W675"/>
      <c r="X675" s="48"/>
    </row>
    <row r="676" spans="1:24" ht="15" x14ac:dyDescent="0.25">
      <c r="A676"/>
      <c r="B676"/>
      <c r="C676" s="29"/>
      <c r="D676" s="17"/>
      <c r="E676" s="22"/>
      <c r="F676" s="17"/>
      <c r="G676" s="22"/>
      <c r="H676" s="17"/>
      <c r="I676" s="17"/>
      <c r="J676" s="17"/>
      <c r="K676" s="22"/>
      <c r="L676" s="37"/>
      <c r="M676" s="37"/>
      <c r="N676" s="38"/>
      <c r="O676" s="38"/>
      <c r="P676" s="38"/>
      <c r="Q676" s="38"/>
      <c r="R676" s="38"/>
      <c r="S676" s="39"/>
      <c r="T676" s="39"/>
      <c r="U676"/>
      <c r="V676"/>
      <c r="W676"/>
      <c r="X676" s="48"/>
    </row>
    <row r="677" spans="1:24" ht="15" x14ac:dyDescent="0.25">
      <c r="A677"/>
      <c r="B677"/>
      <c r="C677" s="29"/>
      <c r="D677" s="17"/>
      <c r="E677" s="22"/>
      <c r="F677" s="17"/>
      <c r="G677" s="22"/>
      <c r="H677" s="17"/>
      <c r="I677" s="17"/>
      <c r="J677" s="17"/>
      <c r="K677" s="22"/>
      <c r="L677" s="37"/>
      <c r="M677" s="37"/>
      <c r="N677" s="38"/>
      <c r="O677" s="38"/>
      <c r="P677" s="38"/>
      <c r="Q677" s="38"/>
      <c r="R677" s="38"/>
      <c r="S677" s="39"/>
      <c r="T677" s="39"/>
      <c r="U677"/>
      <c r="V677"/>
      <c r="W677"/>
      <c r="X677" s="48"/>
    </row>
    <row r="678" spans="1:24" ht="15" x14ac:dyDescent="0.25">
      <c r="A678"/>
      <c r="B678"/>
      <c r="C678" s="29"/>
      <c r="D678" s="17"/>
      <c r="E678" s="22"/>
      <c r="F678" s="17"/>
      <c r="G678" s="22"/>
      <c r="H678" s="17"/>
      <c r="I678" s="17"/>
      <c r="J678" s="17"/>
      <c r="K678" s="22"/>
      <c r="L678" s="37"/>
      <c r="M678" s="37"/>
      <c r="N678" s="38"/>
      <c r="O678" s="38"/>
      <c r="P678" s="38"/>
      <c r="Q678" s="38"/>
      <c r="R678" s="38"/>
      <c r="S678" s="39"/>
      <c r="T678" s="39"/>
      <c r="U678"/>
      <c r="V678"/>
      <c r="W678"/>
      <c r="X678" s="48"/>
    </row>
    <row r="679" spans="1:24" ht="15" x14ac:dyDescent="0.25">
      <c r="A679"/>
      <c r="B679"/>
      <c r="C679" s="29"/>
      <c r="D679" s="17"/>
      <c r="E679" s="22"/>
      <c r="F679" s="17"/>
      <c r="G679" s="22"/>
      <c r="H679" s="17"/>
      <c r="I679" s="17"/>
      <c r="J679" s="17"/>
      <c r="K679" s="22"/>
      <c r="L679" s="37"/>
      <c r="M679" s="37"/>
      <c r="N679" s="38"/>
      <c r="O679" s="38"/>
      <c r="P679" s="38"/>
      <c r="Q679" s="38"/>
      <c r="R679" s="38"/>
      <c r="S679" s="39"/>
      <c r="T679" s="39"/>
      <c r="U679"/>
      <c r="V679"/>
      <c r="W679"/>
      <c r="X679" s="48"/>
    </row>
    <row r="680" spans="1:24" ht="15" x14ac:dyDescent="0.25">
      <c r="A680"/>
      <c r="B680"/>
      <c r="C680" s="29"/>
      <c r="D680" s="17"/>
      <c r="E680" s="22"/>
      <c r="F680" s="17"/>
      <c r="G680" s="22"/>
      <c r="H680" s="17"/>
      <c r="I680" s="17"/>
      <c r="J680" s="17"/>
      <c r="K680" s="22"/>
      <c r="L680" s="37"/>
      <c r="M680" s="37"/>
      <c r="N680" s="38"/>
      <c r="O680" s="38"/>
      <c r="P680" s="38"/>
      <c r="Q680" s="38"/>
      <c r="R680" s="38"/>
      <c r="S680" s="39"/>
      <c r="T680" s="39"/>
      <c r="U680"/>
      <c r="V680"/>
      <c r="W680"/>
      <c r="X680" s="48"/>
    </row>
    <row r="681" spans="1:24" ht="15" x14ac:dyDescent="0.25">
      <c r="A681"/>
      <c r="B681"/>
      <c r="C681" s="29"/>
      <c r="D681" s="17"/>
      <c r="E681" s="22"/>
      <c r="F681" s="17"/>
      <c r="G681" s="22"/>
      <c r="H681" s="17"/>
      <c r="I681" s="17"/>
      <c r="J681" s="17"/>
      <c r="K681" s="22"/>
      <c r="L681" s="37"/>
      <c r="M681" s="37"/>
      <c r="N681" s="38"/>
      <c r="O681" s="38"/>
      <c r="P681" s="38"/>
      <c r="Q681" s="38"/>
      <c r="R681" s="38"/>
      <c r="S681" s="39"/>
      <c r="T681" s="39"/>
      <c r="U681"/>
      <c r="V681"/>
      <c r="W681"/>
      <c r="X681" s="48"/>
    </row>
    <row r="682" spans="1:24" ht="15" x14ac:dyDescent="0.25">
      <c r="A682"/>
      <c r="B682"/>
      <c r="C682" s="29"/>
      <c r="D682" s="17"/>
      <c r="E682" s="22"/>
      <c r="F682" s="17"/>
      <c r="G682" s="22"/>
      <c r="H682" s="17"/>
      <c r="I682" s="17"/>
      <c r="J682" s="17"/>
      <c r="K682" s="22"/>
      <c r="L682" s="37"/>
      <c r="M682" s="37"/>
      <c r="N682" s="38"/>
      <c r="O682" s="38"/>
      <c r="P682" s="38"/>
      <c r="Q682" s="38"/>
      <c r="R682" s="38"/>
      <c r="S682" s="39"/>
      <c r="T682" s="39"/>
      <c r="U682"/>
      <c r="V682"/>
      <c r="W682"/>
      <c r="X682" s="48"/>
    </row>
    <row r="683" spans="1:24" ht="15" x14ac:dyDescent="0.25">
      <c r="A683"/>
      <c r="B683"/>
      <c r="C683" s="29"/>
      <c r="D683" s="17"/>
      <c r="E683" s="22"/>
      <c r="F683" s="17"/>
      <c r="G683" s="22"/>
      <c r="H683" s="17"/>
      <c r="I683" s="17"/>
      <c r="J683" s="17"/>
      <c r="K683" s="22"/>
      <c r="L683" s="37"/>
      <c r="M683" s="37"/>
      <c r="N683" s="38"/>
      <c r="O683" s="38"/>
      <c r="P683" s="38"/>
      <c r="Q683" s="38"/>
      <c r="R683" s="38"/>
      <c r="S683" s="39"/>
      <c r="T683" s="39"/>
      <c r="U683"/>
      <c r="V683"/>
      <c r="W683"/>
      <c r="X683" s="48"/>
    </row>
    <row r="684" spans="1:24" ht="15" x14ac:dyDescent="0.25">
      <c r="A684"/>
      <c r="B684"/>
      <c r="C684" s="29"/>
      <c r="D684" s="17"/>
      <c r="E684" s="22"/>
      <c r="F684" s="17"/>
      <c r="G684" s="22"/>
      <c r="H684" s="17"/>
      <c r="I684" s="17"/>
      <c r="J684" s="17"/>
      <c r="K684" s="22"/>
      <c r="L684" s="37"/>
      <c r="M684" s="37"/>
      <c r="N684" s="38"/>
      <c r="O684" s="38"/>
      <c r="P684" s="38"/>
      <c r="Q684" s="38"/>
      <c r="R684" s="38"/>
      <c r="S684" s="39"/>
      <c r="T684" s="39"/>
      <c r="U684"/>
      <c r="V684"/>
      <c r="W684"/>
      <c r="X684" s="48"/>
    </row>
    <row r="685" spans="1:24" ht="15" x14ac:dyDescent="0.25">
      <c r="A685"/>
      <c r="B685"/>
      <c r="C685" s="29"/>
      <c r="D685" s="17"/>
      <c r="E685" s="22"/>
      <c r="F685" s="17"/>
      <c r="G685" s="22"/>
      <c r="H685" s="17"/>
      <c r="I685" s="17"/>
      <c r="J685" s="17"/>
      <c r="K685" s="22"/>
      <c r="L685" s="37"/>
      <c r="M685" s="37"/>
      <c r="N685" s="38"/>
      <c r="O685" s="38"/>
      <c r="P685" s="38"/>
      <c r="Q685" s="38"/>
      <c r="R685" s="38"/>
      <c r="S685" s="39"/>
      <c r="T685" s="39"/>
      <c r="U685"/>
      <c r="V685"/>
      <c r="W685"/>
      <c r="X685" s="48"/>
    </row>
    <row r="686" spans="1:24" ht="15" x14ac:dyDescent="0.25">
      <c r="A686"/>
      <c r="B686"/>
      <c r="C686" s="29"/>
      <c r="D686" s="17"/>
      <c r="E686" s="22"/>
      <c r="F686" s="17"/>
      <c r="G686" s="22"/>
      <c r="H686" s="17"/>
      <c r="I686" s="17"/>
      <c r="J686" s="17"/>
      <c r="K686" s="22"/>
      <c r="L686" s="37"/>
      <c r="M686" s="37"/>
      <c r="N686" s="38"/>
      <c r="O686" s="38"/>
      <c r="P686" s="38"/>
      <c r="Q686" s="38"/>
      <c r="R686" s="38"/>
      <c r="S686" s="39"/>
      <c r="T686" s="39"/>
      <c r="U686"/>
      <c r="V686"/>
      <c r="W686"/>
      <c r="X686" s="48"/>
    </row>
    <row r="687" spans="1:24" ht="15" x14ac:dyDescent="0.25">
      <c r="A687"/>
      <c r="B687"/>
      <c r="C687" s="29"/>
      <c r="D687" s="17"/>
      <c r="E687" s="22"/>
      <c r="F687" s="17"/>
      <c r="G687" s="22"/>
      <c r="H687" s="17"/>
      <c r="I687" s="17"/>
      <c r="J687" s="17"/>
      <c r="K687" s="22"/>
      <c r="L687" s="37"/>
      <c r="M687" s="37"/>
      <c r="N687" s="38"/>
      <c r="O687" s="38"/>
      <c r="P687" s="38"/>
      <c r="Q687" s="38"/>
      <c r="R687" s="38"/>
      <c r="S687" s="39"/>
      <c r="T687" s="39"/>
      <c r="U687"/>
      <c r="V687"/>
      <c r="W687"/>
      <c r="X687" s="48"/>
    </row>
    <row r="688" spans="1:24" ht="15" x14ac:dyDescent="0.25">
      <c r="A688"/>
      <c r="B688"/>
      <c r="C688" s="29"/>
      <c r="D688" s="17"/>
      <c r="E688" s="22"/>
      <c r="F688" s="17"/>
      <c r="G688" s="22"/>
      <c r="H688" s="17"/>
      <c r="I688" s="17"/>
      <c r="J688" s="17"/>
      <c r="K688" s="22"/>
      <c r="L688" s="37"/>
      <c r="M688" s="37"/>
      <c r="N688" s="38"/>
      <c r="O688" s="38"/>
      <c r="P688" s="38"/>
      <c r="Q688" s="38"/>
      <c r="R688" s="38"/>
      <c r="S688" s="39"/>
      <c r="T688" s="39"/>
      <c r="U688"/>
      <c r="V688"/>
      <c r="W688"/>
      <c r="X688" s="48"/>
    </row>
    <row r="689" spans="1:24" ht="15" x14ac:dyDescent="0.25">
      <c r="A689"/>
      <c r="B689"/>
      <c r="C689" s="29"/>
      <c r="D689" s="17"/>
      <c r="E689" s="22"/>
      <c r="F689" s="17"/>
      <c r="G689" s="22"/>
      <c r="H689" s="17"/>
      <c r="I689" s="17"/>
      <c r="J689" s="17"/>
      <c r="K689" s="22"/>
      <c r="L689" s="37"/>
      <c r="M689" s="37"/>
      <c r="N689" s="38"/>
      <c r="O689" s="38"/>
      <c r="P689" s="38"/>
      <c r="Q689" s="38"/>
      <c r="R689" s="38"/>
      <c r="S689" s="39"/>
      <c r="T689" s="39"/>
      <c r="U689"/>
      <c r="V689"/>
      <c r="W689"/>
      <c r="X689" s="48"/>
    </row>
    <row r="690" spans="1:24" x14ac:dyDescent="0.2">
      <c r="C690" s="29"/>
      <c r="D690" s="17"/>
      <c r="E690" s="22"/>
      <c r="F690" s="17"/>
      <c r="G690" s="22"/>
      <c r="H690" s="17"/>
      <c r="I690" s="17"/>
      <c r="J690" s="17"/>
      <c r="K690" s="22"/>
    </row>
    <row r="691" spans="1:24" x14ac:dyDescent="0.2">
      <c r="C691" s="29" t="str">
        <f t="shared" ref="C691:C751" si="35">IF(OR($A691="",$B691=""),"",(1/A691)+(1/B691)-1)</f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1:24" x14ac:dyDescent="0.2">
      <c r="C692" s="29" t="str">
        <f t="shared" si="35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1:24" x14ac:dyDescent="0.2">
      <c r="C693" s="29" t="str">
        <f t="shared" si="35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1:24" x14ac:dyDescent="0.2">
      <c r="C694" s="29" t="str">
        <f t="shared" si="35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1:24" x14ac:dyDescent="0.2">
      <c r="C695" s="29" t="str">
        <f t="shared" si="35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1:24" x14ac:dyDescent="0.2">
      <c r="C696" s="29" t="str">
        <f t="shared" si="35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1:24" x14ac:dyDescent="0.2">
      <c r="C697" s="29" t="str">
        <f t="shared" si="35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1:24" x14ac:dyDescent="0.2">
      <c r="C698" s="29" t="str">
        <f t="shared" si="35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1:24" x14ac:dyDescent="0.2">
      <c r="C699" s="29" t="str">
        <f t="shared" si="35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1:24" x14ac:dyDescent="0.2">
      <c r="C700" s="29" t="str">
        <f t="shared" si="35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1:24" x14ac:dyDescent="0.2">
      <c r="C701" s="29" t="str">
        <f t="shared" si="35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1:24" x14ac:dyDescent="0.2">
      <c r="C702" s="29" t="str">
        <f t="shared" si="35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1:24" x14ac:dyDescent="0.2">
      <c r="C703" s="29" t="str">
        <f t="shared" si="35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1:24" x14ac:dyDescent="0.2">
      <c r="C704" s="29" t="str">
        <f t="shared" si="35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9" t="str">
        <f t="shared" si="35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9" t="str">
        <f t="shared" si="35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9" t="str">
        <f t="shared" si="35"/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9" t="str">
        <f t="shared" si="35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9" t="str">
        <f t="shared" si="35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9" t="str">
        <f t="shared" si="35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9" t="str">
        <f t="shared" si="35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9" t="str">
        <f t="shared" si="35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9" t="str">
        <f t="shared" si="35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9" t="str">
        <f t="shared" si="35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9" t="str">
        <f t="shared" si="35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9" t="str">
        <f t="shared" si="35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9" t="str">
        <f t="shared" si="35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9" t="str">
        <f t="shared" si="35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9" t="str">
        <f t="shared" si="35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9" t="str">
        <f t="shared" si="35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9" t="str">
        <f t="shared" si="35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9" t="str">
        <f t="shared" si="35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9" t="str">
        <f t="shared" si="35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9" t="str">
        <f t="shared" si="35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9" t="str">
        <f t="shared" si="35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9" t="str">
        <f t="shared" si="35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9" t="str">
        <f t="shared" si="35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9" t="str">
        <f t="shared" si="35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9" t="str">
        <f t="shared" si="35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9" t="str">
        <f t="shared" si="35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9" t="str">
        <f t="shared" si="35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9" t="str">
        <f t="shared" si="35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9" t="str">
        <f t="shared" si="35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9" t="str">
        <f t="shared" si="35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9" t="str">
        <f t="shared" si="35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9" t="str">
        <f t="shared" si="35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9" t="str">
        <f t="shared" si="35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9" t="str">
        <f t="shared" si="35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9" t="str">
        <f t="shared" si="35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9" t="str">
        <f t="shared" si="35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9" t="str">
        <f t="shared" si="35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9" t="str">
        <f t="shared" si="35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9" t="str">
        <f t="shared" si="35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9" t="str">
        <f t="shared" si="35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9" t="str">
        <f t="shared" si="35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9" t="str">
        <f t="shared" si="35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9" t="str">
        <f t="shared" si="35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9" t="str">
        <f t="shared" si="35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9" t="str">
        <f t="shared" si="35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9" t="str">
        <f t="shared" si="35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9" t="str">
        <f t="shared" si="35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9" t="str">
        <f t="shared" ref="C752:C815" si="36">IF(OR($A752="",$B752=""),"",(1/A752)+(1/B752)-1)</f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9" t="str">
        <f t="shared" si="36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9" t="str">
        <f t="shared" si="36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9" t="str">
        <f t="shared" si="36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9" t="str">
        <f t="shared" si="36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9" t="str">
        <f t="shared" si="36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9" t="str">
        <f t="shared" si="36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9" t="str">
        <f t="shared" si="36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9" t="str">
        <f t="shared" si="36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9" t="str">
        <f t="shared" si="36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9" t="str">
        <f t="shared" si="36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9" t="str">
        <f t="shared" si="36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9" t="str">
        <f t="shared" si="36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9" t="str">
        <f t="shared" si="36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9" t="str">
        <f t="shared" si="36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9" t="str">
        <f t="shared" si="36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9" t="str">
        <f t="shared" si="36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9" t="str">
        <f t="shared" si="36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9" t="str">
        <f t="shared" si="36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9" t="str">
        <f t="shared" si="36"/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9" t="str">
        <f t="shared" si="36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9" t="str">
        <f t="shared" si="36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9" t="str">
        <f t="shared" si="36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9" t="str">
        <f t="shared" si="36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9" t="str">
        <f t="shared" si="36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9" t="str">
        <f t="shared" si="36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9" t="str">
        <f t="shared" si="36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9" t="str">
        <f t="shared" si="36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9" t="str">
        <f t="shared" si="36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9" t="str">
        <f t="shared" si="36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9" t="str">
        <f t="shared" si="36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9" t="str">
        <f t="shared" si="36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9" t="str">
        <f t="shared" si="36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9" t="str">
        <f t="shared" si="36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9" t="str">
        <f t="shared" si="36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9" t="str">
        <f t="shared" si="36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9" t="str">
        <f t="shared" si="36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9" t="str">
        <f t="shared" si="36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9" t="str">
        <f t="shared" si="36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9" t="str">
        <f t="shared" si="36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9" t="str">
        <f t="shared" si="36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9" t="str">
        <f t="shared" si="36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9" t="str">
        <f t="shared" si="36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9" t="str">
        <f t="shared" si="36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9" t="str">
        <f t="shared" si="36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9" t="str">
        <f t="shared" si="36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9" t="str">
        <f t="shared" si="36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9" t="str">
        <f t="shared" si="36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9" t="str">
        <f t="shared" si="36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9" t="str">
        <f t="shared" si="36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9" t="str">
        <f t="shared" si="36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9" t="str">
        <f t="shared" si="36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9" t="str">
        <f t="shared" si="36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9" t="str">
        <f t="shared" si="36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9" t="str">
        <f t="shared" si="36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9" t="str">
        <f t="shared" si="36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9" t="str">
        <f t="shared" si="36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9" t="str">
        <f t="shared" si="36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9" t="str">
        <f t="shared" si="36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9" t="str">
        <f t="shared" si="36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9" t="str">
        <f t="shared" si="36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9" t="str">
        <f t="shared" si="36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9" t="str">
        <f t="shared" si="36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9" t="str">
        <f t="shared" si="36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9" t="str">
        <f t="shared" ref="C816:C879" si="37">IF(OR($A816="",$B816=""),"",(1/A816)+(1/B816)-1)</f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9" t="str">
        <f t="shared" si="37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9" t="str">
        <f t="shared" si="37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9" t="str">
        <f t="shared" si="37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9" t="str">
        <f t="shared" si="37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9" t="str">
        <f t="shared" si="37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9" t="str">
        <f t="shared" si="37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9" t="str">
        <f t="shared" si="37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9" t="str">
        <f t="shared" si="37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9" t="str">
        <f t="shared" si="37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9" t="str">
        <f t="shared" si="37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9" t="str">
        <f t="shared" si="37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9" t="str">
        <f t="shared" si="37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9" t="str">
        <f t="shared" si="37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9" t="str">
        <f t="shared" si="37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9" t="str">
        <f t="shared" si="37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9" t="str">
        <f t="shared" si="37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9" t="str">
        <f t="shared" si="37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9" t="str">
        <f t="shared" si="37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9" t="str">
        <f t="shared" si="37"/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9" t="str">
        <f t="shared" si="37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9" t="str">
        <f t="shared" si="37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9" t="str">
        <f t="shared" si="37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9" t="str">
        <f t="shared" si="37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9" t="str">
        <f t="shared" si="37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9" t="str">
        <f t="shared" si="37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9" t="str">
        <f t="shared" si="37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9" t="str">
        <f t="shared" si="37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9" t="str">
        <f t="shared" si="37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9" t="str">
        <f t="shared" si="37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9" t="str">
        <f t="shared" si="37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9" t="str">
        <f t="shared" si="37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9" t="str">
        <f t="shared" si="37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9" t="str">
        <f t="shared" si="37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9" t="str">
        <f t="shared" si="37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9" t="str">
        <f t="shared" si="37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9" t="str">
        <f t="shared" si="37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9" t="str">
        <f t="shared" si="37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9" t="str">
        <f t="shared" si="37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9" t="str">
        <f t="shared" si="37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9" t="str">
        <f t="shared" si="37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9" t="str">
        <f t="shared" si="37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9" t="str">
        <f t="shared" si="37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9" t="str">
        <f t="shared" si="37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9" t="str">
        <f t="shared" si="37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9" t="str">
        <f t="shared" si="37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9" t="str">
        <f t="shared" si="37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9" t="str">
        <f t="shared" si="37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9" t="str">
        <f t="shared" si="37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9" t="str">
        <f t="shared" si="37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9" t="str">
        <f t="shared" si="37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9" t="str">
        <f t="shared" si="37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9" t="str">
        <f t="shared" si="37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9" t="str">
        <f t="shared" si="37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9" t="str">
        <f t="shared" si="37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9" t="str">
        <f t="shared" si="37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9" t="str">
        <f t="shared" si="37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9" t="str">
        <f t="shared" si="37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9" t="str">
        <f t="shared" si="37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9" t="str">
        <f t="shared" si="37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9" t="str">
        <f t="shared" si="37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9" t="str">
        <f t="shared" si="37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9" t="str">
        <f t="shared" si="37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9" t="str">
        <f t="shared" si="37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9" t="str">
        <f t="shared" ref="C880:C943" si="38">IF(OR($A880="",$B880=""),"",(1/A880)+(1/B880)-1)</f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9" t="str">
        <f t="shared" si="38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9" t="str">
        <f t="shared" si="38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9" t="str">
        <f t="shared" si="38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9" t="str">
        <f t="shared" si="38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9" t="str">
        <f t="shared" si="38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9" t="str">
        <f t="shared" si="38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9" t="str">
        <f t="shared" si="38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9" t="str">
        <f t="shared" si="38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9" t="str">
        <f t="shared" si="38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9" t="str">
        <f t="shared" si="38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9" t="str">
        <f t="shared" si="38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9" t="str">
        <f t="shared" si="38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9" t="str">
        <f t="shared" si="38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9" t="str">
        <f t="shared" si="38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9" t="str">
        <f t="shared" si="38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9" t="str">
        <f t="shared" si="38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9" t="str">
        <f t="shared" si="38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9" t="str">
        <f t="shared" si="38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9" t="str">
        <f t="shared" si="38"/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9" t="str">
        <f t="shared" si="38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9" t="str">
        <f t="shared" si="38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9" t="str">
        <f t="shared" si="38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9" t="str">
        <f t="shared" si="38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9" t="str">
        <f t="shared" si="38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9" t="str">
        <f t="shared" si="38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9" t="str">
        <f t="shared" si="38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9" t="str">
        <f t="shared" si="38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9" t="str">
        <f t="shared" si="38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9" t="str">
        <f t="shared" si="38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9" t="str">
        <f t="shared" si="38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9" t="str">
        <f t="shared" si="38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9" t="str">
        <f t="shared" si="38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9" t="str">
        <f t="shared" si="38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9" t="str">
        <f t="shared" si="38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9" t="str">
        <f t="shared" si="38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9" t="str">
        <f t="shared" si="38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9" t="str">
        <f t="shared" si="38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9" t="str">
        <f t="shared" si="38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9" t="str">
        <f t="shared" si="38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9" t="str">
        <f t="shared" si="38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9" t="str">
        <f t="shared" si="38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9" t="str">
        <f t="shared" si="38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9" t="str">
        <f t="shared" si="38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9" t="str">
        <f t="shared" si="38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9" t="str">
        <f t="shared" si="38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9" t="str">
        <f t="shared" si="38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9" t="str">
        <f t="shared" si="38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9" t="str">
        <f t="shared" si="38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9" t="str">
        <f t="shared" si="38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9" t="str">
        <f t="shared" si="38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9" t="str">
        <f t="shared" si="38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9" t="str">
        <f t="shared" si="38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9" t="str">
        <f t="shared" si="38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9" t="str">
        <f t="shared" si="38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9" t="str">
        <f t="shared" si="38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9" t="str">
        <f t="shared" si="38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9" t="str">
        <f t="shared" si="38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9" t="str">
        <f t="shared" si="38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9" t="str">
        <f t="shared" si="38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9" t="str">
        <f t="shared" si="38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9" t="str">
        <f t="shared" si="38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9" t="str">
        <f t="shared" si="38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9" t="str">
        <f t="shared" si="38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9" t="str">
        <f t="shared" ref="C944:C1002" si="39">IF(OR($A944="",$B944=""),"",(1/A944)+(1/B944)-1)</f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9" t="str">
        <f t="shared" si="39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9" t="str">
        <f t="shared" si="39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9" t="str">
        <f t="shared" si="39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9" t="str">
        <f t="shared" si="39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9" t="str">
        <f t="shared" si="39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9" t="str">
        <f t="shared" si="39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9" t="str">
        <f t="shared" si="39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9" t="str">
        <f t="shared" si="39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9" t="str">
        <f t="shared" si="39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9" t="str">
        <f t="shared" si="39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9" t="str">
        <f t="shared" si="39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9" t="str">
        <f t="shared" si="39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9" t="str">
        <f t="shared" si="39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9" t="str">
        <f t="shared" si="39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9" t="str">
        <f t="shared" si="39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9" t="str">
        <f t="shared" si="39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9" t="str">
        <f t="shared" si="39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9" t="str">
        <f t="shared" si="39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9" t="str">
        <f t="shared" si="39"/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9" t="str">
        <f t="shared" si="39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9" t="str">
        <f t="shared" si="39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9" t="str">
        <f t="shared" si="39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9" t="str">
        <f t="shared" si="39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9" t="str">
        <f t="shared" si="39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9" t="str">
        <f t="shared" si="39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9" t="str">
        <f t="shared" si="39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9" t="str">
        <f t="shared" si="39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9" t="str">
        <f t="shared" si="39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9" t="str">
        <f t="shared" si="39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9" t="str">
        <f t="shared" si="39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9" t="str">
        <f t="shared" si="39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9" t="str">
        <f t="shared" si="39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9" t="str">
        <f t="shared" si="39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9" t="str">
        <f t="shared" si="39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9" t="str">
        <f t="shared" si="39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9" t="str">
        <f t="shared" si="39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9" t="str">
        <f t="shared" si="39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9" t="str">
        <f t="shared" si="39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9" t="str">
        <f t="shared" si="39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9" t="str">
        <f t="shared" si="39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9" t="str">
        <f t="shared" si="39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9" t="str">
        <f t="shared" si="39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9" t="str">
        <f t="shared" si="39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9" t="str">
        <f t="shared" si="39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9" t="str">
        <f t="shared" si="39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9" t="str">
        <f t="shared" si="39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9" t="str">
        <f t="shared" si="39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9" t="str">
        <f t="shared" si="39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9" t="str">
        <f t="shared" si="39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9" t="str">
        <f t="shared" si="39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9" t="str">
        <f t="shared" si="39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9" t="str">
        <f t="shared" si="39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9" t="str">
        <f t="shared" si="39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9" t="str">
        <f t="shared" si="39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9" t="str">
        <f t="shared" si="39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9" t="str">
        <f t="shared" si="39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9" t="str">
        <f t="shared" si="39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9" t="str">
        <f t="shared" si="39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2"/>
  <dimension ref="A1:AL995"/>
  <sheetViews>
    <sheetView zoomScale="82" zoomScaleNormal="82" workbookViewId="0">
      <pane ySplit="2" topLeftCell="A139" activePane="bottomLeft" state="frozen"/>
      <selection pane="bottomLeft" activeCell="S3" sqref="S3:S182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47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7" width="6.140625" style="4" customWidth="1"/>
    <col min="28" max="28" width="5.42578125" style="4" customWidth="1"/>
    <col min="29" max="29" width="5.28515625" style="4" customWidth="1"/>
    <col min="30" max="31" width="10" style="27"/>
    <col min="32" max="33" width="10" style="4"/>
    <col min="34" max="34" width="10" style="36"/>
    <col min="35" max="35" width="10" style="27"/>
    <col min="36" max="16384" width="10" style="4"/>
  </cols>
  <sheetData>
    <row r="1" spans="1:36" s="13" customFormat="1" x14ac:dyDescent="0.2">
      <c r="A1" s="54" t="s">
        <v>9</v>
      </c>
      <c r="B1" s="54"/>
      <c r="C1" s="55"/>
      <c r="D1" s="18"/>
      <c r="E1" s="56" t="s">
        <v>25</v>
      </c>
      <c r="F1" s="54"/>
      <c r="G1" s="55"/>
      <c r="H1" s="56" t="s">
        <v>23</v>
      </c>
      <c r="I1" s="54"/>
      <c r="J1" s="55"/>
      <c r="K1" s="56" t="s">
        <v>11</v>
      </c>
      <c r="L1" s="54"/>
      <c r="M1" s="55"/>
      <c r="N1" s="56" t="s">
        <v>35</v>
      </c>
      <c r="O1" s="54"/>
      <c r="P1" s="54"/>
      <c r="Q1" s="13" t="s">
        <v>32</v>
      </c>
      <c r="R1" s="13" t="s">
        <v>33</v>
      </c>
      <c r="S1" s="46" t="s">
        <v>34</v>
      </c>
      <c r="T1" s="13" t="s">
        <v>45</v>
      </c>
      <c r="U1" s="13" t="s">
        <v>36</v>
      </c>
      <c r="V1" s="13" t="s">
        <v>37</v>
      </c>
      <c r="W1" s="13" t="s">
        <v>38</v>
      </c>
      <c r="X1" s="13" t="s">
        <v>39</v>
      </c>
      <c r="Y1" s="13" t="s">
        <v>40</v>
      </c>
      <c r="Z1" s="13" t="s">
        <v>41</v>
      </c>
      <c r="AA1" s="13" t="s">
        <v>42</v>
      </c>
      <c r="AB1" s="13" t="s">
        <v>43</v>
      </c>
      <c r="AC1" s="13" t="s">
        <v>44</v>
      </c>
      <c r="AD1" s="26" t="s">
        <v>56</v>
      </c>
      <c r="AE1" s="26" t="s">
        <v>57</v>
      </c>
      <c r="AF1" s="13" t="s">
        <v>54</v>
      </c>
      <c r="AG1" s="13" t="s">
        <v>55</v>
      </c>
      <c r="AH1" s="42" t="s">
        <v>53</v>
      </c>
      <c r="AI1" s="26" t="s">
        <v>58</v>
      </c>
      <c r="AJ1" s="13" t="s">
        <v>67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ht="15" x14ac:dyDescent="0.25">
      <c r="A3">
        <v>1.59</v>
      </c>
      <c r="B3">
        <v>4.32</v>
      </c>
      <c r="C3">
        <v>5.63</v>
      </c>
      <c r="D3" s="20">
        <f>IF(OR($A3="",$B3="",$C3=""),"",(1/A3)+(1/B3)+(1/C3)-1)</f>
        <v>3.8032192519608321E-2</v>
      </c>
      <c r="E3" s="17">
        <f>IF(OR($A3="",$B3="",$C3=""),"",A3*'MPTO_working_3-way'!$I2)</f>
        <v>1.6504711861061774</v>
      </c>
      <c r="F3" s="21">
        <f>IF(OR($A3="",$B3="",$C3=""),"",B3*'MPTO_working_3-way'!$I2)</f>
        <v>4.484299071684708</v>
      </c>
      <c r="G3" s="22">
        <f>IF(OR($A3="",$B3="",$C3=""),"",C3*'MPTO_working_3-way'!$I2)</f>
        <v>5.8441212438853949</v>
      </c>
      <c r="H3" s="17">
        <f>IF(OR($A3="",$B3="",$C3=""),"",'MPTO_working_3-way'!E2)</f>
        <v>1.6227090469242447</v>
      </c>
      <c r="I3" s="21">
        <f>IF(OR($A3="",$B3="",$C3=""),"",'MPTO_working_3-way'!F2)</f>
        <v>4.5702986061014625</v>
      </c>
      <c r="J3" s="22">
        <f>IF(OR($A3="",$B3="",$C3=""),"",'MPTO_working_3-way'!G2)</f>
        <v>6.0627189761682443</v>
      </c>
      <c r="K3" s="17">
        <f>IF(OR($A3="",$B3="",$C3=""),"",'OddsRatio_working_3-way'!H2)</f>
        <v>1.63201871822822</v>
      </c>
      <c r="L3" s="21">
        <f>IF(OR($A3="",$B3="",$C3=""),"",'OddsRatio_working_3-way'!I2)</f>
        <v>4.5564443127418484</v>
      </c>
      <c r="M3" s="22">
        <f>IF(OR($A3="",$B3="",$C3=""),"",'OddsRatio_working_3-way'!J2)</f>
        <v>5.9597401108417944</v>
      </c>
      <c r="N3" s="23">
        <f>(1/E3)* 100</f>
        <v>60.588758435657319</v>
      </c>
      <c r="O3" s="24">
        <f>(1/F3)* 100</f>
        <v>22.300029146457209</v>
      </c>
      <c r="P3" s="24">
        <f>(1/G3)* 100</f>
        <v>17.111212417885461</v>
      </c>
      <c r="Q3" t="s">
        <v>210</v>
      </c>
      <c r="R3" t="s">
        <v>211</v>
      </c>
      <c r="S3" s="48" t="s">
        <v>451</v>
      </c>
      <c r="T3" s="35">
        <v>100</v>
      </c>
      <c r="U3" s="35">
        <f>(1/A4)*((T3*A4)-T3)</f>
        <v>69.969969969969966</v>
      </c>
      <c r="V3" s="35">
        <f>(1/B4)*((T3*B4)-T3)</f>
        <v>74.358974358974365</v>
      </c>
      <c r="W3" s="35">
        <f>(1/C4)*((T3*C4)-T3)</f>
        <v>53.488372093023258</v>
      </c>
      <c r="X3" s="35">
        <f>((1/B4)+(1/C4))*T3</f>
        <v>72.152653548002391</v>
      </c>
      <c r="Y3" s="35">
        <f>((1/A4)+(1/C4))*T3</f>
        <v>76.541657937006775</v>
      </c>
      <c r="Z3" s="35">
        <f>((1/A4)+(1/B4))*T3</f>
        <v>55.671055671055683</v>
      </c>
      <c r="AA3" s="35">
        <f t="shared" ref="AA3" si="0">U3-X3</f>
        <v>-2.1826835780324245</v>
      </c>
      <c r="AB3" s="35">
        <f t="shared" ref="AB3" si="1">V3-Y3</f>
        <v>-2.1826835780324103</v>
      </c>
      <c r="AC3" s="35">
        <f t="shared" ref="AC3" si="2">W3-Z3</f>
        <v>-2.1826835780324245</v>
      </c>
      <c r="AD3" s="27"/>
      <c r="AE3" s="27"/>
      <c r="AF3">
        <v>1.8</v>
      </c>
      <c r="AG3">
        <v>2.0699999999999998</v>
      </c>
      <c r="AH3" s="41"/>
      <c r="AI3" s="27"/>
      <c r="AJ3" t="s">
        <v>441</v>
      </c>
    </row>
    <row r="4" spans="1:36" ht="15" x14ac:dyDescent="0.25">
      <c r="A4">
        <v>3.33</v>
      </c>
      <c r="B4">
        <v>3.9</v>
      </c>
      <c r="C4">
        <v>2.15</v>
      </c>
      <c r="D4" s="20">
        <f t="shared" ref="D4:D67" si="3">IF(OR($A4="",$B4="",$C4=""),"",(1/A4)+(1/B4)+(1/C4)-1)</f>
        <v>2.1826835780324183E-2</v>
      </c>
      <c r="E4" s="17">
        <f>IF(OR($A4="",$B4="",$C4=""),"",A4*'MPTO_working_3-way'!$I3)</f>
        <v>3.4026833631484794</v>
      </c>
      <c r="F4" s="21">
        <f>IF(OR($A4="",$B4="",$C4=""),"",B4*'MPTO_working_3-way'!$I3)</f>
        <v>3.9851246595432643</v>
      </c>
      <c r="G4" s="22">
        <f>IF(OR($A4="",$B4="",$C4=""),"",C4*'MPTO_working_3-way'!$I3)</f>
        <v>2.196927696927697</v>
      </c>
      <c r="H4" s="17">
        <f>IF(OR($A4="",$B4="",$C4=""),"",'MPTO_working_3-way'!E3)</f>
        <v>3.4126817284599449</v>
      </c>
      <c r="I4" s="21">
        <f>IF(OR($A4="",$B4="",$C4=""),"",'MPTO_working_3-way'!F3)</f>
        <v>4.0138937805027064</v>
      </c>
      <c r="J4" s="22">
        <f>IF(OR($A4="",$B4="",$C4=""),"",'MPTO_working_3-way'!G3)</f>
        <v>2.184165959394079</v>
      </c>
      <c r="K4" s="17">
        <f>IF(OR($A4="",$B4="",$C4=""),"",'OddsRatio_working_3-way'!H3)</f>
        <v>3.4100388817788256</v>
      </c>
      <c r="L4" s="21">
        <f>IF(OR($A4="",$B4="",$C4=""),"",'OddsRatio_working_3-way'!I3)</f>
        <v>3.9996192090809415</v>
      </c>
      <c r="M4" s="22">
        <f>IF(OR($A4="",$B4="",$C4=""),"",'OddsRatio_working_3-way'!J3)</f>
        <v>2.1895041691183041</v>
      </c>
      <c r="N4" s="23">
        <f t="shared" ref="N4" si="4">(1/E4)* 100</f>
        <v>29.38857052731192</v>
      </c>
      <c r="O4" s="24">
        <f t="shared" ref="O4" si="5">(1/F4)* 100</f>
        <v>25.093317911781714</v>
      </c>
      <c r="P4" s="24">
        <f t="shared" ref="P4" si="6">(1/G4)* 100</f>
        <v>45.518111560906362</v>
      </c>
      <c r="Q4" t="s">
        <v>85</v>
      </c>
      <c r="R4" t="s">
        <v>100</v>
      </c>
      <c r="S4" s="48" t="s">
        <v>451</v>
      </c>
      <c r="T4" s="35">
        <v>100</v>
      </c>
      <c r="U4" s="35">
        <f t="shared" ref="U4" si="7">(1/A5)*((T4*A5)-T4)</f>
        <v>48.717948717948723</v>
      </c>
      <c r="V4" s="35">
        <f t="shared" ref="V4" si="8">(1/B5)*((T4*B5)-T4)</f>
        <v>72.14484679665739</v>
      </c>
      <c r="W4" s="35">
        <f t="shared" ref="W4" si="9">(1/C5)*((T4*C5)-T4)</f>
        <v>76.076555023923447</v>
      </c>
      <c r="X4" s="35">
        <f t="shared" ref="X4" si="10">((1/B5)+(1/C5))*T4</f>
        <v>51.778598179419177</v>
      </c>
      <c r="Y4" s="35">
        <f t="shared" ref="Y4" si="11">((1/A5)+(1/C5))*T4</f>
        <v>75.205496258127852</v>
      </c>
      <c r="Z4" s="35">
        <f t="shared" ref="Z4" si="12">((1/A5)+(1/B5))*T4</f>
        <v>79.137204485393909</v>
      </c>
      <c r="AA4" s="35">
        <f t="shared" ref="AA4" si="13">U4-X4</f>
        <v>-3.0606494614704545</v>
      </c>
      <c r="AB4" s="35">
        <f t="shared" ref="AB4" si="14">V4-Y4</f>
        <v>-3.0606494614704616</v>
      </c>
      <c r="AC4" s="35">
        <f t="shared" ref="AC4" si="15">W4-Z4</f>
        <v>-3.0606494614704616</v>
      </c>
      <c r="AD4" s="4"/>
      <c r="AE4" s="4"/>
      <c r="AF4">
        <v>1.59</v>
      </c>
      <c r="AG4">
        <v>2.5</v>
      </c>
      <c r="AH4" s="4"/>
      <c r="AI4" s="4"/>
      <c r="AJ4" t="s">
        <v>171</v>
      </c>
    </row>
    <row r="5" spans="1:36" s="12" customFormat="1" ht="15" x14ac:dyDescent="0.25">
      <c r="A5">
        <v>1.95</v>
      </c>
      <c r="B5">
        <v>3.59</v>
      </c>
      <c r="C5">
        <v>4.18</v>
      </c>
      <c r="D5" s="20">
        <f t="shared" si="3"/>
        <v>3.060649461470466E-2</v>
      </c>
      <c r="E5" s="17">
        <f>IF(OR($A5="",$B5="",$C5=""),"",A5*'MPTO_working_3-way'!$I4)</f>
        <v>2.0096826644986741</v>
      </c>
      <c r="F5" s="21">
        <f>IF(OR($A5="",$B5="",$C5=""),"",B5*'MPTO_working_3-way'!$I4)</f>
        <v>3.6998773156667895</v>
      </c>
      <c r="G5" s="22">
        <f>IF(OR($A5="",$B5="",$C5=""),"",C5*'MPTO_working_3-way'!$I4)</f>
        <v>4.3079351474894656</v>
      </c>
      <c r="H5" s="17">
        <f>IF(OR($A5="",$B5="",$C5=""),"",'MPTO_working_3-way'!E4)</f>
        <v>1.9895811684566254</v>
      </c>
      <c r="I5" s="21">
        <f>IF(OR($A5="",$B5="",$C5=""),"",'MPTO_working_3-way'!F4)</f>
        <v>3.7264854043678017</v>
      </c>
      <c r="J5" s="22">
        <f>IF(OR($A5="",$B5="",$C5=""),"",'MPTO_working_3-way'!G4)</f>
        <v>4.3661966717215703</v>
      </c>
      <c r="K5" s="17">
        <f>IF(OR($A5="",$B5="",$C5=""),"",'OddsRatio_working_3-way'!H4)</f>
        <v>1.9974152266767939</v>
      </c>
      <c r="L5" s="21">
        <f>IF(OR($A5="",$B5="",$C5=""),"",'OddsRatio_working_3-way'!I4)</f>
        <v>3.7192688811504184</v>
      </c>
      <c r="M5" s="22">
        <f>IF(OR($A5="",$B5="",$C5=""),"",'OddsRatio_working_3-way'!J4)</f>
        <v>4.338716232454952</v>
      </c>
      <c r="N5" s="23">
        <f t="shared" ref="N5:N68" si="16">(1/E5)* 100</f>
        <v>49.759099666088588</v>
      </c>
      <c r="O5" s="24">
        <f t="shared" ref="O5:O68" si="17">(1/F5)* 100</f>
        <v>27.0279232169562</v>
      </c>
      <c r="P5" s="24">
        <f t="shared" ref="P5:P68" si="18">(1/G5)* 100</f>
        <v>23.212977116955201</v>
      </c>
      <c r="Q5" t="s">
        <v>110</v>
      </c>
      <c r="R5" t="s">
        <v>117</v>
      </c>
      <c r="S5" s="48" t="s">
        <v>451</v>
      </c>
      <c r="T5" s="35">
        <v>100</v>
      </c>
      <c r="U5" s="35">
        <f t="shared" ref="U5:U68" si="19">(1/A6)*((T5*A6)-T5)</f>
        <v>49.494949494949495</v>
      </c>
      <c r="V5" s="35">
        <f t="shared" ref="V5:V68" si="20">(1/B6)*((T5*B6)-T5)</f>
        <v>74.293059125964007</v>
      </c>
      <c r="W5" s="35">
        <f t="shared" ref="W5:W68" si="21">(1/C6)*((T5*C6)-T5)</f>
        <v>73.333333333333329</v>
      </c>
      <c r="X5" s="35">
        <f t="shared" ref="X5:X68" si="22">((1/B6)+(1/C6))*T5</f>
        <v>52.373607540702658</v>
      </c>
      <c r="Y5" s="35">
        <f t="shared" ref="Y5:Y68" si="23">((1/A6)+(1/C6))*T5</f>
        <v>77.171717171717177</v>
      </c>
      <c r="Z5" s="35">
        <f t="shared" ref="Z5:Z68" si="24">((1/A6)+(1/B6))*T5</f>
        <v>76.211991379086498</v>
      </c>
      <c r="AA5" s="35">
        <f t="shared" ref="AA5:AA68" si="25">U5-X5</f>
        <v>-2.8786580457531628</v>
      </c>
      <c r="AB5" s="35">
        <f t="shared" ref="AB5:AB68" si="26">V5-Y5</f>
        <v>-2.8786580457531699</v>
      </c>
      <c r="AC5" s="35">
        <f t="shared" ref="AC5:AC68" si="27">W5-Z5</f>
        <v>-2.8786580457531699</v>
      </c>
      <c r="AD5" s="27"/>
      <c r="AE5" s="27"/>
      <c r="AF5">
        <v>1.97</v>
      </c>
      <c r="AG5">
        <v>1.92</v>
      </c>
      <c r="AH5" s="36"/>
      <c r="AI5" s="27"/>
      <c r="AJ5" t="s">
        <v>172</v>
      </c>
    </row>
    <row r="6" spans="1:36" s="12" customFormat="1" ht="15" x14ac:dyDescent="0.25">
      <c r="A6">
        <v>1.98</v>
      </c>
      <c r="B6">
        <v>3.89</v>
      </c>
      <c r="C6">
        <v>3.75</v>
      </c>
      <c r="D6" s="20">
        <f t="shared" si="3"/>
        <v>2.8786580457531574E-2</v>
      </c>
      <c r="E6" s="17">
        <f>IF(OR($A6="",$B6="",$C6=""),"",A6*'MPTO_working_3-way'!$I5)</f>
        <v>2.0369974293059125</v>
      </c>
      <c r="F6" s="21">
        <f>IF(OR($A6="",$B6="",$C6=""),"",B6*'MPTO_working_3-way'!$I5)</f>
        <v>4.0019797979797982</v>
      </c>
      <c r="G6" s="22">
        <f>IF(OR($A6="",$B6="",$C6=""),"",C6*'MPTO_working_3-way'!$I5)</f>
        <v>3.8579496767157435</v>
      </c>
      <c r="H6" s="17">
        <f>IF(OR($A6="",$B6="",$C6=""),"",'MPTO_working_3-way'!E5)</f>
        <v>2.0183468608384838</v>
      </c>
      <c r="I6" s="21">
        <f>IF(OR($A6="",$B6="",$C6=""),"",'MPTO_working_3-way'!F5)</f>
        <v>4.0408304595088032</v>
      </c>
      <c r="J6" s="22">
        <f>IF(OR($A6="",$B6="",$C6=""),"",'MPTO_working_3-way'!G5)</f>
        <v>3.8899738048902028</v>
      </c>
      <c r="K6" s="17">
        <f>IF(OR($A6="",$B6="",$C6=""),"",'OddsRatio_working_3-way'!H5)</f>
        <v>2.0256460297150656</v>
      </c>
      <c r="L6" s="21">
        <f>IF(OR($A6="",$B6="",$C6=""),"",'OddsRatio_working_3-way'!I5)</f>
        <v>4.0246092100781041</v>
      </c>
      <c r="M6" s="22">
        <f>IF(OR($A6="",$B6="",$C6=""),"",'OddsRatio_working_3-way'!J5)</f>
        <v>3.8780883486902362</v>
      </c>
      <c r="N6" s="23">
        <f t="shared" si="16"/>
        <v>49.091863623055254</v>
      </c>
      <c r="O6" s="24">
        <f t="shared" si="17"/>
        <v>24.987632383971565</v>
      </c>
      <c r="P6" s="24">
        <f t="shared" si="18"/>
        <v>25.920503992973178</v>
      </c>
      <c r="Q6" t="s">
        <v>115</v>
      </c>
      <c r="R6" t="s">
        <v>88</v>
      </c>
      <c r="S6" s="48" t="s">
        <v>451</v>
      </c>
      <c r="T6" s="35">
        <v>100</v>
      </c>
      <c r="U6" s="35">
        <f t="shared" si="19"/>
        <v>56.709956709956707</v>
      </c>
      <c r="V6" s="35">
        <f t="shared" si="20"/>
        <v>69.418960244648318</v>
      </c>
      <c r="W6" s="35">
        <f t="shared" si="21"/>
        <v>71.181556195965413</v>
      </c>
      <c r="X6" s="35">
        <f t="shared" si="22"/>
        <v>59.399483559386269</v>
      </c>
      <c r="Y6" s="35">
        <f t="shared" si="23"/>
        <v>72.108487094077873</v>
      </c>
      <c r="Z6" s="35">
        <f t="shared" si="24"/>
        <v>73.871083045394968</v>
      </c>
      <c r="AA6" s="35">
        <f t="shared" si="25"/>
        <v>-2.6895268494295621</v>
      </c>
      <c r="AB6" s="35">
        <f t="shared" si="26"/>
        <v>-2.689526849429555</v>
      </c>
      <c r="AC6" s="35">
        <f t="shared" si="27"/>
        <v>-2.689526849429555</v>
      </c>
      <c r="AD6" s="27"/>
      <c r="AE6" s="27"/>
      <c r="AF6">
        <v>1.74</v>
      </c>
      <c r="AG6">
        <v>2.19</v>
      </c>
      <c r="AH6" s="36"/>
      <c r="AI6" s="27"/>
      <c r="AJ6" t="s">
        <v>172</v>
      </c>
    </row>
    <row r="7" spans="1:36" s="12" customFormat="1" ht="15" x14ac:dyDescent="0.25">
      <c r="A7">
        <v>2.31</v>
      </c>
      <c r="B7">
        <v>3.27</v>
      </c>
      <c r="C7">
        <v>3.47</v>
      </c>
      <c r="D7" s="20">
        <f t="shared" si="3"/>
        <v>2.6895268494295577E-2</v>
      </c>
      <c r="E7" s="17">
        <f>IF(OR($A7="",$B7="",$C7=""),"",A7*'MPTO_working_3-way'!$I6)</f>
        <v>2.372128070221823</v>
      </c>
      <c r="F7" s="21">
        <f>IF(OR($A7="",$B7="",$C7=""),"",B7*'MPTO_working_3-way'!$I6)</f>
        <v>3.3579475279763464</v>
      </c>
      <c r="G7" s="22">
        <f>IF(OR($A7="",$B7="",$C7=""),"",C7*'MPTO_working_3-way'!$I6)</f>
        <v>3.5633265816752058</v>
      </c>
      <c r="H7" s="17">
        <f>IF(OR($A7="",$B7="",$C7=""),"",'MPTO_working_3-way'!E6)</f>
        <v>2.3588502717758861</v>
      </c>
      <c r="I7" s="21">
        <f>IF(OR($A7="",$B7="",$C7=""),"",'MPTO_working_3-way'!F6)</f>
        <v>3.3687579788638908</v>
      </c>
      <c r="J7" s="22">
        <f>IF(OR($A7="",$B7="",$C7=""),"",'MPTO_working_3-way'!G6)</f>
        <v>3.5814136993758332</v>
      </c>
      <c r="K7" s="17">
        <f>IF(OR($A7="",$B7="",$C7=""),"",'OddsRatio_working_3-way'!H6)</f>
        <v>2.3645927016063464</v>
      </c>
      <c r="L7" s="21">
        <f>IF(OR($A7="",$B7="",$C7=""),"",'OddsRatio_working_3-way'!I6)</f>
        <v>3.3645995669056532</v>
      </c>
      <c r="M7" s="22">
        <f>IF(OR($A7="",$B7="",$C7=""),"",'OddsRatio_working_3-way'!J6)</f>
        <v>3.5729343305096757</v>
      </c>
      <c r="N7" s="23">
        <f t="shared" si="16"/>
        <v>42.156239899243204</v>
      </c>
      <c r="O7" s="24">
        <f t="shared" si="17"/>
        <v>29.780096075612178</v>
      </c>
      <c r="P7" s="24">
        <f t="shared" si="18"/>
        <v>28.063664025144615</v>
      </c>
      <c r="Q7" t="s">
        <v>78</v>
      </c>
      <c r="R7" t="s">
        <v>212</v>
      </c>
      <c r="S7" s="48" t="s">
        <v>451</v>
      </c>
      <c r="T7" s="35">
        <v>100</v>
      </c>
      <c r="U7" s="35">
        <f t="shared" si="19"/>
        <v>44.134078212290497</v>
      </c>
      <c r="V7" s="35">
        <f t="shared" si="20"/>
        <v>75.062344139650875</v>
      </c>
      <c r="W7" s="35">
        <f t="shared" si="21"/>
        <v>78.260869565217391</v>
      </c>
      <c r="X7" s="35">
        <f t="shared" si="22"/>
        <v>46.676786295131741</v>
      </c>
      <c r="Y7" s="35">
        <f t="shared" si="23"/>
        <v>77.605052222492105</v>
      </c>
      <c r="Z7" s="35">
        <f t="shared" si="24"/>
        <v>80.803577648058621</v>
      </c>
      <c r="AA7" s="35">
        <f t="shared" si="25"/>
        <v>-2.5427080828412443</v>
      </c>
      <c r="AB7" s="35">
        <f t="shared" si="26"/>
        <v>-2.5427080828412301</v>
      </c>
      <c r="AC7" s="35">
        <f t="shared" si="27"/>
        <v>-2.5427080828412301</v>
      </c>
      <c r="AD7" s="27"/>
      <c r="AE7" s="27"/>
      <c r="AF7">
        <v>2.27</v>
      </c>
      <c r="AG7">
        <v>1.7</v>
      </c>
      <c r="AH7" s="36"/>
      <c r="AI7" s="27"/>
      <c r="AJ7" t="s">
        <v>84</v>
      </c>
    </row>
    <row r="8" spans="1:36" ht="15" x14ac:dyDescent="0.25">
      <c r="A8">
        <v>1.79</v>
      </c>
      <c r="B8">
        <v>4.01</v>
      </c>
      <c r="C8">
        <v>4.5999999999999996</v>
      </c>
      <c r="D8" s="20">
        <f t="shared" si="3"/>
        <v>2.5427080828412274E-2</v>
      </c>
      <c r="E8" s="17">
        <f>IF(OR($A8="",$B8="",$C8=""),"",A8*'MPTO_working_3-way'!$I7)</f>
        <v>1.835514474682858</v>
      </c>
      <c r="F8" s="21">
        <f>IF(OR($A8="",$B8="",$C8=""),"",B8*'MPTO_working_3-way'!$I7)</f>
        <v>4.1119625941219331</v>
      </c>
      <c r="G8" s="22">
        <f>IF(OR($A8="",$B8="",$C8=""),"",C8*'MPTO_working_3-way'!$I7)</f>
        <v>4.7169645718106965</v>
      </c>
      <c r="H8" s="17">
        <f>IF(OR($A8="",$B8="",$C8=""),"",'MPTO_working_3-way'!E7)</f>
        <v>1.817575328761704</v>
      </c>
      <c r="I8" s="21">
        <f>IF(OR($A8="",$B8="",$C8=""),"",'MPTO_working_3-way'!F7)</f>
        <v>4.1510851363062615</v>
      </c>
      <c r="J8" s="22">
        <f>IF(OR($A8="",$B8="",$C8=""),"",'MPTO_working_3-way'!G7)</f>
        <v>4.7866217199651677</v>
      </c>
      <c r="K8" s="17">
        <f>IF(OR($A8="",$B8="",$C8=""),"",'OddsRatio_working_3-way'!H7)</f>
        <v>1.8241737213060443</v>
      </c>
      <c r="L8" s="21">
        <f>IF(OR($A8="",$B8="",$C8=""),"",'OddsRatio_working_3-way'!I7)</f>
        <v>4.140206203963535</v>
      </c>
      <c r="M8" s="22">
        <f>IF(OR($A8="",$B8="",$C8=""),"",'OddsRatio_working_3-way'!J7)</f>
        <v>4.7557283502553913</v>
      </c>
      <c r="N8" s="23">
        <f t="shared" si="16"/>
        <v>54.480638196698564</v>
      </c>
      <c r="O8" s="24">
        <f t="shared" si="17"/>
        <v>24.319287374586139</v>
      </c>
      <c r="P8" s="24">
        <f t="shared" si="18"/>
        <v>21.200074428715308</v>
      </c>
      <c r="Q8" t="s">
        <v>213</v>
      </c>
      <c r="R8" t="s">
        <v>214</v>
      </c>
      <c r="S8" s="48" t="s">
        <v>451</v>
      </c>
      <c r="T8" s="35">
        <v>100</v>
      </c>
      <c r="U8" s="35">
        <f t="shared" si="19"/>
        <v>61.538461538461533</v>
      </c>
      <c r="V8" s="35">
        <f t="shared" si="20"/>
        <v>70.674486803519059</v>
      </c>
      <c r="W8" s="35">
        <f t="shared" si="21"/>
        <v>65.635738831615114</v>
      </c>
      <c r="X8" s="35">
        <f t="shared" si="22"/>
        <v>63.689774364865812</v>
      </c>
      <c r="Y8" s="35">
        <f t="shared" si="23"/>
        <v>72.825799629923338</v>
      </c>
      <c r="Z8" s="35">
        <f t="shared" si="24"/>
        <v>67.787051658019394</v>
      </c>
      <c r="AA8" s="35">
        <f t="shared" si="25"/>
        <v>-2.1513128264042791</v>
      </c>
      <c r="AB8" s="35">
        <f t="shared" si="26"/>
        <v>-2.1513128264042791</v>
      </c>
      <c r="AC8" s="35">
        <f t="shared" si="27"/>
        <v>-2.1513128264042791</v>
      </c>
      <c r="AF8">
        <v>1.82</v>
      </c>
      <c r="AG8">
        <v>2.09</v>
      </c>
      <c r="AJ8" t="s">
        <v>442</v>
      </c>
    </row>
    <row r="9" spans="1:36" ht="15" x14ac:dyDescent="0.25">
      <c r="A9">
        <v>2.6</v>
      </c>
      <c r="B9">
        <v>3.41</v>
      </c>
      <c r="C9">
        <v>2.91</v>
      </c>
      <c r="D9" s="20">
        <f t="shared" si="3"/>
        <v>2.1513128264042614E-2</v>
      </c>
      <c r="E9" s="17">
        <f>IF(OR($A9="",$B9="",$C9=""),"",A9*'MPTO_working_3-way'!$I8)</f>
        <v>2.655934133486511</v>
      </c>
      <c r="F9" s="21">
        <f>IF(OR($A9="",$B9="",$C9=""),"",B9*'MPTO_working_3-way'!$I8)</f>
        <v>3.4833597673803856</v>
      </c>
      <c r="G9" s="22">
        <f>IF(OR($A9="",$B9="",$C9=""),"",C9*'MPTO_working_3-way'!$I8)</f>
        <v>2.9726032032483642</v>
      </c>
      <c r="H9" s="17">
        <f>IF(OR($A9="",$B9="",$C9=""),"",'MPTO_working_3-way'!E8)</f>
        <v>2.649397246413224</v>
      </c>
      <c r="I9" s="21">
        <f>IF(OR($A9="",$B9="",$C9=""),"",'MPTO_working_3-way'!F8)</f>
        <v>3.495475762951294</v>
      </c>
      <c r="J9" s="22">
        <f>IF(OR($A9="",$B9="",$C9=""),"",'MPTO_working_3-way'!G8)</f>
        <v>2.9720193096330063</v>
      </c>
      <c r="K9" s="17">
        <f>IF(OR($A9="",$B9="",$C9=""),"",'OddsRatio_working_3-way'!H8)</f>
        <v>2.6525229256992855</v>
      </c>
      <c r="L9" s="21">
        <f>IF(OR($A9="",$B9="",$C9=""),"",'OddsRatio_working_3-way'!I8)</f>
        <v>3.489112656834549</v>
      </c>
      <c r="M9" s="22">
        <f>IF(OR($A9="",$B9="",$C9=""),"",'OddsRatio_working_3-way'!J8)</f>
        <v>2.9726992425535221</v>
      </c>
      <c r="N9" s="23">
        <f t="shared" si="16"/>
        <v>37.651536135321059</v>
      </c>
      <c r="O9" s="24">
        <f t="shared" si="17"/>
        <v>28.707916114907555</v>
      </c>
      <c r="P9" s="24">
        <f t="shared" si="18"/>
        <v>33.640547749771393</v>
      </c>
      <c r="Q9" t="s">
        <v>126</v>
      </c>
      <c r="R9" t="s">
        <v>129</v>
      </c>
      <c r="S9" s="48" t="s">
        <v>451</v>
      </c>
      <c r="T9" s="35">
        <v>100</v>
      </c>
      <c r="U9" s="35">
        <f t="shared" si="19"/>
        <v>69.040247678018574</v>
      </c>
      <c r="V9" s="35">
        <f t="shared" si="20"/>
        <v>68.051118210862612</v>
      </c>
      <c r="W9" s="35">
        <f t="shared" si="21"/>
        <v>60.15936254980079</v>
      </c>
      <c r="X9" s="35">
        <f t="shared" si="22"/>
        <v>71.789519239336585</v>
      </c>
      <c r="Y9" s="35">
        <f t="shared" si="23"/>
        <v>70.800389772180637</v>
      </c>
      <c r="Z9" s="35">
        <f t="shared" si="24"/>
        <v>62.908634111118801</v>
      </c>
      <c r="AA9" s="35">
        <f t="shared" si="25"/>
        <v>-2.749271561318011</v>
      </c>
      <c r="AB9" s="35">
        <f t="shared" si="26"/>
        <v>-2.7492715613180252</v>
      </c>
      <c r="AC9" s="35">
        <f t="shared" si="27"/>
        <v>-2.749271561318011</v>
      </c>
      <c r="AF9">
        <v>1.95</v>
      </c>
      <c r="AG9">
        <v>1.95</v>
      </c>
      <c r="AJ9" t="s">
        <v>173</v>
      </c>
    </row>
    <row r="10" spans="1:36" ht="15" x14ac:dyDescent="0.25">
      <c r="A10">
        <v>3.23</v>
      </c>
      <c r="B10">
        <v>3.13</v>
      </c>
      <c r="C10">
        <v>2.5099999999999998</v>
      </c>
      <c r="D10" s="20">
        <f t="shared" si="3"/>
        <v>2.7492715613180119E-2</v>
      </c>
      <c r="E10" s="17">
        <f>IF(OR($A10="",$B10="",$C10=""),"",A10*'MPTO_working_3-way'!$I9)</f>
        <v>3.3188014714305716</v>
      </c>
      <c r="F10" s="21">
        <f>IF(OR($A10="",$B10="",$C10=""),"",B10*'MPTO_working_3-way'!$I9)</f>
        <v>3.2160521998692535</v>
      </c>
      <c r="G10" s="22">
        <f>IF(OR($A10="",$B10="",$C10=""),"",C10*'MPTO_working_3-way'!$I9)</f>
        <v>2.5790067161890819</v>
      </c>
      <c r="H10" s="17">
        <f>IF(OR($A10="",$B10="",$C10=""),"",'MPTO_working_3-way'!E9)</f>
        <v>3.3285260022310106</v>
      </c>
      <c r="I10" s="21">
        <f>IF(OR($A10="",$B10="",$C10=""),"",'MPTO_working_3-way'!F9)</f>
        <v>3.2224324675887055</v>
      </c>
      <c r="J10" s="22">
        <f>IF(OR($A10="",$B10="",$C10=""),"",'MPTO_working_3-way'!G9)</f>
        <v>2.5690949350144501</v>
      </c>
      <c r="K10" s="17">
        <f>IF(OR($A10="",$B10="",$C10=""),"",'OddsRatio_working_3-way'!H9)</f>
        <v>3.323913345859288</v>
      </c>
      <c r="L10" s="21">
        <f>IF(OR($A10="",$B10="",$C10=""),"",'OddsRatio_working_3-way'!I9)</f>
        <v>3.2197019850584234</v>
      </c>
      <c r="M10" s="22">
        <f>IF(OR($A10="",$B10="",$C10=""),"",'OddsRatio_working_3-way'!J9)</f>
        <v>2.5735915480930602</v>
      </c>
      <c r="N10" s="23">
        <f t="shared" si="16"/>
        <v>30.131359426237371</v>
      </c>
      <c r="O10" s="24">
        <f t="shared" si="17"/>
        <v>31.09402266669224</v>
      </c>
      <c r="P10" s="24">
        <f t="shared" si="18"/>
        <v>38.774617907070393</v>
      </c>
      <c r="Q10" t="s">
        <v>215</v>
      </c>
      <c r="R10" t="s">
        <v>216</v>
      </c>
      <c r="S10" s="48" t="s">
        <v>451</v>
      </c>
      <c r="T10" s="35">
        <v>100</v>
      </c>
      <c r="U10" s="35">
        <f t="shared" si="19"/>
        <v>67.21311475409837</v>
      </c>
      <c r="V10" s="35">
        <f t="shared" si="20"/>
        <v>71.671388101982998</v>
      </c>
      <c r="W10" s="35">
        <f t="shared" si="21"/>
        <v>58.333333333333336</v>
      </c>
      <c r="X10" s="35">
        <f t="shared" si="22"/>
        <v>69.995278564683659</v>
      </c>
      <c r="Y10" s="35">
        <f t="shared" si="23"/>
        <v>74.453551912568301</v>
      </c>
      <c r="Z10" s="35">
        <f t="shared" si="24"/>
        <v>61.115497143918638</v>
      </c>
      <c r="AA10" s="35">
        <f t="shared" si="25"/>
        <v>-2.7821638105852884</v>
      </c>
      <c r="AB10" s="35">
        <f t="shared" si="26"/>
        <v>-2.7821638105853026</v>
      </c>
      <c r="AC10" s="35">
        <f t="shared" si="27"/>
        <v>-2.7821638105853026</v>
      </c>
      <c r="AF10">
        <v>2.38</v>
      </c>
      <c r="AG10">
        <v>1.63</v>
      </c>
      <c r="AJ10" t="s">
        <v>443</v>
      </c>
    </row>
    <row r="11" spans="1:36" ht="15" x14ac:dyDescent="0.25">
      <c r="A11">
        <v>3.05</v>
      </c>
      <c r="B11">
        <v>3.53</v>
      </c>
      <c r="C11">
        <v>2.4</v>
      </c>
      <c r="D11" s="20">
        <f t="shared" si="3"/>
        <v>2.7821638105853141E-2</v>
      </c>
      <c r="E11" s="17">
        <f>IF(OR($A11="",$B11="",$C11=""),"",A11*'MPTO_working_3-way'!$I10)</f>
        <v>3.1348559962228517</v>
      </c>
      <c r="F11" s="21">
        <f>IF(OR($A11="",$B11="",$C11=""),"",B11*'MPTO_working_3-way'!$I10)</f>
        <v>3.6282103825136613</v>
      </c>
      <c r="G11" s="22">
        <f>IF(OR($A11="",$B11="",$C11=""),"",C11*'MPTO_working_3-way'!$I10)</f>
        <v>2.4667719314540473</v>
      </c>
      <c r="H11" s="17">
        <f>IF(OR($A11="",$B11="",$C11=""),"",'MPTO_working_3-way'!E10)</f>
        <v>3.1387814763676705</v>
      </c>
      <c r="I11" s="21">
        <f>IF(OR($A11="",$B11="",$C11=""),"",'MPTO_working_3-way'!F10)</f>
        <v>3.6494720141612254</v>
      </c>
      <c r="J11" s="22">
        <f>IF(OR($A11="",$B11="",$C11=""),"",'MPTO_working_3-way'!G10)</f>
        <v>2.4546335408446955</v>
      </c>
      <c r="K11" s="17">
        <f>IF(OR($A11="",$B11="",$C11=""),"",'OddsRatio_working_3-way'!H10)</f>
        <v>3.1379768200579727</v>
      </c>
      <c r="L11" s="21">
        <f>IF(OR($A11="",$B11="",$C11=""),"",'OddsRatio_working_3-way'!I10)</f>
        <v>3.6385762706081342</v>
      </c>
      <c r="M11" s="22">
        <f>IF(OR($A11="",$B11="",$C11=""),"",'OddsRatio_working_3-way'!J10)</f>
        <v>2.4600817307712992</v>
      </c>
      <c r="N11" s="23">
        <f t="shared" si="16"/>
        <v>31.899391908428566</v>
      </c>
      <c r="O11" s="24">
        <f t="shared" si="17"/>
        <v>27.561797541276807</v>
      </c>
      <c r="P11" s="24">
        <f t="shared" si="18"/>
        <v>40.538810550294635</v>
      </c>
      <c r="Q11" t="s">
        <v>217</v>
      </c>
      <c r="R11" t="s">
        <v>218</v>
      </c>
      <c r="S11" s="48" t="s">
        <v>451</v>
      </c>
      <c r="T11" s="35">
        <v>100</v>
      </c>
      <c r="U11" s="35">
        <f t="shared" si="19"/>
        <v>70.760233918128648</v>
      </c>
      <c r="V11" s="35">
        <f t="shared" si="20"/>
        <v>73.190348525469176</v>
      </c>
      <c r="W11" s="35">
        <f t="shared" si="21"/>
        <v>51.456310679611654</v>
      </c>
      <c r="X11" s="35">
        <f t="shared" si="22"/>
        <v>75.353340794919177</v>
      </c>
      <c r="Y11" s="35">
        <f t="shared" si="23"/>
        <v>77.78345540225969</v>
      </c>
      <c r="Z11" s="35">
        <f t="shared" si="24"/>
        <v>56.049417556402183</v>
      </c>
      <c r="AA11" s="35">
        <f t="shared" si="25"/>
        <v>-4.5931068767905288</v>
      </c>
      <c r="AB11" s="35">
        <f t="shared" si="26"/>
        <v>-4.5931068767905145</v>
      </c>
      <c r="AC11" s="35">
        <f t="shared" si="27"/>
        <v>-4.5931068767905288</v>
      </c>
      <c r="AF11">
        <v>1.93</v>
      </c>
      <c r="AG11">
        <v>1.95</v>
      </c>
      <c r="AJ11" t="s">
        <v>174</v>
      </c>
    </row>
    <row r="12" spans="1:36" ht="15" x14ac:dyDescent="0.25">
      <c r="A12">
        <v>3.42</v>
      </c>
      <c r="B12">
        <v>3.73</v>
      </c>
      <c r="C12">
        <v>2.06</v>
      </c>
      <c r="D12" s="20">
        <f t="shared" si="3"/>
        <v>4.5931068767905314E-2</v>
      </c>
      <c r="E12" s="17">
        <f>IF(OR($A12="",$B12="",$C12=""),"",A12*'MPTO_working_3-way'!$I11)</f>
        <v>3.5770842551862363</v>
      </c>
      <c r="F12" s="21">
        <f>IF(OR($A12="",$B12="",$C12=""),"",B12*'MPTO_working_3-way'!$I11)</f>
        <v>3.9013228865042868</v>
      </c>
      <c r="G12" s="22">
        <f>IF(OR($A12="",$B12="",$C12=""),"",C12*'MPTO_working_3-way'!$I11)</f>
        <v>2.154618001661885</v>
      </c>
      <c r="H12" s="17">
        <f>IF(OR($A12="",$B12="",$C12=""),"",'MPTO_working_3-way'!E11)</f>
        <v>3.6089708316952325</v>
      </c>
      <c r="I12" s="21">
        <f>IF(OR($A12="",$B12="",$C12=""),"",'MPTO_working_3-way'!F11)</f>
        <v>3.9559127998781252</v>
      </c>
      <c r="J12" s="22">
        <f>IF(OR($A12="",$B12="",$C12=""),"",'MPTO_working_3-way'!G11)</f>
        <v>2.1270869040749112</v>
      </c>
      <c r="K12" s="17">
        <f>IF(OR($A12="",$B12="",$C12=""),"",'OddsRatio_working_3-way'!H11)</f>
        <v>3.5982734903807874</v>
      </c>
      <c r="L12" s="21">
        <f>IF(OR($A12="",$B12="",$C12=""),"",'OddsRatio_working_3-way'!I11)</f>
        <v>3.9311101771651025</v>
      </c>
      <c r="M12" s="22">
        <f>IF(OR($A12="",$B12="",$C12=""),"",'OddsRatio_working_3-way'!J11)</f>
        <v>2.1380867354560471</v>
      </c>
      <c r="N12" s="23">
        <f t="shared" si="16"/>
        <v>27.955729545652996</v>
      </c>
      <c r="O12" s="24">
        <f t="shared" si="17"/>
        <v>25.632331111563872</v>
      </c>
      <c r="P12" s="24">
        <f t="shared" si="18"/>
        <v>46.411939342783128</v>
      </c>
      <c r="Q12" t="s">
        <v>219</v>
      </c>
      <c r="R12" t="s">
        <v>220</v>
      </c>
      <c r="S12" s="48" t="s">
        <v>451</v>
      </c>
      <c r="T12" s="35">
        <v>100</v>
      </c>
      <c r="U12" s="35">
        <f t="shared" si="19"/>
        <v>66.666666666666657</v>
      </c>
      <c r="V12" s="35">
        <f t="shared" si="20"/>
        <v>73.474801061007966</v>
      </c>
      <c r="W12" s="35">
        <f t="shared" si="21"/>
        <v>57.081545064377686</v>
      </c>
      <c r="X12" s="35">
        <f t="shared" si="22"/>
        <v>69.44365387461437</v>
      </c>
      <c r="Y12" s="35">
        <f t="shared" si="23"/>
        <v>76.25178826895565</v>
      </c>
      <c r="Z12" s="35">
        <f t="shared" si="24"/>
        <v>59.858532272325384</v>
      </c>
      <c r="AA12" s="35">
        <f t="shared" si="25"/>
        <v>-2.7769872079477125</v>
      </c>
      <c r="AB12" s="35">
        <f t="shared" si="26"/>
        <v>-2.7769872079476841</v>
      </c>
      <c r="AC12" s="35">
        <f t="shared" si="27"/>
        <v>-2.7769872079476983</v>
      </c>
      <c r="AF12">
        <v>1.78</v>
      </c>
      <c r="AG12">
        <v>2.0699999999999998</v>
      </c>
      <c r="AJ12" t="s">
        <v>444</v>
      </c>
    </row>
    <row r="13" spans="1:36" ht="15" x14ac:dyDescent="0.25">
      <c r="A13">
        <v>3</v>
      </c>
      <c r="B13">
        <v>3.77</v>
      </c>
      <c r="C13">
        <v>2.33</v>
      </c>
      <c r="D13" s="20">
        <f t="shared" si="3"/>
        <v>2.7769872079477009E-2</v>
      </c>
      <c r="E13" s="17">
        <f>IF(OR($A13="",$B13="",$C13=""),"",A13*'MPTO_working_3-way'!$I12)</f>
        <v>3.0833096162384308</v>
      </c>
      <c r="F13" s="21">
        <f>IF(OR($A13="",$B13="",$C13=""),"",B13*'MPTO_working_3-way'!$I12)</f>
        <v>3.8746924177396282</v>
      </c>
      <c r="G13" s="22">
        <f>IF(OR($A13="",$B13="",$C13=""),"",C13*'MPTO_working_3-way'!$I12)</f>
        <v>2.3947038019451816</v>
      </c>
      <c r="H13" s="17">
        <f>IF(OR($A13="",$B13="",$C13=""),"",'MPTO_working_3-way'!E12)</f>
        <v>3.0856891941999569</v>
      </c>
      <c r="I13" s="21">
        <f>IF(OR($A13="",$B13="",$C13=""),"",'MPTO_working_3-way'!F12)</f>
        <v>3.9063207202221544</v>
      </c>
      <c r="J13" s="22">
        <f>IF(OR($A13="",$B13="",$C13=""),"",'MPTO_working_3-way'!G12)</f>
        <v>2.3813610376466197</v>
      </c>
      <c r="K13" s="17">
        <f>IF(OR($A13="",$B13="",$C13=""),"",'OddsRatio_working_3-way'!H12)</f>
        <v>3.0862390043527599</v>
      </c>
      <c r="L13" s="21">
        <f>IF(OR($A13="",$B13="",$C13=""),"",'OddsRatio_working_3-way'!I12)</f>
        <v>3.8894410210285728</v>
      </c>
      <c r="M13" s="22">
        <f>IF(OR($A13="",$B13="",$C13=""),"",'OddsRatio_working_3-way'!J12)</f>
        <v>2.3873489378945854</v>
      </c>
      <c r="N13" s="23">
        <f t="shared" si="16"/>
        <v>32.432681905619901</v>
      </c>
      <c r="O13" s="24">
        <f t="shared" si="17"/>
        <v>25.808500190148465</v>
      </c>
      <c r="P13" s="24">
        <f t="shared" si="18"/>
        <v>41.758817904231627</v>
      </c>
      <c r="Q13" t="s">
        <v>221</v>
      </c>
      <c r="R13" t="s">
        <v>222</v>
      </c>
      <c r="S13" s="48" t="s">
        <v>451</v>
      </c>
      <c r="T13" s="35">
        <v>100</v>
      </c>
      <c r="U13" s="35">
        <f t="shared" si="19"/>
        <v>68.35443037974683</v>
      </c>
      <c r="V13" s="35">
        <f t="shared" si="20"/>
        <v>70.760233918128648</v>
      </c>
      <c r="W13" s="35">
        <f t="shared" si="21"/>
        <v>58.15899581589958</v>
      </c>
      <c r="X13" s="35">
        <f t="shared" si="22"/>
        <v>71.080770265971765</v>
      </c>
      <c r="Y13" s="35">
        <f t="shared" si="23"/>
        <v>73.486573804353569</v>
      </c>
      <c r="Z13" s="35">
        <f t="shared" si="24"/>
        <v>60.885335702124507</v>
      </c>
      <c r="AA13" s="35">
        <f t="shared" si="25"/>
        <v>-2.7263398862249346</v>
      </c>
      <c r="AB13" s="35">
        <f t="shared" si="26"/>
        <v>-2.7263398862249204</v>
      </c>
      <c r="AC13" s="35">
        <f t="shared" si="27"/>
        <v>-2.7263398862249275</v>
      </c>
      <c r="AF13">
        <v>1.64</v>
      </c>
      <c r="AG13">
        <v>2.36</v>
      </c>
      <c r="AJ13" t="s">
        <v>445</v>
      </c>
    </row>
    <row r="14" spans="1:36" ht="15" x14ac:dyDescent="0.25">
      <c r="A14">
        <v>3.16</v>
      </c>
      <c r="B14">
        <v>3.42</v>
      </c>
      <c r="C14">
        <v>2.39</v>
      </c>
      <c r="D14" s="20">
        <f t="shared" si="3"/>
        <v>2.7263398862249266E-2</v>
      </c>
      <c r="E14" s="17">
        <f>IF(OR($A14="",$B14="",$C14=""),"",A14*'MPTO_working_3-way'!$I13)</f>
        <v>3.2461523404047079</v>
      </c>
      <c r="F14" s="21">
        <f>IF(OR($A14="",$B14="",$C14=""),"",B14*'MPTO_working_3-way'!$I13)</f>
        <v>3.5132408241088924</v>
      </c>
      <c r="G14" s="22">
        <f>IF(OR($A14="",$B14="",$C14=""),"",C14*'MPTO_working_3-way'!$I13)</f>
        <v>2.4551595232807757</v>
      </c>
      <c r="H14" s="17">
        <f>IF(OR($A14="",$B14="",$C14=""),"",'MPTO_working_3-way'!E13)</f>
        <v>3.2534302089480853</v>
      </c>
      <c r="I14" s="21">
        <f>IF(OR($A14="",$B14="",$C14=""),"",'MPTO_working_3-way'!F13)</f>
        <v>3.5297041753913629</v>
      </c>
      <c r="J14" s="22">
        <f>IF(OR($A14="",$B14="",$C14=""),"",'MPTO_working_3-way'!G13)</f>
        <v>2.4430629388126546</v>
      </c>
      <c r="K14" s="17">
        <f>IF(OR($A14="",$B14="",$C14=""),"",'OddsRatio_working_3-way'!H13)</f>
        <v>3.2507750729487959</v>
      </c>
      <c r="L14" s="21">
        <f>IF(OR($A14="",$B14="",$C14=""),"",'OddsRatio_working_3-way'!I13)</f>
        <v>3.5217017021000383</v>
      </c>
      <c r="M14" s="22">
        <f>IF(OR($A14="",$B14="",$C14=""),"",'OddsRatio_working_3-way'!J13)</f>
        <v>2.4484154404624192</v>
      </c>
      <c r="N14" s="23">
        <f t="shared" si="16"/>
        <v>30.805701493212329</v>
      </c>
      <c r="O14" s="24">
        <f t="shared" si="17"/>
        <v>28.463747578523673</v>
      </c>
      <c r="P14" s="24">
        <f t="shared" si="18"/>
        <v>40.730550928264002</v>
      </c>
      <c r="Q14" t="s">
        <v>223</v>
      </c>
      <c r="R14" t="s">
        <v>224</v>
      </c>
      <c r="S14" s="48" t="s">
        <v>451</v>
      </c>
      <c r="T14" s="35">
        <v>100</v>
      </c>
      <c r="U14" s="35">
        <f t="shared" si="19"/>
        <v>43.820224719101127</v>
      </c>
      <c r="V14" s="35">
        <f t="shared" si="20"/>
        <v>75.669099756691011</v>
      </c>
      <c r="W14" s="35">
        <f t="shared" si="21"/>
        <v>76.798143851508115</v>
      </c>
      <c r="X14" s="35">
        <f t="shared" si="22"/>
        <v>47.532756391800881</v>
      </c>
      <c r="Y14" s="35">
        <f t="shared" si="23"/>
        <v>79.381631429390765</v>
      </c>
      <c r="Z14" s="35">
        <f t="shared" si="24"/>
        <v>80.510675524207869</v>
      </c>
      <c r="AA14" s="35">
        <f t="shared" si="25"/>
        <v>-3.7125316726997539</v>
      </c>
      <c r="AB14" s="35">
        <f t="shared" si="26"/>
        <v>-3.7125316726997539</v>
      </c>
      <c r="AC14" s="35">
        <f t="shared" si="27"/>
        <v>-3.7125316726997539</v>
      </c>
      <c r="AF14">
        <v>2.0299999999999998</v>
      </c>
      <c r="AG14">
        <v>1.87</v>
      </c>
      <c r="AJ14" t="s">
        <v>445</v>
      </c>
    </row>
    <row r="15" spans="1:36" ht="15" x14ac:dyDescent="0.25">
      <c r="A15">
        <v>1.78</v>
      </c>
      <c r="B15">
        <v>4.1100000000000003</v>
      </c>
      <c r="C15">
        <v>4.3099999999999996</v>
      </c>
      <c r="D15" s="20">
        <f t="shared" si="3"/>
        <v>3.7125316726997593E-2</v>
      </c>
      <c r="E15" s="17">
        <f>IF(OR($A15="",$B15="",$C15=""),"",A15*'MPTO_working_3-way'!$I14)</f>
        <v>1.8460830637740557</v>
      </c>
      <c r="F15" s="21">
        <f>IF(OR($A15="",$B15="",$C15=""),"",B15*'MPTO_working_3-way'!$I14)</f>
        <v>4.2625850517479602</v>
      </c>
      <c r="G15" s="22">
        <f>IF(OR($A15="",$B15="",$C15=""),"",C15*'MPTO_working_3-way'!$I14)</f>
        <v>4.4700101150933591</v>
      </c>
      <c r="H15" s="17">
        <f>IF(OR($A15="",$B15="",$C15=""),"",'MPTO_working_3-way'!E14)</f>
        <v>1.8200924279980231</v>
      </c>
      <c r="I15" s="21">
        <f>IF(OR($A15="",$B15="",$C15=""),"",'MPTO_working_3-way'!F14)</f>
        <v>4.3302434748996079</v>
      </c>
      <c r="J15" s="22">
        <f>IF(OR($A15="",$B15="",$C15=""),"",'MPTO_working_3-way'!G14)</f>
        <v>4.5528331170183201</v>
      </c>
      <c r="K15" s="17">
        <f>IF(OR($A15="",$B15="",$C15=""),"",'OddsRatio_working_3-way'!H14)</f>
        <v>1.8294917126959216</v>
      </c>
      <c r="L15" s="21">
        <f>IF(OR($A15="",$B15="",$C15=""),"",'OddsRatio_working_3-way'!I14)</f>
        <v>4.3073323416465605</v>
      </c>
      <c r="M15" s="22">
        <f>IF(OR($A15="",$B15="",$C15=""),"",'OddsRatio_working_3-way'!J14)</f>
        <v>4.5200225243891037</v>
      </c>
      <c r="N15" s="23">
        <f t="shared" si="16"/>
        <v>54.168743520979035</v>
      </c>
      <c r="O15" s="24">
        <f t="shared" si="17"/>
        <v>23.459942449475101</v>
      </c>
      <c r="P15" s="24">
        <f t="shared" si="18"/>
        <v>22.371314029545868</v>
      </c>
      <c r="Q15" t="s">
        <v>225</v>
      </c>
      <c r="R15" t="s">
        <v>226</v>
      </c>
      <c r="S15" s="48" t="s">
        <v>438</v>
      </c>
      <c r="T15" s="35">
        <v>100</v>
      </c>
      <c r="U15" s="35">
        <f t="shared" si="19"/>
        <v>60.629921259842511</v>
      </c>
      <c r="V15" s="35">
        <f t="shared" si="20"/>
        <v>70.059880239520965</v>
      </c>
      <c r="W15" s="35">
        <f t="shared" si="21"/>
        <v>65.986394557823132</v>
      </c>
      <c r="X15" s="35">
        <f t="shared" si="22"/>
        <v>63.953725202655917</v>
      </c>
      <c r="Y15" s="35">
        <f t="shared" si="23"/>
        <v>73.383684182334335</v>
      </c>
      <c r="Z15" s="35">
        <f t="shared" si="24"/>
        <v>69.310198500636517</v>
      </c>
      <c r="AA15" s="35">
        <f t="shared" si="25"/>
        <v>-3.3238039428134059</v>
      </c>
      <c r="AB15" s="35">
        <f t="shared" si="26"/>
        <v>-3.3238039428133703</v>
      </c>
      <c r="AC15" s="35">
        <f t="shared" si="27"/>
        <v>-3.3238039428133845</v>
      </c>
      <c r="AF15">
        <v>1.64</v>
      </c>
      <c r="AG15">
        <v>2.33</v>
      </c>
      <c r="AJ15" t="s">
        <v>441</v>
      </c>
    </row>
    <row r="16" spans="1:36" ht="15" x14ac:dyDescent="0.25">
      <c r="A16">
        <v>2.54</v>
      </c>
      <c r="B16">
        <v>3.34</v>
      </c>
      <c r="C16">
        <v>2.94</v>
      </c>
      <c r="D16" s="20">
        <f t="shared" si="3"/>
        <v>3.323803942813397E-2</v>
      </c>
      <c r="E16" s="17">
        <f>IF(OR($A16="",$B16="",$C16=""),"",A16*'MPTO_working_3-way'!$I15)</f>
        <v>2.6244246201474604</v>
      </c>
      <c r="F16" s="21">
        <f>IF(OR($A16="",$B16="",$C16=""),"",B16*'MPTO_working_3-way'!$I15)</f>
        <v>3.4510150516899674</v>
      </c>
      <c r="G16" s="22">
        <f>IF(OR($A16="",$B16="",$C16=""),"",C16*'MPTO_working_3-way'!$I15)</f>
        <v>3.0377198359187139</v>
      </c>
      <c r="H16" s="17">
        <f>IF(OR($A16="",$B16="",$C16=""),"",'MPTO_working_3-way'!E15)</f>
        <v>2.6135493023628822</v>
      </c>
      <c r="I16" s="21">
        <f>IF(OR($A16="",$B16="",$C16=""),"",'MPTO_working_3-way'!F15)</f>
        <v>3.4683462113090591</v>
      </c>
      <c r="J16" s="22">
        <f>IF(OR($A16="",$B16="",$C16=""),"",'MPTO_working_3-way'!G15)</f>
        <v>3.0389898636102082</v>
      </c>
      <c r="K16" s="17">
        <f>IF(OR($A16="",$B16="",$C16=""),"",'OddsRatio_working_3-way'!H15)</f>
        <v>2.6186054644163494</v>
      </c>
      <c r="L16" s="21">
        <f>IF(OR($A16="",$B16="",$C16=""),"",'OddsRatio_working_3-way'!I15)</f>
        <v>3.4594394719053612</v>
      </c>
      <c r="M16" s="22">
        <f>IF(OR($A16="",$B16="",$C16=""),"",'OddsRatio_working_3-way'!J15)</f>
        <v>3.0390224681608555</v>
      </c>
      <c r="N16" s="23">
        <f t="shared" si="16"/>
        <v>38.103590109736594</v>
      </c>
      <c r="O16" s="24">
        <f t="shared" si="17"/>
        <v>28.97698170021885</v>
      </c>
      <c r="P16" s="24">
        <f t="shared" si="18"/>
        <v>32.919428190044549</v>
      </c>
      <c r="Q16" t="s">
        <v>227</v>
      </c>
      <c r="R16" t="s">
        <v>228</v>
      </c>
      <c r="S16" s="48" t="s">
        <v>438</v>
      </c>
      <c r="T16" s="35">
        <v>100</v>
      </c>
      <c r="U16" s="35">
        <f t="shared" si="19"/>
        <v>56.709956709956707</v>
      </c>
      <c r="V16" s="35">
        <f t="shared" si="20"/>
        <v>74.358974358974365</v>
      </c>
      <c r="W16" s="35">
        <f t="shared" si="21"/>
        <v>65.635738831615114</v>
      </c>
      <c r="X16" s="35">
        <f t="shared" si="22"/>
        <v>60.005286809410528</v>
      </c>
      <c r="Y16" s="35">
        <f t="shared" si="23"/>
        <v>77.654304458428172</v>
      </c>
      <c r="Z16" s="35">
        <f t="shared" si="24"/>
        <v>68.931068931068921</v>
      </c>
      <c r="AA16" s="35">
        <f t="shared" si="25"/>
        <v>-3.295330099453821</v>
      </c>
      <c r="AB16" s="35">
        <f t="shared" si="26"/>
        <v>-3.2953300994538068</v>
      </c>
      <c r="AC16" s="35">
        <f t="shared" si="27"/>
        <v>-3.2953300994538068</v>
      </c>
      <c r="AF16">
        <v>2.0699999999999998</v>
      </c>
      <c r="AG16">
        <v>1.81</v>
      </c>
      <c r="AJ16" t="s">
        <v>441</v>
      </c>
    </row>
    <row r="17" spans="1:36" ht="15" x14ac:dyDescent="0.25">
      <c r="A17">
        <v>2.31</v>
      </c>
      <c r="B17">
        <v>3.9</v>
      </c>
      <c r="C17">
        <v>2.91</v>
      </c>
      <c r="D17" s="20">
        <f t="shared" si="3"/>
        <v>3.2953300994538193E-2</v>
      </c>
      <c r="E17" s="17">
        <f>IF(OR($A17="",$B17="",$C17=""),"",A17*'MPTO_working_3-way'!$I16)</f>
        <v>2.3861221252973834</v>
      </c>
      <c r="F17" s="21">
        <f>IF(OR($A17="",$B17="",$C17=""),"",B17*'MPTO_working_3-way'!$I16)</f>
        <v>4.0285178738786991</v>
      </c>
      <c r="G17" s="22">
        <f>IF(OR($A17="",$B17="",$C17=""),"",C17*'MPTO_working_3-way'!$I16)</f>
        <v>3.0058941058941064</v>
      </c>
      <c r="H17" s="17">
        <f>IF(OR($A17="",$B17="",$C17=""),"",'MPTO_working_3-way'!E16)</f>
        <v>2.3701400321669865</v>
      </c>
      <c r="I17" s="21">
        <f>IF(OR($A17="",$B17="",$C17=""),"",'MPTO_working_3-way'!F16)</f>
        <v>4.0745508716796213</v>
      </c>
      <c r="J17" s="22">
        <f>IF(OR($A17="",$B17="",$C17=""),"",'MPTO_working_3-way'!G16)</f>
        <v>3.0060887303449255</v>
      </c>
      <c r="K17" s="17">
        <f>IF(OR($A17="",$B17="",$C17=""),"",'OddsRatio_working_3-way'!H16)</f>
        <v>2.3774137660332828</v>
      </c>
      <c r="L17" s="21">
        <f>IF(OR($A17="",$B17="",$C17=""),"",'OddsRatio_working_3-way'!I16)</f>
        <v>4.0492365812950526</v>
      </c>
      <c r="M17" s="22">
        <f>IF(OR($A17="",$B17="",$C17=""),"",'OddsRatio_working_3-way'!J16)</f>
        <v>3.0082903000943286</v>
      </c>
      <c r="N17" s="23">
        <f t="shared" si="16"/>
        <v>41.90900329023895</v>
      </c>
      <c r="O17" s="24">
        <f t="shared" si="17"/>
        <v>24.823025025756916</v>
      </c>
      <c r="P17" s="24">
        <f t="shared" si="18"/>
        <v>33.267971684004117</v>
      </c>
      <c r="Q17" t="s">
        <v>229</v>
      </c>
      <c r="R17" t="s">
        <v>230</v>
      </c>
      <c r="S17" s="48" t="s">
        <v>438</v>
      </c>
      <c r="T17" s="35">
        <v>100</v>
      </c>
      <c r="U17" s="35">
        <f t="shared" si="19"/>
        <v>55.752212389380524</v>
      </c>
      <c r="V17" s="35">
        <f t="shared" si="20"/>
        <v>73.262032085561486</v>
      </c>
      <c r="W17" s="35">
        <f t="shared" si="21"/>
        <v>67.637540453074436</v>
      </c>
      <c r="X17" s="35">
        <f t="shared" si="22"/>
        <v>59.10042746136407</v>
      </c>
      <c r="Y17" s="35">
        <f t="shared" si="23"/>
        <v>76.610247157545047</v>
      </c>
      <c r="Z17" s="35">
        <f t="shared" si="24"/>
        <v>70.985755525057968</v>
      </c>
      <c r="AA17" s="35">
        <f t="shared" si="25"/>
        <v>-3.348215071983546</v>
      </c>
      <c r="AB17" s="35">
        <f t="shared" si="26"/>
        <v>-3.3482150719835602</v>
      </c>
      <c r="AC17" s="35">
        <f t="shared" si="27"/>
        <v>-3.3482150719835317</v>
      </c>
      <c r="AF17">
        <v>1.66</v>
      </c>
      <c r="AG17">
        <v>2.2999999999999998</v>
      </c>
      <c r="AJ17" t="s">
        <v>441</v>
      </c>
    </row>
    <row r="18" spans="1:36" ht="15" x14ac:dyDescent="0.25">
      <c r="A18">
        <v>2.2599999999999998</v>
      </c>
      <c r="B18">
        <v>3.74</v>
      </c>
      <c r="C18">
        <v>3.09</v>
      </c>
      <c r="D18" s="20">
        <f t="shared" si="3"/>
        <v>3.3482150719835513E-2</v>
      </c>
      <c r="E18" s="17">
        <f>IF(OR($A18="",$B18="",$C18=""),"",A18*'MPTO_working_3-way'!$I17)</f>
        <v>2.3356696606268281</v>
      </c>
      <c r="F18" s="21">
        <f>IF(OR($A18="",$B18="",$C18=""),"",B18*'MPTO_working_3-way'!$I17)</f>
        <v>3.865223243692185</v>
      </c>
      <c r="G18" s="22">
        <f>IF(OR($A18="",$B18="",$C18=""),"",C18*'MPTO_working_3-way'!$I17)</f>
        <v>3.1934598457242918</v>
      </c>
      <c r="H18" s="17">
        <f>IF(OR($A18="",$B18="",$C18=""),"",'MPTO_working_3-way'!E17)</f>
        <v>2.3184795194695029</v>
      </c>
      <c r="I18" s="21">
        <f>IF(OR($A18="",$B18="",$C18=""),"",'MPTO_working_3-way'!F17)</f>
        <v>3.9029117566715934</v>
      </c>
      <c r="J18" s="22">
        <f>IF(OR($A18="",$B18="",$C18=""),"",'MPTO_working_3-way'!G17)</f>
        <v>3.2003699262777876</v>
      </c>
      <c r="K18" s="17">
        <f>IF(OR($A18="",$B18="",$C18=""),"",'OddsRatio_working_3-way'!H17)</f>
        <v>2.3259427275083278</v>
      </c>
      <c r="L18" s="21">
        <f>IF(OR($A18="",$B18="",$C18=""),"",'OddsRatio_working_3-way'!I17)</f>
        <v>3.8833992645816022</v>
      </c>
      <c r="M18" s="22">
        <f>IF(OR($A18="",$B18="",$C18=""),"",'OddsRatio_working_3-way'!J17)</f>
        <v>3.1993811908669882</v>
      </c>
      <c r="N18" s="23">
        <f t="shared" si="16"/>
        <v>42.814273647397044</v>
      </c>
      <c r="O18" s="24">
        <f t="shared" si="17"/>
        <v>25.871726856448479</v>
      </c>
      <c r="P18" s="24">
        <f t="shared" si="18"/>
        <v>31.313999496154469</v>
      </c>
      <c r="Q18" t="s">
        <v>231</v>
      </c>
      <c r="R18" t="s">
        <v>232</v>
      </c>
      <c r="S18" s="48" t="s">
        <v>438</v>
      </c>
      <c r="T18" s="35">
        <v>100</v>
      </c>
      <c r="U18" s="35">
        <f t="shared" si="19"/>
        <v>55.156950672645742</v>
      </c>
      <c r="V18" s="35">
        <f t="shared" si="20"/>
        <v>72.375690607734811</v>
      </c>
      <c r="W18" s="35">
        <f t="shared" si="21"/>
        <v>70.238095238095241</v>
      </c>
      <c r="X18" s="35">
        <f t="shared" si="22"/>
        <v>57.386214154169956</v>
      </c>
      <c r="Y18" s="35">
        <f t="shared" si="23"/>
        <v>74.604954089259024</v>
      </c>
      <c r="Z18" s="35">
        <f t="shared" si="24"/>
        <v>72.467358719619455</v>
      </c>
      <c r="AA18" s="35">
        <f t="shared" si="25"/>
        <v>-2.2292634815242138</v>
      </c>
      <c r="AB18" s="35">
        <f t="shared" si="26"/>
        <v>-2.2292634815242138</v>
      </c>
      <c r="AC18" s="35">
        <f t="shared" si="27"/>
        <v>-2.2292634815242138</v>
      </c>
      <c r="AF18">
        <v>1.69</v>
      </c>
      <c r="AG18">
        <v>2.2400000000000002</v>
      </c>
      <c r="AJ18" t="s">
        <v>441</v>
      </c>
    </row>
    <row r="19" spans="1:36" ht="15" x14ac:dyDescent="0.25">
      <c r="A19">
        <v>2.23</v>
      </c>
      <c r="B19">
        <v>3.62</v>
      </c>
      <c r="C19">
        <v>3.36</v>
      </c>
      <c r="D19" s="20">
        <f t="shared" si="3"/>
        <v>2.2292634815242129E-2</v>
      </c>
      <c r="E19" s="17">
        <f>IF(OR($A19="",$B19="",$C19=""),"",A19*'MPTO_working_3-way'!$I18)</f>
        <v>2.2797125756379901</v>
      </c>
      <c r="F19" s="21">
        <f>IF(OR($A19="",$B19="",$C19=""),"",B19*'MPTO_working_3-way'!$I18)</f>
        <v>3.7006993380311766</v>
      </c>
      <c r="G19" s="22">
        <f>IF(OR($A19="",$B19="",$C19=""),"",C19*'MPTO_working_3-way'!$I18)</f>
        <v>3.4349032529792134</v>
      </c>
      <c r="H19" s="17">
        <f>IF(OR($A19="",$B19="",$C19=""),"",'MPTO_working_3-way'!E18)</f>
        <v>2.2675756757654519</v>
      </c>
      <c r="I19" s="21">
        <f>IF(OR($A19="",$B19="",$C19=""),"",'MPTO_working_3-way'!F18)</f>
        <v>3.7200690362176809</v>
      </c>
      <c r="J19" s="22">
        <f>IF(OR($A19="",$B19="",$C19=""),"",'MPTO_working_3-way'!G18)</f>
        <v>3.4460398652682134</v>
      </c>
      <c r="K19" s="17">
        <f>IF(OR($A19="",$B19="",$C19=""),"",'OddsRatio_working_3-way'!H18)</f>
        <v>2.272724563706467</v>
      </c>
      <c r="L19" s="21">
        <f>IF(OR($A19="",$B19="",$C19=""),"",'OddsRatio_working_3-way'!I18)</f>
        <v>3.711006794236539</v>
      </c>
      <c r="M19" s="22">
        <f>IF(OR($A19="",$B19="",$C19=""),"",'OddsRatio_working_3-way'!J18)</f>
        <v>3.4419755856481808</v>
      </c>
      <c r="N19" s="23">
        <f t="shared" si="16"/>
        <v>43.865178912747126</v>
      </c>
      <c r="O19" s="24">
        <f t="shared" si="17"/>
        <v>27.021919606471297</v>
      </c>
      <c r="P19" s="24">
        <f t="shared" si="18"/>
        <v>29.112901480781577</v>
      </c>
      <c r="Q19" t="s">
        <v>98</v>
      </c>
      <c r="R19" t="s">
        <v>101</v>
      </c>
      <c r="S19" s="48" t="s">
        <v>438</v>
      </c>
      <c r="T19" s="35">
        <v>100</v>
      </c>
      <c r="U19" s="35">
        <f t="shared" si="19"/>
        <v>56.521739130434774</v>
      </c>
      <c r="V19" s="35">
        <f t="shared" si="20"/>
        <v>72.826086956521735</v>
      </c>
      <c r="W19" s="35">
        <f t="shared" si="21"/>
        <v>68.454258675078862</v>
      </c>
      <c r="X19" s="35">
        <f t="shared" si="22"/>
        <v>58.719654368399389</v>
      </c>
      <c r="Y19" s="35">
        <f t="shared" si="23"/>
        <v>75.024002194486343</v>
      </c>
      <c r="Z19" s="35">
        <f t="shared" si="24"/>
        <v>70.652173913043484</v>
      </c>
      <c r="AA19" s="35">
        <f t="shared" si="25"/>
        <v>-2.1979152379646152</v>
      </c>
      <c r="AB19" s="35">
        <f t="shared" si="26"/>
        <v>-2.1979152379646081</v>
      </c>
      <c r="AC19" s="35">
        <f t="shared" si="27"/>
        <v>-2.1979152379646223</v>
      </c>
      <c r="AF19">
        <v>1.78</v>
      </c>
      <c r="AG19">
        <v>2.15</v>
      </c>
      <c r="AJ19" t="s">
        <v>171</v>
      </c>
    </row>
    <row r="20" spans="1:36" ht="15" x14ac:dyDescent="0.25">
      <c r="A20">
        <v>2.2999999999999998</v>
      </c>
      <c r="B20">
        <v>3.68</v>
      </c>
      <c r="C20">
        <v>3.17</v>
      </c>
      <c r="D20" s="20">
        <f t="shared" si="3"/>
        <v>2.1979152379646205E-2</v>
      </c>
      <c r="E20" s="17">
        <f>IF(OR($A20="",$B20="",$C20=""),"",A20*'MPTO_working_3-way'!$I19)</f>
        <v>2.350552050473186</v>
      </c>
      <c r="F20" s="21">
        <f>IF(OR($A20="",$B20="",$C20=""),"",B20*'MPTO_working_3-way'!$I19)</f>
        <v>3.7608832807570982</v>
      </c>
      <c r="G20" s="22">
        <f>IF(OR($A20="",$B20="",$C20=""),"",C20*'MPTO_working_3-way'!$I19)</f>
        <v>3.2396739130434784</v>
      </c>
      <c r="H20" s="17">
        <f>IF(OR($A20="",$B20="",$C20=""),"",'MPTO_working_3-way'!E19)</f>
        <v>2.339420840129415</v>
      </c>
      <c r="I20" s="21">
        <f>IF(OR($A20="",$B20="",$C20=""),"",'MPTO_working_3-way'!F19)</f>
        <v>3.7819659375810502</v>
      </c>
      <c r="J20" s="22">
        <f>IF(OR($A20="",$B20="",$C20=""),"",'MPTO_working_3-way'!G19)</f>
        <v>3.2453726028413517</v>
      </c>
      <c r="K20" s="17">
        <f>IF(OR($A20="",$B20="",$C20=""),"",'OddsRatio_working_3-way'!H19)</f>
        <v>2.3442829691082703</v>
      </c>
      <c r="L20" s="21">
        <f>IF(OR($A20="",$B20="",$C20=""),"",'OddsRatio_working_3-way'!I19)</f>
        <v>3.7712910440078198</v>
      </c>
      <c r="M20" s="22">
        <f>IF(OR($A20="",$B20="",$C20=""),"",'OddsRatio_working_3-way'!J19)</f>
        <v>3.2439184945884216</v>
      </c>
      <c r="N20" s="23">
        <f t="shared" si="16"/>
        <v>42.543197450092265</v>
      </c>
      <c r="O20" s="24">
        <f t="shared" si="17"/>
        <v>26.589498406307666</v>
      </c>
      <c r="P20" s="24">
        <f t="shared" si="18"/>
        <v>30.867304143600066</v>
      </c>
      <c r="Q20" t="s">
        <v>102</v>
      </c>
      <c r="R20" t="s">
        <v>142</v>
      </c>
      <c r="S20" s="48" t="s">
        <v>438</v>
      </c>
      <c r="T20" s="35">
        <v>100</v>
      </c>
      <c r="U20" s="35">
        <f t="shared" si="19"/>
        <v>56.140350877192972</v>
      </c>
      <c r="V20" s="35">
        <f t="shared" si="20"/>
        <v>73.474801061007966</v>
      </c>
      <c r="W20" s="35">
        <f t="shared" si="21"/>
        <v>68.152866242038215</v>
      </c>
      <c r="X20" s="35">
        <f t="shared" si="22"/>
        <v>58.372332696953833</v>
      </c>
      <c r="Y20" s="35">
        <f t="shared" si="23"/>
        <v>75.706782880768799</v>
      </c>
      <c r="Z20" s="35">
        <f t="shared" si="24"/>
        <v>70.384848061799062</v>
      </c>
      <c r="AA20" s="35">
        <f t="shared" si="25"/>
        <v>-2.2319818197608612</v>
      </c>
      <c r="AB20" s="35">
        <f t="shared" si="26"/>
        <v>-2.2319818197608328</v>
      </c>
      <c r="AC20" s="35">
        <f t="shared" si="27"/>
        <v>-2.231981819760847</v>
      </c>
      <c r="AF20">
        <v>1.72</v>
      </c>
      <c r="AG20">
        <v>2.2200000000000002</v>
      </c>
      <c r="AJ20" t="s">
        <v>171</v>
      </c>
    </row>
    <row r="21" spans="1:36" ht="15" x14ac:dyDescent="0.25">
      <c r="A21">
        <v>2.2799999999999998</v>
      </c>
      <c r="B21">
        <v>3.77</v>
      </c>
      <c r="C21">
        <v>3.14</v>
      </c>
      <c r="D21" s="20">
        <f t="shared" si="3"/>
        <v>2.2319818197608532E-2</v>
      </c>
      <c r="E21" s="17">
        <f>IF(OR($A21="",$B21="",$C21=""),"",A21*'MPTO_working_3-way'!$I20)</f>
        <v>2.3308891854905474</v>
      </c>
      <c r="F21" s="21">
        <f>IF(OR($A21="",$B21="",$C21=""),"",B21*'MPTO_working_3-way'!$I20)</f>
        <v>3.854145714604984</v>
      </c>
      <c r="G21" s="22">
        <f>IF(OR($A21="",$B21="",$C21=""),"",C21*'MPTO_working_3-way'!$I20)</f>
        <v>3.2100842291404907</v>
      </c>
      <c r="H21" s="17">
        <f>IF(OR($A21="",$B21="",$C21=""),"",'MPTO_working_3-way'!E20)</f>
        <v>2.3193431614531406</v>
      </c>
      <c r="I21" s="21">
        <f>IF(OR($A21="",$B21="",$C21=""),"",'MPTO_working_3-way'!F20)</f>
        <v>3.8787946491872844</v>
      </c>
      <c r="J21" s="22">
        <f>IF(OR($A21="",$B21="",$C21=""),"",'MPTO_working_3-way'!G20)</f>
        <v>3.215109490071308</v>
      </c>
      <c r="K21" s="17">
        <f>IF(OR($A21="",$B21="",$C21=""),"",'OddsRatio_working_3-way'!H20)</f>
        <v>2.3243889684122743</v>
      </c>
      <c r="L21" s="21">
        <f>IF(OR($A21="",$B21="",$C21=""),"",'OddsRatio_working_3-way'!I20)</f>
        <v>3.8660605019546854</v>
      </c>
      <c r="M21" s="22">
        <f>IF(OR($A21="",$B21="",$C21=""),"",'OddsRatio_working_3-way'!J20)</f>
        <v>3.2142128065642708</v>
      </c>
      <c r="N21" s="23">
        <f t="shared" si="16"/>
        <v>42.902082442393976</v>
      </c>
      <c r="O21" s="24">
        <f t="shared" si="17"/>
        <v>25.946086994339062</v>
      </c>
      <c r="P21" s="24">
        <f t="shared" si="18"/>
        <v>31.151830563266959</v>
      </c>
      <c r="Q21" t="s">
        <v>104</v>
      </c>
      <c r="R21" t="s">
        <v>107</v>
      </c>
      <c r="S21" s="48" t="s">
        <v>438</v>
      </c>
      <c r="T21" s="35">
        <v>100</v>
      </c>
      <c r="U21" s="35">
        <f t="shared" si="19"/>
        <v>42.196531791907518</v>
      </c>
      <c r="V21" s="35">
        <f t="shared" si="20"/>
        <v>76.24703087885986</v>
      </c>
      <c r="W21" s="35">
        <f t="shared" si="21"/>
        <v>79.079497907949786</v>
      </c>
      <c r="X21" s="35">
        <f t="shared" si="22"/>
        <v>44.673471213190354</v>
      </c>
      <c r="Y21" s="35">
        <f t="shared" si="23"/>
        <v>78.723970300142696</v>
      </c>
      <c r="Z21" s="35">
        <f t="shared" si="24"/>
        <v>81.556437329232637</v>
      </c>
      <c r="AA21" s="35">
        <f t="shared" si="25"/>
        <v>-2.476939421282836</v>
      </c>
      <c r="AB21" s="35">
        <f t="shared" si="26"/>
        <v>-2.476939421282836</v>
      </c>
      <c r="AC21" s="35">
        <f t="shared" si="27"/>
        <v>-2.4769394212828502</v>
      </c>
      <c r="AF21">
        <v>1.68</v>
      </c>
      <c r="AG21">
        <v>2.31</v>
      </c>
      <c r="AJ21" t="s">
        <v>171</v>
      </c>
    </row>
    <row r="22" spans="1:36" ht="15" x14ac:dyDescent="0.25">
      <c r="A22">
        <v>1.73</v>
      </c>
      <c r="B22">
        <v>4.21</v>
      </c>
      <c r="C22">
        <v>4.78</v>
      </c>
      <c r="D22" s="20">
        <f t="shared" si="3"/>
        <v>2.4769394212828422E-2</v>
      </c>
      <c r="E22" s="17">
        <f>IF(OR($A22="",$B22="",$C22=""),"",A22*'MPTO_working_3-way'!$I21)</f>
        <v>1.7728510519881933</v>
      </c>
      <c r="F22" s="21">
        <f>IF(OR($A22="",$B22="",$C22=""),"",B22*'MPTO_working_3-way'!$I21)</f>
        <v>4.3142791496360076</v>
      </c>
      <c r="G22" s="22">
        <f>IF(OR($A22="",$B22="",$C22=""),"",C22*'MPTO_working_3-way'!$I21)</f>
        <v>4.8983977043373201</v>
      </c>
      <c r="H22" s="17">
        <f>IF(OR($A22="",$B22="",$C22=""),"",'MPTO_working_3-way'!E21)</f>
        <v>1.7550688488279953</v>
      </c>
      <c r="I22" s="21">
        <f>IF(OR($A22="",$B22="",$C22=""),"",'MPTO_working_3-way'!F21)</f>
        <v>4.3616082670442511</v>
      </c>
      <c r="J22" s="22">
        <f>IF(OR($A22="",$B22="",$C22=""),"",'MPTO_working_3-way'!G21)</f>
        <v>4.9763980343797716</v>
      </c>
      <c r="K22" s="17">
        <f>IF(OR($A22="",$B22="",$C22=""),"",'OddsRatio_working_3-way'!H21)</f>
        <v>1.7614522965341952</v>
      </c>
      <c r="L22" s="21">
        <f>IF(OR($A22="",$B22="",$C22=""),"",'OddsRatio_working_3-way'!I21)</f>
        <v>4.348303934075024</v>
      </c>
      <c r="M22" s="22">
        <f>IF(OR($A22="",$B22="",$C22=""),"",'OddsRatio_working_3-way'!J21)</f>
        <v>4.9428625765743268</v>
      </c>
      <c r="N22" s="23">
        <f t="shared" si="16"/>
        <v>56.406317884321609</v>
      </c>
      <c r="O22" s="24">
        <f t="shared" si="17"/>
        <v>23.178843216122658</v>
      </c>
      <c r="P22" s="24">
        <f t="shared" si="18"/>
        <v>20.414838899555729</v>
      </c>
      <c r="Q22" t="s">
        <v>139</v>
      </c>
      <c r="R22" t="s">
        <v>86</v>
      </c>
      <c r="S22" s="48" t="s">
        <v>438</v>
      </c>
      <c r="T22" s="35">
        <v>100</v>
      </c>
      <c r="U22" s="35">
        <f t="shared" si="19"/>
        <v>72.972972972972968</v>
      </c>
      <c r="V22" s="35">
        <f t="shared" si="20"/>
        <v>75.728155339805824</v>
      </c>
      <c r="W22" s="35">
        <f t="shared" si="21"/>
        <v>48.979591836734699</v>
      </c>
      <c r="X22" s="35">
        <f t="shared" si="22"/>
        <v>75.292252823459478</v>
      </c>
      <c r="Y22" s="35">
        <f t="shared" si="23"/>
        <v>78.047435190292333</v>
      </c>
      <c r="Z22" s="35">
        <f t="shared" si="24"/>
        <v>51.298871687221201</v>
      </c>
      <c r="AA22" s="35">
        <f t="shared" si="25"/>
        <v>-2.3192798504865095</v>
      </c>
      <c r="AB22" s="35">
        <f t="shared" si="26"/>
        <v>-2.3192798504865095</v>
      </c>
      <c r="AC22" s="35">
        <f t="shared" si="27"/>
        <v>-2.3192798504865024</v>
      </c>
      <c r="AF22">
        <v>1.61</v>
      </c>
      <c r="AG22">
        <v>2.46</v>
      </c>
      <c r="AJ22" t="s">
        <v>171</v>
      </c>
    </row>
    <row r="23" spans="1:36" ht="15" x14ac:dyDescent="0.25">
      <c r="A23">
        <v>3.7</v>
      </c>
      <c r="B23">
        <v>4.12</v>
      </c>
      <c r="C23">
        <v>1.96</v>
      </c>
      <c r="D23" s="20">
        <f t="shared" si="3"/>
        <v>2.319279850486522E-2</v>
      </c>
      <c r="E23" s="17">
        <f>IF(OR($A23="",$B23="",$C23=""),"",A23*'MPTO_working_3-way'!$I22)</f>
        <v>3.7858133544680017</v>
      </c>
      <c r="F23" s="21">
        <f>IF(OR($A23="",$B23="",$C23=""),"",B23*'MPTO_working_3-way'!$I22)</f>
        <v>4.2155543298400451</v>
      </c>
      <c r="G23" s="22">
        <f>IF(OR($A23="",$B23="",$C23=""),"",C23*'MPTO_working_3-way'!$I22)</f>
        <v>2.0054578850695357</v>
      </c>
      <c r="H23" s="17">
        <f>IF(OR($A23="",$B23="",$C23=""),"",'MPTO_working_3-way'!E22)</f>
        <v>3.8089530116468033</v>
      </c>
      <c r="I23" s="21">
        <f>IF(OR($A23="",$B23="",$C23=""),"",'MPTO_working_3-way'!F22)</f>
        <v>4.2555452584242355</v>
      </c>
      <c r="J23" s="22">
        <f>IF(OR($A23="",$B23="",$C23=""),"",'MPTO_working_3-way'!G22)</f>
        <v>1.9901560956894286</v>
      </c>
      <c r="K23" s="17">
        <f>IF(OR($A23="",$B23="",$C23=""),"",'OddsRatio_working_3-way'!H22)</f>
        <v>3.8016513072049309</v>
      </c>
      <c r="L23" s="21">
        <f>IF(OR($A23="",$B23="",$C23=""),"",'OddsRatio_working_3-way'!I22)</f>
        <v>4.2374637327701414</v>
      </c>
      <c r="M23" s="22">
        <f>IF(OR($A23="",$B23="",$C23=""),"",'OddsRatio_working_3-way'!J22)</f>
        <v>1.9961426870061971</v>
      </c>
      <c r="N23" s="23">
        <f t="shared" si="16"/>
        <v>26.414403098340916</v>
      </c>
      <c r="O23" s="24">
        <f t="shared" si="17"/>
        <v>23.721672685403249</v>
      </c>
      <c r="P23" s="24">
        <f t="shared" si="18"/>
        <v>49.863924216255818</v>
      </c>
      <c r="Q23" t="s">
        <v>108</v>
      </c>
      <c r="R23" t="s">
        <v>105</v>
      </c>
      <c r="S23" s="48" t="s">
        <v>438</v>
      </c>
      <c r="T23" s="35">
        <v>100</v>
      </c>
      <c r="U23" s="35">
        <f t="shared" si="19"/>
        <v>94.275901545506585</v>
      </c>
      <c r="V23" s="35">
        <f t="shared" si="20"/>
        <v>88.009592326139085</v>
      </c>
      <c r="W23" s="35">
        <f t="shared" si="21"/>
        <v>14.529914529914532</v>
      </c>
      <c r="X23" s="35">
        <f t="shared" si="22"/>
        <v>97.460493143946394</v>
      </c>
      <c r="Y23" s="35">
        <f t="shared" si="23"/>
        <v>91.194183924578894</v>
      </c>
      <c r="Z23" s="35">
        <f t="shared" si="24"/>
        <v>17.71450612835433</v>
      </c>
      <c r="AA23" s="35">
        <f t="shared" si="25"/>
        <v>-3.184591598439809</v>
      </c>
      <c r="AB23" s="35">
        <f t="shared" si="26"/>
        <v>-3.184591598439809</v>
      </c>
      <c r="AC23" s="35">
        <f t="shared" si="27"/>
        <v>-3.1845915984397983</v>
      </c>
      <c r="AF23">
        <v>1.58</v>
      </c>
      <c r="AG23">
        <v>2.5299999999999998</v>
      </c>
      <c r="AJ23" t="s">
        <v>171</v>
      </c>
    </row>
    <row r="24" spans="1:36" ht="15" x14ac:dyDescent="0.25">
      <c r="A24">
        <v>17.47</v>
      </c>
      <c r="B24">
        <v>8.34</v>
      </c>
      <c r="C24">
        <v>1.17</v>
      </c>
      <c r="D24" s="20">
        <f t="shared" si="3"/>
        <v>3.184591598439801E-2</v>
      </c>
      <c r="E24" s="17">
        <f>IF(OR($A24="",$B24="",$C24=""),"",A24*'MPTO_working_3-way'!$I23)</f>
        <v>18.026348152247433</v>
      </c>
      <c r="F24" s="21">
        <f>IF(OR($A24="",$B24="",$C24=""),"",B24*'MPTO_working_3-way'!$I23)</f>
        <v>8.6055949393098796</v>
      </c>
      <c r="G24" s="22">
        <f>IF(OR($A24="",$B24="",$C24=""),"",C24*'MPTO_working_3-way'!$I23)</f>
        <v>1.2072597217017456</v>
      </c>
      <c r="H24" s="17">
        <f>IF(OR($A24="",$B24="",$C24=""),"",'MPTO_working_3-way'!E23)</f>
        <v>21.447408741225399</v>
      </c>
      <c r="I24" s="21">
        <f>IF(OR($A24="",$B24="",$C24=""),"",'MPTO_working_3-way'!F23)</f>
        <v>9.1500708361347698</v>
      </c>
      <c r="J24" s="22">
        <f>IF(OR($A24="",$B24="",$C24=""),"",'MPTO_working_3-way'!G23)</f>
        <v>1.1847140384563448</v>
      </c>
      <c r="K24" s="17">
        <f>IF(OR($A24="",$B24="",$C24=""),"",'OddsRatio_working_3-way'!H23)</f>
        <v>19.441629608107974</v>
      </c>
      <c r="L24" s="21">
        <f>IF(OR($A24="",$B24="",$C24=""),"",'OddsRatio_working_3-way'!I23)</f>
        <v>9.218674033000152</v>
      </c>
      <c r="M24" s="22">
        <f>IF(OR($A24="",$B24="",$C24=""),"",'OddsRatio_working_3-way'!J23)</f>
        <v>1.1903507609822923</v>
      </c>
      <c r="N24" s="23">
        <f t="shared" si="16"/>
        <v>5.5474352961241635</v>
      </c>
      <c r="O24" s="24">
        <f t="shared" si="17"/>
        <v>11.620347077132989</v>
      </c>
      <c r="P24" s="24">
        <f t="shared" si="18"/>
        <v>82.83221762674286</v>
      </c>
      <c r="Q24" t="s">
        <v>109</v>
      </c>
      <c r="R24" t="s">
        <v>103</v>
      </c>
      <c r="S24" s="48" t="s">
        <v>438</v>
      </c>
      <c r="T24" s="35">
        <v>100</v>
      </c>
      <c r="U24" s="35">
        <f t="shared" si="19"/>
        <v>30.555555555555554</v>
      </c>
      <c r="V24" s="35">
        <f t="shared" si="20"/>
        <v>79.919678714859444</v>
      </c>
      <c r="W24" s="35">
        <f t="shared" si="21"/>
        <v>86.111111111111114</v>
      </c>
      <c r="X24" s="35">
        <f t="shared" si="22"/>
        <v>33.969210174029449</v>
      </c>
      <c r="Y24" s="35">
        <f t="shared" si="23"/>
        <v>83.333333333333329</v>
      </c>
      <c r="Z24" s="35">
        <f t="shared" si="24"/>
        <v>89.524765729584999</v>
      </c>
      <c r="AA24" s="35">
        <f t="shared" si="25"/>
        <v>-3.4136546184738954</v>
      </c>
      <c r="AB24" s="35">
        <f t="shared" si="26"/>
        <v>-3.4136546184738847</v>
      </c>
      <c r="AC24" s="35">
        <f t="shared" si="27"/>
        <v>-3.4136546184738847</v>
      </c>
      <c r="AF24">
        <v>1.28</v>
      </c>
      <c r="AG24">
        <v>4.33</v>
      </c>
      <c r="AJ24" t="s">
        <v>171</v>
      </c>
    </row>
    <row r="25" spans="1:36" ht="15" x14ac:dyDescent="0.25">
      <c r="A25">
        <v>1.44</v>
      </c>
      <c r="B25">
        <v>4.9800000000000004</v>
      </c>
      <c r="C25">
        <v>7.2</v>
      </c>
      <c r="D25" s="20">
        <f t="shared" si="3"/>
        <v>3.4136546184738936E-2</v>
      </c>
      <c r="E25" s="17">
        <f>IF(OR($A25="",$B25="",$C25=""),"",A25*'MPTO_working_3-way'!$I24)</f>
        <v>1.4891566265060241</v>
      </c>
      <c r="F25" s="21">
        <f>IF(OR($A25="",$B25="",$C25=""),"",B25*'MPTO_working_3-way'!$I24)</f>
        <v>5.15</v>
      </c>
      <c r="G25" s="22">
        <f>IF(OR($A25="",$B25="",$C25=""),"",C25*'MPTO_working_3-way'!$I24)</f>
        <v>7.4457831325301207</v>
      </c>
      <c r="H25" s="17">
        <f>IF(OR($A25="",$B25="",$C25=""),"",'MPTO_working_3-way'!E24)</f>
        <v>1.4639882410583047</v>
      </c>
      <c r="I25" s="21">
        <f>IF(OR($A25="",$B25="",$C25=""),"",'MPTO_working_3-way'!F24)</f>
        <v>5.2791519434628977</v>
      </c>
      <c r="J25" s="22">
        <f>IF(OR($A25="",$B25="",$C25=""),"",'MPTO_working_3-way'!G24)</f>
        <v>7.8425196850393704</v>
      </c>
      <c r="K25" s="17">
        <f>IF(OR($A25="",$B25="",$C25=""),"",'OddsRatio_working_3-way'!H24)</f>
        <v>1.4718290352813734</v>
      </c>
      <c r="L25" s="21">
        <f>IF(OR($A25="",$B25="",$C25=""),"",'OddsRatio_working_3-way'!I24)</f>
        <v>5.2679080918633341</v>
      </c>
      <c r="M25" s="22">
        <f>IF(OR($A25="",$B25="",$C25=""),"",'OddsRatio_working_3-way'!J24)</f>
        <v>7.6485000426011709</v>
      </c>
      <c r="N25" s="23">
        <f t="shared" si="16"/>
        <v>67.15210355987054</v>
      </c>
      <c r="O25" s="24">
        <f t="shared" si="17"/>
        <v>19.417475728155338</v>
      </c>
      <c r="P25" s="24">
        <f t="shared" si="18"/>
        <v>13.430420711974108</v>
      </c>
      <c r="Q25" t="s">
        <v>145</v>
      </c>
      <c r="R25" t="s">
        <v>90</v>
      </c>
      <c r="S25" s="48" t="s">
        <v>438</v>
      </c>
      <c r="T25" s="35">
        <v>100</v>
      </c>
      <c r="U25" s="35">
        <f t="shared" si="19"/>
        <v>43.181818181818187</v>
      </c>
      <c r="V25" s="35">
        <f t="shared" si="20"/>
        <v>74.874371859296474</v>
      </c>
      <c r="W25" s="35">
        <f t="shared" si="21"/>
        <v>79.079497907949786</v>
      </c>
      <c r="X25" s="35">
        <f t="shared" si="22"/>
        <v>46.046130232753725</v>
      </c>
      <c r="Y25" s="35">
        <f t="shared" si="23"/>
        <v>77.738683910232027</v>
      </c>
      <c r="Z25" s="35">
        <f t="shared" si="24"/>
        <v>81.943809958885339</v>
      </c>
      <c r="AA25" s="35">
        <f t="shared" si="25"/>
        <v>-2.8643120509355384</v>
      </c>
      <c r="AB25" s="35">
        <f t="shared" si="26"/>
        <v>-2.8643120509355526</v>
      </c>
      <c r="AC25" s="35">
        <f t="shared" si="27"/>
        <v>-2.8643120509355526</v>
      </c>
      <c r="AF25">
        <v>1.59</v>
      </c>
      <c r="AG25">
        <v>2.4700000000000002</v>
      </c>
      <c r="AJ25" t="s">
        <v>172</v>
      </c>
    </row>
    <row r="26" spans="1:36" ht="15" x14ac:dyDescent="0.25">
      <c r="A26">
        <v>1.76</v>
      </c>
      <c r="B26">
        <v>3.98</v>
      </c>
      <c r="C26">
        <v>4.78</v>
      </c>
      <c r="D26" s="20">
        <f t="shared" si="3"/>
        <v>2.864312050935558E-2</v>
      </c>
      <c r="E26" s="17">
        <f>IF(OR($A26="",$B26="",$C26=""),"",A26*'MPTO_working_3-way'!$I25)</f>
        <v>1.8104118920964658</v>
      </c>
      <c r="F26" s="21">
        <f>IF(OR($A26="",$B26="",$C26=""),"",B26*'MPTO_working_3-way'!$I25)</f>
        <v>4.093999619627235</v>
      </c>
      <c r="G26" s="22">
        <f>IF(OR($A26="",$B26="",$C26=""),"",C26*'MPTO_working_3-way'!$I25)</f>
        <v>4.9169141160347198</v>
      </c>
      <c r="H26" s="17">
        <f>IF(OR($A26="",$B26="",$C26=""),"",'MPTO_working_3-way'!E25)</f>
        <v>1.7900804474536762</v>
      </c>
      <c r="I26" s="21">
        <f>IF(OR($A26="",$B26="",$C26=""),"",'MPTO_working_3-way'!F25)</f>
        <v>4.1372135919323032</v>
      </c>
      <c r="J26" s="22">
        <f>IF(OR($A26="",$B26="",$C26=""),"",'MPTO_working_3-way'!G25)</f>
        <v>5.0085818522983212</v>
      </c>
      <c r="K26" s="17">
        <f>IF(OR($A26="",$B26="",$C26=""),"",'OddsRatio_working_3-way'!H25)</f>
        <v>1.7974746165296731</v>
      </c>
      <c r="L26" s="21">
        <f>IF(OR($A26="",$B26="",$C26=""),"",'OddsRatio_working_3-way'!I25)</f>
        <v>4.126939943761089</v>
      </c>
      <c r="M26" s="22">
        <f>IF(OR($A26="",$B26="",$C26=""),"",'OddsRatio_working_3-way'!J25)</f>
        <v>4.9663869085291665</v>
      </c>
      <c r="N26" s="23">
        <f t="shared" si="16"/>
        <v>55.236049009929729</v>
      </c>
      <c r="O26" s="24">
        <f t="shared" si="17"/>
        <v>24.425991521978975</v>
      </c>
      <c r="P26" s="24">
        <f t="shared" si="18"/>
        <v>20.337959468091281</v>
      </c>
      <c r="Q26" t="s">
        <v>112</v>
      </c>
      <c r="R26" t="s">
        <v>146</v>
      </c>
      <c r="S26" s="48" t="s">
        <v>438</v>
      </c>
      <c r="T26" s="35">
        <v>100</v>
      </c>
      <c r="U26" s="35">
        <f t="shared" si="19"/>
        <v>60.474308300395251</v>
      </c>
      <c r="V26" s="35">
        <f t="shared" si="20"/>
        <v>71.264367816091948</v>
      </c>
      <c r="W26" s="35">
        <f t="shared" si="21"/>
        <v>65.517241379310349</v>
      </c>
      <c r="X26" s="35">
        <f t="shared" si="22"/>
        <v>63.218390804597703</v>
      </c>
      <c r="Y26" s="35">
        <f t="shared" si="23"/>
        <v>74.008450320294401</v>
      </c>
      <c r="Z26" s="35">
        <f t="shared" si="24"/>
        <v>68.261323883512787</v>
      </c>
      <c r="AA26" s="35">
        <f t="shared" si="25"/>
        <v>-2.7440825042024528</v>
      </c>
      <c r="AB26" s="35">
        <f t="shared" si="26"/>
        <v>-2.7440825042024528</v>
      </c>
      <c r="AC26" s="35">
        <f t="shared" si="27"/>
        <v>-2.7440825042024386</v>
      </c>
      <c r="AF26">
        <v>1.87</v>
      </c>
      <c r="AG26">
        <v>2.02</v>
      </c>
      <c r="AJ26" t="s">
        <v>172</v>
      </c>
    </row>
    <row r="27" spans="1:36" ht="15" x14ac:dyDescent="0.25">
      <c r="A27">
        <v>2.5299999999999998</v>
      </c>
      <c r="B27">
        <v>3.48</v>
      </c>
      <c r="C27">
        <v>2.9</v>
      </c>
      <c r="D27" s="20">
        <f t="shared" si="3"/>
        <v>2.7440825042024386E-2</v>
      </c>
      <c r="E27" s="17">
        <f>IF(OR($A27="",$B27="",$C27=""),"",A27*'MPTO_working_3-way'!$I26)</f>
        <v>2.5994252873563215</v>
      </c>
      <c r="F27" s="21">
        <f>IF(OR($A27="",$B27="",$C27=""),"",B27*'MPTO_working_3-way'!$I26)</f>
        <v>3.5754940711462448</v>
      </c>
      <c r="G27" s="22">
        <f>IF(OR($A27="",$B27="",$C27=""),"",C27*'MPTO_working_3-way'!$I26)</f>
        <v>2.9795783926218706</v>
      </c>
      <c r="H27" s="17">
        <f>IF(OR($A27="",$B27="",$C27=""),"",'MPTO_working_3-way'!E26)</f>
        <v>2.5899356761844992</v>
      </c>
      <c r="I27" s="21">
        <f>IF(OR($A27="",$B27="",$C27=""),"",'MPTO_working_3-way'!F26)</f>
        <v>3.5944151107724127</v>
      </c>
      <c r="J27" s="22">
        <f>IF(OR($A27="",$B27="",$C27=""),"",'MPTO_working_3-way'!G26)</f>
        <v>2.9790219254714425</v>
      </c>
      <c r="K27" s="17">
        <f>IF(OR($A27="",$B27="",$C27=""),"",'OddsRatio_working_3-way'!H26)</f>
        <v>2.5944162254065057</v>
      </c>
      <c r="L27" s="21">
        <f>IF(OR($A27="",$B27="",$C27=""),"",'OddsRatio_working_3-way'!I26)</f>
        <v>3.5844132281098915</v>
      </c>
      <c r="M27" s="22">
        <f>IF(OR($A27="",$B27="",$C27=""),"",'OddsRatio_working_3-way'!J26)</f>
        <v>2.9799940054067715</v>
      </c>
      <c r="N27" s="23">
        <f t="shared" si="16"/>
        <v>38.470042007517144</v>
      </c>
      <c r="O27" s="24">
        <f t="shared" si="17"/>
        <v>27.968162723855848</v>
      </c>
      <c r="P27" s="24">
        <f t="shared" si="18"/>
        <v>33.561795268627023</v>
      </c>
      <c r="Q27" t="s">
        <v>114</v>
      </c>
      <c r="R27" t="s">
        <v>111</v>
      </c>
      <c r="S27" s="48" t="s">
        <v>438</v>
      </c>
      <c r="T27" s="35">
        <v>100</v>
      </c>
      <c r="U27" s="35">
        <f t="shared" si="19"/>
        <v>60.9375</v>
      </c>
      <c r="V27" s="35">
        <f t="shared" si="20"/>
        <v>69.696969696969703</v>
      </c>
      <c r="W27" s="35">
        <f t="shared" si="21"/>
        <v>66.555183946488299</v>
      </c>
      <c r="X27" s="35">
        <f t="shared" si="22"/>
        <v>63.747846356542006</v>
      </c>
      <c r="Y27" s="35">
        <f t="shared" si="23"/>
        <v>72.507316053511701</v>
      </c>
      <c r="Z27" s="35">
        <f t="shared" si="24"/>
        <v>69.365530303030297</v>
      </c>
      <c r="AA27" s="35">
        <f t="shared" si="25"/>
        <v>-2.8103463565420057</v>
      </c>
      <c r="AB27" s="35">
        <f t="shared" si="26"/>
        <v>-2.8103463565419986</v>
      </c>
      <c r="AC27" s="35">
        <f t="shared" si="27"/>
        <v>-2.8103463565419986</v>
      </c>
      <c r="AF27">
        <v>1.78</v>
      </c>
      <c r="AG27">
        <v>2.12</v>
      </c>
      <c r="AJ27" t="s">
        <v>172</v>
      </c>
    </row>
    <row r="28" spans="1:36" ht="15" x14ac:dyDescent="0.25">
      <c r="A28">
        <v>2.56</v>
      </c>
      <c r="B28">
        <v>3.3</v>
      </c>
      <c r="C28">
        <v>2.99</v>
      </c>
      <c r="D28" s="20">
        <f t="shared" si="3"/>
        <v>2.8103463565420039E-2</v>
      </c>
      <c r="E28" s="17">
        <f>IF(OR($A28="",$B28="",$C28=""),"",A28*'MPTO_working_3-way'!$I27)</f>
        <v>2.6319448667274754</v>
      </c>
      <c r="F28" s="21">
        <f>IF(OR($A28="",$B28="",$C28=""),"",B28*'MPTO_working_3-way'!$I27)</f>
        <v>3.392741429765886</v>
      </c>
      <c r="G28" s="22">
        <f>IF(OR($A28="",$B28="",$C28=""),"",C28*'MPTO_working_3-way'!$I27)</f>
        <v>3.0740293560606062</v>
      </c>
      <c r="H28" s="17">
        <f>IF(OR($A28="",$B28="",$C28=""),"",'MPTO_working_3-way'!E27)</f>
        <v>2.6229014313048435</v>
      </c>
      <c r="I28" s="21">
        <f>IF(OR($A28="",$B28="",$C28=""),"",'MPTO_working_3-way'!F27)</f>
        <v>3.4052698653504279</v>
      </c>
      <c r="J28" s="22">
        <f>IF(OR($A28="",$B28="",$C28=""),"",'MPTO_working_3-way'!G27)</f>
        <v>3.0761626556986816</v>
      </c>
      <c r="K28" s="17">
        <f>IF(OR($A28="",$B28="",$C28=""),"",'OddsRatio_working_3-way'!H27)</f>
        <v>2.6270961418018333</v>
      </c>
      <c r="L28" s="21">
        <f>IF(OR($A28="",$B28="",$C28=""),"",'OddsRatio_working_3-way'!I27)</f>
        <v>3.398923798810396</v>
      </c>
      <c r="M28" s="22">
        <f>IF(OR($A28="",$B28="",$C28=""),"",'OddsRatio_working_3-way'!J27)</f>
        <v>3.0755905911446462</v>
      </c>
      <c r="N28" s="23">
        <f t="shared" si="16"/>
        <v>37.994716859072604</v>
      </c>
      <c r="O28" s="24">
        <f t="shared" si="17"/>
        <v>29.474689442189657</v>
      </c>
      <c r="P28" s="24">
        <f t="shared" si="18"/>
        <v>32.530593698737739</v>
      </c>
      <c r="Q28" t="s">
        <v>143</v>
      </c>
      <c r="R28" t="s">
        <v>89</v>
      </c>
      <c r="S28" s="48" t="s">
        <v>438</v>
      </c>
      <c r="T28" s="35">
        <v>100</v>
      </c>
      <c r="U28" s="35">
        <f t="shared" si="19"/>
        <v>13.043478260869554</v>
      </c>
      <c r="V28" s="35">
        <f t="shared" si="20"/>
        <v>89.224137931034477</v>
      </c>
      <c r="W28" s="35">
        <f t="shared" si="21"/>
        <v>95.059288537549406</v>
      </c>
      <c r="X28" s="35">
        <f t="shared" si="22"/>
        <v>15.716573531416111</v>
      </c>
      <c r="Y28" s="35">
        <f t="shared" si="23"/>
        <v>91.897233201581045</v>
      </c>
      <c r="Z28" s="35">
        <f t="shared" si="24"/>
        <v>97.73238380809596</v>
      </c>
      <c r="AA28" s="35">
        <f t="shared" si="25"/>
        <v>-2.6730952705465576</v>
      </c>
      <c r="AB28" s="35">
        <f t="shared" si="26"/>
        <v>-2.6730952705465683</v>
      </c>
      <c r="AC28" s="35">
        <f t="shared" si="27"/>
        <v>-2.673095270546554</v>
      </c>
      <c r="AF28">
        <v>1.96</v>
      </c>
      <c r="AG28">
        <v>1.93</v>
      </c>
      <c r="AJ28" t="s">
        <v>172</v>
      </c>
    </row>
    <row r="29" spans="1:36" ht="15" x14ac:dyDescent="0.25">
      <c r="A29">
        <v>1.1499999999999999</v>
      </c>
      <c r="B29">
        <v>9.2799999999999994</v>
      </c>
      <c r="C29">
        <v>20.239999999999998</v>
      </c>
      <c r="D29" s="20">
        <f t="shared" si="3"/>
        <v>2.6730952705465549E-2</v>
      </c>
      <c r="E29" s="17">
        <f>IF(OR($A29="",$B29="",$C29=""),"",A29*'MPTO_working_3-way'!$I28)</f>
        <v>1.1807405956112853</v>
      </c>
      <c r="F29" s="21">
        <f>IF(OR($A29="",$B29="",$C29=""),"",B29*'MPTO_working_3-way'!$I28)</f>
        <v>9.5280632411067199</v>
      </c>
      <c r="G29" s="22">
        <f>IF(OR($A29="",$B29="",$C29=""),"",C29*'MPTO_working_3-way'!$I28)</f>
        <v>20.781034482758621</v>
      </c>
      <c r="H29" s="17">
        <f>IF(OR($A29="",$B29="",$C29=""),"",'MPTO_working_3-way'!E28)</f>
        <v>1.1619058930657007</v>
      </c>
      <c r="I29" s="21">
        <f>IF(OR($A29="",$B29="",$C29=""),"",'MPTO_working_3-way'!F28)</f>
        <v>10.11651154774216</v>
      </c>
      <c r="J29" s="22">
        <f>IF(OR($A29="",$B29="",$C29=""),"",'MPTO_working_3-way'!G28)</f>
        <v>24.693310896087524</v>
      </c>
      <c r="K29" s="17">
        <f>IF(OR($A29="",$B29="",$C29=""),"",'OddsRatio_working_3-way'!H28)</f>
        <v>1.1665807584471848</v>
      </c>
      <c r="L29" s="21">
        <f>IF(OR($A29="",$B29="",$C29=""),"",'OddsRatio_working_3-way'!I28)</f>
        <v>10.195257866284607</v>
      </c>
      <c r="M29" s="22">
        <f>IF(OR($A29="",$B29="",$C29=""),"",'OddsRatio_working_3-way'!J28)</f>
        <v>22.366758616825582</v>
      </c>
      <c r="N29" s="23">
        <f t="shared" si="16"/>
        <v>84.692607649547824</v>
      </c>
      <c r="O29" s="24">
        <f t="shared" si="17"/>
        <v>10.495312370364223</v>
      </c>
      <c r="P29" s="24">
        <f t="shared" si="18"/>
        <v>4.8120799800879448</v>
      </c>
      <c r="Q29" t="s">
        <v>233</v>
      </c>
      <c r="R29" t="s">
        <v>234</v>
      </c>
      <c r="S29" s="48" t="s">
        <v>438</v>
      </c>
      <c r="T29" s="35">
        <v>100</v>
      </c>
      <c r="U29" s="35">
        <f t="shared" si="19"/>
        <v>65.986394557823132</v>
      </c>
      <c r="V29" s="35">
        <f t="shared" si="20"/>
        <v>69.879518072289159</v>
      </c>
      <c r="W29" s="35">
        <f t="shared" si="21"/>
        <v>61.977186311787079</v>
      </c>
      <c r="X29" s="35">
        <f t="shared" si="22"/>
        <v>68.143295615923776</v>
      </c>
      <c r="Y29" s="35">
        <f t="shared" si="23"/>
        <v>72.036419130389802</v>
      </c>
      <c r="Z29" s="35">
        <f t="shared" si="24"/>
        <v>64.134087369887709</v>
      </c>
      <c r="AA29" s="35">
        <f t="shared" si="25"/>
        <v>-2.1569010581006438</v>
      </c>
      <c r="AB29" s="35">
        <f t="shared" si="26"/>
        <v>-2.1569010581006438</v>
      </c>
      <c r="AC29" s="35">
        <f t="shared" si="27"/>
        <v>-2.1569010581006296</v>
      </c>
      <c r="AF29">
        <v>1.34</v>
      </c>
      <c r="AG29">
        <v>3.4</v>
      </c>
      <c r="AJ29" t="s">
        <v>446</v>
      </c>
    </row>
    <row r="30" spans="1:36" s="35" customFormat="1" ht="15" x14ac:dyDescent="0.25">
      <c r="A30">
        <v>2.94</v>
      </c>
      <c r="B30">
        <v>3.32</v>
      </c>
      <c r="C30">
        <v>2.63</v>
      </c>
      <c r="D30" s="20">
        <f t="shared" si="3"/>
        <v>2.1569010581006465E-2</v>
      </c>
      <c r="E30" s="17">
        <f>IF(OR($A30="",$B30="",$C30=""),"",A30*'MPTO_working_3-way'!$I29)</f>
        <v>3.0034128911081588</v>
      </c>
      <c r="F30" s="21">
        <f>IF(OR($A30="",$B30="",$C30=""),"",B30*'MPTO_working_3-way'!$I29)</f>
        <v>3.3916091151289414</v>
      </c>
      <c r="G30" s="22">
        <f>IF(OR($A30="",$B30="",$C30=""),"",C30*'MPTO_working_3-way'!$I29)</f>
        <v>2.686726497828047</v>
      </c>
      <c r="H30" s="17">
        <f>IF(OR($A30="",$B30="",$C30=""),"",'MPTO_working_3-way'!E29)</f>
        <v>3.0034865893449831</v>
      </c>
      <c r="I30" s="21">
        <f>IF(OR($A30="",$B30="",$C30=""),"",'MPTO_working_3-way'!F29)</f>
        <v>3.4011852896607255</v>
      </c>
      <c r="J30" s="22">
        <f>IF(OR($A30="",$B30="",$C30=""),"",'MPTO_working_3-way'!G29)</f>
        <v>2.6806886937886234</v>
      </c>
      <c r="K30" s="17">
        <f>IF(OR($A30="",$B30="",$C30=""),"",'OddsRatio_working_3-way'!H29)</f>
        <v>3.0037487831656864</v>
      </c>
      <c r="L30" s="21">
        <f>IF(OR($A30="",$B30="",$C30=""),"",'OddsRatio_working_3-way'!I29)</f>
        <v>3.3962356582187598</v>
      </c>
      <c r="M30" s="22">
        <f>IF(OR($A30="",$B30="",$C30=""),"",'OddsRatio_working_3-way'!J29)</f>
        <v>2.6835621219381798</v>
      </c>
      <c r="N30" s="23">
        <f t="shared" si="16"/>
        <v>33.295455412093986</v>
      </c>
      <c r="O30" s="24">
        <f t="shared" si="17"/>
        <v>29.484529792637449</v>
      </c>
      <c r="P30" s="24">
        <f t="shared" si="18"/>
        <v>37.220014795268561</v>
      </c>
      <c r="Q30" t="s">
        <v>235</v>
      </c>
      <c r="R30" t="s">
        <v>236</v>
      </c>
      <c r="S30" s="48" t="s">
        <v>438</v>
      </c>
      <c r="T30" s="35">
        <v>100</v>
      </c>
      <c r="U30" s="35">
        <f t="shared" si="19"/>
        <v>20.634920634920633</v>
      </c>
      <c r="V30" s="35">
        <f t="shared" si="20"/>
        <v>84.591679506933744</v>
      </c>
      <c r="W30" s="35">
        <f t="shared" si="21"/>
        <v>91.341991341991331</v>
      </c>
      <c r="X30" s="35">
        <f t="shared" si="22"/>
        <v>24.06632915107491</v>
      </c>
      <c r="Y30" s="35">
        <f t="shared" si="23"/>
        <v>88.023088023088008</v>
      </c>
      <c r="Z30" s="35">
        <f t="shared" si="24"/>
        <v>94.773399858145609</v>
      </c>
      <c r="AA30" s="35">
        <f t="shared" si="25"/>
        <v>-3.4314085161542778</v>
      </c>
      <c r="AB30" s="35">
        <f t="shared" si="26"/>
        <v>-3.4314085161542636</v>
      </c>
      <c r="AC30" s="35">
        <f t="shared" si="27"/>
        <v>-3.4314085161542778</v>
      </c>
      <c r="AD30" s="36"/>
      <c r="AE30" s="36"/>
      <c r="AF30">
        <v>2.19</v>
      </c>
      <c r="AG30">
        <v>1.75</v>
      </c>
      <c r="AH30" s="36"/>
      <c r="AI30" s="36"/>
      <c r="AJ30" t="s">
        <v>446</v>
      </c>
    </row>
    <row r="31" spans="1:36" ht="15" x14ac:dyDescent="0.25">
      <c r="A31">
        <v>1.26</v>
      </c>
      <c r="B31">
        <v>6.49</v>
      </c>
      <c r="C31">
        <v>11.55</v>
      </c>
      <c r="D31" s="20">
        <f t="shared" si="3"/>
        <v>3.4314085161542662E-2</v>
      </c>
      <c r="E31" s="17">
        <f>IF(OR($A31="",$B31="",$C31=""),"",A31*'MPTO_working_3-way'!$I30)</f>
        <v>1.3032357473035439</v>
      </c>
      <c r="F31" s="21">
        <f>IF(OR($A31="",$B31="",$C31=""),"",B31*'MPTO_working_3-way'!$I30)</f>
        <v>6.7126984126984119</v>
      </c>
      <c r="G31" s="22">
        <f>IF(OR($A31="",$B31="",$C31=""),"",C31*'MPTO_working_3-way'!$I30)</f>
        <v>11.946327683615818</v>
      </c>
      <c r="H31" s="17">
        <f>IF(OR($A31="",$B31="",$C31=""),"",'MPTO_working_3-way'!E30)</f>
        <v>1.2784245468852595</v>
      </c>
      <c r="I31" s="21">
        <f>IF(OR($A31="",$B31="",$C31=""),"",'MPTO_working_3-way'!F30)</f>
        <v>7.0104017831628251</v>
      </c>
      <c r="J31" s="22">
        <f>IF(OR($A31="",$B31="",$C31=""),"",'MPTO_working_3-way'!G30)</f>
        <v>13.30812628838016</v>
      </c>
      <c r="K31" s="17">
        <f>IF(OR($A31="",$B31="",$C31=""),"",'OddsRatio_working_3-way'!H30)</f>
        <v>1.2852269955398803</v>
      </c>
      <c r="L31" s="21">
        <f>IF(OR($A31="",$B31="",$C31=""),"",'OddsRatio_working_3-way'!I30)</f>
        <v>7.0226777135151703</v>
      </c>
      <c r="M31" s="22">
        <f>IF(OR($A31="",$B31="",$C31=""),"",'OddsRatio_working_3-way'!J30)</f>
        <v>12.573633857483616</v>
      </c>
      <c r="N31" s="23">
        <f t="shared" si="16"/>
        <v>76.732087964057712</v>
      </c>
      <c r="O31" s="24">
        <f t="shared" si="17"/>
        <v>14.897138803499645</v>
      </c>
      <c r="P31" s="24">
        <f t="shared" si="18"/>
        <v>8.3707732324426587</v>
      </c>
      <c r="Q31" t="s">
        <v>237</v>
      </c>
      <c r="R31" t="s">
        <v>238</v>
      </c>
      <c r="S31" s="48" t="s">
        <v>438</v>
      </c>
      <c r="T31" s="35">
        <v>100</v>
      </c>
      <c r="U31" s="35">
        <f t="shared" si="19"/>
        <v>69.230769230769241</v>
      </c>
      <c r="V31" s="35">
        <f t="shared" si="20"/>
        <v>69.78851963746223</v>
      </c>
      <c r="W31" s="35">
        <f t="shared" si="21"/>
        <v>58.847736625514408</v>
      </c>
      <c r="X31" s="35">
        <f t="shared" si="22"/>
        <v>71.363743737023356</v>
      </c>
      <c r="Y31" s="35">
        <f t="shared" si="23"/>
        <v>71.921494143716359</v>
      </c>
      <c r="Z31" s="35">
        <f t="shared" si="24"/>
        <v>60.98071113176853</v>
      </c>
      <c r="AA31" s="35">
        <f t="shared" si="25"/>
        <v>-2.132974506254115</v>
      </c>
      <c r="AB31" s="35">
        <f t="shared" si="26"/>
        <v>-2.1329745062541292</v>
      </c>
      <c r="AC31" s="35">
        <f t="shared" si="27"/>
        <v>-2.1329745062541221</v>
      </c>
      <c r="AF31">
        <v>1.43</v>
      </c>
      <c r="AG31">
        <v>2.95</v>
      </c>
      <c r="AJ31" t="s">
        <v>446</v>
      </c>
    </row>
    <row r="32" spans="1:36" ht="15" x14ac:dyDescent="0.25">
      <c r="A32">
        <v>3.25</v>
      </c>
      <c r="B32">
        <v>3.31</v>
      </c>
      <c r="C32">
        <v>2.4300000000000002</v>
      </c>
      <c r="D32" s="20">
        <f t="shared" si="3"/>
        <v>2.132974506254115E-2</v>
      </c>
      <c r="E32" s="17">
        <f>IF(OR($A32="",$B32="",$C32=""),"",A32*'MPTO_working_3-way'!$I31)</f>
        <v>3.3193216714532587</v>
      </c>
      <c r="F32" s="21">
        <f>IF(OR($A32="",$B32="",$C32=""),"",B32*'MPTO_working_3-way'!$I31)</f>
        <v>3.3806014561570112</v>
      </c>
      <c r="G32" s="22">
        <f>IF(OR($A32="",$B32="",$C32=""),"",C32*'MPTO_working_3-way'!$I31)</f>
        <v>2.4818312805019751</v>
      </c>
      <c r="H32" s="17">
        <f>IF(OR($A32="",$B32="",$C32=""),"",'MPTO_working_3-way'!E31)</f>
        <v>3.3268748415779941</v>
      </c>
      <c r="I32" s="21">
        <f>IF(OR($A32="",$B32="",$C32=""),"",'MPTO_working_3-way'!F31)</f>
        <v>3.3897743346909484</v>
      </c>
      <c r="J32" s="22">
        <f>IF(OR($A32="",$B32="",$C32=""),"",'MPTO_working_3-way'!G31)</f>
        <v>2.4727214395115231</v>
      </c>
      <c r="K32" s="17">
        <f>IF(OR($A32="",$B32="",$C32=""),"",'OddsRatio_working_3-way'!H31)</f>
        <v>3.3236034542384565</v>
      </c>
      <c r="L32" s="21">
        <f>IF(OR($A32="",$B32="",$C32=""),"",'OddsRatio_working_3-way'!I31)</f>
        <v>3.3855662130181488</v>
      </c>
      <c r="M32" s="22">
        <f>IF(OR($A32="",$B32="",$C32=""),"",'OddsRatio_working_3-way'!J31)</f>
        <v>2.4767790842493298</v>
      </c>
      <c r="N32" s="23">
        <f t="shared" si="16"/>
        <v>30.126637276530722</v>
      </c>
      <c r="O32" s="24">
        <f t="shared" si="17"/>
        <v>29.580535090249192</v>
      </c>
      <c r="P32" s="24">
        <f t="shared" si="18"/>
        <v>40.292827633220099</v>
      </c>
      <c r="Q32" t="s">
        <v>239</v>
      </c>
      <c r="R32" t="s">
        <v>240</v>
      </c>
      <c r="S32" s="48" t="s">
        <v>438</v>
      </c>
      <c r="T32" s="35">
        <v>100</v>
      </c>
      <c r="U32" s="35">
        <f t="shared" si="19"/>
        <v>40.119760479041922</v>
      </c>
      <c r="V32" s="35">
        <f t="shared" si="20"/>
        <v>77.011494252873561</v>
      </c>
      <c r="W32" s="35">
        <f t="shared" si="21"/>
        <v>80.582524271844662</v>
      </c>
      <c r="X32" s="35">
        <f t="shared" si="22"/>
        <v>42.405981475281777</v>
      </c>
      <c r="Y32" s="35">
        <f t="shared" si="23"/>
        <v>79.297715249113438</v>
      </c>
      <c r="Z32" s="35">
        <f t="shared" si="24"/>
        <v>82.868745268084538</v>
      </c>
      <c r="AA32" s="35">
        <f t="shared" si="25"/>
        <v>-2.2862209962398552</v>
      </c>
      <c r="AB32" s="35">
        <f t="shared" si="26"/>
        <v>-2.2862209962398765</v>
      </c>
      <c r="AC32" s="35">
        <f t="shared" si="27"/>
        <v>-2.2862209962398765</v>
      </c>
      <c r="AF32">
        <v>2.2400000000000002</v>
      </c>
      <c r="AG32">
        <v>1.71</v>
      </c>
      <c r="AJ32" t="s">
        <v>446</v>
      </c>
    </row>
    <row r="33" spans="1:36" ht="15" x14ac:dyDescent="0.25">
      <c r="A33">
        <v>1.67</v>
      </c>
      <c r="B33">
        <v>4.3499999999999996</v>
      </c>
      <c r="C33">
        <v>5.15</v>
      </c>
      <c r="D33" s="20">
        <f t="shared" si="3"/>
        <v>2.2862209962398738E-2</v>
      </c>
      <c r="E33" s="17">
        <f>IF(OR($A33="",$B33="",$C33=""),"",A33*'MPTO_working_3-way'!$I32)</f>
        <v>1.7081798906372059</v>
      </c>
      <c r="F33" s="21">
        <f>IF(OR($A33="",$B33="",$C33=""),"",B33*'MPTO_working_3-way'!$I32)</f>
        <v>4.4494506133364338</v>
      </c>
      <c r="G33" s="22">
        <f>IF(OR($A33="",$B33="",$C33=""),"",C33*'MPTO_working_3-way'!$I32)</f>
        <v>5.2677403813063535</v>
      </c>
      <c r="H33" s="17">
        <f>IF(OR($A33="",$B33="",$C33=""),"",'MPTO_working_3-way'!E32)</f>
        <v>1.6915274442774484</v>
      </c>
      <c r="I33" s="21">
        <f>IF(OR($A33="",$B33="",$C33=""),"",'MPTO_working_3-way'!F32)</f>
        <v>4.499147664922579</v>
      </c>
      <c r="J33" s="22">
        <f>IF(OR($A33="",$B33="",$C33=""),"",'MPTO_working_3-way'!G32)</f>
        <v>5.3603776355866755</v>
      </c>
      <c r="K33" s="17">
        <f>IF(OR($A33="",$B33="",$C33=""),"",'OddsRatio_working_3-way'!H32)</f>
        <v>1.6973782993050253</v>
      </c>
      <c r="L33" s="21">
        <f>IF(OR($A33="",$B33="",$C33=""),"",'OddsRatio_working_3-way'!I32)</f>
        <v>4.4868914965251268</v>
      </c>
      <c r="M33" s="22">
        <f>IF(OR($A33="",$B33="",$C33=""),"",'OddsRatio_working_3-way'!J32)</f>
        <v>5.3195820031579943</v>
      </c>
      <c r="N33" s="23">
        <f t="shared" si="16"/>
        <v>58.541843600966871</v>
      </c>
      <c r="O33" s="24">
        <f t="shared" si="17"/>
        <v>22.474684784739011</v>
      </c>
      <c r="P33" s="24">
        <f t="shared" si="18"/>
        <v>18.98347161429411</v>
      </c>
      <c r="Q33" t="s">
        <v>241</v>
      </c>
      <c r="R33" t="s">
        <v>242</v>
      </c>
      <c r="S33" s="48" t="s">
        <v>438</v>
      </c>
      <c r="T33" s="35">
        <v>100</v>
      </c>
      <c r="U33" s="35">
        <f t="shared" si="19"/>
        <v>53.271028037383175</v>
      </c>
      <c r="V33" s="35">
        <f t="shared" si="20"/>
        <v>71.910112359550567</v>
      </c>
      <c r="W33" s="35">
        <f t="shared" si="21"/>
        <v>72.527472527472526</v>
      </c>
      <c r="X33" s="35">
        <f t="shared" si="22"/>
        <v>55.562415112976907</v>
      </c>
      <c r="Y33" s="35">
        <f t="shared" si="23"/>
        <v>74.201499435144285</v>
      </c>
      <c r="Z33" s="35">
        <f t="shared" si="24"/>
        <v>74.818859603066272</v>
      </c>
      <c r="AA33" s="35">
        <f t="shared" si="25"/>
        <v>-2.2913870755937324</v>
      </c>
      <c r="AB33" s="35">
        <f t="shared" si="26"/>
        <v>-2.2913870755937182</v>
      </c>
      <c r="AC33" s="35">
        <f t="shared" si="27"/>
        <v>-2.2913870755937467</v>
      </c>
      <c r="AF33">
        <v>1.63</v>
      </c>
      <c r="AG33">
        <v>2.4</v>
      </c>
      <c r="AJ33" t="s">
        <v>446</v>
      </c>
    </row>
    <row r="34" spans="1:36" ht="15" x14ac:dyDescent="0.25">
      <c r="A34">
        <v>2.14</v>
      </c>
      <c r="B34">
        <v>3.56</v>
      </c>
      <c r="C34">
        <v>3.64</v>
      </c>
      <c r="D34" s="20">
        <f t="shared" si="3"/>
        <v>2.2913870755937316E-2</v>
      </c>
      <c r="E34" s="17">
        <f>IF(OR($A34="",$B34="",$C34=""),"",A34*'MPTO_working_3-way'!$I33)</f>
        <v>2.189035683417706</v>
      </c>
      <c r="F34" s="21">
        <f>IF(OR($A34="",$B34="",$C34=""),"",B34*'MPTO_working_3-way'!$I33)</f>
        <v>3.6415733798911369</v>
      </c>
      <c r="G34" s="22">
        <f>IF(OR($A34="",$B34="",$C34=""),"",C34*'MPTO_working_3-way'!$I33)</f>
        <v>3.7234064895516119</v>
      </c>
      <c r="H34" s="17">
        <f>IF(OR($A34="",$B34="",$C34=""),"",'MPTO_working_3-way'!E33)</f>
        <v>2.1755600242009785</v>
      </c>
      <c r="I34" s="21">
        <f>IF(OR($A34="",$B34="",$C34=""),"",'MPTO_working_3-way'!F33)</f>
        <v>3.6595060935956014</v>
      </c>
      <c r="J34" s="22">
        <f>IF(OR($A34="",$B34="",$C34=""),"",'MPTO_working_3-way'!G33)</f>
        <v>3.7440939098575972</v>
      </c>
      <c r="K34" s="17">
        <f>IF(OR($A34="",$B34="",$C34=""),"",'OddsRatio_working_3-way'!H33)</f>
        <v>2.1811174588870972</v>
      </c>
      <c r="L34" s="21">
        <f>IF(OR($A34="",$B34="",$C34=""),"",'OddsRatio_working_3-way'!I33)</f>
        <v>3.6523339427640078</v>
      </c>
      <c r="M34" s="22">
        <f>IF(OR($A34="",$B34="",$C34=""),"",'OddsRatio_working_3-way'!J33)</f>
        <v>3.7352193784753829</v>
      </c>
      <c r="N34" s="23">
        <f t="shared" si="16"/>
        <v>45.682215578994864</v>
      </c>
      <c r="O34" s="24">
        <f t="shared" si="17"/>
        <v>27.460657679508149</v>
      </c>
      <c r="P34" s="24">
        <f t="shared" si="18"/>
        <v>26.857126741496984</v>
      </c>
      <c r="Q34" t="s">
        <v>243</v>
      </c>
      <c r="R34" t="s">
        <v>244</v>
      </c>
      <c r="S34" s="48" t="s">
        <v>438</v>
      </c>
      <c r="T34" s="35">
        <v>100</v>
      </c>
      <c r="U34" s="35">
        <f t="shared" si="19"/>
        <v>57.627118644067799</v>
      </c>
      <c r="V34" s="35">
        <f t="shared" si="20"/>
        <v>71.671388101982998</v>
      </c>
      <c r="W34" s="35">
        <f t="shared" si="21"/>
        <v>68.55345911949685</v>
      </c>
      <c r="X34" s="35">
        <f t="shared" si="22"/>
        <v>59.775152778520145</v>
      </c>
      <c r="Y34" s="35">
        <f t="shared" si="23"/>
        <v>73.819422236435344</v>
      </c>
      <c r="Z34" s="35">
        <f t="shared" si="24"/>
        <v>70.701493253949209</v>
      </c>
      <c r="AA34" s="35">
        <f t="shared" si="25"/>
        <v>-2.1480341344523453</v>
      </c>
      <c r="AB34" s="35">
        <f t="shared" si="26"/>
        <v>-2.1480341344523453</v>
      </c>
      <c r="AC34" s="35">
        <f t="shared" si="27"/>
        <v>-2.1480341344523595</v>
      </c>
      <c r="AF34">
        <v>1.96</v>
      </c>
      <c r="AG34">
        <v>1.94</v>
      </c>
      <c r="AJ34" t="s">
        <v>446</v>
      </c>
    </row>
    <row r="35" spans="1:36" s="35" customFormat="1" ht="15" x14ac:dyDescent="0.25">
      <c r="A35">
        <v>2.36</v>
      </c>
      <c r="B35">
        <v>3.53</v>
      </c>
      <c r="C35">
        <v>3.18</v>
      </c>
      <c r="D35" s="20">
        <f t="shared" si="3"/>
        <v>2.1480341344523479E-2</v>
      </c>
      <c r="E35" s="17">
        <f>IF(OR($A35="",$B35="",$C35=""),"",A35*'MPTO_working_3-way'!$I34)</f>
        <v>2.4106936055730754</v>
      </c>
      <c r="F35" s="21">
        <f>IF(OR($A35="",$B35="",$C35=""),"",B35*'MPTO_working_3-way'!$I34)</f>
        <v>3.6058256049461677</v>
      </c>
      <c r="G35" s="22">
        <f>IF(OR($A35="",$B35="",$C35=""),"",C35*'MPTO_working_3-way'!$I34)</f>
        <v>3.2483074854755847</v>
      </c>
      <c r="H35" s="17">
        <f>IF(OR($A35="",$B35="",$C35=""),"",'MPTO_working_3-way'!E34)</f>
        <v>2.400564421986989</v>
      </c>
      <c r="I35" s="21">
        <f>IF(OR($A35="",$B35="",$C35=""),"",'MPTO_working_3-way'!F34)</f>
        <v>3.6215350281134806</v>
      </c>
      <c r="J35" s="22">
        <f>IF(OR($A35="",$B35="",$C35=""),"",'MPTO_working_3-way'!G34)</f>
        <v>3.2540929694148355</v>
      </c>
      <c r="K35" s="17">
        <f>IF(OR($A35="",$B35="",$C35=""),"",'OddsRatio_working_3-way'!H34)</f>
        <v>2.4050313761522251</v>
      </c>
      <c r="L35" s="21">
        <f>IF(OR($A35="",$B35="",$C35=""),"",'OddsRatio_working_3-way'!I34)</f>
        <v>3.6137716041655379</v>
      </c>
      <c r="M35" s="22">
        <f>IF(OR($A35="",$B35="",$C35=""),"",'OddsRatio_working_3-way'!J34)</f>
        <v>3.2521826470675381</v>
      </c>
      <c r="N35" s="23">
        <f t="shared" si="16"/>
        <v>41.481837330475592</v>
      </c>
      <c r="O35" s="24">
        <f t="shared" si="17"/>
        <v>27.732899745020511</v>
      </c>
      <c r="P35" s="24">
        <f t="shared" si="18"/>
        <v>30.785262924503897</v>
      </c>
      <c r="Q35" t="s">
        <v>245</v>
      </c>
      <c r="R35" t="s">
        <v>246</v>
      </c>
      <c r="S35" s="48" t="s">
        <v>438</v>
      </c>
      <c r="T35" s="35">
        <v>100</v>
      </c>
      <c r="U35" s="35">
        <f t="shared" si="19"/>
        <v>84.615384615384613</v>
      </c>
      <c r="V35" s="35">
        <f t="shared" si="20"/>
        <v>76.744186046511629</v>
      </c>
      <c r="W35" s="35">
        <f t="shared" si="21"/>
        <v>35.897435897435898</v>
      </c>
      <c r="X35" s="35">
        <f t="shared" si="22"/>
        <v>87.358378056052459</v>
      </c>
      <c r="Y35" s="35">
        <f t="shared" si="23"/>
        <v>79.487179487179489</v>
      </c>
      <c r="Z35" s="35">
        <f t="shared" si="24"/>
        <v>38.640429338103758</v>
      </c>
      <c r="AA35" s="35">
        <f t="shared" si="25"/>
        <v>-2.7429934406678456</v>
      </c>
      <c r="AB35" s="35">
        <f t="shared" si="26"/>
        <v>-2.7429934406678598</v>
      </c>
      <c r="AC35" s="35">
        <f t="shared" si="27"/>
        <v>-2.7429934406678598</v>
      </c>
      <c r="AD35" s="36"/>
      <c r="AE35" s="36"/>
      <c r="AF35">
        <v>1.97</v>
      </c>
      <c r="AG35">
        <v>1.93</v>
      </c>
      <c r="AH35" s="36"/>
      <c r="AI35" s="36"/>
      <c r="AJ35" t="s">
        <v>446</v>
      </c>
    </row>
    <row r="36" spans="1:36" ht="15" x14ac:dyDescent="0.25">
      <c r="A36">
        <v>6.5</v>
      </c>
      <c r="B36">
        <v>4.3</v>
      </c>
      <c r="C36">
        <v>1.56</v>
      </c>
      <c r="D36" s="20">
        <f t="shared" si="3"/>
        <v>2.7429934406678402E-2</v>
      </c>
      <c r="E36" s="17">
        <f>IF(OR($A36="",$B36="",$C36=""),"",A36*'MPTO_working_3-way'!$I35)</f>
        <v>6.6782945736434094</v>
      </c>
      <c r="F36" s="21">
        <f>IF(OR($A36="",$B36="",$C36=""),"",B36*'MPTO_working_3-way'!$I35)</f>
        <v>4.4179487179487174</v>
      </c>
      <c r="G36" s="22">
        <f>IF(OR($A36="",$B36="",$C36=""),"",C36*'MPTO_working_3-way'!$I35)</f>
        <v>1.6027906976744184</v>
      </c>
      <c r="H36" s="17">
        <f>IF(OR($A36="",$B36="",$C36=""),"",'MPTO_working_3-way'!E35)</f>
        <v>6.910714285714282</v>
      </c>
      <c r="I36" s="21">
        <f>IF(OR($A36="",$B36="",$C36=""),"",'MPTO_working_3-way'!F35)</f>
        <v>4.4759786476868308</v>
      </c>
      <c r="J36" s="22">
        <f>IF(OR($A36="",$B36="",$C36=""),"",'MPTO_working_3-way'!G35)</f>
        <v>1.582573136206354</v>
      </c>
      <c r="K36" s="17">
        <f>IF(OR($A36="",$B36="",$C36=""),"",'OddsRatio_working_3-way'!H35)</f>
        <v>6.7889877706609232</v>
      </c>
      <c r="L36" s="21">
        <f>IF(OR($A36="",$B36="",$C36=""),"",'OddsRatio_working_3-way'!I35)</f>
        <v>4.4733926623965532</v>
      </c>
      <c r="M36" s="22">
        <f>IF(OR($A36="",$B36="",$C36=""),"",'OddsRatio_working_3-way'!J35)</f>
        <v>1.5894242093763851</v>
      </c>
      <c r="N36" s="23">
        <f t="shared" si="16"/>
        <v>14.973882762623333</v>
      </c>
      <c r="O36" s="24">
        <f t="shared" si="17"/>
        <v>22.634939059779459</v>
      </c>
      <c r="P36" s="24">
        <f t="shared" si="18"/>
        <v>62.391178177597219</v>
      </c>
      <c r="Q36" t="s">
        <v>247</v>
      </c>
      <c r="R36" t="s">
        <v>248</v>
      </c>
      <c r="S36" s="48" t="s">
        <v>438</v>
      </c>
      <c r="T36" s="35">
        <v>100</v>
      </c>
      <c r="U36" s="35">
        <f t="shared" si="19"/>
        <v>67.637540453074436</v>
      </c>
      <c r="V36" s="35">
        <f t="shared" si="20"/>
        <v>71.346704871060169</v>
      </c>
      <c r="W36" s="35">
        <f t="shared" si="21"/>
        <v>58.333333333333336</v>
      </c>
      <c r="X36" s="35">
        <f t="shared" si="22"/>
        <v>70.319961795606488</v>
      </c>
      <c r="Y36" s="35">
        <f t="shared" si="23"/>
        <v>74.029126213592235</v>
      </c>
      <c r="Z36" s="35">
        <f t="shared" si="24"/>
        <v>61.015754675865395</v>
      </c>
      <c r="AA36" s="35">
        <f t="shared" si="25"/>
        <v>-2.6824213425320522</v>
      </c>
      <c r="AB36" s="35">
        <f t="shared" si="26"/>
        <v>-2.6824213425320664</v>
      </c>
      <c r="AC36" s="35">
        <f t="shared" si="27"/>
        <v>-2.6824213425320593</v>
      </c>
      <c r="AF36">
        <v>1.83</v>
      </c>
      <c r="AG36">
        <v>2.08</v>
      </c>
      <c r="AJ36" t="s">
        <v>446</v>
      </c>
    </row>
    <row r="37" spans="1:36" ht="15" x14ac:dyDescent="0.25">
      <c r="A37">
        <v>3.09</v>
      </c>
      <c r="B37">
        <v>3.49</v>
      </c>
      <c r="C37">
        <v>2.4</v>
      </c>
      <c r="D37" s="20">
        <f t="shared" si="3"/>
        <v>2.6824213425320709E-2</v>
      </c>
      <c r="E37" s="17">
        <f>IF(OR($A37="",$B37="",$C37=""),"",A37*'MPTO_working_3-way'!$I36)</f>
        <v>3.172886819484241</v>
      </c>
      <c r="F37" s="21">
        <f>IF(OR($A37="",$B37="",$C37=""),"",B37*'MPTO_working_3-way'!$I36)</f>
        <v>3.5836165048543696</v>
      </c>
      <c r="G37" s="22">
        <f>IF(OR($A37="",$B37="",$C37=""),"",C37*'MPTO_working_3-way'!$I36)</f>
        <v>2.4643781122207695</v>
      </c>
      <c r="H37" s="17">
        <f>IF(OR($A37="",$B37="",$C37=""),"",'MPTO_working_3-way'!E36)</f>
        <v>3.1777992235327055</v>
      </c>
      <c r="I37" s="21">
        <f>IF(OR($A37="",$B37="",$C37=""),"",'MPTO_working_3-way'!F36)</f>
        <v>3.6024151724944264</v>
      </c>
      <c r="J37" s="22">
        <f>IF(OR($A37="",$B37="",$C37=""),"",'MPTO_working_3-way'!G36)</f>
        <v>2.4526319380479649</v>
      </c>
      <c r="K37" s="17">
        <f>IF(OR($A37="",$B37="",$C37=""),"",'OddsRatio_working_3-way'!H36)</f>
        <v>3.1764037955123805</v>
      </c>
      <c r="L37" s="21">
        <f>IF(OR($A37="",$B37="",$C37=""),"",'OddsRatio_working_3-way'!I36)</f>
        <v>3.5929404070936988</v>
      </c>
      <c r="M37" s="22">
        <f>IF(OR($A37="",$B37="",$C37=""),"",'OddsRatio_working_3-way'!J36)</f>
        <v>2.4578781405346093</v>
      </c>
      <c r="N37" s="23">
        <f t="shared" si="16"/>
        <v>31.517039746238158</v>
      </c>
      <c r="O37" s="24">
        <f t="shared" si="17"/>
        <v>27.904771580480205</v>
      </c>
      <c r="P37" s="24">
        <f t="shared" si="18"/>
        <v>40.578188673281637</v>
      </c>
      <c r="Q37" t="s">
        <v>249</v>
      </c>
      <c r="R37" t="s">
        <v>81</v>
      </c>
      <c r="S37" s="48" t="s">
        <v>438</v>
      </c>
      <c r="T37" s="35">
        <v>100</v>
      </c>
      <c r="U37" s="35">
        <f t="shared" si="19"/>
        <v>69.879518072289159</v>
      </c>
      <c r="V37" s="35">
        <f t="shared" si="20"/>
        <v>70.326409495548958</v>
      </c>
      <c r="W37" s="35">
        <f t="shared" si="21"/>
        <v>57.081545064377686</v>
      </c>
      <c r="X37" s="35">
        <f t="shared" si="22"/>
        <v>72.592045440073363</v>
      </c>
      <c r="Y37" s="35">
        <f t="shared" si="23"/>
        <v>73.038936863333163</v>
      </c>
      <c r="Z37" s="35">
        <f t="shared" si="24"/>
        <v>59.794072432161883</v>
      </c>
      <c r="AA37" s="35">
        <f t="shared" si="25"/>
        <v>-2.7125273677842046</v>
      </c>
      <c r="AB37" s="35">
        <f t="shared" si="26"/>
        <v>-2.7125273677842046</v>
      </c>
      <c r="AC37" s="35">
        <f t="shared" si="27"/>
        <v>-2.7125273677841975</v>
      </c>
      <c r="AF37">
        <v>2.0299999999999998</v>
      </c>
      <c r="AG37">
        <v>1.88</v>
      </c>
      <c r="AJ37" t="s">
        <v>84</v>
      </c>
    </row>
    <row r="38" spans="1:36" ht="15" x14ac:dyDescent="0.25">
      <c r="A38">
        <v>3.32</v>
      </c>
      <c r="B38">
        <v>3.37</v>
      </c>
      <c r="C38">
        <v>2.33</v>
      </c>
      <c r="D38" s="20">
        <f t="shared" si="3"/>
        <v>2.712527367784201E-2</v>
      </c>
      <c r="E38" s="17">
        <f>IF(OR($A38="",$B38="",$C38=""),"",A38*'MPTO_working_3-way'!$I37)</f>
        <v>3.4100559086104352</v>
      </c>
      <c r="F38" s="21">
        <f>IF(OR($A38="",$B38="",$C38=""),"",B38*'MPTO_working_3-way'!$I37)</f>
        <v>3.4614121722943278</v>
      </c>
      <c r="G38" s="22">
        <f>IF(OR($A38="",$B38="",$C38=""),"",C38*'MPTO_working_3-way'!$I37)</f>
        <v>2.3932018876693721</v>
      </c>
      <c r="H38" s="17">
        <f>IF(OR($A38="",$B38="",$C38=""),"",'MPTO_working_3-way'!E37)</f>
        <v>3.4227461721588859</v>
      </c>
      <c r="I38" s="21">
        <f>IF(OR($A38="",$B38="",$C38=""),"",'MPTO_working_3-way'!F37)</f>
        <v>3.4759136044294334</v>
      </c>
      <c r="J38" s="22">
        <f>IF(OR($A38="",$B38="",$C38=""),"",'MPTO_working_3-way'!G37)</f>
        <v>2.3801431806467526</v>
      </c>
      <c r="K38" s="17">
        <f>IF(OR($A38="",$B38="",$C38=""),"",'OddsRatio_working_3-way'!H37)</f>
        <v>3.4173493615953077</v>
      </c>
      <c r="L38" s="21">
        <f>IF(OR($A38="",$B38="",$C38=""),"",'OddsRatio_working_3-way'!I37)</f>
        <v>3.4694474081814151</v>
      </c>
      <c r="M38" s="22">
        <f>IF(OR($A38="",$B38="",$C38=""),"",'OddsRatio_working_3-way'!J37)</f>
        <v>2.385808039190414</v>
      </c>
      <c r="N38" s="23">
        <f t="shared" si="16"/>
        <v>29.325032398295498</v>
      </c>
      <c r="O38" s="24">
        <f t="shared" si="17"/>
        <v>28.889942896837102</v>
      </c>
      <c r="P38" s="24">
        <f t="shared" si="18"/>
        <v>41.785024704867396</v>
      </c>
      <c r="Q38" t="s">
        <v>70</v>
      </c>
      <c r="R38" t="s">
        <v>77</v>
      </c>
      <c r="S38" s="48" t="s">
        <v>438</v>
      </c>
      <c r="T38" s="35">
        <v>100</v>
      </c>
      <c r="U38" s="35">
        <f t="shared" si="19"/>
        <v>58.50622406639004</v>
      </c>
      <c r="V38" s="35">
        <f t="shared" si="20"/>
        <v>70.238095238095241</v>
      </c>
      <c r="W38" s="35">
        <f t="shared" si="21"/>
        <v>68.55345911949685</v>
      </c>
      <c r="X38" s="35">
        <f t="shared" si="22"/>
        <v>61.208445642407902</v>
      </c>
      <c r="Y38" s="35">
        <f t="shared" si="23"/>
        <v>72.940316814113103</v>
      </c>
      <c r="Z38" s="35">
        <f t="shared" si="24"/>
        <v>71.255680695514712</v>
      </c>
      <c r="AA38" s="35">
        <f t="shared" si="25"/>
        <v>-2.7022215760178625</v>
      </c>
      <c r="AB38" s="35">
        <f t="shared" si="26"/>
        <v>-2.7022215760178625</v>
      </c>
      <c r="AC38" s="35">
        <f t="shared" si="27"/>
        <v>-2.7022215760178625</v>
      </c>
      <c r="AF38">
        <v>2.12</v>
      </c>
      <c r="AG38">
        <v>1.79</v>
      </c>
      <c r="AJ38" t="s">
        <v>84</v>
      </c>
    </row>
    <row r="39" spans="1:36" ht="15" x14ac:dyDescent="0.25">
      <c r="A39">
        <v>2.41</v>
      </c>
      <c r="B39">
        <v>3.36</v>
      </c>
      <c r="C39">
        <v>3.18</v>
      </c>
      <c r="D39" s="20">
        <f t="shared" si="3"/>
        <v>2.7022215760178492E-2</v>
      </c>
      <c r="E39" s="17">
        <f>IF(OR($A39="",$B39="",$C39=""),"",A39*'MPTO_working_3-way'!$I38)</f>
        <v>2.4751235399820302</v>
      </c>
      <c r="F39" s="21">
        <f>IF(OR($A39="",$B39="",$C39=""),"",B39*'MPTO_working_3-way'!$I38)</f>
        <v>3.4507946449541995</v>
      </c>
      <c r="G39" s="22">
        <f>IF(OR($A39="",$B39="",$C39=""),"",C39*'MPTO_working_3-way'!$I38)</f>
        <v>3.2659306461173676</v>
      </c>
      <c r="H39" s="17">
        <f>IF(OR($A39="",$B39="",$C39=""),"",'MPTO_working_3-way'!E38)</f>
        <v>2.4634767761078882</v>
      </c>
      <c r="I39" s="21">
        <f>IF(OR($A39="",$B39="",$C39=""),"",'MPTO_working_3-way'!F38)</f>
        <v>3.4648636895009801</v>
      </c>
      <c r="J39" s="22">
        <f>IF(OR($A39="",$B39="",$C39=""),"",'MPTO_working_3-way'!G38)</f>
        <v>3.2737724609365064</v>
      </c>
      <c r="K39" s="17">
        <f>IF(OR($A39="",$B39="",$C39=""),"",'OddsRatio_working_3-way'!H38)</f>
        <v>2.4686438866924267</v>
      </c>
      <c r="L39" s="21">
        <f>IF(OR($A39="",$B39="",$C39=""),"",'OddsRatio_working_3-way'!I38)</f>
        <v>3.4581557252440613</v>
      </c>
      <c r="M39" s="22">
        <f>IF(OR($A39="",$B39="",$C39=""),"",'OddsRatio_working_3-way'!J38)</f>
        <v>3.2706692716237513</v>
      </c>
      <c r="N39" s="23">
        <f t="shared" si="16"/>
        <v>40.402023731197687</v>
      </c>
      <c r="O39" s="24">
        <f t="shared" si="17"/>
        <v>28.978832497674528</v>
      </c>
      <c r="P39" s="24">
        <f t="shared" si="18"/>
        <v>30.619143771127806</v>
      </c>
      <c r="Q39" t="s">
        <v>71</v>
      </c>
      <c r="R39" t="s">
        <v>69</v>
      </c>
      <c r="S39" s="48" t="s">
        <v>438</v>
      </c>
      <c r="T39" s="35">
        <v>100</v>
      </c>
      <c r="U39" s="35">
        <f t="shared" si="19"/>
        <v>68.55345911949685</v>
      </c>
      <c r="V39" s="35">
        <f t="shared" si="20"/>
        <v>70.326409495548958</v>
      </c>
      <c r="W39" s="35">
        <f t="shared" si="21"/>
        <v>58.333333333333336</v>
      </c>
      <c r="X39" s="35">
        <f t="shared" si="22"/>
        <v>71.340257171117699</v>
      </c>
      <c r="Y39" s="35">
        <f t="shared" si="23"/>
        <v>73.113207547169807</v>
      </c>
      <c r="Z39" s="35">
        <f t="shared" si="24"/>
        <v>61.120131384954178</v>
      </c>
      <c r="AA39" s="35">
        <f t="shared" si="25"/>
        <v>-2.786798051620849</v>
      </c>
      <c r="AB39" s="35">
        <f t="shared" si="26"/>
        <v>-2.786798051620849</v>
      </c>
      <c r="AC39" s="35">
        <f t="shared" si="27"/>
        <v>-2.7867980516208419</v>
      </c>
      <c r="AF39">
        <v>2.13</v>
      </c>
      <c r="AG39">
        <v>1.79</v>
      </c>
      <c r="AJ39" t="s">
        <v>84</v>
      </c>
    </row>
    <row r="40" spans="1:36" ht="15" x14ac:dyDescent="0.25">
      <c r="A40">
        <v>3.18</v>
      </c>
      <c r="B40">
        <v>3.37</v>
      </c>
      <c r="C40">
        <v>2.4</v>
      </c>
      <c r="D40" s="20">
        <f t="shared" si="3"/>
        <v>2.7867980516208535E-2</v>
      </c>
      <c r="E40" s="17">
        <f>IF(OR($A40="",$B40="",$C40=""),"",A40*'MPTO_working_3-way'!$I39)</f>
        <v>3.2686201780415431</v>
      </c>
      <c r="F40" s="21">
        <f>IF(OR($A40="",$B40="",$C40=""),"",B40*'MPTO_working_3-way'!$I39)</f>
        <v>3.4639150943396229</v>
      </c>
      <c r="G40" s="22">
        <f>IF(OR($A40="",$B40="",$C40=""),"",C40*'MPTO_working_3-way'!$I39)</f>
        <v>2.4668831532389004</v>
      </c>
      <c r="H40" s="17">
        <f>IF(OR($A40="",$B40="",$C40=""),"",'MPTO_working_3-way'!E39)</f>
        <v>3.276796771086548</v>
      </c>
      <c r="I40" s="21">
        <f>IF(OR($A40="",$B40="",$C40=""),"",'MPTO_working_3-way'!F39)</f>
        <v>3.4789073025045041</v>
      </c>
      <c r="J40" s="22">
        <f>IF(OR($A40="",$B40="",$C40=""),"",'MPTO_working_3-way'!G39)</f>
        <v>2.454726618869826</v>
      </c>
      <c r="K40" s="17">
        <f>IF(OR($A40="",$B40="",$C40=""),"",'OddsRatio_working_3-way'!H39)</f>
        <v>3.2735948064386551</v>
      </c>
      <c r="L40" s="21">
        <f>IF(OR($A40="",$B40="",$C40=""),"",'OddsRatio_working_3-way'!I39)</f>
        <v>3.4717521519539511</v>
      </c>
      <c r="M40" s="22">
        <f>IF(OR($A40="",$B40="",$C40=""),"",'OddsRatio_working_3-way'!J39)</f>
        <v>2.4601067564284942</v>
      </c>
      <c r="N40" s="23">
        <f t="shared" si="16"/>
        <v>30.593949297564738</v>
      </c>
      <c r="O40" s="24">
        <f t="shared" si="17"/>
        <v>28.869067883161982</v>
      </c>
      <c r="P40" s="24">
        <f t="shared" si="18"/>
        <v>40.536982819273284</v>
      </c>
      <c r="Q40" t="s">
        <v>74</v>
      </c>
      <c r="R40" t="s">
        <v>79</v>
      </c>
      <c r="S40" s="48" t="s">
        <v>438</v>
      </c>
      <c r="T40" s="35">
        <v>100</v>
      </c>
      <c r="U40" s="35">
        <f t="shared" si="19"/>
        <v>60</v>
      </c>
      <c r="V40" s="35">
        <f t="shared" si="20"/>
        <v>68.55345911949685</v>
      </c>
      <c r="W40" s="35">
        <f t="shared" si="21"/>
        <v>68.652037617554868</v>
      </c>
      <c r="X40" s="35">
        <f t="shared" si="22"/>
        <v>62.79450326294829</v>
      </c>
      <c r="Y40" s="35">
        <f t="shared" si="23"/>
        <v>71.347962382445147</v>
      </c>
      <c r="Z40" s="35">
        <f t="shared" si="24"/>
        <v>71.44654088050315</v>
      </c>
      <c r="AA40" s="35">
        <f t="shared" si="25"/>
        <v>-2.7945032629482895</v>
      </c>
      <c r="AB40" s="35">
        <f t="shared" si="26"/>
        <v>-2.7945032629482967</v>
      </c>
      <c r="AC40" s="35">
        <f t="shared" si="27"/>
        <v>-2.7945032629482824</v>
      </c>
      <c r="AF40">
        <v>2.16</v>
      </c>
      <c r="AG40">
        <v>1.77</v>
      </c>
      <c r="AJ40" t="s">
        <v>84</v>
      </c>
    </row>
    <row r="41" spans="1:36" s="35" customFormat="1" ht="15" x14ac:dyDescent="0.25">
      <c r="A41">
        <v>2.5</v>
      </c>
      <c r="B41">
        <v>3.18</v>
      </c>
      <c r="C41">
        <v>3.19</v>
      </c>
      <c r="D41" s="20">
        <f t="shared" si="3"/>
        <v>2.7945032629483002E-2</v>
      </c>
      <c r="E41" s="17">
        <f>IF(OR($A41="",$B41="",$C41=""),"",A41*'MPTO_working_3-way'!$I40)</f>
        <v>2.5698625815737075</v>
      </c>
      <c r="F41" s="21">
        <f>IF(OR($A41="",$B41="",$C41=""),"",B41*'MPTO_working_3-way'!$I40)</f>
        <v>3.2688652037617563</v>
      </c>
      <c r="G41" s="22">
        <f>IF(OR($A41="",$B41="",$C41=""),"",C41*'MPTO_working_3-way'!$I40)</f>
        <v>3.2791446540880509</v>
      </c>
      <c r="H41" s="17">
        <f>IF(OR($A41="",$B41="",$C41=""),"",'MPTO_working_3-way'!E40)</f>
        <v>2.5596069156470049</v>
      </c>
      <c r="I41" s="21">
        <f>IF(OR($A41="",$B41="",$C41=""),"",'MPTO_working_3-way'!F40)</f>
        <v>3.2770725740105022</v>
      </c>
      <c r="J41" s="22">
        <f>IF(OR($A41="",$B41="",$C41=""),"",'MPTO_working_3-way'!G40)</f>
        <v>3.2876934312246942</v>
      </c>
      <c r="K41" s="17">
        <f>IF(OR($A41="",$B41="",$C41=""),"",'OddsRatio_working_3-way'!H40)</f>
        <v>2.564243607364344</v>
      </c>
      <c r="L41" s="21">
        <f>IF(OR($A41="",$B41="",$C41=""),"",'OddsRatio_working_3-way'!I40)</f>
        <v>3.2733673760361808</v>
      </c>
      <c r="M41" s="22">
        <f>IF(OR($A41="",$B41="",$C41=""),"",'OddsRatio_working_3-way'!J40)</f>
        <v>3.283795666751943</v>
      </c>
      <c r="N41" s="23">
        <f t="shared" si="16"/>
        <v>38.912586500544698</v>
      </c>
      <c r="O41" s="24">
        <f t="shared" si="17"/>
        <v>30.591656053887341</v>
      </c>
      <c r="P41" s="24">
        <f t="shared" si="18"/>
        <v>30.495757445567946</v>
      </c>
      <c r="Q41" t="s">
        <v>82</v>
      </c>
      <c r="R41" t="s">
        <v>73</v>
      </c>
      <c r="S41" s="48" t="s">
        <v>438</v>
      </c>
      <c r="T41" s="35">
        <v>100</v>
      </c>
      <c r="U41" s="35">
        <f t="shared" si="19"/>
        <v>41.176470588235297</v>
      </c>
      <c r="V41" s="35">
        <f t="shared" si="20"/>
        <v>74.358974358974365</v>
      </c>
      <c r="W41" s="35">
        <f t="shared" si="21"/>
        <v>81.273408239700387</v>
      </c>
      <c r="X41" s="35">
        <f t="shared" si="22"/>
        <v>44.367617401325269</v>
      </c>
      <c r="Y41" s="35">
        <f t="shared" si="23"/>
        <v>77.550121172064337</v>
      </c>
      <c r="Z41" s="35">
        <f t="shared" si="24"/>
        <v>84.464555052790359</v>
      </c>
      <c r="AA41" s="35">
        <f t="shared" si="25"/>
        <v>-3.1911468130899721</v>
      </c>
      <c r="AB41" s="35">
        <f t="shared" si="26"/>
        <v>-3.1911468130899721</v>
      </c>
      <c r="AC41" s="35">
        <f t="shared" si="27"/>
        <v>-3.1911468130899721</v>
      </c>
      <c r="AD41" s="36"/>
      <c r="AE41" s="36"/>
      <c r="AF41">
        <v>2.2400000000000002</v>
      </c>
      <c r="AG41">
        <v>1.71</v>
      </c>
      <c r="AH41" s="36"/>
      <c r="AI41" s="36"/>
      <c r="AJ41" t="s">
        <v>84</v>
      </c>
    </row>
    <row r="42" spans="1:36" ht="15" x14ac:dyDescent="0.25">
      <c r="A42">
        <v>1.7</v>
      </c>
      <c r="B42">
        <v>3.9</v>
      </c>
      <c r="C42">
        <v>5.34</v>
      </c>
      <c r="D42" s="20">
        <f t="shared" si="3"/>
        <v>3.1911468130899845E-2</v>
      </c>
      <c r="E42" s="17">
        <f>IF(OR($A42="",$B42="",$C42=""),"",A42*'MPTO_working_3-way'!$I41)</f>
        <v>1.7542494958225296</v>
      </c>
      <c r="F42" s="21">
        <f>IF(OR($A42="",$B42="",$C42=""),"",B42*'MPTO_working_3-way'!$I41)</f>
        <v>4.024454725710509</v>
      </c>
      <c r="G42" s="22">
        <f>IF(OR($A42="",$B42="",$C42=""),"",C42*'MPTO_working_3-way'!$I41)</f>
        <v>5.5104072398190054</v>
      </c>
      <c r="H42" s="17">
        <f>IF(OR($A42="",$B42="",$C42=""),"",'MPTO_working_3-way'!E41)</f>
        <v>1.7313075200250374</v>
      </c>
      <c r="I42" s="21">
        <f>IF(OR($A42="",$B42="",$C42=""),"",'MPTO_working_3-way'!F41)</f>
        <v>4.0687935274783378</v>
      </c>
      <c r="J42" s="22">
        <f>IF(OR($A42="",$B42="",$C42=""),"",'MPTO_working_3-way'!G41)</f>
        <v>5.6615920939009188</v>
      </c>
      <c r="K42" s="17">
        <f>IF(OR($A42="",$B42="",$C42=""),"",'OddsRatio_working_3-way'!H41)</f>
        <v>1.7395213964536769</v>
      </c>
      <c r="L42" s="21">
        <f>IF(OR($A42="",$B42="",$C42=""),"",'OddsRatio_working_3-way'!I41)</f>
        <v>4.0637314995938061</v>
      </c>
      <c r="M42" s="22">
        <f>IF(OR($A42="",$B42="",$C42=""),"",'OddsRatio_working_3-way'!J41)</f>
        <v>5.585032658012798</v>
      </c>
      <c r="N42" s="23">
        <f t="shared" si="16"/>
        <v>57.004434225652808</v>
      </c>
      <c r="O42" s="24">
        <f t="shared" si="17"/>
        <v>24.848086713746099</v>
      </c>
      <c r="P42" s="24">
        <f t="shared" si="18"/>
        <v>18.147479060601082</v>
      </c>
      <c r="Q42" t="s">
        <v>83</v>
      </c>
      <c r="R42" t="s">
        <v>75</v>
      </c>
      <c r="S42" s="48" t="s">
        <v>438</v>
      </c>
      <c r="T42" s="35">
        <v>100</v>
      </c>
      <c r="U42" s="35">
        <f t="shared" si="19"/>
        <v>55.357142857142868</v>
      </c>
      <c r="V42" s="35">
        <f t="shared" si="20"/>
        <v>71.346704871060169</v>
      </c>
      <c r="W42" s="35">
        <f t="shared" si="21"/>
        <v>70.588235294117652</v>
      </c>
      <c r="X42" s="35">
        <f t="shared" si="22"/>
        <v>58.065059834822172</v>
      </c>
      <c r="Y42" s="35">
        <f t="shared" si="23"/>
        <v>74.054621848739501</v>
      </c>
      <c r="Z42" s="35">
        <f t="shared" si="24"/>
        <v>73.29615227179697</v>
      </c>
      <c r="AA42" s="35">
        <f t="shared" si="25"/>
        <v>-2.7079169776793037</v>
      </c>
      <c r="AB42" s="35">
        <f t="shared" si="26"/>
        <v>-2.7079169776793321</v>
      </c>
      <c r="AC42" s="35">
        <f t="shared" si="27"/>
        <v>-2.7079169776793179</v>
      </c>
      <c r="AF42">
        <v>1.95</v>
      </c>
      <c r="AG42">
        <v>1.95</v>
      </c>
      <c r="AJ42" t="s">
        <v>84</v>
      </c>
    </row>
    <row r="43" spans="1:36" ht="15" x14ac:dyDescent="0.25">
      <c r="A43">
        <v>2.2400000000000002</v>
      </c>
      <c r="B43">
        <v>3.49</v>
      </c>
      <c r="C43">
        <v>3.4</v>
      </c>
      <c r="D43" s="20">
        <f t="shared" si="3"/>
        <v>2.7079169776793144E-2</v>
      </c>
      <c r="E43" s="17">
        <f>IF(OR($A43="",$B43="",$C43=""),"",A43*'MPTO_working_3-way'!$I42)</f>
        <v>2.3006573403000168</v>
      </c>
      <c r="F43" s="21">
        <f>IF(OR($A43="",$B43="",$C43=""),"",B43*'MPTO_working_3-way'!$I42)</f>
        <v>3.5845063025210084</v>
      </c>
      <c r="G43" s="22">
        <f>IF(OR($A43="",$B43="",$C43=""),"",C43*'MPTO_working_3-way'!$I42)</f>
        <v>3.4920691772410968</v>
      </c>
      <c r="H43" s="17">
        <f>IF(OR($A43="",$B43="",$C43=""),"",'MPTO_working_3-way'!E42)</f>
        <v>2.2862254517429776</v>
      </c>
      <c r="I43" s="21">
        <f>IF(OR($A43="",$B43="",$C43=""),"",'MPTO_working_3-way'!F42)</f>
        <v>3.6035184000173532</v>
      </c>
      <c r="J43" s="22">
        <f>IF(OR($A43="",$B43="",$C43=""),"",'MPTO_working_3-way'!G42)</f>
        <v>3.5076487790458288</v>
      </c>
      <c r="K43" s="17">
        <f>IF(OR($A43="",$B43="",$C43=""),"",'OddsRatio_working_3-way'!H42)</f>
        <v>2.2923392439110022</v>
      </c>
      <c r="L43" s="21">
        <f>IF(OR($A43="",$B43="",$C43=""),"",'OddsRatio_working_3-way'!I42)</f>
        <v>3.5951005784987058</v>
      </c>
      <c r="M43" s="22">
        <f>IF(OR($A43="",$B43="",$C43=""),"",'OddsRatio_working_3-way'!J42)</f>
        <v>3.5013017624083909</v>
      </c>
      <c r="N43" s="23">
        <f t="shared" si="16"/>
        <v>43.465838327301498</v>
      </c>
      <c r="O43" s="24">
        <f t="shared" si="17"/>
        <v>27.897844657064574</v>
      </c>
      <c r="P43" s="24">
        <f t="shared" si="18"/>
        <v>28.636317015633932</v>
      </c>
      <c r="Q43" t="s">
        <v>250</v>
      </c>
      <c r="R43" t="s">
        <v>72</v>
      </c>
      <c r="S43" s="48" t="s">
        <v>438</v>
      </c>
      <c r="T43" s="35">
        <v>100</v>
      </c>
      <c r="U43" s="35">
        <f t="shared" si="19"/>
        <v>61.240310077519375</v>
      </c>
      <c r="V43" s="35">
        <f t="shared" si="20"/>
        <v>67.845659163987136</v>
      </c>
      <c r="W43" s="35">
        <f t="shared" si="21"/>
        <v>68.152866242038215</v>
      </c>
      <c r="X43" s="35">
        <f t="shared" si="22"/>
        <v>64.001474593974649</v>
      </c>
      <c r="Y43" s="35">
        <f t="shared" si="23"/>
        <v>70.606823680442403</v>
      </c>
      <c r="Z43" s="35">
        <f t="shared" si="24"/>
        <v>70.914030758493467</v>
      </c>
      <c r="AA43" s="35">
        <f t="shared" si="25"/>
        <v>-2.7611645164552741</v>
      </c>
      <c r="AB43" s="35">
        <f t="shared" si="26"/>
        <v>-2.7611645164552669</v>
      </c>
      <c r="AC43" s="35">
        <f t="shared" si="27"/>
        <v>-2.7611645164552527</v>
      </c>
      <c r="AF43">
        <v>1.99</v>
      </c>
      <c r="AG43">
        <v>1.92</v>
      </c>
      <c r="AJ43" t="s">
        <v>84</v>
      </c>
    </row>
    <row r="44" spans="1:36" ht="15" x14ac:dyDescent="0.25">
      <c r="A44">
        <v>2.58</v>
      </c>
      <c r="B44">
        <v>3.11</v>
      </c>
      <c r="C44">
        <v>3.14</v>
      </c>
      <c r="D44" s="20">
        <f t="shared" si="3"/>
        <v>2.7611645164552501E-2</v>
      </c>
      <c r="E44" s="17">
        <f>IF(OR($A44="",$B44="",$C44=""),"",A44*'MPTO_working_3-way'!$I43)</f>
        <v>2.6512380445245456</v>
      </c>
      <c r="F44" s="21">
        <f>IF(OR($A44="",$B44="",$C44=""),"",B44*'MPTO_working_3-way'!$I43)</f>
        <v>3.1958722164617583</v>
      </c>
      <c r="G44" s="22">
        <f>IF(OR($A44="",$B44="",$C44=""),"",C44*'MPTO_working_3-way'!$I43)</f>
        <v>3.226700565816695</v>
      </c>
      <c r="H44" s="17">
        <f>IF(OR($A44="",$B44="",$C44=""),"",'MPTO_working_3-way'!E43)</f>
        <v>2.6427548970068107</v>
      </c>
      <c r="I44" s="21">
        <f>IF(OR($A44="",$B44="",$C44=""),"",'MPTO_working_3-way'!F43)</f>
        <v>3.2016440914858615</v>
      </c>
      <c r="J44" s="22">
        <f>IF(OR($A44="",$B44="",$C44=""),"",'MPTO_working_3-way'!G43)</f>
        <v>3.2334472349357868</v>
      </c>
      <c r="K44" s="17">
        <f>IF(OR($A44="",$B44="",$C44=""),"",'OddsRatio_working_3-way'!H43)</f>
        <v>2.6466611321047808</v>
      </c>
      <c r="L44" s="21">
        <f>IF(OR($A44="",$B44="",$C44=""),"",'OddsRatio_working_3-way'!I43)</f>
        <v>3.1990221447728393</v>
      </c>
      <c r="M44" s="22">
        <f>IF(OR($A44="",$B44="",$C44=""),"",'OddsRatio_working_3-way'!J43)</f>
        <v>3.2302878624710321</v>
      </c>
      <c r="N44" s="23">
        <f t="shared" si="16"/>
        <v>37.71822760559899</v>
      </c>
      <c r="O44" s="24">
        <f t="shared" si="17"/>
        <v>31.290362450947072</v>
      </c>
      <c r="P44" s="24">
        <f t="shared" si="18"/>
        <v>30.991409943453945</v>
      </c>
      <c r="Q44" t="s">
        <v>251</v>
      </c>
      <c r="R44" t="s">
        <v>252</v>
      </c>
      <c r="S44" s="48" t="s">
        <v>438</v>
      </c>
      <c r="T44" s="35">
        <v>100</v>
      </c>
      <c r="U44" s="35">
        <f t="shared" si="19"/>
        <v>50.980392156862742</v>
      </c>
      <c r="V44" s="35">
        <f t="shared" si="20"/>
        <v>71.590909090909093</v>
      </c>
      <c r="W44" s="35">
        <f t="shared" si="21"/>
        <v>74.619289340101517</v>
      </c>
      <c r="X44" s="35">
        <f t="shared" si="22"/>
        <v>53.789801568989382</v>
      </c>
      <c r="Y44" s="35">
        <f t="shared" si="23"/>
        <v>74.40031850303572</v>
      </c>
      <c r="Z44" s="35">
        <f t="shared" si="24"/>
        <v>77.428698752228158</v>
      </c>
      <c r="AA44" s="35">
        <f t="shared" si="25"/>
        <v>-2.8094094121266409</v>
      </c>
      <c r="AB44" s="35">
        <f t="shared" si="26"/>
        <v>-2.8094094121266266</v>
      </c>
      <c r="AC44" s="35">
        <f t="shared" si="27"/>
        <v>-2.8094094121266409</v>
      </c>
      <c r="AF44">
        <v>2.57</v>
      </c>
      <c r="AG44">
        <v>1.56</v>
      </c>
      <c r="AJ44" t="s">
        <v>84</v>
      </c>
    </row>
    <row r="45" spans="1:36" ht="15" x14ac:dyDescent="0.25">
      <c r="A45">
        <v>2.04</v>
      </c>
      <c r="B45">
        <v>3.52</v>
      </c>
      <c r="C45">
        <v>3.94</v>
      </c>
      <c r="D45" s="20">
        <f t="shared" si="3"/>
        <v>2.80940941212664E-2</v>
      </c>
      <c r="E45" s="17">
        <f>IF(OR($A45="",$B45="",$C45=""),"",A45*'MPTO_working_3-way'!$I44)</f>
        <v>2.0973119520073835</v>
      </c>
      <c r="F45" s="21">
        <f>IF(OR($A45="",$B45="",$C45=""),"",B45*'MPTO_working_3-way'!$I44)</f>
        <v>3.6188912113068579</v>
      </c>
      <c r="G45" s="22">
        <f>IF(OR($A45="",$B45="",$C45=""),"",C45*'MPTO_working_3-way'!$I44)</f>
        <v>4.0506907308377897</v>
      </c>
      <c r="H45" s="17">
        <f>IF(OR($A45="",$B45="",$C45=""),"",'MPTO_working_3-way'!E44)</f>
        <v>2.0797311506310763</v>
      </c>
      <c r="I45" s="21">
        <f>IF(OR($A45="",$B45="",$C45=""),"",'MPTO_working_3-way'!F44)</f>
        <v>3.6399875941077502</v>
      </c>
      <c r="J45" s="22">
        <f>IF(OR($A45="",$B45="",$C45=""),"",'MPTO_working_3-way'!G44)</f>
        <v>4.0909431628367532</v>
      </c>
      <c r="K45" s="17">
        <f>IF(OR($A45="",$B45="",$C45=""),"",'OddsRatio_working_3-way'!H44)</f>
        <v>2.0867801096715848</v>
      </c>
      <c r="L45" s="21">
        <f>IF(OR($A45="",$B45="",$C45=""),"",'OddsRatio_working_3-way'!I44)</f>
        <v>3.6333518042042239</v>
      </c>
      <c r="M45" s="22">
        <f>IF(OR($A45="",$B45="",$C45=""),"",'OddsRatio_working_3-way'!J44)</f>
        <v>4.0722437715715962</v>
      </c>
      <c r="N45" s="23">
        <f t="shared" si="16"/>
        <v>47.680079210099287</v>
      </c>
      <c r="O45" s="24">
        <f t="shared" si="17"/>
        <v>27.632773178580265</v>
      </c>
      <c r="P45" s="24">
        <f t="shared" si="18"/>
        <v>24.687147611320441</v>
      </c>
      <c r="Q45" t="s">
        <v>253</v>
      </c>
      <c r="R45" t="s">
        <v>80</v>
      </c>
      <c r="S45" s="48" t="s">
        <v>438</v>
      </c>
      <c r="T45" s="35">
        <v>100</v>
      </c>
      <c r="U45" s="35">
        <f t="shared" si="19"/>
        <v>56.709956709956707</v>
      </c>
      <c r="V45" s="35">
        <f t="shared" si="20"/>
        <v>71.014492753623188</v>
      </c>
      <c r="W45" s="35">
        <f t="shared" si="21"/>
        <v>69.418960244648318</v>
      </c>
      <c r="X45" s="35">
        <f t="shared" si="22"/>
        <v>59.566547001728495</v>
      </c>
      <c r="Y45" s="35">
        <f t="shared" si="23"/>
        <v>73.871083045394968</v>
      </c>
      <c r="Z45" s="35">
        <f t="shared" si="24"/>
        <v>72.275550536420099</v>
      </c>
      <c r="AA45" s="35">
        <f t="shared" si="25"/>
        <v>-2.8565902917717878</v>
      </c>
      <c r="AB45" s="35">
        <f t="shared" si="26"/>
        <v>-2.8565902917717807</v>
      </c>
      <c r="AC45" s="35">
        <f t="shared" si="27"/>
        <v>-2.8565902917717807</v>
      </c>
      <c r="AF45">
        <v>2.08</v>
      </c>
      <c r="AG45">
        <v>1.82</v>
      </c>
      <c r="AJ45" t="s">
        <v>84</v>
      </c>
    </row>
    <row r="46" spans="1:36" s="35" customFormat="1" ht="15" x14ac:dyDescent="0.25">
      <c r="A46">
        <v>2.31</v>
      </c>
      <c r="B46">
        <v>3.45</v>
      </c>
      <c r="C46">
        <v>3.27</v>
      </c>
      <c r="D46" s="20">
        <f t="shared" si="3"/>
        <v>2.8565902917717878E-2</v>
      </c>
      <c r="E46" s="17">
        <f>IF(OR($A46="",$B46="",$C46=""),"",A46*'MPTO_working_3-way'!$I45)</f>
        <v>2.3759872357399283</v>
      </c>
      <c r="F46" s="21">
        <f>IF(OR($A46="",$B46="",$C46=""),"",B46*'MPTO_working_3-way'!$I45)</f>
        <v>3.548552365066127</v>
      </c>
      <c r="G46" s="22">
        <f>IF(OR($A46="",$B46="",$C46=""),"",C46*'MPTO_working_3-way'!$I45)</f>
        <v>3.3634105025409373</v>
      </c>
      <c r="H46" s="17">
        <f>IF(OR($A46="",$B46="",$C46=""),"",'MPTO_working_3-way'!E45)</f>
        <v>2.3619529145939744</v>
      </c>
      <c r="I46" s="21">
        <f>IF(OR($A46="",$B46="",$C46=""),"",'MPTO_working_3-way'!F45)</f>
        <v>3.567184834006452</v>
      </c>
      <c r="J46" s="22">
        <f>IF(OR($A46="",$B46="",$C46=""),"",'MPTO_working_3-way'!G45)</f>
        <v>3.3750896053866195</v>
      </c>
      <c r="K46" s="17">
        <f>IF(OR($A46="",$B46="",$C46=""),"",'OddsRatio_working_3-way'!H45)</f>
        <v>2.3680172168200269</v>
      </c>
      <c r="L46" s="21">
        <f>IF(OR($A46="",$B46="",$C46=""),"",'OddsRatio_working_3-way'!I45)</f>
        <v>3.5585054818389805</v>
      </c>
      <c r="M46" s="22">
        <f>IF(OR($A46="",$B46="",$C46=""),"",'OddsRatio_working_3-way'!J45)</f>
        <v>3.3705336505201982</v>
      </c>
      <c r="N46" s="23">
        <f t="shared" si="16"/>
        <v>42.087768189906996</v>
      </c>
      <c r="O46" s="24">
        <f t="shared" si="17"/>
        <v>28.180505657589894</v>
      </c>
      <c r="P46" s="24">
        <f t="shared" si="18"/>
        <v>29.731726152503107</v>
      </c>
      <c r="Q46" t="s">
        <v>76</v>
      </c>
      <c r="R46" t="s">
        <v>68</v>
      </c>
      <c r="S46" s="48" t="s">
        <v>438</v>
      </c>
      <c r="T46" s="35">
        <v>100</v>
      </c>
      <c r="U46" s="35">
        <f t="shared" si="19"/>
        <v>80.952380952380949</v>
      </c>
      <c r="V46" s="35">
        <f t="shared" si="20"/>
        <v>76.19047619047619</v>
      </c>
      <c r="W46" s="35">
        <f t="shared" si="21"/>
        <v>39.393939393939398</v>
      </c>
      <c r="X46" s="35">
        <f t="shared" si="22"/>
        <v>84.415584415584405</v>
      </c>
      <c r="Y46" s="35">
        <f t="shared" si="23"/>
        <v>79.65367965367966</v>
      </c>
      <c r="Z46" s="35">
        <f t="shared" si="24"/>
        <v>42.857142857142854</v>
      </c>
      <c r="AA46" s="35">
        <f t="shared" si="25"/>
        <v>-3.4632034632034561</v>
      </c>
      <c r="AB46" s="35">
        <f t="shared" si="26"/>
        <v>-3.4632034632034703</v>
      </c>
      <c r="AC46" s="35">
        <f t="shared" si="27"/>
        <v>-3.4632034632034561</v>
      </c>
      <c r="AD46" s="36"/>
      <c r="AE46" s="36"/>
      <c r="AF46">
        <v>2.13</v>
      </c>
      <c r="AG46">
        <v>1.79</v>
      </c>
      <c r="AH46" s="36"/>
      <c r="AI46" s="36"/>
      <c r="AJ46" t="s">
        <v>84</v>
      </c>
    </row>
    <row r="47" spans="1:36" ht="15" x14ac:dyDescent="0.25">
      <c r="A47">
        <v>5.25</v>
      </c>
      <c r="B47">
        <v>4.2</v>
      </c>
      <c r="C47">
        <v>1.65</v>
      </c>
      <c r="D47" s="20">
        <f t="shared" si="3"/>
        <v>3.463203463203457E-2</v>
      </c>
      <c r="E47" s="17">
        <f>IF(OR($A47="",$B47="",$C47=""),"",A47*'MPTO_working_3-way'!$I46)</f>
        <v>5.4318181818181817</v>
      </c>
      <c r="F47" s="21">
        <f>IF(OR($A47="",$B47="",$C47=""),"",B47*'MPTO_working_3-way'!$I46)</f>
        <v>4.3454545454545457</v>
      </c>
      <c r="G47" s="22">
        <f>IF(OR($A47="",$B47="",$C47=""),"",C47*'MPTO_working_3-way'!$I46)</f>
        <v>1.7071428571428569</v>
      </c>
      <c r="H47" s="17">
        <f>IF(OR($A47="",$B47="",$C47=""),"",'MPTO_working_3-way'!E46)</f>
        <v>5.5887096774193541</v>
      </c>
      <c r="I47" s="21">
        <f>IF(OR($A47="",$B47="",$C47=""),"",'MPTO_working_3-way'!F46)</f>
        <v>4.4140127388535033</v>
      </c>
      <c r="J47" s="22">
        <f>IF(OR($A47="",$B47="",$C47=""),"",'MPTO_working_3-way'!G46)</f>
        <v>1.6820388349514559</v>
      </c>
      <c r="K47" s="17">
        <f>IF(OR($A47="",$B47="",$C47=""),"",'OddsRatio_working_3-way'!H46)</f>
        <v>5.5162083453899307</v>
      </c>
      <c r="L47" s="21">
        <f>IF(OR($A47="",$B47="",$C47=""),"",'OddsRatio_working_3-way'!I46)</f>
        <v>4.4004392247641828</v>
      </c>
      <c r="M47" s="22">
        <f>IF(OR($A47="",$B47="",$C47=""),"",'OddsRatio_working_3-way'!J46)</f>
        <v>1.6907142175302246</v>
      </c>
      <c r="N47" s="23">
        <f t="shared" si="16"/>
        <v>18.410041841004183</v>
      </c>
      <c r="O47" s="24">
        <f t="shared" si="17"/>
        <v>23.01255230125523</v>
      </c>
      <c r="P47" s="24">
        <f t="shared" si="18"/>
        <v>58.577405857740594</v>
      </c>
      <c r="Q47" t="s">
        <v>254</v>
      </c>
      <c r="R47" t="s">
        <v>255</v>
      </c>
      <c r="S47" s="48" t="s">
        <v>438</v>
      </c>
      <c r="T47" s="35">
        <v>100</v>
      </c>
      <c r="U47" s="35">
        <f t="shared" si="19"/>
        <v>55.357142857142868</v>
      </c>
      <c r="V47" s="35">
        <f t="shared" si="20"/>
        <v>70.845481049562679</v>
      </c>
      <c r="W47" s="35">
        <f t="shared" si="21"/>
        <v>70.414201183431956</v>
      </c>
      <c r="X47" s="35">
        <f t="shared" si="22"/>
        <v>58.740317767005365</v>
      </c>
      <c r="Y47" s="35">
        <f t="shared" si="23"/>
        <v>74.228655959425183</v>
      </c>
      <c r="Z47" s="35">
        <f t="shared" si="24"/>
        <v>73.79737609329446</v>
      </c>
      <c r="AA47" s="35">
        <f t="shared" si="25"/>
        <v>-3.3831749098624968</v>
      </c>
      <c r="AB47" s="35">
        <f t="shared" si="26"/>
        <v>-3.3831749098625039</v>
      </c>
      <c r="AC47" s="35">
        <f t="shared" si="27"/>
        <v>-3.3831749098625039</v>
      </c>
      <c r="AF47">
        <v>1.74</v>
      </c>
      <c r="AG47">
        <v>2.15</v>
      </c>
      <c r="AJ47" t="s">
        <v>209</v>
      </c>
    </row>
    <row r="48" spans="1:36" ht="15" x14ac:dyDescent="0.25">
      <c r="A48">
        <v>2.2400000000000002</v>
      </c>
      <c r="B48">
        <v>3.43</v>
      </c>
      <c r="C48">
        <v>3.38</v>
      </c>
      <c r="D48" s="20">
        <f t="shared" si="3"/>
        <v>3.3831749098625075E-2</v>
      </c>
      <c r="E48" s="17">
        <f>IF(OR($A48="",$B48="",$C48=""),"",A48*'MPTO_working_3-way'!$I47)</f>
        <v>2.3157831179809203</v>
      </c>
      <c r="F48" s="21">
        <f>IF(OR($A48="",$B48="",$C48=""),"",B48*'MPTO_working_3-way'!$I47)</f>
        <v>3.5460428994082842</v>
      </c>
      <c r="G48" s="22">
        <f>IF(OR($A48="",$B48="",$C48=""),"",C48*'MPTO_working_3-way'!$I47)</f>
        <v>3.4943513119533525</v>
      </c>
      <c r="H48" s="17">
        <f>IF(OR($A48="",$B48="",$C48=""),"",'MPTO_working_3-way'!E47)</f>
        <v>2.2980511607470278</v>
      </c>
      <c r="I48" s="21">
        <f>IF(OR($A48="",$B48="",$C48=""),"",'MPTO_working_3-way'!F47)</f>
        <v>3.5680142391468825</v>
      </c>
      <c r="J48" s="22">
        <f>IF(OR($A48="",$B48="",$C48=""),"",'MPTO_working_3-way'!G47)</f>
        <v>3.5139412645771397</v>
      </c>
      <c r="K48" s="17">
        <f>IF(OR($A48="",$B48="",$C48=""),"",'OddsRatio_working_3-way'!H47)</f>
        <v>2.3055443069988253</v>
      </c>
      <c r="L48" s="21">
        <f>IF(OR($A48="",$B48="",$C48=""),"",'OddsRatio_working_3-way'!I47)</f>
        <v>3.5584456983928594</v>
      </c>
      <c r="M48" s="22">
        <f>IF(OR($A48="",$B48="",$C48=""),"",'OddsRatio_working_3-way'!J47)</f>
        <v>3.5058027827880669</v>
      </c>
      <c r="N48" s="23">
        <f t="shared" si="16"/>
        <v>43.181936694999216</v>
      </c>
      <c r="O48" s="24">
        <f t="shared" si="17"/>
        <v>28.200448453877037</v>
      </c>
      <c r="P48" s="24">
        <f t="shared" si="18"/>
        <v>28.617614851123747</v>
      </c>
      <c r="Q48" t="s">
        <v>256</v>
      </c>
      <c r="R48" t="s">
        <v>257</v>
      </c>
      <c r="S48" s="48" t="s">
        <v>438</v>
      </c>
      <c r="T48" s="35">
        <v>100</v>
      </c>
      <c r="U48" s="35">
        <f t="shared" si="19"/>
        <v>64.157706093189958</v>
      </c>
      <c r="V48" s="35">
        <f t="shared" si="20"/>
        <v>72.602739726027394</v>
      </c>
      <c r="W48" s="35">
        <f t="shared" si="21"/>
        <v>59.839357429718881</v>
      </c>
      <c r="X48" s="35">
        <f t="shared" si="22"/>
        <v>67.557902844253718</v>
      </c>
      <c r="Y48" s="35">
        <f t="shared" si="23"/>
        <v>76.002936477091154</v>
      </c>
      <c r="Z48" s="35">
        <f t="shared" si="24"/>
        <v>63.23955418078264</v>
      </c>
      <c r="AA48" s="35">
        <f t="shared" si="25"/>
        <v>-3.4001967510637598</v>
      </c>
      <c r="AB48" s="35">
        <f t="shared" si="26"/>
        <v>-3.4001967510637598</v>
      </c>
      <c r="AC48" s="35">
        <f t="shared" si="27"/>
        <v>-3.4001967510637598</v>
      </c>
      <c r="AF48">
        <v>1.87</v>
      </c>
      <c r="AG48">
        <v>2</v>
      </c>
      <c r="AJ48" t="s">
        <v>209</v>
      </c>
    </row>
    <row r="49" spans="1:36" ht="15" x14ac:dyDescent="0.25">
      <c r="A49">
        <v>2.79</v>
      </c>
      <c r="B49">
        <v>3.65</v>
      </c>
      <c r="C49">
        <v>2.4900000000000002</v>
      </c>
      <c r="D49" s="20">
        <f t="shared" si="3"/>
        <v>3.4001967510637554E-2</v>
      </c>
      <c r="E49" s="17">
        <f>IF(OR($A49="",$B49="",$C49=""),"",A49*'MPTO_working_3-way'!$I48)</f>
        <v>2.884865489354679</v>
      </c>
      <c r="F49" s="21">
        <f>IF(OR($A49="",$B49="",$C49=""),"",B49*'MPTO_working_3-way'!$I48)</f>
        <v>3.774107181413827</v>
      </c>
      <c r="G49" s="22">
        <f>IF(OR($A49="",$B49="",$C49=""),"",C49*'MPTO_working_3-way'!$I48)</f>
        <v>2.5746648991014878</v>
      </c>
      <c r="H49" s="17">
        <f>IF(OR($A49="",$B49="",$C49=""),"",'MPTO_working_3-way'!E48)</f>
        <v>2.8811058384146087</v>
      </c>
      <c r="I49" s="21">
        <f>IF(OR($A49="",$B49="",$C49=""),"",'MPTO_working_3-way'!F48)</f>
        <v>3.8075132457068288</v>
      </c>
      <c r="J49" s="22">
        <f>IF(OR($A49="",$B49="",$C49=""),"",'MPTO_working_3-way'!G48)</f>
        <v>2.5623126472485893</v>
      </c>
      <c r="K49" s="17">
        <f>IF(OR($A49="",$B49="",$C49=""),"",'OddsRatio_working_3-way'!H48)</f>
        <v>2.884063117686829</v>
      </c>
      <c r="L49" s="21">
        <f>IF(OR($A49="",$B49="",$C49=""),"",'OddsRatio_working_3-way'!I48)</f>
        <v>3.7892554535587135</v>
      </c>
      <c r="M49" s="22">
        <f>IF(OR($A49="",$B49="",$C49=""),"",'OddsRatio_working_3-way'!J48)</f>
        <v>2.5682983493594276</v>
      </c>
      <c r="N49" s="23">
        <f t="shared" si="16"/>
        <v>34.663661224069472</v>
      </c>
      <c r="O49" s="24">
        <f t="shared" si="17"/>
        <v>26.496332826069548</v>
      </c>
      <c r="P49" s="24">
        <f t="shared" si="18"/>
        <v>38.840005949860981</v>
      </c>
      <c r="Q49" t="s">
        <v>258</v>
      </c>
      <c r="R49" t="s">
        <v>259</v>
      </c>
      <c r="S49" s="48" t="s">
        <v>438</v>
      </c>
      <c r="T49" s="35">
        <v>100</v>
      </c>
      <c r="U49" s="35">
        <f t="shared" si="19"/>
        <v>73.118279569892465</v>
      </c>
      <c r="V49" s="35">
        <f t="shared" si="20"/>
        <v>71.988795518207283</v>
      </c>
      <c r="W49" s="35">
        <f t="shared" si="21"/>
        <v>51.456310679611654</v>
      </c>
      <c r="X49" s="35">
        <f t="shared" si="22"/>
        <v>76.55489380218107</v>
      </c>
      <c r="Y49" s="35">
        <f t="shared" si="23"/>
        <v>75.425409750495874</v>
      </c>
      <c r="Z49" s="35">
        <f t="shared" si="24"/>
        <v>54.892924911900245</v>
      </c>
      <c r="AA49" s="35">
        <f t="shared" si="25"/>
        <v>-3.4366142322886049</v>
      </c>
      <c r="AB49" s="35">
        <f t="shared" si="26"/>
        <v>-3.4366142322885906</v>
      </c>
      <c r="AC49" s="35">
        <f t="shared" si="27"/>
        <v>-3.4366142322885906</v>
      </c>
      <c r="AF49">
        <v>1.85</v>
      </c>
      <c r="AG49">
        <v>2.02</v>
      </c>
      <c r="AJ49" t="s">
        <v>209</v>
      </c>
    </row>
    <row r="50" spans="1:36" ht="15" x14ac:dyDescent="0.25">
      <c r="A50">
        <v>3.72</v>
      </c>
      <c r="B50">
        <v>3.57</v>
      </c>
      <c r="C50">
        <v>2.06</v>
      </c>
      <c r="D50" s="20">
        <f t="shared" si="3"/>
        <v>3.4366142322885818E-2</v>
      </c>
      <c r="E50" s="17">
        <f>IF(OR($A50="",$B50="",$C50=""),"",A50*'MPTO_working_3-way'!$I49)</f>
        <v>3.8478420494411356</v>
      </c>
      <c r="F50" s="21">
        <f>IF(OR($A50="",$B50="",$C50=""),"",B50*'MPTO_working_3-way'!$I49)</f>
        <v>3.6926871280927021</v>
      </c>
      <c r="G50" s="22">
        <f>IF(OR($A50="",$B50="",$C50=""),"",C50*'MPTO_working_3-way'!$I49)</f>
        <v>2.1307942531851447</v>
      </c>
      <c r="H50" s="17">
        <f>IF(OR($A50="",$B50="",$C50=""),"",'MPTO_working_3-way'!E49)</f>
        <v>3.8855801777296013</v>
      </c>
      <c r="I50" s="21">
        <f>IF(OR($A50="",$B50="",$C50=""),"",'MPTO_working_3-way'!F49)</f>
        <v>3.7222229478647595</v>
      </c>
      <c r="J50" s="22">
        <f>IF(OR($A50="",$B50="",$C50=""),"",'MPTO_working_3-way'!G49)</f>
        <v>2.1097869300304275</v>
      </c>
      <c r="K50" s="17">
        <f>IF(OR($A50="",$B50="",$C50=""),"",'OddsRatio_working_3-way'!H49)</f>
        <v>3.8693527095375608</v>
      </c>
      <c r="L50" s="21">
        <f>IF(OR($A50="",$B50="",$C50=""),"",'OddsRatio_working_3-way'!I49)</f>
        <v>3.7111163468792392</v>
      </c>
      <c r="M50" s="22">
        <f>IF(OR($A50="",$B50="",$C50=""),"",'OddsRatio_working_3-way'!J49)</f>
        <v>2.1182036294521374</v>
      </c>
      <c r="N50" s="23">
        <f t="shared" si="16"/>
        <v>25.988592752793505</v>
      </c>
      <c r="O50" s="24">
        <f t="shared" si="17"/>
        <v>27.080550431482308</v>
      </c>
      <c r="P50" s="24">
        <f t="shared" si="18"/>
        <v>46.930856815724198</v>
      </c>
      <c r="Q50" t="s">
        <v>260</v>
      </c>
      <c r="R50" t="s">
        <v>261</v>
      </c>
      <c r="S50" s="48" t="s">
        <v>438</v>
      </c>
      <c r="T50" s="35">
        <v>100</v>
      </c>
      <c r="U50" s="35">
        <f t="shared" si="19"/>
        <v>65.156794425087099</v>
      </c>
      <c r="V50" s="35">
        <f t="shared" si="20"/>
        <v>72.222222222222229</v>
      </c>
      <c r="W50" s="35">
        <f t="shared" si="21"/>
        <v>59.349593495934961</v>
      </c>
      <c r="X50" s="35">
        <f t="shared" si="22"/>
        <v>68.428184281842817</v>
      </c>
      <c r="Y50" s="35">
        <f t="shared" si="23"/>
        <v>75.493612078977932</v>
      </c>
      <c r="Z50" s="35">
        <f t="shared" si="24"/>
        <v>62.620983352690665</v>
      </c>
      <c r="AA50" s="35">
        <f t="shared" si="25"/>
        <v>-3.271389856755718</v>
      </c>
      <c r="AB50" s="35">
        <f t="shared" si="26"/>
        <v>-3.2713898567557038</v>
      </c>
      <c r="AC50" s="35">
        <f t="shared" si="27"/>
        <v>-3.2713898567557038</v>
      </c>
      <c r="AF50">
        <v>1.96</v>
      </c>
      <c r="AG50">
        <v>1.91</v>
      </c>
      <c r="AJ50" t="s">
        <v>209</v>
      </c>
    </row>
    <row r="51" spans="1:36" ht="15" x14ac:dyDescent="0.25">
      <c r="A51">
        <v>2.87</v>
      </c>
      <c r="B51">
        <v>3.6</v>
      </c>
      <c r="C51">
        <v>2.46</v>
      </c>
      <c r="D51" s="20">
        <f t="shared" si="3"/>
        <v>3.271389856755702E-2</v>
      </c>
      <c r="E51" s="17">
        <f>IF(OR($A51="",$B51="",$C51=""),"",A51*'MPTO_working_3-way'!$I50)</f>
        <v>2.9638888888888886</v>
      </c>
      <c r="F51" s="21">
        <f>IF(OR($A51="",$B51="",$C51=""),"",B51*'MPTO_working_3-way'!$I50)</f>
        <v>3.7177700348432055</v>
      </c>
      <c r="G51" s="22">
        <f>IF(OR($A51="",$B51="",$C51=""),"",C51*'MPTO_working_3-way'!$I50)</f>
        <v>2.5404761904761903</v>
      </c>
      <c r="H51" s="17">
        <f>IF(OR($A51="",$B51="",$C51=""),"",'MPTO_working_3-way'!E50)</f>
        <v>2.9627222328426681</v>
      </c>
      <c r="I51" s="21">
        <f>IF(OR($A51="",$B51="",$C51=""),"",'MPTO_working_3-way'!F50)</f>
        <v>3.7470986460348161</v>
      </c>
      <c r="J51" s="22">
        <f>IF(OR($A51="",$B51="",$C51=""),"",'MPTO_working_3-way'!G50)</f>
        <v>2.5278094927418038</v>
      </c>
      <c r="K51" s="17">
        <f>IF(OR($A51="",$B51="",$C51=""),"",'OddsRatio_working_3-way'!H50)</f>
        <v>2.9644665034961819</v>
      </c>
      <c r="L51" s="21">
        <f>IF(OR($A51="",$B51="",$C51=""),"",'OddsRatio_working_3-way'!I50)</f>
        <v>3.7313438016524443</v>
      </c>
      <c r="M51" s="22">
        <f>IF(OR($A51="",$B51="",$C51=""),"",'OddsRatio_working_3-way'!J50)</f>
        <v>2.533754596312527</v>
      </c>
      <c r="N51" s="23">
        <f t="shared" si="16"/>
        <v>33.739456419868795</v>
      </c>
      <c r="O51" s="24">
        <f t="shared" si="17"/>
        <v>26.897844423617624</v>
      </c>
      <c r="P51" s="24">
        <f t="shared" si="18"/>
        <v>39.362699156513592</v>
      </c>
      <c r="Q51" t="s">
        <v>262</v>
      </c>
      <c r="R51" t="s">
        <v>263</v>
      </c>
      <c r="S51" s="48" t="s">
        <v>438</v>
      </c>
      <c r="T51" s="35">
        <v>100</v>
      </c>
      <c r="U51" s="35">
        <f t="shared" si="19"/>
        <v>72.602739726027394</v>
      </c>
      <c r="V51" s="35">
        <f t="shared" si="20"/>
        <v>72.899728997289984</v>
      </c>
      <c r="W51" s="35">
        <f t="shared" si="21"/>
        <v>50.980392156862742</v>
      </c>
      <c r="X51" s="35">
        <f t="shared" si="22"/>
        <v>76.119878845847282</v>
      </c>
      <c r="Y51" s="35">
        <f t="shared" si="23"/>
        <v>76.416868117109857</v>
      </c>
      <c r="Z51" s="35">
        <f t="shared" si="24"/>
        <v>54.497531276682629</v>
      </c>
      <c r="AA51" s="35">
        <f t="shared" si="25"/>
        <v>-3.5171391198198876</v>
      </c>
      <c r="AB51" s="35">
        <f t="shared" si="26"/>
        <v>-3.5171391198198734</v>
      </c>
      <c r="AC51" s="35">
        <f t="shared" si="27"/>
        <v>-3.5171391198198876</v>
      </c>
      <c r="AF51">
        <v>1.85</v>
      </c>
      <c r="AG51">
        <v>2.0299999999999998</v>
      </c>
      <c r="AJ51" t="s">
        <v>209</v>
      </c>
    </row>
    <row r="52" spans="1:36" ht="15" x14ac:dyDescent="0.25">
      <c r="A52">
        <v>3.65</v>
      </c>
      <c r="B52">
        <v>3.69</v>
      </c>
      <c r="C52">
        <v>2.04</v>
      </c>
      <c r="D52" s="20">
        <f t="shared" si="3"/>
        <v>3.5171391198198787E-2</v>
      </c>
      <c r="E52" s="17">
        <f>IF(OR($A52="",$B52="",$C52=""),"",A52*'MPTO_working_3-way'!$I51)</f>
        <v>3.7783755778734256</v>
      </c>
      <c r="F52" s="21">
        <f>IF(OR($A52="",$B52="",$C52=""),"",B52*'MPTO_working_3-way'!$I51)</f>
        <v>3.8197824335213535</v>
      </c>
      <c r="G52" s="22">
        <f>IF(OR($A52="",$B52="",$C52=""),"",C52*'MPTO_working_3-way'!$I51)</f>
        <v>2.1117496380443255</v>
      </c>
      <c r="H52" s="17">
        <f>IF(OR($A52="",$B52="",$C52=""),"",'MPTO_working_3-way'!E51)</f>
        <v>3.8131727518499803</v>
      </c>
      <c r="I52" s="21">
        <f>IF(OR($A52="",$B52="",$C52=""),"",'MPTO_working_3-way'!F51)</f>
        <v>3.85685048035621</v>
      </c>
      <c r="J52" s="22">
        <f>IF(OR($A52="",$B52="",$C52=""),"",'MPTO_working_3-way'!G51)</f>
        <v>2.0899852278726159</v>
      </c>
      <c r="K52" s="17">
        <f>IF(OR($A52="",$B52="",$C52=""),"",'OddsRatio_working_3-way'!H51)</f>
        <v>3.7994207075644963</v>
      </c>
      <c r="L52" s="21">
        <f>IF(OR($A52="",$B52="",$C52=""),"",'OddsRatio_working_3-way'!I51)</f>
        <v>3.8416761144711291</v>
      </c>
      <c r="M52" s="22">
        <f>IF(OR($A52="",$B52="",$C52=""),"",'OddsRatio_working_3-way'!J51)</f>
        <v>2.0986405795724821</v>
      </c>
      <c r="N52" s="23">
        <f t="shared" si="16"/>
        <v>26.466400160325716</v>
      </c>
      <c r="O52" s="24">
        <f t="shared" si="17"/>
        <v>26.179501513601316</v>
      </c>
      <c r="P52" s="24">
        <f t="shared" si="18"/>
        <v>47.354098326072972</v>
      </c>
      <c r="Q52" t="s">
        <v>264</v>
      </c>
      <c r="R52" t="s">
        <v>265</v>
      </c>
      <c r="S52" s="48" t="s">
        <v>438</v>
      </c>
      <c r="T52" s="35">
        <v>100</v>
      </c>
      <c r="U52" s="35">
        <f t="shared" si="19"/>
        <v>22.480620155038757</v>
      </c>
      <c r="V52" s="35">
        <f t="shared" si="20"/>
        <v>82.456140350877192</v>
      </c>
      <c r="W52" s="35">
        <f t="shared" si="21"/>
        <v>91.408934707903782</v>
      </c>
      <c r="X52" s="35">
        <f t="shared" si="22"/>
        <v>26.13492494121903</v>
      </c>
      <c r="Y52" s="35">
        <f t="shared" si="23"/>
        <v>86.110445137057454</v>
      </c>
      <c r="Z52" s="35">
        <f t="shared" si="24"/>
        <v>95.063239494084044</v>
      </c>
      <c r="AA52" s="35">
        <f t="shared" si="25"/>
        <v>-3.6543047861802727</v>
      </c>
      <c r="AB52" s="35">
        <f t="shared" si="26"/>
        <v>-3.654304786180262</v>
      </c>
      <c r="AC52" s="35">
        <f t="shared" si="27"/>
        <v>-3.654304786180262</v>
      </c>
      <c r="AF52">
        <v>1.84</v>
      </c>
      <c r="AG52">
        <v>2.04</v>
      </c>
      <c r="AJ52" t="s">
        <v>209</v>
      </c>
    </row>
    <row r="53" spans="1:36" s="35" customFormat="1" ht="15" x14ac:dyDescent="0.25">
      <c r="A53">
        <v>1.29</v>
      </c>
      <c r="B53">
        <v>5.7</v>
      </c>
      <c r="C53">
        <v>11.64</v>
      </c>
      <c r="D53" s="20">
        <f t="shared" si="3"/>
        <v>3.6543047861802513E-2</v>
      </c>
      <c r="E53" s="17">
        <f>IF(OR($A53="",$B53="",$C53=""),"",A53*'MPTO_working_3-way'!$I52)</f>
        <v>1.3371405317417253</v>
      </c>
      <c r="F53" s="21">
        <f>IF(OR($A53="",$B53="",$C53=""),"",B53*'MPTO_working_3-way'!$I52)</f>
        <v>5.9082953728122742</v>
      </c>
      <c r="G53" s="22">
        <f>IF(OR($A53="",$B53="",$C53=""),"",C53*'MPTO_working_3-way'!$I52)</f>
        <v>12.065361077111382</v>
      </c>
      <c r="H53" s="17">
        <f>IF(OR($A53="",$B53="",$C53=""),"",'MPTO_working_3-way'!E52)</f>
        <v>1.3105940332076469</v>
      </c>
      <c r="I53" s="21">
        <f>IF(OR($A53="",$B53="",$C53=""),"",'MPTO_working_3-way'!F52)</f>
        <v>6.1252898438707675</v>
      </c>
      <c r="J53" s="22">
        <f>IF(OR($A53="",$B53="",$C53=""),"",'MPTO_working_3-way'!G52)</f>
        <v>13.563066917679265</v>
      </c>
      <c r="K53" s="17">
        <f>IF(OR($A53="",$B53="",$C53=""),"",'OddsRatio_working_3-way'!H52)</f>
        <v>1.3181380697315603</v>
      </c>
      <c r="L53" s="21">
        <f>IF(OR($A53="",$B53="",$C53=""),"",'OddsRatio_working_3-way'!I52)</f>
        <v>6.1560307853045897</v>
      </c>
      <c r="M53" s="22">
        <f>IF(OR($A53="",$B53="",$C53=""),"",'OddsRatio_working_3-way'!J52)</f>
        <v>12.672376075668259</v>
      </c>
      <c r="N53" s="23">
        <f t="shared" si="16"/>
        <v>74.786454846105471</v>
      </c>
      <c r="O53" s="24">
        <f t="shared" si="17"/>
        <v>16.925355570434398</v>
      </c>
      <c r="P53" s="24">
        <f t="shared" si="18"/>
        <v>8.2881895834601433</v>
      </c>
      <c r="Q53" t="s">
        <v>266</v>
      </c>
      <c r="R53" t="s">
        <v>267</v>
      </c>
      <c r="S53" s="48" t="s">
        <v>438</v>
      </c>
      <c r="T53" s="35">
        <v>100</v>
      </c>
      <c r="U53" s="35">
        <f t="shared" si="19"/>
        <v>67.948717948717942</v>
      </c>
      <c r="V53" s="35">
        <f t="shared" si="20"/>
        <v>71.671388101982998</v>
      </c>
      <c r="W53" s="35">
        <f t="shared" si="21"/>
        <v>57.081545064377686</v>
      </c>
      <c r="X53" s="35">
        <f t="shared" si="22"/>
        <v>71.247066833639323</v>
      </c>
      <c r="Y53" s="35">
        <f t="shared" si="23"/>
        <v>74.969736986904365</v>
      </c>
      <c r="Z53" s="35">
        <f t="shared" si="24"/>
        <v>60.379893949299046</v>
      </c>
      <c r="AA53" s="35">
        <f t="shared" si="25"/>
        <v>-3.2983488849213813</v>
      </c>
      <c r="AB53" s="35">
        <f t="shared" si="26"/>
        <v>-3.2983488849213671</v>
      </c>
      <c r="AC53" s="35">
        <f t="shared" si="27"/>
        <v>-3.29834888492136</v>
      </c>
      <c r="AD53" s="36"/>
      <c r="AE53" s="36"/>
      <c r="AF53">
        <v>1.8</v>
      </c>
      <c r="AG53">
        <v>2.0699999999999998</v>
      </c>
      <c r="AH53" s="36"/>
      <c r="AI53" s="36"/>
      <c r="AJ53" t="s">
        <v>209</v>
      </c>
    </row>
    <row r="54" spans="1:36" ht="15" x14ac:dyDescent="0.25">
      <c r="A54">
        <v>3.12</v>
      </c>
      <c r="B54">
        <v>3.53</v>
      </c>
      <c r="C54">
        <v>2.33</v>
      </c>
      <c r="D54" s="20">
        <f t="shared" si="3"/>
        <v>3.298348884921376E-2</v>
      </c>
      <c r="E54" s="17">
        <f>IF(OR($A54="",$B54="",$C54=""),"",A54*'MPTO_working_3-way'!$I53)</f>
        <v>3.2229084852095471</v>
      </c>
      <c r="F54" s="21">
        <f>IF(OR($A54="",$B54="",$C54=""),"",B54*'MPTO_working_3-way'!$I53)</f>
        <v>3.6464317156377244</v>
      </c>
      <c r="G54" s="22">
        <f>IF(OR($A54="",$B54="",$C54=""),"",C54*'MPTO_working_3-way'!$I53)</f>
        <v>2.4068515290186681</v>
      </c>
      <c r="H54" s="17">
        <f>IF(OR($A54="",$B54="",$C54=""),"",'MPTO_working_3-way'!E53)</f>
        <v>3.2308264865692409</v>
      </c>
      <c r="I54" s="21">
        <f>IF(OR($A54="",$B54="",$C54=""),"",'MPTO_working_3-way'!F53)</f>
        <v>3.6725331102544239</v>
      </c>
      <c r="J54" s="22">
        <f>IF(OR($A54="",$B54="",$C54=""),"",'MPTO_working_3-way'!G53)</f>
        <v>2.3912572588738139</v>
      </c>
      <c r="K54" s="17">
        <f>IF(OR($A54="",$B54="",$C54=""),"",'OddsRatio_working_3-way'!H53)</f>
        <v>3.2285212750482417</v>
      </c>
      <c r="L54" s="21">
        <f>IF(OR($A54="",$B54="",$C54=""),"",'OddsRatio_working_3-way'!I53)</f>
        <v>3.659508880128326</v>
      </c>
      <c r="M54" s="22">
        <f>IF(OR($A54="",$B54="",$C54=""),"",'OddsRatio_working_3-way'!J53)</f>
        <v>2.3980817433085666</v>
      </c>
      <c r="N54" s="23">
        <f t="shared" si="16"/>
        <v>31.027874498738118</v>
      </c>
      <c r="O54" s="24">
        <f t="shared" si="17"/>
        <v>27.424070378488086</v>
      </c>
      <c r="P54" s="24">
        <f t="shared" si="18"/>
        <v>41.548055122773789</v>
      </c>
      <c r="Q54" t="s">
        <v>268</v>
      </c>
      <c r="R54" t="s">
        <v>269</v>
      </c>
      <c r="S54" s="48" t="s">
        <v>438</v>
      </c>
      <c r="T54" s="35">
        <v>100</v>
      </c>
      <c r="U54" s="35">
        <f t="shared" si="19"/>
        <v>72.67759562841529</v>
      </c>
      <c r="V54" s="35">
        <f t="shared" si="20"/>
        <v>72.67759562841529</v>
      </c>
      <c r="W54" s="35">
        <f t="shared" si="21"/>
        <v>51.219512195121943</v>
      </c>
      <c r="X54" s="35">
        <f t="shared" si="22"/>
        <v>76.10289217646276</v>
      </c>
      <c r="Y54" s="35">
        <f t="shared" si="23"/>
        <v>76.10289217646276</v>
      </c>
      <c r="Z54" s="35">
        <f t="shared" si="24"/>
        <v>54.644808743169392</v>
      </c>
      <c r="AA54" s="35">
        <f t="shared" si="25"/>
        <v>-3.42529654804747</v>
      </c>
      <c r="AB54" s="35">
        <f t="shared" si="26"/>
        <v>-3.42529654804747</v>
      </c>
      <c r="AC54" s="35">
        <f t="shared" si="27"/>
        <v>-3.4252965480474487</v>
      </c>
      <c r="AF54">
        <v>1.86</v>
      </c>
      <c r="AG54">
        <v>2.02</v>
      </c>
      <c r="AJ54" t="s">
        <v>209</v>
      </c>
    </row>
    <row r="55" spans="1:36" ht="15" x14ac:dyDescent="0.25">
      <c r="A55">
        <v>3.66</v>
      </c>
      <c r="B55">
        <v>3.66</v>
      </c>
      <c r="C55">
        <v>2.0499999999999998</v>
      </c>
      <c r="D55" s="20">
        <f t="shared" si="3"/>
        <v>3.4252965480474407E-2</v>
      </c>
      <c r="E55" s="17">
        <f>IF(OR($A55="",$B55="",$C55=""),"",A55*'MPTO_working_3-way'!$I54)</f>
        <v>3.7853658536585364</v>
      </c>
      <c r="F55" s="21">
        <f>IF(OR($A55="",$B55="",$C55=""),"",B55*'MPTO_working_3-way'!$I54)</f>
        <v>3.7853658536585364</v>
      </c>
      <c r="G55" s="22">
        <f>IF(OR($A55="",$B55="",$C55=""),"",C55*'MPTO_working_3-way'!$I54)</f>
        <v>2.1202185792349724</v>
      </c>
      <c r="H55" s="17">
        <f>IF(OR($A55="",$B55="",$C55=""),"",'MPTO_working_3-way'!E54)</f>
        <v>3.8196164941455963</v>
      </c>
      <c r="I55" s="21">
        <f>IF(OR($A55="",$B55="",$C55=""),"",'MPTO_working_3-way'!F54)</f>
        <v>3.8196164941455963</v>
      </c>
      <c r="J55" s="22">
        <f>IF(OR($A55="",$B55="",$C55=""),"",'MPTO_working_3-way'!G54)</f>
        <v>2.0991327053996081</v>
      </c>
      <c r="K55" s="17">
        <f>IF(OR($A55="",$B55="",$C55=""),"",'OddsRatio_working_3-way'!H54)</f>
        <v>3.8057898140695006</v>
      </c>
      <c r="L55" s="21">
        <f>IF(OR($A55="",$B55="",$C55=""),"",'OddsRatio_working_3-way'!I54)</f>
        <v>3.8057898140695006</v>
      </c>
      <c r="M55" s="22">
        <f>IF(OR($A55="",$B55="",$C55=""),"",'OddsRatio_working_3-way'!J54)</f>
        <v>2.1075486108169081</v>
      </c>
      <c r="N55" s="23">
        <f t="shared" si="16"/>
        <v>26.417525773195877</v>
      </c>
      <c r="O55" s="24">
        <f t="shared" si="17"/>
        <v>26.417525773195877</v>
      </c>
      <c r="P55" s="24">
        <f t="shared" si="18"/>
        <v>47.164948453608254</v>
      </c>
      <c r="Q55" t="s">
        <v>270</v>
      </c>
      <c r="R55" t="s">
        <v>271</v>
      </c>
      <c r="S55" s="48" t="s">
        <v>438</v>
      </c>
      <c r="T55" s="35">
        <v>100</v>
      </c>
      <c r="U55" s="35">
        <f t="shared" si="19"/>
        <v>80.806142034548941</v>
      </c>
      <c r="V55" s="35">
        <f t="shared" si="20"/>
        <v>73.821989528795811</v>
      </c>
      <c r="W55" s="35">
        <f t="shared" si="21"/>
        <v>41.520467836257311</v>
      </c>
      <c r="X55" s="35">
        <f t="shared" si="22"/>
        <v>84.657542634946864</v>
      </c>
      <c r="Y55" s="35">
        <f t="shared" si="23"/>
        <v>77.673390129193749</v>
      </c>
      <c r="Z55" s="35">
        <f t="shared" si="24"/>
        <v>45.371868436655241</v>
      </c>
      <c r="AA55" s="35">
        <f t="shared" si="25"/>
        <v>-3.8514006003979233</v>
      </c>
      <c r="AB55" s="35">
        <f t="shared" si="26"/>
        <v>-3.8514006003979375</v>
      </c>
      <c r="AC55" s="35">
        <f t="shared" si="27"/>
        <v>-3.8514006003979304</v>
      </c>
      <c r="AF55">
        <v>2.02</v>
      </c>
      <c r="AG55">
        <v>1.85</v>
      </c>
      <c r="AJ55" t="s">
        <v>209</v>
      </c>
    </row>
    <row r="56" spans="1:36" ht="15" x14ac:dyDescent="0.25">
      <c r="A56">
        <v>5.21</v>
      </c>
      <c r="B56">
        <v>3.82</v>
      </c>
      <c r="C56">
        <v>1.71</v>
      </c>
      <c r="D56" s="20">
        <f t="shared" si="3"/>
        <v>3.8514006003979251E-2</v>
      </c>
      <c r="E56" s="17">
        <f>IF(OR($A56="",$B56="",$C56=""),"",A56*'MPTO_working_3-way'!$I55)</f>
        <v>5.4106579712807319</v>
      </c>
      <c r="F56" s="21">
        <f>IF(OR($A56="",$B56="",$C56=""),"",B56*'MPTO_working_3-way'!$I55)</f>
        <v>3.9671235029352006</v>
      </c>
      <c r="G56" s="22">
        <f>IF(OR($A56="",$B56="",$C56=""),"",C56*'MPTO_working_3-way'!$I55)</f>
        <v>1.7758589502668045</v>
      </c>
      <c r="H56" s="17">
        <f>IF(OR($A56="",$B56="",$C56=""),"",'MPTO_working_3-way'!E55)</f>
        <v>5.5834549117782899</v>
      </c>
      <c r="I56" s="21">
        <f>IF(OR($A56="",$B56="",$C56=""),"",'MPTO_working_3-way'!F55)</f>
        <v>4.0169982863929423</v>
      </c>
      <c r="J56" s="22">
        <f>IF(OR($A56="",$B56="",$C56=""),"",'MPTO_working_3-way'!G55)</f>
        <v>1.7483822055747715</v>
      </c>
      <c r="K56" s="17">
        <f>IF(OR($A56="",$B56="",$C56=""),"",'OddsRatio_working_3-way'!H55)</f>
        <v>5.4958624950159063</v>
      </c>
      <c r="L56" s="21">
        <f>IF(OR($A56="",$B56="",$C56=""),"",'OddsRatio_working_3-way'!I55)</f>
        <v>4.0114803410795377</v>
      </c>
      <c r="M56" s="22">
        <f>IF(OR($A56="",$B56="",$C56=""),"",'OddsRatio_working_3-way'!J55)</f>
        <v>1.7582095894207348</v>
      </c>
      <c r="N56" s="23">
        <f t="shared" si="16"/>
        <v>18.482040544937544</v>
      </c>
      <c r="O56" s="24">
        <f t="shared" si="17"/>
        <v>25.207180952650422</v>
      </c>
      <c r="P56" s="24">
        <f t="shared" si="18"/>
        <v>56.310778502412049</v>
      </c>
      <c r="Q56" t="s">
        <v>272</v>
      </c>
      <c r="R56" t="s">
        <v>273</v>
      </c>
      <c r="S56" s="48" t="s">
        <v>438</v>
      </c>
      <c r="T56" s="35">
        <v>100</v>
      </c>
      <c r="U56" s="35">
        <f t="shared" si="19"/>
        <v>55.55555555555555</v>
      </c>
      <c r="V56" s="35">
        <f t="shared" si="20"/>
        <v>70.930232558139537</v>
      </c>
      <c r="W56" s="35">
        <f t="shared" si="21"/>
        <v>70.059880239520965</v>
      </c>
      <c r="X56" s="35">
        <f t="shared" si="22"/>
        <v>59.009887202339506</v>
      </c>
      <c r="Y56" s="35">
        <f t="shared" si="23"/>
        <v>74.384564204923493</v>
      </c>
      <c r="Z56" s="35">
        <f t="shared" si="24"/>
        <v>73.514211886304921</v>
      </c>
      <c r="AA56" s="35">
        <f t="shared" si="25"/>
        <v>-3.454331646783956</v>
      </c>
      <c r="AB56" s="35">
        <f t="shared" si="26"/>
        <v>-3.454331646783956</v>
      </c>
      <c r="AC56" s="35">
        <f t="shared" si="27"/>
        <v>-3.454331646783956</v>
      </c>
      <c r="AF56">
        <v>1.93</v>
      </c>
      <c r="AG56">
        <v>1.93</v>
      </c>
      <c r="AJ56" t="s">
        <v>209</v>
      </c>
    </row>
    <row r="57" spans="1:36" ht="15" x14ac:dyDescent="0.25">
      <c r="A57">
        <v>2.25</v>
      </c>
      <c r="B57">
        <v>3.44</v>
      </c>
      <c r="C57">
        <v>3.34</v>
      </c>
      <c r="D57" s="20">
        <f t="shared" si="3"/>
        <v>3.4543316467839702E-2</v>
      </c>
      <c r="E57" s="17">
        <f>IF(OR($A57="",$B57="",$C57=""),"",A57*'MPTO_working_3-way'!$I56)</f>
        <v>2.3277224620526393</v>
      </c>
      <c r="F57" s="21">
        <f>IF(OR($A57="",$B57="",$C57=""),"",B57*'MPTO_working_3-way'!$I56)</f>
        <v>3.5588290086493686</v>
      </c>
      <c r="G57" s="22">
        <f>IF(OR($A57="",$B57="",$C57=""),"",C57*'MPTO_working_3-way'!$I56)</f>
        <v>3.4553746770025846</v>
      </c>
      <c r="H57" s="17">
        <f>IF(OR($A57="",$B57="",$C57=""),"",'MPTO_working_3-way'!E56)</f>
        <v>2.309842207780604</v>
      </c>
      <c r="I57" s="21">
        <f>IF(OR($A57="",$B57="",$C57=""),"",'MPTO_working_3-way'!F56)</f>
        <v>3.5818769628671725</v>
      </c>
      <c r="J57" s="22">
        <f>IF(OR($A57="",$B57="",$C57=""),"",'MPTO_working_3-way'!G56)</f>
        <v>3.4735880324271071</v>
      </c>
      <c r="K57" s="17">
        <f>IF(OR($A57="",$B57="",$C57=""),"",'OddsRatio_working_3-way'!H56)</f>
        <v>2.3174202804913815</v>
      </c>
      <c r="L57" s="21">
        <f>IF(OR($A57="",$B57="",$C57=""),"",'OddsRatio_working_3-way'!I56)</f>
        <v>3.571604387519177</v>
      </c>
      <c r="M57" s="22">
        <f>IF(OR($A57="",$B57="",$C57=""),"",'OddsRatio_working_3-way'!J56)</f>
        <v>3.4662107650798655</v>
      </c>
      <c r="N57" s="23">
        <f t="shared" si="16"/>
        <v>42.960448090455635</v>
      </c>
      <c r="O57" s="24">
        <f t="shared" si="17"/>
        <v>28.099130291722435</v>
      </c>
      <c r="P57" s="24">
        <f t="shared" si="18"/>
        <v>28.940421617821912</v>
      </c>
      <c r="Q57" t="s">
        <v>200</v>
      </c>
      <c r="R57" t="s">
        <v>274</v>
      </c>
      <c r="S57" s="48" t="s">
        <v>438</v>
      </c>
      <c r="T57" s="35">
        <v>100</v>
      </c>
      <c r="U57" s="35">
        <f t="shared" si="19"/>
        <v>68.75</v>
      </c>
      <c r="V57" s="35">
        <f t="shared" si="20"/>
        <v>68.051118210862612</v>
      </c>
      <c r="W57" s="35">
        <f t="shared" si="21"/>
        <v>58.847736625514408</v>
      </c>
      <c r="X57" s="35">
        <f t="shared" si="22"/>
        <v>73.101145163622974</v>
      </c>
      <c r="Y57" s="35">
        <f t="shared" si="23"/>
        <v>72.402263374485585</v>
      </c>
      <c r="Z57" s="35">
        <f t="shared" si="24"/>
        <v>63.198881789137374</v>
      </c>
      <c r="AA57" s="35">
        <f t="shared" si="25"/>
        <v>-4.3511451636229737</v>
      </c>
      <c r="AB57" s="35">
        <f t="shared" si="26"/>
        <v>-4.3511451636229737</v>
      </c>
      <c r="AC57" s="35">
        <f t="shared" si="27"/>
        <v>-4.3511451636229665</v>
      </c>
      <c r="AF57">
        <v>2.02</v>
      </c>
      <c r="AG57">
        <v>1.85</v>
      </c>
      <c r="AJ57" t="s">
        <v>209</v>
      </c>
    </row>
    <row r="58" spans="1:36" ht="15" x14ac:dyDescent="0.25">
      <c r="A58">
        <v>3.2</v>
      </c>
      <c r="B58">
        <v>3.13</v>
      </c>
      <c r="C58">
        <v>2.4300000000000002</v>
      </c>
      <c r="D58" s="20">
        <f t="shared" si="3"/>
        <v>4.3511451636229603E-2</v>
      </c>
      <c r="E58" s="17">
        <f>IF(OR($A58="",$B58="",$C58=""),"",A58*'MPTO_working_3-way'!$I57)</f>
        <v>3.339236645235935</v>
      </c>
      <c r="F58" s="21">
        <f>IF(OR($A58="",$B58="",$C58=""),"",B58*'MPTO_working_3-way'!$I57)</f>
        <v>3.2661908436213984</v>
      </c>
      <c r="G58" s="22">
        <f>IF(OR($A58="",$B58="",$C58=""),"",C58*'MPTO_working_3-way'!$I57)</f>
        <v>2.5357328274760382</v>
      </c>
      <c r="H58" s="17">
        <f>IF(OR($A58="",$B58="",$C58=""),"",'MPTO_working_3-way'!E57)</f>
        <v>3.3557476832234308</v>
      </c>
      <c r="I58" s="21">
        <f>IF(OR($A58="",$B58="",$C58=""),"",'MPTO_working_3-way'!F57)</f>
        <v>3.2788497721943255</v>
      </c>
      <c r="J58" s="22">
        <f>IF(OR($A58="",$B58="",$C58=""),"",'MPTO_working_3-way'!G57)</f>
        <v>2.5187723058900313</v>
      </c>
      <c r="K58" s="17">
        <f>IF(OR($A58="",$B58="",$C58=""),"",'OddsRatio_working_3-way'!H57)</f>
        <v>3.348142848779986</v>
      </c>
      <c r="L58" s="21">
        <f>IF(OR($A58="",$B58="",$C58=""),"",'OddsRatio_working_3-way'!I57)</f>
        <v>3.2734292126824407</v>
      </c>
      <c r="M58" s="22">
        <f>IF(OR($A58="",$B58="",$C58=""),"",'OddsRatio_working_3-way'!J57)</f>
        <v>2.5262928517069909</v>
      </c>
      <c r="N58" s="23">
        <f t="shared" si="16"/>
        <v>29.946964119080715</v>
      </c>
      <c r="O58" s="24">
        <f t="shared" si="17"/>
        <v>30.616704530689553</v>
      </c>
      <c r="P58" s="24">
        <f t="shared" si="18"/>
        <v>39.43633135022975</v>
      </c>
      <c r="Q58" t="s">
        <v>199</v>
      </c>
      <c r="R58" t="s">
        <v>275</v>
      </c>
      <c r="S58" s="48" t="s">
        <v>438</v>
      </c>
      <c r="T58" s="35">
        <v>100</v>
      </c>
      <c r="U58" s="35">
        <f t="shared" si="19"/>
        <v>57.983193277310924</v>
      </c>
      <c r="V58" s="35">
        <f t="shared" si="20"/>
        <v>69.135802469135797</v>
      </c>
      <c r="W58" s="35">
        <f t="shared" si="21"/>
        <v>69.6048632218845</v>
      </c>
      <c r="X58" s="35">
        <f t="shared" si="22"/>
        <v>61.259334308979696</v>
      </c>
      <c r="Y58" s="35">
        <f t="shared" si="23"/>
        <v>72.411943500804583</v>
      </c>
      <c r="Z58" s="35">
        <f t="shared" si="24"/>
        <v>72.881004253553272</v>
      </c>
      <c r="AA58" s="35">
        <f t="shared" si="25"/>
        <v>-3.2761410316687716</v>
      </c>
      <c r="AB58" s="35">
        <f t="shared" si="26"/>
        <v>-3.2761410316687858</v>
      </c>
      <c r="AC58" s="35">
        <f t="shared" si="27"/>
        <v>-3.2761410316687716</v>
      </c>
      <c r="AF58">
        <v>2.2599999999999998</v>
      </c>
      <c r="AG58">
        <v>1.65</v>
      </c>
      <c r="AJ58" t="s">
        <v>209</v>
      </c>
    </row>
    <row r="59" spans="1:36" ht="15" x14ac:dyDescent="0.25">
      <c r="A59">
        <v>2.38</v>
      </c>
      <c r="B59">
        <v>3.24</v>
      </c>
      <c r="C59">
        <v>3.29</v>
      </c>
      <c r="D59" s="20">
        <f t="shared" si="3"/>
        <v>3.2761410316687778E-2</v>
      </c>
      <c r="E59" s="17">
        <f>IF(OR($A59="",$B59="",$C59=""),"",A59*'MPTO_working_3-way'!$I58)</f>
        <v>2.4579721565537169</v>
      </c>
      <c r="F59" s="21">
        <f>IF(OR($A59="",$B59="",$C59=""),"",B59*'MPTO_working_3-way'!$I58)</f>
        <v>3.3461469694260688</v>
      </c>
      <c r="G59" s="22">
        <f>IF(OR($A59="",$B59="",$C59=""),"",C59*'MPTO_working_3-way'!$I58)</f>
        <v>3.397785039941903</v>
      </c>
      <c r="H59" s="17">
        <f>IF(OR($A59="",$B59="",$C59=""),"",'MPTO_working_3-way'!E58)</f>
        <v>2.4435085435664354</v>
      </c>
      <c r="I59" s="21">
        <f>IF(OR($A59="",$B59="",$C59=""),"",'MPTO_working_3-way'!F58)</f>
        <v>3.3588436929266772</v>
      </c>
      <c r="J59" s="22">
        <f>IF(OR($A59="",$B59="",$C59=""),"",'MPTO_working_3-way'!G58)</f>
        <v>3.4126094139979619</v>
      </c>
      <c r="K59" s="17">
        <f>IF(OR($A59="",$B59="",$C59=""),"",'OddsRatio_working_3-way'!H58)</f>
        <v>2.4498546531143561</v>
      </c>
      <c r="L59" s="21">
        <f>IF(OR($A59="",$B59="",$C59=""),"",'OddsRatio_working_3-way'!I58)</f>
        <v>3.3533872630262014</v>
      </c>
      <c r="M59" s="22">
        <f>IF(OR($A59="",$B59="",$C59=""),"",'OddsRatio_working_3-way'!J58)</f>
        <v>3.4059182287187504</v>
      </c>
      <c r="N59" s="23">
        <f t="shared" si="16"/>
        <v>40.683943360940425</v>
      </c>
      <c r="O59" s="24">
        <f t="shared" si="17"/>
        <v>29.885118888592032</v>
      </c>
      <c r="P59" s="24">
        <f t="shared" si="18"/>
        <v>29.430937750467539</v>
      </c>
      <c r="Q59" t="s">
        <v>180</v>
      </c>
      <c r="R59" t="s">
        <v>276</v>
      </c>
      <c r="S59" s="48" t="s">
        <v>438</v>
      </c>
      <c r="T59" s="35">
        <v>100</v>
      </c>
      <c r="U59" s="35">
        <f t="shared" si="19"/>
        <v>70.845481049562679</v>
      </c>
      <c r="V59" s="35">
        <f t="shared" si="20"/>
        <v>70.588235294117652</v>
      </c>
      <c r="W59" s="35">
        <f t="shared" si="21"/>
        <v>55.156950672645742</v>
      </c>
      <c r="X59" s="35">
        <f t="shared" si="22"/>
        <v>74.254814033236613</v>
      </c>
      <c r="Y59" s="35">
        <f t="shared" si="23"/>
        <v>73.997568277791586</v>
      </c>
      <c r="Z59" s="35">
        <f t="shared" si="24"/>
        <v>58.566283656319662</v>
      </c>
      <c r="AA59" s="35">
        <f t="shared" si="25"/>
        <v>-3.4093329836739343</v>
      </c>
      <c r="AB59" s="35">
        <f t="shared" si="26"/>
        <v>-3.4093329836739343</v>
      </c>
      <c r="AC59" s="35">
        <f t="shared" si="27"/>
        <v>-3.4093329836739201</v>
      </c>
      <c r="AF59">
        <v>2.44</v>
      </c>
      <c r="AG59">
        <v>1.59</v>
      </c>
      <c r="AJ59" t="s">
        <v>207</v>
      </c>
    </row>
    <row r="60" spans="1:36" s="35" customFormat="1" ht="15" x14ac:dyDescent="0.25">
      <c r="A60">
        <v>3.43</v>
      </c>
      <c r="B60">
        <v>3.4</v>
      </c>
      <c r="C60">
        <v>2.23</v>
      </c>
      <c r="D60" s="20">
        <f t="shared" si="3"/>
        <v>3.4093329836739183E-2</v>
      </c>
      <c r="E60" s="17">
        <f>IF(OR($A60="",$B60="",$C60=""),"",A60*'MPTO_working_3-way'!$I59)</f>
        <v>3.5469401213400156</v>
      </c>
      <c r="F60" s="21">
        <f>IF(OR($A60="",$B60="",$C60=""),"",B60*'MPTO_working_3-way'!$I59)</f>
        <v>3.5159173214449133</v>
      </c>
      <c r="G60" s="22">
        <f>IF(OR($A60="",$B60="",$C60=""),"",C60*'MPTO_working_3-way'!$I59)</f>
        <v>2.3060281255359283</v>
      </c>
      <c r="H60" s="17">
        <f>IF(OR($A60="",$B60="",$C60=""),"",'MPTO_working_3-way'!E59)</f>
        <v>3.5691246221298334</v>
      </c>
      <c r="I60" s="21">
        <f>IF(OR($A60="",$B60="",$C60=""),"",'MPTO_working_3-way'!F59)</f>
        <v>3.5366531188038466</v>
      </c>
      <c r="J60" s="22">
        <f>IF(OR($A60="",$B60="",$C60=""),"",'MPTO_working_3-way'!G59)</f>
        <v>2.2879837040929796</v>
      </c>
      <c r="K60" s="17">
        <f>IF(OR($A60="",$B60="",$C60=""),"",'OddsRatio_working_3-way'!H59)</f>
        <v>3.5595729268949881</v>
      </c>
      <c r="L60" s="21">
        <f>IF(OR($A60="",$B60="",$C60=""),"",'OddsRatio_working_3-way'!I59)</f>
        <v>3.5279732611308514</v>
      </c>
      <c r="M60" s="22">
        <f>IF(OR($A60="",$B60="",$C60=""),"",'OddsRatio_working_3-way'!J59)</f>
        <v>2.295586296329561</v>
      </c>
      <c r="N60" s="23">
        <f t="shared" si="16"/>
        <v>28.1933149641727</v>
      </c>
      <c r="O60" s="24">
        <f t="shared" si="17"/>
        <v>28.442079507974228</v>
      </c>
      <c r="P60" s="24">
        <f t="shared" si="18"/>
        <v>43.364605527853087</v>
      </c>
      <c r="Q60" t="s">
        <v>277</v>
      </c>
      <c r="R60" t="s">
        <v>278</v>
      </c>
      <c r="S60" s="48" t="s">
        <v>438</v>
      </c>
      <c r="T60" s="35">
        <v>100</v>
      </c>
      <c r="U60" s="35">
        <f t="shared" si="19"/>
        <v>55.752212389380524</v>
      </c>
      <c r="V60" s="35">
        <f t="shared" si="20"/>
        <v>70.760233918128648</v>
      </c>
      <c r="W60" s="35">
        <f t="shared" si="21"/>
        <v>70.149253731343279</v>
      </c>
      <c r="X60" s="35">
        <f t="shared" si="22"/>
        <v>59.090512350528059</v>
      </c>
      <c r="Y60" s="35">
        <f t="shared" si="23"/>
        <v>74.098533879276189</v>
      </c>
      <c r="Z60" s="35">
        <f t="shared" si="24"/>
        <v>73.48755369249082</v>
      </c>
      <c r="AA60" s="35">
        <f t="shared" si="25"/>
        <v>-3.3382999611475341</v>
      </c>
      <c r="AB60" s="35">
        <f t="shared" si="26"/>
        <v>-3.3382999611475412</v>
      </c>
      <c r="AC60" s="35">
        <f t="shared" si="27"/>
        <v>-3.3382999611475412</v>
      </c>
      <c r="AD60" s="36"/>
      <c r="AE60" s="36"/>
      <c r="AF60">
        <v>2.1</v>
      </c>
      <c r="AG60">
        <v>1.78</v>
      </c>
      <c r="AH60" s="36"/>
      <c r="AI60" s="36"/>
      <c r="AJ60" t="s">
        <v>207</v>
      </c>
    </row>
    <row r="61" spans="1:36" ht="15" x14ac:dyDescent="0.25">
      <c r="A61">
        <v>2.2599999999999998</v>
      </c>
      <c r="B61">
        <v>3.42</v>
      </c>
      <c r="C61">
        <v>3.35</v>
      </c>
      <c r="D61" s="20">
        <f t="shared" si="3"/>
        <v>3.3382999611475395E-2</v>
      </c>
      <c r="E61" s="17">
        <f>IF(OR($A61="",$B61="",$C61=""),"",A61*'MPTO_working_3-way'!$I60)</f>
        <v>2.335445579121934</v>
      </c>
      <c r="F61" s="21">
        <f>IF(OR($A61="",$B61="",$C61=""),"",B61*'MPTO_working_3-way'!$I60)</f>
        <v>3.5341698586712456</v>
      </c>
      <c r="G61" s="22">
        <f>IF(OR($A61="",$B61="",$C61=""),"",C61*'MPTO_working_3-way'!$I60)</f>
        <v>3.4618330486984425</v>
      </c>
      <c r="H61" s="17">
        <f>IF(OR($A61="",$B61="",$C61=""),"",'MPTO_working_3-way'!E60)</f>
        <v>2.3183018758681118</v>
      </c>
      <c r="I61" s="21">
        <f>IF(OR($A61="",$B61="",$C61=""),"",'MPTO_working_3-way'!F60)</f>
        <v>3.5553028063099639</v>
      </c>
      <c r="J61" s="22">
        <f>IF(OR($A61="",$B61="",$C61=""),"",'MPTO_working_3-way'!G60)</f>
        <v>3.4797157399335763</v>
      </c>
      <c r="K61" s="17">
        <f>IF(OR($A61="",$B61="",$C61=""),"",'OddsRatio_working_3-way'!H60)</f>
        <v>2.3255886844611218</v>
      </c>
      <c r="L61" s="21">
        <f>IF(OR($A61="",$B61="",$C61=""),"",'OddsRatio_working_3-way'!I60)</f>
        <v>3.5459719177745348</v>
      </c>
      <c r="M61" s="22">
        <f>IF(OR($A61="",$B61="",$C61=""),"",'OddsRatio_working_3-way'!J60)</f>
        <v>3.4723281019711401</v>
      </c>
      <c r="N61" s="23">
        <f t="shared" si="16"/>
        <v>42.818381594486723</v>
      </c>
      <c r="O61" s="24">
        <f t="shared" si="17"/>
        <v>28.295187837292389</v>
      </c>
      <c r="P61" s="24">
        <f t="shared" si="18"/>
        <v>28.886430568220888</v>
      </c>
      <c r="Q61" t="s">
        <v>279</v>
      </c>
      <c r="R61" t="s">
        <v>280</v>
      </c>
      <c r="S61" s="48" t="s">
        <v>438</v>
      </c>
      <c r="T61" s="35">
        <v>100</v>
      </c>
      <c r="U61" s="35">
        <f t="shared" si="19"/>
        <v>67.532467532467535</v>
      </c>
      <c r="V61" s="35">
        <f t="shared" si="20"/>
        <v>67.741935483870961</v>
      </c>
      <c r="W61" s="35">
        <f t="shared" si="21"/>
        <v>61.538461538461533</v>
      </c>
      <c r="X61" s="35">
        <f t="shared" si="22"/>
        <v>70.719602977667478</v>
      </c>
      <c r="Y61" s="35">
        <f t="shared" si="23"/>
        <v>70.929070929070932</v>
      </c>
      <c r="Z61" s="35">
        <f t="shared" si="24"/>
        <v>64.72559698366149</v>
      </c>
      <c r="AA61" s="35">
        <f t="shared" si="25"/>
        <v>-3.1871354451999423</v>
      </c>
      <c r="AB61" s="35">
        <f t="shared" si="26"/>
        <v>-3.1871354451999707</v>
      </c>
      <c r="AC61" s="35">
        <f t="shared" si="27"/>
        <v>-3.1871354451999565</v>
      </c>
      <c r="AF61">
        <v>2.15</v>
      </c>
      <c r="AG61">
        <v>1.75</v>
      </c>
      <c r="AJ61" t="s">
        <v>207</v>
      </c>
    </row>
    <row r="62" spans="1:36" ht="15" x14ac:dyDescent="0.25">
      <c r="A62">
        <v>3.08</v>
      </c>
      <c r="B62">
        <v>3.1</v>
      </c>
      <c r="C62">
        <v>2.6</v>
      </c>
      <c r="D62" s="20">
        <f t="shared" si="3"/>
        <v>3.1871354451999512E-2</v>
      </c>
      <c r="E62" s="17">
        <f>IF(OR($A62="",$B62="",$C62=""),"",A62*'MPTO_working_3-way'!$I61)</f>
        <v>3.1781637717121587</v>
      </c>
      <c r="F62" s="21">
        <f>IF(OR($A62="",$B62="",$C62=""),"",B62*'MPTO_working_3-way'!$I61)</f>
        <v>3.1988011988011986</v>
      </c>
      <c r="G62" s="22">
        <f>IF(OR($A62="",$B62="",$C62=""),"",C62*'MPTO_working_3-way'!$I61)</f>
        <v>2.6828655215751986</v>
      </c>
      <c r="H62" s="17">
        <f>IF(OR($A62="",$B62="",$C62=""),"",'MPTO_working_3-way'!E61)</f>
        <v>3.1841907237652207</v>
      </c>
      <c r="I62" s="21">
        <f>IF(OR($A62="",$B62="",$C62=""),"",'MPTO_working_3-way'!F61)</f>
        <v>3.205571433490582</v>
      </c>
      <c r="J62" s="22">
        <f>IF(OR($A62="",$B62="",$C62=""),"",'MPTO_working_3-way'!G61)</f>
        <v>2.6738568474264706</v>
      </c>
      <c r="K62" s="17">
        <f>IF(OR($A62="",$B62="",$C62=""),"",'OddsRatio_working_3-way'!H61)</f>
        <v>3.181427122576213</v>
      </c>
      <c r="L62" s="21">
        <f>IF(OR($A62="",$B62="",$C62=""),"",'OddsRatio_working_3-way'!I61)</f>
        <v>3.2024023833702153</v>
      </c>
      <c r="M62" s="22">
        <f>IF(OR($A62="",$B62="",$C62=""),"",'OddsRatio_working_3-way'!J61)</f>
        <v>2.6780208635201648</v>
      </c>
      <c r="N62" s="23">
        <f t="shared" si="16"/>
        <v>31.464709556527172</v>
      </c>
      <c r="O62" s="24">
        <f t="shared" si="17"/>
        <v>31.26171143035603</v>
      </c>
      <c r="P62" s="24">
        <f t="shared" si="18"/>
        <v>37.273579013116809</v>
      </c>
      <c r="Q62" t="s">
        <v>281</v>
      </c>
      <c r="R62" t="s">
        <v>282</v>
      </c>
      <c r="S62" s="48" t="s">
        <v>438</v>
      </c>
      <c r="T62" s="35">
        <v>100</v>
      </c>
      <c r="U62" s="35">
        <f t="shared" si="19"/>
        <v>48.186528497409334</v>
      </c>
      <c r="V62" s="35">
        <f t="shared" si="20"/>
        <v>72.222222222222229</v>
      </c>
      <c r="W62" s="35">
        <f t="shared" si="21"/>
        <v>75</v>
      </c>
      <c r="X62" s="35">
        <f t="shared" si="22"/>
        <v>52.777777777777779</v>
      </c>
      <c r="Y62" s="35">
        <f t="shared" si="23"/>
        <v>76.813471502590687</v>
      </c>
      <c r="Z62" s="35">
        <f t="shared" si="24"/>
        <v>79.591249280368459</v>
      </c>
      <c r="AA62" s="35">
        <f t="shared" si="25"/>
        <v>-4.5912492803684444</v>
      </c>
      <c r="AB62" s="35">
        <f t="shared" si="26"/>
        <v>-4.5912492803684586</v>
      </c>
      <c r="AC62" s="35">
        <f t="shared" si="27"/>
        <v>-4.5912492803684586</v>
      </c>
      <c r="AF62">
        <v>2.6</v>
      </c>
      <c r="AG62">
        <v>1.53</v>
      </c>
      <c r="AJ62" t="s">
        <v>207</v>
      </c>
    </row>
    <row r="63" spans="1:36" s="35" customFormat="1" ht="15" x14ac:dyDescent="0.25">
      <c r="A63">
        <v>1.93</v>
      </c>
      <c r="B63">
        <v>3.6</v>
      </c>
      <c r="C63">
        <v>4</v>
      </c>
      <c r="D63" s="20">
        <f t="shared" si="3"/>
        <v>4.5912492803684479E-2</v>
      </c>
      <c r="E63" s="17">
        <f>IF(OR($A63="",$B63="",$C63=""),"",A63*'MPTO_working_3-way'!$I62)</f>
        <v>2.0186111111111109</v>
      </c>
      <c r="F63" s="21">
        <f>IF(OR($A63="",$B63="",$C63=""),"",B63*'MPTO_working_3-way'!$I62)</f>
        <v>3.7652849740932641</v>
      </c>
      <c r="G63" s="22">
        <f>IF(OR($A63="",$B63="",$C63=""),"",C63*'MPTO_working_3-way'!$I62)</f>
        <v>4.1836499712147379</v>
      </c>
      <c r="H63" s="17">
        <f>IF(OR($A63="",$B63="",$C63=""),"",'MPTO_working_3-way'!E62)</f>
        <v>1.9887415322965367</v>
      </c>
      <c r="I63" s="21">
        <f>IF(OR($A63="",$B63="",$C63=""),"",'MPTO_working_3-way'!F62)</f>
        <v>3.8099067812100165</v>
      </c>
      <c r="J63" s="22">
        <f>IF(OR($A63="",$B63="",$C63=""),"",'MPTO_working_3-way'!G62)</f>
        <v>4.2608340147179069</v>
      </c>
      <c r="K63" s="17">
        <f>IF(OR($A63="",$B63="",$C63=""),"",'OddsRatio_working_3-way'!H62)</f>
        <v>2.0001557924881888</v>
      </c>
      <c r="L63" s="21">
        <f>IF(OR($A63="",$B63="",$C63=""),"",'OddsRatio_working_3-way'!I62)</f>
        <v>3.7961344736228941</v>
      </c>
      <c r="M63" s="22">
        <f>IF(OR($A63="",$B63="",$C63=""),"",'OddsRatio_working_3-way'!J62)</f>
        <v>4.2263090080264165</v>
      </c>
      <c r="N63" s="23">
        <f t="shared" si="16"/>
        <v>49.539011971927899</v>
      </c>
      <c r="O63" s="24">
        <f t="shared" si="17"/>
        <v>26.558414751616898</v>
      </c>
      <c r="P63" s="24">
        <f t="shared" si="18"/>
        <v>23.902573276455207</v>
      </c>
      <c r="Q63" t="s">
        <v>283</v>
      </c>
      <c r="R63" t="s">
        <v>284</v>
      </c>
      <c r="S63" s="48" t="s">
        <v>438</v>
      </c>
      <c r="T63" s="35">
        <v>100</v>
      </c>
      <c r="U63" s="35">
        <f t="shared" si="19"/>
        <v>75</v>
      </c>
      <c r="V63" s="35">
        <f t="shared" si="20"/>
        <v>71.509971509971507</v>
      </c>
      <c r="W63" s="35">
        <f t="shared" si="21"/>
        <v>50</v>
      </c>
      <c r="X63" s="35">
        <f t="shared" si="22"/>
        <v>78.490028490028479</v>
      </c>
      <c r="Y63" s="35">
        <f t="shared" si="23"/>
        <v>75</v>
      </c>
      <c r="Z63" s="35">
        <f t="shared" si="24"/>
        <v>53.490028490028486</v>
      </c>
      <c r="AA63" s="35">
        <f t="shared" si="25"/>
        <v>-3.4900284900284788</v>
      </c>
      <c r="AB63" s="35">
        <f t="shared" si="26"/>
        <v>-3.490028490028493</v>
      </c>
      <c r="AC63" s="35">
        <f t="shared" si="27"/>
        <v>-3.4900284900284859</v>
      </c>
      <c r="AD63" s="36"/>
      <c r="AE63" s="36"/>
      <c r="AF63">
        <v>1.99</v>
      </c>
      <c r="AG63">
        <v>1.88</v>
      </c>
      <c r="AH63" s="36"/>
      <c r="AI63" s="36"/>
      <c r="AJ63" t="s">
        <v>207</v>
      </c>
    </row>
    <row r="64" spans="1:36" ht="15" x14ac:dyDescent="0.25">
      <c r="A64">
        <v>4</v>
      </c>
      <c r="B64">
        <v>3.51</v>
      </c>
      <c r="C64">
        <v>2</v>
      </c>
      <c r="D64" s="20">
        <f t="shared" si="3"/>
        <v>3.490028490028485E-2</v>
      </c>
      <c r="E64" s="17">
        <f>IF(OR($A64="",$B64="",$C64=""),"",A64*'MPTO_working_3-way'!$I63)</f>
        <v>4.1396011396011394</v>
      </c>
      <c r="F64" s="21">
        <f>IF(OR($A64="",$B64="",$C64=""),"",B64*'MPTO_working_3-way'!$I63)</f>
        <v>3.6324999999999994</v>
      </c>
      <c r="G64" s="22">
        <f>IF(OR($A64="",$B64="",$C64=""),"",C64*'MPTO_working_3-way'!$I63)</f>
        <v>2.0698005698005697</v>
      </c>
      <c r="H64" s="17">
        <f>IF(OR($A64="",$B64="",$C64=""),"",'MPTO_working_3-way'!E63)</f>
        <v>4.1952191235059759</v>
      </c>
      <c r="I64" s="21">
        <f>IF(OR($A64="",$B64="",$C64=""),"",'MPTO_working_3-way'!F63)</f>
        <v>3.6594265855777577</v>
      </c>
      <c r="J64" s="22">
        <f>IF(OR($A64="",$B64="",$C64=""),"",'MPTO_working_3-way'!G63)</f>
        <v>2.0476421973748176</v>
      </c>
      <c r="K64" s="17">
        <f>IF(OR($A64="",$B64="",$C64=""),"",'OddsRatio_working_3-way'!H63)</f>
        <v>4.1691806178187347</v>
      </c>
      <c r="L64" s="21">
        <f>IF(OR($A64="",$B64="",$C64=""),"",'OddsRatio_working_3-way'!I63)</f>
        <v>3.6515477835750079</v>
      </c>
      <c r="M64" s="22">
        <f>IF(OR($A64="",$B64="",$C64=""),"",'OddsRatio_working_3-way'!J63)</f>
        <v>2.0563935392729116</v>
      </c>
      <c r="N64" s="23">
        <f t="shared" si="16"/>
        <v>24.156916724019272</v>
      </c>
      <c r="O64" s="24">
        <f t="shared" si="17"/>
        <v>27.529249827942191</v>
      </c>
      <c r="P64" s="24">
        <f t="shared" si="18"/>
        <v>48.313833448038544</v>
      </c>
      <c r="Q64" t="s">
        <v>179</v>
      </c>
      <c r="R64" t="s">
        <v>178</v>
      </c>
      <c r="S64" s="48" t="s">
        <v>438</v>
      </c>
      <c r="T64" s="35">
        <v>100</v>
      </c>
      <c r="U64" s="35">
        <f t="shared" si="19"/>
        <v>69.230769230769241</v>
      </c>
      <c r="V64" s="35">
        <f t="shared" si="20"/>
        <v>70.326409495548958</v>
      </c>
      <c r="W64" s="35">
        <f t="shared" si="21"/>
        <v>57.081545064377686</v>
      </c>
      <c r="X64" s="35">
        <f t="shared" si="22"/>
        <v>72.592045440073363</v>
      </c>
      <c r="Y64" s="35">
        <f t="shared" si="23"/>
        <v>73.687685704853095</v>
      </c>
      <c r="Z64" s="35">
        <f t="shared" si="24"/>
        <v>60.442821273681815</v>
      </c>
      <c r="AA64" s="35">
        <f t="shared" si="25"/>
        <v>-3.3612762093041226</v>
      </c>
      <c r="AB64" s="35">
        <f t="shared" si="26"/>
        <v>-3.3612762093041368</v>
      </c>
      <c r="AC64" s="35">
        <f t="shared" si="27"/>
        <v>-3.3612762093041297</v>
      </c>
      <c r="AF64">
        <v>2.06</v>
      </c>
      <c r="AG64">
        <v>1.83</v>
      </c>
      <c r="AJ64" t="s">
        <v>207</v>
      </c>
    </row>
    <row r="65" spans="1:36" ht="15" x14ac:dyDescent="0.25">
      <c r="A65">
        <v>3.25</v>
      </c>
      <c r="B65">
        <v>3.37</v>
      </c>
      <c r="C65">
        <v>2.33</v>
      </c>
      <c r="D65" s="20">
        <f t="shared" si="3"/>
        <v>3.3612762093041315E-2</v>
      </c>
      <c r="E65" s="17">
        <f>IF(OR($A65="",$B65="",$C65=""),"",A65*'MPTO_working_3-way'!$I64)</f>
        <v>3.3592414768023842</v>
      </c>
      <c r="F65" s="21">
        <f>IF(OR($A65="",$B65="",$C65=""),"",B65*'MPTO_working_3-way'!$I64)</f>
        <v>3.4832750082535493</v>
      </c>
      <c r="G65" s="22">
        <f>IF(OR($A65="",$B65="",$C65=""),"",C65*'MPTO_working_3-way'!$I64)</f>
        <v>2.4083177356767864</v>
      </c>
      <c r="H65" s="17">
        <f>IF(OR($A65="",$B65="",$C65=""),"",'MPTO_working_3-way'!E64)</f>
        <v>3.3728171764464872</v>
      </c>
      <c r="I65" s="21">
        <f>IF(OR($A65="",$B65="",$C65=""),"",'MPTO_working_3-way'!F64)</f>
        <v>3.5022387061136406</v>
      </c>
      <c r="J65" s="22">
        <f>IF(OR($A65="",$B65="",$C65=""),"",'MPTO_working_3-way'!G64)</f>
        <v>2.3924572789297409</v>
      </c>
      <c r="K65" s="17">
        <f>IF(OR($A65="",$B65="",$C65=""),"",'OddsRatio_working_3-way'!H64)</f>
        <v>3.3672887371290576</v>
      </c>
      <c r="L65" s="21">
        <f>IF(OR($A65="",$B65="",$C65=""),"",'OddsRatio_working_3-way'!I64)</f>
        <v>3.4935441364426074</v>
      </c>
      <c r="M65" s="22">
        <f>IF(OR($A65="",$B65="",$C65=""),"",'OddsRatio_working_3-way'!J64)</f>
        <v>2.3993306757251758</v>
      </c>
      <c r="N65" s="23">
        <f t="shared" si="16"/>
        <v>29.768625057341406</v>
      </c>
      <c r="O65" s="24">
        <f t="shared" si="17"/>
        <v>28.708614669542897</v>
      </c>
      <c r="P65" s="24">
        <f t="shared" si="18"/>
        <v>41.522760273115686</v>
      </c>
      <c r="Q65" t="s">
        <v>285</v>
      </c>
      <c r="R65" t="s">
        <v>286</v>
      </c>
      <c r="S65" s="48" t="s">
        <v>438</v>
      </c>
      <c r="T65" s="35">
        <v>100</v>
      </c>
      <c r="U65" s="35">
        <f t="shared" si="19"/>
        <v>70.930232558139537</v>
      </c>
      <c r="V65" s="35">
        <f t="shared" si="20"/>
        <v>70.674486803519059</v>
      </c>
      <c r="W65" s="35">
        <f t="shared" si="21"/>
        <v>54.954954954954964</v>
      </c>
      <c r="X65" s="35">
        <f t="shared" si="22"/>
        <v>74.37055824152597</v>
      </c>
      <c r="Y65" s="35">
        <f t="shared" si="23"/>
        <v>74.114812486905507</v>
      </c>
      <c r="Z65" s="35">
        <f t="shared" si="24"/>
        <v>58.395280638341404</v>
      </c>
      <c r="AA65" s="35">
        <f t="shared" si="25"/>
        <v>-3.4403256833864333</v>
      </c>
      <c r="AB65" s="35">
        <f t="shared" si="26"/>
        <v>-3.4403256833864475</v>
      </c>
      <c r="AC65" s="35">
        <f t="shared" si="27"/>
        <v>-3.4403256833864404</v>
      </c>
      <c r="AF65">
        <v>2.16</v>
      </c>
      <c r="AG65">
        <v>1.74</v>
      </c>
      <c r="AJ65" t="s">
        <v>207</v>
      </c>
    </row>
    <row r="66" spans="1:36" ht="15" x14ac:dyDescent="0.25">
      <c r="A66">
        <v>3.44</v>
      </c>
      <c r="B66">
        <v>3.41</v>
      </c>
      <c r="C66">
        <v>2.2200000000000002</v>
      </c>
      <c r="D66" s="20">
        <f t="shared" si="3"/>
        <v>3.4403256833864582E-2</v>
      </c>
      <c r="E66" s="17">
        <f>IF(OR($A66="",$B66="",$C66=""),"",A66*'MPTO_working_3-way'!$I65)</f>
        <v>3.558347203508494</v>
      </c>
      <c r="F66" s="21">
        <f>IF(OR($A66="",$B66="",$C66=""),"",B66*'MPTO_working_3-way'!$I65)</f>
        <v>3.5273151058034782</v>
      </c>
      <c r="G66" s="22">
        <f>IF(OR($A66="",$B66="",$C66=""),"",C66*'MPTO_working_3-way'!$I65)</f>
        <v>2.2963752301711797</v>
      </c>
      <c r="H66" s="17">
        <f>IF(OR($A66="",$B66="",$C66=""),"",'MPTO_working_3-way'!E65)</f>
        <v>3.5812780819968641</v>
      </c>
      <c r="I66" s="21">
        <f>IF(OR($A66="",$B66="",$C66=""),"",'MPTO_working_3-way'!F65)</f>
        <v>3.5487749703740556</v>
      </c>
      <c r="J66" s="22">
        <f>IF(OR($A66="",$B66="",$C66=""),"",'MPTO_working_3-way'!G65)</f>
        <v>2.2779941081118786</v>
      </c>
      <c r="K66" s="17">
        <f>IF(OR($A66="",$B66="",$C66=""),"",'OddsRatio_working_3-way'!H65)</f>
        <v>3.5714318411011483</v>
      </c>
      <c r="L66" s="21">
        <f>IF(OR($A66="",$B66="",$C66=""),"",'OddsRatio_working_3-way'!I65)</f>
        <v>3.5398158758417084</v>
      </c>
      <c r="M66" s="22">
        <f>IF(OR($A66="",$B66="",$C66=""),"",'OddsRatio_working_3-way'!J65)</f>
        <v>2.2857159205505742</v>
      </c>
      <c r="N66" s="23">
        <f t="shared" si="16"/>
        <v>28.102934952890774</v>
      </c>
      <c r="O66" s="24">
        <f t="shared" si="17"/>
        <v>28.350174849837028</v>
      </c>
      <c r="P66" s="24">
        <f t="shared" si="18"/>
        <v>43.546890197272184</v>
      </c>
      <c r="Q66" t="s">
        <v>181</v>
      </c>
      <c r="R66" t="s">
        <v>287</v>
      </c>
      <c r="S66" s="48" t="s">
        <v>438</v>
      </c>
      <c r="T66" s="35">
        <v>100</v>
      </c>
      <c r="U66" s="35">
        <f t="shared" si="19"/>
        <v>50.980392156862742</v>
      </c>
      <c r="V66" s="35">
        <f t="shared" si="20"/>
        <v>71.428571428571431</v>
      </c>
      <c r="W66" s="35">
        <f t="shared" si="21"/>
        <v>74.093264248704671</v>
      </c>
      <c r="X66" s="35">
        <f t="shared" si="22"/>
        <v>54.478164322723913</v>
      </c>
      <c r="Y66" s="35">
        <f t="shared" si="23"/>
        <v>74.926343594432595</v>
      </c>
      <c r="Z66" s="35">
        <f t="shared" si="24"/>
        <v>77.591036414565821</v>
      </c>
      <c r="AA66" s="35">
        <f t="shared" si="25"/>
        <v>-3.4977721658611713</v>
      </c>
      <c r="AB66" s="35">
        <f t="shared" si="26"/>
        <v>-3.4977721658611642</v>
      </c>
      <c r="AC66" s="35">
        <f t="shared" si="27"/>
        <v>-3.49777216586115</v>
      </c>
      <c r="AF66">
        <v>2.08</v>
      </c>
      <c r="AG66">
        <v>1.79</v>
      </c>
      <c r="AJ66" t="s">
        <v>207</v>
      </c>
    </row>
    <row r="67" spans="1:36" ht="15" x14ac:dyDescent="0.25">
      <c r="A67">
        <v>2.04</v>
      </c>
      <c r="B67">
        <v>3.5</v>
      </c>
      <c r="C67">
        <v>3.86</v>
      </c>
      <c r="D67" s="20">
        <f t="shared" si="3"/>
        <v>3.4977721658611571E-2</v>
      </c>
      <c r="E67" s="17">
        <f>IF(OR($A67="",$B67="",$C67=""),"",A67*'MPTO_working_3-way'!$I66)</f>
        <v>2.1113545521835677</v>
      </c>
      <c r="F67" s="21">
        <f>IF(OR($A67="",$B67="",$C67=""),"",B67*'MPTO_working_3-way'!$I66)</f>
        <v>3.6224220258051405</v>
      </c>
      <c r="G67" s="22">
        <f>IF(OR($A67="",$B67="",$C67=""),"",C67*'MPTO_working_3-way'!$I66)</f>
        <v>3.9950140056022407</v>
      </c>
      <c r="H67" s="17">
        <f>IF(OR($A67="",$B67="",$C67=""),"",'MPTO_working_3-way'!E66)</f>
        <v>2.08970328059445</v>
      </c>
      <c r="I67" s="21">
        <f>IF(OR($A67="",$B67="",$C67=""),"",'MPTO_working_3-way'!F66)</f>
        <v>3.6489019912441742</v>
      </c>
      <c r="J67" s="22">
        <f>IF(OR($A67="",$B67="",$C67=""),"",'MPTO_working_3-way'!G66)</f>
        <v>4.0419045756746188</v>
      </c>
      <c r="K67" s="17">
        <f>IF(OR($A67="",$B67="",$C67=""),"",'OddsRatio_working_3-way'!H66)</f>
        <v>2.0983462706553091</v>
      </c>
      <c r="L67" s="21">
        <f>IF(OR($A67="",$B67="",$C67=""),"",'OddsRatio_working_3-way'!I66)</f>
        <v>3.6402554583060311</v>
      </c>
      <c r="M67" s="22">
        <f>IF(OR($A67="",$B67="",$C67=""),"",'OddsRatio_working_3-way'!J66)</f>
        <v>4.0204522443020991</v>
      </c>
      <c r="N67" s="23">
        <f t="shared" si="16"/>
        <v>47.362959431223793</v>
      </c>
      <c r="O67" s="24">
        <f t="shared" si="17"/>
        <v>27.60583921134187</v>
      </c>
      <c r="P67" s="24">
        <f t="shared" si="18"/>
        <v>25.031201357434341</v>
      </c>
      <c r="Q67" t="s">
        <v>182</v>
      </c>
      <c r="R67" t="s">
        <v>177</v>
      </c>
      <c r="S67" s="48" t="s">
        <v>438</v>
      </c>
      <c r="T67" s="35">
        <v>100</v>
      </c>
      <c r="U67" s="35">
        <f t="shared" si="19"/>
        <v>35.064935064935064</v>
      </c>
      <c r="V67" s="35">
        <f t="shared" si="20"/>
        <v>76.133651551312653</v>
      </c>
      <c r="W67" s="35">
        <f t="shared" si="21"/>
        <v>85.029940119760482</v>
      </c>
      <c r="X67" s="35">
        <f t="shared" si="22"/>
        <v>38.836408328926872</v>
      </c>
      <c r="Y67" s="35">
        <f t="shared" si="23"/>
        <v>79.905124815304447</v>
      </c>
      <c r="Z67" s="35">
        <f t="shared" si="24"/>
        <v>88.801413383752276</v>
      </c>
      <c r="AA67" s="35">
        <f t="shared" si="25"/>
        <v>-3.7714732639918083</v>
      </c>
      <c r="AB67" s="35">
        <f t="shared" si="26"/>
        <v>-3.7714732639917941</v>
      </c>
      <c r="AC67" s="35">
        <f t="shared" si="27"/>
        <v>-3.7714732639917941</v>
      </c>
      <c r="AF67">
        <v>2.15</v>
      </c>
      <c r="AG67">
        <v>1.74</v>
      </c>
      <c r="AJ67" t="s">
        <v>207</v>
      </c>
    </row>
    <row r="68" spans="1:36" ht="15" x14ac:dyDescent="0.25">
      <c r="A68">
        <v>1.54</v>
      </c>
      <c r="B68">
        <v>4.1900000000000004</v>
      </c>
      <c r="C68">
        <v>6.68</v>
      </c>
      <c r="D68" s="20">
        <f t="shared" ref="D68:D131" si="28">IF(OR($A68="",$B68="",$C68=""),"",(1/A68)+(1/B68)+(1/C68)-1)</f>
        <v>3.7714732639918092E-2</v>
      </c>
      <c r="E68" s="17">
        <f>IF(OR($A68="",$B68="",$C68=""),"",A68*'MPTO_working_3-way'!$I67)</f>
        <v>1.5980806882654739</v>
      </c>
      <c r="F68" s="21">
        <f>IF(OR($A68="",$B68="",$C68=""),"",B68*'MPTO_working_3-way'!$I67)</f>
        <v>4.3480247297612573</v>
      </c>
      <c r="G68" s="22">
        <f>IF(OR($A68="",$B68="",$C68=""),"",C68*'MPTO_working_3-way'!$I67)</f>
        <v>6.9319344140346528</v>
      </c>
      <c r="H68" s="17">
        <f>IF(OR($A68="",$B68="",$C68=""),"",'MPTO_working_3-way'!E67)</f>
        <v>1.5704033695186883</v>
      </c>
      <c r="I68" s="21">
        <f>IF(OR($A68="",$B68="",$C68=""),"",'MPTO_working_3-way'!F67)</f>
        <v>4.4229800771433325</v>
      </c>
      <c r="J68" s="22">
        <f>IF(OR($A68="",$B68="",$C68=""),"",'MPTO_working_3-way'!G67)</f>
        <v>7.2924023729078131</v>
      </c>
      <c r="K68" s="17">
        <f>IF(OR($A68="",$B68="",$C68=""),"",'OddsRatio_working_3-way'!H67)</f>
        <v>1.5796315171714004</v>
      </c>
      <c r="L68" s="21">
        <f>IF(OR($A68="",$B68="",$C68=""),"",'OddsRatio_working_3-way'!I67)</f>
        <v>4.4241195181051252</v>
      </c>
      <c r="M68" s="22">
        <f>IF(OR($A68="",$B68="",$C68=""),"",'OddsRatio_working_3-way'!J67)</f>
        <v>7.0968648472843601</v>
      </c>
      <c r="N68" s="23">
        <f t="shared" si="16"/>
        <v>62.575063158130071</v>
      </c>
      <c r="O68" s="24">
        <f t="shared" si="17"/>
        <v>22.998949227570474</v>
      </c>
      <c r="P68" s="24">
        <f t="shared" si="18"/>
        <v>14.425987614299448</v>
      </c>
      <c r="Q68" t="s">
        <v>288</v>
      </c>
      <c r="R68" t="s">
        <v>289</v>
      </c>
      <c r="S68" s="48" t="s">
        <v>438</v>
      </c>
      <c r="T68" s="35">
        <v>100</v>
      </c>
      <c r="U68" s="35">
        <f t="shared" si="19"/>
        <v>63.768115942028999</v>
      </c>
      <c r="V68" s="35">
        <f t="shared" si="20"/>
        <v>70.845481049562679</v>
      </c>
      <c r="W68" s="35">
        <f t="shared" si="21"/>
        <v>62.121212121212118</v>
      </c>
      <c r="X68" s="35">
        <f t="shared" si="22"/>
        <v>67.033306829225197</v>
      </c>
      <c r="Y68" s="35">
        <f t="shared" si="23"/>
        <v>74.110671936758905</v>
      </c>
      <c r="Z68" s="35">
        <f t="shared" si="24"/>
        <v>65.386403008408337</v>
      </c>
      <c r="AA68" s="35">
        <f t="shared" si="25"/>
        <v>-3.2651908871961979</v>
      </c>
      <c r="AB68" s="35">
        <f t="shared" si="26"/>
        <v>-3.2651908871962263</v>
      </c>
      <c r="AC68" s="35">
        <f t="shared" si="27"/>
        <v>-3.2651908871962192</v>
      </c>
      <c r="AF68">
        <v>2</v>
      </c>
      <c r="AG68">
        <v>1.87</v>
      </c>
      <c r="AJ68" t="s">
        <v>207</v>
      </c>
    </row>
    <row r="69" spans="1:36" ht="15" x14ac:dyDescent="0.25">
      <c r="A69">
        <v>2.76</v>
      </c>
      <c r="B69">
        <v>3.43</v>
      </c>
      <c r="C69">
        <v>2.64</v>
      </c>
      <c r="D69" s="20">
        <f t="shared" si="28"/>
        <v>3.2651908871962121E-2</v>
      </c>
      <c r="E69" s="17">
        <f>IF(OR($A69="",$B69="",$C69=""),"",A69*'MPTO_working_3-way'!$I68)</f>
        <v>2.8501192684866155</v>
      </c>
      <c r="F69" s="21">
        <f>IF(OR($A69="",$B69="",$C69=""),"",B69*'MPTO_working_3-way'!$I68)</f>
        <v>3.5419960474308301</v>
      </c>
      <c r="G69" s="22">
        <f>IF(OR($A69="",$B69="",$C69=""),"",C69*'MPTO_working_3-way'!$I68)</f>
        <v>2.72620103942198</v>
      </c>
      <c r="H69" s="17">
        <f>IF(OR($A69="",$B69="",$C69=""),"",'MPTO_working_3-way'!E68)</f>
        <v>2.8454774487247447</v>
      </c>
      <c r="I69" s="21">
        <f>IF(OR($A69="",$B69="",$C69=""),"",'MPTO_working_3-way'!F68)</f>
        <v>3.563014514175443</v>
      </c>
      <c r="J69" s="22">
        <f>IF(OR($A69="",$B69="",$C69=""),"",'MPTO_working_3-way'!G68)</f>
        <v>2.7181010451142735</v>
      </c>
      <c r="K69" s="17">
        <f>IF(OR($A69="",$B69="",$C69=""),"",'OddsRatio_working_3-way'!H68)</f>
        <v>2.8481999818552235</v>
      </c>
      <c r="L69" s="21">
        <f>IF(OR($A69="",$B69="",$C69=""),"",'OddsRatio_working_3-way'!I68)</f>
        <v>3.5517761113114741</v>
      </c>
      <c r="M69" s="22">
        <f>IF(OR($A69="",$B69="",$C69=""),"",'OddsRatio_working_3-way'!J68)</f>
        <v>2.7221863467287308</v>
      </c>
      <c r="N69" s="23">
        <f t="shared" ref="N69:N132" si="29">(1/E69)* 100</f>
        <v>35.086250988050402</v>
      </c>
      <c r="O69" s="24">
        <f t="shared" ref="O69:O132" si="30">(1/F69)* 100</f>
        <v>28.23266843353327</v>
      </c>
      <c r="P69" s="24">
        <f t="shared" ref="P69:P132" si="31">(1/G69)* 100</f>
        <v>36.681080578416328</v>
      </c>
      <c r="Q69" t="s">
        <v>290</v>
      </c>
      <c r="R69" t="s">
        <v>291</v>
      </c>
      <c r="S69" s="48" t="s">
        <v>438</v>
      </c>
      <c r="T69" s="35">
        <v>100</v>
      </c>
      <c r="U69" s="35">
        <f t="shared" ref="U69:U132" si="32">(1/A70)*((T69*A70)-T69)</f>
        <v>57.446808510638299</v>
      </c>
      <c r="V69" s="35">
        <f t="shared" ref="V69:V132" si="33">(1/B70)*((T69*B70)-T69)</f>
        <v>70.930232558139537</v>
      </c>
      <c r="W69" s="35">
        <f t="shared" ref="W69:W132" si="34">(1/C70)*((T69*C70)-T69)</f>
        <v>68.253968253968253</v>
      </c>
      <c r="X69" s="35">
        <f t="shared" ref="X69:X132" si="35">((1/B70)+(1/C70))*T69</f>
        <v>60.815799187892218</v>
      </c>
      <c r="Y69" s="35">
        <f t="shared" ref="Y69:Y132" si="36">((1/A70)+(1/C70))*T69</f>
        <v>74.299223235393441</v>
      </c>
      <c r="Z69" s="35">
        <f t="shared" ref="Z69:Z132" si="37">((1/A70)+(1/B70))*T69</f>
        <v>71.622958931222172</v>
      </c>
      <c r="AA69" s="35">
        <f t="shared" ref="AA69:AA132" si="38">U69-X69</f>
        <v>-3.3689906772539189</v>
      </c>
      <c r="AB69" s="35">
        <f t="shared" ref="AB69:AB132" si="39">V69-Y69</f>
        <v>-3.3689906772539047</v>
      </c>
      <c r="AC69" s="35">
        <f t="shared" ref="AC69:AC132" si="40">W69-Z69</f>
        <v>-3.3689906772539189</v>
      </c>
      <c r="AF69">
        <v>2.06</v>
      </c>
      <c r="AG69">
        <v>1.81</v>
      </c>
      <c r="AJ69" t="s">
        <v>207</v>
      </c>
    </row>
    <row r="70" spans="1:36" ht="15" x14ac:dyDescent="0.25">
      <c r="A70">
        <v>2.35</v>
      </c>
      <c r="B70">
        <v>3.44</v>
      </c>
      <c r="C70">
        <v>3.15</v>
      </c>
      <c r="D70" s="20">
        <f t="shared" si="28"/>
        <v>3.3689906772539135E-2</v>
      </c>
      <c r="E70" s="17">
        <f>IF(OR($A70="",$B70="",$C70=""),"",A70*'MPTO_working_3-way'!$I69)</f>
        <v>2.4291712809154671</v>
      </c>
      <c r="F70" s="21">
        <f>IF(OR($A70="",$B70="",$C70=""),"",B70*'MPTO_working_3-way'!$I69)</f>
        <v>3.5558932792975346</v>
      </c>
      <c r="G70" s="22">
        <f>IF(OR($A70="",$B70="",$C70=""),"",C70*'MPTO_working_3-way'!$I69)</f>
        <v>3.2561232063334984</v>
      </c>
      <c r="H70" s="17">
        <f>IF(OR($A70="",$B70="",$C70=""),"",'MPTO_working_3-way'!E69)</f>
        <v>2.4136985349177413</v>
      </c>
      <c r="I70" s="21">
        <f>IF(OR($A70="",$B70="",$C70=""),"",'MPTO_working_3-way'!F69)</f>
        <v>3.5782309738824147</v>
      </c>
      <c r="J70" s="22">
        <f>IF(OR($A70="",$B70="",$C70=""),"",'MPTO_working_3-way'!G69)</f>
        <v>3.2655156642059322</v>
      </c>
      <c r="K70" s="17">
        <f>IF(OR($A70="",$B70="",$C70=""),"",'OddsRatio_working_3-way'!H69)</f>
        <v>2.4204708474963983</v>
      </c>
      <c r="L70" s="21">
        <f>IF(OR($A70="",$B70="",$C70=""),"",'OddsRatio_working_3-way'!I69)</f>
        <v>3.5673695317712681</v>
      </c>
      <c r="M70" s="22">
        <f>IF(OR($A70="",$B70="",$C70=""),"",'OddsRatio_working_3-way'!J69)</f>
        <v>3.2622313497164863</v>
      </c>
      <c r="N70" s="23">
        <f t="shared" si="29"/>
        <v>41.166302592838818</v>
      </c>
      <c r="O70" s="24">
        <f t="shared" si="30"/>
        <v>28.122328806154428</v>
      </c>
      <c r="P70" s="24">
        <f t="shared" si="31"/>
        <v>30.711368601006743</v>
      </c>
      <c r="Q70" t="s">
        <v>292</v>
      </c>
      <c r="R70" t="s">
        <v>293</v>
      </c>
      <c r="S70" s="48" t="s">
        <v>438</v>
      </c>
      <c r="T70" s="35">
        <v>100</v>
      </c>
      <c r="U70" s="35">
        <f t="shared" si="32"/>
        <v>54.751131221719454</v>
      </c>
      <c r="V70" s="35">
        <f t="shared" si="33"/>
        <v>71.098265895953759</v>
      </c>
      <c r="W70" s="35">
        <f t="shared" si="34"/>
        <v>69.512195121951223</v>
      </c>
      <c r="X70" s="35">
        <f t="shared" si="35"/>
        <v>59.389538982095026</v>
      </c>
      <c r="Y70" s="35">
        <f t="shared" si="36"/>
        <v>75.736673656329316</v>
      </c>
      <c r="Z70" s="35">
        <f t="shared" si="37"/>
        <v>74.150602882326794</v>
      </c>
      <c r="AA70" s="35">
        <f t="shared" si="38"/>
        <v>-4.6384077603755713</v>
      </c>
      <c r="AB70" s="35">
        <f t="shared" si="39"/>
        <v>-4.6384077603755571</v>
      </c>
      <c r="AC70" s="35">
        <f t="shared" si="40"/>
        <v>-4.6384077603755713</v>
      </c>
      <c r="AF70">
        <v>2.06</v>
      </c>
      <c r="AG70">
        <v>1.81</v>
      </c>
      <c r="AJ70" t="s">
        <v>207</v>
      </c>
    </row>
    <row r="71" spans="1:36" ht="15" x14ac:dyDescent="0.25">
      <c r="A71">
        <v>2.21</v>
      </c>
      <c r="B71">
        <v>3.46</v>
      </c>
      <c r="C71">
        <v>3.28</v>
      </c>
      <c r="D71" s="20">
        <f t="shared" si="28"/>
        <v>4.6384077603755625E-2</v>
      </c>
      <c r="E71" s="17">
        <f>IF(OR($A71="",$B71="",$C71=""),"",A71*'MPTO_working_3-way'!$I70)</f>
        <v>2.3125088115043</v>
      </c>
      <c r="F71" s="21">
        <f>IF(OR($A71="",$B71="",$C71=""),"",B71*'MPTO_working_3-way'!$I70)</f>
        <v>3.6204889085089946</v>
      </c>
      <c r="G71" s="22">
        <f>IF(OR($A71="",$B71="",$C71=""),"",C71*'MPTO_working_3-way'!$I70)</f>
        <v>3.4321397745403184</v>
      </c>
      <c r="H71" s="17">
        <f>IF(OR($A71="",$B71="",$C71=""),"",'MPTO_working_3-way'!E70)</f>
        <v>2.288186423594309</v>
      </c>
      <c r="I71" s="21">
        <f>IF(OR($A71="",$B71="",$C71=""),"",'MPTO_working_3-way'!F70)</f>
        <v>3.6555588851563674</v>
      </c>
      <c r="J71" s="22">
        <f>IF(OR($A71="",$B71="",$C71=""),"",'MPTO_working_3-way'!G70)</f>
        <v>3.4552257558257433</v>
      </c>
      <c r="K71" s="17">
        <f>IF(OR($A71="",$B71="",$C71=""),"",'OddsRatio_working_3-way'!H70)</f>
        <v>2.2983499108791383</v>
      </c>
      <c r="L71" s="21">
        <f>IF(OR($A71="",$B71="",$C71=""),"",'OddsRatio_working_3-way'!I70)</f>
        <v>3.6396204799691567</v>
      </c>
      <c r="M71" s="22">
        <f>IF(OR($A71="",$B71="",$C71=""),"",'OddsRatio_working_3-way'!J70)</f>
        <v>3.4464775180201954</v>
      </c>
      <c r="N71" s="23">
        <f t="shared" si="29"/>
        <v>43.243078470671612</v>
      </c>
      <c r="O71" s="24">
        <f t="shared" si="30"/>
        <v>27.620579023174646</v>
      </c>
      <c r="P71" s="24">
        <f t="shared" si="31"/>
        <v>29.136342506153738</v>
      </c>
      <c r="Q71" t="s">
        <v>183</v>
      </c>
      <c r="R71" t="s">
        <v>198</v>
      </c>
      <c r="S71" s="48" t="s">
        <v>438</v>
      </c>
      <c r="T71" s="35">
        <v>100</v>
      </c>
      <c r="U71" s="35">
        <f t="shared" si="32"/>
        <v>62.406015037593981</v>
      </c>
      <c r="V71" s="35">
        <f t="shared" si="33"/>
        <v>70.414201183431956</v>
      </c>
      <c r="W71" s="35">
        <f t="shared" si="34"/>
        <v>62.825278810408925</v>
      </c>
      <c r="X71" s="35">
        <f t="shared" si="35"/>
        <v>66.760520006159126</v>
      </c>
      <c r="Y71" s="35">
        <f t="shared" si="36"/>
        <v>74.768706151997094</v>
      </c>
      <c r="Z71" s="35">
        <f t="shared" si="37"/>
        <v>67.17978377897407</v>
      </c>
      <c r="AA71" s="35">
        <f t="shared" si="38"/>
        <v>-4.3545049685651449</v>
      </c>
      <c r="AB71" s="35">
        <f t="shared" si="39"/>
        <v>-4.3545049685651378</v>
      </c>
      <c r="AC71" s="35">
        <f t="shared" si="40"/>
        <v>-4.3545049685651449</v>
      </c>
      <c r="AF71">
        <v>2.0099999999999998</v>
      </c>
      <c r="AG71">
        <v>1.84</v>
      </c>
      <c r="AJ71" t="s">
        <v>208</v>
      </c>
    </row>
    <row r="72" spans="1:36" ht="15" x14ac:dyDescent="0.25">
      <c r="A72">
        <v>2.66</v>
      </c>
      <c r="B72">
        <v>3.38</v>
      </c>
      <c r="C72">
        <v>2.69</v>
      </c>
      <c r="D72" s="20">
        <f t="shared" si="28"/>
        <v>4.3545049685651538E-2</v>
      </c>
      <c r="E72" s="17">
        <f>IF(OR($A72="",$B72="",$C72=""),"",A72*'MPTO_working_3-way'!$I71)</f>
        <v>2.7758298321638333</v>
      </c>
      <c r="F72" s="21">
        <f>IF(OR($A72="",$B72="",$C72=""),"",B72*'MPTO_working_3-way'!$I71)</f>
        <v>3.5271822679375022</v>
      </c>
      <c r="G72" s="22">
        <f>IF(OR($A72="",$B72="",$C72=""),"",C72*'MPTO_working_3-way'!$I71)</f>
        <v>2.8071361836544027</v>
      </c>
      <c r="H72" s="17">
        <f>IF(OR($A72="",$B72="",$C72=""),"",'MPTO_working_3-way'!E71)</f>
        <v>2.7668270371116668</v>
      </c>
      <c r="I72" s="21">
        <f>IF(OR($A72="",$B72="",$C72=""),"",'MPTO_working_3-way'!F71)</f>
        <v>3.554380599236215</v>
      </c>
      <c r="J72" s="22">
        <f>IF(OR($A72="",$B72="",$C72=""),"",'MPTO_working_3-way'!G71)</f>
        <v>2.7992997637431825</v>
      </c>
      <c r="K72" s="17">
        <f>IF(OR($A72="",$B72="",$C72=""),"",'OddsRatio_working_3-way'!H71)</f>
        <v>2.7715198997867145</v>
      </c>
      <c r="L72" s="21">
        <f>IF(OR($A72="",$B72="",$C72=""),"",'OddsRatio_working_3-way'!I71)</f>
        <v>3.5398899768026375</v>
      </c>
      <c r="M72" s="22">
        <f>IF(OR($A72="",$B72="",$C72=""),"",'OddsRatio_working_3-way'!J71)</f>
        <v>2.8035353196623771</v>
      </c>
      <c r="N72" s="23">
        <f t="shared" si="29"/>
        <v>36.025263091162671</v>
      </c>
      <c r="O72" s="24">
        <f t="shared" si="30"/>
        <v>28.351242551033341</v>
      </c>
      <c r="P72" s="24">
        <f t="shared" si="31"/>
        <v>35.623494357803978</v>
      </c>
      <c r="Q72" t="s">
        <v>187</v>
      </c>
      <c r="R72" t="s">
        <v>202</v>
      </c>
      <c r="S72" s="48" t="s">
        <v>438</v>
      </c>
      <c r="T72" s="35">
        <v>100</v>
      </c>
      <c r="U72" s="35">
        <f t="shared" si="32"/>
        <v>46.808510638297875</v>
      </c>
      <c r="V72" s="35">
        <f t="shared" si="33"/>
        <v>73.045822102425873</v>
      </c>
      <c r="W72" s="35">
        <f t="shared" si="34"/>
        <v>75.369458128078819</v>
      </c>
      <c r="X72" s="35">
        <f t="shared" si="35"/>
        <v>51.584719769495301</v>
      </c>
      <c r="Y72" s="35">
        <f t="shared" si="36"/>
        <v>77.822031233623306</v>
      </c>
      <c r="Z72" s="35">
        <f t="shared" si="37"/>
        <v>80.145667259276252</v>
      </c>
      <c r="AA72" s="35">
        <f t="shared" si="38"/>
        <v>-4.776209131197426</v>
      </c>
      <c r="AB72" s="35">
        <f t="shared" si="39"/>
        <v>-4.7762091311974331</v>
      </c>
      <c r="AC72" s="35">
        <f t="shared" si="40"/>
        <v>-4.7762091311974331</v>
      </c>
      <c r="AF72">
        <v>1.97</v>
      </c>
      <c r="AG72">
        <v>1.87</v>
      </c>
      <c r="AJ72" t="s">
        <v>208</v>
      </c>
    </row>
    <row r="73" spans="1:36" ht="15" x14ac:dyDescent="0.25">
      <c r="A73">
        <v>1.88</v>
      </c>
      <c r="B73">
        <v>3.71</v>
      </c>
      <c r="C73">
        <v>4.0599999999999996</v>
      </c>
      <c r="D73" s="20">
        <f t="shared" si="28"/>
        <v>4.7762091311974508E-2</v>
      </c>
      <c r="E73" s="17">
        <f>IF(OR($A73="",$B73="",$C73=""),"",A73*'MPTO_working_3-way'!$I72)</f>
        <v>1.969792731666512</v>
      </c>
      <c r="F73" s="21">
        <f>IF(OR($A73="",$B73="",$C73=""),"",B73*'MPTO_working_3-way'!$I72)</f>
        <v>3.8871973587674256</v>
      </c>
      <c r="G73" s="22">
        <f>IF(OR($A73="",$B73="",$C73=""),"",C73*'MPTO_working_3-way'!$I72)</f>
        <v>4.2539140907266164</v>
      </c>
      <c r="H73" s="17">
        <f>IF(OR($A73="",$B73="",$C73=""),"",'MPTO_working_3-way'!E72)</f>
        <v>1.9380062930121504</v>
      </c>
      <c r="I73" s="21">
        <f>IF(OR($A73="",$B73="",$C73=""),"",'MPTO_working_3-way'!F72)</f>
        <v>3.9428898915653892</v>
      </c>
      <c r="J73" s="22">
        <f>IF(OR($A73="",$B73="",$C73=""),"",'MPTO_working_3-way'!G72)</f>
        <v>4.3405656112481337</v>
      </c>
      <c r="K73" s="17">
        <f>IF(OR($A73="",$B73="",$C73=""),"",'OddsRatio_working_3-way'!H72)</f>
        <v>1.949899509512073</v>
      </c>
      <c r="L73" s="21">
        <f>IF(OR($A73="",$B73="",$C73=""),"",'OddsRatio_working_3-way'!I72)</f>
        <v>3.9252587167928614</v>
      </c>
      <c r="M73" s="22">
        <f>IF(OR($A73="",$B73="",$C73=""),"",'OddsRatio_working_3-way'!J72)</f>
        <v>4.3030596580760712</v>
      </c>
      <c r="N73" s="23">
        <f t="shared" si="29"/>
        <v>50.766762610295842</v>
      </c>
      <c r="O73" s="24">
        <f t="shared" si="30"/>
        <v>25.725475392818382</v>
      </c>
      <c r="P73" s="24">
        <f t="shared" si="31"/>
        <v>23.507761996885762</v>
      </c>
      <c r="Q73" t="s">
        <v>201</v>
      </c>
      <c r="R73" t="s">
        <v>192</v>
      </c>
      <c r="S73" s="48" t="s">
        <v>438</v>
      </c>
      <c r="T73" s="35">
        <v>100</v>
      </c>
      <c r="U73" s="35">
        <f t="shared" si="32"/>
        <v>80.079681274900395</v>
      </c>
      <c r="V73" s="35">
        <f t="shared" si="33"/>
        <v>75.247524752475243</v>
      </c>
      <c r="W73" s="35">
        <f t="shared" si="34"/>
        <v>39.759036144578317</v>
      </c>
      <c r="X73" s="35">
        <f t="shared" si="35"/>
        <v>84.993439102946439</v>
      </c>
      <c r="Y73" s="35">
        <f t="shared" si="36"/>
        <v>80.161282580521302</v>
      </c>
      <c r="Z73" s="35">
        <f t="shared" si="37"/>
        <v>44.672793972624362</v>
      </c>
      <c r="AA73" s="35">
        <f t="shared" si="38"/>
        <v>-4.9137578280460446</v>
      </c>
      <c r="AB73" s="35">
        <f t="shared" si="39"/>
        <v>-4.9137578280460588</v>
      </c>
      <c r="AC73" s="35">
        <f t="shared" si="40"/>
        <v>-4.9137578280460446</v>
      </c>
      <c r="AF73">
        <v>1.89</v>
      </c>
      <c r="AG73">
        <v>1.94</v>
      </c>
      <c r="AJ73" t="s">
        <v>208</v>
      </c>
    </row>
    <row r="74" spans="1:36" ht="15" x14ac:dyDescent="0.25">
      <c r="A74">
        <v>5.0199999999999996</v>
      </c>
      <c r="B74">
        <v>4.04</v>
      </c>
      <c r="C74">
        <v>1.66</v>
      </c>
      <c r="D74" s="20">
        <f t="shared" si="28"/>
        <v>4.9137578280460392E-2</v>
      </c>
      <c r="E74" s="17">
        <f>IF(OR($A74="",$B74="",$C74=""),"",A74*'MPTO_working_3-way'!$I73)</f>
        <v>5.2666706429679104</v>
      </c>
      <c r="F74" s="21">
        <f>IF(OR($A74="",$B74="",$C74=""),"",B74*'MPTO_working_3-way'!$I73)</f>
        <v>4.2385158162530603</v>
      </c>
      <c r="G74" s="22">
        <f>IF(OR($A74="",$B74="",$C74=""),"",C74*'MPTO_working_3-way'!$I73)</f>
        <v>1.7415683799455641</v>
      </c>
      <c r="H74" s="17">
        <f>IF(OR($A74="",$B74="",$C74=""),"",'MPTO_working_3-way'!E73)</f>
        <v>5.469741555450419</v>
      </c>
      <c r="I74" s="21">
        <f>IF(OR($A74="",$B74="",$C74=""),"",'MPTO_working_3-way'!F73)</f>
        <v>4.3262782172090279</v>
      </c>
      <c r="J74" s="22">
        <f>IF(OR($A74="",$B74="",$C74=""),"",'MPTO_working_3-way'!G73)</f>
        <v>1.7063959853570634</v>
      </c>
      <c r="K74" s="17">
        <f>IF(OR($A74="",$B74="",$C74=""),"",'OddsRatio_working_3-way'!H73)</f>
        <v>5.3759488361710739</v>
      </c>
      <c r="L74" s="21">
        <f>IF(OR($A74="",$B74="",$C74=""),"",'OddsRatio_working_3-way'!I73)</f>
        <v>4.3091752392935483</v>
      </c>
      <c r="M74" s="22">
        <f>IF(OR($A74="",$B74="",$C74=""),"",'OddsRatio_working_3-way'!J73)</f>
        <v>1.7184393611624149</v>
      </c>
      <c r="N74" s="23">
        <f t="shared" si="29"/>
        <v>18.987327436835372</v>
      </c>
      <c r="O74" s="24">
        <f t="shared" si="30"/>
        <v>23.593164290325134</v>
      </c>
      <c r="P74" s="24">
        <f t="shared" si="31"/>
        <v>57.419508272839494</v>
      </c>
      <c r="Q74" t="s">
        <v>189</v>
      </c>
      <c r="R74" t="s">
        <v>194</v>
      </c>
      <c r="S74" s="48" t="s">
        <v>438</v>
      </c>
      <c r="T74" s="35">
        <v>100</v>
      </c>
      <c r="U74" s="35">
        <f t="shared" si="32"/>
        <v>57.081545064377686</v>
      </c>
      <c r="V74" s="35">
        <f t="shared" si="33"/>
        <v>72.375690607734811</v>
      </c>
      <c r="W74" s="35">
        <f t="shared" si="34"/>
        <v>66.101694915254228</v>
      </c>
      <c r="X74" s="35">
        <f t="shared" si="35"/>
        <v>61.522614477010947</v>
      </c>
      <c r="Y74" s="35">
        <f t="shared" si="36"/>
        <v>76.816760020368079</v>
      </c>
      <c r="Z74" s="35">
        <f t="shared" si="37"/>
        <v>70.542764327887511</v>
      </c>
      <c r="AA74" s="35">
        <f t="shared" si="38"/>
        <v>-4.4410694126332615</v>
      </c>
      <c r="AB74" s="35">
        <f t="shared" si="39"/>
        <v>-4.4410694126332686</v>
      </c>
      <c r="AC74" s="35">
        <f t="shared" si="40"/>
        <v>-4.4410694126332828</v>
      </c>
      <c r="AF74">
        <v>1.74</v>
      </c>
      <c r="AG74">
        <v>2.13</v>
      </c>
      <c r="AJ74" t="s">
        <v>208</v>
      </c>
    </row>
    <row r="75" spans="1:36" ht="15" x14ac:dyDescent="0.25">
      <c r="A75">
        <v>2.33</v>
      </c>
      <c r="B75">
        <v>3.62</v>
      </c>
      <c r="C75">
        <v>2.95</v>
      </c>
      <c r="D75" s="20">
        <f t="shared" si="28"/>
        <v>4.4410694126332695E-2</v>
      </c>
      <c r="E75" s="17">
        <f>IF(OR($A75="",$B75="",$C75=""),"",A75*'MPTO_working_3-way'!$I74)</f>
        <v>2.4334769173143553</v>
      </c>
      <c r="F75" s="21">
        <f>IF(OR($A75="",$B75="",$C75=""),"",B75*'MPTO_working_3-way'!$I74)</f>
        <v>3.7807667127373246</v>
      </c>
      <c r="G75" s="22">
        <f>IF(OR($A75="",$B75="",$C75=""),"",C75*'MPTO_working_3-way'!$I74)</f>
        <v>3.0810115476726816</v>
      </c>
      <c r="H75" s="17">
        <f>IF(OR($A75="",$B75="",$C75=""),"",'MPTO_working_3-way'!E74)</f>
        <v>2.4132381481037259</v>
      </c>
      <c r="I75" s="21">
        <f>IF(OR($A75="",$B75="",$C75=""),"",'MPTO_working_3-way'!F74)</f>
        <v>3.8249762880422553</v>
      </c>
      <c r="J75" s="22">
        <f>IF(OR($A75="",$B75="",$C75=""),"",'MPTO_working_3-way'!G74)</f>
        <v>3.0847109171251268</v>
      </c>
      <c r="K75" s="17">
        <f>IF(OR($A75="",$B75="",$C75=""),"",'OddsRatio_working_3-way'!H74)</f>
        <v>2.4222504340717319</v>
      </c>
      <c r="L75" s="21">
        <f>IF(OR($A75="",$B75="",$C75=""),"",'OddsRatio_working_3-way'!I74)</f>
        <v>3.8017264189984488</v>
      </c>
      <c r="M75" s="22">
        <f>IF(OR($A75="",$B75="",$C75=""),"",'OddsRatio_working_3-way'!J74)</f>
        <v>3.0852543958194567</v>
      </c>
      <c r="N75" s="23">
        <f t="shared" si="29"/>
        <v>41.09346560408818</v>
      </c>
      <c r="O75" s="24">
        <f t="shared" si="30"/>
        <v>26.449661562852338</v>
      </c>
      <c r="P75" s="24">
        <f t="shared" si="31"/>
        <v>32.456872833059478</v>
      </c>
      <c r="Q75" t="s">
        <v>294</v>
      </c>
      <c r="R75" t="s">
        <v>186</v>
      </c>
      <c r="S75" s="48" t="s">
        <v>438</v>
      </c>
      <c r="T75" s="35">
        <v>100</v>
      </c>
      <c r="U75" s="35">
        <f t="shared" si="32"/>
        <v>55.752212389380524</v>
      </c>
      <c r="V75" s="35">
        <f t="shared" si="33"/>
        <v>71.910112359550567</v>
      </c>
      <c r="W75" s="35">
        <f t="shared" si="34"/>
        <v>67.948717948717942</v>
      </c>
      <c r="X75" s="35">
        <f t="shared" si="35"/>
        <v>60.141169691731491</v>
      </c>
      <c r="Y75" s="35">
        <f t="shared" si="36"/>
        <v>76.299069661901513</v>
      </c>
      <c r="Z75" s="35">
        <f t="shared" si="37"/>
        <v>72.337675251068916</v>
      </c>
      <c r="AA75" s="35">
        <f t="shared" si="38"/>
        <v>-4.3889573023509669</v>
      </c>
      <c r="AB75" s="35">
        <f t="shared" si="39"/>
        <v>-4.3889573023509456</v>
      </c>
      <c r="AC75" s="35">
        <f t="shared" si="40"/>
        <v>-4.388957302350974</v>
      </c>
      <c r="AF75">
        <v>1.61</v>
      </c>
      <c r="AG75">
        <v>2.35</v>
      </c>
      <c r="AJ75" t="s">
        <v>208</v>
      </c>
    </row>
    <row r="76" spans="1:36" ht="15" x14ac:dyDescent="0.25">
      <c r="A76">
        <v>2.2599999999999998</v>
      </c>
      <c r="B76">
        <v>3.56</v>
      </c>
      <c r="C76">
        <v>3.12</v>
      </c>
      <c r="D76" s="20">
        <f t="shared" si="28"/>
        <v>4.3889573023509598E-2</v>
      </c>
      <c r="E76" s="17">
        <f>IF(OR($A76="",$B76="",$C76=""),"",A76*'MPTO_working_3-way'!$I75)</f>
        <v>2.3591904350331316</v>
      </c>
      <c r="F76" s="21">
        <f>IF(OR($A76="",$B76="",$C76=""),"",B76*'MPTO_working_3-way'!$I75)</f>
        <v>3.7162468799636943</v>
      </c>
      <c r="G76" s="22">
        <f>IF(OR($A76="",$B76="",$C76=""),"",C76*'MPTO_working_3-way'!$I75)</f>
        <v>3.2569354678333502</v>
      </c>
      <c r="H76" s="17">
        <f>IF(OR($A76="",$B76="",$C76=""),"",'MPTO_working_3-way'!E75)</f>
        <v>2.3372785590209668</v>
      </c>
      <c r="I76" s="21">
        <f>IF(OR($A76="",$B76="",$C76=""),"",'MPTO_working_3-way'!F75)</f>
        <v>3.7556002751264321</v>
      </c>
      <c r="J76" s="22">
        <f>IF(OR($A76="",$B76="",$C76=""),"",'MPTO_working_3-way'!G75)</f>
        <v>3.26922425074252</v>
      </c>
      <c r="K76" s="17">
        <f>IF(OR($A76="",$B76="",$C76=""),"",'OddsRatio_working_3-way'!H75)</f>
        <v>2.346662651536958</v>
      </c>
      <c r="L76" s="21">
        <f>IF(OR($A76="",$B76="",$C76=""),"",'OddsRatio_working_3-way'!I75)</f>
        <v>3.7360764983608026</v>
      </c>
      <c r="M76" s="22">
        <f>IF(OR($A76="",$B76="",$C76=""),"",'OddsRatio_working_3-way'!J75)</f>
        <v>3.2658133502050402</v>
      </c>
      <c r="N76" s="23">
        <f t="shared" si="29"/>
        <v>42.387421767669061</v>
      </c>
      <c r="O76" s="24">
        <f t="shared" si="30"/>
        <v>26.908868874980918</v>
      </c>
      <c r="P76" s="24">
        <f t="shared" si="31"/>
        <v>30.703709357350018</v>
      </c>
      <c r="Q76" t="s">
        <v>203</v>
      </c>
      <c r="R76" t="s">
        <v>190</v>
      </c>
      <c r="S76" s="48" t="s">
        <v>438</v>
      </c>
      <c r="T76" s="35">
        <v>100</v>
      </c>
      <c r="U76" s="35">
        <f t="shared" si="32"/>
        <v>40.828402366863905</v>
      </c>
      <c r="V76" s="35">
        <f t="shared" si="33"/>
        <v>76.635514018691595</v>
      </c>
      <c r="W76" s="35">
        <f t="shared" si="34"/>
        <v>77.628635346756155</v>
      </c>
      <c r="X76" s="35">
        <f t="shared" si="35"/>
        <v>45.735850634552264</v>
      </c>
      <c r="Y76" s="35">
        <f t="shared" si="36"/>
        <v>81.542962286379947</v>
      </c>
      <c r="Z76" s="35">
        <f t="shared" si="37"/>
        <v>82.536083614444507</v>
      </c>
      <c r="AA76" s="35">
        <f t="shared" si="38"/>
        <v>-4.9074482676883591</v>
      </c>
      <c r="AB76" s="35">
        <f t="shared" si="39"/>
        <v>-4.907448267688352</v>
      </c>
      <c r="AC76" s="35">
        <f t="shared" si="40"/>
        <v>-4.907448267688352</v>
      </c>
      <c r="AF76">
        <v>1.69</v>
      </c>
      <c r="AG76">
        <v>2.19</v>
      </c>
      <c r="AJ76" t="s">
        <v>208</v>
      </c>
    </row>
    <row r="77" spans="1:36" ht="15" x14ac:dyDescent="0.25">
      <c r="A77">
        <v>1.69</v>
      </c>
      <c r="B77">
        <v>4.28</v>
      </c>
      <c r="C77">
        <v>4.47</v>
      </c>
      <c r="D77" s="20">
        <f t="shared" si="28"/>
        <v>4.9074482676883635E-2</v>
      </c>
      <c r="E77" s="17">
        <f>IF(OR($A77="",$B77="",$C77=""),"",A77*'MPTO_working_3-way'!$I76)</f>
        <v>1.7729358757239333</v>
      </c>
      <c r="F77" s="21">
        <f>IF(OR($A77="",$B77="",$C77=""),"",B77*'MPTO_working_3-way'!$I76)</f>
        <v>4.4900387858570623</v>
      </c>
      <c r="G77" s="22">
        <f>IF(OR($A77="",$B77="",$C77=""),"",C77*'MPTO_working_3-way'!$I76)</f>
        <v>4.6893629375656696</v>
      </c>
      <c r="H77" s="17">
        <f>IF(OR($A77="",$B77="",$C77=""),"",'MPTO_working_3-way'!E76)</f>
        <v>1.7380488683148958</v>
      </c>
      <c r="I77" s="21">
        <f>IF(OR($A77="",$B77="",$C77=""),"",'MPTO_working_3-way'!F76)</f>
        <v>4.6022145164281012</v>
      </c>
      <c r="J77" s="22">
        <f>IF(OR($A77="",$B77="",$C77=""),"",'MPTO_working_3-way'!G76)</f>
        <v>4.8226358560653404</v>
      </c>
      <c r="K77" s="17">
        <f>IF(OR($A77="",$B77="",$C77=""),"",'OddsRatio_working_3-way'!H76)</f>
        <v>1.7500559531170903</v>
      </c>
      <c r="L77" s="21">
        <f>IF(OR($A77="",$B77="",$C77=""),"",'OddsRatio_working_3-way'!I76)</f>
        <v>4.5654833713392122</v>
      </c>
      <c r="M77" s="22">
        <f>IF(OR($A77="",$B77="",$C77=""),"",'OddsRatio_working_3-way'!J76)</f>
        <v>4.7720205178497146</v>
      </c>
      <c r="N77" s="23">
        <f t="shared" si="29"/>
        <v>56.403619199801881</v>
      </c>
      <c r="O77" s="24">
        <f t="shared" si="30"/>
        <v>22.271522534501205</v>
      </c>
      <c r="P77" s="24">
        <f t="shared" si="31"/>
        <v>21.324858265696907</v>
      </c>
      <c r="Q77" t="s">
        <v>191</v>
      </c>
      <c r="R77" t="s">
        <v>184</v>
      </c>
      <c r="S77" s="48" t="s">
        <v>438</v>
      </c>
      <c r="T77" s="35">
        <v>100</v>
      </c>
      <c r="U77" s="35">
        <f t="shared" si="32"/>
        <v>43.181818181818187</v>
      </c>
      <c r="V77" s="35">
        <f t="shared" si="33"/>
        <v>75.490196078431367</v>
      </c>
      <c r="W77" s="35">
        <f t="shared" si="34"/>
        <v>76.635514018691595</v>
      </c>
      <c r="X77" s="35">
        <f t="shared" si="35"/>
        <v>47.874289902877038</v>
      </c>
      <c r="Y77" s="35">
        <f t="shared" si="36"/>
        <v>80.182667799490233</v>
      </c>
      <c r="Z77" s="35">
        <f t="shared" si="37"/>
        <v>81.327985739750446</v>
      </c>
      <c r="AA77" s="35">
        <f t="shared" si="38"/>
        <v>-4.6924717210588511</v>
      </c>
      <c r="AB77" s="35">
        <f t="shared" si="39"/>
        <v>-4.6924717210588653</v>
      </c>
      <c r="AC77" s="35">
        <f t="shared" si="40"/>
        <v>-4.6924717210588511</v>
      </c>
      <c r="AF77">
        <v>1.6</v>
      </c>
      <c r="AG77">
        <v>2.37</v>
      </c>
      <c r="AJ77" t="s">
        <v>208</v>
      </c>
    </row>
    <row r="78" spans="1:36" ht="15" x14ac:dyDescent="0.25">
      <c r="A78">
        <v>1.76</v>
      </c>
      <c r="B78">
        <v>4.08</v>
      </c>
      <c r="C78">
        <v>4.28</v>
      </c>
      <c r="D78" s="20">
        <f t="shared" si="28"/>
        <v>4.6924717210588662E-2</v>
      </c>
      <c r="E78" s="17">
        <f>IF(OR($A78="",$B78="",$C78=""),"",A78*'MPTO_working_3-way'!$I77)</f>
        <v>1.8425875022906359</v>
      </c>
      <c r="F78" s="21">
        <f>IF(OR($A78="",$B78="",$C78=""),"",B78*'MPTO_working_3-way'!$I77)</f>
        <v>4.2714528462192014</v>
      </c>
      <c r="G78" s="22">
        <f>IF(OR($A78="",$B78="",$C78=""),"",C78*'MPTO_working_3-way'!$I77)</f>
        <v>4.4808377896613196</v>
      </c>
      <c r="H78" s="17">
        <f>IF(OR($A78="",$B78="",$C78=""),"",'MPTO_working_3-way'!E77)</f>
        <v>1.8098229181322989</v>
      </c>
      <c r="I78" s="21">
        <f>IF(OR($A78="",$B78="",$C78=""),"",'MPTO_working_3-way'!F77)</f>
        <v>4.3581251550371185</v>
      </c>
      <c r="J78" s="22">
        <f>IF(OR($A78="",$B78="",$C78=""),"",'MPTO_working_3-way'!G77)</f>
        <v>4.5870867906745723</v>
      </c>
      <c r="K78" s="17">
        <f>IF(OR($A78="",$B78="",$C78=""),"",'OddsRatio_working_3-way'!H77)</f>
        <v>1.8214825100468854</v>
      </c>
      <c r="L78" s="21">
        <f>IF(OR($A78="",$B78="",$C78=""),"",'OddsRatio_working_3-way'!I77)</f>
        <v>4.3291659617689566</v>
      </c>
      <c r="M78" s="22">
        <f>IF(OR($A78="",$B78="",$C78=""),"",'OddsRatio_working_3-way'!J77)</f>
        <v>4.545345569676031</v>
      </c>
      <c r="N78" s="23">
        <f t="shared" si="29"/>
        <v>54.271506713078068</v>
      </c>
      <c r="O78" s="24">
        <f t="shared" si="30"/>
        <v>23.411238189955245</v>
      </c>
      <c r="P78" s="24">
        <f t="shared" si="31"/>
        <v>22.317255096966683</v>
      </c>
      <c r="Q78" t="s">
        <v>193</v>
      </c>
      <c r="R78" t="s">
        <v>206</v>
      </c>
      <c r="S78" s="48" t="s">
        <v>438</v>
      </c>
      <c r="T78" s="35">
        <v>100</v>
      </c>
      <c r="U78" s="35">
        <f t="shared" si="32"/>
        <v>84.076433121019107</v>
      </c>
      <c r="V78" s="35">
        <f t="shared" si="33"/>
        <v>78.260869565217391</v>
      </c>
      <c r="W78" s="35">
        <f t="shared" si="34"/>
        <v>32.432432432432435</v>
      </c>
      <c r="X78" s="35">
        <f t="shared" si="35"/>
        <v>89.306698002350188</v>
      </c>
      <c r="Y78" s="35">
        <f t="shared" si="36"/>
        <v>83.491134446548458</v>
      </c>
      <c r="Z78" s="35">
        <f t="shared" si="37"/>
        <v>37.662697313763502</v>
      </c>
      <c r="AA78" s="35">
        <f t="shared" si="38"/>
        <v>-5.230264881331081</v>
      </c>
      <c r="AB78" s="35">
        <f t="shared" si="39"/>
        <v>-5.2302648813310668</v>
      </c>
      <c r="AC78" s="35">
        <f t="shared" si="40"/>
        <v>-5.2302648813310668</v>
      </c>
      <c r="AF78">
        <v>1.63</v>
      </c>
      <c r="AG78">
        <v>2.3199999999999998</v>
      </c>
      <c r="AJ78" t="s">
        <v>208</v>
      </c>
    </row>
    <row r="79" spans="1:36" ht="15" x14ac:dyDescent="0.25">
      <c r="A79">
        <v>6.28</v>
      </c>
      <c r="B79">
        <v>4.5999999999999996</v>
      </c>
      <c r="C79">
        <v>1.48</v>
      </c>
      <c r="D79" s="20">
        <f t="shared" si="28"/>
        <v>5.2302648813310704E-2</v>
      </c>
      <c r="E79" s="17">
        <f>IF(OR($A79="",$B79="",$C79=""),"",A79*'MPTO_working_3-way'!$I78)</f>
        <v>6.6084606345475914</v>
      </c>
      <c r="F79" s="21">
        <f>IF(OR($A79="",$B79="",$C79=""),"",B79*'MPTO_working_3-way'!$I78)</f>
        <v>4.8405921845412285</v>
      </c>
      <c r="G79" s="22">
        <f>IF(OR($A79="",$B79="",$C79=""),"",C79*'MPTO_working_3-way'!$I78)</f>
        <v>1.5574079202436999</v>
      </c>
      <c r="H79" s="17">
        <f>IF(OR($A79="",$B79="",$C79=""),"",'MPTO_working_3-way'!E78)</f>
        <v>7.0521139398631174</v>
      </c>
      <c r="I79" s="21">
        <f>IF(OR($A79="",$B79="",$C79=""),"",'MPTO_working_3-way'!F78)</f>
        <v>5.0010730283104792</v>
      </c>
      <c r="J79" s="22">
        <f>IF(OR($A79="",$B79="",$C79=""),"",'MPTO_working_3-way'!G78)</f>
        <v>1.5191993541466888</v>
      </c>
      <c r="K79" s="17">
        <f>IF(OR($A79="",$B79="",$C79=""),"",'OddsRatio_working_3-way'!H78)</f>
        <v>6.8415453847896819</v>
      </c>
      <c r="L79" s="21">
        <f>IF(OR($A79="",$B79="",$C79=""),"",'OddsRatio_working_3-way'!I78)</f>
        <v>4.982871853265693</v>
      </c>
      <c r="M79" s="22">
        <f>IF(OR($A79="",$B79="",$C79=""),"",'OddsRatio_working_3-way'!J78)</f>
        <v>1.5310495804354258</v>
      </c>
      <c r="N79" s="23">
        <f t="shared" si="29"/>
        <v>15.132117073864645</v>
      </c>
      <c r="O79" s="24">
        <f t="shared" si="30"/>
        <v>20.658629396493478</v>
      </c>
      <c r="P79" s="24">
        <f t="shared" si="31"/>
        <v>64.20925352964187</v>
      </c>
      <c r="Q79" t="s">
        <v>205</v>
      </c>
      <c r="R79" t="s">
        <v>196</v>
      </c>
      <c r="S79" s="48" t="s">
        <v>438</v>
      </c>
      <c r="T79" s="35">
        <v>100</v>
      </c>
      <c r="U79" s="35">
        <f t="shared" si="32"/>
        <v>83.361064891846937</v>
      </c>
      <c r="V79" s="35">
        <f t="shared" si="33"/>
        <v>79.296066252587991</v>
      </c>
      <c r="W79" s="35">
        <f t="shared" si="34"/>
        <v>32.432432432432435</v>
      </c>
      <c r="X79" s="35">
        <f t="shared" si="35"/>
        <v>88.271501314979574</v>
      </c>
      <c r="Y79" s="35">
        <f t="shared" si="36"/>
        <v>84.206502675720657</v>
      </c>
      <c r="Z79" s="35">
        <f t="shared" si="37"/>
        <v>37.342868855565087</v>
      </c>
      <c r="AA79" s="35">
        <f t="shared" si="38"/>
        <v>-4.9104364231326372</v>
      </c>
      <c r="AB79" s="35">
        <f t="shared" si="39"/>
        <v>-4.9104364231326656</v>
      </c>
      <c r="AC79" s="35">
        <f t="shared" si="40"/>
        <v>-4.9104364231326514</v>
      </c>
      <c r="AF79">
        <v>1.56</v>
      </c>
      <c r="AG79">
        <v>2.4700000000000002</v>
      </c>
      <c r="AJ79" t="s">
        <v>208</v>
      </c>
    </row>
    <row r="80" spans="1:36" ht="15" x14ac:dyDescent="0.25">
      <c r="A80">
        <v>6.01</v>
      </c>
      <c r="B80">
        <v>4.83</v>
      </c>
      <c r="C80">
        <v>1.48</v>
      </c>
      <c r="D80" s="20">
        <f t="shared" si="28"/>
        <v>4.9104364231326469E-2</v>
      </c>
      <c r="E80" s="17">
        <f>IF(OR($A80="",$B80="",$C80=""),"",A80*'MPTO_working_3-way'!$I79)</f>
        <v>6.3051172290302722</v>
      </c>
      <c r="F80" s="21">
        <f>IF(OR($A80="",$B80="",$C80=""),"",B80*'MPTO_working_3-way'!$I79)</f>
        <v>5.067174079237307</v>
      </c>
      <c r="G80" s="22">
        <f>IF(OR($A80="",$B80="",$C80=""),"",C80*'MPTO_working_3-way'!$I79)</f>
        <v>1.5526744590623631</v>
      </c>
      <c r="H80" s="17">
        <f>IF(OR($A80="",$B80="",$C80=""),"",'MPTO_working_3-way'!E79)</f>
        <v>6.6657232592509219</v>
      </c>
      <c r="I80" s="21">
        <f>IF(OR($A80="",$B80="",$C80=""),"",'MPTO_working_3-way'!F79)</f>
        <v>5.2446301053958395</v>
      </c>
      <c r="J80" s="22">
        <f>IF(OR($A80="",$B80="",$C80=""),"",'MPTO_working_3-way'!G79)</f>
        <v>1.516742821359679</v>
      </c>
      <c r="K80" s="17">
        <f>IF(OR($A80="",$B80="",$C80=""),"",'OddsRatio_working_3-way'!H79)</f>
        <v>6.5095407192652326</v>
      </c>
      <c r="L80" s="21">
        <f>IF(OR($A80="",$B80="",$C80=""),"",'OddsRatio_working_3-way'!I79)</f>
        <v>5.2118844221129432</v>
      </c>
      <c r="M80" s="22">
        <f>IF(OR($A80="",$B80="",$C80=""),"",'OddsRatio_working_3-way'!J79)</f>
        <v>1.5278601886721179</v>
      </c>
      <c r="N80" s="23">
        <f t="shared" si="29"/>
        <v>15.860133343687252</v>
      </c>
      <c r="O80" s="24">
        <f t="shared" si="30"/>
        <v>19.734865713366538</v>
      </c>
      <c r="P80" s="24">
        <f t="shared" si="31"/>
        <v>64.405000942946216</v>
      </c>
      <c r="Q80" t="s">
        <v>195</v>
      </c>
      <c r="R80" t="s">
        <v>204</v>
      </c>
      <c r="S80" s="48" t="s">
        <v>438</v>
      </c>
      <c r="T80" s="35">
        <v>100</v>
      </c>
      <c r="U80" s="35">
        <f t="shared" si="32"/>
        <v>59.839357429718881</v>
      </c>
      <c r="V80" s="35">
        <f t="shared" si="33"/>
        <v>70.501474926253692</v>
      </c>
      <c r="W80" s="35">
        <f t="shared" si="34"/>
        <v>65.156794425087099</v>
      </c>
      <c r="X80" s="35">
        <f t="shared" si="35"/>
        <v>64.341730648659194</v>
      </c>
      <c r="Y80" s="35">
        <f t="shared" si="36"/>
        <v>75.003848145194013</v>
      </c>
      <c r="Z80" s="35">
        <f t="shared" si="37"/>
        <v>69.659167644027434</v>
      </c>
      <c r="AA80" s="35">
        <f t="shared" si="38"/>
        <v>-4.5023732189403134</v>
      </c>
      <c r="AB80" s="35">
        <f t="shared" si="39"/>
        <v>-4.5023732189403205</v>
      </c>
      <c r="AC80" s="35">
        <f t="shared" si="40"/>
        <v>-4.5023732189403347</v>
      </c>
      <c r="AF80">
        <v>1.6</v>
      </c>
      <c r="AG80">
        <v>2.38</v>
      </c>
      <c r="AJ80" t="s">
        <v>208</v>
      </c>
    </row>
    <row r="81" spans="1:36" ht="15" x14ac:dyDescent="0.25">
      <c r="A81">
        <v>2.4900000000000002</v>
      </c>
      <c r="B81">
        <v>3.39</v>
      </c>
      <c r="C81">
        <v>2.87</v>
      </c>
      <c r="D81" s="20">
        <f t="shared" si="28"/>
        <v>4.5023732189403143E-2</v>
      </c>
      <c r="E81" s="17">
        <f>IF(OR($A81="",$B81="",$C81=""),"",A81*'MPTO_working_3-way'!$I80)</f>
        <v>2.602109093151614</v>
      </c>
      <c r="F81" s="21">
        <f>IF(OR($A81="",$B81="",$C81=""),"",B81*'MPTO_working_3-way'!$I80)</f>
        <v>3.5426304521220766</v>
      </c>
      <c r="G81" s="22">
        <f>IF(OR($A81="",$B81="",$C81=""),"",C81*'MPTO_working_3-way'!$I80)</f>
        <v>2.9992181113835872</v>
      </c>
      <c r="H81" s="17">
        <f>IF(OR($A81="",$B81="",$C81=""),"",'MPTO_working_3-way'!E80)</f>
        <v>2.5866628072014546</v>
      </c>
      <c r="I81" s="21">
        <f>IF(OR($A81="",$B81="",$C81=""),"",'MPTO_working_3-way'!F80)</f>
        <v>3.5717176253357974</v>
      </c>
      <c r="J81" s="22">
        <f>IF(OR($A81="",$B81="",$C81=""),"",'MPTO_working_3-way'!G80)</f>
        <v>2.9991829174279867</v>
      </c>
      <c r="K81" s="17">
        <f>IF(OR($A81="",$B81="",$C81=""),"",'OddsRatio_working_3-way'!H80)</f>
        <v>2.5938319832634518</v>
      </c>
      <c r="L81" s="21">
        <f>IF(OR($A81="",$B81="",$C81=""),"",'OddsRatio_working_3-way'!I80)</f>
        <v>3.556549288590368</v>
      </c>
      <c r="M81" s="22">
        <f>IF(OR($A81="",$B81="",$C81=""),"",'OddsRatio_working_3-way'!J80)</f>
        <v>3.0003126232903723</v>
      </c>
      <c r="N81" s="23">
        <f t="shared" si="29"/>
        <v>38.430364146985987</v>
      </c>
      <c r="O81" s="24">
        <f t="shared" si="30"/>
        <v>28.227612603538383</v>
      </c>
      <c r="P81" s="24">
        <f t="shared" si="31"/>
        <v>33.342023249475645</v>
      </c>
      <c r="Q81" t="s">
        <v>197</v>
      </c>
      <c r="R81" t="s">
        <v>295</v>
      </c>
      <c r="S81" s="48" t="s">
        <v>438</v>
      </c>
      <c r="T81" s="35">
        <v>100</v>
      </c>
      <c r="U81" s="35">
        <f t="shared" si="32"/>
        <v>55.357142857142868</v>
      </c>
      <c r="V81" s="35">
        <f t="shared" si="33"/>
        <v>71.83098591549296</v>
      </c>
      <c r="W81" s="35">
        <f t="shared" si="34"/>
        <v>68.35443037974683</v>
      </c>
      <c r="X81" s="35">
        <f t="shared" si="35"/>
        <v>59.814583704760203</v>
      </c>
      <c r="Y81" s="35">
        <f t="shared" si="36"/>
        <v>76.288426763110294</v>
      </c>
      <c r="Z81" s="35">
        <f t="shared" si="37"/>
        <v>72.811871227364193</v>
      </c>
      <c r="AA81" s="35">
        <f t="shared" si="38"/>
        <v>-4.4574408476173346</v>
      </c>
      <c r="AB81" s="35">
        <f t="shared" si="39"/>
        <v>-4.4574408476173346</v>
      </c>
      <c r="AC81" s="35">
        <f t="shared" si="40"/>
        <v>-4.457440847617363</v>
      </c>
      <c r="AF81">
        <v>1.92</v>
      </c>
      <c r="AG81">
        <v>1.92</v>
      </c>
      <c r="AJ81" t="s">
        <v>208</v>
      </c>
    </row>
    <row r="82" spans="1:36" ht="15" x14ac:dyDescent="0.25">
      <c r="A82">
        <v>2.2400000000000002</v>
      </c>
      <c r="B82">
        <v>3.55</v>
      </c>
      <c r="C82">
        <v>3.16</v>
      </c>
      <c r="D82" s="20">
        <f t="shared" si="28"/>
        <v>4.4574408476173444E-2</v>
      </c>
      <c r="E82" s="17">
        <f>IF(OR($A82="",$B82="",$C82=""),"",A82*'MPTO_working_3-way'!$I81)</f>
        <v>2.3398466749866289</v>
      </c>
      <c r="F82" s="21">
        <f>IF(OR($A82="",$B82="",$C82=""),"",B82*'MPTO_working_3-way'!$I81)</f>
        <v>3.7082391500904155</v>
      </c>
      <c r="G82" s="22">
        <f>IF(OR($A82="",$B82="",$C82=""),"",C82*'MPTO_working_3-way'!$I81)</f>
        <v>3.3008551307847083</v>
      </c>
      <c r="H82" s="17">
        <f>IF(OR($A82="",$B82="",$C82=""),"",'MPTO_working_3-way'!E81)</f>
        <v>2.3171188716269056</v>
      </c>
      <c r="I82" s="21">
        <f>IF(OR($A82="",$B82="",$C82=""),"",'MPTO_working_3-way'!F81)</f>
        <v>3.7476763747867268</v>
      </c>
      <c r="J82" s="22">
        <f>IF(OR($A82="",$B82="",$C82=""),"",'MPTO_working_3-way'!G81)</f>
        <v>3.3156766913324818</v>
      </c>
      <c r="K82" s="17">
        <f>IF(OR($A82="",$B82="",$C82=""),"",'OddsRatio_working_3-way'!H81)</f>
        <v>2.3267684346568851</v>
      </c>
      <c r="L82" s="21">
        <f>IF(OR($A82="",$B82="",$C82=""),"",'OddsRatio_working_3-way'!I81)</f>
        <v>3.7284350873992391</v>
      </c>
      <c r="M82" s="22">
        <f>IF(OR($A82="",$B82="",$C82=""),"",'OddsRatio_working_3-way'!J81)</f>
        <v>3.3111450152087674</v>
      </c>
      <c r="N82" s="23">
        <f t="shared" si="29"/>
        <v>42.737843068529884</v>
      </c>
      <c r="O82" s="24">
        <f t="shared" si="30"/>
        <v>26.966977034790695</v>
      </c>
      <c r="P82" s="24">
        <f t="shared" si="31"/>
        <v>30.295179896679414</v>
      </c>
      <c r="Q82" t="s">
        <v>185</v>
      </c>
      <c r="R82" t="s">
        <v>188</v>
      </c>
      <c r="S82" s="48" t="s">
        <v>438</v>
      </c>
      <c r="T82" s="35">
        <v>100</v>
      </c>
      <c r="U82" s="35">
        <f t="shared" si="32"/>
        <v>30.069930069930074</v>
      </c>
      <c r="V82" s="35">
        <f t="shared" si="33"/>
        <v>80.119284294234589</v>
      </c>
      <c r="W82" s="35">
        <f t="shared" si="34"/>
        <v>87.437185929648237</v>
      </c>
      <c r="X82" s="35">
        <f t="shared" si="35"/>
        <v>32.443529776117167</v>
      </c>
      <c r="Y82" s="35">
        <f t="shared" si="36"/>
        <v>82.492884000421697</v>
      </c>
      <c r="Z82" s="35">
        <f t="shared" si="37"/>
        <v>89.810785635835344</v>
      </c>
      <c r="AA82" s="35">
        <f t="shared" si="38"/>
        <v>-2.3735997061870933</v>
      </c>
      <c r="AB82" s="35">
        <f t="shared" si="39"/>
        <v>-2.3735997061871075</v>
      </c>
      <c r="AC82" s="35">
        <f t="shared" si="40"/>
        <v>-2.3735997061871075</v>
      </c>
      <c r="AF82">
        <v>1.82</v>
      </c>
      <c r="AG82">
        <v>2.0299999999999998</v>
      </c>
      <c r="AJ82" t="s">
        <v>208</v>
      </c>
    </row>
    <row r="83" spans="1:36" ht="15" x14ac:dyDescent="0.25">
      <c r="A83">
        <v>1.43</v>
      </c>
      <c r="B83">
        <v>5.03</v>
      </c>
      <c r="C83">
        <v>7.96</v>
      </c>
      <c r="D83" s="20">
        <f t="shared" si="28"/>
        <v>2.3735997061871128E-2</v>
      </c>
      <c r="E83" s="17">
        <f>IF(OR($A83="",$B83="",$C83=""),"",A83*'MPTO_working_3-way'!$I82)</f>
        <v>1.4639424757984756</v>
      </c>
      <c r="F83" s="21">
        <f>IF(OR($A83="",$B83="",$C83=""),"",B83*'MPTO_working_3-way'!$I82)</f>
        <v>5.1493920652212122</v>
      </c>
      <c r="G83" s="22">
        <f>IF(OR($A83="",$B83="",$C83=""),"",C83*'MPTO_working_3-way'!$I82)</f>
        <v>8.1489385366124942</v>
      </c>
      <c r="H83" s="17">
        <f>IF(OR($A83="",$B83="",$C83=""),"",'MPTO_working_3-way'!E82)</f>
        <v>1.4463643961709365</v>
      </c>
      <c r="I83" s="21">
        <f>IF(OR($A83="",$B83="",$C83=""),"",'MPTO_working_3-way'!F82)</f>
        <v>5.2384775511488737</v>
      </c>
      <c r="J83" s="22">
        <f>IF(OR($A83="",$B83="",$C83=""),"",'MPTO_working_3-way'!G82)</f>
        <v>8.4950116925665142</v>
      </c>
      <c r="K83" s="17">
        <f>IF(OR($A83="",$B83="",$C83=""),"",'OddsRatio_working_3-way'!H82)</f>
        <v>1.4519359298189973</v>
      </c>
      <c r="L83" s="21">
        <f>IF(OR($A83="",$B83="",$C83=""),"",'OddsRatio_working_3-way'!I82)</f>
        <v>5.2355855748152571</v>
      </c>
      <c r="M83" s="22">
        <f>IF(OR($A83="",$B83="",$C83=""),"",'OddsRatio_working_3-way'!J82)</f>
        <v>8.3150559803261039</v>
      </c>
      <c r="N83" s="23">
        <f t="shared" si="29"/>
        <v>68.308694947495923</v>
      </c>
      <c r="O83" s="24">
        <f t="shared" si="30"/>
        <v>19.419768146107188</v>
      </c>
      <c r="P83" s="24">
        <f t="shared" si="31"/>
        <v>12.271536906396879</v>
      </c>
      <c r="Q83" t="s">
        <v>296</v>
      </c>
      <c r="R83" t="s">
        <v>297</v>
      </c>
      <c r="S83" s="48" t="s">
        <v>438</v>
      </c>
      <c r="T83" s="35">
        <v>100</v>
      </c>
      <c r="U83" s="35">
        <f t="shared" si="32"/>
        <v>35.064935064935064</v>
      </c>
      <c r="V83" s="35">
        <f t="shared" si="33"/>
        <v>78.858350951374206</v>
      </c>
      <c r="W83" s="35">
        <f t="shared" si="34"/>
        <v>83.606557377049185</v>
      </c>
      <c r="X83" s="35">
        <f t="shared" si="35"/>
        <v>37.535091671576616</v>
      </c>
      <c r="Y83" s="35">
        <f t="shared" si="36"/>
        <v>81.328507558015744</v>
      </c>
      <c r="Z83" s="35">
        <f t="shared" si="37"/>
        <v>86.076713983690723</v>
      </c>
      <c r="AA83" s="35">
        <f t="shared" si="38"/>
        <v>-2.4701566066415523</v>
      </c>
      <c r="AB83" s="35">
        <f t="shared" si="39"/>
        <v>-2.4701566066415381</v>
      </c>
      <c r="AC83" s="35">
        <f t="shared" si="40"/>
        <v>-2.4701566066415381</v>
      </c>
      <c r="AF83">
        <v>1.71</v>
      </c>
      <c r="AG83">
        <v>2.2599999999999998</v>
      </c>
      <c r="AJ83" t="s">
        <v>442</v>
      </c>
    </row>
    <row r="84" spans="1:36" ht="15" x14ac:dyDescent="0.25">
      <c r="A84">
        <v>1.54</v>
      </c>
      <c r="B84">
        <v>4.7300000000000004</v>
      </c>
      <c r="C84">
        <v>6.1</v>
      </c>
      <c r="D84" s="20">
        <f t="shared" si="28"/>
        <v>2.4701566066415381E-2</v>
      </c>
      <c r="E84" s="17">
        <f>IF(OR($A84="",$B84="",$C84=""),"",A84*'MPTO_working_3-way'!$I83)</f>
        <v>1.5780404117422797</v>
      </c>
      <c r="F84" s="21">
        <f>IF(OR($A84="",$B84="",$C84=""),"",B84*'MPTO_working_3-way'!$I83)</f>
        <v>4.8468384074941451</v>
      </c>
      <c r="G84" s="22">
        <f>IF(OR($A84="",$B84="",$C84=""),"",C84*'MPTO_working_3-way'!$I83)</f>
        <v>6.2506795530051331</v>
      </c>
      <c r="H84" s="17">
        <f>IF(OR($A84="",$B84="",$C84=""),"",'MPTO_working_3-way'!E83)</f>
        <v>1.5597782016727548</v>
      </c>
      <c r="I84" s="21">
        <f>IF(OR($A84="",$B84="",$C84=""),"",'MPTO_working_3-way'!F83)</f>
        <v>4.9216804347296339</v>
      </c>
      <c r="J84" s="22">
        <f>IF(OR($A84="",$B84="",$C84=""),"",'MPTO_working_3-way'!G83)</f>
        <v>6.4225840302731561</v>
      </c>
      <c r="K84" s="17">
        <f>IF(OR($A84="",$B84="",$C84=""),"",'OddsRatio_working_3-way'!H83)</f>
        <v>1.565831127005207</v>
      </c>
      <c r="L84" s="21">
        <f>IF(OR($A84="",$B84="",$C84=""),"",'OddsRatio_working_3-way'!I83)</f>
        <v>4.9084261180174495</v>
      </c>
      <c r="M84" s="22">
        <f>IF(OR($A84="",$B84="",$C84=""),"",'OddsRatio_working_3-way'!J83)</f>
        <v>6.3439606439380682</v>
      </c>
      <c r="N84" s="23">
        <f t="shared" si="29"/>
        <v>63.369733281793586</v>
      </c>
      <c r="O84" s="24">
        <f t="shared" si="30"/>
        <v>20.632006184770006</v>
      </c>
      <c r="P84" s="24">
        <f t="shared" si="31"/>
        <v>15.998260533436415</v>
      </c>
      <c r="Q84" t="s">
        <v>298</v>
      </c>
      <c r="R84" t="s">
        <v>299</v>
      </c>
      <c r="S84" s="48" t="s">
        <v>438</v>
      </c>
      <c r="T84" s="35">
        <v>100</v>
      </c>
      <c r="U84" s="35">
        <f t="shared" si="32"/>
        <v>38.271604938271601</v>
      </c>
      <c r="V84" s="35">
        <f t="shared" si="33"/>
        <v>73.544973544973558</v>
      </c>
      <c r="W84" s="35">
        <f t="shared" si="34"/>
        <v>84.520123839009301</v>
      </c>
      <c r="X84" s="35">
        <f t="shared" si="35"/>
        <v>41.934902616017169</v>
      </c>
      <c r="Y84" s="35">
        <f t="shared" si="36"/>
        <v>77.208271222719105</v>
      </c>
      <c r="Z84" s="35">
        <f t="shared" si="37"/>
        <v>88.183421516754848</v>
      </c>
      <c r="AA84" s="35">
        <f t="shared" si="38"/>
        <v>-3.6632976777455681</v>
      </c>
      <c r="AB84" s="35">
        <f t="shared" si="39"/>
        <v>-3.6632976777455468</v>
      </c>
      <c r="AC84" s="35">
        <f t="shared" si="40"/>
        <v>-3.6632976777455468</v>
      </c>
      <c r="AF84">
        <v>1.61</v>
      </c>
      <c r="AG84">
        <v>2.4500000000000002</v>
      </c>
      <c r="AJ84" t="s">
        <v>442</v>
      </c>
    </row>
    <row r="85" spans="1:36" ht="15" x14ac:dyDescent="0.25">
      <c r="A85">
        <v>1.62</v>
      </c>
      <c r="B85">
        <v>3.78</v>
      </c>
      <c r="C85">
        <v>6.46</v>
      </c>
      <c r="D85" s="20">
        <f t="shared" si="28"/>
        <v>3.6632976777455584E-2</v>
      </c>
      <c r="E85" s="17">
        <f>IF(OR($A85="",$B85="",$C85=""),"",A85*'MPTO_working_3-way'!$I84)</f>
        <v>1.6793454223794781</v>
      </c>
      <c r="F85" s="21">
        <f>IF(OR($A85="",$B85="",$C85=""),"",B85*'MPTO_working_3-way'!$I84)</f>
        <v>3.918472652218782</v>
      </c>
      <c r="G85" s="22">
        <f>IF(OR($A85="",$B85="",$C85=""),"",C85*'MPTO_working_3-way'!$I84)</f>
        <v>6.6966490299823631</v>
      </c>
      <c r="H85" s="17">
        <f>IF(OR($A85="",$B85="",$C85=""),"",'MPTO_working_3-way'!E84)</f>
        <v>1.6526932598566362</v>
      </c>
      <c r="I85" s="21">
        <f>IF(OR($A85="",$B85="",$C85=""),"",'MPTO_working_3-way'!F84)</f>
        <v>3.9629186171478854</v>
      </c>
      <c r="J85" s="22">
        <f>IF(OR($A85="",$B85="",$C85=""),"",'MPTO_working_3-way'!G84)</f>
        <v>7.0132242376278056</v>
      </c>
      <c r="K85" s="17">
        <f>IF(OR($A85="",$B85="",$C85=""),"",'OddsRatio_working_3-way'!H84)</f>
        <v>1.6621149197695255</v>
      </c>
      <c r="L85" s="21">
        <f>IF(OR($A85="",$B85="",$C85=""),"",'OddsRatio_working_3-way'!I84)</f>
        <v>3.9688378660633536</v>
      </c>
      <c r="M85" s="22">
        <f>IF(OR($A85="",$B85="",$C85=""),"",'OddsRatio_working_3-way'!J84)</f>
        <v>6.8308830031316239</v>
      </c>
      <c r="N85" s="23">
        <f t="shared" si="29"/>
        <v>59.547010797998425</v>
      </c>
      <c r="O85" s="24">
        <f t="shared" si="30"/>
        <v>25.520147484856466</v>
      </c>
      <c r="P85" s="24">
        <f t="shared" si="31"/>
        <v>14.932841717145115</v>
      </c>
      <c r="Q85" t="s">
        <v>300</v>
      </c>
      <c r="R85" t="s">
        <v>301</v>
      </c>
      <c r="S85" s="48" t="s">
        <v>438</v>
      </c>
      <c r="T85" s="35">
        <v>100</v>
      </c>
      <c r="U85" s="35">
        <f t="shared" si="32"/>
        <v>45.945945945945937</v>
      </c>
      <c r="V85" s="35">
        <f t="shared" si="33"/>
        <v>70.326409495548958</v>
      </c>
      <c r="W85" s="35">
        <f t="shared" si="34"/>
        <v>80</v>
      </c>
      <c r="X85" s="35">
        <f t="shared" si="35"/>
        <v>49.673590504451035</v>
      </c>
      <c r="Y85" s="35">
        <f t="shared" si="36"/>
        <v>74.054054054054049</v>
      </c>
      <c r="Z85" s="35">
        <f t="shared" si="37"/>
        <v>83.727644558505077</v>
      </c>
      <c r="AA85" s="35">
        <f t="shared" si="38"/>
        <v>-3.7276445585050979</v>
      </c>
      <c r="AB85" s="35">
        <f t="shared" si="39"/>
        <v>-3.7276445585050908</v>
      </c>
      <c r="AC85" s="35">
        <f t="shared" si="40"/>
        <v>-3.7276445585050766</v>
      </c>
      <c r="AF85">
        <v>2.17</v>
      </c>
      <c r="AG85">
        <v>1.73</v>
      </c>
      <c r="AJ85" t="s">
        <v>447</v>
      </c>
    </row>
    <row r="86" spans="1:36" ht="15" x14ac:dyDescent="0.25">
      <c r="A86">
        <v>1.85</v>
      </c>
      <c r="B86">
        <v>3.37</v>
      </c>
      <c r="C86">
        <v>5</v>
      </c>
      <c r="D86" s="20">
        <f t="shared" si="28"/>
        <v>3.7276445585050721E-2</v>
      </c>
      <c r="E86" s="17">
        <f>IF(OR($A86="",$B86="",$C86=""),"",A86*'MPTO_working_3-way'!$I85)</f>
        <v>1.9189614243323438</v>
      </c>
      <c r="F86" s="21">
        <f>IF(OR($A86="",$B86="",$C86=""),"",B86*'MPTO_working_3-way'!$I85)</f>
        <v>3.4956216216216212</v>
      </c>
      <c r="G86" s="22">
        <f>IF(OR($A86="",$B86="",$C86=""),"",C86*'MPTO_working_3-way'!$I85)</f>
        <v>5.1863822279252538</v>
      </c>
      <c r="H86" s="17">
        <f>IF(OR($A86="",$B86="",$C86=""),"",'MPTO_working_3-way'!E85)</f>
        <v>1.8935267676358629</v>
      </c>
      <c r="I86" s="21">
        <f>IF(OR($A86="",$B86="",$C86=""),"",'MPTO_working_3-way'!F85)</f>
        <v>3.5172822325861284</v>
      </c>
      <c r="J86" s="22">
        <f>IF(OR($A86="",$B86="",$C86=""),"",'MPTO_working_3-way'!G85)</f>
        <v>5.3312145483567521</v>
      </c>
      <c r="K86" s="17">
        <f>IF(OR($A86="",$B86="",$C86=""),"",'OddsRatio_working_3-way'!H85)</f>
        <v>1.9033780813228824</v>
      </c>
      <c r="L86" s="21">
        <f>IF(OR($A86="",$B86="",$C86=""),"",'OddsRatio_working_3-way'!I85)</f>
        <v>3.5188306502767444</v>
      </c>
      <c r="M86" s="22">
        <f>IF(OR($A86="",$B86="",$C86=""),"",'OddsRatio_working_3-way'!J85)</f>
        <v>5.2511909709312121</v>
      </c>
      <c r="N86" s="23">
        <f t="shared" si="29"/>
        <v>52.111521749215242</v>
      </c>
      <c r="O86" s="24">
        <f t="shared" si="30"/>
        <v>28.60721520357513</v>
      </c>
      <c r="P86" s="24">
        <f t="shared" si="31"/>
        <v>19.281263047209642</v>
      </c>
      <c r="Q86" t="s">
        <v>302</v>
      </c>
      <c r="R86" t="s">
        <v>303</v>
      </c>
      <c r="S86" s="48" t="s">
        <v>438</v>
      </c>
      <c r="T86" s="35">
        <v>100</v>
      </c>
      <c r="U86" s="35">
        <f t="shared" si="32"/>
        <v>40.476190476190474</v>
      </c>
      <c r="V86" s="35">
        <f t="shared" si="33"/>
        <v>74.226804123711347</v>
      </c>
      <c r="W86" s="35">
        <f t="shared" si="34"/>
        <v>81.684981684981679</v>
      </c>
      <c r="X86" s="35">
        <f t="shared" si="35"/>
        <v>44.088214191306974</v>
      </c>
      <c r="Y86" s="35">
        <f t="shared" si="36"/>
        <v>77.838827838827839</v>
      </c>
      <c r="Z86" s="35">
        <f t="shared" si="37"/>
        <v>85.297005400098186</v>
      </c>
      <c r="AA86" s="35">
        <f t="shared" si="38"/>
        <v>-3.6120237151165</v>
      </c>
      <c r="AB86" s="35">
        <f t="shared" si="39"/>
        <v>-3.6120237151164929</v>
      </c>
      <c r="AC86" s="35">
        <f t="shared" si="40"/>
        <v>-3.6120237151165071</v>
      </c>
      <c r="AF86">
        <v>2.25</v>
      </c>
      <c r="AG86">
        <v>1.68</v>
      </c>
      <c r="AJ86" t="s">
        <v>447</v>
      </c>
    </row>
    <row r="87" spans="1:36" ht="15" x14ac:dyDescent="0.25">
      <c r="A87">
        <v>1.68</v>
      </c>
      <c r="B87">
        <v>3.88</v>
      </c>
      <c r="C87">
        <v>5.46</v>
      </c>
      <c r="D87" s="20">
        <f t="shared" si="28"/>
        <v>3.612023715116508E-2</v>
      </c>
      <c r="E87" s="17">
        <f>IF(OR($A87="",$B87="",$C87=""),"",A87*'MPTO_working_3-way'!$I86)</f>
        <v>1.7406819984139572</v>
      </c>
      <c r="F87" s="21">
        <f>IF(OR($A87="",$B87="",$C87=""),"",B87*'MPTO_working_3-way'!$I86)</f>
        <v>4.0201465201465201</v>
      </c>
      <c r="G87" s="22">
        <f>IF(OR($A87="",$B87="",$C87=""),"",C87*'MPTO_working_3-way'!$I86)</f>
        <v>5.6572164948453612</v>
      </c>
      <c r="H87" s="17">
        <f>IF(OR($A87="",$B87="",$C87=""),"",'MPTO_working_3-way'!E86)</f>
        <v>1.7146834732684382</v>
      </c>
      <c r="I87" s="21">
        <f>IF(OR($A87="",$B87="",$C87=""),"",'MPTO_working_3-way'!F86)</f>
        <v>4.0701385864692483</v>
      </c>
      <c r="J87" s="22">
        <f>IF(OR($A87="",$B87="",$C87=""),"",'MPTO_working_3-way'!G86)</f>
        <v>5.8441902379813886</v>
      </c>
      <c r="K87" s="17">
        <f>IF(OR($A87="",$B87="",$C87=""),"",'OddsRatio_working_3-way'!H86)</f>
        <v>1.7239023786920256</v>
      </c>
      <c r="L87" s="21">
        <f>IF(OR($A87="",$B87="",$C87=""),"",'OddsRatio_working_3-way'!I86)</f>
        <v>4.065939486225048</v>
      </c>
      <c r="M87" s="22">
        <f>IF(OR($A87="",$B87="",$C87=""),"",'OddsRatio_working_3-way'!J86)</f>
        <v>5.7479479543624024</v>
      </c>
      <c r="N87" s="23">
        <f t="shared" si="29"/>
        <v>57.448747152619582</v>
      </c>
      <c r="O87" s="24">
        <f t="shared" si="30"/>
        <v>24.874715261959</v>
      </c>
      <c r="P87" s="24">
        <f t="shared" si="31"/>
        <v>17.676537585421411</v>
      </c>
      <c r="Q87" t="s">
        <v>304</v>
      </c>
      <c r="R87" t="s">
        <v>305</v>
      </c>
      <c r="S87" s="48" t="s">
        <v>438</v>
      </c>
      <c r="T87" s="35">
        <v>100</v>
      </c>
      <c r="U87" s="35">
        <f t="shared" si="32"/>
        <v>45.945945945945937</v>
      </c>
      <c r="V87" s="35">
        <f t="shared" si="33"/>
        <v>70.674486803519059</v>
      </c>
      <c r="W87" s="35">
        <f t="shared" si="34"/>
        <v>79.879275653923543</v>
      </c>
      <c r="X87" s="35">
        <f t="shared" si="35"/>
        <v>49.446237542557391</v>
      </c>
      <c r="Y87" s="35">
        <f t="shared" si="36"/>
        <v>74.174778400130506</v>
      </c>
      <c r="Z87" s="35">
        <f t="shared" si="37"/>
        <v>83.379567250534976</v>
      </c>
      <c r="AA87" s="35">
        <f t="shared" si="38"/>
        <v>-3.5002915966114543</v>
      </c>
      <c r="AB87" s="35">
        <f t="shared" si="39"/>
        <v>-3.5002915966114472</v>
      </c>
      <c r="AC87" s="35">
        <f t="shared" si="40"/>
        <v>-3.500291596611433</v>
      </c>
      <c r="AF87">
        <v>1.99</v>
      </c>
      <c r="AG87">
        <v>1.88</v>
      </c>
      <c r="AJ87" t="s">
        <v>447</v>
      </c>
    </row>
    <row r="88" spans="1:36" ht="15" x14ac:dyDescent="0.25">
      <c r="A88">
        <v>1.85</v>
      </c>
      <c r="B88">
        <v>3.41</v>
      </c>
      <c r="C88">
        <v>4.97</v>
      </c>
      <c r="D88" s="20">
        <f t="shared" si="28"/>
        <v>3.500291596611449E-2</v>
      </c>
      <c r="E88" s="17">
        <f>IF(OR($A88="",$B88="",$C88=""),"",A88*'MPTO_working_3-way'!$I87)</f>
        <v>1.9147553945373119</v>
      </c>
      <c r="F88" s="21">
        <f>IF(OR($A88="",$B88="",$C88=""),"",B88*'MPTO_working_3-way'!$I87)</f>
        <v>3.5293599434444505</v>
      </c>
      <c r="G88" s="22">
        <f>IF(OR($A88="",$B88="",$C88=""),"",C88*'MPTO_working_3-way'!$I87)</f>
        <v>5.1439644923515884</v>
      </c>
      <c r="H88" s="17">
        <f>IF(OR($A88="",$B88="",$C88=""),"",'MPTO_working_3-way'!E87)</f>
        <v>1.8908134571378059</v>
      </c>
      <c r="I88" s="21">
        <f>IF(OR($A88="",$B88="",$C88=""),"",'MPTO_working_3-way'!F87)</f>
        <v>3.5512940871315442</v>
      </c>
      <c r="J88" s="22">
        <f>IF(OR($A88="",$B88="",$C88=""),"",'MPTO_working_3-way'!G87)</f>
        <v>5.2759422022998033</v>
      </c>
      <c r="K88" s="17">
        <f>IF(OR($A88="",$B88="",$C88=""),"",'OddsRatio_working_3-way'!H87)</f>
        <v>1.9000641132545779</v>
      </c>
      <c r="L88" s="21">
        <f>IF(OR($A88="",$B88="",$C88=""),"",'OddsRatio_working_3-way'!I87)</f>
        <v>3.5519464858159213</v>
      </c>
      <c r="M88" s="22">
        <f>IF(OR($A88="",$B88="",$C88=""),"",'OddsRatio_working_3-way'!J87)</f>
        <v>5.2038288583772641</v>
      </c>
      <c r="N88" s="23">
        <f t="shared" si="29"/>
        <v>52.225992043314939</v>
      </c>
      <c r="O88" s="24">
        <f t="shared" si="30"/>
        <v>28.333749349012503</v>
      </c>
      <c r="P88" s="24">
        <f t="shared" si="31"/>
        <v>19.440258607672565</v>
      </c>
      <c r="Q88" t="s">
        <v>306</v>
      </c>
      <c r="R88" t="s">
        <v>307</v>
      </c>
      <c r="S88" s="48" t="s">
        <v>438</v>
      </c>
      <c r="T88" s="35">
        <v>100</v>
      </c>
      <c r="U88" s="35">
        <f t="shared" si="32"/>
        <v>62.406015037593981</v>
      </c>
      <c r="V88" s="35">
        <f t="shared" si="33"/>
        <v>65.397923875432525</v>
      </c>
      <c r="W88" s="35">
        <f t="shared" si="34"/>
        <v>68.944099378881987</v>
      </c>
      <c r="X88" s="35">
        <f t="shared" si="35"/>
        <v>65.657976745685474</v>
      </c>
      <c r="Y88" s="35">
        <f t="shared" si="36"/>
        <v>68.649885583524025</v>
      </c>
      <c r="Z88" s="35">
        <f t="shared" si="37"/>
        <v>72.196061086973486</v>
      </c>
      <c r="AA88" s="35">
        <f t="shared" si="38"/>
        <v>-3.2519617080914927</v>
      </c>
      <c r="AB88" s="35">
        <f t="shared" si="39"/>
        <v>-3.2519617080914998</v>
      </c>
      <c r="AC88" s="35">
        <f t="shared" si="40"/>
        <v>-3.2519617080914998</v>
      </c>
      <c r="AF88">
        <v>2.42</v>
      </c>
      <c r="AG88">
        <v>1.6</v>
      </c>
      <c r="AJ88" t="s">
        <v>447</v>
      </c>
    </row>
    <row r="89" spans="1:36" ht="15" x14ac:dyDescent="0.25">
      <c r="A89">
        <v>2.66</v>
      </c>
      <c r="B89">
        <v>2.89</v>
      </c>
      <c r="C89">
        <v>3.22</v>
      </c>
      <c r="D89" s="20">
        <f t="shared" si="28"/>
        <v>3.2519617080914998E-2</v>
      </c>
      <c r="E89" s="17">
        <f>IF(OR($A89="",$B89="",$C89=""),"",A89*'MPTO_working_3-way'!$I88)</f>
        <v>2.7465021814352339</v>
      </c>
      <c r="F89" s="21">
        <f>IF(OR($A89="",$B89="",$C89=""),"",B89*'MPTO_working_3-way'!$I88)</f>
        <v>2.9839816933638446</v>
      </c>
      <c r="G89" s="22">
        <f>IF(OR($A89="",$B89="",$C89=""),"",C89*'MPTO_working_3-way'!$I88)</f>
        <v>3.3247131670005463</v>
      </c>
      <c r="H89" s="17">
        <f>IF(OR($A89="",$B89="",$C89=""),"",'MPTO_working_3-way'!E88)</f>
        <v>2.7389757936839887</v>
      </c>
      <c r="I89" s="21">
        <f>IF(OR($A89="",$B89="",$C89=""),"",'MPTO_working_3-way'!F88)</f>
        <v>2.9834636554770735</v>
      </c>
      <c r="J89" s="22">
        <f>IF(OR($A89="",$B89="",$C89=""),"",'MPTO_working_3-way'!G88)</f>
        <v>3.3364569927575887</v>
      </c>
      <c r="K89" s="17">
        <f>IF(OR($A89="",$B89="",$C89=""),"",'OddsRatio_working_3-way'!H88)</f>
        <v>2.7425777655780337</v>
      </c>
      <c r="L89" s="21">
        <f>IF(OR($A89="",$B89="",$C89=""),"",'OddsRatio_working_3-way'!I88)</f>
        <v>2.9840192632183626</v>
      </c>
      <c r="M89" s="22">
        <f>IF(OR($A89="",$B89="",$C89=""),"",'OddsRatio_working_3-way'!J88)</f>
        <v>3.3304353250501406</v>
      </c>
      <c r="N89" s="23">
        <f t="shared" si="29"/>
        <v>36.409947414548647</v>
      </c>
      <c r="O89" s="24">
        <f t="shared" si="30"/>
        <v>33.512269938650306</v>
      </c>
      <c r="P89" s="24">
        <f t="shared" si="31"/>
        <v>30.077782646801055</v>
      </c>
      <c r="Q89" t="s">
        <v>308</v>
      </c>
      <c r="R89" t="s">
        <v>309</v>
      </c>
      <c r="S89" s="48" t="s">
        <v>438</v>
      </c>
      <c r="T89" s="35">
        <v>100</v>
      </c>
      <c r="U89" s="35">
        <f t="shared" si="32"/>
        <v>66.442953020134226</v>
      </c>
      <c r="V89" s="35">
        <f t="shared" si="33"/>
        <v>66.777408637873762</v>
      </c>
      <c r="W89" s="35">
        <f t="shared" si="34"/>
        <v>63.503649635036496</v>
      </c>
      <c r="X89" s="35">
        <f t="shared" si="35"/>
        <v>69.718941727089742</v>
      </c>
      <c r="Y89" s="35">
        <f t="shared" si="36"/>
        <v>70.053397344829278</v>
      </c>
      <c r="Z89" s="35">
        <f t="shared" si="37"/>
        <v>66.779638341992026</v>
      </c>
      <c r="AA89" s="35">
        <f t="shared" si="38"/>
        <v>-3.2759887069555162</v>
      </c>
      <c r="AB89" s="35">
        <f t="shared" si="39"/>
        <v>-3.2759887069555162</v>
      </c>
      <c r="AC89" s="35">
        <f t="shared" si="40"/>
        <v>-3.2759887069555305</v>
      </c>
      <c r="AF89">
        <v>2.68</v>
      </c>
      <c r="AG89">
        <v>1.5</v>
      </c>
      <c r="AJ89" t="s">
        <v>447</v>
      </c>
    </row>
    <row r="90" spans="1:36" ht="15" x14ac:dyDescent="0.25">
      <c r="A90">
        <v>2.98</v>
      </c>
      <c r="B90">
        <v>3.01</v>
      </c>
      <c r="C90">
        <v>2.74</v>
      </c>
      <c r="D90" s="20">
        <f t="shared" si="28"/>
        <v>3.2759887069555127E-2</v>
      </c>
      <c r="E90" s="17">
        <f>IF(OR($A90="",$B90="",$C90=""),"",A90*'MPTO_working_3-way'!$I89)</f>
        <v>3.0776244634672745</v>
      </c>
      <c r="F90" s="21">
        <f>IF(OR($A90="",$B90="",$C90=""),"",B90*'MPTO_working_3-way'!$I89)</f>
        <v>3.1086072600793608</v>
      </c>
      <c r="G90" s="22">
        <f>IF(OR($A90="",$B90="",$C90=""),"",C90*'MPTO_working_3-way'!$I89)</f>
        <v>2.8297620905705814</v>
      </c>
      <c r="H90" s="17">
        <f>IF(OR($A90="",$B90="",$C90=""),"",'MPTO_working_3-way'!E89)</f>
        <v>3.0802354441975561</v>
      </c>
      <c r="I90" s="21">
        <f>IF(OR($A90="",$B90="",$C90=""),"",'MPTO_working_3-way'!F89)</f>
        <v>3.1122984061258094</v>
      </c>
      <c r="J90" s="22">
        <f>IF(OR($A90="",$B90="",$C90=""),"",'MPTO_working_3-way'!G89)</f>
        <v>2.8245113478064798</v>
      </c>
      <c r="K90" s="17">
        <f>IF(OR($A90="",$B90="",$C90=""),"",'OddsRatio_working_3-way'!H89)</f>
        <v>3.0790136276693132</v>
      </c>
      <c r="L90" s="21">
        <f>IF(OR($A90="",$B90="",$C90=""),"",'OddsRatio_working_3-way'!I89)</f>
        <v>3.1105138341491512</v>
      </c>
      <c r="M90" s="22">
        <f>IF(OR($A90="",$B90="",$C90=""),"",'OddsRatio_working_3-way'!J89)</f>
        <v>2.8270119758306089</v>
      </c>
      <c r="N90" s="23">
        <f t="shared" si="29"/>
        <v>32.492593292990421</v>
      </c>
      <c r="O90" s="24">
        <f t="shared" si="30"/>
        <v>32.168746848209793</v>
      </c>
      <c r="P90" s="24">
        <f t="shared" si="31"/>
        <v>35.338659858799801</v>
      </c>
      <c r="Q90" t="s">
        <v>310</v>
      </c>
      <c r="R90" t="s">
        <v>311</v>
      </c>
      <c r="S90" s="48" t="s">
        <v>438</v>
      </c>
      <c r="T90" s="35">
        <v>100</v>
      </c>
      <c r="U90" s="35">
        <f t="shared" si="32"/>
        <v>52.38095238095238</v>
      </c>
      <c r="V90" s="35">
        <f t="shared" si="33"/>
        <v>69.696969696969703</v>
      </c>
      <c r="W90" s="35">
        <f t="shared" si="34"/>
        <v>74.619289340101517</v>
      </c>
      <c r="X90" s="35">
        <f t="shared" si="35"/>
        <v>55.683740962928788</v>
      </c>
      <c r="Y90" s="35">
        <f t="shared" si="36"/>
        <v>72.999758278946089</v>
      </c>
      <c r="Z90" s="35">
        <f t="shared" si="37"/>
        <v>77.922077922077932</v>
      </c>
      <c r="AA90" s="35">
        <f t="shared" si="38"/>
        <v>-3.302788581976408</v>
      </c>
      <c r="AB90" s="35">
        <f t="shared" si="39"/>
        <v>-3.3027885819763867</v>
      </c>
      <c r="AC90" s="35">
        <f t="shared" si="40"/>
        <v>-3.3027885819764151</v>
      </c>
      <c r="AF90">
        <v>2.4</v>
      </c>
      <c r="AG90">
        <v>1.61</v>
      </c>
      <c r="AJ90" t="s">
        <v>447</v>
      </c>
    </row>
    <row r="91" spans="1:36" ht="15" x14ac:dyDescent="0.25">
      <c r="A91">
        <v>2.1</v>
      </c>
      <c r="B91">
        <v>3.3</v>
      </c>
      <c r="C91">
        <v>3.94</v>
      </c>
      <c r="D91" s="20">
        <f t="shared" si="28"/>
        <v>3.3027885819763902E-2</v>
      </c>
      <c r="E91" s="17">
        <f>IF(OR($A91="",$B91="",$C91=""),"",A91*'MPTO_working_3-way'!$I90)</f>
        <v>2.1693585602215042</v>
      </c>
      <c r="F91" s="21">
        <f>IF(OR($A91="",$B91="",$C91=""),"",B91*'MPTO_working_3-way'!$I90)</f>
        <v>3.4089920232052209</v>
      </c>
      <c r="G91" s="22">
        <f>IF(OR($A91="",$B91="",$C91=""),"",C91*'MPTO_working_3-way'!$I90)</f>
        <v>4.07012987012987</v>
      </c>
      <c r="H91" s="17">
        <f>IF(OR($A91="",$B91="",$C91=""),"",'MPTO_working_3-way'!E90)</f>
        <v>2.1497000330672211</v>
      </c>
      <c r="I91" s="21">
        <f>IF(OR($A91="",$B91="",$C91=""),"",'MPTO_working_3-way'!F90)</f>
        <v>3.4244111671307089</v>
      </c>
      <c r="J91" s="22">
        <f>IF(OR($A91="",$B91="",$C91=""),"",'MPTO_working_3-way'!G90)</f>
        <v>4.1186532717893014</v>
      </c>
      <c r="K91" s="17">
        <f>IF(OR($A91="",$B91="",$C91=""),"",'OddsRatio_working_3-way'!H90)</f>
        <v>2.157783069283536</v>
      </c>
      <c r="L91" s="21">
        <f>IF(OR($A91="",$B91="",$C91=""),"",'OddsRatio_working_3-way'!I90)</f>
        <v>3.4208191448655736</v>
      </c>
      <c r="M91" s="22">
        <f>IF(OR($A91="",$B91="",$C91=""),"",'OddsRatio_working_3-way'!J90)</f>
        <v>4.0944383851759962</v>
      </c>
      <c r="N91" s="23">
        <f t="shared" si="29"/>
        <v>46.096575196766651</v>
      </c>
      <c r="O91" s="24">
        <f t="shared" si="30"/>
        <v>29.334184216124232</v>
      </c>
      <c r="P91" s="24">
        <f t="shared" si="31"/>
        <v>24.569240587109125</v>
      </c>
      <c r="Q91" t="s">
        <v>312</v>
      </c>
      <c r="R91" t="s">
        <v>313</v>
      </c>
      <c r="S91" s="48" t="s">
        <v>438</v>
      </c>
      <c r="T91" s="35">
        <v>100</v>
      </c>
      <c r="U91" s="35">
        <f t="shared" si="32"/>
        <v>61.685823754789276</v>
      </c>
      <c r="V91" s="35">
        <f t="shared" si="33"/>
        <v>68.847352024922117</v>
      </c>
      <c r="W91" s="35">
        <f t="shared" si="34"/>
        <v>65.03496503496504</v>
      </c>
      <c r="X91" s="35">
        <f t="shared" si="35"/>
        <v>66.117682940112843</v>
      </c>
      <c r="Y91" s="35">
        <f t="shared" si="36"/>
        <v>73.279211210245705</v>
      </c>
      <c r="Z91" s="35">
        <f t="shared" si="37"/>
        <v>69.466824220288601</v>
      </c>
      <c r="AA91" s="35">
        <f t="shared" si="38"/>
        <v>-4.4318591853235674</v>
      </c>
      <c r="AB91" s="35">
        <f t="shared" si="39"/>
        <v>-4.4318591853235887</v>
      </c>
      <c r="AC91" s="35">
        <f t="shared" si="40"/>
        <v>-4.4318591853235603</v>
      </c>
      <c r="AF91">
        <v>2.25</v>
      </c>
      <c r="AG91">
        <v>1.68</v>
      </c>
      <c r="AJ91" t="s">
        <v>447</v>
      </c>
    </row>
    <row r="92" spans="1:36" ht="15" x14ac:dyDescent="0.25">
      <c r="A92">
        <v>2.61</v>
      </c>
      <c r="B92">
        <v>3.21</v>
      </c>
      <c r="C92">
        <v>2.86</v>
      </c>
      <c r="D92" s="20">
        <f t="shared" si="28"/>
        <v>4.4318591853235834E-2</v>
      </c>
      <c r="E92" s="17">
        <f>IF(OR($A92="",$B92="",$C92=""),"",A92*'MPTO_working_3-way'!$I91)</f>
        <v>2.7256715247369452</v>
      </c>
      <c r="F92" s="21">
        <f>IF(OR($A92="",$B92="",$C92=""),"",B92*'MPTO_working_3-way'!$I91)</f>
        <v>3.352262679848887</v>
      </c>
      <c r="G92" s="22">
        <f>IF(OR($A92="",$B92="",$C92=""),"",C92*'MPTO_working_3-way'!$I91)</f>
        <v>2.9867511727002545</v>
      </c>
      <c r="H92" s="17">
        <f>IF(OR($A92="",$B92="",$C92=""),"",'MPTO_working_3-way'!E91)</f>
        <v>2.7146700062606057</v>
      </c>
      <c r="I92" s="21">
        <f>IF(OR($A92="",$B92="",$C92=""),"",'MPTO_working_3-way'!F91)</f>
        <v>3.3697988727287149</v>
      </c>
      <c r="J92" s="22">
        <f>IF(OR($A92="",$B92="",$C92=""),"",'MPTO_working_3-way'!G91)</f>
        <v>2.9861667108251848</v>
      </c>
      <c r="K92" s="17">
        <f>IF(OR($A92="",$B92="",$C92=""),"",'OddsRatio_working_3-way'!H91)</f>
        <v>2.719878604496317</v>
      </c>
      <c r="L92" s="21">
        <f>IF(OR($A92="",$B92="",$C92=""),"",'OddsRatio_working_3-way'!I91)</f>
        <v>3.3608271527558147</v>
      </c>
      <c r="M92" s="22">
        <f>IF(OR($A92="",$B92="",$C92=""),"",'OddsRatio_working_3-way'!J91)</f>
        <v>2.9869404996044402</v>
      </c>
      <c r="N92" s="23">
        <f t="shared" si="29"/>
        <v>36.688206591456762</v>
      </c>
      <c r="O92" s="24">
        <f t="shared" si="30"/>
        <v>29.830597882773251</v>
      </c>
      <c r="P92" s="24">
        <f t="shared" si="31"/>
        <v>33.481195525769976</v>
      </c>
      <c r="Q92" t="s">
        <v>314</v>
      </c>
      <c r="R92" t="s">
        <v>315</v>
      </c>
      <c r="S92" s="48" t="s">
        <v>438</v>
      </c>
      <c r="T92" s="35">
        <v>100</v>
      </c>
      <c r="U92" s="35">
        <f t="shared" si="32"/>
        <v>55.156950672645742</v>
      </c>
      <c r="V92" s="35">
        <f t="shared" si="33"/>
        <v>70.238095238095241</v>
      </c>
      <c r="W92" s="35">
        <f t="shared" si="34"/>
        <v>71.264367816091948</v>
      </c>
      <c r="X92" s="35">
        <f t="shared" si="35"/>
        <v>58.497536945812811</v>
      </c>
      <c r="Y92" s="35">
        <f t="shared" si="36"/>
        <v>73.578681511262303</v>
      </c>
      <c r="Z92" s="35">
        <f t="shared" si="37"/>
        <v>74.604954089259024</v>
      </c>
      <c r="AA92" s="35">
        <f t="shared" si="38"/>
        <v>-3.3405862731670695</v>
      </c>
      <c r="AB92" s="35">
        <f t="shared" si="39"/>
        <v>-3.3405862731670624</v>
      </c>
      <c r="AC92" s="35">
        <f t="shared" si="40"/>
        <v>-3.3405862731670766</v>
      </c>
      <c r="AF92">
        <v>2.21</v>
      </c>
      <c r="AG92">
        <v>1.68</v>
      </c>
      <c r="AJ92" t="s">
        <v>447</v>
      </c>
    </row>
    <row r="93" spans="1:36" ht="15" x14ac:dyDescent="0.25">
      <c r="A93">
        <v>2.23</v>
      </c>
      <c r="B93">
        <v>3.36</v>
      </c>
      <c r="C93">
        <v>3.48</v>
      </c>
      <c r="D93" s="20">
        <f t="shared" si="28"/>
        <v>3.3405862731670677E-2</v>
      </c>
      <c r="E93" s="17">
        <f>IF(OR($A93="",$B93="",$C93=""),"",A93*'MPTO_working_3-way'!$I92)</f>
        <v>2.3044950738916254</v>
      </c>
      <c r="F93" s="21">
        <f>IF(OR($A93="",$B93="",$C93=""),"",B93*'MPTO_working_3-way'!$I92)</f>
        <v>3.4722436987784135</v>
      </c>
      <c r="G93" s="22">
        <f>IF(OR($A93="",$B93="",$C93=""),"",C93*'MPTO_working_3-way'!$I92)</f>
        <v>3.5962524023062139</v>
      </c>
      <c r="H93" s="17">
        <f>IF(OR($A93="",$B93="",$C93=""),"",'MPTO_working_3-way'!E92)</f>
        <v>2.2867847325416433</v>
      </c>
      <c r="I93" s="21">
        <f>IF(OR($A93="",$B93="",$C93=""),"",'MPTO_working_3-way'!F92)</f>
        <v>3.4905992571935283</v>
      </c>
      <c r="J93" s="22">
        <f>IF(OR($A93="",$B93="",$C93=""),"",'MPTO_working_3-way'!G92)</f>
        <v>3.6202891017054197</v>
      </c>
      <c r="K93" s="17">
        <f>IF(OR($A93="",$B93="",$C93=""),"",'OddsRatio_working_3-way'!H92)</f>
        <v>2.2942531216838828</v>
      </c>
      <c r="L93" s="21">
        <f>IF(OR($A93="",$B93="",$C93=""),"",'OddsRatio_working_3-way'!I92)</f>
        <v>3.4832824123365551</v>
      </c>
      <c r="M93" s="22">
        <f>IF(OR($A93="",$B93="",$C93=""),"",'OddsRatio_working_3-way'!J92)</f>
        <v>3.6095510095740084</v>
      </c>
      <c r="N93" s="23">
        <f t="shared" si="29"/>
        <v>43.393453573814298</v>
      </c>
      <c r="O93" s="24">
        <f t="shared" si="30"/>
        <v>28.799821865954129</v>
      </c>
      <c r="P93" s="24">
        <f t="shared" si="31"/>
        <v>27.806724560231576</v>
      </c>
      <c r="Q93" t="s">
        <v>316</v>
      </c>
      <c r="R93" t="s">
        <v>317</v>
      </c>
      <c r="S93" s="48" t="s">
        <v>438</v>
      </c>
      <c r="T93" s="35">
        <v>100</v>
      </c>
      <c r="U93" s="35">
        <f t="shared" si="32"/>
        <v>48.717948717948723</v>
      </c>
      <c r="V93" s="35">
        <f t="shared" si="33"/>
        <v>70.326409495548958</v>
      </c>
      <c r="W93" s="35">
        <f t="shared" si="34"/>
        <v>77.27272727272728</v>
      </c>
      <c r="X93" s="35">
        <f t="shared" si="35"/>
        <v>52.400863231723761</v>
      </c>
      <c r="Y93" s="35">
        <f t="shared" si="36"/>
        <v>74.009324009324018</v>
      </c>
      <c r="Z93" s="35">
        <f t="shared" si="37"/>
        <v>80.955641786502326</v>
      </c>
      <c r="AA93" s="35">
        <f t="shared" si="38"/>
        <v>-3.6829145137750388</v>
      </c>
      <c r="AB93" s="35">
        <f t="shared" si="39"/>
        <v>-3.6829145137750601</v>
      </c>
      <c r="AC93" s="35">
        <f t="shared" si="40"/>
        <v>-3.6829145137750459</v>
      </c>
      <c r="AF93">
        <v>2.1</v>
      </c>
      <c r="AG93">
        <v>1.78</v>
      </c>
      <c r="AJ93" t="s">
        <v>447</v>
      </c>
    </row>
    <row r="94" spans="1:36" ht="15" x14ac:dyDescent="0.25">
      <c r="A94">
        <v>1.95</v>
      </c>
      <c r="B94">
        <v>3.37</v>
      </c>
      <c r="C94">
        <v>4.4000000000000004</v>
      </c>
      <c r="D94" s="20">
        <f t="shared" si="28"/>
        <v>3.6829145137750485E-2</v>
      </c>
      <c r="E94" s="17">
        <f>IF(OR($A94="",$B94="",$C94=""),"",A94*'MPTO_working_3-way'!$I93)</f>
        <v>2.0218168330186135</v>
      </c>
      <c r="F94" s="21">
        <f>IF(OR($A94="",$B94="",$C94=""),"",B94*'MPTO_working_3-way'!$I93)</f>
        <v>3.4941142191142194</v>
      </c>
      <c r="G94" s="22">
        <f>IF(OR($A94="",$B94="",$C94=""),"",C94*'MPTO_working_3-way'!$I93)</f>
        <v>4.5620482386061028</v>
      </c>
      <c r="H94" s="17">
        <f>IF(OR($A94="",$B94="",$C94=""),"",'MPTO_working_3-way'!E93)</f>
        <v>1.9978258416226957</v>
      </c>
      <c r="I94" s="21">
        <f>IF(OR($A94="",$B94="",$C94=""),"",'MPTO_working_3-way'!F93)</f>
        <v>3.515438640572885</v>
      </c>
      <c r="J94" s="22">
        <f>IF(OR($A94="",$B94="",$C94=""),"",'MPTO_working_3-way'!G93)</f>
        <v>4.6512418496911465</v>
      </c>
      <c r="K94" s="17">
        <f>IF(OR($A94="",$B94="",$C94=""),"",'OddsRatio_working_3-way'!H93)</f>
        <v>2.0072912716590317</v>
      </c>
      <c r="L94" s="21">
        <f>IF(OR($A94="",$B94="",$C94=""),"",'OddsRatio_working_3-way'!I93)</f>
        <v>3.5129266461388493</v>
      </c>
      <c r="M94" s="22">
        <f>IF(OR($A94="",$B94="",$C94=""),"",'OddsRatio_working_3-way'!J93)</f>
        <v>4.60504244593759</v>
      </c>
      <c r="N94" s="23">
        <f t="shared" si="29"/>
        <v>49.460464650844742</v>
      </c>
      <c r="O94" s="24">
        <f t="shared" si="30"/>
        <v>28.61955669707633</v>
      </c>
      <c r="P94" s="24">
        <f t="shared" si="31"/>
        <v>21.919978652078917</v>
      </c>
      <c r="Q94" t="s">
        <v>318</v>
      </c>
      <c r="R94" t="s">
        <v>319</v>
      </c>
      <c r="S94" s="48" t="s">
        <v>438</v>
      </c>
      <c r="T94" s="35">
        <v>100</v>
      </c>
      <c r="U94" s="35">
        <f t="shared" si="32"/>
        <v>32.885906040268459</v>
      </c>
      <c r="V94" s="35">
        <f t="shared" si="33"/>
        <v>79.423868312757207</v>
      </c>
      <c r="W94" s="35">
        <f t="shared" si="34"/>
        <v>85.250737463126839</v>
      </c>
      <c r="X94" s="35">
        <f t="shared" si="35"/>
        <v>35.325394224115954</v>
      </c>
      <c r="Y94" s="35">
        <f t="shared" si="36"/>
        <v>81.863356496604695</v>
      </c>
      <c r="Z94" s="35">
        <f t="shared" si="37"/>
        <v>87.690225646974341</v>
      </c>
      <c r="AA94" s="35">
        <f t="shared" si="38"/>
        <v>-2.4394881838474944</v>
      </c>
      <c r="AB94" s="35">
        <f t="shared" si="39"/>
        <v>-2.4394881838474873</v>
      </c>
      <c r="AC94" s="35">
        <f t="shared" si="40"/>
        <v>-2.4394881838475015</v>
      </c>
      <c r="AF94">
        <v>2.2200000000000002</v>
      </c>
      <c r="AG94">
        <v>1.7</v>
      </c>
      <c r="AJ94" t="s">
        <v>447</v>
      </c>
    </row>
    <row r="95" spans="1:36" ht="15" x14ac:dyDescent="0.25">
      <c r="A95">
        <v>1.49</v>
      </c>
      <c r="B95">
        <v>4.8600000000000003</v>
      </c>
      <c r="C95">
        <v>6.78</v>
      </c>
      <c r="D95" s="20">
        <f t="shared" si="28"/>
        <v>2.4394881838474936E-2</v>
      </c>
      <c r="E95" s="17">
        <f>IF(OR($A95="",$B95="",$C95=""),"",A95*'MPTO_working_3-way'!$I94)</f>
        <v>1.5263483739393275</v>
      </c>
      <c r="F95" s="21">
        <f>IF(OR($A95="",$B95="",$C95=""),"",B95*'MPTO_working_3-way'!$I94)</f>
        <v>4.9785591257349884</v>
      </c>
      <c r="G95" s="22">
        <f>IF(OR($A95="",$B95="",$C95=""),"",C95*'MPTO_working_3-way'!$I94)</f>
        <v>6.9453972988648607</v>
      </c>
      <c r="H95" s="17">
        <f>IF(OR($A95="",$B95="",$C95=""),"",'MPTO_working_3-way'!E94)</f>
        <v>1.5082744411297717</v>
      </c>
      <c r="I95" s="21">
        <f>IF(OR($A95="",$B95="",$C95=""),"",'MPTO_working_3-way'!F94)</f>
        <v>5.0599684797346463</v>
      </c>
      <c r="J95" s="22">
        <f>IF(OR($A95="",$B95="",$C95=""),"",'MPTO_working_3-way'!G94)</f>
        <v>7.1756087693893322</v>
      </c>
      <c r="K95" s="17">
        <f>IF(OR($A95="",$B95="",$C95=""),"",'OddsRatio_working_3-way'!H94)</f>
        <v>1.5141420731317929</v>
      </c>
      <c r="L95" s="21">
        <f>IF(OR($A95="",$B95="",$C95=""),"",'OddsRatio_working_3-way'!I94)</f>
        <v>5.0501804128341261</v>
      </c>
      <c r="M95" s="22">
        <f>IF(OR($A95="",$B95="",$C95=""),"",'OddsRatio_working_3-way'!J94)</f>
        <v>7.0647779238811532</v>
      </c>
      <c r="N95" s="23">
        <f t="shared" si="29"/>
        <v>65.515842718075973</v>
      </c>
      <c r="O95" s="24">
        <f t="shared" si="30"/>
        <v>20.086132849780491</v>
      </c>
      <c r="P95" s="24">
        <f t="shared" si="31"/>
        <v>14.398024432143538</v>
      </c>
      <c r="Q95" t="s">
        <v>131</v>
      </c>
      <c r="R95" t="s">
        <v>91</v>
      </c>
      <c r="S95" s="48" t="s">
        <v>438</v>
      </c>
      <c r="T95" s="35">
        <v>100</v>
      </c>
      <c r="U95" s="35">
        <f t="shared" si="32"/>
        <v>63.898916967509031</v>
      </c>
      <c r="V95" s="35">
        <f t="shared" si="33"/>
        <v>67.320261437908499</v>
      </c>
      <c r="W95" s="35">
        <f t="shared" si="34"/>
        <v>66.555183946488299</v>
      </c>
      <c r="X95" s="35">
        <f t="shared" si="35"/>
        <v>66.124554615603202</v>
      </c>
      <c r="Y95" s="35">
        <f t="shared" si="36"/>
        <v>69.545899086002677</v>
      </c>
      <c r="Z95" s="35">
        <f t="shared" si="37"/>
        <v>68.780821594582477</v>
      </c>
      <c r="AA95" s="35">
        <f t="shared" si="38"/>
        <v>-2.2256376480941711</v>
      </c>
      <c r="AB95" s="35">
        <f t="shared" si="39"/>
        <v>-2.2256376480941782</v>
      </c>
      <c r="AC95" s="35">
        <f t="shared" si="40"/>
        <v>-2.2256376480941782</v>
      </c>
      <c r="AF95">
        <v>1.6</v>
      </c>
      <c r="AG95">
        <v>2.48</v>
      </c>
      <c r="AJ95" t="s">
        <v>173</v>
      </c>
    </row>
    <row r="96" spans="1:36" ht="15" x14ac:dyDescent="0.25">
      <c r="A96">
        <v>2.77</v>
      </c>
      <c r="B96">
        <v>3.06</v>
      </c>
      <c r="C96">
        <v>2.99</v>
      </c>
      <c r="D96" s="20">
        <f t="shared" si="28"/>
        <v>2.2256376480941809E-2</v>
      </c>
      <c r="E96" s="17">
        <f>IF(OR($A96="",$B96="",$C96=""),"",A96*'MPTO_working_3-way'!$I95)</f>
        <v>2.8316501628522088</v>
      </c>
      <c r="F96" s="21">
        <f>IF(OR($A96="",$B96="",$C96=""),"",B96*'MPTO_working_3-way'!$I95)</f>
        <v>3.1281045120316819</v>
      </c>
      <c r="G96" s="22">
        <f>IF(OR($A96="",$B96="",$C96=""),"",C96*'MPTO_working_3-way'!$I95)</f>
        <v>3.0565465656780164</v>
      </c>
      <c r="H96" s="17">
        <f>IF(OR($A96="",$B96="",$C96=""),"",'MPTO_working_3-way'!E95)</f>
        <v>2.8281179779690166</v>
      </c>
      <c r="I96" s="21">
        <f>IF(OR($A96="",$B96="",$C96=""),"",'MPTO_working_3-way'!F95)</f>
        <v>3.1310802304079939</v>
      </c>
      <c r="J96" s="22">
        <f>IF(OR($A96="",$B96="",$C96=""),"",'MPTO_working_3-way'!G95)</f>
        <v>3.0578293471610052</v>
      </c>
      <c r="K96" s="17">
        <f>IF(OR($A96="",$B96="",$C96=""),"",'OddsRatio_working_3-way'!H95)</f>
        <v>2.8298135480396955</v>
      </c>
      <c r="L96" s="21">
        <f>IF(OR($A96="",$B96="",$C96=""),"",'OddsRatio_working_3-way'!I95)</f>
        <v>3.1296135078880072</v>
      </c>
      <c r="M96" s="22">
        <f>IF(OR($A96="",$B96="",$C96=""),"",'OddsRatio_working_3-way'!J95)</f>
        <v>3.0572480003384146</v>
      </c>
      <c r="N96" s="23">
        <f t="shared" si="29"/>
        <v>35.315096939543537</v>
      </c>
      <c r="O96" s="24">
        <f t="shared" si="30"/>
        <v>31.968241347233857</v>
      </c>
      <c r="P96" s="24">
        <f t="shared" si="31"/>
        <v>32.716661713222607</v>
      </c>
      <c r="Q96" t="s">
        <v>159</v>
      </c>
      <c r="R96" t="s">
        <v>92</v>
      </c>
      <c r="S96" s="48" t="s">
        <v>438</v>
      </c>
      <c r="T96" s="35">
        <v>100</v>
      </c>
      <c r="U96" s="35">
        <f t="shared" si="32"/>
        <v>57.983193277310924</v>
      </c>
      <c r="V96" s="35">
        <f t="shared" si="33"/>
        <v>71.910112359550567</v>
      </c>
      <c r="W96" s="35">
        <f t="shared" si="34"/>
        <v>68.051118210862612</v>
      </c>
      <c r="X96" s="35">
        <f t="shared" si="35"/>
        <v>60.038769429586814</v>
      </c>
      <c r="Y96" s="35">
        <f t="shared" si="36"/>
        <v>73.965688511826457</v>
      </c>
      <c r="Z96" s="35">
        <f t="shared" si="37"/>
        <v>70.106694363138516</v>
      </c>
      <c r="AA96" s="35">
        <f t="shared" si="38"/>
        <v>-2.05557615227589</v>
      </c>
      <c r="AB96" s="35">
        <f t="shared" si="39"/>
        <v>-2.05557615227589</v>
      </c>
      <c r="AC96" s="35">
        <f t="shared" si="40"/>
        <v>-2.0555761522759042</v>
      </c>
      <c r="AF96">
        <v>2.5</v>
      </c>
      <c r="AG96">
        <v>1.59</v>
      </c>
      <c r="AJ96" t="s">
        <v>173</v>
      </c>
    </row>
    <row r="97" spans="1:36" ht="15" x14ac:dyDescent="0.25">
      <c r="A97">
        <v>2.38</v>
      </c>
      <c r="B97">
        <v>3.56</v>
      </c>
      <c r="C97">
        <v>3.13</v>
      </c>
      <c r="D97" s="20">
        <f t="shared" si="28"/>
        <v>2.0555761522758953E-2</v>
      </c>
      <c r="E97" s="17">
        <f>IF(OR($A97="",$B97="",$C97=""),"",A97*'MPTO_working_3-way'!$I96)</f>
        <v>2.4289227124241664</v>
      </c>
      <c r="F97" s="21">
        <f>IF(OR($A97="",$B97="",$C97=""),"",B97*'MPTO_working_3-way'!$I96)</f>
        <v>3.633178511021022</v>
      </c>
      <c r="G97" s="22">
        <f>IF(OR($A97="",$B97="",$C97=""),"",C97*'MPTO_working_3-way'!$I96)</f>
        <v>3.1943395335662355</v>
      </c>
      <c r="H97" s="17">
        <f>IF(OR($A97="",$B97="",$C97=""),"",'MPTO_working_3-way'!E96)</f>
        <v>2.4194554409197337</v>
      </c>
      <c r="I97" s="21">
        <f>IF(OR($A97="",$B97="",$C97=""),"",'MPTO_working_3-way'!F96)</f>
        <v>3.6490096988203127</v>
      </c>
      <c r="J97" s="22">
        <f>IF(OR($A97="",$B97="",$C97=""),"",'MPTO_working_3-way'!G96)</f>
        <v>3.198598784622718</v>
      </c>
      <c r="K97" s="17">
        <f>IF(OR($A97="",$B97="",$C97=""),"",'OddsRatio_working_3-way'!H96)</f>
        <v>2.4236703608903185</v>
      </c>
      <c r="L97" s="21">
        <f>IF(OR($A97="",$B97="",$C97=""),"",'OddsRatio_working_3-way'!I96)</f>
        <v>3.6410116839704458</v>
      </c>
      <c r="M97" s="22">
        <f>IF(OR($A97="",$B97="",$C97=""),"",'OddsRatio_working_3-way'!J96)</f>
        <v>3.1974042526785347</v>
      </c>
      <c r="N97" s="23">
        <f t="shared" si="29"/>
        <v>41.170515425826714</v>
      </c>
      <c r="O97" s="24">
        <f t="shared" si="30"/>
        <v>27.524108627378531</v>
      </c>
      <c r="P97" s="24">
        <f t="shared" si="31"/>
        <v>31.305375946794754</v>
      </c>
      <c r="Q97" t="s">
        <v>155</v>
      </c>
      <c r="R97" t="s">
        <v>127</v>
      </c>
      <c r="S97" s="48" t="s">
        <v>438</v>
      </c>
      <c r="T97" s="35">
        <v>100</v>
      </c>
      <c r="U97" s="35">
        <f t="shared" si="32"/>
        <v>46.808510638297875</v>
      </c>
      <c r="V97" s="35">
        <f t="shared" si="33"/>
        <v>71.428571428571431</v>
      </c>
      <c r="W97" s="35">
        <f t="shared" si="34"/>
        <v>78.632478632478637</v>
      </c>
      <c r="X97" s="35">
        <f t="shared" si="35"/>
        <v>49.938949938949939</v>
      </c>
      <c r="Y97" s="35">
        <f t="shared" si="36"/>
        <v>74.559010729223502</v>
      </c>
      <c r="Z97" s="35">
        <f t="shared" si="37"/>
        <v>81.762917933130694</v>
      </c>
      <c r="AA97" s="35">
        <f t="shared" si="38"/>
        <v>-3.1304393006520641</v>
      </c>
      <c r="AB97" s="35">
        <f t="shared" si="39"/>
        <v>-3.1304393006520712</v>
      </c>
      <c r="AC97" s="35">
        <f t="shared" si="40"/>
        <v>-3.130439300652057</v>
      </c>
      <c r="AF97">
        <v>1.84</v>
      </c>
      <c r="AG97">
        <v>2.06</v>
      </c>
      <c r="AJ97" t="s">
        <v>173</v>
      </c>
    </row>
    <row r="98" spans="1:36" ht="15" x14ac:dyDescent="0.25">
      <c r="A98">
        <v>1.88</v>
      </c>
      <c r="B98">
        <v>3.5</v>
      </c>
      <c r="C98">
        <v>4.68</v>
      </c>
      <c r="D98" s="20">
        <f t="shared" si="28"/>
        <v>3.1304393006520659E-2</v>
      </c>
      <c r="E98" s="17">
        <f>IF(OR($A98="",$B98="",$C98=""),"",A98*'MPTO_working_3-way'!$I97)</f>
        <v>1.9388522588522588</v>
      </c>
      <c r="F98" s="21">
        <f>IF(OR($A98="",$B98="",$C98=""),"",B98*'MPTO_working_3-way'!$I97)</f>
        <v>3.6095653755228225</v>
      </c>
      <c r="G98" s="22">
        <f>IF(OR($A98="",$B98="",$C98=""),"",C98*'MPTO_working_3-way'!$I97)</f>
        <v>4.826504559270516</v>
      </c>
      <c r="H98" s="17">
        <f>IF(OR($A98="",$B98="",$C98=""),"",'MPTO_working_3-way'!E97)</f>
        <v>1.9176187313184987</v>
      </c>
      <c r="I98" s="21">
        <f>IF(OR($A98="",$B98="",$C98=""),"",'MPTO_working_3-way'!F97)</f>
        <v>3.6326716788826325</v>
      </c>
      <c r="J98" s="22">
        <f>IF(OR($A98="",$B98="",$C98=""),"",'MPTO_working_3-way'!G97)</f>
        <v>4.9202812100553892</v>
      </c>
      <c r="K98" s="17">
        <f>IF(OR($A98="",$B98="",$C98=""),"",'OddsRatio_working_3-way'!H97)</f>
        <v>1.9258190867829943</v>
      </c>
      <c r="L98" s="21">
        <f>IF(OR($A98="",$B98="",$C98=""),"",'OddsRatio_working_3-way'!I97)</f>
        <v>3.6301678601789611</v>
      </c>
      <c r="M98" s="22">
        <f>IF(OR($A98="",$B98="",$C98=""),"",'OddsRatio_working_3-way'!J97)</f>
        <v>4.8716070901834314</v>
      </c>
      <c r="N98" s="23">
        <f t="shared" si="29"/>
        <v>51.576905637563605</v>
      </c>
      <c r="O98" s="24">
        <f t="shared" si="30"/>
        <v>27.704166456748446</v>
      </c>
      <c r="P98" s="24">
        <f t="shared" si="31"/>
        <v>20.718927905687949</v>
      </c>
      <c r="Q98" t="s">
        <v>320</v>
      </c>
      <c r="R98" t="s">
        <v>321</v>
      </c>
      <c r="S98" s="48" t="s">
        <v>438</v>
      </c>
      <c r="T98" s="35">
        <v>100</v>
      </c>
      <c r="U98" s="35">
        <f t="shared" si="32"/>
        <v>53.051643192488264</v>
      </c>
      <c r="V98" s="35">
        <f t="shared" si="33"/>
        <v>69.135802469135797</v>
      </c>
      <c r="W98" s="35">
        <f t="shared" si="34"/>
        <v>75.062344139650875</v>
      </c>
      <c r="X98" s="35">
        <f t="shared" si="35"/>
        <v>55.801853391213328</v>
      </c>
      <c r="Y98" s="35">
        <f t="shared" si="36"/>
        <v>71.886012667860868</v>
      </c>
      <c r="Z98" s="35">
        <f t="shared" si="37"/>
        <v>77.812554338375932</v>
      </c>
      <c r="AA98" s="35">
        <f t="shared" si="38"/>
        <v>-2.750210198725064</v>
      </c>
      <c r="AB98" s="35">
        <f t="shared" si="39"/>
        <v>-2.7502101987250711</v>
      </c>
      <c r="AC98" s="35">
        <f t="shared" si="40"/>
        <v>-2.7502101987250569</v>
      </c>
      <c r="AF98">
        <v>2.27</v>
      </c>
      <c r="AG98">
        <v>1.68</v>
      </c>
      <c r="AJ98" t="s">
        <v>443</v>
      </c>
    </row>
    <row r="99" spans="1:36" ht="15" x14ac:dyDescent="0.25">
      <c r="A99">
        <v>2.13</v>
      </c>
      <c r="B99">
        <v>3.24</v>
      </c>
      <c r="C99">
        <v>4.01</v>
      </c>
      <c r="D99" s="20">
        <f t="shared" si="28"/>
        <v>2.750210198725056E-2</v>
      </c>
      <c r="E99" s="17">
        <f>IF(OR($A99="",$B99="",$C99=""),"",A99*'MPTO_working_3-way'!$I98)</f>
        <v>2.1885794772328437</v>
      </c>
      <c r="F99" s="21">
        <f>IF(OR($A99="",$B99="",$C99=""),"",B99*'MPTO_working_3-way'!$I98)</f>
        <v>3.3291068104386921</v>
      </c>
      <c r="G99" s="22">
        <f>IF(OR($A99="",$B99="",$C99=""),"",C99*'MPTO_working_3-way'!$I98)</f>
        <v>4.1202834289688743</v>
      </c>
      <c r="H99" s="17">
        <f>IF(OR($A99="",$B99="",$C99=""),"",'MPTO_working_3-way'!E98)</f>
        <v>2.1724197375180396</v>
      </c>
      <c r="I99" s="21">
        <f>IF(OR($A99="",$B99="",$C99=""),"",'MPTO_working_3-way'!F98)</f>
        <v>3.339181263969659</v>
      </c>
      <c r="J99" s="22">
        <f>IF(OR($A99="",$B99="",$C99=""),"",'MPTO_working_3-way'!G98)</f>
        <v>4.1630380365322077</v>
      </c>
      <c r="K99" s="17">
        <f>IF(OR($A99="",$B99="",$C99=""),"",'OddsRatio_working_3-way'!H98)</f>
        <v>2.1791838276929938</v>
      </c>
      <c r="L99" s="21">
        <f>IF(OR($A99="",$B99="",$C99=""),"",'OddsRatio_working_3-way'!I98)</f>
        <v>3.337497145161334</v>
      </c>
      <c r="M99" s="22">
        <f>IF(OR($A99="",$B99="",$C99=""),"",'OddsRatio_working_3-way'!J98)</f>
        <v>4.1410117888105411</v>
      </c>
      <c r="N99" s="23">
        <f t="shared" si="29"/>
        <v>45.691737969889118</v>
      </c>
      <c r="O99" s="24">
        <f t="shared" si="30"/>
        <v>30.038086998723401</v>
      </c>
      <c r="P99" s="24">
        <f t="shared" si="31"/>
        <v>24.270175031387488</v>
      </c>
      <c r="Q99" t="s">
        <v>322</v>
      </c>
      <c r="R99" t="s">
        <v>323</v>
      </c>
      <c r="S99" s="48" t="s">
        <v>438</v>
      </c>
      <c r="T99" s="35">
        <v>100</v>
      </c>
      <c r="U99" s="35">
        <f t="shared" si="32"/>
        <v>70.501474926253692</v>
      </c>
      <c r="V99" s="35">
        <f t="shared" si="33"/>
        <v>68.051118210862612</v>
      </c>
      <c r="W99" s="35">
        <f t="shared" si="34"/>
        <v>58.677685950413228</v>
      </c>
      <c r="X99" s="35">
        <f t="shared" si="35"/>
        <v>73.271195838724154</v>
      </c>
      <c r="Y99" s="35">
        <f t="shared" si="36"/>
        <v>70.820839123333087</v>
      </c>
      <c r="Z99" s="35">
        <f t="shared" si="37"/>
        <v>61.447406862883689</v>
      </c>
      <c r="AA99" s="35">
        <f t="shared" si="38"/>
        <v>-2.7697209124704614</v>
      </c>
      <c r="AB99" s="35">
        <f t="shared" si="39"/>
        <v>-2.7697209124704756</v>
      </c>
      <c r="AC99" s="35">
        <f t="shared" si="40"/>
        <v>-2.7697209124704614</v>
      </c>
      <c r="AF99">
        <v>2.15</v>
      </c>
      <c r="AG99">
        <v>1.76</v>
      </c>
      <c r="AJ99" t="s">
        <v>443</v>
      </c>
    </row>
    <row r="100" spans="1:36" ht="15" x14ac:dyDescent="0.25">
      <c r="A100">
        <v>3.39</v>
      </c>
      <c r="B100">
        <v>3.13</v>
      </c>
      <c r="C100">
        <v>2.42</v>
      </c>
      <c r="D100" s="20">
        <f t="shared" si="28"/>
        <v>2.7697209124704747E-2</v>
      </c>
      <c r="E100" s="17">
        <f>IF(OR($A100="",$B100="",$C100=""),"",A100*'MPTO_working_3-way'!$I99)</f>
        <v>3.4838935389327492</v>
      </c>
      <c r="F100" s="21">
        <f>IF(OR($A100="",$B100="",$C100=""),"",B100*'MPTO_working_3-way'!$I99)</f>
        <v>3.2166922645603258</v>
      </c>
      <c r="G100" s="22">
        <f>IF(OR($A100="",$B100="",$C100=""),"",C100*'MPTO_working_3-way'!$I99)</f>
        <v>2.4870272460817855</v>
      </c>
      <c r="H100" s="17">
        <f>IF(OR($A100="",$B100="",$C100=""),"",'MPTO_working_3-way'!E99)</f>
        <v>3.499527679472942</v>
      </c>
      <c r="I100" s="21">
        <f>IF(OR($A100="",$B100="",$C100=""),"",'MPTO_working_3-way'!F99)</f>
        <v>3.2231404481486639</v>
      </c>
      <c r="J100" s="22">
        <f>IF(OR($A100="",$B100="",$C100=""),"",'MPTO_working_3-way'!G99)</f>
        <v>2.475304276284608</v>
      </c>
      <c r="K100" s="17">
        <f>IF(OR($A100="",$B100="",$C100=""),"",'OddsRatio_working_3-way'!H99)</f>
        <v>3.4918811836804338</v>
      </c>
      <c r="L100" s="21">
        <f>IF(OR($A100="",$B100="",$C100=""),"",'OddsRatio_working_3-way'!I99)</f>
        <v>3.2207978749955335</v>
      </c>
      <c r="M100" s="22">
        <f>IF(OR($A100="",$B100="",$C100=""),"",'OddsRatio_working_3-way'!J99)</f>
        <v>2.4805319166636881</v>
      </c>
      <c r="N100" s="23">
        <f t="shared" si="29"/>
        <v>28.703517740279128</v>
      </c>
      <c r="O100" s="24">
        <f t="shared" si="30"/>
        <v>31.087835507842254</v>
      </c>
      <c r="P100" s="24">
        <f t="shared" si="31"/>
        <v>40.208646751878611</v>
      </c>
      <c r="Q100" t="s">
        <v>324</v>
      </c>
      <c r="R100" t="s">
        <v>325</v>
      </c>
      <c r="S100" s="48" t="s">
        <v>438</v>
      </c>
      <c r="T100" s="35">
        <v>100</v>
      </c>
      <c r="U100" s="35">
        <f t="shared" si="32"/>
        <v>52.153110047846894</v>
      </c>
      <c r="V100" s="35">
        <f t="shared" si="33"/>
        <v>71.590909090909093</v>
      </c>
      <c r="W100" s="35">
        <f t="shared" si="34"/>
        <v>73.544973544973558</v>
      </c>
      <c r="X100" s="35">
        <f t="shared" si="35"/>
        <v>54.864117364117369</v>
      </c>
      <c r="Y100" s="35">
        <f t="shared" si="36"/>
        <v>74.301916407179576</v>
      </c>
      <c r="Z100" s="35">
        <f t="shared" si="37"/>
        <v>76.255980861244026</v>
      </c>
      <c r="AA100" s="35">
        <f t="shared" si="38"/>
        <v>-2.7110073162704751</v>
      </c>
      <c r="AB100" s="35">
        <f t="shared" si="39"/>
        <v>-2.7110073162704822</v>
      </c>
      <c r="AC100" s="35">
        <f t="shared" si="40"/>
        <v>-2.711007316270468</v>
      </c>
      <c r="AF100">
        <v>2.2400000000000002</v>
      </c>
      <c r="AG100">
        <v>1.7</v>
      </c>
      <c r="AJ100" t="s">
        <v>443</v>
      </c>
    </row>
    <row r="101" spans="1:36" ht="15" x14ac:dyDescent="0.25">
      <c r="A101">
        <v>2.09</v>
      </c>
      <c r="B101">
        <v>3.52</v>
      </c>
      <c r="C101">
        <v>3.78</v>
      </c>
      <c r="D101" s="20">
        <f t="shared" si="28"/>
        <v>2.7110073162704973E-2</v>
      </c>
      <c r="E101" s="17">
        <f>IF(OR($A101="",$B101="",$C101=""),"",A101*'MPTO_working_3-way'!$I100)</f>
        <v>2.1466600529100535</v>
      </c>
      <c r="F101" s="21">
        <f>IF(OR($A101="",$B101="",$C101=""),"",B101*'MPTO_working_3-way'!$I100)</f>
        <v>3.6154274575327214</v>
      </c>
      <c r="G101" s="22">
        <f>IF(OR($A101="",$B101="",$C101=""),"",C101*'MPTO_working_3-way'!$I100)</f>
        <v>3.8824760765550246</v>
      </c>
      <c r="H101" s="17">
        <f>IF(OR($A101="",$B101="",$C101=""),"",'MPTO_working_3-way'!E100)</f>
        <v>2.1302330388982393</v>
      </c>
      <c r="I101" s="21">
        <f>IF(OR($A101="",$B101="",$C101=""),"",'MPTO_working_3-way'!F100)</f>
        <v>3.6356468449673653</v>
      </c>
      <c r="J101" s="22">
        <f>IF(OR($A101="",$B101="",$C101=""),"",'MPTO_working_3-way'!G100)</f>
        <v>3.9136864093661901</v>
      </c>
      <c r="K101" s="17">
        <f>IF(OR($A101="",$B101="",$C101=""),"",'OddsRatio_working_3-way'!H100)</f>
        <v>2.1369078785459656</v>
      </c>
      <c r="L101" s="21">
        <f>IF(OR($A101="",$B101="",$C101=""),"",'OddsRatio_working_3-way'!I100)</f>
        <v>3.6284475724181964</v>
      </c>
      <c r="M101" s="22">
        <f>IF(OR($A101="",$B101="",$C101=""),"",'OddsRatio_working_3-way'!J100)</f>
        <v>3.8996366076676927</v>
      </c>
      <c r="N101" s="23">
        <f t="shared" si="29"/>
        <v>46.583994454286362</v>
      </c>
      <c r="O101" s="24">
        <f t="shared" si="30"/>
        <v>27.659246707232526</v>
      </c>
      <c r="P101" s="24">
        <f t="shared" si="31"/>
        <v>25.756758838481087</v>
      </c>
      <c r="Q101" t="s">
        <v>326</v>
      </c>
      <c r="R101" t="s">
        <v>327</v>
      </c>
      <c r="S101" s="48" t="s">
        <v>438</v>
      </c>
      <c r="T101" s="35">
        <v>100</v>
      </c>
      <c r="U101" s="35">
        <f t="shared" si="32"/>
        <v>52.830188679245275</v>
      </c>
      <c r="V101" s="35">
        <f t="shared" si="33"/>
        <v>68.652037617554868</v>
      </c>
      <c r="W101" s="35">
        <f t="shared" si="34"/>
        <v>75.669099756691011</v>
      </c>
      <c r="X101" s="35">
        <f t="shared" si="35"/>
        <v>55.678862625754142</v>
      </c>
      <c r="Y101" s="35">
        <f t="shared" si="36"/>
        <v>71.500711564063707</v>
      </c>
      <c r="Z101" s="35">
        <f t="shared" si="37"/>
        <v>78.51777370319985</v>
      </c>
      <c r="AA101" s="35">
        <f t="shared" si="38"/>
        <v>-2.8486739465088675</v>
      </c>
      <c r="AB101" s="35">
        <f t="shared" si="39"/>
        <v>-2.8486739465088391</v>
      </c>
      <c r="AC101" s="35">
        <f t="shared" si="40"/>
        <v>-2.8486739465088391</v>
      </c>
      <c r="AF101">
        <v>2.0299999999999998</v>
      </c>
      <c r="AG101">
        <v>1.86</v>
      </c>
      <c r="AJ101" t="s">
        <v>443</v>
      </c>
    </row>
    <row r="102" spans="1:36" ht="15" x14ac:dyDescent="0.25">
      <c r="A102">
        <v>2.12</v>
      </c>
      <c r="B102">
        <v>3.19</v>
      </c>
      <c r="C102">
        <v>4.1100000000000003</v>
      </c>
      <c r="D102" s="20">
        <f t="shared" si="28"/>
        <v>2.8486739465088506E-2</v>
      </c>
      <c r="E102" s="17">
        <f>IF(OR($A102="",$B102="",$C102=""),"",A102*'MPTO_working_3-way'!$I101)</f>
        <v>2.1803918876659876</v>
      </c>
      <c r="F102" s="21">
        <f>IF(OR($A102="",$B102="",$C102=""),"",B102*'MPTO_working_3-way'!$I101)</f>
        <v>3.2808726988936323</v>
      </c>
      <c r="G102" s="22">
        <f>IF(OR($A102="",$B102="",$C102=""),"",C102*'MPTO_working_3-way'!$I101)</f>
        <v>4.2270804992015139</v>
      </c>
      <c r="H102" s="17">
        <f>IF(OR($A102="",$B102="",$C102=""),"",'MPTO_working_3-way'!E101)</f>
        <v>2.1635536972818592</v>
      </c>
      <c r="I102" s="21">
        <f>IF(OR($A102="",$B102="",$C102=""),"",'MPTO_working_3-way'!F101)</f>
        <v>3.2896463473291258</v>
      </c>
      <c r="J102" s="22">
        <f>IF(OR($A102="",$B102="",$C102=""),"",'MPTO_working_3-way'!G101)</f>
        <v>4.2769144253195224</v>
      </c>
      <c r="K102" s="17">
        <f>IF(OR($A102="",$B102="",$C102=""),"",'OddsRatio_working_3-way'!H101)</f>
        <v>2.1706319786879043</v>
      </c>
      <c r="L102" s="21">
        <f>IF(OR($A102="",$B102="",$C102=""),"",'OddsRatio_working_3-way'!I101)</f>
        <v>3.2890036011843837</v>
      </c>
      <c r="M102" s="22">
        <f>IF(OR($A102="",$B102="",$C102=""),"",'OddsRatio_working_3-way'!J101)</f>
        <v>4.2505941551065911</v>
      </c>
      <c r="N102" s="23">
        <f t="shared" si="29"/>
        <v>45.863315014919422</v>
      </c>
      <c r="O102" s="24">
        <f t="shared" si="30"/>
        <v>30.479695245024825</v>
      </c>
      <c r="P102" s="24">
        <f t="shared" si="31"/>
        <v>23.65698974005576</v>
      </c>
      <c r="Q102" t="s">
        <v>328</v>
      </c>
      <c r="R102" t="s">
        <v>329</v>
      </c>
      <c r="S102" s="48" t="s">
        <v>438</v>
      </c>
      <c r="T102" s="35">
        <v>100</v>
      </c>
      <c r="U102" s="35">
        <f t="shared" si="32"/>
        <v>60.9375</v>
      </c>
      <c r="V102" s="35">
        <f t="shared" si="33"/>
        <v>68.152866242038215</v>
      </c>
      <c r="W102" s="35">
        <f t="shared" si="34"/>
        <v>68.152866242038215</v>
      </c>
      <c r="X102" s="35">
        <f t="shared" si="35"/>
        <v>63.694267515923563</v>
      </c>
      <c r="Y102" s="35">
        <f t="shared" si="36"/>
        <v>70.909633757961771</v>
      </c>
      <c r="Z102" s="35">
        <f t="shared" si="37"/>
        <v>70.909633757961771</v>
      </c>
      <c r="AA102" s="35">
        <f t="shared" si="38"/>
        <v>-2.7567675159235634</v>
      </c>
      <c r="AB102" s="35">
        <f t="shared" si="39"/>
        <v>-2.7567675159235563</v>
      </c>
      <c r="AC102" s="35">
        <f t="shared" si="40"/>
        <v>-2.7567675159235563</v>
      </c>
      <c r="AF102">
        <v>2.34</v>
      </c>
      <c r="AG102">
        <v>1.65</v>
      </c>
      <c r="AJ102" t="s">
        <v>443</v>
      </c>
    </row>
    <row r="103" spans="1:36" ht="15" x14ac:dyDescent="0.25">
      <c r="A103">
        <v>2.56</v>
      </c>
      <c r="B103">
        <v>3.14</v>
      </c>
      <c r="C103">
        <v>3.14</v>
      </c>
      <c r="D103" s="20">
        <f t="shared" si="28"/>
        <v>2.7567675159235527E-2</v>
      </c>
      <c r="E103" s="17">
        <f>IF(OR($A103="",$B103="",$C103=""),"",A103*'MPTO_working_3-way'!$I102)</f>
        <v>2.630573248407643</v>
      </c>
      <c r="F103" s="21">
        <f>IF(OR($A103="",$B103="",$C103=""),"",B103*'MPTO_working_3-way'!$I102)</f>
        <v>3.2265624999999996</v>
      </c>
      <c r="G103" s="22">
        <f>IF(OR($A103="",$B103="",$C103=""),"",C103*'MPTO_working_3-way'!$I102)</f>
        <v>3.2265624999999996</v>
      </c>
      <c r="H103" s="17">
        <f>IF(OR($A103="",$B103="",$C103=""),"",'MPTO_working_3-way'!E102)</f>
        <v>2.621673334492955</v>
      </c>
      <c r="I103" s="21">
        <f>IF(OR($A103="",$B103="",$C103=""),"",'MPTO_working_3-way'!F102)</f>
        <v>3.2332940040759404</v>
      </c>
      <c r="J103" s="22">
        <f>IF(OR($A103="",$B103="",$C103=""),"",'MPTO_working_3-way'!G102)</f>
        <v>3.2332940040759404</v>
      </c>
      <c r="K103" s="17">
        <f>IF(OR($A103="",$B103="",$C103=""),"",'OddsRatio_working_3-way'!H102)</f>
        <v>2.6257527872634396</v>
      </c>
      <c r="L103" s="21">
        <f>IF(OR($A103="",$B103="",$C103=""),"",'OddsRatio_working_3-way'!I102)</f>
        <v>3.2301993363742056</v>
      </c>
      <c r="M103" s="22">
        <f>IF(OR($A103="",$B103="",$C103=""),"",'OddsRatio_working_3-way'!J102)</f>
        <v>3.2301993363742056</v>
      </c>
      <c r="N103" s="23">
        <f t="shared" si="29"/>
        <v>38.014527845036319</v>
      </c>
      <c r="O103" s="24">
        <f t="shared" si="30"/>
        <v>30.992736077481847</v>
      </c>
      <c r="P103" s="24">
        <f t="shared" si="31"/>
        <v>30.992736077481847</v>
      </c>
      <c r="Q103" t="s">
        <v>330</v>
      </c>
      <c r="R103" t="s">
        <v>331</v>
      </c>
      <c r="S103" s="48" t="s">
        <v>438</v>
      </c>
      <c r="T103" s="35">
        <v>100</v>
      </c>
      <c r="U103" s="35">
        <f t="shared" si="32"/>
        <v>64.285714285714292</v>
      </c>
      <c r="V103" s="35">
        <f t="shared" si="33"/>
        <v>68.75</v>
      </c>
      <c r="W103" s="35">
        <f t="shared" si="34"/>
        <v>64.285714285714292</v>
      </c>
      <c r="X103" s="35">
        <f t="shared" si="35"/>
        <v>66.964285714285722</v>
      </c>
      <c r="Y103" s="35">
        <f t="shared" si="36"/>
        <v>71.428571428571431</v>
      </c>
      <c r="Z103" s="35">
        <f t="shared" si="37"/>
        <v>66.964285714285722</v>
      </c>
      <c r="AA103" s="35">
        <f t="shared" si="38"/>
        <v>-2.6785714285714306</v>
      </c>
      <c r="AB103" s="35">
        <f t="shared" si="39"/>
        <v>-2.6785714285714306</v>
      </c>
      <c r="AC103" s="35">
        <f t="shared" si="40"/>
        <v>-2.6785714285714306</v>
      </c>
      <c r="AF103">
        <v>2.14</v>
      </c>
      <c r="AG103">
        <v>1.77</v>
      </c>
      <c r="AJ103" t="s">
        <v>443</v>
      </c>
    </row>
    <row r="104" spans="1:36" ht="15" x14ac:dyDescent="0.25">
      <c r="A104">
        <v>2.8</v>
      </c>
      <c r="B104">
        <v>3.2</v>
      </c>
      <c r="C104">
        <v>2.8</v>
      </c>
      <c r="D104" s="20">
        <f t="shared" si="28"/>
        <v>2.6785714285714413E-2</v>
      </c>
      <c r="E104" s="17">
        <f>IF(OR($A104="",$B104="",$C104=""),"",A104*'MPTO_working_3-way'!$I103)</f>
        <v>2.875</v>
      </c>
      <c r="F104" s="21">
        <f>IF(OR($A104="",$B104="",$C104=""),"",B104*'MPTO_working_3-way'!$I103)</f>
        <v>3.2857142857142865</v>
      </c>
      <c r="G104" s="22">
        <f>IF(OR($A104="",$B104="",$C104=""),"",C104*'MPTO_working_3-way'!$I103)</f>
        <v>2.875</v>
      </c>
      <c r="H104" s="17">
        <f>IF(OR($A104="",$B104="",$C104=""),"",'MPTO_working_3-way'!E103)</f>
        <v>2.8717948717948714</v>
      </c>
      <c r="I104" s="21">
        <f>IF(OR($A104="",$B104="",$C104=""),"",'MPTO_working_3-way'!F103)</f>
        <v>3.2941176470588247</v>
      </c>
      <c r="J104" s="22">
        <f>IF(OR($A104="",$B104="",$C104=""),"",'MPTO_working_3-way'!G103)</f>
        <v>2.8717948717948714</v>
      </c>
      <c r="K104" s="17">
        <f>IF(OR($A104="",$B104="",$C104=""),"",'OddsRatio_working_3-way'!H103)</f>
        <v>2.8734495390671024</v>
      </c>
      <c r="L104" s="21">
        <f>IF(OR($A104="",$B104="",$C104=""),"",'OddsRatio_working_3-way'!I103)</f>
        <v>3.2897716588597916</v>
      </c>
      <c r="M104" s="22">
        <f>IF(OR($A104="",$B104="",$C104=""),"",'OddsRatio_working_3-way'!J103)</f>
        <v>2.8734495390671024</v>
      </c>
      <c r="N104" s="23">
        <f t="shared" si="29"/>
        <v>34.782608695652172</v>
      </c>
      <c r="O104" s="24">
        <f t="shared" si="30"/>
        <v>30.434782608695642</v>
      </c>
      <c r="P104" s="24">
        <f t="shared" si="31"/>
        <v>34.782608695652172</v>
      </c>
      <c r="Q104" t="s">
        <v>332</v>
      </c>
      <c r="R104" t="s">
        <v>333</v>
      </c>
      <c r="S104" s="48" t="s">
        <v>438</v>
      </c>
      <c r="T104" s="35">
        <v>100</v>
      </c>
      <c r="U104" s="35">
        <f t="shared" si="32"/>
        <v>54.954954954954964</v>
      </c>
      <c r="V104" s="35">
        <f t="shared" si="33"/>
        <v>69.512195121951223</v>
      </c>
      <c r="W104" s="35">
        <f t="shared" si="34"/>
        <v>72.67759562841529</v>
      </c>
      <c r="X104" s="35">
        <f t="shared" si="35"/>
        <v>57.810209249633473</v>
      </c>
      <c r="Y104" s="35">
        <f t="shared" si="36"/>
        <v>72.367449416629739</v>
      </c>
      <c r="Z104" s="35">
        <f t="shared" si="37"/>
        <v>75.532849923093821</v>
      </c>
      <c r="AA104" s="35">
        <f t="shared" si="38"/>
        <v>-2.8552542946785096</v>
      </c>
      <c r="AB104" s="35">
        <f t="shared" si="39"/>
        <v>-2.8552542946785167</v>
      </c>
      <c r="AC104" s="35">
        <f t="shared" si="40"/>
        <v>-2.8552542946785309</v>
      </c>
      <c r="AF104">
        <v>2.2000000000000002</v>
      </c>
      <c r="AG104">
        <v>1.73</v>
      </c>
      <c r="AJ104" t="s">
        <v>443</v>
      </c>
    </row>
    <row r="105" spans="1:36" ht="15" x14ac:dyDescent="0.25">
      <c r="A105">
        <v>2.2200000000000002</v>
      </c>
      <c r="B105">
        <v>3.28</v>
      </c>
      <c r="C105">
        <v>3.66</v>
      </c>
      <c r="D105" s="20">
        <f t="shared" si="28"/>
        <v>2.855254294678522E-2</v>
      </c>
      <c r="E105" s="17">
        <f>IF(OR($A105="",$B105="",$C105=""),"",A105*'MPTO_working_3-way'!$I104)</f>
        <v>2.2833866453418632</v>
      </c>
      <c r="F105" s="21">
        <f>IF(OR($A105="",$B105="",$C105=""),"",B105*'MPTO_working_3-way'!$I104)</f>
        <v>3.3736523408654553</v>
      </c>
      <c r="G105" s="22">
        <f>IF(OR($A105="",$B105="",$C105=""),"",C105*'MPTO_working_3-way'!$I104)</f>
        <v>3.7645023071852339</v>
      </c>
      <c r="H105" s="17">
        <f>IF(OR($A105="",$B105="",$C105=""),"",'MPTO_working_3-way'!E104)</f>
        <v>2.2679185836418418</v>
      </c>
      <c r="I105" s="21">
        <f>IF(OR($A105="",$B105="",$C105=""),"",'MPTO_working_3-way'!F104)</f>
        <v>3.3856926816973321</v>
      </c>
      <c r="J105" s="22">
        <f>IF(OR($A105="",$B105="",$C105=""),"",'MPTO_working_3-way'!G104)</f>
        <v>3.792094197569932</v>
      </c>
      <c r="K105" s="17">
        <f>IF(OR($A105="",$B105="",$C105=""),"",'OddsRatio_working_3-way'!H104)</f>
        <v>2.2744711795803627</v>
      </c>
      <c r="L105" s="21">
        <f>IF(OR($A105="",$B105="",$C105=""),"",'OddsRatio_working_3-way'!I104)</f>
        <v>3.3817985979042846</v>
      </c>
      <c r="M105" s="22">
        <f>IF(OR($A105="",$B105="",$C105=""),"",'OddsRatio_working_3-way'!J104)</f>
        <v>3.7787650308883314</v>
      </c>
      <c r="N105" s="23">
        <f t="shared" si="29"/>
        <v>43.794597907455241</v>
      </c>
      <c r="O105" s="24">
        <f t="shared" si="30"/>
        <v>29.641465656875194</v>
      </c>
      <c r="P105" s="24">
        <f t="shared" si="31"/>
        <v>26.563936435669572</v>
      </c>
      <c r="Q105" t="s">
        <v>334</v>
      </c>
      <c r="R105" t="s">
        <v>335</v>
      </c>
      <c r="S105" s="48" t="s">
        <v>438</v>
      </c>
      <c r="T105" s="35">
        <v>100</v>
      </c>
      <c r="U105" s="35">
        <f t="shared" si="32"/>
        <v>74.293059125964007</v>
      </c>
      <c r="V105" s="35">
        <f t="shared" si="33"/>
        <v>77.32426303854875</v>
      </c>
      <c r="W105" s="35">
        <f t="shared" si="34"/>
        <v>45.355191256830594</v>
      </c>
      <c r="X105" s="35">
        <f t="shared" si="35"/>
        <v>77.320545704620642</v>
      </c>
      <c r="Y105" s="35">
        <f t="shared" si="36"/>
        <v>80.351749617205385</v>
      </c>
      <c r="Z105" s="35">
        <f t="shared" si="37"/>
        <v>48.382677835487229</v>
      </c>
      <c r="AA105" s="35">
        <f t="shared" si="38"/>
        <v>-3.0274865786566352</v>
      </c>
      <c r="AB105" s="35">
        <f t="shared" si="39"/>
        <v>-3.0274865786566352</v>
      </c>
      <c r="AC105" s="35">
        <f t="shared" si="40"/>
        <v>-3.0274865786566352</v>
      </c>
      <c r="AF105">
        <v>1.99</v>
      </c>
      <c r="AG105">
        <v>1.9</v>
      </c>
      <c r="AJ105" t="s">
        <v>443</v>
      </c>
    </row>
    <row r="106" spans="1:36" ht="15" x14ac:dyDescent="0.25">
      <c r="A106">
        <v>3.89</v>
      </c>
      <c r="B106">
        <v>4.41</v>
      </c>
      <c r="C106">
        <v>1.83</v>
      </c>
      <c r="D106" s="20">
        <f t="shared" si="28"/>
        <v>3.0274865786566352E-2</v>
      </c>
      <c r="E106" s="17">
        <f>IF(OR($A106="",$B106="",$C106=""),"",A106*'MPTO_working_3-way'!$I105)</f>
        <v>4.0077692279097432</v>
      </c>
      <c r="F106" s="21">
        <f>IF(OR($A106="",$B106="",$C106=""),"",B106*'MPTO_working_3-way'!$I105)</f>
        <v>4.5435121581187579</v>
      </c>
      <c r="G106" s="22">
        <f>IF(OR($A106="",$B106="",$C106=""),"",C106*'MPTO_working_3-way'!$I105)</f>
        <v>1.8854030043894165</v>
      </c>
      <c r="H106" s="17">
        <f>IF(OR($A106="",$B106="",$C106=""),"",'MPTO_working_3-way'!E105)</f>
        <v>4.0489471256101606</v>
      </c>
      <c r="I106" s="21">
        <f>IF(OR($A106="",$B106="",$C106=""),"",'MPTO_working_3-way'!F105)</f>
        <v>4.6154041913944788</v>
      </c>
      <c r="J106" s="22">
        <f>IF(OR($A106="",$B106="",$C106=""),"",'MPTO_working_3-way'!G105)</f>
        <v>1.8644317059970406</v>
      </c>
      <c r="K106" s="17">
        <f>IF(OR($A106="",$B106="",$C106=""),"",'OddsRatio_working_3-way'!H105)</f>
        <v>4.0370541619965552</v>
      </c>
      <c r="L106" s="21">
        <f>IF(OR($A106="",$B106="",$C106=""),"",'OddsRatio_working_3-way'!I105)</f>
        <v>4.5835137343973198</v>
      </c>
      <c r="M106" s="22">
        <f>IF(OR($A106="",$B106="",$C106=""),"",'OddsRatio_working_3-way'!J105)</f>
        <v>1.872233548255066</v>
      </c>
      <c r="N106" s="23">
        <f t="shared" si="29"/>
        <v>24.951536456642522</v>
      </c>
      <c r="O106" s="24">
        <f t="shared" si="30"/>
        <v>22.009405173773107</v>
      </c>
      <c r="P106" s="24">
        <f t="shared" si="31"/>
        <v>53.039058369584367</v>
      </c>
      <c r="Q106" t="s">
        <v>336</v>
      </c>
      <c r="R106" t="s">
        <v>337</v>
      </c>
      <c r="S106" s="48" t="s">
        <v>438</v>
      </c>
      <c r="T106" s="35">
        <v>100</v>
      </c>
      <c r="U106" s="35">
        <f t="shared" si="32"/>
        <v>89.561586638830903</v>
      </c>
      <c r="V106" s="35">
        <f t="shared" si="33"/>
        <v>82.876712328767113</v>
      </c>
      <c r="W106" s="35">
        <f t="shared" si="34"/>
        <v>23.664122137404579</v>
      </c>
      <c r="X106" s="35">
        <f t="shared" si="35"/>
        <v>93.459165533828298</v>
      </c>
      <c r="Y106" s="35">
        <f t="shared" si="36"/>
        <v>86.774291223764521</v>
      </c>
      <c r="Z106" s="35">
        <f t="shared" si="37"/>
        <v>27.561701032401974</v>
      </c>
      <c r="AA106" s="35">
        <f t="shared" si="38"/>
        <v>-3.8975788949973946</v>
      </c>
      <c r="AB106" s="35">
        <f t="shared" si="39"/>
        <v>-3.8975788949974088</v>
      </c>
      <c r="AC106" s="35">
        <f t="shared" si="40"/>
        <v>-3.8975788949973946</v>
      </c>
      <c r="AF106">
        <v>1.51</v>
      </c>
      <c r="AG106">
        <v>2.67</v>
      </c>
      <c r="AJ106" t="s">
        <v>174</v>
      </c>
    </row>
    <row r="107" spans="1:36" ht="15" x14ac:dyDescent="0.25">
      <c r="A107">
        <v>9.58</v>
      </c>
      <c r="B107">
        <v>5.84</v>
      </c>
      <c r="C107">
        <v>1.31</v>
      </c>
      <c r="D107" s="20">
        <f t="shared" si="28"/>
        <v>3.8975788949974E-2</v>
      </c>
      <c r="E107" s="17">
        <f>IF(OR($A107="",$B107="",$C107=""),"",A107*'MPTO_working_3-way'!$I106)</f>
        <v>9.9533880581407512</v>
      </c>
      <c r="F107" s="21">
        <f>IF(OR($A107="",$B107="",$C107=""),"",B107*'MPTO_working_3-way'!$I106)</f>
        <v>6.067618607467848</v>
      </c>
      <c r="G107" s="22">
        <f>IF(OR($A107="",$B107="",$C107=""),"",C107*'MPTO_working_3-way'!$I106)</f>
        <v>1.361058283524466</v>
      </c>
      <c r="H107" s="17">
        <f>IF(OR($A107="",$B107="",$C107=""),"",'MPTO_working_3-way'!E106)</f>
        <v>10.941852331508239</v>
      </c>
      <c r="I107" s="21">
        <f>IF(OR($A107="",$B107="",$C107=""),"",'MPTO_working_3-way'!F106)</f>
        <v>6.3194768393673728</v>
      </c>
      <c r="J107" s="22">
        <f>IF(OR($A107="",$B107="",$C107=""),"",'MPTO_working_3-way'!G106)</f>
        <v>1.3326814762202186</v>
      </c>
      <c r="K107" s="17">
        <f>IF(OR($A107="",$B107="",$C107=""),"",'OddsRatio_working_3-way'!H106)</f>
        <v>10.429790150933892</v>
      </c>
      <c r="L107" s="21">
        <f>IF(OR($A107="",$B107="",$C107=""),"",'OddsRatio_working_3-way'!I106)</f>
        <v>6.3193688030909154</v>
      </c>
      <c r="M107" s="22">
        <f>IF(OR($A107="",$B107="",$C107=""),"",'OddsRatio_working_3-way'!J106)</f>
        <v>1.3407033737516907</v>
      </c>
      <c r="N107" s="23">
        <f t="shared" si="29"/>
        <v>10.046830226639386</v>
      </c>
      <c r="O107" s="24">
        <f t="shared" si="30"/>
        <v>16.480930406028307</v>
      </c>
      <c r="P107" s="24">
        <f t="shared" si="31"/>
        <v>73.472239367332307</v>
      </c>
      <c r="Q107" t="s">
        <v>338</v>
      </c>
      <c r="R107" t="s">
        <v>166</v>
      </c>
      <c r="S107" s="48" t="s">
        <v>438</v>
      </c>
      <c r="T107" s="35">
        <v>100</v>
      </c>
      <c r="U107" s="35">
        <f t="shared" si="32"/>
        <v>35.483870967741936</v>
      </c>
      <c r="V107" s="35">
        <f t="shared" si="33"/>
        <v>78.494623655913983</v>
      </c>
      <c r="W107" s="35">
        <f t="shared" si="34"/>
        <v>83.050847457627114</v>
      </c>
      <c r="X107" s="35">
        <f t="shared" si="35"/>
        <v>38.454528886458903</v>
      </c>
      <c r="Y107" s="35">
        <f t="shared" si="36"/>
        <v>81.46528157463095</v>
      </c>
      <c r="Z107" s="35">
        <f t="shared" si="37"/>
        <v>86.021505376344081</v>
      </c>
      <c r="AA107" s="35">
        <f t="shared" si="38"/>
        <v>-2.9706579187169666</v>
      </c>
      <c r="AB107" s="35">
        <f t="shared" si="39"/>
        <v>-2.9706579187169666</v>
      </c>
      <c r="AC107" s="35">
        <f t="shared" si="40"/>
        <v>-2.9706579187169666</v>
      </c>
      <c r="AF107">
        <v>1.42</v>
      </c>
      <c r="AG107">
        <v>2.96</v>
      </c>
      <c r="AJ107" t="s">
        <v>174</v>
      </c>
    </row>
    <row r="108" spans="1:36" s="35" customFormat="1" ht="15" x14ac:dyDescent="0.25">
      <c r="A108">
        <v>1.55</v>
      </c>
      <c r="B108">
        <v>4.6500000000000004</v>
      </c>
      <c r="C108">
        <v>5.9</v>
      </c>
      <c r="D108" s="20">
        <f t="shared" si="28"/>
        <v>2.9706579187169568E-2</v>
      </c>
      <c r="E108" s="17">
        <f>IF(OR($A108="",$B108="",$C108=""),"",A108*'MPTO_working_3-way'!$I107)</f>
        <v>1.5960451977401129</v>
      </c>
      <c r="F108" s="21">
        <f>IF(OR($A108="",$B108="",$C108=""),"",B108*'MPTO_working_3-way'!$I107)</f>
        <v>4.7881355932203391</v>
      </c>
      <c r="G108" s="22">
        <f>IF(OR($A108="",$B108="",$C108=""),"",C108*'MPTO_working_3-way'!$I107)</f>
        <v>6.075268817204301</v>
      </c>
      <c r="H108" s="17">
        <f>IF(OR($A108="",$B108="",$C108=""),"",'MPTO_working_3-way'!E107)</f>
        <v>1.5741608491919288</v>
      </c>
      <c r="I108" s="21">
        <f>IF(OR($A108="",$B108="",$C108=""),"",'MPTO_working_3-way'!F107)</f>
        <v>4.874444773467574</v>
      </c>
      <c r="J108" s="22">
        <f>IF(OR($A108="",$B108="",$C108=""),"",'MPTO_working_3-way'!G107)</f>
        <v>6.2660829843928436</v>
      </c>
      <c r="K108" s="17">
        <f>IF(OR($A108="",$B108="",$C108=""),"",'OddsRatio_working_3-way'!H107)</f>
        <v>1.581399884030914</v>
      </c>
      <c r="L108" s="21">
        <f>IF(OR($A108="",$B108="",$C108=""),"",'OddsRatio_working_3-way'!I107)</f>
        <v>4.8583810485687922</v>
      </c>
      <c r="M108" s="22">
        <f>IF(OR($A108="",$B108="",$C108=""),"",'OddsRatio_working_3-way'!J107)</f>
        <v>6.1797444213663226</v>
      </c>
      <c r="N108" s="23">
        <f t="shared" si="29"/>
        <v>62.654867256637168</v>
      </c>
      <c r="O108" s="24">
        <f t="shared" si="30"/>
        <v>20.884955752212388</v>
      </c>
      <c r="P108" s="24">
        <f t="shared" si="31"/>
        <v>16.460176991150444</v>
      </c>
      <c r="Q108" t="s">
        <v>339</v>
      </c>
      <c r="R108" t="s">
        <v>340</v>
      </c>
      <c r="S108" s="48" t="s">
        <v>438</v>
      </c>
      <c r="T108" s="35">
        <v>100</v>
      </c>
      <c r="U108" s="35">
        <f t="shared" si="32"/>
        <v>57.983193277310924</v>
      </c>
      <c r="V108" s="35">
        <f t="shared" si="33"/>
        <v>69.418960244648318</v>
      </c>
      <c r="W108" s="35">
        <f t="shared" si="34"/>
        <v>69.879518072289159</v>
      </c>
      <c r="X108" s="35">
        <f t="shared" si="35"/>
        <v>60.701521683062531</v>
      </c>
      <c r="Y108" s="35">
        <f t="shared" si="36"/>
        <v>72.137288650399924</v>
      </c>
      <c r="Z108" s="35">
        <f t="shared" si="37"/>
        <v>72.597846478040751</v>
      </c>
      <c r="AA108" s="35">
        <f t="shared" si="38"/>
        <v>-2.7183284057516062</v>
      </c>
      <c r="AB108" s="35">
        <f t="shared" si="39"/>
        <v>-2.7183284057516062</v>
      </c>
      <c r="AC108" s="35">
        <f t="shared" si="40"/>
        <v>-2.718328405751592</v>
      </c>
      <c r="AD108" s="36"/>
      <c r="AE108" s="36"/>
      <c r="AF108">
        <v>1.5</v>
      </c>
      <c r="AG108">
        <v>2.68</v>
      </c>
      <c r="AH108" s="36"/>
      <c r="AI108" s="36"/>
      <c r="AJ108" t="s">
        <v>174</v>
      </c>
    </row>
    <row r="109" spans="1:36" ht="15" x14ac:dyDescent="0.25">
      <c r="A109">
        <v>2.38</v>
      </c>
      <c r="B109">
        <v>3.27</v>
      </c>
      <c r="C109">
        <v>3.32</v>
      </c>
      <c r="D109" s="20">
        <f t="shared" si="28"/>
        <v>2.7183284057515911E-2</v>
      </c>
      <c r="E109" s="17">
        <f>IF(OR($A109="",$B109="",$C109=""),"",A109*'MPTO_working_3-way'!$I108)</f>
        <v>2.4446962160568879</v>
      </c>
      <c r="F109" s="21">
        <f>IF(OR($A109="",$B109="",$C109=""),"",B109*'MPTO_working_3-way'!$I108)</f>
        <v>3.3588893388680772</v>
      </c>
      <c r="G109" s="22">
        <f>IF(OR($A109="",$B109="",$C109=""),"",C109*'MPTO_working_3-way'!$I108)</f>
        <v>3.4102485030709526</v>
      </c>
      <c r="H109" s="17">
        <f>IF(OR($A109="",$B109="",$C109=""),"",'MPTO_working_3-way'!E108)</f>
        <v>2.432456919470376</v>
      </c>
      <c r="I109" s="21">
        <f>IF(OR($A109="",$B109="",$C109=""),"",'MPTO_working_3-way'!F108)</f>
        <v>3.3698478491317787</v>
      </c>
      <c r="J109" s="22">
        <f>IF(OR($A109="",$B109="",$C109=""),"",'MPTO_working_3-way'!G108)</f>
        <v>3.422972721385928</v>
      </c>
      <c r="K109" s="17">
        <f>IF(OR($A109="",$B109="",$C109=""),"",'OddsRatio_working_3-way'!H108)</f>
        <v>2.437834293823391</v>
      </c>
      <c r="L109" s="21">
        <f>IF(OR($A109="",$B109="",$C109=""),"",'OddsRatio_working_3-way'!I108)</f>
        <v>3.365133222448621</v>
      </c>
      <c r="M109" s="22">
        <f>IF(OR($A109="",$B109="",$C109=""),"",'OddsRatio_working_3-way'!J108)</f>
        <v>3.4172286678770036</v>
      </c>
      <c r="N109" s="23">
        <f t="shared" si="29"/>
        <v>40.904877809846049</v>
      </c>
      <c r="O109" s="24">
        <f t="shared" si="30"/>
        <v>29.771745928878772</v>
      </c>
      <c r="P109" s="24">
        <f t="shared" si="31"/>
        <v>29.323376261275179</v>
      </c>
      <c r="Q109" t="s">
        <v>341</v>
      </c>
      <c r="R109" t="s">
        <v>342</v>
      </c>
      <c r="S109" s="48" t="s">
        <v>438</v>
      </c>
      <c r="T109" s="35">
        <v>100</v>
      </c>
      <c r="U109" s="35">
        <f t="shared" si="32"/>
        <v>90.167158308751226</v>
      </c>
      <c r="V109" s="35">
        <f t="shared" si="33"/>
        <v>79.959919839679344</v>
      </c>
      <c r="W109" s="35">
        <f t="shared" si="34"/>
        <v>26.470588235294116</v>
      </c>
      <c r="X109" s="35">
        <f t="shared" si="35"/>
        <v>93.569491925026512</v>
      </c>
      <c r="Y109" s="35">
        <f t="shared" si="36"/>
        <v>83.362253455954644</v>
      </c>
      <c r="Z109" s="35">
        <f t="shared" si="37"/>
        <v>29.872921851569412</v>
      </c>
      <c r="AA109" s="35">
        <f t="shared" si="38"/>
        <v>-3.4023336162752855</v>
      </c>
      <c r="AB109" s="35">
        <f t="shared" si="39"/>
        <v>-3.4023336162752997</v>
      </c>
      <c r="AC109" s="35">
        <f t="shared" si="40"/>
        <v>-3.4023336162752962</v>
      </c>
      <c r="AF109">
        <v>2.2999999999999998</v>
      </c>
      <c r="AG109">
        <v>1.67</v>
      </c>
      <c r="AJ109" t="s">
        <v>448</v>
      </c>
    </row>
    <row r="110" spans="1:36" ht="15" x14ac:dyDescent="0.25">
      <c r="A110">
        <v>10.17</v>
      </c>
      <c r="B110">
        <v>4.99</v>
      </c>
      <c r="C110">
        <v>1.36</v>
      </c>
      <c r="D110" s="20">
        <f t="shared" si="28"/>
        <v>3.4023336162752882E-2</v>
      </c>
      <c r="E110" s="17">
        <f>IF(OR($A110="",$B110="",$C110=""),"",A110*'MPTO_working_3-way'!$I109)</f>
        <v>10.516017328775197</v>
      </c>
      <c r="F110" s="21">
        <f>IF(OR($A110="",$B110="",$C110=""),"",B110*'MPTO_working_3-way'!$I109)</f>
        <v>5.1597764474521375</v>
      </c>
      <c r="G110" s="22">
        <f>IF(OR($A110="",$B110="",$C110=""),"",C110*'MPTO_working_3-way'!$I109)</f>
        <v>1.406271737181344</v>
      </c>
      <c r="H110" s="17">
        <f>IF(OR($A110="",$B110="",$C110=""),"",'MPTO_working_3-way'!E109)</f>
        <v>11.495930373169974</v>
      </c>
      <c r="I110" s="21">
        <f>IF(OR($A110="",$B110="",$C110=""),"",'MPTO_working_3-way'!F109)</f>
        <v>5.2893348253439196</v>
      </c>
      <c r="J110" s="22">
        <f>IF(OR($A110="",$B110="",$C110=""),"",'MPTO_working_3-way'!G109)</f>
        <v>1.3813051293034573</v>
      </c>
      <c r="K110" s="17">
        <f>IF(OR($A110="",$B110="",$C110=""),"",'OddsRatio_working_3-way'!H109)</f>
        <v>10.906116241134796</v>
      </c>
      <c r="L110" s="21">
        <f>IF(OR($A110="",$B110="",$C110=""),"",'OddsRatio_working_3-way'!I109)</f>
        <v>5.3102948530128513</v>
      </c>
      <c r="M110" s="22">
        <f>IF(OR($A110="",$B110="",$C110=""),"",'OddsRatio_working_3-way'!J109)</f>
        <v>1.3888987837304831</v>
      </c>
      <c r="N110" s="23">
        <f t="shared" si="29"/>
        <v>9.5093034628583126</v>
      </c>
      <c r="O110" s="24">
        <f t="shared" si="30"/>
        <v>19.380684612679165</v>
      </c>
      <c r="P110" s="24">
        <f t="shared" si="31"/>
        <v>71.110011924462526</v>
      </c>
      <c r="Q110" t="s">
        <v>343</v>
      </c>
      <c r="R110" t="s">
        <v>344</v>
      </c>
      <c r="S110" s="48" t="s">
        <v>438</v>
      </c>
      <c r="T110" s="35">
        <v>100</v>
      </c>
      <c r="U110" s="35">
        <f t="shared" si="32"/>
        <v>87.864077669902912</v>
      </c>
      <c r="V110" s="35">
        <f t="shared" si="33"/>
        <v>79.879275653923543</v>
      </c>
      <c r="W110" s="35">
        <f t="shared" si="34"/>
        <v>29.078014184397166</v>
      </c>
      <c r="X110" s="35">
        <f t="shared" si="35"/>
        <v>91.042710161679295</v>
      </c>
      <c r="Y110" s="35">
        <f t="shared" si="36"/>
        <v>83.057908145699926</v>
      </c>
      <c r="Z110" s="35">
        <f t="shared" si="37"/>
        <v>32.256646676173553</v>
      </c>
      <c r="AA110" s="35">
        <f t="shared" si="38"/>
        <v>-3.1786324917763835</v>
      </c>
      <c r="AB110" s="35">
        <f t="shared" si="39"/>
        <v>-3.1786324917763835</v>
      </c>
      <c r="AC110" s="35">
        <f t="shared" si="40"/>
        <v>-3.1786324917763871</v>
      </c>
      <c r="AF110">
        <v>1.74</v>
      </c>
      <c r="AG110">
        <v>2.1800000000000002</v>
      </c>
      <c r="AJ110" t="s">
        <v>448</v>
      </c>
    </row>
    <row r="111" spans="1:36" ht="15" x14ac:dyDescent="0.25">
      <c r="A111">
        <v>8.24</v>
      </c>
      <c r="B111">
        <v>4.97</v>
      </c>
      <c r="C111">
        <v>1.41</v>
      </c>
      <c r="D111" s="20">
        <f t="shared" si="28"/>
        <v>3.1786324917763897E-2</v>
      </c>
      <c r="E111" s="17">
        <f>IF(OR($A111="",$B111="",$C111=""),"",A111*'MPTO_working_3-way'!$I110)</f>
        <v>8.5019193173223755</v>
      </c>
      <c r="F111" s="21">
        <f>IF(OR($A111="",$B111="",$C111=""),"",B111*'MPTO_working_3-way'!$I110)</f>
        <v>5.127978034841286</v>
      </c>
      <c r="G111" s="22">
        <f>IF(OR($A111="",$B111="",$C111=""),"",C111*'MPTO_working_3-way'!$I110)</f>
        <v>1.4548187181340471</v>
      </c>
      <c r="H111" s="17">
        <f>IF(OR($A111="",$B111="",$C111=""),"",'MPTO_working_3-way'!E110)</f>
        <v>9.0282219060929201</v>
      </c>
      <c r="I111" s="21">
        <f>IF(OR($A111="",$B111="",$C111=""),"",'MPTO_working_3-way'!F110)</f>
        <v>5.2462648715550477</v>
      </c>
      <c r="J111" s="22">
        <f>IF(OR($A111="",$B111="",$C111=""),"",'MPTO_working_3-way'!G110)</f>
        <v>1.4313842693701362</v>
      </c>
      <c r="K111" s="17">
        <f>IF(OR($A111="",$B111="",$C111=""),"",'OddsRatio_working_3-way'!H110)</f>
        <v>8.7460025231625913</v>
      </c>
      <c r="L111" s="21">
        <f>IF(OR($A111="",$B111="",$C111=""),"",'OddsRatio_working_3-way'!I110)</f>
        <v>5.247462709524239</v>
      </c>
      <c r="M111" s="22">
        <f>IF(OR($A111="",$B111="",$C111=""),"",'OddsRatio_working_3-way'!J110)</f>
        <v>1.4386548390188758</v>
      </c>
      <c r="N111" s="23">
        <f t="shared" si="29"/>
        <v>11.762049987495571</v>
      </c>
      <c r="O111" s="24">
        <f t="shared" si="30"/>
        <v>19.500863560757249</v>
      </c>
      <c r="P111" s="24">
        <f t="shared" si="31"/>
        <v>68.737086451747174</v>
      </c>
      <c r="Q111" t="s">
        <v>138</v>
      </c>
      <c r="R111" t="s">
        <v>168</v>
      </c>
      <c r="S111" s="48" t="s">
        <v>438</v>
      </c>
      <c r="T111" s="35">
        <v>100</v>
      </c>
      <c r="U111" s="35">
        <f t="shared" si="32"/>
        <v>8.2568807339449659</v>
      </c>
      <c r="V111" s="35">
        <f t="shared" si="33"/>
        <v>91.341991341991331</v>
      </c>
      <c r="W111" s="35">
        <f t="shared" si="34"/>
        <v>96.811224489795919</v>
      </c>
      <c r="X111" s="35">
        <f t="shared" si="35"/>
        <v>11.846784168212739</v>
      </c>
      <c r="Y111" s="35">
        <f t="shared" si="36"/>
        <v>94.931894776259114</v>
      </c>
      <c r="Z111" s="35">
        <f t="shared" si="37"/>
        <v>100.4011279240637</v>
      </c>
      <c r="AA111" s="35">
        <f t="shared" si="38"/>
        <v>-3.5899034342677734</v>
      </c>
      <c r="AB111" s="35">
        <f t="shared" si="39"/>
        <v>-3.5899034342677822</v>
      </c>
      <c r="AC111" s="35">
        <f t="shared" si="40"/>
        <v>-3.5899034342677822</v>
      </c>
      <c r="AF111">
        <v>1.74</v>
      </c>
      <c r="AG111">
        <v>2.19</v>
      </c>
      <c r="AJ111" t="s">
        <v>175</v>
      </c>
    </row>
    <row r="112" spans="1:36" ht="15" x14ac:dyDescent="0.25">
      <c r="A112">
        <v>1.0900000000000001</v>
      </c>
      <c r="B112">
        <v>11.55</v>
      </c>
      <c r="C112">
        <v>31.36</v>
      </c>
      <c r="D112" s="20">
        <f t="shared" si="28"/>
        <v>3.5899034342677938E-2</v>
      </c>
      <c r="E112" s="17">
        <f>IF(OR($A112="",$B112="",$C112=""),"",A112*'MPTO_working_3-way'!$I111)</f>
        <v>1.129129947433519</v>
      </c>
      <c r="F112" s="21">
        <f>IF(OR($A112="",$B112="",$C112=""),"",B112*'MPTO_working_3-way'!$I111)</f>
        <v>11.964633846657931</v>
      </c>
      <c r="G112" s="22">
        <f>IF(OR($A112="",$B112="",$C112=""),"",C112*'MPTO_working_3-way'!$I111)</f>
        <v>32.485793716986379</v>
      </c>
      <c r="H112" s="17">
        <f>IF(OR($A112="",$B112="",$C112=""),"",'MPTO_working_3-way'!E111)</f>
        <v>1.1044051045622776</v>
      </c>
      <c r="I112" s="21">
        <f>IF(OR($A112="",$B112="",$C112=""),"",'MPTO_working_3-way'!F111)</f>
        <v>13.402356937027427</v>
      </c>
      <c r="J112" s="22">
        <f>IF(OR($A112="",$B112="",$C112=""),"",'MPTO_working_3-way'!G111)</f>
        <v>50.197249285027773</v>
      </c>
      <c r="K112" s="17">
        <f>IF(OR($A112="",$B112="",$C112=""),"",'OddsRatio_working_3-way'!H111)</f>
        <v>1.1094649175419067</v>
      </c>
      <c r="L112" s="21">
        <f>IF(OR($A112="",$B112="",$C112=""),"",'OddsRatio_working_3-way'!I111)</f>
        <v>13.831720889634601</v>
      </c>
      <c r="M112" s="22">
        <f>IF(OR($A112="",$B112="",$C112=""),"",'OddsRatio_working_3-way'!J111)</f>
        <v>37.926165517469812</v>
      </c>
      <c r="N112" s="23">
        <f t="shared" si="29"/>
        <v>88.563765603150657</v>
      </c>
      <c r="O112" s="24">
        <f t="shared" si="30"/>
        <v>8.3579657582194127</v>
      </c>
      <c r="P112" s="24">
        <f t="shared" si="31"/>
        <v>3.0782686386299178</v>
      </c>
      <c r="Q112" t="s">
        <v>135</v>
      </c>
      <c r="R112" t="s">
        <v>137</v>
      </c>
      <c r="S112" s="48" t="s">
        <v>438</v>
      </c>
      <c r="T112" s="35">
        <v>100</v>
      </c>
      <c r="U112" s="35">
        <f t="shared" si="32"/>
        <v>50.73891625615763</v>
      </c>
      <c r="V112" s="35">
        <f t="shared" si="33"/>
        <v>72.067039106145245</v>
      </c>
      <c r="W112" s="35">
        <f t="shared" si="34"/>
        <v>74.358974358974365</v>
      </c>
      <c r="X112" s="35">
        <f t="shared" si="35"/>
        <v>53.57398653488039</v>
      </c>
      <c r="Y112" s="35">
        <f t="shared" si="36"/>
        <v>74.902109384868012</v>
      </c>
      <c r="Z112" s="35">
        <f t="shared" si="37"/>
        <v>77.194044637697118</v>
      </c>
      <c r="AA112" s="35">
        <f t="shared" si="38"/>
        <v>-2.8350702787227604</v>
      </c>
      <c r="AB112" s="35">
        <f t="shared" si="39"/>
        <v>-2.8350702787227675</v>
      </c>
      <c r="AC112" s="35">
        <f t="shared" si="40"/>
        <v>-2.8350702787227533</v>
      </c>
      <c r="AF112">
        <v>1.34</v>
      </c>
      <c r="AG112">
        <v>3.29</v>
      </c>
      <c r="AJ112" t="s">
        <v>175</v>
      </c>
    </row>
    <row r="113" spans="1:36" s="35" customFormat="1" ht="15" x14ac:dyDescent="0.25">
      <c r="A113">
        <v>2.0299999999999998</v>
      </c>
      <c r="B113">
        <v>3.58</v>
      </c>
      <c r="C113">
        <v>3.9</v>
      </c>
      <c r="D113" s="20">
        <f t="shared" si="28"/>
        <v>2.8350702787227622E-2</v>
      </c>
      <c r="E113" s="17">
        <f>IF(OR($A113="",$B113="",$C113=""),"",A113*'MPTO_working_3-way'!$I112)</f>
        <v>2.087551926658072</v>
      </c>
      <c r="F113" s="21">
        <f>IF(OR($A113="",$B113="",$C113=""),"",B113*'MPTO_working_3-way'!$I112)</f>
        <v>3.6814955159782752</v>
      </c>
      <c r="G113" s="22">
        <f>IF(OR($A113="",$B113="",$C113=""),"",C113*'MPTO_working_3-way'!$I112)</f>
        <v>4.0105677408701874</v>
      </c>
      <c r="H113" s="17">
        <f>IF(OR($A113="",$B113="",$C113=""),"",'MPTO_working_3-way'!E112)</f>
        <v>2.0697051734487175</v>
      </c>
      <c r="I113" s="21">
        <f>IF(OR($A113="",$B113="",$C113=""),"",'MPTO_working_3-way'!F112)</f>
        <v>3.7053591116402433</v>
      </c>
      <c r="J113" s="22">
        <f>IF(OR($A113="",$B113="",$C113=""),"",'MPTO_working_3-way'!G112)</f>
        <v>4.0492383799728175</v>
      </c>
      <c r="K113" s="17">
        <f>IF(OR($A113="",$B113="",$C113=""),"",'OddsRatio_working_3-way'!H112)</f>
        <v>2.0768224162745823</v>
      </c>
      <c r="L113" s="21">
        <f>IF(OR($A113="",$B113="",$C113=""),"",'OddsRatio_working_3-way'!I112)</f>
        <v>3.6972833339693425</v>
      </c>
      <c r="M113" s="22">
        <f>IF(OR($A113="",$B113="",$C113=""),"",'OddsRatio_working_3-way'!J112)</f>
        <v>4.0318301040740661</v>
      </c>
      <c r="N113" s="23">
        <f t="shared" si="29"/>
        <v>47.903000027447639</v>
      </c>
      <c r="O113" s="24">
        <f t="shared" si="30"/>
        <v>27.162874317239861</v>
      </c>
      <c r="P113" s="24">
        <f t="shared" si="31"/>
        <v>24.934125655312492</v>
      </c>
      <c r="Q113" t="s">
        <v>169</v>
      </c>
      <c r="R113" t="s">
        <v>97</v>
      </c>
      <c r="S113" s="48" t="s">
        <v>438</v>
      </c>
      <c r="T113" s="35">
        <v>100</v>
      </c>
      <c r="U113" s="35">
        <f t="shared" si="32"/>
        <v>69.78851963746223</v>
      </c>
      <c r="V113" s="35">
        <f t="shared" si="33"/>
        <v>71.014492753623188</v>
      </c>
      <c r="W113" s="35">
        <f t="shared" si="34"/>
        <v>56.331877729257641</v>
      </c>
      <c r="X113" s="35">
        <f t="shared" si="35"/>
        <v>72.653629517119185</v>
      </c>
      <c r="Y113" s="35">
        <f t="shared" si="36"/>
        <v>73.879602633280129</v>
      </c>
      <c r="Z113" s="35">
        <f t="shared" si="37"/>
        <v>59.196987608914576</v>
      </c>
      <c r="AA113" s="35">
        <f t="shared" si="38"/>
        <v>-2.8651098796569556</v>
      </c>
      <c r="AB113" s="35">
        <f t="shared" si="39"/>
        <v>-2.8651098796569414</v>
      </c>
      <c r="AC113" s="35">
        <f t="shared" si="40"/>
        <v>-2.8651098796569343</v>
      </c>
      <c r="AD113" s="36"/>
      <c r="AE113" s="36"/>
      <c r="AF113">
        <v>2.04</v>
      </c>
      <c r="AG113">
        <v>1.85</v>
      </c>
      <c r="AH113" s="36"/>
      <c r="AI113" s="36"/>
      <c r="AJ113" t="s">
        <v>175</v>
      </c>
    </row>
    <row r="114" spans="1:36" ht="15" x14ac:dyDescent="0.25">
      <c r="A114">
        <v>3.31</v>
      </c>
      <c r="B114">
        <v>3.45</v>
      </c>
      <c r="C114">
        <v>2.29</v>
      </c>
      <c r="D114" s="20">
        <f t="shared" si="28"/>
        <v>2.8651098796569352E-2</v>
      </c>
      <c r="E114" s="17">
        <f>IF(OR($A114="",$B114="",$C114=""),"",A114*'MPTO_working_3-way'!$I113)</f>
        <v>3.4048351370166445</v>
      </c>
      <c r="F114" s="21">
        <f>IF(OR($A114="",$B114="",$C114=""),"",B114*'MPTO_working_3-way'!$I113)</f>
        <v>3.5488462908481644</v>
      </c>
      <c r="G114" s="22">
        <f>IF(OR($A114="",$B114="",$C114=""),"",C114*'MPTO_working_3-way'!$I113)</f>
        <v>2.3556110162441439</v>
      </c>
      <c r="H114" s="17">
        <f>IF(OR($A114="",$B114="",$C114=""),"",'MPTO_working_3-way'!E113)</f>
        <v>3.4180504268534833</v>
      </c>
      <c r="I114" s="21">
        <f>IF(OR($A114="",$B114="",$C114=""),"",'MPTO_working_3-way'!F113)</f>
        <v>3.5675462376744824</v>
      </c>
      <c r="J114" s="22">
        <f>IF(OR($A114="",$B114="",$C114=""),"",'MPTO_working_3-way'!G113)</f>
        <v>2.3412029005121124</v>
      </c>
      <c r="K114" s="17">
        <f>IF(OR($A114="",$B114="",$C114=""),"",'OddsRatio_working_3-way'!H113)</f>
        <v>3.4127696143429147</v>
      </c>
      <c r="L114" s="21">
        <f>IF(OR($A114="",$B114="",$C114=""),"",'OddsRatio_working_3-way'!I113)</f>
        <v>3.5589980758182431</v>
      </c>
      <c r="M114" s="22">
        <f>IF(OR($A114="",$B114="",$C114=""),"",'OddsRatio_working_3-way'!J113)</f>
        <v>2.3473908235940955</v>
      </c>
      <c r="N114" s="23">
        <f t="shared" si="29"/>
        <v>29.369997657983859</v>
      </c>
      <c r="O114" s="24">
        <f t="shared" si="30"/>
        <v>28.178171666065673</v>
      </c>
      <c r="P114" s="24">
        <f t="shared" si="31"/>
        <v>42.451830675950461</v>
      </c>
      <c r="Q114" t="s">
        <v>96</v>
      </c>
      <c r="R114" t="s">
        <v>95</v>
      </c>
      <c r="S114" s="48" t="s">
        <v>438</v>
      </c>
      <c r="T114" s="35">
        <v>100</v>
      </c>
      <c r="U114" s="35">
        <f t="shared" si="32"/>
        <v>62.962962962962962</v>
      </c>
      <c r="V114" s="35">
        <f t="shared" si="33"/>
        <v>68.55345911949685</v>
      </c>
      <c r="W114" s="35">
        <f t="shared" si="34"/>
        <v>65.753424657534239</v>
      </c>
      <c r="X114" s="35">
        <f t="shared" si="35"/>
        <v>65.693116222968897</v>
      </c>
      <c r="Y114" s="35">
        <f t="shared" si="36"/>
        <v>71.283612379502785</v>
      </c>
      <c r="Z114" s="35">
        <f t="shared" si="37"/>
        <v>68.483577917540188</v>
      </c>
      <c r="AA114" s="35">
        <f t="shared" si="38"/>
        <v>-2.7301532600059346</v>
      </c>
      <c r="AB114" s="35">
        <f t="shared" si="39"/>
        <v>-2.7301532600059346</v>
      </c>
      <c r="AC114" s="35">
        <f t="shared" si="40"/>
        <v>-2.7301532600059488</v>
      </c>
      <c r="AF114">
        <v>2.11</v>
      </c>
      <c r="AG114">
        <v>1.78</v>
      </c>
      <c r="AJ114" t="s">
        <v>175</v>
      </c>
    </row>
    <row r="115" spans="1:36" ht="15" x14ac:dyDescent="0.25">
      <c r="A115">
        <v>2.7</v>
      </c>
      <c r="B115">
        <v>3.18</v>
      </c>
      <c r="C115">
        <v>2.92</v>
      </c>
      <c r="D115" s="20">
        <f t="shared" si="28"/>
        <v>2.7301532600059408E-2</v>
      </c>
      <c r="E115" s="17">
        <f>IF(OR($A115="",$B115="",$C115=""),"",A115*'MPTO_working_3-way'!$I114)</f>
        <v>2.7737141380201606</v>
      </c>
      <c r="F115" s="21">
        <f>IF(OR($A115="",$B115="",$C115=""),"",B115*'MPTO_working_3-way'!$I114)</f>
        <v>3.2668188736681891</v>
      </c>
      <c r="G115" s="22">
        <f>IF(OR($A115="",$B115="",$C115=""),"",C115*'MPTO_working_3-way'!$I114)</f>
        <v>2.9997204751921736</v>
      </c>
      <c r="H115" s="17">
        <f>IF(OR($A115="",$B115="",$C115=""),"",'MPTO_working_3-way'!E114)</f>
        <v>2.7680139200480496</v>
      </c>
      <c r="I115" s="21">
        <f>IF(OR($A115="",$B115="",$C115=""),"",'MPTO_working_3-way'!F114)</f>
        <v>3.2747706326151023</v>
      </c>
      <c r="J115" s="22">
        <f>IF(OR($A115="",$B115="",$C115=""),"",'MPTO_working_3-way'!G114)</f>
        <v>2.9997128444669916</v>
      </c>
      <c r="K115" s="17">
        <f>IF(OR($A115="",$B115="",$C115=""),"",'OddsRatio_working_3-way'!H114)</f>
        <v>2.7707483346901136</v>
      </c>
      <c r="L115" s="21">
        <f>IF(OR($A115="",$B115="",$C115=""),"",'OddsRatio_working_3-way'!I114)</f>
        <v>3.2707243350732047</v>
      </c>
      <c r="M115" s="22">
        <f>IF(OR($A115="",$B115="",$C115=""),"",'OddsRatio_working_3-way'!J114)</f>
        <v>2.9999040015323639</v>
      </c>
      <c r="N115" s="23">
        <f t="shared" si="29"/>
        <v>36.052741927969059</v>
      </c>
      <c r="O115" s="24">
        <f t="shared" si="30"/>
        <v>30.610818618086938</v>
      </c>
      <c r="P115" s="24">
        <f t="shared" si="31"/>
        <v>33.336439453943996</v>
      </c>
      <c r="Q115" t="s">
        <v>167</v>
      </c>
      <c r="R115" t="s">
        <v>170</v>
      </c>
      <c r="S115" s="48" t="s">
        <v>438</v>
      </c>
      <c r="T115" s="35">
        <v>100</v>
      </c>
      <c r="U115" s="35">
        <f t="shared" si="32"/>
        <v>42.857142857142854</v>
      </c>
      <c r="V115" s="35">
        <f t="shared" si="33"/>
        <v>74.160206718346245</v>
      </c>
      <c r="W115" s="35">
        <f t="shared" si="34"/>
        <v>79.838709677419359</v>
      </c>
      <c r="X115" s="35">
        <f t="shared" si="35"/>
        <v>46.001083604234395</v>
      </c>
      <c r="Y115" s="35">
        <f t="shared" si="36"/>
        <v>77.304147465437794</v>
      </c>
      <c r="Z115" s="35">
        <f t="shared" si="37"/>
        <v>82.982650424510879</v>
      </c>
      <c r="AA115" s="35">
        <f t="shared" si="38"/>
        <v>-3.1439407470915413</v>
      </c>
      <c r="AB115" s="35">
        <f t="shared" si="39"/>
        <v>-3.1439407470915484</v>
      </c>
      <c r="AC115" s="35">
        <f t="shared" si="40"/>
        <v>-3.1439407470915199</v>
      </c>
      <c r="AF115">
        <v>2.34</v>
      </c>
      <c r="AG115">
        <v>1.65</v>
      </c>
      <c r="AJ115" t="s">
        <v>175</v>
      </c>
    </row>
    <row r="116" spans="1:36" ht="15" x14ac:dyDescent="0.25">
      <c r="A116">
        <v>1.75</v>
      </c>
      <c r="B116">
        <v>3.87</v>
      </c>
      <c r="C116">
        <v>4.96</v>
      </c>
      <c r="D116" s="20">
        <f t="shared" si="28"/>
        <v>3.1439407470915226E-2</v>
      </c>
      <c r="E116" s="17">
        <f>IF(OR($A116="",$B116="",$C116=""),"",A116*'MPTO_working_3-way'!$I115)</f>
        <v>1.8050189630741016</v>
      </c>
      <c r="F116" s="21">
        <f>IF(OR($A116="",$B116="",$C116=""),"",B116*'MPTO_working_3-way'!$I115)</f>
        <v>3.9916705069124419</v>
      </c>
      <c r="G116" s="22">
        <f>IF(OR($A116="",$B116="",$C116=""),"",C116*'MPTO_working_3-way'!$I115)</f>
        <v>5.1159394610557394</v>
      </c>
      <c r="H116" s="17">
        <f>IF(OR($A116="",$B116="",$C116=""),"",'MPTO_working_3-way'!E115)</f>
        <v>1.7826939916326874</v>
      </c>
      <c r="I116" s="21">
        <f>IF(OR($A116="",$B116="",$C116=""),"",'MPTO_working_3-way'!F115)</f>
        <v>4.0335896317228288</v>
      </c>
      <c r="J116" s="22">
        <f>IF(OR($A116="",$B116="",$C116=""),"",'MPTO_working_3-way'!G115)</f>
        <v>5.2319561402597925</v>
      </c>
      <c r="K116" s="17">
        <f>IF(OR($A116="",$B116="",$C116=""),"",'OddsRatio_working_3-way'!H115)</f>
        <v>1.7908109136198207</v>
      </c>
      <c r="L116" s="21">
        <f>IF(OR($A116="",$B116="",$C116=""),"",'OddsRatio_working_3-way'!I115)</f>
        <v>4.0261697627851811</v>
      </c>
      <c r="M116" s="22">
        <f>IF(OR($A116="",$B116="",$C116=""),"",'OddsRatio_working_3-way'!J115)</f>
        <v>5.1754816239126527</v>
      </c>
      <c r="N116" s="23">
        <f t="shared" si="29"/>
        <v>55.401080013969192</v>
      </c>
      <c r="O116" s="24">
        <f t="shared" si="30"/>
        <v>25.052167964973147</v>
      </c>
      <c r="P116" s="24">
        <f t="shared" si="31"/>
        <v>19.546752021057678</v>
      </c>
      <c r="Q116" t="s">
        <v>94</v>
      </c>
      <c r="R116" t="s">
        <v>136</v>
      </c>
      <c r="S116" s="48" t="s">
        <v>438</v>
      </c>
      <c r="T116" s="35">
        <v>100</v>
      </c>
      <c r="U116" s="35">
        <f t="shared" si="32"/>
        <v>52.153110047846894</v>
      </c>
      <c r="V116" s="35">
        <f t="shared" si="33"/>
        <v>71.751412429378533</v>
      </c>
      <c r="W116" s="35">
        <f t="shared" si="34"/>
        <v>71.509971509971507</v>
      </c>
      <c r="X116" s="35">
        <f t="shared" si="35"/>
        <v>56.73861606064996</v>
      </c>
      <c r="Y116" s="35">
        <f t="shared" si="36"/>
        <v>76.336918442181599</v>
      </c>
      <c r="Z116" s="35">
        <f t="shared" si="37"/>
        <v>76.095477522774587</v>
      </c>
      <c r="AA116" s="35">
        <f t="shared" si="38"/>
        <v>-4.5855060128030658</v>
      </c>
      <c r="AB116" s="35">
        <f t="shared" si="39"/>
        <v>-4.5855060128030658</v>
      </c>
      <c r="AC116" s="35">
        <f t="shared" si="40"/>
        <v>-4.58550601280308</v>
      </c>
      <c r="AF116">
        <v>1.99</v>
      </c>
      <c r="AG116">
        <v>1.9</v>
      </c>
      <c r="AJ116" t="s">
        <v>175</v>
      </c>
    </row>
    <row r="117" spans="1:36" ht="15" x14ac:dyDescent="0.25">
      <c r="A117">
        <v>2.09</v>
      </c>
      <c r="B117">
        <v>3.54</v>
      </c>
      <c r="C117">
        <v>3.51</v>
      </c>
      <c r="D117" s="20">
        <f t="shared" si="28"/>
        <v>4.5855060128030756E-2</v>
      </c>
      <c r="E117" s="17">
        <f>IF(OR($A117="",$B117="",$C117=""),"",A117*'MPTO_working_3-way'!$I116)</f>
        <v>2.185837075667584</v>
      </c>
      <c r="F117" s="21">
        <f>IF(OR($A117="",$B117="",$C117=""),"",B117*'MPTO_working_3-way'!$I116)</f>
        <v>3.7023269128532288</v>
      </c>
      <c r="G117" s="22">
        <f>IF(OR($A117="",$B117="",$C117=""),"",C117*'MPTO_working_3-way'!$I116)</f>
        <v>3.6709512610493875</v>
      </c>
      <c r="H117" s="17">
        <f>IF(OR($A117="",$B117="",$C117=""),"",'MPTO_working_3-way'!E116)</f>
        <v>2.1589697835018309</v>
      </c>
      <c r="I117" s="21">
        <f>IF(OR($A117="",$B117="",$C117=""),"",'MPTO_working_3-way'!F116)</f>
        <v>3.7425029853168246</v>
      </c>
      <c r="J117" s="22">
        <f>IF(OR($A117="",$B117="",$C117=""),"",'MPTO_working_3-way'!G116)</f>
        <v>3.708988808657145</v>
      </c>
      <c r="K117" s="17">
        <f>IF(OR($A117="",$B117="",$C117=""),"",'OddsRatio_working_3-way'!H116)</f>
        <v>2.1697751247187131</v>
      </c>
      <c r="L117" s="21">
        <f>IF(OR($A117="",$B117="",$C117=""),"",'OddsRatio_working_3-way'!I116)</f>
        <v>3.7258979970509465</v>
      </c>
      <c r="M117" s="22">
        <f>IF(OR($A117="",$B117="",$C117=""),"",'OddsRatio_working_3-way'!J116)</f>
        <v>3.6937023514164862</v>
      </c>
      <c r="N117" s="23">
        <f t="shared" si="29"/>
        <v>45.749063877260227</v>
      </c>
      <c r="O117" s="24">
        <f t="shared" si="30"/>
        <v>27.010040537704484</v>
      </c>
      <c r="P117" s="24">
        <f t="shared" si="31"/>
        <v>27.24089558503529</v>
      </c>
      <c r="Q117" t="s">
        <v>345</v>
      </c>
      <c r="R117" t="s">
        <v>346</v>
      </c>
      <c r="S117" s="48" t="s">
        <v>438</v>
      </c>
      <c r="T117" s="35">
        <v>100</v>
      </c>
      <c r="U117" s="35">
        <f t="shared" si="32"/>
        <v>52.830188679245275</v>
      </c>
      <c r="V117" s="35">
        <f t="shared" si="33"/>
        <v>71.83098591549296</v>
      </c>
      <c r="W117" s="35">
        <f t="shared" si="34"/>
        <v>70.760233918128648</v>
      </c>
      <c r="X117" s="35">
        <f t="shared" si="35"/>
        <v>57.408780166378378</v>
      </c>
      <c r="Y117" s="35">
        <f t="shared" si="36"/>
        <v>76.409577402626056</v>
      </c>
      <c r="Z117" s="35">
        <f t="shared" si="37"/>
        <v>75.338825405261758</v>
      </c>
      <c r="AA117" s="35">
        <f t="shared" si="38"/>
        <v>-4.578591487133103</v>
      </c>
      <c r="AB117" s="35">
        <f t="shared" si="39"/>
        <v>-4.5785914871330959</v>
      </c>
      <c r="AC117" s="35">
        <f t="shared" si="40"/>
        <v>-4.5785914871331101</v>
      </c>
      <c r="AF117">
        <v>1.95</v>
      </c>
      <c r="AG117">
        <v>1.88</v>
      </c>
      <c r="AJ117" t="s">
        <v>444</v>
      </c>
    </row>
    <row r="118" spans="1:36" ht="15" x14ac:dyDescent="0.25">
      <c r="A118">
        <v>2.12</v>
      </c>
      <c r="B118">
        <v>3.55</v>
      </c>
      <c r="C118">
        <v>3.42</v>
      </c>
      <c r="D118" s="20">
        <f t="shared" si="28"/>
        <v>4.5785914871331101E-2</v>
      </c>
      <c r="E118" s="17">
        <f>IF(OR($A118="",$B118="",$C118=""),"",A118*'MPTO_working_3-way'!$I117)</f>
        <v>2.2170661395272222</v>
      </c>
      <c r="F118" s="21">
        <f>IF(OR($A118="",$B118="",$C118=""),"",B118*'MPTO_working_3-way'!$I117)</f>
        <v>3.7125399977932254</v>
      </c>
      <c r="G118" s="22">
        <f>IF(OR($A118="",$B118="",$C118=""),"",C118*'MPTO_working_3-way'!$I117)</f>
        <v>3.5765878288599522</v>
      </c>
      <c r="H118" s="17">
        <f>IF(OR($A118="",$B118="",$C118=""),"",'MPTO_working_3-way'!E117)</f>
        <v>2.1908869804440525</v>
      </c>
      <c r="I118" s="21">
        <f>IF(OR($A118="",$B118="",$C118=""),"",'MPTO_working_3-way'!F117)</f>
        <v>3.7533568725963313</v>
      </c>
      <c r="J118" s="22">
        <f>IF(OR($A118="",$B118="",$C118=""),"",'MPTO_working_3-way'!G117)</f>
        <v>3.6083407478298577</v>
      </c>
      <c r="K118" s="17">
        <f>IF(OR($A118="",$B118="",$C118=""),"",'OddsRatio_working_3-way'!H117)</f>
        <v>2.2015233665449432</v>
      </c>
      <c r="L118" s="21">
        <f>IF(OR($A118="",$B118="",$C118=""),"",'OddsRatio_working_3-way'!I117)</f>
        <v>3.7356112363300049</v>
      </c>
      <c r="M118" s="22">
        <f>IF(OR($A118="",$B118="",$C118=""),"",'OddsRatio_working_3-way'!J117)</f>
        <v>3.5961487027131804</v>
      </c>
      <c r="N118" s="23">
        <f t="shared" si="29"/>
        <v>45.104653495508472</v>
      </c>
      <c r="O118" s="24">
        <f t="shared" si="30"/>
        <v>26.935736735345913</v>
      </c>
      <c r="P118" s="24">
        <f t="shared" si="31"/>
        <v>27.959609769145612</v>
      </c>
      <c r="Q118" t="s">
        <v>347</v>
      </c>
      <c r="R118" t="s">
        <v>348</v>
      </c>
      <c r="S118" s="48" t="s">
        <v>438</v>
      </c>
      <c r="T118" s="35">
        <v>100</v>
      </c>
      <c r="U118" s="35">
        <f t="shared" si="32"/>
        <v>58.677685950413228</v>
      </c>
      <c r="V118" s="35">
        <f t="shared" si="33"/>
        <v>71.264367816091948</v>
      </c>
      <c r="W118" s="35">
        <f t="shared" si="34"/>
        <v>65.753424657534239</v>
      </c>
      <c r="X118" s="35">
        <f t="shared" si="35"/>
        <v>62.982207526373799</v>
      </c>
      <c r="Y118" s="35">
        <f t="shared" si="36"/>
        <v>75.568889392052526</v>
      </c>
      <c r="Z118" s="35">
        <f t="shared" si="37"/>
        <v>70.057946233494818</v>
      </c>
      <c r="AA118" s="35">
        <f t="shared" si="38"/>
        <v>-4.3045215759605711</v>
      </c>
      <c r="AB118" s="35">
        <f t="shared" si="39"/>
        <v>-4.3045215759605782</v>
      </c>
      <c r="AC118" s="35">
        <f t="shared" si="40"/>
        <v>-4.3045215759605782</v>
      </c>
      <c r="AF118">
        <v>1.93</v>
      </c>
      <c r="AG118">
        <v>1.91</v>
      </c>
      <c r="AJ118" t="s">
        <v>444</v>
      </c>
    </row>
    <row r="119" spans="1:36" ht="15" x14ac:dyDescent="0.25">
      <c r="A119">
        <v>2.42</v>
      </c>
      <c r="B119">
        <v>3.48</v>
      </c>
      <c r="C119">
        <v>2.92</v>
      </c>
      <c r="D119" s="20">
        <f t="shared" si="28"/>
        <v>4.3045215759605737E-2</v>
      </c>
      <c r="E119" s="17">
        <f>IF(OR($A119="",$B119="",$C119=""),"",A119*'MPTO_working_3-way'!$I118)</f>
        <v>2.5241694221382458</v>
      </c>
      <c r="F119" s="21">
        <f>IF(OR($A119="",$B119="",$C119=""),"",B119*'MPTO_working_3-way'!$I118)</f>
        <v>3.629797350843428</v>
      </c>
      <c r="G119" s="22">
        <f>IF(OR($A119="",$B119="",$C119=""),"",C119*'MPTO_working_3-way'!$I118)</f>
        <v>3.0456920300180488</v>
      </c>
      <c r="H119" s="17">
        <f>IF(OR($A119="",$B119="",$C119=""),"",'MPTO_working_3-way'!E118)</f>
        <v>2.507052745247512</v>
      </c>
      <c r="I119" s="21">
        <f>IF(OR($A119="",$B119="",$C119=""),"",'MPTO_working_3-way'!F118)</f>
        <v>3.6628974445341247</v>
      </c>
      <c r="J119" s="22">
        <f>IF(OR($A119="",$B119="",$C119=""),"",'MPTO_working_3-way'!G118)</f>
        <v>3.0476901193211412</v>
      </c>
      <c r="K119" s="17">
        <f>IF(OR($A119="",$B119="",$C119=""),"",'OddsRatio_working_3-way'!H118)</f>
        <v>2.5148375462174148</v>
      </c>
      <c r="L119" s="21">
        <f>IF(OR($A119="",$B119="",$C119=""),"",'OddsRatio_working_3-way'!I118)</f>
        <v>3.6456317708585835</v>
      </c>
      <c r="M119" s="22">
        <f>IF(OR($A119="",$B119="",$C119=""),"",'OddsRatio_working_3-way'!J118)</f>
        <v>3.0482310484066453</v>
      </c>
      <c r="N119" s="23">
        <f t="shared" si="29"/>
        <v>39.616992077849169</v>
      </c>
      <c r="O119" s="24">
        <f t="shared" si="30"/>
        <v>27.54974736448132</v>
      </c>
      <c r="P119" s="24">
        <f t="shared" si="31"/>
        <v>32.833260557669512</v>
      </c>
      <c r="Q119" t="s">
        <v>349</v>
      </c>
      <c r="R119" t="s">
        <v>350</v>
      </c>
      <c r="S119" s="48" t="s">
        <v>438</v>
      </c>
      <c r="T119" s="35">
        <v>100</v>
      </c>
      <c r="U119" s="35">
        <f t="shared" si="32"/>
        <v>54.545454545454554</v>
      </c>
      <c r="V119" s="35">
        <f t="shared" si="33"/>
        <v>71.83098591549296</v>
      </c>
      <c r="W119" s="35">
        <f t="shared" si="34"/>
        <v>69.135802469135797</v>
      </c>
      <c r="X119" s="35">
        <f t="shared" si="35"/>
        <v>59.033211615371236</v>
      </c>
      <c r="Y119" s="35">
        <f t="shared" si="36"/>
        <v>76.318742985409642</v>
      </c>
      <c r="Z119" s="35">
        <f t="shared" si="37"/>
        <v>73.623559539052494</v>
      </c>
      <c r="AA119" s="35">
        <f t="shared" si="38"/>
        <v>-4.4877570699166824</v>
      </c>
      <c r="AB119" s="35">
        <f t="shared" si="39"/>
        <v>-4.4877570699166824</v>
      </c>
      <c r="AC119" s="35">
        <f t="shared" si="40"/>
        <v>-4.4877570699166967</v>
      </c>
      <c r="AF119">
        <v>1.99</v>
      </c>
      <c r="AG119">
        <v>1.85</v>
      </c>
      <c r="AJ119" t="s">
        <v>444</v>
      </c>
    </row>
    <row r="120" spans="1:36" ht="15" x14ac:dyDescent="0.25">
      <c r="A120">
        <v>2.2000000000000002</v>
      </c>
      <c r="B120">
        <v>3.55</v>
      </c>
      <c r="C120">
        <v>3.24</v>
      </c>
      <c r="D120" s="20">
        <f t="shared" si="28"/>
        <v>4.4877570699166869E-2</v>
      </c>
      <c r="E120" s="17">
        <f>IF(OR($A120="",$B120="",$C120=""),"",A120*'MPTO_working_3-way'!$I119)</f>
        <v>2.2987306555381672</v>
      </c>
      <c r="F120" s="21">
        <f>IF(OR($A120="",$B120="",$C120=""),"",B120*'MPTO_working_3-way'!$I119)</f>
        <v>3.7093153759820421</v>
      </c>
      <c r="G120" s="22">
        <f>IF(OR($A120="",$B120="",$C120=""),"",C120*'MPTO_working_3-way'!$I119)</f>
        <v>3.3854033290653009</v>
      </c>
      <c r="H120" s="17">
        <f>IF(OR($A120="",$B120="",$C120=""),"",'MPTO_working_3-way'!E119)</f>
        <v>2.2748663486203342</v>
      </c>
      <c r="I120" s="21">
        <f>IF(OR($A120="",$B120="",$C120=""),"",'MPTO_working_3-way'!F119)</f>
        <v>3.7490962248869035</v>
      </c>
      <c r="J120" s="22">
        <f>IF(OR($A120="",$B120="",$C120=""),"",'MPTO_working_3-way'!G119)</f>
        <v>3.4050344481125308</v>
      </c>
      <c r="K120" s="17">
        <f>IF(OR($A120="",$B120="",$C120=""),"",'OddsRatio_working_3-way'!H119)</f>
        <v>2.2848446073418645</v>
      </c>
      <c r="L120" s="21">
        <f>IF(OR($A120="",$B120="",$C120=""),"",'OddsRatio_working_3-way'!I119)</f>
        <v>3.7302947906014614</v>
      </c>
      <c r="M120" s="22">
        <f>IF(OR($A120="",$B120="",$C120=""),"",'OddsRatio_working_3-way'!J119)</f>
        <v>3.3983766003714804</v>
      </c>
      <c r="N120" s="23">
        <f t="shared" si="29"/>
        <v>43.502269288956128</v>
      </c>
      <c r="O120" s="24">
        <f t="shared" si="30"/>
        <v>26.959152798789717</v>
      </c>
      <c r="P120" s="24">
        <f t="shared" si="31"/>
        <v>29.538577912254162</v>
      </c>
      <c r="Q120" t="s">
        <v>351</v>
      </c>
      <c r="R120" t="s">
        <v>352</v>
      </c>
      <c r="S120" s="48" t="s">
        <v>438</v>
      </c>
      <c r="T120" s="35">
        <v>100</v>
      </c>
      <c r="U120" s="35">
        <f t="shared" si="32"/>
        <v>24.81203007518797</v>
      </c>
      <c r="V120" s="35">
        <f t="shared" si="33"/>
        <v>80.98859315589354</v>
      </c>
      <c r="W120" s="35">
        <f t="shared" si="34"/>
        <v>87.834549878345499</v>
      </c>
      <c r="X120" s="35">
        <f t="shared" si="35"/>
        <v>31.176856965760969</v>
      </c>
      <c r="Y120" s="35">
        <f t="shared" si="36"/>
        <v>87.353420046466525</v>
      </c>
      <c r="Z120" s="35">
        <f t="shared" si="37"/>
        <v>94.199376768918498</v>
      </c>
      <c r="AA120" s="35">
        <f t="shared" si="38"/>
        <v>-6.3648268905729992</v>
      </c>
      <c r="AB120" s="35">
        <f t="shared" si="39"/>
        <v>-6.364826890572985</v>
      </c>
      <c r="AC120" s="35">
        <f t="shared" si="40"/>
        <v>-6.3648268905729992</v>
      </c>
      <c r="AF120">
        <v>1.8</v>
      </c>
      <c r="AG120">
        <v>2.0299999999999998</v>
      </c>
      <c r="AJ120" t="s">
        <v>444</v>
      </c>
    </row>
    <row r="121" spans="1:36" ht="15" x14ac:dyDescent="0.25">
      <c r="A121">
        <v>1.33</v>
      </c>
      <c r="B121">
        <v>5.26</v>
      </c>
      <c r="C121">
        <v>8.2200000000000006</v>
      </c>
      <c r="D121" s="20">
        <f t="shared" si="28"/>
        <v>6.3648268905730054E-2</v>
      </c>
      <c r="E121" s="17">
        <f>IF(OR($A121="",$B121="",$C121=""),"",A121*'MPTO_working_3-way'!$I120)</f>
        <v>1.4146521976446211</v>
      </c>
      <c r="F121" s="21">
        <f>IF(OR($A121="",$B121="",$C121=""),"",B121*'MPTO_working_3-way'!$I120)</f>
        <v>5.5947898944441397</v>
      </c>
      <c r="G121" s="22">
        <f>IF(OR($A121="",$B121="",$C121=""),"",C121*'MPTO_working_3-way'!$I120)</f>
        <v>8.7431887704051015</v>
      </c>
      <c r="H121" s="17">
        <f>IF(OR($A121="",$B121="",$C121=""),"",'MPTO_working_3-way'!E120)</f>
        <v>1.3686188648834228</v>
      </c>
      <c r="I121" s="21">
        <f>IF(OR($A121="",$B121="",$C121=""),"",'MPTO_working_3-way'!F120)</f>
        <v>5.920733966566174</v>
      </c>
      <c r="J121" s="22">
        <f>IF(OR($A121="",$B121="",$C121=""),"",'MPTO_working_3-way'!G120)</f>
        <v>9.9563502076148644</v>
      </c>
      <c r="K121" s="17">
        <f>IF(OR($A121="",$B121="",$C121=""),"",'OddsRatio_working_3-way'!H120)</f>
        <v>1.3811686973223161</v>
      </c>
      <c r="L121" s="21">
        <f>IF(OR($A121="",$B121="",$C121=""),"",'OddsRatio_working_3-way'!I120)</f>
        <v>5.9205413654335342</v>
      </c>
      <c r="M121" s="22">
        <f>IF(OR($A121="",$B121="",$C121=""),"",'OddsRatio_working_3-way'!J120)</f>
        <v>9.3395090747488556</v>
      </c>
      <c r="N121" s="23">
        <f t="shared" si="29"/>
        <v>70.68875315536836</v>
      </c>
      <c r="O121" s="24">
        <f t="shared" si="30"/>
        <v>17.873772185672994</v>
      </c>
      <c r="P121" s="24">
        <f t="shared" si="31"/>
        <v>11.437474658958628</v>
      </c>
      <c r="Q121" t="s">
        <v>353</v>
      </c>
      <c r="R121" t="s">
        <v>354</v>
      </c>
      <c r="S121" s="48" t="s">
        <v>438</v>
      </c>
      <c r="T121" s="35">
        <v>100</v>
      </c>
      <c r="U121" s="35">
        <f t="shared" si="32"/>
        <v>58.847736625514408</v>
      </c>
      <c r="V121" s="35">
        <f t="shared" si="33"/>
        <v>72.899728997289984</v>
      </c>
      <c r="W121" s="35">
        <f t="shared" si="34"/>
        <v>61.685823754789276</v>
      </c>
      <c r="X121" s="35">
        <f t="shared" si="35"/>
        <v>65.414447247920762</v>
      </c>
      <c r="Y121" s="35">
        <f t="shared" si="36"/>
        <v>79.466439619696331</v>
      </c>
      <c r="Z121" s="35">
        <f t="shared" si="37"/>
        <v>68.25253437719563</v>
      </c>
      <c r="AA121" s="35">
        <f t="shared" si="38"/>
        <v>-6.5667106224063545</v>
      </c>
      <c r="AB121" s="35">
        <f t="shared" si="39"/>
        <v>-6.5667106224063474</v>
      </c>
      <c r="AC121" s="35">
        <f t="shared" si="40"/>
        <v>-6.5667106224063545</v>
      </c>
      <c r="AF121">
        <v>1.59</v>
      </c>
      <c r="AG121">
        <v>2.29</v>
      </c>
      <c r="AJ121" t="s">
        <v>449</v>
      </c>
    </row>
    <row r="122" spans="1:36" ht="15" x14ac:dyDescent="0.25">
      <c r="A122">
        <v>2.4300000000000002</v>
      </c>
      <c r="B122">
        <v>3.69</v>
      </c>
      <c r="C122">
        <v>2.61</v>
      </c>
      <c r="D122" s="20">
        <f t="shared" si="28"/>
        <v>6.5667106224063687E-2</v>
      </c>
      <c r="E122" s="17">
        <f>IF(OR($A122="",$B122="",$C122=""),"",A122*'MPTO_working_3-way'!$I121)</f>
        <v>2.5895710681244748</v>
      </c>
      <c r="F122" s="21">
        <f>IF(OR($A122="",$B122="",$C122=""),"",B122*'MPTO_working_3-way'!$I121)</f>
        <v>3.9323116219667948</v>
      </c>
      <c r="G122" s="22">
        <f>IF(OR($A122="",$B122="",$C122=""),"",C122*'MPTO_working_3-way'!$I121)</f>
        <v>2.7813911472448063</v>
      </c>
      <c r="H122" s="17">
        <f>IF(OR($A122="",$B122="",$C122=""),"",'MPTO_working_3-way'!E121)</f>
        <v>2.5665137818415471</v>
      </c>
      <c r="I122" s="21">
        <f>IF(OR($A122="",$B122="",$C122=""),"",'MPTO_working_3-way'!F121)</f>
        <v>4.0142316616263836</v>
      </c>
      <c r="J122" s="22">
        <f>IF(OR($A122="",$B122="",$C122=""),"",'MPTO_working_3-way'!G121)</f>
        <v>2.7681451934837948</v>
      </c>
      <c r="K122" s="17">
        <f>IF(OR($A122="",$B122="",$C122=""),"",'OddsRatio_working_3-way'!H121)</f>
        <v>2.5780886241249177</v>
      </c>
      <c r="L122" s="21">
        <f>IF(OR($A122="",$B122="",$C122=""),"",'OddsRatio_working_3-way'!I121)</f>
        <v>3.9685723069202989</v>
      </c>
      <c r="M122" s="22">
        <f>IF(OR($A122="",$B122="",$C122=""),"",'OddsRatio_working_3-way'!J121)</f>
        <v>2.7767291502385429</v>
      </c>
      <c r="N122" s="23">
        <f t="shared" si="29"/>
        <v>38.616433907112693</v>
      </c>
      <c r="O122" s="24">
        <f t="shared" si="30"/>
        <v>25.430334524196162</v>
      </c>
      <c r="P122" s="24">
        <f t="shared" si="31"/>
        <v>35.953231568691123</v>
      </c>
      <c r="Q122" t="s">
        <v>355</v>
      </c>
      <c r="R122" t="s">
        <v>356</v>
      </c>
      <c r="S122" s="48" t="s">
        <v>438</v>
      </c>
      <c r="T122" s="35">
        <v>100</v>
      </c>
      <c r="U122" s="35">
        <f t="shared" si="32"/>
        <v>21.259842519685037</v>
      </c>
      <c r="V122" s="35">
        <f t="shared" si="33"/>
        <v>82.363315696649025</v>
      </c>
      <c r="W122" s="35">
        <f t="shared" si="34"/>
        <v>90.40307101727447</v>
      </c>
      <c r="X122" s="35">
        <f t="shared" si="35"/>
        <v>27.233613286076498</v>
      </c>
      <c r="Y122" s="35">
        <f t="shared" si="36"/>
        <v>88.337086463040478</v>
      </c>
      <c r="Z122" s="35">
        <f t="shared" si="37"/>
        <v>96.376841783665924</v>
      </c>
      <c r="AA122" s="35">
        <f t="shared" si="38"/>
        <v>-5.9737707663914605</v>
      </c>
      <c r="AB122" s="35">
        <f t="shared" si="39"/>
        <v>-5.9737707663914534</v>
      </c>
      <c r="AC122" s="35">
        <f t="shared" si="40"/>
        <v>-5.9737707663914534</v>
      </c>
      <c r="AF122">
        <v>1.77</v>
      </c>
      <c r="AG122">
        <v>2.04</v>
      </c>
      <c r="AJ122" t="s">
        <v>449</v>
      </c>
    </row>
    <row r="123" spans="1:36" ht="15" x14ac:dyDescent="0.25">
      <c r="A123">
        <v>1.27</v>
      </c>
      <c r="B123">
        <v>5.67</v>
      </c>
      <c r="C123">
        <v>10.42</v>
      </c>
      <c r="D123" s="20">
        <f t="shared" si="28"/>
        <v>5.9737707663914508E-2</v>
      </c>
      <c r="E123" s="17">
        <f>IF(OR($A123="",$B123="",$C123=""),"",A123*'MPTO_working_3-way'!$I122)</f>
        <v>1.3458668887331715</v>
      </c>
      <c r="F123" s="21">
        <f>IF(OR($A123="",$B123="",$C123=""),"",B123*'MPTO_working_3-way'!$I122)</f>
        <v>6.0087128024543954</v>
      </c>
      <c r="G123" s="22">
        <f>IF(OR($A123="",$B123="",$C123=""),"",C123*'MPTO_working_3-way'!$I122)</f>
        <v>11.042466913857989</v>
      </c>
      <c r="H123" s="17">
        <f>IF(OR($A123="",$B123="",$C123=""),"",'MPTO_working_3-way'!E122)</f>
        <v>1.3029502608208507</v>
      </c>
      <c r="I123" s="21">
        <f>IF(OR($A123="",$B123="",$C123=""),"",'MPTO_working_3-way'!F122)</f>
        <v>6.3916438690599122</v>
      </c>
      <c r="J123" s="22">
        <f>IF(OR($A123="",$B123="",$C123=""),"",'MPTO_working_3-way'!G122)</f>
        <v>13.148082010806064</v>
      </c>
      <c r="K123" s="17">
        <f>IF(OR($A123="",$B123="",$C123=""),"",'OddsRatio_working_3-way'!H122)</f>
        <v>1.314142734372878</v>
      </c>
      <c r="L123" s="21">
        <f>IF(OR($A123="",$B123="",$C123=""),"",'OddsRatio_working_3-way'!I122)</f>
        <v>6.4335058130419993</v>
      </c>
      <c r="M123" s="22">
        <f>IF(OR($A123="",$B123="",$C123=""),"",'OddsRatio_working_3-way'!J122)</f>
        <v>11.960090954787074</v>
      </c>
      <c r="N123" s="23">
        <f t="shared" si="29"/>
        <v>74.301553026634991</v>
      </c>
      <c r="O123" s="24">
        <f t="shared" si="30"/>
        <v>16.642499531539055</v>
      </c>
      <c r="P123" s="24">
        <f t="shared" si="31"/>
        <v>9.0559474418259533</v>
      </c>
      <c r="Q123" t="s">
        <v>357</v>
      </c>
      <c r="R123" t="s">
        <v>358</v>
      </c>
      <c r="S123" s="48" t="s">
        <v>438</v>
      </c>
      <c r="T123" s="35">
        <v>100</v>
      </c>
      <c r="U123" s="35">
        <f t="shared" si="32"/>
        <v>38.650306748466257</v>
      </c>
      <c r="V123" s="35">
        <f t="shared" si="33"/>
        <v>75.609756097560975</v>
      </c>
      <c r="W123" s="35">
        <f t="shared" si="34"/>
        <v>79.423868312757207</v>
      </c>
      <c r="X123" s="35">
        <f t="shared" si="35"/>
        <v>44.966375589681824</v>
      </c>
      <c r="Y123" s="35">
        <f t="shared" si="36"/>
        <v>81.925824938776543</v>
      </c>
      <c r="Z123" s="35">
        <f t="shared" si="37"/>
        <v>85.739937153972761</v>
      </c>
      <c r="AA123" s="35">
        <f t="shared" si="38"/>
        <v>-6.3160688412155679</v>
      </c>
      <c r="AB123" s="35">
        <f t="shared" si="39"/>
        <v>-6.3160688412155679</v>
      </c>
      <c r="AC123" s="35">
        <f t="shared" si="40"/>
        <v>-6.3160688412155537</v>
      </c>
      <c r="AF123">
        <v>1.68</v>
      </c>
      <c r="AG123">
        <v>2.16</v>
      </c>
      <c r="AJ123" t="s">
        <v>449</v>
      </c>
    </row>
    <row r="124" spans="1:36" ht="15" x14ac:dyDescent="0.25">
      <c r="A124">
        <v>1.63</v>
      </c>
      <c r="B124">
        <v>4.0999999999999996</v>
      </c>
      <c r="C124">
        <v>4.8600000000000003</v>
      </c>
      <c r="D124" s="20">
        <f t="shared" si="28"/>
        <v>6.3160688412155608E-2</v>
      </c>
      <c r="E124" s="17">
        <f>IF(OR($A124="",$B124="",$C124=""),"",A124*'MPTO_working_3-way'!$I123)</f>
        <v>1.7329519221118135</v>
      </c>
      <c r="F124" s="21">
        <f>IF(OR($A124="",$B124="",$C124=""),"",B124*'MPTO_working_3-way'!$I123)</f>
        <v>4.3589588224898375</v>
      </c>
      <c r="G124" s="22">
        <f>IF(OR($A124="",$B124="",$C124=""),"",C124*'MPTO_working_3-way'!$I123)</f>
        <v>5.1669609456830763</v>
      </c>
      <c r="H124" s="17">
        <f>IF(OR($A124="",$B124="",$C124=""),"",'MPTO_working_3-way'!E123)</f>
        <v>1.6879250425020846</v>
      </c>
      <c r="I124" s="21">
        <f>IF(OR($A124="",$B124="",$C124=""),"",'MPTO_working_3-way'!F123)</f>
        <v>4.4873459402652109</v>
      </c>
      <c r="J124" s="22">
        <f>IF(OR($A124="",$B124="",$C124=""),"",'MPTO_working_3-way'!G123)</f>
        <v>5.4139578765589604</v>
      </c>
      <c r="K124" s="17">
        <f>IF(OR($A124="",$B124="",$C124=""),"",'OddsRatio_working_3-way'!H123)</f>
        <v>1.7028456688386124</v>
      </c>
      <c r="L124" s="21">
        <f>IF(OR($A124="",$B124="",$C124=""),"",'OddsRatio_working_3-way'!I123)</f>
        <v>4.4584469419042838</v>
      </c>
      <c r="M124" s="22">
        <f>IF(OR($A124="",$B124="",$C124=""),"",'OddsRatio_working_3-way'!J123)</f>
        <v>5.3063242566937214</v>
      </c>
      <c r="N124" s="23">
        <f t="shared" si="29"/>
        <v>57.705005386495543</v>
      </c>
      <c r="O124" s="24">
        <f t="shared" si="30"/>
        <v>22.941258239021401</v>
      </c>
      <c r="P124" s="24">
        <f t="shared" si="31"/>
        <v>19.35373637448307</v>
      </c>
      <c r="Q124" t="s">
        <v>359</v>
      </c>
      <c r="R124" t="s">
        <v>360</v>
      </c>
      <c r="S124" s="48" t="s">
        <v>438</v>
      </c>
      <c r="T124" s="35">
        <v>100</v>
      </c>
      <c r="U124" s="35">
        <f t="shared" si="32"/>
        <v>64.912280701754383</v>
      </c>
      <c r="V124" s="35">
        <f t="shared" si="33"/>
        <v>70.149253731343279</v>
      </c>
      <c r="W124" s="35">
        <f t="shared" si="34"/>
        <v>58.50622406639004</v>
      </c>
      <c r="X124" s="35">
        <f t="shared" si="35"/>
        <v>71.344522202266674</v>
      </c>
      <c r="Y124" s="35">
        <f t="shared" si="36"/>
        <v>76.58149523185557</v>
      </c>
      <c r="Z124" s="35">
        <f t="shared" si="37"/>
        <v>64.938465566902323</v>
      </c>
      <c r="AA124" s="35">
        <f t="shared" si="38"/>
        <v>-6.4322415005122906</v>
      </c>
      <c r="AB124" s="35">
        <f t="shared" si="39"/>
        <v>-6.4322415005122906</v>
      </c>
      <c r="AC124" s="35">
        <f t="shared" si="40"/>
        <v>-6.4322415005122835</v>
      </c>
      <c r="AF124">
        <v>1.7</v>
      </c>
      <c r="AG124">
        <v>2.14</v>
      </c>
      <c r="AJ124" t="s">
        <v>449</v>
      </c>
    </row>
    <row r="125" spans="1:36" ht="15" x14ac:dyDescent="0.25">
      <c r="A125">
        <v>2.85</v>
      </c>
      <c r="B125">
        <v>3.35</v>
      </c>
      <c r="C125">
        <v>2.41</v>
      </c>
      <c r="D125" s="20">
        <f t="shared" si="28"/>
        <v>6.4322415005122924E-2</v>
      </c>
      <c r="E125" s="17">
        <f>IF(OR($A125="",$B125="",$C125=""),"",A125*'MPTO_working_3-way'!$I124)</f>
        <v>3.0333188827646005</v>
      </c>
      <c r="F125" s="21">
        <f>IF(OR($A125="",$B125="",$C125=""),"",B125*'MPTO_working_3-way'!$I124)</f>
        <v>3.5654800902671617</v>
      </c>
      <c r="G125" s="22">
        <f>IF(OR($A125="",$B125="",$C125=""),"",C125*'MPTO_working_3-way'!$I124)</f>
        <v>2.5650170201623466</v>
      </c>
      <c r="H125" s="17">
        <f>IF(OR($A125="",$B125="",$C125=""),"",'MPTO_working_3-way'!E124)</f>
        <v>3.0354873853778344</v>
      </c>
      <c r="I125" s="21">
        <f>IF(OR($A125="",$B125="",$C125=""),"",'MPTO_working_3-way'!F124)</f>
        <v>3.6092397705155039</v>
      </c>
      <c r="J125" s="22">
        <f>IF(OR($A125="",$B125="",$C125=""),"",'MPTO_working_3-way'!G124)</f>
        <v>2.541315730617332</v>
      </c>
      <c r="K125" s="17">
        <f>IF(OR($A125="",$B125="",$C125=""),"",'OddsRatio_working_3-way'!H124)</f>
        <v>3.0363331855498128</v>
      </c>
      <c r="L125" s="21">
        <f>IF(OR($A125="",$B125="",$C125=""),"",'OddsRatio_working_3-way'!I124)</f>
        <v>3.5866935059686815</v>
      </c>
      <c r="M125" s="22">
        <f>IF(OR($A125="",$B125="",$C125=""),"",'OddsRatio_working_3-way'!J124)</f>
        <v>2.5520161035812081</v>
      </c>
      <c r="N125" s="23">
        <f t="shared" si="29"/>
        <v>32.96719002021274</v>
      </c>
      <c r="O125" s="24">
        <f t="shared" si="30"/>
        <v>28.04671389779293</v>
      </c>
      <c r="P125" s="24">
        <f t="shared" si="31"/>
        <v>38.986096081994319</v>
      </c>
      <c r="Q125" t="s">
        <v>361</v>
      </c>
      <c r="R125" t="s">
        <v>362</v>
      </c>
      <c r="S125" s="48" t="s">
        <v>438</v>
      </c>
      <c r="T125" s="35">
        <v>100</v>
      </c>
      <c r="U125" s="35">
        <f t="shared" si="32"/>
        <v>55.156950672645742</v>
      </c>
      <c r="V125" s="35">
        <f t="shared" si="33"/>
        <v>71.509971509971507</v>
      </c>
      <c r="W125" s="35">
        <f t="shared" si="34"/>
        <v>66.88741721854305</v>
      </c>
      <c r="X125" s="35">
        <f t="shared" si="35"/>
        <v>61.602611271485451</v>
      </c>
      <c r="Y125" s="35">
        <f t="shared" si="36"/>
        <v>77.95563210881123</v>
      </c>
      <c r="Z125" s="35">
        <f t="shared" si="37"/>
        <v>73.333077817382758</v>
      </c>
      <c r="AA125" s="35">
        <f t="shared" si="38"/>
        <v>-6.4456605988397087</v>
      </c>
      <c r="AB125" s="35">
        <f t="shared" si="39"/>
        <v>-6.4456605988397229</v>
      </c>
      <c r="AC125" s="35">
        <f t="shared" si="40"/>
        <v>-6.4456605988397087</v>
      </c>
      <c r="AF125">
        <v>1.94</v>
      </c>
      <c r="AG125">
        <v>1.88</v>
      </c>
      <c r="AJ125" t="s">
        <v>449</v>
      </c>
    </row>
    <row r="126" spans="1:36" ht="15" x14ac:dyDescent="0.25">
      <c r="A126">
        <v>2.23</v>
      </c>
      <c r="B126">
        <v>3.51</v>
      </c>
      <c r="C126">
        <v>3.02</v>
      </c>
      <c r="D126" s="20">
        <f t="shared" si="28"/>
        <v>6.4456605988397087E-2</v>
      </c>
      <c r="E126" s="17">
        <f>IF(OR($A126="",$B126="",$C126=""),"",A126*'MPTO_working_3-way'!$I125)</f>
        <v>2.3737382313541255</v>
      </c>
      <c r="F126" s="21">
        <f>IF(OR($A126="",$B126="",$C126=""),"",B126*'MPTO_working_3-way'!$I125)</f>
        <v>3.7362426870192738</v>
      </c>
      <c r="G126" s="22">
        <f>IF(OR($A126="",$B126="",$C126=""),"",C126*'MPTO_working_3-way'!$I125)</f>
        <v>3.2146589500849592</v>
      </c>
      <c r="H126" s="17">
        <f>IF(OR($A126="",$B126="",$C126=""),"",'MPTO_working_3-way'!E125)</f>
        <v>2.3422222967930781</v>
      </c>
      <c r="I126" s="21">
        <f>IF(OR($A126="",$B126="",$C126=""),"",'MPTO_working_3-way'!F125)</f>
        <v>3.796294632814968</v>
      </c>
      <c r="J126" s="22">
        <f>IF(OR($A126="",$B126="",$C126=""),"",'MPTO_working_3-way'!G125)</f>
        <v>3.229553854164855</v>
      </c>
      <c r="K126" s="17">
        <f>IF(OR($A126="",$B126="",$C126=""),"",'OddsRatio_working_3-way'!H125)</f>
        <v>2.3555749514346265</v>
      </c>
      <c r="L126" s="21">
        <f>IF(OR($A126="",$B126="",$C126=""),"",'OddsRatio_working_3-way'!I125)</f>
        <v>3.7662545756917996</v>
      </c>
      <c r="M126" s="22">
        <f>IF(OR($A126="",$B126="",$C126=""),"",'OddsRatio_working_3-way'!J125)</f>
        <v>3.2262287820308511</v>
      </c>
      <c r="N126" s="23">
        <f t="shared" si="29"/>
        <v>42.127644354008602</v>
      </c>
      <c r="O126" s="24">
        <f t="shared" si="30"/>
        <v>26.764856669355897</v>
      </c>
      <c r="P126" s="24">
        <f t="shared" si="31"/>
        <v>31.107498976635494</v>
      </c>
      <c r="Q126" t="s">
        <v>363</v>
      </c>
      <c r="R126" t="s">
        <v>364</v>
      </c>
      <c r="S126" s="48" t="s">
        <v>438</v>
      </c>
      <c r="T126" s="35">
        <v>100</v>
      </c>
      <c r="U126" s="35">
        <f t="shared" si="32"/>
        <v>61.089494163424128</v>
      </c>
      <c r="V126" s="35">
        <f t="shared" si="33"/>
        <v>71.014492753623188</v>
      </c>
      <c r="W126" s="35">
        <f t="shared" si="34"/>
        <v>61.389961389961393</v>
      </c>
      <c r="X126" s="35">
        <f t="shared" si="35"/>
        <v>67.595545856415427</v>
      </c>
      <c r="Y126" s="35">
        <f t="shared" si="36"/>
        <v>77.520544446614494</v>
      </c>
      <c r="Z126" s="35">
        <f t="shared" si="37"/>
        <v>67.896013082952692</v>
      </c>
      <c r="AA126" s="35">
        <f t="shared" si="38"/>
        <v>-6.5060516929912993</v>
      </c>
      <c r="AB126" s="35">
        <f t="shared" si="39"/>
        <v>-6.5060516929913064</v>
      </c>
      <c r="AC126" s="35">
        <f t="shared" si="40"/>
        <v>-6.5060516929912993</v>
      </c>
      <c r="AF126">
        <v>1.9</v>
      </c>
      <c r="AG126">
        <v>1.92</v>
      </c>
      <c r="AJ126" t="s">
        <v>450</v>
      </c>
    </row>
    <row r="127" spans="1:36" ht="15" x14ac:dyDescent="0.25">
      <c r="A127">
        <v>2.57</v>
      </c>
      <c r="B127">
        <v>3.45</v>
      </c>
      <c r="C127">
        <v>2.59</v>
      </c>
      <c r="D127" s="20">
        <f t="shared" si="28"/>
        <v>6.5060516929912993E-2</v>
      </c>
      <c r="E127" s="17">
        <f>IF(OR($A127="",$B127="",$C127=""),"",A127*'MPTO_working_3-way'!$I126)</f>
        <v>2.7372055285098762</v>
      </c>
      <c r="F127" s="21">
        <f>IF(OR($A127="",$B127="",$C127=""),"",B127*'MPTO_working_3-way'!$I126)</f>
        <v>3.6744587834082001</v>
      </c>
      <c r="G127" s="22">
        <f>IF(OR($A127="",$B127="",$C127=""),"",C127*'MPTO_working_3-way'!$I126)</f>
        <v>2.7585067388484745</v>
      </c>
      <c r="H127" s="17">
        <f>IF(OR($A127="",$B127="",$C127=""),"",'MPTO_working_3-way'!E126)</f>
        <v>2.7216941001527508</v>
      </c>
      <c r="I127" s="21">
        <f>IF(OR($A127="",$B127="",$C127=""),"",'MPTO_working_3-way'!F126)</f>
        <v>3.7290024511720952</v>
      </c>
      <c r="J127" s="22">
        <f>IF(OR($A127="",$B127="",$C127=""),"",'MPTO_working_3-way'!G126)</f>
        <v>2.7441350846938124</v>
      </c>
      <c r="K127" s="17">
        <f>IF(OR($A127="",$B127="",$C127=""),"",'OddsRatio_working_3-way'!H126)</f>
        <v>2.7298977491427605</v>
      </c>
      <c r="L127" s="21">
        <f>IF(OR($A127="",$B127="",$C127=""),"",'OddsRatio_working_3-way'!I126)</f>
        <v>3.6995219652227784</v>
      </c>
      <c r="M127" s="22">
        <f>IF(OR($A127="",$B127="",$C127=""),"",'OddsRatio_working_3-way'!J126)</f>
        <v>2.7519346631445791</v>
      </c>
      <c r="N127" s="23">
        <f t="shared" si="29"/>
        <v>36.533610267271236</v>
      </c>
      <c r="O127" s="24">
        <f t="shared" si="30"/>
        <v>27.214892286054219</v>
      </c>
      <c r="P127" s="24">
        <f t="shared" si="31"/>
        <v>36.251497446674549</v>
      </c>
      <c r="Q127" t="s">
        <v>365</v>
      </c>
      <c r="R127" t="s">
        <v>366</v>
      </c>
      <c r="S127" s="48" t="s">
        <v>438</v>
      </c>
      <c r="T127" s="35">
        <v>100</v>
      </c>
      <c r="U127" s="35">
        <f t="shared" si="32"/>
        <v>50.73891625615763</v>
      </c>
      <c r="V127" s="35">
        <f t="shared" si="33"/>
        <v>71.751412429378533</v>
      </c>
      <c r="W127" s="35">
        <f t="shared" si="34"/>
        <v>71.181556195965413</v>
      </c>
      <c r="X127" s="35">
        <f t="shared" si="35"/>
        <v>57.067031374656054</v>
      </c>
      <c r="Y127" s="35">
        <f t="shared" si="36"/>
        <v>78.07952754787695</v>
      </c>
      <c r="Z127" s="35">
        <f t="shared" si="37"/>
        <v>77.509671314463844</v>
      </c>
      <c r="AA127" s="35">
        <f t="shared" si="38"/>
        <v>-6.3281151184984239</v>
      </c>
      <c r="AB127" s="35">
        <f t="shared" si="39"/>
        <v>-6.3281151184984168</v>
      </c>
      <c r="AC127" s="35">
        <f t="shared" si="40"/>
        <v>-6.328115118498431</v>
      </c>
      <c r="AF127">
        <v>1.74</v>
      </c>
      <c r="AG127">
        <v>2.08</v>
      </c>
      <c r="AJ127" t="s">
        <v>450</v>
      </c>
    </row>
    <row r="128" spans="1:36" ht="15" x14ac:dyDescent="0.25">
      <c r="A128">
        <v>2.0299999999999998</v>
      </c>
      <c r="B128">
        <v>3.54</v>
      </c>
      <c r="C128">
        <v>3.47</v>
      </c>
      <c r="D128" s="20">
        <f t="shared" si="28"/>
        <v>6.328115118498423E-2</v>
      </c>
      <c r="E128" s="17">
        <f>IF(OR($A128="",$B128="",$C128=""),"",A128*'MPTO_working_3-way'!$I127)</f>
        <v>2.1584607369055178</v>
      </c>
      <c r="F128" s="21">
        <f>IF(OR($A128="",$B128="",$C128=""),"",B128*'MPTO_working_3-way'!$I127)</f>
        <v>3.7640152751948444</v>
      </c>
      <c r="G128" s="22">
        <f>IF(OR($A128="",$B128="",$C128=""),"",C128*'MPTO_working_3-way'!$I127)</f>
        <v>3.6895855946118954</v>
      </c>
      <c r="H128" s="17">
        <f>IF(OR($A128="",$B128="",$C128=""),"",'MPTO_working_3-way'!E127)</f>
        <v>2.1208137664247642</v>
      </c>
      <c r="I128" s="21">
        <f>IF(OR($A128="",$B128="",$C128=""),"",'MPTO_working_3-way'!F127)</f>
        <v>3.8256694660830353</v>
      </c>
      <c r="J128" s="22">
        <f>IF(OR($A128="",$B128="",$C128=""),"",'MPTO_working_3-way'!G127)</f>
        <v>3.7440462039855236</v>
      </c>
      <c r="K128" s="17">
        <f>IF(OR($A128="",$B128="",$C128=""),"",'OddsRatio_working_3-way'!H127)</f>
        <v>2.135538745302842</v>
      </c>
      <c r="L128" s="21">
        <f>IF(OR($A128="",$B128="",$C128=""),"",'OddsRatio_working_3-way'!I127)</f>
        <v>3.8002605952128357</v>
      </c>
      <c r="M128" s="22">
        <f>IF(OR($A128="",$B128="",$C128=""),"",'OddsRatio_working_3-way'!J127)</f>
        <v>3.7230880591242919</v>
      </c>
      <c r="N128" s="23">
        <f t="shared" si="29"/>
        <v>46.329311573841842</v>
      </c>
      <c r="O128" s="24">
        <f t="shared" si="30"/>
        <v>26.567373586129641</v>
      </c>
      <c r="P128" s="24">
        <f t="shared" si="31"/>
        <v>27.10331484002851</v>
      </c>
      <c r="Q128" t="s">
        <v>367</v>
      </c>
      <c r="R128" t="s">
        <v>368</v>
      </c>
      <c r="S128" s="48" t="s">
        <v>438</v>
      </c>
      <c r="T128" s="35">
        <v>100</v>
      </c>
      <c r="U128" s="35">
        <f t="shared" si="32"/>
        <v>35.483870967741936</v>
      </c>
      <c r="V128" s="35">
        <f t="shared" si="33"/>
        <v>73.753280839895012</v>
      </c>
      <c r="W128" s="35">
        <f t="shared" si="34"/>
        <v>79.423868312757207</v>
      </c>
      <c r="X128" s="35">
        <f t="shared" si="35"/>
        <v>46.822850847347787</v>
      </c>
      <c r="Y128" s="35">
        <f t="shared" si="36"/>
        <v>85.092260719500857</v>
      </c>
      <c r="Z128" s="35">
        <f t="shared" si="37"/>
        <v>90.762848192363037</v>
      </c>
      <c r="AA128" s="35">
        <f t="shared" si="38"/>
        <v>-11.338979879605851</v>
      </c>
      <c r="AB128" s="35">
        <f t="shared" si="39"/>
        <v>-11.338979879605844</v>
      </c>
      <c r="AC128" s="35">
        <f t="shared" si="40"/>
        <v>-11.33897987960583</v>
      </c>
      <c r="AF128">
        <v>1.82</v>
      </c>
      <c r="AG128">
        <v>2.0099999999999998</v>
      </c>
      <c r="AJ128" t="s">
        <v>450</v>
      </c>
    </row>
    <row r="129" spans="1:36" ht="15" x14ac:dyDescent="0.25">
      <c r="A129">
        <v>1.55</v>
      </c>
      <c r="B129">
        <v>3.81</v>
      </c>
      <c r="C129">
        <v>4.8600000000000003</v>
      </c>
      <c r="D129" s="20">
        <f t="shared" si="28"/>
        <v>0.11338979879605837</v>
      </c>
      <c r="E129" s="17">
        <f>IF(OR($A129="",$B129="",$C129=""),"",A129*'MPTO_working_3-way'!$I128)</f>
        <v>1.7257541881338905</v>
      </c>
      <c r="F129" s="21">
        <f>IF(OR($A129="",$B129="",$C129=""),"",B129*'MPTO_working_3-way'!$I128)</f>
        <v>4.2420151334129823</v>
      </c>
      <c r="G129" s="22">
        <f>IF(OR($A129="",$B129="",$C129=""),"",C129*'MPTO_working_3-way'!$I128)</f>
        <v>5.411074422148844</v>
      </c>
      <c r="H129" s="17">
        <f>IF(OR($A129="",$B129="",$C129=""),"",'MPTO_working_3-way'!E128)</f>
        <v>1.6464572525744603</v>
      </c>
      <c r="I129" s="21">
        <f>IF(OR($A129="",$B129="",$C129=""),"",'MPTO_working_3-way'!F128)</f>
        <v>4.4509608092788531</v>
      </c>
      <c r="J129" s="22">
        <f>IF(OR($A129="",$B129="",$C129=""),"",'MPTO_working_3-way'!G128)</f>
        <v>5.9536313115702866</v>
      </c>
      <c r="K129" s="17">
        <f>IF(OR($A129="",$B129="",$C129=""),"",'OddsRatio_working_3-way'!H128)</f>
        <v>1.6703113852742182</v>
      </c>
      <c r="L129" s="21">
        <f>IF(OR($A129="",$B129="",$C129=""),"",'OddsRatio_working_3-way'!I128)</f>
        <v>4.4246818047646412</v>
      </c>
      <c r="M129" s="22">
        <f>IF(OR($A129="",$B129="",$C129=""),"",'OddsRatio_working_3-way'!J128)</f>
        <v>5.7043671766517852</v>
      </c>
      <c r="N129" s="23">
        <f t="shared" si="29"/>
        <v>57.945680032295321</v>
      </c>
      <c r="O129" s="24">
        <f t="shared" si="30"/>
        <v>23.573701850408856</v>
      </c>
      <c r="P129" s="24">
        <f t="shared" si="31"/>
        <v>18.480618117295833</v>
      </c>
      <c r="Q129" t="s">
        <v>369</v>
      </c>
      <c r="R129" t="s">
        <v>370</v>
      </c>
      <c r="S129" s="48" t="s">
        <v>438</v>
      </c>
      <c r="T129" s="35">
        <v>100</v>
      </c>
      <c r="U129" s="35">
        <f t="shared" si="32"/>
        <v>60.629921259842511</v>
      </c>
      <c r="V129" s="35">
        <f t="shared" si="33"/>
        <v>72.29916897506925</v>
      </c>
      <c r="W129" s="35">
        <f t="shared" si="34"/>
        <v>60.474308300395251</v>
      </c>
      <c r="X129" s="35">
        <f t="shared" si="35"/>
        <v>67.226522724535499</v>
      </c>
      <c r="Y129" s="35">
        <f t="shared" si="36"/>
        <v>78.895770439762231</v>
      </c>
      <c r="Z129" s="35">
        <f t="shared" si="37"/>
        <v>67.070909765088231</v>
      </c>
      <c r="AA129" s="35">
        <f t="shared" si="38"/>
        <v>-6.5966014646929878</v>
      </c>
      <c r="AB129" s="35">
        <f t="shared" si="39"/>
        <v>-6.5966014646929807</v>
      </c>
      <c r="AC129" s="35">
        <f t="shared" si="40"/>
        <v>-6.5966014646929807</v>
      </c>
      <c r="AF129">
        <v>1.65</v>
      </c>
      <c r="AG129">
        <v>2.09</v>
      </c>
      <c r="AJ129" t="s">
        <v>450</v>
      </c>
    </row>
    <row r="130" spans="1:36" ht="15" x14ac:dyDescent="0.25">
      <c r="A130">
        <v>2.54</v>
      </c>
      <c r="B130">
        <v>3.61</v>
      </c>
      <c r="C130">
        <v>2.5299999999999998</v>
      </c>
      <c r="D130" s="20">
        <f t="shared" si="28"/>
        <v>6.596601464692986E-2</v>
      </c>
      <c r="E130" s="17">
        <f>IF(OR($A130="",$B130="",$C130=""),"",A130*'MPTO_working_3-way'!$I129)</f>
        <v>2.7075536772032018</v>
      </c>
      <c r="F130" s="21">
        <f>IF(OR($A130="",$B130="",$C130=""),"",B130*'MPTO_working_3-way'!$I129)</f>
        <v>3.8481373128754166</v>
      </c>
      <c r="G130" s="22">
        <f>IF(OR($A130="",$B130="",$C130=""),"",C130*'MPTO_working_3-way'!$I129)</f>
        <v>2.6968940170567324</v>
      </c>
      <c r="H130" s="17">
        <f>IF(OR($A130="",$B130="",$C130=""),"",'MPTO_working_3-way'!E129)</f>
        <v>2.6902539824570808</v>
      </c>
      <c r="I130" s="21">
        <f>IF(OR($A130="",$B130="",$C130=""),"",'MPTO_working_3-way'!F129)</f>
        <v>3.9212666330183401</v>
      </c>
      <c r="J130" s="22">
        <f>IF(OR($A130="",$B130="",$C130=""),"",'MPTO_working_3-way'!G129)</f>
        <v>2.6790384989815572</v>
      </c>
      <c r="K130" s="17">
        <f>IF(OR($A130="",$B130="",$C130=""),"",'OddsRatio_working_3-way'!H129)</f>
        <v>2.6997818770259303</v>
      </c>
      <c r="L130" s="21">
        <f>IF(OR($A130="",$B130="",$C130=""),"",'OddsRatio_working_3-way'!I129)</f>
        <v>3.8807991552192709</v>
      </c>
      <c r="M130" s="22">
        <f>IF(OR($A130="",$B130="",$C130=""),"",'OddsRatio_working_3-way'!J129)</f>
        <v>2.6887443323699172</v>
      </c>
      <c r="N130" s="23">
        <f t="shared" si="29"/>
        <v>36.93370914193514</v>
      </c>
      <c r="O130" s="24">
        <f t="shared" si="30"/>
        <v>25.986598676043009</v>
      </c>
      <c r="P130" s="24">
        <f t="shared" si="31"/>
        <v>37.079692182021837</v>
      </c>
      <c r="Q130" t="s">
        <v>371</v>
      </c>
      <c r="R130" t="s">
        <v>372</v>
      </c>
      <c r="S130" s="48" t="s">
        <v>438</v>
      </c>
      <c r="T130" s="35">
        <v>100</v>
      </c>
      <c r="U130" s="35">
        <f t="shared" si="32"/>
        <v>50</v>
      </c>
      <c r="V130" s="35">
        <f t="shared" si="33"/>
        <v>72.972972972972968</v>
      </c>
      <c r="W130" s="35">
        <f t="shared" si="34"/>
        <v>74.093264248704671</v>
      </c>
      <c r="X130" s="35">
        <f t="shared" si="35"/>
        <v>52.933762778322361</v>
      </c>
      <c r="Y130" s="35">
        <f t="shared" si="36"/>
        <v>75.906735751295344</v>
      </c>
      <c r="Z130" s="35">
        <f t="shared" si="37"/>
        <v>77.027027027027017</v>
      </c>
      <c r="AA130" s="35">
        <f t="shared" si="38"/>
        <v>-2.933762778322361</v>
      </c>
      <c r="AB130" s="35">
        <f t="shared" si="39"/>
        <v>-2.9337627783223752</v>
      </c>
      <c r="AC130" s="35">
        <f t="shared" si="40"/>
        <v>-2.9337627783223468</v>
      </c>
      <c r="AF130">
        <v>1.63</v>
      </c>
      <c r="AG130">
        <v>2.25</v>
      </c>
      <c r="AJ130" t="s">
        <v>450</v>
      </c>
    </row>
    <row r="131" spans="1:36" s="35" customFormat="1" ht="15" x14ac:dyDescent="0.25">
      <c r="A131">
        <v>2</v>
      </c>
      <c r="B131">
        <v>3.7</v>
      </c>
      <c r="C131">
        <v>3.86</v>
      </c>
      <c r="D131" s="20">
        <f t="shared" si="28"/>
        <v>2.9337627783223574E-2</v>
      </c>
      <c r="E131" s="17">
        <f>IF(OR($A131="",$B131="",$C131=""),"",A131*'MPTO_working_3-way'!$I130)</f>
        <v>2.0586752555664471</v>
      </c>
      <c r="F131" s="21">
        <f>IF(OR($A131="",$B131="",$C131=""),"",B131*'MPTO_working_3-way'!$I130)</f>
        <v>3.8085492227979274</v>
      </c>
      <c r="G131" s="22">
        <f>IF(OR($A131="",$B131="",$C131=""),"",C131*'MPTO_working_3-way'!$I130)</f>
        <v>3.973243243243243</v>
      </c>
      <c r="H131" s="17">
        <f>IF(OR($A131="",$B131="",$C131=""),"",'MPTO_working_3-way'!E130)</f>
        <v>2.0398971624452487</v>
      </c>
      <c r="I131" s="21">
        <f>IF(OR($A131="",$B131="",$C131=""),"",'MPTO_working_3-way'!F130)</f>
        <v>3.838903324074904</v>
      </c>
      <c r="J131" s="22">
        <f>IF(OR($A131="",$B131="",$C131=""),"",'MPTO_working_3-way'!G130)</f>
        <v>4.0114221514839432</v>
      </c>
      <c r="K131" s="17">
        <f>IF(OR($A131="",$B131="",$C131=""),"",'OddsRatio_working_3-way'!H130)</f>
        <v>2.0472941625264083</v>
      </c>
      <c r="L131" s="21">
        <f>IF(OR($A131="",$B131="",$C131=""),"",'OddsRatio_working_3-way'!I130)</f>
        <v>3.8276942388213033</v>
      </c>
      <c r="M131" s="22">
        <f>IF(OR($A131="",$B131="",$C131=""),"",'OddsRatio_working_3-way'!J130)</f>
        <v>3.9952613048255281</v>
      </c>
      <c r="N131" s="23">
        <f t="shared" si="29"/>
        <v>48.574926875722738</v>
      </c>
      <c r="O131" s="24">
        <f t="shared" si="30"/>
        <v>26.256717230120401</v>
      </c>
      <c r="P131" s="24">
        <f t="shared" si="31"/>
        <v>25.168355894156864</v>
      </c>
      <c r="Q131" t="s">
        <v>373</v>
      </c>
      <c r="R131" t="s">
        <v>374</v>
      </c>
      <c r="S131" s="48" t="s">
        <v>438</v>
      </c>
      <c r="T131" s="35">
        <v>100</v>
      </c>
      <c r="U131" s="35">
        <f t="shared" si="32"/>
        <v>23.076923076923073</v>
      </c>
      <c r="V131" s="35">
        <f t="shared" si="33"/>
        <v>83.050847457627114</v>
      </c>
      <c r="W131" s="35">
        <f t="shared" si="34"/>
        <v>90.85923217550274</v>
      </c>
      <c r="X131" s="35">
        <f t="shared" si="35"/>
        <v>26.089920366870139</v>
      </c>
      <c r="Y131" s="35">
        <f t="shared" si="36"/>
        <v>86.063844747574166</v>
      </c>
      <c r="Z131" s="35">
        <f t="shared" si="37"/>
        <v>93.872229465449792</v>
      </c>
      <c r="AA131" s="35">
        <f t="shared" si="38"/>
        <v>-3.0129972899470658</v>
      </c>
      <c r="AB131" s="35">
        <f t="shared" si="39"/>
        <v>-3.0129972899470516</v>
      </c>
      <c r="AC131" s="35">
        <f t="shared" si="40"/>
        <v>-3.0129972899470516</v>
      </c>
      <c r="AD131" s="36"/>
      <c r="AE131" s="36"/>
      <c r="AF131">
        <v>1.89</v>
      </c>
      <c r="AG131">
        <v>2</v>
      </c>
      <c r="AH131" s="36"/>
      <c r="AI131" s="36"/>
      <c r="AJ131" t="s">
        <v>445</v>
      </c>
    </row>
    <row r="132" spans="1:36" ht="15" x14ac:dyDescent="0.25">
      <c r="A132">
        <v>1.3</v>
      </c>
      <c r="B132">
        <v>5.9</v>
      </c>
      <c r="C132">
        <v>10.94</v>
      </c>
      <c r="D132" s="20">
        <f t="shared" ref="D132:D182" si="41">IF(OR($A132="",$B132="",$C132=""),"",(1/A132)+(1/B132)+(1/C132)-1)</f>
        <v>3.0129972899470614E-2</v>
      </c>
      <c r="E132" s="17">
        <f>IF(OR($A132="",$B132="",$C132=""),"",A132*'MPTO_working_3-way'!$I131)</f>
        <v>1.3391689647693119</v>
      </c>
      <c r="F132" s="21">
        <f>IF(OR($A132="",$B132="",$C132=""),"",B132*'MPTO_working_3-way'!$I131)</f>
        <v>6.077766840106877</v>
      </c>
      <c r="G132" s="22">
        <f>IF(OR($A132="",$B132="",$C132=""),"",C132*'MPTO_working_3-way'!$I131)</f>
        <v>11.269621903520209</v>
      </c>
      <c r="H132" s="17">
        <f>IF(OR($A132="",$B132="",$C132=""),"",'MPTO_working_3-way'!E131)</f>
        <v>1.3171977575194993</v>
      </c>
      <c r="I132" s="21">
        <f>IF(OR($A132="",$B132="",$C132=""),"",'MPTO_working_3-way'!F131)</f>
        <v>6.2716292372775797</v>
      </c>
      <c r="J132" s="22">
        <f>IF(OR($A132="",$B132="",$C132=""),"",'MPTO_working_3-way'!G131)</f>
        <v>12.290394398929781</v>
      </c>
      <c r="K132" s="17">
        <f>IF(OR($A132="",$B132="",$C132=""),"",'OddsRatio_working_3-way'!H131)</f>
        <v>1.3235367610811331</v>
      </c>
      <c r="L132" s="21">
        <f>IF(OR($A132="",$B132="",$C132=""),"",'OddsRatio_working_3-way'!I131)</f>
        <v>6.2844337643251693</v>
      </c>
      <c r="M132" s="22">
        <f>IF(OR($A132="",$B132="",$C132=""),"",'OddsRatio_working_3-way'!J131)</f>
        <v>11.7198513504882</v>
      </c>
      <c r="N132" s="23">
        <f t="shared" si="29"/>
        <v>74.673176149378733</v>
      </c>
      <c r="O132" s="24">
        <f t="shared" si="30"/>
        <v>16.45341169393091</v>
      </c>
      <c r="P132" s="24">
        <f t="shared" si="31"/>
        <v>8.8734121566903443</v>
      </c>
      <c r="Q132" t="s">
        <v>375</v>
      </c>
      <c r="R132" t="s">
        <v>376</v>
      </c>
      <c r="S132" s="48" t="s">
        <v>438</v>
      </c>
      <c r="T132" s="35">
        <v>100</v>
      </c>
      <c r="U132" s="35">
        <f t="shared" si="32"/>
        <v>64.788732394366207</v>
      </c>
      <c r="V132" s="35">
        <f t="shared" si="33"/>
        <v>71.181556195965413</v>
      </c>
      <c r="W132" s="35">
        <f t="shared" si="34"/>
        <v>61.389961389961393</v>
      </c>
      <c r="X132" s="35">
        <f t="shared" si="35"/>
        <v>67.428482414073201</v>
      </c>
      <c r="Y132" s="35">
        <f t="shared" si="36"/>
        <v>73.821306215672422</v>
      </c>
      <c r="Z132" s="35">
        <f t="shared" si="37"/>
        <v>64.029711409668394</v>
      </c>
      <c r="AA132" s="35">
        <f t="shared" si="38"/>
        <v>-2.6397500197069945</v>
      </c>
      <c r="AB132" s="35">
        <f t="shared" si="39"/>
        <v>-2.6397500197070087</v>
      </c>
      <c r="AC132" s="35">
        <f t="shared" si="40"/>
        <v>-2.6397500197070016</v>
      </c>
      <c r="AF132">
        <v>1.57</v>
      </c>
      <c r="AG132">
        <v>2.5099999999999998</v>
      </c>
      <c r="AJ132" t="s">
        <v>445</v>
      </c>
    </row>
    <row r="133" spans="1:36" ht="15" x14ac:dyDescent="0.25">
      <c r="A133">
        <v>2.84</v>
      </c>
      <c r="B133">
        <v>3.47</v>
      </c>
      <c r="C133">
        <v>2.59</v>
      </c>
      <c r="D133" s="20">
        <f t="shared" si="41"/>
        <v>2.639750019706999E-2</v>
      </c>
      <c r="E133" s="17">
        <f>IF(OR($A133="",$B133="",$C133=""),"",A133*'MPTO_working_3-way'!$I132)</f>
        <v>2.9149689005596788</v>
      </c>
      <c r="F133" s="21">
        <f>IF(OR($A133="",$B133="",$C133=""),"",B133*'MPTO_working_3-way'!$I132)</f>
        <v>3.561599325683833</v>
      </c>
      <c r="G133" s="22">
        <f>IF(OR($A133="",$B133="",$C133=""),"",C133*'MPTO_working_3-way'!$I132)</f>
        <v>2.6583695255104112</v>
      </c>
      <c r="H133" s="17">
        <f>IF(OR($A133="",$B133="",$C133=""),"",'MPTO_working_3-way'!E132)</f>
        <v>2.9127895432052764</v>
      </c>
      <c r="I133" s="21">
        <f>IF(OR($A133="",$B133="",$C133=""),"",'MPTO_working_3-way'!F132)</f>
        <v>3.5792867509383428</v>
      </c>
      <c r="J133" s="22">
        <f>IF(OR($A133="",$B133="",$C133=""),"",'MPTO_working_3-way'!G132)</f>
        <v>2.6504022480366647</v>
      </c>
      <c r="K133" s="17">
        <f>IF(OR($A133="",$B133="",$C133=""),"",'OddsRatio_working_3-way'!H132)</f>
        <v>2.9143830402705673</v>
      </c>
      <c r="L133" s="21">
        <f>IF(OR($A133="",$B133="",$C133=""),"",'OddsRatio_working_3-way'!I132)</f>
        <v>3.5698511464501652</v>
      </c>
      <c r="M133" s="22">
        <f>IF(OR($A133="",$B133="",$C133=""),"",'OddsRatio_working_3-way'!J132)</f>
        <v>2.6542766489294585</v>
      </c>
      <c r="N133" s="23">
        <f t="shared" ref="N133:N182" si="42">(1/E133)* 100</f>
        <v>34.305683323345178</v>
      </c>
      <c r="O133" s="24">
        <f t="shared" ref="O133:O182" si="43">(1/F133)* 100</f>
        <v>28.077273959164351</v>
      </c>
      <c r="P133" s="24">
        <f t="shared" ref="P133:P182" si="44">(1/G133)* 100</f>
        <v>37.61704271749047</v>
      </c>
      <c r="Q133" t="s">
        <v>377</v>
      </c>
      <c r="R133" t="s">
        <v>378</v>
      </c>
      <c r="S133" s="48" t="s">
        <v>438</v>
      </c>
      <c r="T133" s="35">
        <v>100</v>
      </c>
      <c r="U133" s="35">
        <f t="shared" ref="U133:U182" si="45">(1/A134)*((T133*A134)-T133)</f>
        <v>45.355191256830594</v>
      </c>
      <c r="V133" s="35">
        <f t="shared" ref="V133:V182" si="46">(1/B134)*((T133*B134)-T133)</f>
        <v>74.811083123425689</v>
      </c>
      <c r="W133" s="35">
        <f t="shared" ref="W133:W182" si="47">(1/C134)*((T133*C134)-T133)</f>
        <v>75</v>
      </c>
      <c r="X133" s="35">
        <f t="shared" ref="X133:X182" si="48">((1/B134)+(1/C134))*T133</f>
        <v>50.188916876574311</v>
      </c>
      <c r="Y133" s="35">
        <f t="shared" ref="Y133:Y182" si="49">((1/A134)+(1/C134))*T133</f>
        <v>79.644808743169392</v>
      </c>
      <c r="Z133" s="35">
        <f t="shared" ref="Z133:Z182" si="50">((1/A134)+(1/B134))*T133</f>
        <v>79.833725619743703</v>
      </c>
      <c r="AA133" s="35">
        <f t="shared" ref="AA133:AA182" si="51">U133-X133</f>
        <v>-4.8337256197437171</v>
      </c>
      <c r="AB133" s="35">
        <f t="shared" ref="AB133:AB182" si="52">V133-Y133</f>
        <v>-4.8337256197437029</v>
      </c>
      <c r="AC133" s="35">
        <f t="shared" ref="AC133:AC182" si="53">W133-Z133</f>
        <v>-4.8337256197437029</v>
      </c>
      <c r="AF133">
        <v>1.94</v>
      </c>
      <c r="AG133">
        <v>1.94</v>
      </c>
      <c r="AJ133" t="s">
        <v>445</v>
      </c>
    </row>
    <row r="134" spans="1:36" s="35" customFormat="1" ht="15" x14ac:dyDescent="0.25">
      <c r="A134">
        <v>1.83</v>
      </c>
      <c r="B134">
        <v>3.97</v>
      </c>
      <c r="C134">
        <v>4</v>
      </c>
      <c r="D134" s="20">
        <f t="shared" si="41"/>
        <v>4.8337256197437117E-2</v>
      </c>
      <c r="E134" s="17">
        <f>IF(OR($A134="",$B134="",$C134=""),"",A134*'MPTO_working_3-way'!$I133)</f>
        <v>1.9184571788413101</v>
      </c>
      <c r="F134" s="21">
        <f>IF(OR($A134="",$B134="",$C134=""),"",B134*'MPTO_working_3-way'!$I133)</f>
        <v>4.1618989071038257</v>
      </c>
      <c r="G134" s="22">
        <f>IF(OR($A134="",$B134="",$C134=""),"",C134*'MPTO_working_3-way'!$I133)</f>
        <v>4.1933490247897485</v>
      </c>
      <c r="H134" s="17">
        <f>IF(OR($A134="",$B134="",$C134=""),"",'MPTO_working_3-way'!E133)</f>
        <v>1.8855982333844488</v>
      </c>
      <c r="I134" s="21">
        <f>IF(OR($A134="",$B134="",$C134=""),"",'MPTO_working_3-way'!F133)</f>
        <v>4.2413002972469398</v>
      </c>
      <c r="J134" s="22">
        <f>IF(OR($A134="",$B134="",$C134=""),"",'MPTO_working_3-way'!G133)</f>
        <v>4.275558345512148</v>
      </c>
      <c r="K134" s="17">
        <f>IF(OR($A134="",$B134="",$C134=""),"",'OddsRatio_working_3-way'!H133)</f>
        <v>1.8976181894834341</v>
      </c>
      <c r="L134" s="21">
        <f>IF(OR($A134="",$B134="",$C134=""),"",'OddsRatio_working_3-way'!I133)</f>
        <v>4.2119590635732509</v>
      </c>
      <c r="M134" s="22">
        <f>IF(OR($A134="",$B134="",$C134=""),"",'OddsRatio_working_3-way'!J133)</f>
        <v>4.2444030945184359</v>
      </c>
      <c r="N134" s="23">
        <f t="shared" si="42"/>
        <v>52.125218692864941</v>
      </c>
      <c r="O134" s="24">
        <f t="shared" si="43"/>
        <v>24.027493755149333</v>
      </c>
      <c r="P134" s="24">
        <f t="shared" si="44"/>
        <v>23.847287551985712</v>
      </c>
      <c r="Q134" t="s">
        <v>379</v>
      </c>
      <c r="R134" t="s">
        <v>380</v>
      </c>
      <c r="S134" s="48" t="s">
        <v>438</v>
      </c>
      <c r="T134" s="35">
        <v>100</v>
      </c>
      <c r="U134" s="35">
        <f t="shared" si="45"/>
        <v>70.149253731343279</v>
      </c>
      <c r="V134" s="35">
        <f t="shared" si="46"/>
        <v>73.544973544973558</v>
      </c>
      <c r="W134" s="35">
        <f t="shared" si="47"/>
        <v>51.690821256038639</v>
      </c>
      <c r="X134" s="35">
        <f t="shared" si="48"/>
        <v>74.76420519898781</v>
      </c>
      <c r="Y134" s="35">
        <f t="shared" si="49"/>
        <v>78.159925012618075</v>
      </c>
      <c r="Z134" s="35">
        <f t="shared" si="50"/>
        <v>56.305772723683177</v>
      </c>
      <c r="AA134" s="35">
        <f t="shared" si="51"/>
        <v>-4.6149514676445307</v>
      </c>
      <c r="AB134" s="35">
        <f t="shared" si="52"/>
        <v>-4.6149514676445165</v>
      </c>
      <c r="AC134" s="35">
        <f t="shared" si="53"/>
        <v>-4.6149514676445378</v>
      </c>
      <c r="AD134" s="36"/>
      <c r="AE134" s="36"/>
      <c r="AF134">
        <v>1.74</v>
      </c>
      <c r="AG134">
        <v>2.12</v>
      </c>
      <c r="AH134" s="36"/>
      <c r="AI134" s="36"/>
      <c r="AJ134" t="s">
        <v>441</v>
      </c>
    </row>
    <row r="135" spans="1:36" ht="15" x14ac:dyDescent="0.25">
      <c r="A135">
        <v>3.35</v>
      </c>
      <c r="B135">
        <v>3.78</v>
      </c>
      <c r="C135">
        <v>2.0699999999999998</v>
      </c>
      <c r="D135" s="20">
        <f t="shared" si="41"/>
        <v>4.6149514676445236E-2</v>
      </c>
      <c r="E135" s="17">
        <f>IF(OR($A135="",$B135="",$C135=""),"",A135*'MPTO_working_3-way'!$I134)</f>
        <v>3.5046008741660915</v>
      </c>
      <c r="F135" s="21">
        <f>IF(OR($A135="",$B135="",$C135=""),"",B135*'MPTO_working_3-way'!$I134)</f>
        <v>3.9544451654769626</v>
      </c>
      <c r="G135" s="22">
        <f>IF(OR($A135="",$B135="",$C135=""),"",C135*'MPTO_working_3-way'!$I134)</f>
        <v>2.1655294953802415</v>
      </c>
      <c r="H135" s="17">
        <f>IF(OR($A135="",$B135="",$C135=""),"",'MPTO_working_3-way'!E134)</f>
        <v>3.5320176732867381</v>
      </c>
      <c r="I135" s="21">
        <f>IF(OR($A135="",$B135="",$C135=""),"",'MPTO_working_3-way'!F134)</f>
        <v>4.0133710595335979</v>
      </c>
      <c r="J135" s="22">
        <f>IF(OR($A135="",$B135="",$C135=""),"",'MPTO_working_3-way'!G134)</f>
        <v>2.1380833408783357</v>
      </c>
      <c r="K135" s="17">
        <f>IF(OR($A135="",$B135="",$C135=""),"",'OddsRatio_working_3-way'!H134)</f>
        <v>3.5237656648730127</v>
      </c>
      <c r="L135" s="21">
        <f>IF(OR($A135="",$B135="",$C135=""),"",'OddsRatio_working_3-way'!I134)</f>
        <v>3.985561084402967</v>
      </c>
      <c r="M135" s="22">
        <f>IF(OR($A135="",$B135="",$C135=""),"",'OddsRatio_working_3-way'!J134)</f>
        <v>2.1491188346443071</v>
      </c>
      <c r="N135" s="23">
        <f t="shared" si="42"/>
        <v>28.533919721684338</v>
      </c>
      <c r="O135" s="24">
        <f t="shared" si="43"/>
        <v>25.287997636942467</v>
      </c>
      <c r="P135" s="24">
        <f t="shared" si="44"/>
        <v>46.178082641373202</v>
      </c>
      <c r="Q135" t="s">
        <v>381</v>
      </c>
      <c r="R135" t="s">
        <v>382</v>
      </c>
      <c r="S135" s="48" t="s">
        <v>439</v>
      </c>
      <c r="T135" s="35">
        <v>100</v>
      </c>
      <c r="U135" s="35">
        <f t="shared" si="45"/>
        <v>61.685823754789276</v>
      </c>
      <c r="V135" s="35">
        <f t="shared" si="46"/>
        <v>71.428571428571431</v>
      </c>
      <c r="W135" s="35">
        <f t="shared" si="47"/>
        <v>62.406015037593981</v>
      </c>
      <c r="X135" s="35">
        <f t="shared" si="48"/>
        <v>66.165413533834581</v>
      </c>
      <c r="Y135" s="35">
        <f t="shared" si="49"/>
        <v>75.908161207616743</v>
      </c>
      <c r="Z135" s="35">
        <f t="shared" si="50"/>
        <v>66.885604816639301</v>
      </c>
      <c r="AA135" s="35">
        <f t="shared" si="51"/>
        <v>-4.4795897790453054</v>
      </c>
      <c r="AB135" s="35">
        <f t="shared" si="52"/>
        <v>-4.4795897790453125</v>
      </c>
      <c r="AC135" s="35">
        <f t="shared" si="53"/>
        <v>-4.4795897790453196</v>
      </c>
      <c r="AF135">
        <v>1.76</v>
      </c>
      <c r="AG135">
        <v>2.08</v>
      </c>
      <c r="AJ135" t="s">
        <v>441</v>
      </c>
    </row>
    <row r="136" spans="1:36" ht="15" x14ac:dyDescent="0.25">
      <c r="A136">
        <v>2.61</v>
      </c>
      <c r="B136">
        <v>3.5</v>
      </c>
      <c r="C136">
        <v>2.66</v>
      </c>
      <c r="D136" s="20">
        <f t="shared" si="41"/>
        <v>4.4795897790453232E-2</v>
      </c>
      <c r="E136" s="17">
        <f>IF(OR($A136="",$B136="",$C136=""),"",A136*'MPTO_working_3-way'!$I135)</f>
        <v>2.726917293233083</v>
      </c>
      <c r="F136" s="21">
        <f>IF(OR($A136="",$B136="",$C136=""),"",B136*'MPTO_working_3-way'!$I135)</f>
        <v>3.6567856422665863</v>
      </c>
      <c r="G136" s="22">
        <f>IF(OR($A136="",$B136="",$C136=""),"",C136*'MPTO_working_3-way'!$I135)</f>
        <v>2.7791570881226058</v>
      </c>
      <c r="H136" s="17">
        <f>IF(OR($A136="",$B136="",$C136=""),"",'MPTO_working_3-way'!E135)</f>
        <v>2.7158430043030384</v>
      </c>
      <c r="I136" s="21">
        <f>IF(OR($A136="",$B136="",$C136=""),"",'MPTO_working_3-way'!F135)</f>
        <v>3.6930032979892906</v>
      </c>
      <c r="J136" s="22">
        <f>IF(OR($A136="",$B136="",$C136=""),"",'MPTO_working_3-way'!G135)</f>
        <v>2.7700226093895468</v>
      </c>
      <c r="K136" s="17">
        <f>IF(OR($A136="",$B136="",$C136=""),"",'OddsRatio_working_3-way'!H135)</f>
        <v>2.7216471591206046</v>
      </c>
      <c r="L136" s="21">
        <f>IF(OR($A136="",$B136="",$C136=""),"",'OddsRatio_working_3-way'!I135)</f>
        <v>3.6733651539139811</v>
      </c>
      <c r="M136" s="22">
        <f>IF(OR($A136="",$B136="",$C136=""),"",'OddsRatio_working_3-way'!J135)</f>
        <v>2.7751144621988844</v>
      </c>
      <c r="N136" s="23">
        <f t="shared" si="42"/>
        <v>36.671445902724159</v>
      </c>
      <c r="O136" s="24">
        <f t="shared" si="43"/>
        <v>27.346421087460016</v>
      </c>
      <c r="P136" s="24">
        <f t="shared" si="44"/>
        <v>35.982133009815811</v>
      </c>
      <c r="Q136" t="s">
        <v>383</v>
      </c>
      <c r="R136" t="s">
        <v>384</v>
      </c>
      <c r="S136" s="48" t="s">
        <v>439</v>
      </c>
      <c r="T136" s="35">
        <v>100</v>
      </c>
      <c r="U136" s="35">
        <f t="shared" si="45"/>
        <v>78.586723768736618</v>
      </c>
      <c r="V136" s="35">
        <f t="shared" si="46"/>
        <v>75.369458128078819</v>
      </c>
      <c r="W136" s="35">
        <f t="shared" si="47"/>
        <v>41.176470588235297</v>
      </c>
      <c r="X136" s="35">
        <f t="shared" si="48"/>
        <v>83.454071283685892</v>
      </c>
      <c r="Y136" s="35">
        <f t="shared" si="49"/>
        <v>80.236805643028092</v>
      </c>
      <c r="Z136" s="35">
        <f t="shared" si="50"/>
        <v>46.04381810318457</v>
      </c>
      <c r="AA136" s="35">
        <f t="shared" si="51"/>
        <v>-4.8673475149492731</v>
      </c>
      <c r="AB136" s="35">
        <f t="shared" si="52"/>
        <v>-4.8673475149492731</v>
      </c>
      <c r="AC136" s="35">
        <f t="shared" si="53"/>
        <v>-4.8673475149492731</v>
      </c>
      <c r="AF136">
        <v>1.68</v>
      </c>
      <c r="AG136">
        <v>2.2200000000000002</v>
      </c>
      <c r="AJ136" t="s">
        <v>441</v>
      </c>
    </row>
    <row r="137" spans="1:36" ht="15" x14ac:dyDescent="0.25">
      <c r="A137">
        <v>4.67</v>
      </c>
      <c r="B137">
        <v>4.0599999999999996</v>
      </c>
      <c r="C137">
        <v>1.7</v>
      </c>
      <c r="D137" s="20">
        <f t="shared" si="41"/>
        <v>4.8673475149492829E-2</v>
      </c>
      <c r="E137" s="17">
        <f>IF(OR($A137="",$B137="",$C137=""),"",A137*'MPTO_working_3-way'!$I136)</f>
        <v>4.8973051289481315</v>
      </c>
      <c r="F137" s="21">
        <f>IF(OR($A137="",$B137="",$C137=""),"",B137*'MPTO_working_3-way'!$I136)</f>
        <v>4.2576143091069403</v>
      </c>
      <c r="G137" s="22">
        <f>IF(OR($A137="",$B137="",$C137=""),"",C137*'MPTO_working_3-way'!$I136)</f>
        <v>1.7827449077541377</v>
      </c>
      <c r="H137" s="17">
        <f>IF(OR($A137="",$B137="",$C137=""),"",'MPTO_working_3-way'!E136)</f>
        <v>5.0528459320462735</v>
      </c>
      <c r="I137" s="21">
        <f>IF(OR($A137="",$B137="",$C137=""),"",'MPTO_working_3-way'!F136)</f>
        <v>4.346296814025802</v>
      </c>
      <c r="J137" s="22">
        <f>IF(OR($A137="",$B137="",$C137=""),"",'MPTO_working_3-way'!G136)</f>
        <v>1.7482187325873315</v>
      </c>
      <c r="K137" s="17">
        <f>IF(OR($A137="",$B137="",$C137=""),"",'OddsRatio_working_3-way'!H136)</f>
        <v>4.985663709891889</v>
      </c>
      <c r="L137" s="21">
        <f>IF(OR($A137="",$B137="",$C137=""),"",'OddsRatio_working_3-way'!I136)</f>
        <v>4.3231964447599953</v>
      </c>
      <c r="M137" s="22">
        <f>IF(OR($A137="",$B137="",$C137=""),"",'OddsRatio_working_3-way'!J136)</f>
        <v>1.7602083370365997</v>
      </c>
      <c r="N137" s="23">
        <f t="shared" si="42"/>
        <v>20.41939339431736</v>
      </c>
      <c r="O137" s="24">
        <f t="shared" si="43"/>
        <v>23.487331810704944</v>
      </c>
      <c r="P137" s="24">
        <f t="shared" si="44"/>
        <v>56.093274794977688</v>
      </c>
      <c r="Q137" t="s">
        <v>385</v>
      </c>
      <c r="R137" t="s">
        <v>386</v>
      </c>
      <c r="S137" s="48" t="s">
        <v>439</v>
      </c>
      <c r="T137" s="35">
        <v>100</v>
      </c>
      <c r="U137" s="35">
        <f t="shared" si="45"/>
        <v>64.788732394366207</v>
      </c>
      <c r="V137" s="35">
        <f t="shared" si="46"/>
        <v>73.40425531914893</v>
      </c>
      <c r="W137" s="35">
        <f t="shared" si="47"/>
        <v>59.514170040485837</v>
      </c>
      <c r="X137" s="35">
        <f t="shared" si="48"/>
        <v>67.081574640365233</v>
      </c>
      <c r="Y137" s="35">
        <f t="shared" si="49"/>
        <v>75.69709756514797</v>
      </c>
      <c r="Z137" s="35">
        <f t="shared" si="50"/>
        <v>61.807012286484863</v>
      </c>
      <c r="AA137" s="35">
        <f t="shared" si="51"/>
        <v>-2.2928422459990259</v>
      </c>
      <c r="AB137" s="35">
        <f t="shared" si="52"/>
        <v>-2.2928422459990401</v>
      </c>
      <c r="AC137" s="35">
        <f t="shared" si="53"/>
        <v>-2.2928422459990259</v>
      </c>
      <c r="AF137">
        <v>1.76</v>
      </c>
      <c r="AG137">
        <v>2.09</v>
      </c>
      <c r="AJ137" t="s">
        <v>441</v>
      </c>
    </row>
    <row r="138" spans="1:36" ht="15" x14ac:dyDescent="0.25">
      <c r="A138">
        <v>2.84</v>
      </c>
      <c r="B138">
        <v>3.76</v>
      </c>
      <c r="C138">
        <v>2.4700000000000002</v>
      </c>
      <c r="D138" s="20">
        <f t="shared" si="41"/>
        <v>2.2928422459990383E-2</v>
      </c>
      <c r="E138" s="17">
        <f>IF(OR($A138="",$B138="",$C138=""),"",A138*'MPTO_working_3-way'!$I137)</f>
        <v>2.9051167197863728</v>
      </c>
      <c r="F138" s="21">
        <f>IF(OR($A138="",$B138="",$C138=""),"",B138*'MPTO_working_3-way'!$I137)</f>
        <v>3.8462108684495635</v>
      </c>
      <c r="G138" s="22">
        <f>IF(OR($A138="",$B138="",$C138=""),"",C138*'MPTO_working_3-way'!$I137)</f>
        <v>2.5266332034761763</v>
      </c>
      <c r="H138" s="17">
        <f>IF(OR($A138="",$B138="",$C138=""),"",'MPTO_working_3-way'!E137)</f>
        <v>2.9030115294328969</v>
      </c>
      <c r="I138" s="21">
        <f>IF(OR($A138="",$B138="",$C138=""),"",'MPTO_working_3-way'!F137)</f>
        <v>3.8712478805897241</v>
      </c>
      <c r="J138" s="22">
        <f>IF(OR($A138="",$B138="",$C138=""),"",'MPTO_working_3-way'!G137)</f>
        <v>2.5175251717697438</v>
      </c>
      <c r="K138" s="17">
        <f>IF(OR($A138="",$B138="",$C138=""),"",'OddsRatio_working_3-way'!H137)</f>
        <v>2.9049743395175631</v>
      </c>
      <c r="L138" s="21">
        <f>IF(OR($A138="",$B138="",$C138=""),"",'OddsRatio_working_3-way'!I137)</f>
        <v>3.8574615092763462</v>
      </c>
      <c r="M138" s="22">
        <f>IF(OR($A138="",$B138="",$C138=""),"",'OddsRatio_working_3-way'!J137)</f>
        <v>2.5219088473319666</v>
      </c>
      <c r="N138" s="23">
        <f t="shared" si="42"/>
        <v>34.42202487731835</v>
      </c>
      <c r="O138" s="24">
        <f t="shared" si="43"/>
        <v>25.999614534995775</v>
      </c>
      <c r="P138" s="24">
        <f t="shared" si="44"/>
        <v>39.578360587685872</v>
      </c>
      <c r="Q138" t="s">
        <v>106</v>
      </c>
      <c r="R138" t="s">
        <v>99</v>
      </c>
      <c r="S138" s="48" t="s">
        <v>439</v>
      </c>
      <c r="T138" s="35">
        <v>100</v>
      </c>
      <c r="U138" s="35">
        <f t="shared" si="45"/>
        <v>51.456310679611654</v>
      </c>
      <c r="V138" s="35">
        <f t="shared" si="46"/>
        <v>69.879518072289159</v>
      </c>
      <c r="W138" s="35">
        <f t="shared" si="47"/>
        <v>76.470588235294116</v>
      </c>
      <c r="X138" s="35">
        <f t="shared" si="48"/>
        <v>53.649893692416725</v>
      </c>
      <c r="Y138" s="35">
        <f t="shared" si="49"/>
        <v>72.073101085094237</v>
      </c>
      <c r="Z138" s="35">
        <f t="shared" si="50"/>
        <v>78.664171248099194</v>
      </c>
      <c r="AA138" s="35">
        <f t="shared" si="51"/>
        <v>-2.1935830128050711</v>
      </c>
      <c r="AB138" s="35">
        <f t="shared" si="52"/>
        <v>-2.1935830128050782</v>
      </c>
      <c r="AC138" s="35">
        <f t="shared" si="53"/>
        <v>-2.1935830128050782</v>
      </c>
      <c r="AF138">
        <v>1.74</v>
      </c>
      <c r="AG138">
        <v>2.2000000000000002</v>
      </c>
      <c r="AJ138" t="s">
        <v>171</v>
      </c>
    </row>
    <row r="139" spans="1:36" ht="15" x14ac:dyDescent="0.25">
      <c r="A139">
        <v>2.06</v>
      </c>
      <c r="B139">
        <v>3.32</v>
      </c>
      <c r="C139">
        <v>4.25</v>
      </c>
      <c r="D139" s="20">
        <f t="shared" si="41"/>
        <v>2.1935830128050782E-2</v>
      </c>
      <c r="E139" s="17">
        <f>IF(OR($A139="",$B139="",$C139=""),"",A139*'MPTO_working_3-way'!$I138)</f>
        <v>2.1051878100637849</v>
      </c>
      <c r="F139" s="21">
        <f>IF(OR($A139="",$B139="",$C139=""),"",B139*'MPTO_working_3-way'!$I138)</f>
        <v>3.3928269560251283</v>
      </c>
      <c r="G139" s="22">
        <f>IF(OR($A139="",$B139="",$C139=""),"",C139*'MPTO_working_3-way'!$I138)</f>
        <v>4.3432272780442158</v>
      </c>
      <c r="H139" s="17">
        <f>IF(OR($A139="",$B139="",$C139=""),"",'MPTO_working_3-way'!E138)</f>
        <v>2.0915034874461536</v>
      </c>
      <c r="I139" s="21">
        <f>IF(OR($A139="",$B139="",$C139=""),"",'MPTO_working_3-way'!F138)</f>
        <v>3.4026003418216435</v>
      </c>
      <c r="J139" s="22">
        <f>IF(OR($A139="",$B139="",$C139=""),"",'MPTO_working_3-way'!G138)</f>
        <v>4.3863078470824952</v>
      </c>
      <c r="K139" s="17">
        <f>IF(OR($A139="",$B139="",$C139=""),"",'OddsRatio_working_3-way'!H138)</f>
        <v>2.097140787889145</v>
      </c>
      <c r="L139" s="21">
        <f>IF(OR($A139="",$B139="",$C139=""),"",'OddsRatio_working_3-way'!I138)</f>
        <v>3.40128927160643</v>
      </c>
      <c r="M139" s="22">
        <f>IF(OR($A139="",$B139="",$C139=""),"",'OddsRatio_working_3-way'!J138)</f>
        <v>4.3638750572072844</v>
      </c>
      <c r="N139" s="23">
        <f t="shared" si="42"/>
        <v>47.501700096282676</v>
      </c>
      <c r="O139" s="24">
        <f t="shared" si="43"/>
        <v>29.473946445283833</v>
      </c>
      <c r="P139" s="24">
        <f t="shared" si="44"/>
        <v>23.024353458433485</v>
      </c>
      <c r="Q139" t="s">
        <v>141</v>
      </c>
      <c r="R139" t="s">
        <v>140</v>
      </c>
      <c r="S139" s="48" t="s">
        <v>439</v>
      </c>
      <c r="T139" s="35">
        <v>100</v>
      </c>
      <c r="U139" s="35">
        <f t="shared" si="45"/>
        <v>57.446808510638299</v>
      </c>
      <c r="V139" s="35">
        <f t="shared" si="46"/>
        <v>72.972972972972968</v>
      </c>
      <c r="W139" s="35">
        <f t="shared" si="47"/>
        <v>66.777408637873762</v>
      </c>
      <c r="X139" s="35">
        <f t="shared" si="48"/>
        <v>60.24961838915327</v>
      </c>
      <c r="Y139" s="35">
        <f t="shared" si="49"/>
        <v>75.775782851487946</v>
      </c>
      <c r="Z139" s="35">
        <f t="shared" si="50"/>
        <v>69.580218516388726</v>
      </c>
      <c r="AA139" s="35">
        <f t="shared" si="51"/>
        <v>-2.8028098785149709</v>
      </c>
      <c r="AB139" s="35">
        <f t="shared" si="52"/>
        <v>-2.802809878514978</v>
      </c>
      <c r="AC139" s="35">
        <f t="shared" si="53"/>
        <v>-2.8028098785149638</v>
      </c>
      <c r="AF139">
        <v>2.25</v>
      </c>
      <c r="AG139">
        <v>1.71</v>
      </c>
      <c r="AJ139" t="s">
        <v>171</v>
      </c>
    </row>
    <row r="140" spans="1:36" ht="15" x14ac:dyDescent="0.25">
      <c r="A140">
        <v>2.35</v>
      </c>
      <c r="B140">
        <v>3.7</v>
      </c>
      <c r="C140">
        <v>3.01</v>
      </c>
      <c r="D140" s="20">
        <f t="shared" si="41"/>
        <v>2.802809878514978E-2</v>
      </c>
      <c r="E140" s="17">
        <f>IF(OR($A140="",$B140="",$C140=""),"",A140*'MPTO_working_3-way'!$I139)</f>
        <v>2.415866032145102</v>
      </c>
      <c r="F140" s="21">
        <f>IF(OR($A140="",$B140="",$C140=""),"",B140*'MPTO_working_3-way'!$I139)</f>
        <v>3.8037039655050542</v>
      </c>
      <c r="G140" s="22">
        <f>IF(OR($A140="",$B140="",$C140=""),"",C140*'MPTO_working_3-way'!$I139)</f>
        <v>3.0943645773433008</v>
      </c>
      <c r="H140" s="17">
        <f>IF(OR($A140="",$B140="",$C140=""),"",'MPTO_working_3-way'!E139)</f>
        <v>2.4027532748118352</v>
      </c>
      <c r="I140" s="21">
        <f>IF(OR($A140="",$B140="",$C140=""),"",'MPTO_working_3-way'!F139)</f>
        <v>3.8324811648390811</v>
      </c>
      <c r="J140" s="22">
        <f>IF(OR($A140="",$B140="",$C140=""),"",'MPTO_working_3-way'!G139)</f>
        <v>3.0970950379564091</v>
      </c>
      <c r="K140" s="17">
        <f>IF(OR($A140="",$B140="",$C140=""),"",'OddsRatio_working_3-way'!H139)</f>
        <v>2.4086392478761467</v>
      </c>
      <c r="L140" s="21">
        <f>IF(OR($A140="",$B140="",$C140=""),"",'OddsRatio_working_3-way'!I139)</f>
        <v>3.8172784957522952</v>
      </c>
      <c r="M140" s="22">
        <f>IF(OR($A140="",$B140="",$C140=""),"",'OddsRatio_working_3-way'!J139)</f>
        <v>3.0973073246155969</v>
      </c>
      <c r="N140" s="23">
        <f t="shared" si="42"/>
        <v>41.393023731207371</v>
      </c>
      <c r="O140" s="24">
        <f t="shared" si="43"/>
        <v>26.290163721172249</v>
      </c>
      <c r="P140" s="24">
        <f t="shared" si="44"/>
        <v>32.316812547620373</v>
      </c>
      <c r="Q140" t="s">
        <v>116</v>
      </c>
      <c r="R140" t="s">
        <v>148</v>
      </c>
      <c r="S140" s="48" t="s">
        <v>439</v>
      </c>
      <c r="T140" s="35">
        <v>100</v>
      </c>
      <c r="U140" s="35">
        <f t="shared" si="45"/>
        <v>45.945945945945937</v>
      </c>
      <c r="V140" s="35">
        <f t="shared" si="46"/>
        <v>74.025974025974023</v>
      </c>
      <c r="W140" s="35">
        <f t="shared" si="47"/>
        <v>76.958525345622121</v>
      </c>
      <c r="X140" s="35">
        <f t="shared" si="48"/>
        <v>49.015500628403849</v>
      </c>
      <c r="Y140" s="35">
        <f t="shared" si="49"/>
        <v>77.095528708431928</v>
      </c>
      <c r="Z140" s="35">
        <f t="shared" si="50"/>
        <v>80.028080028080012</v>
      </c>
      <c r="AA140" s="35">
        <f t="shared" si="51"/>
        <v>-3.0695546824579125</v>
      </c>
      <c r="AB140" s="35">
        <f t="shared" si="52"/>
        <v>-3.0695546824579054</v>
      </c>
      <c r="AC140" s="35">
        <f t="shared" si="53"/>
        <v>-3.0695546824578912</v>
      </c>
      <c r="AF140">
        <v>1.71</v>
      </c>
      <c r="AG140">
        <v>2.23</v>
      </c>
      <c r="AJ140" t="s">
        <v>172</v>
      </c>
    </row>
    <row r="141" spans="1:36" ht="15" x14ac:dyDescent="0.25">
      <c r="A141">
        <v>1.85</v>
      </c>
      <c r="B141">
        <v>3.85</v>
      </c>
      <c r="C141">
        <v>4.34</v>
      </c>
      <c r="D141" s="20">
        <f t="shared" si="41"/>
        <v>3.069554682457909E-2</v>
      </c>
      <c r="E141" s="17">
        <f>IF(OR($A141="",$B141="",$C141=""),"",A141*'MPTO_working_3-way'!$I140)</f>
        <v>1.9067867616254714</v>
      </c>
      <c r="F141" s="21">
        <f>IF(OR($A141="",$B141="",$C141=""),"",B141*'MPTO_working_3-way'!$I140)</f>
        <v>3.9681778552746296</v>
      </c>
      <c r="G141" s="22">
        <f>IF(OR($A141="",$B141="",$C141=""),"",C141*'MPTO_working_3-way'!$I140)</f>
        <v>4.4732186732186729</v>
      </c>
      <c r="H141" s="17">
        <f>IF(OR($A141="",$B141="",$C141=""),"",'MPTO_working_3-way'!E140)</f>
        <v>1.885694154822823</v>
      </c>
      <c r="I141" s="21">
        <f>IF(OR($A141="",$B141="",$C141=""),"",'MPTO_working_3-way'!F140)</f>
        <v>4.0078809239286635</v>
      </c>
      <c r="J141" s="22">
        <f>IF(OR($A141="",$B141="",$C141=""),"",'MPTO_working_3-way'!G140)</f>
        <v>4.541678808344332</v>
      </c>
      <c r="K141" s="17">
        <f>IF(OR($A141="",$B141="",$C141=""),"",'OddsRatio_working_3-way'!H140)</f>
        <v>1.8935964717916653</v>
      </c>
      <c r="L141" s="21">
        <f>IF(OR($A141="",$B141="",$C141=""),"",'OddsRatio_working_3-way'!I140)</f>
        <v>3.9961764054191105</v>
      </c>
      <c r="M141" s="22">
        <f>IF(OR($A141="",$B141="",$C141=""),"",'OddsRatio_working_3-way'!J140)</f>
        <v>4.5113084891578348</v>
      </c>
      <c r="N141" s="23">
        <f t="shared" si="42"/>
        <v>52.444249148632316</v>
      </c>
      <c r="O141" s="24">
        <f t="shared" si="43"/>
        <v>25.200483357135013</v>
      </c>
      <c r="P141" s="24">
        <f t="shared" si="44"/>
        <v>22.355267494232674</v>
      </c>
      <c r="Q141" t="s">
        <v>87</v>
      </c>
      <c r="R141" t="s">
        <v>144</v>
      </c>
      <c r="S141" s="48" t="s">
        <v>439</v>
      </c>
      <c r="T141" s="35">
        <v>100</v>
      </c>
      <c r="U141" s="35">
        <f t="shared" si="45"/>
        <v>68.944099378881987</v>
      </c>
      <c r="V141" s="35">
        <f t="shared" si="46"/>
        <v>71.988795518207283</v>
      </c>
      <c r="W141" s="35">
        <f t="shared" si="47"/>
        <v>56.331877729257641</v>
      </c>
      <c r="X141" s="35">
        <f t="shared" si="48"/>
        <v>71.679326752535076</v>
      </c>
      <c r="Y141" s="35">
        <f t="shared" si="49"/>
        <v>74.724022891860372</v>
      </c>
      <c r="Z141" s="35">
        <f t="shared" si="50"/>
        <v>59.06710510291073</v>
      </c>
      <c r="AA141" s="35">
        <f t="shared" si="51"/>
        <v>-2.735227373653089</v>
      </c>
      <c r="AB141" s="35">
        <f t="shared" si="52"/>
        <v>-2.735227373653089</v>
      </c>
      <c r="AC141" s="35">
        <f t="shared" si="53"/>
        <v>-2.735227373653089</v>
      </c>
      <c r="AF141">
        <v>1.82</v>
      </c>
      <c r="AG141">
        <v>2.0699999999999998</v>
      </c>
      <c r="AJ141" t="s">
        <v>172</v>
      </c>
    </row>
    <row r="142" spans="1:36" ht="15" x14ac:dyDescent="0.25">
      <c r="A142">
        <v>3.22</v>
      </c>
      <c r="B142">
        <v>3.57</v>
      </c>
      <c r="C142">
        <v>2.29</v>
      </c>
      <c r="D142" s="20">
        <f t="shared" si="41"/>
        <v>2.7352273736530819E-2</v>
      </c>
      <c r="E142" s="17">
        <f>IF(OR($A142="",$B142="",$C142=""),"",A142*'MPTO_working_3-way'!$I141)</f>
        <v>3.3080743214316293</v>
      </c>
      <c r="F142" s="21">
        <f>IF(OR($A142="",$B142="",$C142=""),"",B142*'MPTO_working_3-way'!$I141)</f>
        <v>3.6676476172394148</v>
      </c>
      <c r="G142" s="22">
        <f>IF(OR($A142="",$B142="",$C142=""),"",C142*'MPTO_working_3-way'!$I141)</f>
        <v>2.3526367068566558</v>
      </c>
      <c r="H142" s="17">
        <f>IF(OR($A142="",$B142="",$C142=""),"",'MPTO_working_3-way'!E141)</f>
        <v>3.3173923603535362</v>
      </c>
      <c r="I142" s="21">
        <f>IF(OR($A142="",$B142="",$C142=""),"",'MPTO_working_3-way'!F141)</f>
        <v>3.6901101546508754</v>
      </c>
      <c r="J142" s="22">
        <f>IF(OR($A142="",$B142="",$C142=""),"",'MPTO_working_3-way'!G141)</f>
        <v>2.3388322500102618</v>
      </c>
      <c r="K142" s="17">
        <f>IF(OR($A142="",$B142="",$C142=""),"",'OddsRatio_working_3-way'!H141)</f>
        <v>3.3142993855742042</v>
      </c>
      <c r="L142" s="21">
        <f>IF(OR($A142="",$B142="",$C142=""),"",'OddsRatio_working_3-way'!I141)</f>
        <v>3.6791664058223885</v>
      </c>
      <c r="M142" s="22">
        <f>IF(OR($A142="",$B142="",$C142=""),"",'OddsRatio_working_3-way'!J141)</f>
        <v>2.34479558891474</v>
      </c>
      <c r="N142" s="23">
        <f t="shared" si="42"/>
        <v>30.229066908243823</v>
      </c>
      <c r="O142" s="24">
        <f t="shared" si="43"/>
        <v>27.265432897631687</v>
      </c>
      <c r="P142" s="24">
        <f t="shared" si="44"/>
        <v>42.505500194124494</v>
      </c>
      <c r="Q142" t="s">
        <v>147</v>
      </c>
      <c r="R142" t="s">
        <v>113</v>
      </c>
      <c r="S142" s="48" t="s">
        <v>439</v>
      </c>
      <c r="T142" s="35">
        <v>100</v>
      </c>
      <c r="U142" s="35">
        <f t="shared" si="45"/>
        <v>46.808510638297875</v>
      </c>
      <c r="V142" s="35">
        <f t="shared" si="46"/>
        <v>73.958333333333343</v>
      </c>
      <c r="W142" s="35">
        <f t="shared" si="47"/>
        <v>76.905311778290994</v>
      </c>
      <c r="X142" s="35">
        <f t="shared" si="48"/>
        <v>49.136354888375678</v>
      </c>
      <c r="Y142" s="35">
        <f t="shared" si="49"/>
        <v>76.286177583411131</v>
      </c>
      <c r="Z142" s="35">
        <f t="shared" si="50"/>
        <v>79.233156028368796</v>
      </c>
      <c r="AA142" s="35">
        <f t="shared" si="51"/>
        <v>-2.3278442500778027</v>
      </c>
      <c r="AB142" s="35">
        <f t="shared" si="52"/>
        <v>-2.3278442500777885</v>
      </c>
      <c r="AC142" s="35">
        <f t="shared" si="53"/>
        <v>-2.3278442500778027</v>
      </c>
      <c r="AF142">
        <v>1.76</v>
      </c>
      <c r="AG142">
        <v>2.15</v>
      </c>
      <c r="AJ142" t="s">
        <v>172</v>
      </c>
    </row>
    <row r="143" spans="1:36" ht="15" x14ac:dyDescent="0.25">
      <c r="A143">
        <v>1.88</v>
      </c>
      <c r="B143">
        <v>3.84</v>
      </c>
      <c r="C143">
        <v>4.33</v>
      </c>
      <c r="D143" s="20">
        <f t="shared" si="41"/>
        <v>2.3278442500778151E-2</v>
      </c>
      <c r="E143" s="17">
        <f>IF(OR($A143="",$B143="",$C143=""),"",A143*'MPTO_working_3-way'!$I142)</f>
        <v>1.9237634719014629</v>
      </c>
      <c r="F143" s="21">
        <f>IF(OR($A143="",$B143="",$C143=""),"",B143*'MPTO_working_3-way'!$I142)</f>
        <v>3.9293892192029878</v>
      </c>
      <c r="G143" s="22">
        <f>IF(OR($A143="",$B143="",$C143=""),"",C143*'MPTO_working_3-way'!$I142)</f>
        <v>4.4307956560283692</v>
      </c>
      <c r="H143" s="17">
        <f>IF(OR($A143="",$B143="",$C143=""),"",'MPTO_working_3-way'!E142)</f>
        <v>1.9078311043087171</v>
      </c>
      <c r="I143" s="21">
        <f>IF(OR($A143="",$B143="",$C143=""),"",'MPTO_working_3-way'!F142)</f>
        <v>3.9579321549978865</v>
      </c>
      <c r="J143" s="22">
        <f>IF(OR($A143="",$B143="",$C143=""),"",'MPTO_working_3-way'!G142)</f>
        <v>4.4805396442683829</v>
      </c>
      <c r="K143" s="17">
        <f>IF(OR($A143="",$B143="",$C143=""),"",'OddsRatio_working_3-way'!H142)</f>
        <v>1.9138966869904652</v>
      </c>
      <c r="L143" s="21">
        <f>IF(OR($A143="",$B143="",$C143=""),"",'OddsRatio_working_3-way'!I142)</f>
        <v>3.9493938534692283</v>
      </c>
      <c r="M143" s="22">
        <f>IF(OR($A143="",$B143="",$C143=""),"",'OddsRatio_working_3-way'!J142)</f>
        <v>4.4582681450889208</v>
      </c>
      <c r="N143" s="23">
        <f t="shared" si="42"/>
        <v>51.981442344967292</v>
      </c>
      <c r="O143" s="24">
        <f t="shared" si="43"/>
        <v>25.449247814723574</v>
      </c>
      <c r="P143" s="24">
        <f t="shared" si="44"/>
        <v>22.569309840309128</v>
      </c>
      <c r="Q143" t="s">
        <v>387</v>
      </c>
      <c r="R143" t="s">
        <v>388</v>
      </c>
      <c r="S143" s="48" t="s">
        <v>439</v>
      </c>
      <c r="T143" s="35">
        <v>100</v>
      </c>
      <c r="U143" s="35">
        <f t="shared" si="45"/>
        <v>75</v>
      </c>
      <c r="V143" s="35">
        <f t="shared" si="46"/>
        <v>75.124378109452735</v>
      </c>
      <c r="W143" s="35">
        <f t="shared" si="47"/>
        <v>47.643979057591622</v>
      </c>
      <c r="X143" s="35">
        <f t="shared" si="48"/>
        <v>77.231642832955643</v>
      </c>
      <c r="Y143" s="35">
        <f t="shared" si="49"/>
        <v>77.356020942408378</v>
      </c>
      <c r="Z143" s="35">
        <f t="shared" si="50"/>
        <v>49.875621890547265</v>
      </c>
      <c r="AA143" s="35">
        <f t="shared" si="51"/>
        <v>-2.231642832955643</v>
      </c>
      <c r="AB143" s="35">
        <f t="shared" si="52"/>
        <v>-2.231642832955643</v>
      </c>
      <c r="AC143" s="35">
        <f t="shared" si="53"/>
        <v>-2.231642832955643</v>
      </c>
      <c r="AF143">
        <v>1.94</v>
      </c>
      <c r="AG143">
        <v>1.96</v>
      </c>
      <c r="AJ143" t="s">
        <v>446</v>
      </c>
    </row>
    <row r="144" spans="1:36" ht="15" x14ac:dyDescent="0.25">
      <c r="A144">
        <v>4</v>
      </c>
      <c r="B144">
        <v>4.0199999999999996</v>
      </c>
      <c r="C144">
        <v>1.91</v>
      </c>
      <c r="D144" s="20">
        <f t="shared" si="41"/>
        <v>2.2316428329556492E-2</v>
      </c>
      <c r="E144" s="17">
        <f>IF(OR($A144="",$B144="",$C144=""),"",A144*'MPTO_working_3-way'!$I143)</f>
        <v>4.089265713318226</v>
      </c>
      <c r="F144" s="21">
        <f>IF(OR($A144="",$B144="",$C144=""),"",B144*'MPTO_working_3-way'!$I143)</f>
        <v>4.1097120418848165</v>
      </c>
      <c r="G144" s="22">
        <f>IF(OR($A144="",$B144="",$C144=""),"",C144*'MPTO_working_3-way'!$I143)</f>
        <v>1.9526243781094528</v>
      </c>
      <c r="H144" s="17">
        <f>IF(OR($A144="",$B144="",$C144=""),"",'MPTO_working_3-way'!E143)</f>
        <v>4.1226710575770058</v>
      </c>
      <c r="I144" s="21">
        <f>IF(OR($A144="",$B144="",$C144=""),"",'MPTO_working_3-way'!F143)</f>
        <v>4.1439198366509853</v>
      </c>
      <c r="J144" s="22">
        <f>IF(OR($A144="",$B144="",$C144=""),"",'MPTO_working_3-way'!G143)</f>
        <v>1.9375286512766379</v>
      </c>
      <c r="K144" s="17">
        <f>IF(OR($A144="",$B144="",$C144=""),"",'OddsRatio_working_3-way'!H143)</f>
        <v>4.1098373012619245</v>
      </c>
      <c r="L144" s="21">
        <f>IF(OR($A144="",$B144="",$C144=""),"",'OddsRatio_working_3-way'!I143)</f>
        <v>4.130569549937003</v>
      </c>
      <c r="M144" s="22">
        <f>IF(OR($A144="",$B144="",$C144=""),"",'OddsRatio_working_3-way'!J143)</f>
        <v>1.9433173147161171</v>
      </c>
      <c r="N144" s="23">
        <f t="shared" si="42"/>
        <v>24.454268079061855</v>
      </c>
      <c r="O144" s="24">
        <f t="shared" si="43"/>
        <v>24.332605053792893</v>
      </c>
      <c r="P144" s="24">
        <f t="shared" si="44"/>
        <v>51.213126867145256</v>
      </c>
      <c r="Q144" t="s">
        <v>389</v>
      </c>
      <c r="R144" t="s">
        <v>390</v>
      </c>
      <c r="S144" s="48" t="s">
        <v>439</v>
      </c>
      <c r="T144" s="35">
        <v>100</v>
      </c>
      <c r="U144" s="35">
        <f t="shared" si="45"/>
        <v>41.176470588235297</v>
      </c>
      <c r="V144" s="35">
        <f t="shared" si="46"/>
        <v>73.118279569892465</v>
      </c>
      <c r="W144" s="35">
        <f t="shared" si="47"/>
        <v>82.608695652173907</v>
      </c>
      <c r="X144" s="35">
        <f t="shared" si="48"/>
        <v>44.273024777933614</v>
      </c>
      <c r="Y144" s="35">
        <f t="shared" si="49"/>
        <v>76.214833759590789</v>
      </c>
      <c r="Z144" s="35">
        <f t="shared" si="50"/>
        <v>85.705249841872231</v>
      </c>
      <c r="AA144" s="35">
        <f t="shared" si="51"/>
        <v>-3.0965541896983169</v>
      </c>
      <c r="AB144" s="35">
        <f t="shared" si="52"/>
        <v>-3.096554189698324</v>
      </c>
      <c r="AC144" s="35">
        <f t="shared" si="53"/>
        <v>-3.096554189698324</v>
      </c>
      <c r="AF144">
        <v>1.67</v>
      </c>
      <c r="AG144">
        <v>2.33</v>
      </c>
      <c r="AJ144" t="s">
        <v>446</v>
      </c>
    </row>
    <row r="145" spans="1:38" ht="15" x14ac:dyDescent="0.25">
      <c r="A145">
        <v>1.7</v>
      </c>
      <c r="B145">
        <v>3.72</v>
      </c>
      <c r="C145">
        <v>5.75</v>
      </c>
      <c r="D145" s="20">
        <f t="shared" si="41"/>
        <v>3.0965541896983195E-2</v>
      </c>
      <c r="E145" s="17">
        <f>IF(OR($A145="",$B145="",$C145=""),"",A145*'MPTO_working_3-way'!$I144)</f>
        <v>1.7526414212248713</v>
      </c>
      <c r="F145" s="21">
        <f>IF(OR($A145="",$B145="",$C145=""),"",B145*'MPTO_working_3-way'!$I144)</f>
        <v>3.8351918158567777</v>
      </c>
      <c r="G145" s="22">
        <f>IF(OR($A145="",$B145="",$C145=""),"",C145*'MPTO_working_3-way'!$I144)</f>
        <v>5.9280518659076531</v>
      </c>
      <c r="H145" s="17">
        <f>IF(OR($A145="",$B145="",$C145=""),"",'MPTO_working_3-way'!E144)</f>
        <v>1.7303629211344456</v>
      </c>
      <c r="I145" s="21">
        <f>IF(OR($A145="",$B145="",$C145=""),"",'MPTO_working_3-way'!F144)</f>
        <v>3.8685414376396325</v>
      </c>
      <c r="J145" s="22">
        <f>IF(OR($A145="",$B145="",$C145=""),"",'MPTO_working_3-way'!G144)</f>
        <v>6.1127983861929849</v>
      </c>
      <c r="K145" s="17">
        <f>IF(OR($A145="",$B145="",$C145=""),"",'OddsRatio_working_3-way'!H144)</f>
        <v>1.7384844608003904</v>
      </c>
      <c r="L145" s="21">
        <f>IF(OR($A145="",$B145="",$C145=""),"",'OddsRatio_working_3-way'!I144)</f>
        <v>3.8695396191100895</v>
      </c>
      <c r="M145" s="22">
        <f>IF(OR($A145="",$B145="",$C145=""),"",'OddsRatio_working_3-way'!J144)</f>
        <v>6.0111445554312217</v>
      </c>
      <c r="N145" s="23">
        <f t="shared" si="42"/>
        <v>57.05673664274854</v>
      </c>
      <c r="O145" s="24">
        <f t="shared" si="43"/>
        <v>26.074315132438848</v>
      </c>
      <c r="P145" s="24">
        <f t="shared" si="44"/>
        <v>16.868948224812613</v>
      </c>
      <c r="Q145" t="s">
        <v>391</v>
      </c>
      <c r="R145" t="s">
        <v>392</v>
      </c>
      <c r="S145" s="48" t="s">
        <v>439</v>
      </c>
      <c r="T145" s="35">
        <v>100</v>
      </c>
      <c r="U145" s="35">
        <f t="shared" si="45"/>
        <v>10.714285714285726</v>
      </c>
      <c r="V145" s="35">
        <f t="shared" si="46"/>
        <v>90.430622009569376</v>
      </c>
      <c r="W145" s="35">
        <f t="shared" si="47"/>
        <v>95.83159649854106</v>
      </c>
      <c r="X145" s="35">
        <f t="shared" si="48"/>
        <v>13.737781491889564</v>
      </c>
      <c r="Y145" s="35">
        <f t="shared" si="49"/>
        <v>93.454117787173217</v>
      </c>
      <c r="Z145" s="35">
        <f t="shared" si="50"/>
        <v>98.855092276144902</v>
      </c>
      <c r="AA145" s="35">
        <f t="shared" si="51"/>
        <v>-3.0234957776038378</v>
      </c>
      <c r="AB145" s="35">
        <f t="shared" si="52"/>
        <v>-3.0234957776038414</v>
      </c>
      <c r="AC145" s="35">
        <f t="shared" si="53"/>
        <v>-3.0234957776038414</v>
      </c>
      <c r="AF145">
        <v>2.02</v>
      </c>
      <c r="AG145">
        <v>1.89</v>
      </c>
      <c r="AJ145" t="s">
        <v>84</v>
      </c>
    </row>
    <row r="146" spans="1:38" ht="15" x14ac:dyDescent="0.25">
      <c r="A146">
        <v>1.1200000000000001</v>
      </c>
      <c r="B146">
        <v>10.45</v>
      </c>
      <c r="C146">
        <v>23.99</v>
      </c>
      <c r="D146" s="20">
        <f t="shared" si="41"/>
        <v>3.0234957776038573E-2</v>
      </c>
      <c r="E146" s="17">
        <f>IF(OR($A146="",$B146="",$C146=""),"",A146*'MPTO_working_3-way'!$I145)</f>
        <v>1.1538631527091634</v>
      </c>
      <c r="F146" s="21">
        <f>IF(OR($A146="",$B146="",$C146=""),"",B146*'MPTO_working_3-way'!$I145)</f>
        <v>10.765955308759603</v>
      </c>
      <c r="G146" s="22">
        <f>IF(OR($A146="",$B146="",$C146=""),"",C146*'MPTO_working_3-way'!$I145)</f>
        <v>24.715336637047162</v>
      </c>
      <c r="H146" s="17">
        <f>IF(OR($A146="",$B146="",$C146=""),"",'MPTO_working_3-way'!E145)</f>
        <v>1.1327865749245198</v>
      </c>
      <c r="I146" s="21">
        <f>IF(OR($A146="",$B146="",$C146=""),"",'MPTO_working_3-way'!F145)</f>
        <v>11.680133383141245</v>
      </c>
      <c r="J146" s="22">
        <f>IF(OR($A146="",$B146="",$C146=""),"",'MPTO_working_3-way'!G145)</f>
        <v>31.63984665694565</v>
      </c>
      <c r="K146" s="17">
        <f>IF(OR($A146="",$B146="",$C146=""),"",'OddsRatio_working_3-way'!H145)</f>
        <v>1.1376495568927647</v>
      </c>
      <c r="L146" s="21">
        <f>IF(OR($A146="",$B146="",$C146=""),"",'OddsRatio_working_3-way'!I145)</f>
        <v>11.839902605305198</v>
      </c>
      <c r="M146" s="22">
        <f>IF(OR($A146="",$B146="",$C146=""),"",'OddsRatio_working_3-way'!J145)</f>
        <v>27.371360941372121</v>
      </c>
      <c r="N146" s="23">
        <f t="shared" si="42"/>
        <v>86.665389881988432</v>
      </c>
      <c r="O146" s="24">
        <f t="shared" si="43"/>
        <v>9.2885393940504368</v>
      </c>
      <c r="P146" s="24">
        <f t="shared" si="44"/>
        <v>4.0460707239611118</v>
      </c>
      <c r="Q146" t="s">
        <v>393</v>
      </c>
      <c r="R146" t="s">
        <v>394</v>
      </c>
      <c r="S146" s="48" t="s">
        <v>439</v>
      </c>
      <c r="T146" s="35">
        <v>100</v>
      </c>
      <c r="U146" s="35">
        <f t="shared" si="45"/>
        <v>52.830188679245275</v>
      </c>
      <c r="V146" s="35">
        <f t="shared" si="46"/>
        <v>73.118279569892465</v>
      </c>
      <c r="W146" s="35">
        <f t="shared" si="47"/>
        <v>71.751412429378533</v>
      </c>
      <c r="X146" s="35">
        <f t="shared" si="48"/>
        <v>55.130308000729002</v>
      </c>
      <c r="Y146" s="35">
        <f t="shared" si="49"/>
        <v>75.418398891376185</v>
      </c>
      <c r="Z146" s="35">
        <f t="shared" si="50"/>
        <v>74.051531750862239</v>
      </c>
      <c r="AA146" s="35">
        <f t="shared" si="51"/>
        <v>-2.3001193214837272</v>
      </c>
      <c r="AB146" s="35">
        <f t="shared" si="52"/>
        <v>-2.3001193214837201</v>
      </c>
      <c r="AC146" s="35">
        <f t="shared" si="53"/>
        <v>-2.3001193214837059</v>
      </c>
      <c r="AF146">
        <v>1.31</v>
      </c>
      <c r="AG146">
        <v>3.32</v>
      </c>
      <c r="AJ146" t="s">
        <v>442</v>
      </c>
    </row>
    <row r="147" spans="1:38" ht="15" x14ac:dyDescent="0.25">
      <c r="A147">
        <v>2.12</v>
      </c>
      <c r="B147">
        <v>3.72</v>
      </c>
      <c r="C147">
        <v>3.54</v>
      </c>
      <c r="D147" s="20">
        <f t="shared" si="41"/>
        <v>2.3001193214837068E-2</v>
      </c>
      <c r="E147" s="17">
        <f>IF(OR($A147="",$B147="",$C147=""),"",A147*'MPTO_working_3-way'!$I146)</f>
        <v>2.1687625296154547</v>
      </c>
      <c r="F147" s="21">
        <f>IF(OR($A147="",$B147="",$C147=""),"",B147*'MPTO_working_3-way'!$I146)</f>
        <v>3.8055644387591943</v>
      </c>
      <c r="G147" s="22">
        <f>IF(OR($A147="",$B147="",$C147=""),"",C147*'MPTO_working_3-way'!$I146)</f>
        <v>3.6214242239805232</v>
      </c>
      <c r="H147" s="17">
        <f>IF(OR($A147="",$B147="",$C147=""),"",'MPTO_working_3-way'!E146)</f>
        <v>2.1550282089537491</v>
      </c>
      <c r="I147" s="21">
        <f>IF(OR($A147="",$B147="",$C147=""),"",'MPTO_working_3-way'!F146)</f>
        <v>3.8292148738566336</v>
      </c>
      <c r="J147" s="22">
        <f>IF(OR($A147="",$B147="",$C147=""),"",'MPTO_working_3-way'!G146)</f>
        <v>3.6387610995950133</v>
      </c>
      <c r="K147" s="17">
        <f>IF(OR($A147="",$B147="",$C147=""),"",'OddsRatio_working_3-way'!H146)</f>
        <v>2.1606636727231825</v>
      </c>
      <c r="L147" s="21">
        <f>IF(OR($A147="",$B147="",$C147=""),"",'OddsRatio_working_3-way'!I146)</f>
        <v>3.818754633756301</v>
      </c>
      <c r="M147" s="22">
        <f>IF(OR($A147="",$B147="",$C147=""),"",'OddsRatio_working_3-way'!J146)</f>
        <v>3.632219400640075</v>
      </c>
      <c r="N147" s="23">
        <f t="shared" si="42"/>
        <v>46.109243697478988</v>
      </c>
      <c r="O147" s="24">
        <f t="shared" si="43"/>
        <v>26.277310924369747</v>
      </c>
      <c r="P147" s="24">
        <f t="shared" si="44"/>
        <v>27.613445378151262</v>
      </c>
      <c r="Q147" t="s">
        <v>395</v>
      </c>
      <c r="R147" t="s">
        <v>396</v>
      </c>
      <c r="S147" s="48" t="s">
        <v>439</v>
      </c>
      <c r="T147" s="35">
        <v>100</v>
      </c>
      <c r="U147" s="35">
        <f t="shared" si="45"/>
        <v>24.242424242424242</v>
      </c>
      <c r="V147" s="35">
        <f t="shared" si="46"/>
        <v>82.758620689655174</v>
      </c>
      <c r="W147" s="35">
        <f t="shared" si="47"/>
        <v>90.485252140818275</v>
      </c>
      <c r="X147" s="35">
        <f t="shared" si="48"/>
        <v>26.756127169526561</v>
      </c>
      <c r="Y147" s="35">
        <f t="shared" si="49"/>
        <v>85.27232361675749</v>
      </c>
      <c r="Z147" s="35">
        <f t="shared" si="50"/>
        <v>92.998955067920591</v>
      </c>
      <c r="AA147" s="35">
        <f t="shared" si="51"/>
        <v>-2.5137029271023188</v>
      </c>
      <c r="AB147" s="35">
        <f t="shared" si="52"/>
        <v>-2.5137029271023152</v>
      </c>
      <c r="AC147" s="35">
        <f t="shared" si="53"/>
        <v>-2.5137029271023152</v>
      </c>
      <c r="AD147" s="36"/>
      <c r="AE147" s="36"/>
      <c r="AF147">
        <v>1.74</v>
      </c>
      <c r="AG147">
        <v>2.2000000000000002</v>
      </c>
      <c r="AI147" s="36"/>
      <c r="AJ147" t="s">
        <v>442</v>
      </c>
      <c r="AK147" s="35"/>
      <c r="AL147" s="35"/>
    </row>
    <row r="148" spans="1:38" ht="15" x14ac:dyDescent="0.25">
      <c r="A148">
        <v>1.32</v>
      </c>
      <c r="B148">
        <v>5.8</v>
      </c>
      <c r="C148">
        <v>10.51</v>
      </c>
      <c r="D148" s="20">
        <f t="shared" si="41"/>
        <v>2.5137029271023126E-2</v>
      </c>
      <c r="E148" s="17">
        <f>IF(OR($A148="",$B148="",$C148=""),"",A148*'MPTO_working_3-way'!$I147)</f>
        <v>1.3531808786377506</v>
      </c>
      <c r="F148" s="21">
        <f>IF(OR($A148="",$B148="",$C148=""),"",B148*'MPTO_working_3-way'!$I147)</f>
        <v>5.9457947697719336</v>
      </c>
      <c r="G148" s="22">
        <f>IF(OR($A148="",$B148="",$C148=""),"",C148*'MPTO_working_3-way'!$I147)</f>
        <v>10.774190177638452</v>
      </c>
      <c r="H148" s="17">
        <f>IF(OR($A148="",$B148="",$C148=""),"",'MPTO_working_3-way'!E147)</f>
        <v>1.3347628682471615</v>
      </c>
      <c r="I148" s="21">
        <f>IF(OR($A148="",$B148="",$C148=""),"",'MPTO_working_3-way'!F147)</f>
        <v>6.0962679963310302</v>
      </c>
      <c r="J148" s="22">
        <f>IF(OR($A148="",$B148="",$C148=""),"",'MPTO_working_3-way'!G147)</f>
        <v>11.524923897225923</v>
      </c>
      <c r="K148" s="17">
        <f>IF(OR($A148="",$B148="",$C148=""),"",'OddsRatio_working_3-way'!H147)</f>
        <v>1.340214623345092</v>
      </c>
      <c r="L148" s="21">
        <f>IF(OR($A148="",$B148="",$C148=""),"",'OddsRatio_working_3-way'!I147)</f>
        <v>6.103219350176377</v>
      </c>
      <c r="M148" s="22">
        <f>IF(OR($A148="",$B148="",$C148=""),"",'OddsRatio_working_3-way'!J147)</f>
        <v>11.110753337536947</v>
      </c>
      <c r="N148" s="23">
        <f t="shared" si="42"/>
        <v>73.899950537780398</v>
      </c>
      <c r="O148" s="24">
        <f t="shared" si="43"/>
        <v>16.818609432736235</v>
      </c>
      <c r="P148" s="24">
        <f t="shared" si="44"/>
        <v>9.2814400294833632</v>
      </c>
      <c r="Q148" t="s">
        <v>397</v>
      </c>
      <c r="R148" t="s">
        <v>398</v>
      </c>
      <c r="S148" s="48" t="s">
        <v>439</v>
      </c>
      <c r="T148" s="35">
        <v>100</v>
      </c>
      <c r="U148" s="35">
        <f t="shared" si="45"/>
        <v>61.389961389961393</v>
      </c>
      <c r="V148" s="35">
        <f t="shared" si="46"/>
        <v>72.14484679665739</v>
      </c>
      <c r="W148" s="35">
        <f t="shared" si="47"/>
        <v>64.285714285714292</v>
      </c>
      <c r="X148" s="35">
        <f t="shared" si="48"/>
        <v>63.569438917628339</v>
      </c>
      <c r="Y148" s="35">
        <f t="shared" si="49"/>
        <v>74.324324324324323</v>
      </c>
      <c r="Z148" s="35">
        <f t="shared" si="50"/>
        <v>66.465191813381225</v>
      </c>
      <c r="AA148" s="35">
        <f t="shared" si="51"/>
        <v>-2.1794775276669469</v>
      </c>
      <c r="AB148" s="35">
        <f t="shared" si="52"/>
        <v>-2.1794775276669327</v>
      </c>
      <c r="AC148" s="35">
        <f t="shared" si="53"/>
        <v>-2.1794775276669327</v>
      </c>
      <c r="AD148" s="36"/>
      <c r="AE148" s="36"/>
      <c r="AF148">
        <v>1.63</v>
      </c>
      <c r="AG148">
        <v>2.41</v>
      </c>
      <c r="AI148" s="36"/>
      <c r="AJ148" t="s">
        <v>442</v>
      </c>
      <c r="AK148" s="35"/>
      <c r="AL148" s="35"/>
    </row>
    <row r="149" spans="1:38" ht="15" x14ac:dyDescent="0.25">
      <c r="A149">
        <v>2.59</v>
      </c>
      <c r="B149">
        <v>3.59</v>
      </c>
      <c r="C149">
        <v>2.8</v>
      </c>
      <c r="D149" s="20">
        <f t="shared" si="41"/>
        <v>2.1794775276669398E-2</v>
      </c>
      <c r="E149" s="17">
        <f>IF(OR($A149="",$B149="",$C149=""),"",A149*'MPTO_working_3-way'!$I148)</f>
        <v>2.6464484679665734</v>
      </c>
      <c r="F149" s="21">
        <f>IF(OR($A149="",$B149="",$C149=""),"",B149*'MPTO_working_3-way'!$I148)</f>
        <v>3.6682432432432428</v>
      </c>
      <c r="G149" s="22">
        <f>IF(OR($A149="",$B149="",$C149=""),"",C149*'MPTO_working_3-way'!$I148)</f>
        <v>2.8610253707746742</v>
      </c>
      <c r="H149" s="17">
        <f>IF(OR($A149="",$B149="",$C149=""),"",'MPTO_working_3-way'!E148)</f>
        <v>2.6396684126105407</v>
      </c>
      <c r="I149" s="21">
        <f>IF(OR($A149="",$B149="",$C149=""),"",'MPTO_working_3-way'!F148)</f>
        <v>3.6861384764811982</v>
      </c>
      <c r="J149" s="22">
        <f>IF(OR($A149="",$B149="",$C149=""),"",'MPTO_working_3-way'!G148)</f>
        <v>2.8581396778556494</v>
      </c>
      <c r="K149" s="17">
        <f>IF(OR($A149="",$B149="",$C149=""),"",'OddsRatio_working_3-way'!H148)</f>
        <v>2.6430458406221873</v>
      </c>
      <c r="L149" s="21">
        <f>IF(OR($A149="",$B149="",$C149=""),"",'OddsRatio_working_3-way'!I148)</f>
        <v>3.6764080045355128</v>
      </c>
      <c r="M149" s="22">
        <f>IF(OR($A149="",$B149="",$C149=""),"",'OddsRatio_working_3-way'!J148)</f>
        <v>2.8600518950439864</v>
      </c>
      <c r="N149" s="23">
        <f t="shared" si="42"/>
        <v>37.786490540220512</v>
      </c>
      <c r="O149" s="24">
        <f t="shared" si="43"/>
        <v>27.261005710075526</v>
      </c>
      <c r="P149" s="24">
        <f t="shared" si="44"/>
        <v>34.952503749703972</v>
      </c>
      <c r="Q149" t="s">
        <v>399</v>
      </c>
      <c r="R149" t="s">
        <v>400</v>
      </c>
      <c r="S149" s="48" t="s">
        <v>439</v>
      </c>
      <c r="T149" s="35">
        <v>100</v>
      </c>
      <c r="U149" s="35">
        <f t="shared" si="45"/>
        <v>50.73891625615763</v>
      </c>
      <c r="V149" s="35">
        <f t="shared" si="46"/>
        <v>70.501474926253692</v>
      </c>
      <c r="W149" s="35">
        <f t="shared" si="47"/>
        <v>76.470588235294116</v>
      </c>
      <c r="X149" s="35">
        <f t="shared" si="48"/>
        <v>53.027936838452192</v>
      </c>
      <c r="Y149" s="35">
        <f t="shared" si="49"/>
        <v>72.790495508548261</v>
      </c>
      <c r="Z149" s="35">
        <f t="shared" si="50"/>
        <v>78.759608817588685</v>
      </c>
      <c r="AA149" s="35">
        <f t="shared" si="51"/>
        <v>-2.2890205822945617</v>
      </c>
      <c r="AB149" s="35">
        <f t="shared" si="52"/>
        <v>-2.2890205822945688</v>
      </c>
      <c r="AC149" s="35">
        <f t="shared" si="53"/>
        <v>-2.2890205822945688</v>
      </c>
      <c r="AD149" s="36"/>
      <c r="AE149" s="36"/>
      <c r="AF149">
        <v>1.85</v>
      </c>
      <c r="AG149">
        <v>2.06</v>
      </c>
      <c r="AI149" s="36"/>
      <c r="AJ149" t="s">
        <v>442</v>
      </c>
      <c r="AK149" s="35"/>
      <c r="AL149" s="35"/>
    </row>
    <row r="150" spans="1:38" ht="15" x14ac:dyDescent="0.25">
      <c r="A150">
        <v>2.0299999999999998</v>
      </c>
      <c r="B150">
        <v>3.39</v>
      </c>
      <c r="C150">
        <v>4.25</v>
      </c>
      <c r="D150" s="20">
        <f t="shared" si="41"/>
        <v>2.2890205822945653E-2</v>
      </c>
      <c r="E150" s="17">
        <f>IF(OR($A150="",$B150="",$C150=""),"",A150*'MPTO_working_3-way'!$I149)</f>
        <v>2.0764671178205796</v>
      </c>
      <c r="F150" s="21">
        <f>IF(OR($A150="",$B150="",$C150=""),"",B150*'MPTO_working_3-way'!$I149)</f>
        <v>3.4675977977397858</v>
      </c>
      <c r="G150" s="22">
        <f>IF(OR($A150="",$B150="",$C150=""),"",C150*'MPTO_working_3-way'!$I149)</f>
        <v>4.3472833747475192</v>
      </c>
      <c r="H150" s="17">
        <f>IF(OR($A150="",$B150="",$C150=""),"",'MPTO_working_3-way'!E149)</f>
        <v>2.0619374298301945</v>
      </c>
      <c r="I150" s="21">
        <f>IF(OR($A150="",$B150="",$C150=""),"",'MPTO_working_3-way'!F149)</f>
        <v>3.4800138023898364</v>
      </c>
      <c r="J150" s="22">
        <f>IF(OR($A150="",$B150="",$C150=""),"",'MPTO_working_3-way'!G149)</f>
        <v>4.3924370326335227</v>
      </c>
      <c r="K150" s="17">
        <f>IF(OR($A150="",$B150="",$C150=""),"",'OddsRatio_working_3-way'!H149)</f>
        <v>2.0678377939945065</v>
      </c>
      <c r="L150" s="21">
        <f>IF(OR($A150="",$B150="",$C150=""),"",'OddsRatio_working_3-way'!I149)</f>
        <v>3.4777983763561862</v>
      </c>
      <c r="M150" s="22">
        <f>IF(OR($A150="",$B150="",$C150=""),"",'OddsRatio_working_3-way'!J149)</f>
        <v>4.3693910975554831</v>
      </c>
      <c r="N150" s="23">
        <f t="shared" si="42"/>
        <v>48.158720714517308</v>
      </c>
      <c r="O150" s="24">
        <f t="shared" si="43"/>
        <v>28.838407979489716</v>
      </c>
      <c r="P150" s="24">
        <f t="shared" si="44"/>
        <v>23.002871305992972</v>
      </c>
      <c r="Q150" t="s">
        <v>401</v>
      </c>
      <c r="R150" t="s">
        <v>402</v>
      </c>
      <c r="S150" s="48" t="s">
        <v>439</v>
      </c>
      <c r="T150" s="35">
        <v>100</v>
      </c>
      <c r="U150" s="35">
        <f t="shared" si="45"/>
        <v>54.128440366972484</v>
      </c>
      <c r="V150" s="35">
        <f t="shared" si="46"/>
        <v>72.602739726027394</v>
      </c>
      <c r="W150" s="35">
        <f t="shared" si="47"/>
        <v>71.014492753623188</v>
      </c>
      <c r="X150" s="35">
        <f t="shared" si="48"/>
        <v>56.382767520349411</v>
      </c>
      <c r="Y150" s="35">
        <f t="shared" si="49"/>
        <v>74.857066879404329</v>
      </c>
      <c r="Z150" s="35">
        <f t="shared" si="50"/>
        <v>73.268819907000122</v>
      </c>
      <c r="AA150" s="35">
        <f t="shared" si="51"/>
        <v>-2.2543271533769271</v>
      </c>
      <c r="AB150" s="35">
        <f t="shared" si="52"/>
        <v>-2.2543271533769342</v>
      </c>
      <c r="AC150" s="35">
        <f t="shared" si="53"/>
        <v>-2.2543271533769342</v>
      </c>
      <c r="AD150" s="36"/>
      <c r="AE150" s="36"/>
      <c r="AF150">
        <v>2.27</v>
      </c>
      <c r="AG150">
        <v>1.7</v>
      </c>
      <c r="AI150" s="36"/>
      <c r="AJ150" t="s">
        <v>442</v>
      </c>
      <c r="AK150" s="35"/>
      <c r="AL150" s="35"/>
    </row>
    <row r="151" spans="1:38" ht="15" x14ac:dyDescent="0.25">
      <c r="A151">
        <v>2.1800000000000002</v>
      </c>
      <c r="B151">
        <v>3.65</v>
      </c>
      <c r="C151">
        <v>3.45</v>
      </c>
      <c r="D151" s="20">
        <f t="shared" si="41"/>
        <v>2.2543271533769227E-2</v>
      </c>
      <c r="E151" s="17">
        <f>IF(OR($A151="",$B151="",$C151=""),"",A151*'MPTO_working_3-way'!$I150)</f>
        <v>2.2291443319436173</v>
      </c>
      <c r="F151" s="21">
        <f>IF(OR($A151="",$B151="",$C151=""),"",B151*'MPTO_working_3-way'!$I150)</f>
        <v>3.7322829410982576</v>
      </c>
      <c r="G151" s="22">
        <f>IF(OR($A151="",$B151="",$C151=""),"",C151*'MPTO_working_3-way'!$I150)</f>
        <v>3.5277742867915038</v>
      </c>
      <c r="H151" s="17">
        <f>IF(OR($A151="",$B151="",$C151=""),"",'MPTO_working_3-way'!E150)</f>
        <v>2.2163062974569852</v>
      </c>
      <c r="I151" s="21">
        <f>IF(OR($A151="",$B151="",$C151=""),"",'MPTO_working_3-way'!F150)</f>
        <v>3.7529341532937015</v>
      </c>
      <c r="J151" s="22">
        <f>IF(OR($A151="",$B151="",$C151=""),"",'MPTO_working_3-way'!G150)</f>
        <v>3.5418208638771036</v>
      </c>
      <c r="K151" s="17">
        <f>IF(OR($A151="",$B151="",$C151=""),"",'OddsRatio_working_3-way'!H150)</f>
        <v>2.2216695432458797</v>
      </c>
      <c r="L151" s="21">
        <f>IF(OR($A151="",$B151="",$C151=""),"",'OddsRatio_working_3-way'!I150)</f>
        <v>3.7435799064420183</v>
      </c>
      <c r="M151" s="22">
        <f>IF(OR($A151="",$B151="",$C151=""),"",'OddsRatio_working_3-way'!J150)</f>
        <v>3.536517271993564</v>
      </c>
      <c r="N151" s="23">
        <f t="shared" si="42"/>
        <v>44.860262553214227</v>
      </c>
      <c r="O151" s="24">
        <f t="shared" si="43"/>
        <v>26.793252703015625</v>
      </c>
      <c r="P151" s="24">
        <f t="shared" si="44"/>
        <v>28.346484743770155</v>
      </c>
      <c r="Q151" t="s">
        <v>403</v>
      </c>
      <c r="R151" t="s">
        <v>404</v>
      </c>
      <c r="S151" s="48" t="s">
        <v>439</v>
      </c>
      <c r="T151" s="35">
        <v>100</v>
      </c>
      <c r="U151" s="35">
        <f t="shared" si="45"/>
        <v>57.983193277310924</v>
      </c>
      <c r="V151" s="35">
        <f t="shared" si="46"/>
        <v>73.262032085561486</v>
      </c>
      <c r="W151" s="35">
        <f t="shared" si="47"/>
        <v>66.555183946488299</v>
      </c>
      <c r="X151" s="35">
        <f t="shared" si="48"/>
        <v>60.182783967950201</v>
      </c>
      <c r="Y151" s="35">
        <f t="shared" si="49"/>
        <v>75.461622776200784</v>
      </c>
      <c r="Z151" s="35">
        <f t="shared" si="50"/>
        <v>68.754774637127582</v>
      </c>
      <c r="AA151" s="35">
        <f t="shared" si="51"/>
        <v>-2.1995906906392761</v>
      </c>
      <c r="AB151" s="35">
        <f t="shared" si="52"/>
        <v>-2.1995906906392975</v>
      </c>
      <c r="AC151" s="35">
        <f t="shared" si="53"/>
        <v>-2.1995906906392833</v>
      </c>
      <c r="AD151" s="36"/>
      <c r="AE151" s="36"/>
      <c r="AF151">
        <v>1.81</v>
      </c>
      <c r="AG151">
        <v>2.11</v>
      </c>
      <c r="AI151" s="36"/>
      <c r="AJ151" t="s">
        <v>442</v>
      </c>
      <c r="AK151" s="35"/>
      <c r="AL151" s="35"/>
    </row>
    <row r="152" spans="1:38" ht="15" x14ac:dyDescent="0.25">
      <c r="A152">
        <v>2.38</v>
      </c>
      <c r="B152">
        <v>3.74</v>
      </c>
      <c r="C152">
        <v>2.99</v>
      </c>
      <c r="D152" s="20">
        <f t="shared" si="41"/>
        <v>2.1995906906392859E-2</v>
      </c>
      <c r="E152" s="17">
        <f>IF(OR($A152="",$B152="",$C152=""),"",A152*'MPTO_working_3-way'!$I151)</f>
        <v>2.4323502584372148</v>
      </c>
      <c r="F152" s="21">
        <f>IF(OR($A152="",$B152="",$C152=""),"",B152*'MPTO_working_3-way'!$I151)</f>
        <v>3.8222646918299095</v>
      </c>
      <c r="G152" s="22">
        <f>IF(OR($A152="",$B152="",$C152=""),"",C152*'MPTO_working_3-way'!$I151)</f>
        <v>3.0557677616501149</v>
      </c>
      <c r="H152" s="17">
        <f>IF(OR($A152="",$B152="",$C152=""),"",'MPTO_working_3-way'!E151)</f>
        <v>2.4222687992144256</v>
      </c>
      <c r="I152" s="21">
        <f>IF(OR($A152="",$B152="",$C152=""),"",'MPTO_working_3-way'!F151)</f>
        <v>3.8454482038114768</v>
      </c>
      <c r="J152" s="22">
        <f>IF(OR($A152="",$B152="",$C152=""),"",'MPTO_working_3-way'!G151)</f>
        <v>3.0570177379839678</v>
      </c>
      <c r="K152" s="17">
        <f>IF(OR($A152="",$B152="",$C152=""),"",'OddsRatio_working_3-way'!H151)</f>
        <v>2.4268628064566871</v>
      </c>
      <c r="L152" s="21">
        <f>IF(OR($A152="",$B152="",$C152=""),"",'OddsRatio_working_3-way'!I151)</f>
        <v>3.8330464418053065</v>
      </c>
      <c r="M152" s="22">
        <f>IF(OR($A152="",$B152="",$C152=""),"",'OddsRatio_working_3-way'!J151)</f>
        <v>3.0575775252527588</v>
      </c>
      <c r="N152" s="23">
        <f t="shared" si="42"/>
        <v>41.112500000000004</v>
      </c>
      <c r="O152" s="24">
        <f t="shared" si="43"/>
        <v>26.162500000000001</v>
      </c>
      <c r="P152" s="24">
        <f t="shared" si="44"/>
        <v>32.725000000000001</v>
      </c>
      <c r="Q152" t="s">
        <v>405</v>
      </c>
      <c r="R152" t="s">
        <v>406</v>
      </c>
      <c r="S152" s="48" t="s">
        <v>439</v>
      </c>
      <c r="T152" s="35">
        <v>100</v>
      </c>
      <c r="U152" s="35">
        <f t="shared" si="45"/>
        <v>75.669099756691011</v>
      </c>
      <c r="V152" s="35">
        <f t="shared" si="46"/>
        <v>71.014492753623188</v>
      </c>
      <c r="W152" s="35">
        <f t="shared" si="47"/>
        <v>47.643979057591622</v>
      </c>
      <c r="X152" s="35">
        <f t="shared" si="48"/>
        <v>81.34152818878519</v>
      </c>
      <c r="Y152" s="35">
        <f t="shared" si="49"/>
        <v>76.686921185717381</v>
      </c>
      <c r="Z152" s="35">
        <f t="shared" si="50"/>
        <v>53.316407489685815</v>
      </c>
      <c r="AA152" s="35">
        <f t="shared" si="51"/>
        <v>-5.6724284320941791</v>
      </c>
      <c r="AB152" s="35">
        <f t="shared" si="52"/>
        <v>-5.6724284320941933</v>
      </c>
      <c r="AC152" s="35">
        <f t="shared" si="53"/>
        <v>-5.6724284320941933</v>
      </c>
      <c r="AD152" s="36"/>
      <c r="AE152" s="36"/>
      <c r="AF152">
        <v>1.72</v>
      </c>
      <c r="AG152">
        <v>2.23</v>
      </c>
      <c r="AI152" s="36"/>
      <c r="AJ152" t="s">
        <v>442</v>
      </c>
      <c r="AK152" s="35"/>
      <c r="AL152" s="35"/>
    </row>
    <row r="153" spans="1:38" ht="15" x14ac:dyDescent="0.25">
      <c r="A153">
        <v>4.1100000000000003</v>
      </c>
      <c r="B153">
        <v>3.45</v>
      </c>
      <c r="C153">
        <v>1.91</v>
      </c>
      <c r="D153" s="20">
        <f t="shared" si="41"/>
        <v>5.6724284320941898E-2</v>
      </c>
      <c r="E153" s="17">
        <f>IF(OR($A153="",$B153="",$C153=""),"",A153*'MPTO_working_3-way'!$I152)</f>
        <v>4.3431368085590716</v>
      </c>
      <c r="F153" s="21">
        <f>IF(OR($A153="",$B153="",$C153=""),"",B153*'MPTO_working_3-way'!$I152)</f>
        <v>3.6456987809072499</v>
      </c>
      <c r="G153" s="22">
        <f>IF(OR($A153="",$B153="",$C153=""),"",C153*'MPTO_working_3-way'!$I152)</f>
        <v>2.0183433830529989</v>
      </c>
      <c r="H153" s="17">
        <f>IF(OR($A153="",$B153="",$C153=""),"",'MPTO_working_3-way'!E152)</f>
        <v>4.4563099607316605</v>
      </c>
      <c r="I153" s="21">
        <f>IF(OR($A153="",$B153="",$C153=""),"",'MPTO_working_3-way'!F152)</f>
        <v>3.6907590131663679</v>
      </c>
      <c r="J153" s="22">
        <f>IF(OR($A153="",$B153="",$C153=""),"",'MPTO_working_3-way'!G152)</f>
        <v>1.9815630827043738</v>
      </c>
      <c r="K153" s="17">
        <f>IF(OR($A153="",$B153="",$C153=""),"",'OddsRatio_working_3-way'!H152)</f>
        <v>4.4022657554526425</v>
      </c>
      <c r="L153" s="21">
        <f>IF(OR($A153="",$B153="",$C153=""),"",'OddsRatio_working_3-way'!I152)</f>
        <v>3.6802415115302161</v>
      </c>
      <c r="M153" s="22">
        <f>IF(OR($A153="",$B153="",$C153=""),"",'OddsRatio_working_3-way'!J152)</f>
        <v>1.9955182757112233</v>
      </c>
      <c r="N153" s="23">
        <f t="shared" si="42"/>
        <v>23.024833066029331</v>
      </c>
      <c r="O153" s="24">
        <f t="shared" si="43"/>
        <v>27.429583739530589</v>
      </c>
      <c r="P153" s="24">
        <f t="shared" si="44"/>
        <v>49.545583194440077</v>
      </c>
      <c r="Q153" t="s">
        <v>125</v>
      </c>
      <c r="R153" t="s">
        <v>123</v>
      </c>
      <c r="S153" s="48" t="s">
        <v>439</v>
      </c>
      <c r="T153" s="35">
        <v>100</v>
      </c>
      <c r="U153" s="35">
        <f t="shared" si="45"/>
        <v>55.55555555555555</v>
      </c>
      <c r="V153" s="35">
        <f t="shared" si="46"/>
        <v>67.320261437908499</v>
      </c>
      <c r="W153" s="35">
        <f t="shared" si="47"/>
        <v>71.590909090909093</v>
      </c>
      <c r="X153" s="35">
        <f t="shared" si="48"/>
        <v>61.088829471182414</v>
      </c>
      <c r="Y153" s="35">
        <f t="shared" si="49"/>
        <v>72.853535353535364</v>
      </c>
      <c r="Z153" s="35">
        <f t="shared" si="50"/>
        <v>77.124183006535944</v>
      </c>
      <c r="AA153" s="35">
        <f t="shared" si="51"/>
        <v>-5.5332739156268644</v>
      </c>
      <c r="AB153" s="35">
        <f t="shared" si="52"/>
        <v>-5.5332739156268644</v>
      </c>
      <c r="AC153" s="35">
        <f t="shared" si="53"/>
        <v>-5.5332739156268502</v>
      </c>
      <c r="AD153" s="36"/>
      <c r="AE153" s="36"/>
      <c r="AF153">
        <v>2.1800000000000002</v>
      </c>
      <c r="AG153">
        <v>1.67</v>
      </c>
      <c r="AI153" s="36"/>
      <c r="AJ153" t="s">
        <v>176</v>
      </c>
      <c r="AK153" s="35"/>
      <c r="AL153" s="35"/>
    </row>
    <row r="154" spans="1:38" s="35" customFormat="1" ht="15" x14ac:dyDescent="0.25">
      <c r="A154">
        <v>2.25</v>
      </c>
      <c r="B154">
        <v>3.06</v>
      </c>
      <c r="C154">
        <v>3.52</v>
      </c>
      <c r="D154" s="20">
        <f t="shared" si="41"/>
        <v>5.5332739156268573E-2</v>
      </c>
      <c r="E154" s="17">
        <f>IF(OR($A154="",$B154="",$C154=""),"",A154*'MPTO_working_3-way'!$I153)</f>
        <v>2.3744986631016043</v>
      </c>
      <c r="F154" s="21">
        <f>IF(OR($A154="",$B154="",$C154=""),"",B154*'MPTO_working_3-way'!$I153)</f>
        <v>3.229318181818182</v>
      </c>
      <c r="G154" s="22">
        <f>IF(OR($A154="",$B154="",$C154=""),"",C154*'MPTO_working_3-way'!$I153)</f>
        <v>3.7147712418300656</v>
      </c>
      <c r="H154" s="17">
        <f>IF(OR($A154="",$B154="",$C154=""),"",'MPTO_working_3-way'!E153)</f>
        <v>2.3474167489975009</v>
      </c>
      <c r="I154" s="21">
        <f>IF(OR($A154="",$B154="",$C154=""),"",'MPTO_working_3-way'!F153)</f>
        <v>3.2430349257326374</v>
      </c>
      <c r="J154" s="22">
        <f>IF(OR($A154="",$B154="",$C154=""),"",'MPTO_working_3-way'!G153)</f>
        <v>3.7643988816402616</v>
      </c>
      <c r="K154" s="17">
        <f>IF(OR($A154="",$B154="",$C154=""),"",'OddsRatio_working_3-way'!H153)</f>
        <v>2.3589655900513584</v>
      </c>
      <c r="L154" s="21">
        <f>IF(OR($A154="",$B154="",$C154=""),"",'OddsRatio_working_3-way'!I153)</f>
        <v>3.2395752924046382</v>
      </c>
      <c r="M154" s="22">
        <f>IF(OR($A154="",$B154="",$C154=""),"",'OddsRatio_working_3-way'!J153)</f>
        <v>3.7396746295435381</v>
      </c>
      <c r="N154" s="23">
        <f t="shared" si="42"/>
        <v>42.114153001618689</v>
      </c>
      <c r="O154" s="24">
        <f t="shared" si="43"/>
        <v>30.96628897177845</v>
      </c>
      <c r="P154" s="24">
        <f t="shared" si="44"/>
        <v>26.919558026602857</v>
      </c>
      <c r="Q154" t="s">
        <v>118</v>
      </c>
      <c r="R154" t="s">
        <v>149</v>
      </c>
      <c r="S154" s="48" t="s">
        <v>439</v>
      </c>
      <c r="T154" s="35">
        <v>100</v>
      </c>
      <c r="U154" s="35">
        <f t="shared" si="45"/>
        <v>56.709956709956707</v>
      </c>
      <c r="V154" s="35">
        <f t="shared" si="46"/>
        <v>68.944099378881987</v>
      </c>
      <c r="W154" s="35">
        <f t="shared" si="47"/>
        <v>68.847352024922117</v>
      </c>
      <c r="X154" s="35">
        <f t="shared" si="48"/>
        <v>62.20854859619589</v>
      </c>
      <c r="Y154" s="35">
        <f t="shared" si="49"/>
        <v>74.442691265121169</v>
      </c>
      <c r="Z154" s="35">
        <f t="shared" si="50"/>
        <v>74.345943911161299</v>
      </c>
      <c r="AA154" s="35">
        <f t="shared" si="51"/>
        <v>-5.4985918862391827</v>
      </c>
      <c r="AB154" s="35">
        <f t="shared" si="52"/>
        <v>-5.4985918862391827</v>
      </c>
      <c r="AC154" s="35">
        <f t="shared" si="53"/>
        <v>-5.4985918862391827</v>
      </c>
      <c r="AD154" s="36"/>
      <c r="AE154" s="36"/>
      <c r="AF154">
        <v>2.46</v>
      </c>
      <c r="AG154">
        <v>1.54</v>
      </c>
      <c r="AH154" s="36"/>
      <c r="AI154" s="36"/>
      <c r="AJ154" t="s">
        <v>176</v>
      </c>
    </row>
    <row r="155" spans="1:38" ht="15" x14ac:dyDescent="0.25">
      <c r="A155">
        <v>2.31</v>
      </c>
      <c r="B155">
        <v>3.22</v>
      </c>
      <c r="C155">
        <v>3.21</v>
      </c>
      <c r="D155" s="20">
        <f t="shared" si="41"/>
        <v>5.4985918862391792E-2</v>
      </c>
      <c r="E155" s="17">
        <f>IF(OR($A155="",$B155="",$C155=""),"",A155*'MPTO_working_3-way'!$I154)</f>
        <v>2.437017472572125</v>
      </c>
      <c r="F155" s="21">
        <f>IF(OR($A155="",$B155="",$C155=""),"",B155*'MPTO_working_3-way'!$I154)</f>
        <v>3.3970546587369017</v>
      </c>
      <c r="G155" s="22">
        <f>IF(OR($A155="",$B155="",$C155=""),"",C155*'MPTO_working_3-way'!$I154)</f>
        <v>3.3865047995482778</v>
      </c>
      <c r="H155" s="17">
        <f>IF(OR($A155="",$B155="",$C155=""),"",'MPTO_working_3-way'!E154)</f>
        <v>2.4121274438116034</v>
      </c>
      <c r="I155" s="21">
        <f>IF(OR($A155="",$B155="",$C155=""),"",'MPTO_working_3-way'!F154)</f>
        <v>3.42195786039475</v>
      </c>
      <c r="J155" s="22">
        <f>IF(OR($A155="",$B155="",$C155=""),"",'MPTO_working_3-way'!G154)</f>
        <v>3.4106663253613201</v>
      </c>
      <c r="K155" s="17">
        <f>IF(OR($A155="",$B155="",$C155=""),"",'OddsRatio_working_3-way'!H154)</f>
        <v>2.4227853981817491</v>
      </c>
      <c r="L155" s="21">
        <f>IF(OR($A155="",$B155="",$C155=""),"",'OddsRatio_working_3-way'!I154)</f>
        <v>3.4111325068423537</v>
      </c>
      <c r="M155" s="22">
        <f>IF(OR($A155="",$B155="",$C155=""),"",'OddsRatio_working_3-way'!J154)</f>
        <v>3.4002715496043252</v>
      </c>
      <c r="N155" s="23">
        <f t="shared" si="42"/>
        <v>41.033764068361819</v>
      </c>
      <c r="O155" s="24">
        <f t="shared" si="43"/>
        <v>29.43726552730304</v>
      </c>
      <c r="P155" s="24">
        <f t="shared" si="44"/>
        <v>29.528970404335141</v>
      </c>
      <c r="Q155" t="s">
        <v>152</v>
      </c>
      <c r="R155" t="s">
        <v>154</v>
      </c>
      <c r="S155" s="48" t="s">
        <v>439</v>
      </c>
      <c r="T155" s="35">
        <v>100</v>
      </c>
      <c r="U155" s="35">
        <f t="shared" si="45"/>
        <v>25.373134328358205</v>
      </c>
      <c r="V155" s="35">
        <f t="shared" si="46"/>
        <v>78.768577494692153</v>
      </c>
      <c r="W155" s="35">
        <f t="shared" si="47"/>
        <v>89.473684210526315</v>
      </c>
      <c r="X155" s="35">
        <f t="shared" si="48"/>
        <v>31.757738294781539</v>
      </c>
      <c r="Y155" s="35">
        <f t="shared" si="49"/>
        <v>85.153181461115466</v>
      </c>
      <c r="Z155" s="35">
        <f t="shared" si="50"/>
        <v>95.858288176949628</v>
      </c>
      <c r="AA155" s="35">
        <f t="shared" si="51"/>
        <v>-6.3846039664233345</v>
      </c>
      <c r="AB155" s="35">
        <f t="shared" si="52"/>
        <v>-6.3846039664233132</v>
      </c>
      <c r="AC155" s="35">
        <f t="shared" si="53"/>
        <v>-6.3846039664233132</v>
      </c>
      <c r="AD155" s="36"/>
      <c r="AE155" s="36"/>
      <c r="AF155">
        <v>2.11</v>
      </c>
      <c r="AG155">
        <v>1.71</v>
      </c>
      <c r="AI155" s="36"/>
      <c r="AJ155" t="s">
        <v>176</v>
      </c>
      <c r="AK155" s="35"/>
      <c r="AL155" s="35"/>
    </row>
    <row r="156" spans="1:38" ht="15" x14ac:dyDescent="0.25">
      <c r="A156">
        <v>1.34</v>
      </c>
      <c r="B156">
        <v>4.71</v>
      </c>
      <c r="C156">
        <v>9.5</v>
      </c>
      <c r="D156" s="20">
        <f t="shared" si="41"/>
        <v>6.3846039664233079E-2</v>
      </c>
      <c r="E156" s="17">
        <f>IF(OR($A156="",$B156="",$C156=""),"",A156*'MPTO_working_3-way'!$I155)</f>
        <v>1.4255536931500725</v>
      </c>
      <c r="F156" s="21">
        <f>IF(OR($A156="",$B156="",$C156=""),"",B156*'MPTO_working_3-way'!$I155)</f>
        <v>5.0107148468185381</v>
      </c>
      <c r="G156" s="22">
        <f>IF(OR($A156="",$B156="",$C156=""),"",C156*'MPTO_working_3-way'!$I155)</f>
        <v>10.106537376810214</v>
      </c>
      <c r="H156" s="17">
        <f>IF(OR($A156="",$B156="",$C156=""),"",'MPTO_working_3-way'!E155)</f>
        <v>1.3793357560067758</v>
      </c>
      <c r="I156" s="21">
        <f>IF(OR($A156="",$B156="",$C156=""),"",'MPTO_working_3-way'!F155)</f>
        <v>5.2347192675608714</v>
      </c>
      <c r="J156" s="22">
        <f>IF(OR($A156="",$B156="",$C156=""),"",'MPTO_working_3-way'!G155)</f>
        <v>11.907434744904366</v>
      </c>
      <c r="K156" s="17">
        <f>IF(OR($A156="",$B156="",$C156=""),"",'OddsRatio_working_3-way'!H155)</f>
        <v>1.3924192770991057</v>
      </c>
      <c r="L156" s="21">
        <f>IF(OR($A156="",$B156="",$C156=""),"",'OddsRatio_working_3-way'!I155)</f>
        <v>5.2819868177578844</v>
      </c>
      <c r="M156" s="22">
        <f>IF(OR($A156="",$B156="",$C156=""),"",'OddsRatio_working_3-way'!J155)</f>
        <v>10.810481927477635</v>
      </c>
      <c r="N156" s="23">
        <f t="shared" si="42"/>
        <v>70.148182057617305</v>
      </c>
      <c r="O156" s="24">
        <f t="shared" si="43"/>
        <v>19.957232262676687</v>
      </c>
      <c r="P156" s="24">
        <f t="shared" si="44"/>
        <v>9.8945856797060205</v>
      </c>
      <c r="Q156" t="s">
        <v>151</v>
      </c>
      <c r="R156" t="s">
        <v>122</v>
      </c>
      <c r="S156" s="48" t="s">
        <v>439</v>
      </c>
      <c r="T156" s="35">
        <v>100</v>
      </c>
      <c r="U156" s="35">
        <f t="shared" si="45"/>
        <v>31.972789115646258</v>
      </c>
      <c r="V156" s="35">
        <f t="shared" si="46"/>
        <v>76.19047619047619</v>
      </c>
      <c r="W156" s="35">
        <f t="shared" si="47"/>
        <v>85.422740524781332</v>
      </c>
      <c r="X156" s="35">
        <f t="shared" si="48"/>
        <v>38.386783284742464</v>
      </c>
      <c r="Y156" s="35">
        <f t="shared" si="49"/>
        <v>82.604470359572389</v>
      </c>
      <c r="Z156" s="35">
        <f t="shared" si="50"/>
        <v>91.836734693877546</v>
      </c>
      <c r="AA156" s="35">
        <f t="shared" si="51"/>
        <v>-6.4139941690962061</v>
      </c>
      <c r="AB156" s="35">
        <f t="shared" si="52"/>
        <v>-6.413994169096199</v>
      </c>
      <c r="AC156" s="35">
        <f t="shared" si="53"/>
        <v>-6.4139941690962132</v>
      </c>
      <c r="AD156" s="36"/>
      <c r="AE156" s="36"/>
      <c r="AF156">
        <v>2.02</v>
      </c>
      <c r="AG156">
        <v>1.79</v>
      </c>
      <c r="AI156" s="36"/>
      <c r="AJ156" t="s">
        <v>176</v>
      </c>
      <c r="AK156" s="35"/>
      <c r="AL156" s="35"/>
    </row>
    <row r="157" spans="1:38" ht="15" x14ac:dyDescent="0.25">
      <c r="A157">
        <v>1.47</v>
      </c>
      <c r="B157">
        <v>4.2</v>
      </c>
      <c r="C157">
        <v>6.86</v>
      </c>
      <c r="D157" s="20">
        <f t="shared" si="41"/>
        <v>6.4139941690962043E-2</v>
      </c>
      <c r="E157" s="17">
        <f>IF(OR($A157="",$B157="",$C157=""),"",A157*'MPTO_working_3-way'!$I156)</f>
        <v>1.5642857142857143</v>
      </c>
      <c r="F157" s="21">
        <f>IF(OR($A157="",$B157="",$C157=""),"",B157*'MPTO_working_3-way'!$I156)</f>
        <v>4.4693877551020407</v>
      </c>
      <c r="G157" s="22">
        <f>IF(OR($A157="",$B157="",$C157=""),"",C157*'MPTO_working_3-way'!$I156)</f>
        <v>7.3</v>
      </c>
      <c r="H157" s="17">
        <f>IF(OR($A157="",$B157="",$C157=""),"",'MPTO_working_3-way'!E156)</f>
        <v>1.5176991150442478</v>
      </c>
      <c r="I157" s="21">
        <f>IF(OR($A157="",$B157="",$C157=""),"",'MPTO_working_3-way'!F156)</f>
        <v>4.6143497757847536</v>
      </c>
      <c r="J157" s="22">
        <f>IF(OR($A157="",$B157="",$C157=""),"",'MPTO_working_3-way'!G156)</f>
        <v>8.0390625</v>
      </c>
      <c r="K157" s="17">
        <f>IF(OR($A157="",$B157="",$C157=""),"",'OddsRatio_working_3-way'!H156)</f>
        <v>1.5321062096388147</v>
      </c>
      <c r="L157" s="21">
        <f>IF(OR($A157="",$B157="",$C157=""),"",'OddsRatio_working_3-way'!I156)</f>
        <v>4.6228507890302284</v>
      </c>
      <c r="M157" s="22">
        <f>IF(OR($A157="",$B157="",$C157=""),"",'OddsRatio_working_3-way'!J156)</f>
        <v>7.6343455074116076</v>
      </c>
      <c r="N157" s="23">
        <f t="shared" si="42"/>
        <v>63.926940639269404</v>
      </c>
      <c r="O157" s="24">
        <f t="shared" si="43"/>
        <v>22.374429223744293</v>
      </c>
      <c r="P157" s="24">
        <f t="shared" si="44"/>
        <v>13.698630136986301</v>
      </c>
      <c r="Q157" t="s">
        <v>124</v>
      </c>
      <c r="R157" t="s">
        <v>119</v>
      </c>
      <c r="S157" s="48" t="s">
        <v>439</v>
      </c>
      <c r="T157" s="35">
        <v>100</v>
      </c>
      <c r="U157" s="35">
        <f t="shared" si="45"/>
        <v>68.75</v>
      </c>
      <c r="V157" s="35">
        <f t="shared" si="46"/>
        <v>72.899728997289984</v>
      </c>
      <c r="W157" s="35">
        <f t="shared" si="47"/>
        <v>56.140350877192972</v>
      </c>
      <c r="X157" s="35">
        <f t="shared" si="48"/>
        <v>70.959920125517044</v>
      </c>
      <c r="Y157" s="35">
        <f t="shared" si="49"/>
        <v>75.109649122807014</v>
      </c>
      <c r="Z157" s="35">
        <f t="shared" si="50"/>
        <v>58.350271002710031</v>
      </c>
      <c r="AA157" s="35">
        <f t="shared" si="51"/>
        <v>-2.2099201255170442</v>
      </c>
      <c r="AB157" s="35">
        <f t="shared" si="52"/>
        <v>-2.20992012551703</v>
      </c>
      <c r="AC157" s="35">
        <f t="shared" si="53"/>
        <v>-2.2099201255170584</v>
      </c>
      <c r="AD157" s="36"/>
      <c r="AE157" s="36"/>
      <c r="AF157">
        <v>1.95</v>
      </c>
      <c r="AG157">
        <v>1.85</v>
      </c>
      <c r="AI157" s="36"/>
      <c r="AJ157" t="s">
        <v>176</v>
      </c>
      <c r="AK157" s="35"/>
      <c r="AL157" s="35"/>
    </row>
    <row r="158" spans="1:38" ht="15" x14ac:dyDescent="0.25">
      <c r="A158">
        <v>3.2</v>
      </c>
      <c r="B158">
        <v>3.69</v>
      </c>
      <c r="C158">
        <v>2.2799999999999998</v>
      </c>
      <c r="D158" s="20">
        <f t="shared" si="41"/>
        <v>2.209920125517062E-2</v>
      </c>
      <c r="E158" s="17">
        <f>IF(OR($A158="",$B158="",$C158=""),"",A158*'MPTO_working_3-way'!$I157)</f>
        <v>3.2707174440165461</v>
      </c>
      <c r="F158" s="21">
        <f>IF(OR($A158="",$B158="",$C158=""),"",B158*'MPTO_working_3-way'!$I157)</f>
        <v>3.7715460526315794</v>
      </c>
      <c r="G158" s="22">
        <f>IF(OR($A158="",$B158="",$C158=""),"",C158*'MPTO_working_3-way'!$I157)</f>
        <v>2.3303861788617888</v>
      </c>
      <c r="H158" s="17">
        <f>IF(OR($A158="",$B158="",$C158=""),"",'MPTO_working_3-way'!E157)</f>
        <v>3.2772529848275336</v>
      </c>
      <c r="I158" s="21">
        <f>IF(OR($A158="",$B158="",$C158=""),"",'MPTO_working_3-way'!F157)</f>
        <v>3.7931042256061143</v>
      </c>
      <c r="J158" s="22">
        <f>IF(OR($A158="",$B158="",$C158=""),"",'MPTO_working_3-way'!G157)</f>
        <v>2.3189476367996362</v>
      </c>
      <c r="K158" s="17">
        <f>IF(OR($A158="",$B158="",$C158=""),"",'OddsRatio_working_3-way'!H157)</f>
        <v>3.2754694383545129</v>
      </c>
      <c r="L158" s="21">
        <f>IF(OR($A158="",$B158="",$C158=""),"",'OddsRatio_working_3-way'!I157)</f>
        <v>3.7822785405334716</v>
      </c>
      <c r="M158" s="22">
        <f>IF(OR($A158="",$B158="",$C158=""),"",'OddsRatio_working_3-way'!J157)</f>
        <v>2.3239094914062615</v>
      </c>
      <c r="N158" s="23">
        <f t="shared" si="42"/>
        <v>30.574331690724343</v>
      </c>
      <c r="O158" s="24">
        <f t="shared" si="43"/>
        <v>26.514325585452003</v>
      </c>
      <c r="P158" s="24">
        <f t="shared" si="44"/>
        <v>42.911342723823644</v>
      </c>
      <c r="Q158" t="s">
        <v>130</v>
      </c>
      <c r="R158" t="s">
        <v>164</v>
      </c>
      <c r="S158" s="48" t="s">
        <v>439</v>
      </c>
      <c r="T158" s="35">
        <v>100</v>
      </c>
      <c r="U158" s="35">
        <f t="shared" si="45"/>
        <v>53.488372093023258</v>
      </c>
      <c r="V158" s="35">
        <f t="shared" si="46"/>
        <v>70.501474926253692</v>
      </c>
      <c r="W158" s="35">
        <f t="shared" si="47"/>
        <v>73.753280839895012</v>
      </c>
      <c r="X158" s="35">
        <f t="shared" si="48"/>
        <v>55.745244233851295</v>
      </c>
      <c r="Y158" s="35">
        <f t="shared" si="49"/>
        <v>72.758347067081729</v>
      </c>
      <c r="Z158" s="35">
        <f t="shared" si="50"/>
        <v>76.010152980723049</v>
      </c>
      <c r="AA158" s="35">
        <f t="shared" si="51"/>
        <v>-2.2568721408280368</v>
      </c>
      <c r="AB158" s="35">
        <f t="shared" si="52"/>
        <v>-2.2568721408280368</v>
      </c>
      <c r="AC158" s="35">
        <f t="shared" si="53"/>
        <v>-2.2568721408280368</v>
      </c>
      <c r="AD158" s="36"/>
      <c r="AE158" s="36"/>
      <c r="AF158">
        <v>1.74</v>
      </c>
      <c r="AG158">
        <v>2.2000000000000002</v>
      </c>
      <c r="AI158" s="36"/>
      <c r="AJ158" t="s">
        <v>173</v>
      </c>
      <c r="AK158" s="35"/>
      <c r="AL158" s="35"/>
    </row>
    <row r="159" spans="1:38" ht="15" x14ac:dyDescent="0.25">
      <c r="A159">
        <v>2.15</v>
      </c>
      <c r="B159">
        <v>3.39</v>
      </c>
      <c r="C159">
        <v>3.81</v>
      </c>
      <c r="D159" s="20">
        <f t="shared" si="41"/>
        <v>2.2568721408280368E-2</v>
      </c>
      <c r="E159" s="17">
        <f>IF(OR($A159="",$B159="",$C159=""),"",A159*'MPTO_working_3-way'!$I158)</f>
        <v>2.1985227510278027</v>
      </c>
      <c r="F159" s="21">
        <f>IF(OR($A159="",$B159="",$C159=""),"",B159*'MPTO_working_3-way'!$I158)</f>
        <v>3.4665079655740705</v>
      </c>
      <c r="G159" s="22">
        <f>IF(OR($A159="",$B159="",$C159=""),"",C159*'MPTO_working_3-way'!$I158)</f>
        <v>3.8959868285655483</v>
      </c>
      <c r="H159" s="17">
        <f>IF(OR($A159="",$B159="",$C159=""),"",'MPTO_working_3-way'!E158)</f>
        <v>2.1853463387685284</v>
      </c>
      <c r="I159" s="21">
        <f>IF(OR($A159="",$B159="",$C159=""),"",'MPTO_working_3-way'!F158)</f>
        <v>3.4787165076018507</v>
      </c>
      <c r="J159" s="22">
        <f>IF(OR($A159="",$B159="",$C159=""),"",'MPTO_working_3-way'!G158)</f>
        <v>3.92242564722982</v>
      </c>
      <c r="K159" s="17">
        <f>IF(OR($A159="",$B159="",$C159=""),"",'OddsRatio_working_3-way'!H158)</f>
        <v>2.1908290297854371</v>
      </c>
      <c r="L159" s="21">
        <f>IF(OR($A159="",$B159="",$C159=""),"",'OddsRatio_working_3-way'!I158)</f>
        <v>3.4748533749453872</v>
      </c>
      <c r="M159" s="22">
        <f>IF(OR($A159="",$B159="",$C159=""),"",'OddsRatio_working_3-way'!J158)</f>
        <v>3.9097648466931134</v>
      </c>
      <c r="N159" s="23">
        <f t="shared" si="42"/>
        <v>45.485087635891105</v>
      </c>
      <c r="O159" s="24">
        <f t="shared" si="43"/>
        <v>28.847474459340962</v>
      </c>
      <c r="P159" s="24">
        <f t="shared" si="44"/>
        <v>25.667437904767944</v>
      </c>
      <c r="Q159" t="s">
        <v>157</v>
      </c>
      <c r="R159" t="s">
        <v>128</v>
      </c>
      <c r="S159" s="48" t="s">
        <v>439</v>
      </c>
      <c r="T159" s="35">
        <v>100</v>
      </c>
      <c r="U159" s="35">
        <f t="shared" si="45"/>
        <v>48.717948717948723</v>
      </c>
      <c r="V159" s="35">
        <f t="shared" si="46"/>
        <v>71.346704871060169</v>
      </c>
      <c r="W159" s="35">
        <f t="shared" si="47"/>
        <v>77.578475336322867</v>
      </c>
      <c r="X159" s="35">
        <f t="shared" si="48"/>
        <v>51.074819792616957</v>
      </c>
      <c r="Y159" s="35">
        <f t="shared" si="49"/>
        <v>73.703575945728417</v>
      </c>
      <c r="Z159" s="35">
        <f t="shared" si="50"/>
        <v>79.935346410991116</v>
      </c>
      <c r="AA159" s="35">
        <f t="shared" si="51"/>
        <v>-2.3568710746682342</v>
      </c>
      <c r="AB159" s="35">
        <f t="shared" si="52"/>
        <v>-2.3568710746682484</v>
      </c>
      <c r="AC159" s="35">
        <f t="shared" si="53"/>
        <v>-2.3568710746682484</v>
      </c>
      <c r="AD159" s="36"/>
      <c r="AE159" s="36"/>
      <c r="AF159">
        <v>1.89</v>
      </c>
      <c r="AG159">
        <v>2.02</v>
      </c>
      <c r="AI159" s="36"/>
      <c r="AJ159" t="s">
        <v>173</v>
      </c>
      <c r="AK159" s="35"/>
      <c r="AL159" s="35"/>
    </row>
    <row r="160" spans="1:38" ht="15" x14ac:dyDescent="0.25">
      <c r="A160">
        <v>1.95</v>
      </c>
      <c r="B160">
        <v>3.49</v>
      </c>
      <c r="C160">
        <v>4.46</v>
      </c>
      <c r="D160" s="20">
        <f t="shared" si="41"/>
        <v>2.3568710746682431E-2</v>
      </c>
      <c r="E160" s="17">
        <f>IF(OR($A160="",$B160="",$C160=""),"",A160*'MPTO_working_3-way'!$I159)</f>
        <v>1.9959589859560307</v>
      </c>
      <c r="F160" s="21">
        <f>IF(OR($A160="",$B160="",$C160=""),"",B160*'MPTO_working_3-way'!$I159)</f>
        <v>3.572254800505922</v>
      </c>
      <c r="G160" s="22">
        <f>IF(OR($A160="",$B160="",$C160=""),"",C160*'MPTO_working_3-way'!$I159)</f>
        <v>4.5651164499302039</v>
      </c>
      <c r="H160" s="17">
        <f>IF(OR($A160="",$B160="",$C160=""),"",'MPTO_working_3-way'!E159)</f>
        <v>1.9803381104690803</v>
      </c>
      <c r="I160" s="21">
        <f>IF(OR($A160="",$B160="",$C160=""),"",'MPTO_working_3-way'!F159)</f>
        <v>3.5883873622053919</v>
      </c>
      <c r="J160" s="22">
        <f>IF(OR($A160="",$B160="",$C160=""),"",'MPTO_working_3-way'!G159)</f>
        <v>4.6219475735655768</v>
      </c>
      <c r="K160" s="17">
        <f>IF(OR($A160="",$B160="",$C160=""),"",'OddsRatio_working_3-way'!H159)</f>
        <v>1.9865183846320704</v>
      </c>
      <c r="L160" s="21">
        <f>IF(OR($A160="",$B160="",$C160=""),"",'OddsRatio_working_3-way'!I159)</f>
        <v>3.5857166081409009</v>
      </c>
      <c r="M160" s="22">
        <f>IF(OR($A160="",$B160="",$C160=""),"",'OddsRatio_working_3-way'!J159)</f>
        <v>4.5930038008704894</v>
      </c>
      <c r="N160" s="23">
        <f t="shared" si="42"/>
        <v>50.101229886796339</v>
      </c>
      <c r="O160" s="24">
        <f t="shared" si="43"/>
        <v>27.993523862250104</v>
      </c>
      <c r="P160" s="24">
        <f t="shared" si="44"/>
        <v>21.905246250953557</v>
      </c>
      <c r="Q160" t="s">
        <v>161</v>
      </c>
      <c r="R160" t="s">
        <v>156</v>
      </c>
      <c r="S160" s="48" t="s">
        <v>439</v>
      </c>
      <c r="T160" s="35">
        <v>100</v>
      </c>
      <c r="U160" s="35">
        <f t="shared" si="45"/>
        <v>53.271028037383175</v>
      </c>
      <c r="V160" s="35">
        <f t="shared" si="46"/>
        <v>71.751412429378533</v>
      </c>
      <c r="W160" s="35">
        <f t="shared" si="47"/>
        <v>72.67759562841529</v>
      </c>
      <c r="X160" s="35">
        <f t="shared" si="48"/>
        <v>55.570991942206163</v>
      </c>
      <c r="Y160" s="35">
        <f t="shared" si="49"/>
        <v>74.051376334201507</v>
      </c>
      <c r="Z160" s="35">
        <f t="shared" si="50"/>
        <v>74.977559533238292</v>
      </c>
      <c r="AA160" s="35">
        <f t="shared" si="51"/>
        <v>-2.2999639048229881</v>
      </c>
      <c r="AB160" s="35">
        <f t="shared" si="52"/>
        <v>-2.2999639048229739</v>
      </c>
      <c r="AC160" s="35">
        <f t="shared" si="53"/>
        <v>-2.2999639048230023</v>
      </c>
      <c r="AD160" s="36"/>
      <c r="AE160" s="36"/>
      <c r="AF160">
        <v>2.27</v>
      </c>
      <c r="AG160">
        <v>1.7</v>
      </c>
      <c r="AI160" s="36"/>
      <c r="AJ160" t="s">
        <v>173</v>
      </c>
      <c r="AK160" s="35"/>
      <c r="AL160" s="35"/>
    </row>
    <row r="161" spans="1:38" ht="15" x14ac:dyDescent="0.25">
      <c r="A161">
        <v>2.14</v>
      </c>
      <c r="B161">
        <v>3.54</v>
      </c>
      <c r="C161">
        <v>3.66</v>
      </c>
      <c r="D161" s="20">
        <f t="shared" si="41"/>
        <v>2.2999639048229881E-2</v>
      </c>
      <c r="E161" s="17">
        <f>IF(OR($A161="",$B161="",$C161=""),"",A161*'MPTO_working_3-way'!$I160)</f>
        <v>2.1892192275632119</v>
      </c>
      <c r="F161" s="21">
        <f>IF(OR($A161="",$B161="",$C161=""),"",B161*'MPTO_working_3-way'!$I160)</f>
        <v>3.6214187222307337</v>
      </c>
      <c r="G161" s="22">
        <f>IF(OR($A161="",$B161="",$C161=""),"",C161*'MPTO_working_3-way'!$I160)</f>
        <v>3.7441786789165215</v>
      </c>
      <c r="H161" s="17">
        <f>IF(OR($A161="",$B161="",$C161=""),"",'MPTO_working_3-way'!E160)</f>
        <v>2.1756953481495986</v>
      </c>
      <c r="I161" s="21">
        <f>IF(OR($A161="",$B161="",$C161=""),"",'MPTO_working_3-way'!F160)</f>
        <v>3.6387542402509663</v>
      </c>
      <c r="J161" s="22">
        <f>IF(OR($A161="",$B161="",$C161=""),"",'MPTO_working_3-way'!G160)</f>
        <v>3.7656628410687336</v>
      </c>
      <c r="K161" s="17">
        <f>IF(OR($A161="",$B161="",$C161=""),"",'OddsRatio_working_3-way'!H160)</f>
        <v>2.181273992061143</v>
      </c>
      <c r="L161" s="21">
        <f>IF(OR($A161="",$B161="",$C161=""),"",'OddsRatio_working_3-way'!I160)</f>
        <v>3.6319613507327229</v>
      </c>
      <c r="M161" s="22">
        <f>IF(OR($A161="",$B161="",$C161=""),"",'OddsRatio_working_3-way'!J160)</f>
        <v>3.7563059814760011</v>
      </c>
      <c r="N161" s="23">
        <f t="shared" si="42"/>
        <v>45.678385581926648</v>
      </c>
      <c r="O161" s="24">
        <f t="shared" si="43"/>
        <v>27.613487329187294</v>
      </c>
      <c r="P161" s="24">
        <f t="shared" si="44"/>
        <v>26.708127088886069</v>
      </c>
      <c r="Q161" t="s">
        <v>158</v>
      </c>
      <c r="R161" t="s">
        <v>133</v>
      </c>
      <c r="S161" s="48" t="s">
        <v>439</v>
      </c>
      <c r="T161" s="35">
        <v>100</v>
      </c>
      <c r="U161" s="35">
        <f t="shared" si="45"/>
        <v>42.196531791907518</v>
      </c>
      <c r="V161" s="35">
        <f t="shared" si="46"/>
        <v>74.619289340101517</v>
      </c>
      <c r="W161" s="35">
        <f t="shared" si="47"/>
        <v>80.6949806949807</v>
      </c>
      <c r="X161" s="35">
        <f t="shared" si="48"/>
        <v>44.685729964917783</v>
      </c>
      <c r="Y161" s="35">
        <f t="shared" si="49"/>
        <v>77.108487513111783</v>
      </c>
      <c r="Z161" s="35">
        <f t="shared" si="50"/>
        <v>83.184178867990966</v>
      </c>
      <c r="AA161" s="35">
        <f t="shared" si="51"/>
        <v>-2.4891981730102657</v>
      </c>
      <c r="AB161" s="35">
        <f t="shared" si="52"/>
        <v>-2.4891981730102657</v>
      </c>
      <c r="AC161" s="35">
        <f t="shared" si="53"/>
        <v>-2.4891981730102657</v>
      </c>
      <c r="AD161" s="36"/>
      <c r="AE161" s="36"/>
      <c r="AF161">
        <v>1.93</v>
      </c>
      <c r="AG161">
        <v>1.98</v>
      </c>
      <c r="AI161" s="36"/>
      <c r="AJ161" t="s">
        <v>173</v>
      </c>
      <c r="AK161" s="35"/>
      <c r="AL161" s="35"/>
    </row>
    <row r="162" spans="1:38" ht="15" x14ac:dyDescent="0.25">
      <c r="A162">
        <v>1.73</v>
      </c>
      <c r="B162">
        <v>3.94</v>
      </c>
      <c r="C162">
        <v>5.18</v>
      </c>
      <c r="D162" s="20">
        <f t="shared" si="41"/>
        <v>2.4891981730102763E-2</v>
      </c>
      <c r="E162" s="17">
        <f>IF(OR($A162="",$B162="",$C162=""),"",A162*'MPTO_working_3-way'!$I161)</f>
        <v>1.7730631283930778</v>
      </c>
      <c r="F162" s="21">
        <f>IF(OR($A162="",$B162="",$C162=""),"",B162*'MPTO_working_3-way'!$I161)</f>
        <v>4.0380744080166044</v>
      </c>
      <c r="G162" s="22">
        <f>IF(OR($A162="",$B162="",$C162=""),"",C162*'MPTO_working_3-way'!$I161)</f>
        <v>5.3089404653619319</v>
      </c>
      <c r="H162" s="17">
        <f>IF(OR($A162="",$B162="",$C162=""),"",'MPTO_working_3-way'!E161)</f>
        <v>1.755194725269714</v>
      </c>
      <c r="I162" s="21">
        <f>IF(OR($A162="",$B162="",$C162=""),"",'MPTO_working_3-way'!F161)</f>
        <v>4.073157503642717</v>
      </c>
      <c r="J162" s="22">
        <f>IF(OR($A162="",$B162="",$C162=""),"",'MPTO_working_3-way'!G161)</f>
        <v>5.4126359319675359</v>
      </c>
      <c r="K162" s="17">
        <f>IF(OR($A162="",$B162="",$C162=""),"",'OddsRatio_working_3-way'!H161)</f>
        <v>1.7616856902384641</v>
      </c>
      <c r="L162" s="21">
        <f>IF(OR($A162="",$B162="",$C162=""),"",'OddsRatio_working_3-way'!I161)</f>
        <v>4.0676108620562816</v>
      </c>
      <c r="M162" s="22">
        <f>IF(OR($A162="",$B162="",$C162=""),"",'OddsRatio_working_3-way'!J161)</f>
        <v>5.3614331304065495</v>
      </c>
      <c r="N162" s="23">
        <f t="shared" si="42"/>
        <v>56.399571114328971</v>
      </c>
      <c r="O162" s="24">
        <f t="shared" si="43"/>
        <v>24.764278687256127</v>
      </c>
      <c r="P162" s="24">
        <f t="shared" si="44"/>
        <v>18.836150198414892</v>
      </c>
      <c r="Q162" t="s">
        <v>132</v>
      </c>
      <c r="R162" t="s">
        <v>160</v>
      </c>
      <c r="S162" s="48" t="s">
        <v>439</v>
      </c>
      <c r="T162" s="35">
        <v>100</v>
      </c>
      <c r="U162" s="35">
        <f t="shared" si="45"/>
        <v>50.73891625615763</v>
      </c>
      <c r="V162" s="35">
        <f t="shared" si="46"/>
        <v>71.264367816091948</v>
      </c>
      <c r="W162" s="35">
        <f t="shared" si="47"/>
        <v>75.669099756691011</v>
      </c>
      <c r="X162" s="35">
        <f t="shared" si="48"/>
        <v>53.066532427217041</v>
      </c>
      <c r="Y162" s="35">
        <f t="shared" si="49"/>
        <v>73.591983987151366</v>
      </c>
      <c r="Z162" s="35">
        <f t="shared" si="50"/>
        <v>77.996715927750415</v>
      </c>
      <c r="AA162" s="35">
        <f t="shared" si="51"/>
        <v>-2.327616171059411</v>
      </c>
      <c r="AB162" s="35">
        <f t="shared" si="52"/>
        <v>-2.3276161710594181</v>
      </c>
      <c r="AC162" s="35">
        <f t="shared" si="53"/>
        <v>-2.3276161710594039</v>
      </c>
      <c r="AD162" s="36"/>
      <c r="AE162" s="36"/>
      <c r="AF162">
        <v>1.91</v>
      </c>
      <c r="AG162">
        <v>2</v>
      </c>
      <c r="AI162" s="36"/>
      <c r="AJ162" t="s">
        <v>173</v>
      </c>
      <c r="AK162" s="35"/>
      <c r="AL162" s="35"/>
    </row>
    <row r="163" spans="1:38" ht="15" x14ac:dyDescent="0.25">
      <c r="A163">
        <v>2.0299999999999998</v>
      </c>
      <c r="B163">
        <v>3.48</v>
      </c>
      <c r="C163">
        <v>4.1100000000000003</v>
      </c>
      <c r="D163" s="20">
        <f t="shared" si="41"/>
        <v>2.3276161710594101E-2</v>
      </c>
      <c r="E163" s="17">
        <f>IF(OR($A163="",$B163="",$C163=""),"",A163*'MPTO_working_3-way'!$I162)</f>
        <v>2.077250608272506</v>
      </c>
      <c r="F163" s="21">
        <f>IF(OR($A163="",$B163="",$C163=""),"",B163*'MPTO_working_3-way'!$I162)</f>
        <v>3.5610010427528676</v>
      </c>
      <c r="G163" s="22">
        <f>IF(OR($A163="",$B163="",$C163=""),"",C163*'MPTO_working_3-way'!$I162)</f>
        <v>4.2056650246305418</v>
      </c>
      <c r="H163" s="17">
        <f>IF(OR($A163="",$B163="",$C163=""),"",'MPTO_working_3-way'!E162)</f>
        <v>2.0624845498442625</v>
      </c>
      <c r="I163" s="21">
        <f>IF(OR($A163="",$B163="",$C163=""),"",'MPTO_working_3-way'!F162)</f>
        <v>3.5765685952302699</v>
      </c>
      <c r="J163" s="22">
        <f>IF(OR($A163="",$B163="",$C163=""),"",'MPTO_working_3-way'!G162)</f>
        <v>4.2453780657417148</v>
      </c>
      <c r="K163" s="17">
        <f>IF(OR($A163="",$B163="",$C163=""),"",'OddsRatio_working_3-way'!H162)</f>
        <v>2.0684307789412322</v>
      </c>
      <c r="L163" s="21">
        <f>IF(OR($A163="",$B163="",$C163=""),"",'OddsRatio_working_3-way'!I162)</f>
        <v>3.5725323609458801</v>
      </c>
      <c r="M163" s="22">
        <f>IF(OR($A163="",$B163="",$C163=""),"",'OddsRatio_working_3-way'!J162)</f>
        <v>4.2260385655410024</v>
      </c>
      <c r="N163" s="23">
        <f t="shared" si="42"/>
        <v>48.140556368960468</v>
      </c>
      <c r="O163" s="24">
        <f t="shared" si="43"/>
        <v>28.081991215226942</v>
      </c>
      <c r="P163" s="24">
        <f t="shared" si="44"/>
        <v>23.77745241581259</v>
      </c>
      <c r="Q163" t="s">
        <v>163</v>
      </c>
      <c r="R163" t="s">
        <v>162</v>
      </c>
      <c r="S163" s="48" t="s">
        <v>439</v>
      </c>
      <c r="T163" s="35">
        <v>100</v>
      </c>
      <c r="U163" s="35">
        <f t="shared" si="45"/>
        <v>30.069930069930074</v>
      </c>
      <c r="V163" s="35">
        <f t="shared" si="46"/>
        <v>79.253112033195009</v>
      </c>
      <c r="W163" s="35">
        <f t="shared" si="47"/>
        <v>87.437185929648237</v>
      </c>
      <c r="X163" s="35">
        <f t="shared" si="48"/>
        <v>33.309702037156733</v>
      </c>
      <c r="Y163" s="35">
        <f t="shared" si="49"/>
        <v>82.492884000421697</v>
      </c>
      <c r="Z163" s="35">
        <f t="shared" si="50"/>
        <v>90.67695789687491</v>
      </c>
      <c r="AA163" s="35">
        <f t="shared" si="51"/>
        <v>-3.2397719672266589</v>
      </c>
      <c r="AB163" s="35">
        <f t="shared" si="52"/>
        <v>-3.2397719672266874</v>
      </c>
      <c r="AC163" s="35">
        <f t="shared" si="53"/>
        <v>-3.2397719672266732</v>
      </c>
      <c r="AD163" s="36"/>
      <c r="AE163" s="36"/>
      <c r="AF163">
        <v>2.0699999999999998</v>
      </c>
      <c r="AG163">
        <v>1.85</v>
      </c>
      <c r="AI163" s="36"/>
      <c r="AJ163" t="s">
        <v>173</v>
      </c>
      <c r="AK163" s="35"/>
      <c r="AL163" s="35"/>
    </row>
    <row r="164" spans="1:38" ht="15" x14ac:dyDescent="0.25">
      <c r="A164">
        <v>1.43</v>
      </c>
      <c r="B164">
        <v>4.82</v>
      </c>
      <c r="C164">
        <v>7.96</v>
      </c>
      <c r="D164" s="20">
        <f t="shared" si="41"/>
        <v>3.2397719672266678E-2</v>
      </c>
      <c r="E164" s="17">
        <f>IF(OR($A164="",$B164="",$C164=""),"",A164*'MPTO_working_3-way'!$I163)</f>
        <v>1.4763287391313413</v>
      </c>
      <c r="F164" s="21">
        <f>IF(OR($A164="",$B164="",$C164=""),"",B164*'MPTO_working_3-way'!$I163)</f>
        <v>4.9761570088203255</v>
      </c>
      <c r="G164" s="22">
        <f>IF(OR($A164="",$B164="",$C164=""),"",C164*'MPTO_working_3-way'!$I163)</f>
        <v>8.2178858485912425</v>
      </c>
      <c r="H164" s="17">
        <f>IF(OR($A164="",$B164="",$C164=""),"",'MPTO_working_3-way'!E163)</f>
        <v>1.4524297462739082</v>
      </c>
      <c r="I164" s="21">
        <f>IF(OR($A164="",$B164="",$C164=""),"",'MPTO_working_3-way'!F163)</f>
        <v>5.0846688951705259</v>
      </c>
      <c r="J164" s="22">
        <f>IF(OR($A164="",$B164="",$C164=""),"",'MPTO_working_3-way'!G163)</f>
        <v>8.7086090080282332</v>
      </c>
      <c r="K164" s="17">
        <f>IF(OR($A164="",$B164="",$C164=""),"",'OddsRatio_working_3-way'!H163)</f>
        <v>1.4599374780874124</v>
      </c>
      <c r="L164" s="21">
        <f>IF(OR($A164="",$B164="",$C164=""),"",'OddsRatio_working_3-way'!I163)</f>
        <v>5.0859562006835279</v>
      </c>
      <c r="M164" s="22">
        <f>IF(OR($A164="",$B164="",$C164=""),"",'OddsRatio_working_3-way'!J163)</f>
        <v>8.4445694127637037</v>
      </c>
      <c r="N164" s="23">
        <f t="shared" si="42"/>
        <v>67.735591233453263</v>
      </c>
      <c r="O164" s="24">
        <f t="shared" si="43"/>
        <v>20.09582893440626</v>
      </c>
      <c r="P164" s="24">
        <f t="shared" si="44"/>
        <v>12.168579832140475</v>
      </c>
      <c r="Q164" t="s">
        <v>407</v>
      </c>
      <c r="R164" t="s">
        <v>408</v>
      </c>
      <c r="S164" s="48" t="s">
        <v>439</v>
      </c>
      <c r="T164" s="35">
        <v>100</v>
      </c>
      <c r="U164" s="35">
        <f t="shared" si="45"/>
        <v>53.271028037383175</v>
      </c>
      <c r="V164" s="35">
        <f t="shared" si="46"/>
        <v>72.067039106145245</v>
      </c>
      <c r="W164" s="35">
        <f t="shared" si="47"/>
        <v>71.751412429378533</v>
      </c>
      <c r="X164" s="35">
        <f t="shared" si="48"/>
        <v>56.181548464476215</v>
      </c>
      <c r="Y164" s="35">
        <f t="shared" si="49"/>
        <v>74.977559533238292</v>
      </c>
      <c r="Z164" s="35">
        <f t="shared" si="50"/>
        <v>74.661932856471566</v>
      </c>
      <c r="AA164" s="35">
        <f t="shared" si="51"/>
        <v>-2.91052042709304</v>
      </c>
      <c r="AB164" s="35">
        <f t="shared" si="52"/>
        <v>-2.9105204270930471</v>
      </c>
      <c r="AC164" s="35">
        <f t="shared" si="53"/>
        <v>-2.9105204270930329</v>
      </c>
      <c r="AD164" s="36"/>
      <c r="AE164" s="36"/>
      <c r="AF164">
        <v>1.83</v>
      </c>
      <c r="AG164">
        <v>2.06</v>
      </c>
      <c r="AI164" s="36"/>
      <c r="AJ164" t="s">
        <v>443</v>
      </c>
      <c r="AK164" s="35"/>
      <c r="AL164" s="35"/>
    </row>
    <row r="165" spans="1:38" ht="15" x14ac:dyDescent="0.25">
      <c r="A165">
        <v>2.14</v>
      </c>
      <c r="B165">
        <v>3.58</v>
      </c>
      <c r="C165">
        <v>3.54</v>
      </c>
      <c r="D165" s="20">
        <f t="shared" si="41"/>
        <v>2.9105204270930329E-2</v>
      </c>
      <c r="E165" s="17">
        <f>IF(OR($A165="",$B165="",$C165=""),"",A165*'MPTO_working_3-way'!$I164)</f>
        <v>2.2022851371397909</v>
      </c>
      <c r="F165" s="21">
        <f>IF(OR($A165="",$B165="",$C165=""),"",B165*'MPTO_working_3-way'!$I164)</f>
        <v>3.6841966312899306</v>
      </c>
      <c r="G165" s="22">
        <f>IF(OR($A165="",$B165="",$C165=""),"",C165*'MPTO_working_3-way'!$I164)</f>
        <v>3.6430324231190934</v>
      </c>
      <c r="H165" s="17">
        <f>IF(OR($A165="",$B165="",$C165=""),"",'MPTO_working_3-way'!E164)</f>
        <v>2.1853720662833078</v>
      </c>
      <c r="I165" s="21">
        <f>IF(OR($A165="",$B165="",$C165=""),"",'MPTO_working_3-way'!F164)</f>
        <v>3.7088153553685914</v>
      </c>
      <c r="J165" s="22">
        <f>IF(OR($A165="",$B165="",$C165=""),"",'MPTO_working_3-way'!G164)</f>
        <v>3.6659022644065256</v>
      </c>
      <c r="K165" s="17">
        <f>IF(OR($A165="",$B165="",$C165=""),"",'OddsRatio_working_3-way'!H164)</f>
        <v>2.1923283498413366</v>
      </c>
      <c r="L165" s="21">
        <f>IF(OR($A165="",$B165="",$C165=""),"",'OddsRatio_working_3-way'!I164)</f>
        <v>3.6984273180619716</v>
      </c>
      <c r="M165" s="22">
        <f>IF(OR($A165="",$B165="",$C165=""),"",'OddsRatio_working_3-way'!J164)</f>
        <v>3.6565912356113985</v>
      </c>
      <c r="N165" s="23">
        <f t="shared" si="42"/>
        <v>45.407380867072739</v>
      </c>
      <c r="O165" s="24">
        <f t="shared" si="43"/>
        <v>27.142959512719457</v>
      </c>
      <c r="P165" s="24">
        <f t="shared" si="44"/>
        <v>27.449659620207811</v>
      </c>
      <c r="Q165" t="s">
        <v>409</v>
      </c>
      <c r="R165" t="s">
        <v>410</v>
      </c>
      <c r="S165" s="48" t="s">
        <v>439</v>
      </c>
      <c r="T165" s="35">
        <v>100</v>
      </c>
      <c r="U165" s="35">
        <f t="shared" si="45"/>
        <v>52.153110047846894</v>
      </c>
      <c r="V165" s="35">
        <f t="shared" si="46"/>
        <v>72.67759562841529</v>
      </c>
      <c r="W165" s="35">
        <f t="shared" si="47"/>
        <v>72.375690607734811</v>
      </c>
      <c r="X165" s="35">
        <f t="shared" si="48"/>
        <v>54.9467137638499</v>
      </c>
      <c r="Y165" s="35">
        <f t="shared" si="49"/>
        <v>75.471199344418309</v>
      </c>
      <c r="Z165" s="35">
        <f t="shared" si="50"/>
        <v>75.169294323737816</v>
      </c>
      <c r="AA165" s="35">
        <f t="shared" si="51"/>
        <v>-2.7936037160030054</v>
      </c>
      <c r="AB165" s="35">
        <f t="shared" si="52"/>
        <v>-2.7936037160030196</v>
      </c>
      <c r="AC165" s="35">
        <f t="shared" si="53"/>
        <v>-2.7936037160030054</v>
      </c>
      <c r="AD165" s="36"/>
      <c r="AE165" s="36"/>
      <c r="AF165">
        <v>1.76</v>
      </c>
      <c r="AG165">
        <v>2.14</v>
      </c>
      <c r="AI165" s="36"/>
      <c r="AJ165" t="s">
        <v>174</v>
      </c>
      <c r="AK165" s="35"/>
      <c r="AL165" s="35"/>
    </row>
    <row r="166" spans="1:38" ht="15" x14ac:dyDescent="0.25">
      <c r="A166">
        <v>2.09</v>
      </c>
      <c r="B166">
        <v>3.66</v>
      </c>
      <c r="C166">
        <v>3.62</v>
      </c>
      <c r="D166" s="20">
        <f t="shared" si="41"/>
        <v>2.7936037160030125E-2</v>
      </c>
      <c r="E166" s="17">
        <f>IF(OR($A166="",$B166="",$C166=""),"",A166*'MPTO_working_3-way'!$I165)</f>
        <v>2.1483863176644626</v>
      </c>
      <c r="F166" s="21">
        <f>IF(OR($A166="",$B166="",$C166=""),"",B166*'MPTO_working_3-way'!$I165)</f>
        <v>3.7622458960057106</v>
      </c>
      <c r="G166" s="22">
        <f>IF(OR($A166="",$B166="",$C166=""),"",C166*'MPTO_working_3-way'!$I165)</f>
        <v>3.7211284545193091</v>
      </c>
      <c r="H166" s="17">
        <f>IF(OR($A166="",$B166="",$C166=""),"",'MPTO_working_3-way'!E165)</f>
        <v>2.1314831507792831</v>
      </c>
      <c r="I166" s="21">
        <f>IF(OR($A166="",$B166="",$C166=""),"",'MPTO_working_3-way'!F165)</f>
        <v>3.7891413853456624</v>
      </c>
      <c r="J166" s="22">
        <f>IF(OR($A166="",$B166="",$C166=""),"",'MPTO_working_3-way'!G165)</f>
        <v>3.7462853491837609</v>
      </c>
      <c r="K166" s="17">
        <f>IF(OR($A166="",$B166="",$C166=""),"",'OddsRatio_working_3-way'!H165)</f>
        <v>2.1383349748648923</v>
      </c>
      <c r="L166" s="21">
        <f>IF(OR($A166="",$B166="",$C166=""),"",'OddsRatio_working_3-way'!I165)</f>
        <v>3.7779550762757927</v>
      </c>
      <c r="M166" s="22">
        <f>IF(OR($A166="",$B166="",$C166=""),"",'OddsRatio_working_3-way'!J165)</f>
        <v>3.7361813157302923</v>
      </c>
      <c r="N166" s="23">
        <f t="shared" si="42"/>
        <v>46.54656342659603</v>
      </c>
      <c r="O166" s="24">
        <f t="shared" si="43"/>
        <v>26.579868186225596</v>
      </c>
      <c r="P166" s="24">
        <f t="shared" si="44"/>
        <v>26.873568387178366</v>
      </c>
      <c r="Q166" t="s">
        <v>411</v>
      </c>
      <c r="R166" t="s">
        <v>412</v>
      </c>
      <c r="S166" s="48" t="s">
        <v>439</v>
      </c>
      <c r="T166" s="35">
        <v>100</v>
      </c>
      <c r="U166" s="35">
        <f t="shared" si="45"/>
        <v>45.355191256830594</v>
      </c>
      <c r="V166" s="35">
        <f t="shared" si="46"/>
        <v>75.369458128078819</v>
      </c>
      <c r="W166" s="35">
        <f t="shared" si="47"/>
        <v>76.133651551312653</v>
      </c>
      <c r="X166" s="35">
        <f t="shared" si="48"/>
        <v>48.496890320608529</v>
      </c>
      <c r="Y166" s="35">
        <f t="shared" si="49"/>
        <v>78.511157191856739</v>
      </c>
      <c r="Z166" s="35">
        <f t="shared" si="50"/>
        <v>79.275350615090574</v>
      </c>
      <c r="AA166" s="35">
        <f t="shared" si="51"/>
        <v>-3.141699063777935</v>
      </c>
      <c r="AB166" s="35">
        <f t="shared" si="52"/>
        <v>-3.1416990637779207</v>
      </c>
      <c r="AC166" s="35">
        <f t="shared" si="53"/>
        <v>-3.1416990637779207</v>
      </c>
      <c r="AD166" s="36"/>
      <c r="AE166" s="36"/>
      <c r="AF166">
        <v>1.79</v>
      </c>
      <c r="AG166">
        <v>2.1</v>
      </c>
      <c r="AI166" s="36"/>
      <c r="AJ166" t="s">
        <v>174</v>
      </c>
      <c r="AK166" s="35"/>
      <c r="AL166" s="35"/>
    </row>
    <row r="167" spans="1:38" ht="15" x14ac:dyDescent="0.25">
      <c r="A167">
        <v>1.83</v>
      </c>
      <c r="B167">
        <v>4.0599999999999996</v>
      </c>
      <c r="C167">
        <v>4.1900000000000004</v>
      </c>
      <c r="D167" s="20">
        <f t="shared" si="41"/>
        <v>3.1416990637779252E-2</v>
      </c>
      <c r="E167" s="17">
        <f>IF(OR($A167="",$B167="",$C167=""),"",A167*'MPTO_working_3-way'!$I166)</f>
        <v>1.8874930928671361</v>
      </c>
      <c r="F167" s="21">
        <f>IF(OR($A167="",$B167="",$C167=""),"",B167*'MPTO_working_3-way'!$I166)</f>
        <v>4.1875529819893833</v>
      </c>
      <c r="G167" s="22">
        <f>IF(OR($A167="",$B167="",$C167=""),"",C167*'MPTO_working_3-way'!$I166)</f>
        <v>4.3216371907722957</v>
      </c>
      <c r="H167" s="17">
        <f>IF(OR($A167="",$B167="",$C167=""),"",'MPTO_working_3-way'!E166)</f>
        <v>1.8657560281988861</v>
      </c>
      <c r="I167" s="21">
        <f>IF(OR($A167="",$B167="",$C167=""),"",'MPTO_working_3-way'!F166)</f>
        <v>4.2402870875005929</v>
      </c>
      <c r="J167" s="22">
        <f>IF(OR($A167="",$B167="",$C167=""),"",'MPTO_working_3-way'!G166)</f>
        <v>4.3822908174522119</v>
      </c>
      <c r="K167" s="17">
        <f>IF(OR($A167="",$B167="",$C167=""),"",'OddsRatio_working_3-way'!H166)</f>
        <v>1.8738055151907487</v>
      </c>
      <c r="L167" s="21">
        <f>IF(OR($A167="",$B167="",$C167=""),"",'OddsRatio_working_3-way'!I166)</f>
        <v>4.2214998511851682</v>
      </c>
      <c r="M167" s="22">
        <f>IF(OR($A167="",$B167="",$C167=""),"",'OddsRatio_working_3-way'!J166)</f>
        <v>4.3583609559740832</v>
      </c>
      <c r="N167" s="23">
        <f t="shared" si="42"/>
        <v>52.980326326968537</v>
      </c>
      <c r="O167" s="24">
        <f t="shared" si="43"/>
        <v>23.880294871515378</v>
      </c>
      <c r="P167" s="24">
        <f t="shared" si="44"/>
        <v>23.139378801516088</v>
      </c>
      <c r="Q167" t="s">
        <v>413</v>
      </c>
      <c r="R167" t="s">
        <v>93</v>
      </c>
      <c r="S167" s="48" t="s">
        <v>439</v>
      </c>
      <c r="T167" s="35">
        <v>100</v>
      </c>
      <c r="U167" s="35">
        <f t="shared" si="45"/>
        <v>13.043478260869554</v>
      </c>
      <c r="V167" s="35">
        <f t="shared" si="46"/>
        <v>88.276670574443145</v>
      </c>
      <c r="W167" s="35">
        <f t="shared" si="47"/>
        <v>95.012468827930164</v>
      </c>
      <c r="X167" s="35">
        <f t="shared" si="48"/>
        <v>16.710860597626684</v>
      </c>
      <c r="Y167" s="35">
        <f t="shared" si="49"/>
        <v>91.944052911200274</v>
      </c>
      <c r="Z167" s="35">
        <f t="shared" si="50"/>
        <v>98.679851164687307</v>
      </c>
      <c r="AA167" s="35">
        <f t="shared" si="51"/>
        <v>-3.6673823367571305</v>
      </c>
      <c r="AB167" s="35">
        <f t="shared" si="52"/>
        <v>-3.6673823367571288</v>
      </c>
      <c r="AC167" s="35">
        <f t="shared" si="53"/>
        <v>-3.667382336757143</v>
      </c>
      <c r="AD167" s="36"/>
      <c r="AE167" s="36"/>
      <c r="AF167">
        <v>1.82</v>
      </c>
      <c r="AG167">
        <v>2.06</v>
      </c>
      <c r="AI167" s="36"/>
      <c r="AJ167" t="s">
        <v>174</v>
      </c>
      <c r="AK167" s="35"/>
      <c r="AL167" s="35"/>
    </row>
    <row r="168" spans="1:38" ht="15" x14ac:dyDescent="0.25">
      <c r="A168">
        <v>1.1499999999999999</v>
      </c>
      <c r="B168">
        <v>8.5299999999999994</v>
      </c>
      <c r="C168">
        <v>20.05</v>
      </c>
      <c r="D168" s="20">
        <f t="shared" si="41"/>
        <v>3.667382336757119E-2</v>
      </c>
      <c r="E168" s="17">
        <f>IF(OR($A168="",$B168="",$C168=""),"",A168*'MPTO_working_3-way'!$I167)</f>
        <v>1.1921748968727068</v>
      </c>
      <c r="F168" s="21">
        <f>IF(OR($A168="",$B168="",$C168=""),"",B168*'MPTO_working_3-way'!$I167)</f>
        <v>8.8428277133253808</v>
      </c>
      <c r="G168" s="22">
        <f>IF(OR($A168="",$B168="",$C168=""),"",C168*'MPTO_working_3-way'!$I167)</f>
        <v>20.785310158519803</v>
      </c>
      <c r="H168" s="17">
        <f>IF(OR($A168="",$B168="",$C168=""),"",'MPTO_working_3-way'!E167)</f>
        <v>1.1663975656817345</v>
      </c>
      <c r="I168" s="21">
        <f>IF(OR($A168="",$B168="",$C168=""),"",'MPTO_working_3-way'!F167)</f>
        <v>9.5230217008778713</v>
      </c>
      <c r="J168" s="22">
        <f>IF(OR($A168="",$B168="",$C168=""),"",'MPTO_working_3-way'!G167)</f>
        <v>26.559928383255368</v>
      </c>
      <c r="K168" s="17">
        <f>IF(OR($A168="",$B168="",$C168=""),"",'OddsRatio_working_3-way'!H167)</f>
        <v>1.1725380275345088</v>
      </c>
      <c r="L168" s="21">
        <f>IF(OR($A168="",$B168="",$C168=""),"",'OddsRatio_working_3-way'!I167)</f>
        <v>9.6614089822323592</v>
      </c>
      <c r="M168" s="22">
        <f>IF(OR($A168="",$B168="",$C168=""),"",'OddsRatio_working_3-way'!J167)</f>
        <v>22.912329496882666</v>
      </c>
      <c r="N168" s="23">
        <f t="shared" si="42"/>
        <v>83.88031006383234</v>
      </c>
      <c r="O168" s="24">
        <f t="shared" si="43"/>
        <v>11.308599832755828</v>
      </c>
      <c r="P168" s="24">
        <f t="shared" si="44"/>
        <v>4.8110901034118303</v>
      </c>
      <c r="Q168" t="s">
        <v>165</v>
      </c>
      <c r="R168" t="s">
        <v>414</v>
      </c>
      <c r="S168" s="48" t="s">
        <v>439</v>
      </c>
      <c r="T168" s="35">
        <v>100</v>
      </c>
      <c r="U168" s="35">
        <f t="shared" si="45"/>
        <v>60.474308300395251</v>
      </c>
      <c r="V168" s="35">
        <f t="shared" si="46"/>
        <v>72.222222222222229</v>
      </c>
      <c r="W168" s="35">
        <f t="shared" si="47"/>
        <v>64.664310954063609</v>
      </c>
      <c r="X168" s="35">
        <f t="shared" si="48"/>
        <v>63.11346682371417</v>
      </c>
      <c r="Y168" s="35">
        <f t="shared" si="49"/>
        <v>74.86138074554114</v>
      </c>
      <c r="Z168" s="35">
        <f t="shared" si="50"/>
        <v>67.303469477382521</v>
      </c>
      <c r="AA168" s="35">
        <f t="shared" si="51"/>
        <v>-2.639158523318919</v>
      </c>
      <c r="AB168" s="35">
        <f t="shared" si="52"/>
        <v>-2.6391585233189119</v>
      </c>
      <c r="AC168" s="35">
        <f t="shared" si="53"/>
        <v>-2.6391585233189119</v>
      </c>
      <c r="AD168" s="36"/>
      <c r="AE168" s="36"/>
      <c r="AF168">
        <v>1.33</v>
      </c>
      <c r="AG168">
        <v>3.4</v>
      </c>
      <c r="AI168" s="36"/>
      <c r="AJ168" t="s">
        <v>174</v>
      </c>
      <c r="AK168" s="35"/>
      <c r="AL168" s="35"/>
    </row>
    <row r="169" spans="1:38" ht="15" x14ac:dyDescent="0.25">
      <c r="A169">
        <v>2.5299999999999998</v>
      </c>
      <c r="B169">
        <v>3.6</v>
      </c>
      <c r="C169">
        <v>2.83</v>
      </c>
      <c r="D169" s="20">
        <f t="shared" si="41"/>
        <v>2.6391585233189296E-2</v>
      </c>
      <c r="E169" s="17">
        <f>IF(OR($A169="",$B169="",$C169=""),"",A169*'MPTO_working_3-way'!$I168)</f>
        <v>2.5967707106399689</v>
      </c>
      <c r="F169" s="21">
        <f>IF(OR($A169="",$B169="",$C169=""),"",B169*'MPTO_working_3-way'!$I168)</f>
        <v>3.6950097068394814</v>
      </c>
      <c r="G169" s="22">
        <f>IF(OR($A169="",$B169="",$C169=""),"",C169*'MPTO_working_3-way'!$I168)</f>
        <v>2.9046881862099259</v>
      </c>
      <c r="H169" s="17">
        <f>IF(OR($A169="",$B169="",$C169=""),"",'MPTO_working_3-way'!E168)</f>
        <v>2.5875917806807318</v>
      </c>
      <c r="I169" s="21">
        <f>IF(OR($A169="",$B169="",$C169=""),"",'MPTO_working_3-way'!F168)</f>
        <v>3.7177404776282446</v>
      </c>
      <c r="J169" s="22">
        <f>IF(OR($A169="",$B169="",$C169=""),"",'MPTO_working_3-way'!G168)</f>
        <v>2.9022547134899237</v>
      </c>
      <c r="K169" s="17">
        <f>IF(OR($A169="",$B169="",$C169=""),"",'OddsRatio_working_3-way'!H168)</f>
        <v>2.5920382090325864</v>
      </c>
      <c r="L169" s="21">
        <f>IF(OR($A169="",$B169="",$C169=""),"",'OddsRatio_working_3-way'!I168)</f>
        <v>3.7054244075063565</v>
      </c>
      <c r="M169" s="22">
        <f>IF(OR($A169="",$B169="",$C169=""),"",'OddsRatio_working_3-way'!J168)</f>
        <v>2.904202563744859</v>
      </c>
      <c r="N169" s="23">
        <f t="shared" si="42"/>
        <v>38.509368420654745</v>
      </c>
      <c r="O169" s="24">
        <f t="shared" si="43"/>
        <v>27.063528362293475</v>
      </c>
      <c r="P169" s="24">
        <f t="shared" si="44"/>
        <v>34.427103217051766</v>
      </c>
      <c r="Q169" t="s">
        <v>415</v>
      </c>
      <c r="R169" t="s">
        <v>134</v>
      </c>
      <c r="S169" s="48" t="s">
        <v>439</v>
      </c>
      <c r="T169" s="35">
        <v>100</v>
      </c>
      <c r="U169" s="35">
        <f t="shared" si="45"/>
        <v>42.196531791907518</v>
      </c>
      <c r="V169" s="35">
        <f t="shared" si="46"/>
        <v>73.753280839895012</v>
      </c>
      <c r="W169" s="35">
        <f t="shared" si="47"/>
        <v>81.024667931688811</v>
      </c>
      <c r="X169" s="35">
        <f t="shared" si="48"/>
        <v>45.222051228416184</v>
      </c>
      <c r="Y169" s="35">
        <f t="shared" si="49"/>
        <v>76.778800276403686</v>
      </c>
      <c r="Z169" s="35">
        <f t="shared" si="50"/>
        <v>84.05018736819747</v>
      </c>
      <c r="AA169" s="35">
        <f t="shared" si="51"/>
        <v>-3.0255194365086666</v>
      </c>
      <c r="AB169" s="35">
        <f t="shared" si="52"/>
        <v>-3.0255194365086737</v>
      </c>
      <c r="AC169" s="35">
        <f t="shared" si="53"/>
        <v>-3.0255194365086595</v>
      </c>
      <c r="AD169" s="36"/>
      <c r="AE169" s="36"/>
      <c r="AF169">
        <v>1.82</v>
      </c>
      <c r="AG169">
        <v>2.0699999999999998</v>
      </c>
      <c r="AI169" s="36"/>
      <c r="AJ169" t="s">
        <v>174</v>
      </c>
      <c r="AK169" s="35"/>
      <c r="AL169" s="35"/>
    </row>
    <row r="170" spans="1:38" ht="15" x14ac:dyDescent="0.25">
      <c r="A170">
        <v>1.73</v>
      </c>
      <c r="B170">
        <v>3.81</v>
      </c>
      <c r="C170">
        <v>5.27</v>
      </c>
      <c r="D170" s="20">
        <f t="shared" si="41"/>
        <v>3.0255194365086613E-2</v>
      </c>
      <c r="E170" s="17">
        <f>IF(OR($A170="",$B170="",$C170=""),"",A170*'MPTO_working_3-way'!$I169)</f>
        <v>1.7823414862515998</v>
      </c>
      <c r="F170" s="21">
        <f>IF(OR($A170="",$B170="",$C170=""),"",B170*'MPTO_working_3-way'!$I169)</f>
        <v>3.9252722905309803</v>
      </c>
      <c r="G170" s="22">
        <f>IF(OR($A170="",$B170="",$C170=""),"",C170*'MPTO_working_3-way'!$I169)</f>
        <v>5.4294448743040062</v>
      </c>
      <c r="H170" s="17">
        <f>IF(OR($A170="",$B170="",$C170=""),"",'MPTO_working_3-way'!E169)</f>
        <v>1.76071955953952</v>
      </c>
      <c r="I170" s="21">
        <f>IF(OR($A170="",$B170="",$C170=""),"",'MPTO_working_3-way'!F169)</f>
        <v>3.9622457129944766</v>
      </c>
      <c r="J170" s="22">
        <f>IF(OR($A170="",$B170="",$C170=""),"",'MPTO_working_3-way'!G169)</f>
        <v>5.5658134767323801</v>
      </c>
      <c r="K170" s="17">
        <f>IF(OR($A170="",$B170="",$C170=""),"",'OddsRatio_working_3-way'!H169)</f>
        <v>1.7685898029271634</v>
      </c>
      <c r="L170" s="21">
        <f>IF(OR($A170="",$B170="",$C170=""),"",'OddsRatio_working_3-way'!I169)</f>
        <v>3.9585443098977118</v>
      </c>
      <c r="M170" s="22">
        <f>IF(OR($A170="",$B170="",$C170=""),"",'OddsRatio_working_3-way'!J169)</f>
        <v>5.4957239157520386</v>
      </c>
      <c r="N170" s="23">
        <f t="shared" si="42"/>
        <v>56.105971146027478</v>
      </c>
      <c r="O170" s="24">
        <f t="shared" si="43"/>
        <v>25.475939654232949</v>
      </c>
      <c r="P170" s="24">
        <f t="shared" si="44"/>
        <v>18.418089199739573</v>
      </c>
      <c r="Q170" t="s">
        <v>416</v>
      </c>
      <c r="R170" t="s">
        <v>417</v>
      </c>
      <c r="S170" s="48" t="s">
        <v>439</v>
      </c>
      <c r="T170" s="35">
        <v>100</v>
      </c>
      <c r="U170" s="35">
        <f t="shared" si="45"/>
        <v>69.512195121951223</v>
      </c>
      <c r="V170" s="35">
        <f t="shared" si="46"/>
        <v>69.6048632218845</v>
      </c>
      <c r="W170" s="35">
        <f t="shared" si="47"/>
        <v>58.15899581589958</v>
      </c>
      <c r="X170" s="35">
        <f t="shared" si="48"/>
        <v>72.236140962215913</v>
      </c>
      <c r="Y170" s="35">
        <f t="shared" si="49"/>
        <v>72.328809062149205</v>
      </c>
      <c r="Z170" s="35">
        <f t="shared" si="50"/>
        <v>60.882941656164277</v>
      </c>
      <c r="AA170" s="35">
        <f t="shared" si="51"/>
        <v>-2.7239458402646903</v>
      </c>
      <c r="AB170" s="35">
        <f t="shared" si="52"/>
        <v>-2.7239458402647045</v>
      </c>
      <c r="AC170" s="35">
        <f t="shared" si="53"/>
        <v>-2.7239458402646974</v>
      </c>
      <c r="AD170" s="36"/>
      <c r="AE170" s="36"/>
      <c r="AF170">
        <v>2.0499999999999998</v>
      </c>
      <c r="AG170">
        <v>1.85</v>
      </c>
      <c r="AI170" s="36"/>
      <c r="AJ170" t="s">
        <v>448</v>
      </c>
      <c r="AK170" s="35"/>
      <c r="AL170" s="35"/>
    </row>
    <row r="171" spans="1:38" ht="15" x14ac:dyDescent="0.25">
      <c r="A171">
        <v>3.28</v>
      </c>
      <c r="B171">
        <v>3.29</v>
      </c>
      <c r="C171">
        <v>2.39</v>
      </c>
      <c r="D171" s="20">
        <f t="shared" si="41"/>
        <v>2.7239458402646965E-2</v>
      </c>
      <c r="E171" s="17">
        <f>IF(OR($A171="",$B171="",$C171=""),"",A171*'MPTO_working_3-way'!$I170)</f>
        <v>3.3693454235606817</v>
      </c>
      <c r="F171" s="21">
        <f>IF(OR($A171="",$B171="",$C171=""),"",B171*'MPTO_working_3-way'!$I170)</f>
        <v>3.3796178181447085</v>
      </c>
      <c r="G171" s="22">
        <f>IF(OR($A171="",$B171="",$C171=""),"",C171*'MPTO_working_3-way'!$I170)</f>
        <v>2.4551023055823262</v>
      </c>
      <c r="H171" s="17">
        <f>IF(OR($A171="",$B171="",$C171=""),"",'MPTO_working_3-way'!E170)</f>
        <v>3.3806828469620522</v>
      </c>
      <c r="I171" s="21">
        <f>IF(OR($A171="",$B171="",$C171=""),"",'MPTO_working_3-way'!F170)</f>
        <v>3.3913071834806718</v>
      </c>
      <c r="J171" s="22">
        <f>IF(OR($A171="",$B171="",$C171=""),"",'MPTO_working_3-way'!G170)</f>
        <v>2.4430153097457903</v>
      </c>
      <c r="K171" s="17">
        <f>IF(OR($A171="",$B171="",$C171=""),"",'OddsRatio_working_3-way'!H170)</f>
        <v>3.3756912376431036</v>
      </c>
      <c r="L171" s="21">
        <f>IF(OR($A171="",$B171="",$C171=""),"",'OddsRatio_working_3-way'!I170)</f>
        <v>3.3861109360538184</v>
      </c>
      <c r="M171" s="22">
        <f>IF(OR($A171="",$B171="",$C171=""),"",'OddsRatio_working_3-way'!J170)</f>
        <v>2.4483380790894356</v>
      </c>
      <c r="N171" s="23">
        <f t="shared" si="42"/>
        <v>29.679355313567484</v>
      </c>
      <c r="O171" s="24">
        <f t="shared" si="43"/>
        <v>29.58914450714326</v>
      </c>
      <c r="P171" s="24">
        <f t="shared" si="44"/>
        <v>40.731500179289256</v>
      </c>
      <c r="Q171" t="s">
        <v>418</v>
      </c>
      <c r="R171" t="s">
        <v>419</v>
      </c>
      <c r="S171" s="48" t="s">
        <v>439</v>
      </c>
      <c r="T171" s="35">
        <v>100</v>
      </c>
      <c r="U171" s="35">
        <f t="shared" si="45"/>
        <v>11.504424778761051</v>
      </c>
      <c r="V171" s="35">
        <f t="shared" si="46"/>
        <v>89.327641408751333</v>
      </c>
      <c r="W171" s="35">
        <f t="shared" si="47"/>
        <v>95.56933983163492</v>
      </c>
      <c r="X171" s="35">
        <f t="shared" si="48"/>
        <v>15.103018759613754</v>
      </c>
      <c r="Y171" s="35">
        <f t="shared" si="49"/>
        <v>92.926235389604031</v>
      </c>
      <c r="Z171" s="35">
        <f t="shared" si="50"/>
        <v>99.167933812487604</v>
      </c>
      <c r="AA171" s="35">
        <f t="shared" si="51"/>
        <v>-3.5985939808527032</v>
      </c>
      <c r="AB171" s="35">
        <f t="shared" si="52"/>
        <v>-3.5985939808526979</v>
      </c>
      <c r="AC171" s="35">
        <f t="shared" si="53"/>
        <v>-3.5985939808526837</v>
      </c>
      <c r="AD171" s="36"/>
      <c r="AE171" s="36"/>
      <c r="AF171">
        <v>2.2000000000000002</v>
      </c>
      <c r="AG171">
        <v>1.72</v>
      </c>
      <c r="AI171" s="36"/>
      <c r="AJ171" t="s">
        <v>448</v>
      </c>
      <c r="AK171" s="35"/>
      <c r="AL171" s="35"/>
    </row>
    <row r="172" spans="1:38" ht="15" x14ac:dyDescent="0.25">
      <c r="A172">
        <v>1.1299999999999999</v>
      </c>
      <c r="B172">
        <v>9.3699999999999992</v>
      </c>
      <c r="C172">
        <v>22.57</v>
      </c>
      <c r="D172" s="20">
        <f t="shared" si="41"/>
        <v>3.5985939808526934E-2</v>
      </c>
      <c r="E172" s="17">
        <f>IF(OR($A172="",$B172="",$C172=""),"",A172*'MPTO_working_3-way'!$I171)</f>
        <v>1.1706641119836354</v>
      </c>
      <c r="F172" s="21">
        <f>IF(OR($A172="",$B172="",$C172=""),"",B172*'MPTO_working_3-way'!$I171)</f>
        <v>9.707188256005896</v>
      </c>
      <c r="G172" s="22">
        <f>IF(OR($A172="",$B172="",$C172=""),"",C172*'MPTO_working_3-way'!$I171)</f>
        <v>23.382202661478452</v>
      </c>
      <c r="H172" s="17">
        <f>IF(OR($A172="",$B172="",$C172=""),"",'MPTO_working_3-way'!E171)</f>
        <v>1.1455272832420209</v>
      </c>
      <c r="I172" s="21">
        <f>IF(OR($A172="",$B172="",$C172=""),"",'MPTO_working_3-way'!F171)</f>
        <v>10.556510449302815</v>
      </c>
      <c r="J172" s="22">
        <f>IF(OR($A172="",$B172="",$C172=""),"",'MPTO_working_3-way'!G171)</f>
        <v>30.948936086445993</v>
      </c>
      <c r="K172" s="17">
        <f>IF(OR($A172="",$B172="",$C172=""),"",'OddsRatio_working_3-way'!H171)</f>
        <v>1.1512930651970141</v>
      </c>
      <c r="L172" s="21">
        <f>IF(OR($A172="",$B172="",$C172=""),"",'OddsRatio_working_3-way'!I171)</f>
        <v>10.740945813069285</v>
      </c>
      <c r="M172" s="22">
        <f>IF(OR($A172="",$B172="",$C172=""),"",'OddsRatio_working_3-way'!J171)</f>
        <v>26.103010894612236</v>
      </c>
      <c r="N172" s="23">
        <f t="shared" si="42"/>
        <v>85.421598711653246</v>
      </c>
      <c r="O172" s="24">
        <f t="shared" si="43"/>
        <v>10.301644241640147</v>
      </c>
      <c r="P172" s="24">
        <f t="shared" si="44"/>
        <v>4.2767570467066092</v>
      </c>
      <c r="Q172" t="s">
        <v>420</v>
      </c>
      <c r="R172" t="s">
        <v>421</v>
      </c>
      <c r="S172" s="48" t="s">
        <v>439</v>
      </c>
      <c r="T172" s="35">
        <v>100</v>
      </c>
      <c r="U172" s="35">
        <f t="shared" si="45"/>
        <v>52.606635071090047</v>
      </c>
      <c r="V172" s="35">
        <f t="shared" si="46"/>
        <v>70.149253731343279</v>
      </c>
      <c r="W172" s="35">
        <f t="shared" si="47"/>
        <v>74.293059125964007</v>
      </c>
      <c r="X172" s="35">
        <f t="shared" si="48"/>
        <v>55.5576871426927</v>
      </c>
      <c r="Y172" s="35">
        <f t="shared" si="49"/>
        <v>73.10030580294594</v>
      </c>
      <c r="Z172" s="35">
        <f t="shared" si="50"/>
        <v>77.244111197566667</v>
      </c>
      <c r="AA172" s="35">
        <f t="shared" si="51"/>
        <v>-2.9510520716026534</v>
      </c>
      <c r="AB172" s="35">
        <f t="shared" si="52"/>
        <v>-2.9510520716026605</v>
      </c>
      <c r="AC172" s="35">
        <f t="shared" si="53"/>
        <v>-2.9510520716026605</v>
      </c>
      <c r="AD172" s="36"/>
      <c r="AE172" s="36"/>
      <c r="AF172">
        <v>1.38</v>
      </c>
      <c r="AG172">
        <v>3.13</v>
      </c>
      <c r="AI172" s="36"/>
      <c r="AJ172" t="s">
        <v>448</v>
      </c>
      <c r="AK172" s="35"/>
      <c r="AL172" s="35"/>
    </row>
    <row r="173" spans="1:38" ht="15" x14ac:dyDescent="0.25">
      <c r="A173">
        <v>2.11</v>
      </c>
      <c r="B173">
        <v>3.35</v>
      </c>
      <c r="C173">
        <v>3.89</v>
      </c>
      <c r="D173" s="20">
        <f t="shared" si="41"/>
        <v>2.9510520716026445E-2</v>
      </c>
      <c r="E173" s="17">
        <f>IF(OR($A173="",$B173="",$C173=""),"",A173*'MPTO_working_3-way'!$I172)</f>
        <v>2.1722671987108155</v>
      </c>
      <c r="F173" s="21">
        <f>IF(OR($A173="",$B173="",$C173=""),"",B173*'MPTO_working_3-way'!$I172)</f>
        <v>3.4488602443986887</v>
      </c>
      <c r="G173" s="22">
        <f>IF(OR($A173="",$B173="",$C173=""),"",C173*'MPTO_working_3-way'!$I172)</f>
        <v>4.0047959255853431</v>
      </c>
      <c r="H173" s="17">
        <f>IF(OR($A173="",$B173="",$C173=""),"",'MPTO_working_3-way'!E172)</f>
        <v>2.1547228519973514</v>
      </c>
      <c r="I173" s="21">
        <f>IF(OR($A173="",$B173="",$C173=""),"",'MPTO_working_3-way'!F172)</f>
        <v>3.4641557617471497</v>
      </c>
      <c r="J173" s="22">
        <f>IF(OR($A173="",$B173="",$C173=""),"",'MPTO_working_3-way'!G172)</f>
        <v>4.0447745459279449</v>
      </c>
      <c r="K173" s="17">
        <f>IF(OR($A173="",$B173="",$C173=""),"",'OddsRatio_working_3-way'!H172)</f>
        <v>2.161941613311916</v>
      </c>
      <c r="L173" s="21">
        <f>IF(OR($A173="",$B173="",$C173=""),"",'OddsRatio_working_3-way'!I172)</f>
        <v>3.4599664786333366</v>
      </c>
      <c r="M173" s="22">
        <f>IF(OR($A173="",$B173="",$C173=""),"",'OddsRatio_working_3-way'!J172)</f>
        <v>4.0252353715958895</v>
      </c>
      <c r="N173" s="23">
        <f t="shared" si="42"/>
        <v>46.034852461680323</v>
      </c>
      <c r="O173" s="24">
        <f t="shared" si="43"/>
        <v>28.995086177356853</v>
      </c>
      <c r="P173" s="24">
        <f t="shared" si="44"/>
        <v>24.970061360962841</v>
      </c>
      <c r="Q173" t="s">
        <v>422</v>
      </c>
      <c r="R173" t="s">
        <v>423</v>
      </c>
      <c r="S173" s="48" t="s">
        <v>439</v>
      </c>
      <c r="T173" s="35">
        <v>100</v>
      </c>
      <c r="U173" s="35">
        <f t="shared" si="45"/>
        <v>80.119284294234589</v>
      </c>
      <c r="V173" s="35">
        <f t="shared" si="46"/>
        <v>76.24703087885986</v>
      </c>
      <c r="W173" s="35">
        <f t="shared" si="47"/>
        <v>40.476190476190474</v>
      </c>
      <c r="X173" s="35">
        <f t="shared" si="48"/>
        <v>83.276778644949673</v>
      </c>
      <c r="Y173" s="35">
        <f t="shared" si="49"/>
        <v>79.404525229574929</v>
      </c>
      <c r="Z173" s="35">
        <f t="shared" si="50"/>
        <v>43.633684826905551</v>
      </c>
      <c r="AA173" s="35">
        <f t="shared" si="51"/>
        <v>-3.1574943507150834</v>
      </c>
      <c r="AB173" s="35">
        <f t="shared" si="52"/>
        <v>-3.1574943507150692</v>
      </c>
      <c r="AC173" s="35">
        <f t="shared" si="53"/>
        <v>-3.1574943507150763</v>
      </c>
      <c r="AD173" s="36"/>
      <c r="AE173" s="36"/>
      <c r="AF173">
        <v>2.2400000000000002</v>
      </c>
      <c r="AG173">
        <v>1.7</v>
      </c>
      <c r="AI173" s="36"/>
      <c r="AJ173" t="s">
        <v>448</v>
      </c>
      <c r="AK173" s="35"/>
      <c r="AL173" s="35"/>
    </row>
    <row r="174" spans="1:38" ht="15" x14ac:dyDescent="0.25">
      <c r="A174">
        <v>5.03</v>
      </c>
      <c r="B174">
        <v>4.21</v>
      </c>
      <c r="C174">
        <v>1.68</v>
      </c>
      <c r="D174" s="20">
        <f t="shared" si="41"/>
        <v>3.1574943507150621E-2</v>
      </c>
      <c r="E174" s="17">
        <f>IF(OR($A174="",$B174="",$C174=""),"",A174*'MPTO_working_3-way'!$I173)</f>
        <v>5.188821965840968</v>
      </c>
      <c r="F174" s="21">
        <f>IF(OR($A174="",$B174="",$C174=""),"",B174*'MPTO_working_3-way'!$I173)</f>
        <v>4.3429305121651041</v>
      </c>
      <c r="G174" s="22">
        <f>IF(OR($A174="",$B174="",$C174=""),"",C174*'MPTO_working_3-way'!$I173)</f>
        <v>1.7330459050920131</v>
      </c>
      <c r="H174" s="17">
        <f>IF(OR($A174="",$B174="",$C174=""),"",'MPTO_working_3-way'!E173)</f>
        <v>5.3111772013493441</v>
      </c>
      <c r="I174" s="21">
        <f>IF(OR($A174="",$B174="",$C174=""),"",'MPTO_working_3-way'!F173)</f>
        <v>4.4051949398469947</v>
      </c>
      <c r="J174" s="22">
        <f>IF(OR($A174="",$B174="",$C174=""),"",'MPTO_working_3-way'!G173)</f>
        <v>1.7102404169473038</v>
      </c>
      <c r="K174" s="17">
        <f>IF(OR($A174="",$B174="",$C174=""),"",'OddsRatio_working_3-way'!H173)</f>
        <v>5.2565583283253297</v>
      </c>
      <c r="L174" s="21">
        <f>IF(OR($A174="",$B174="",$C174=""),"",'OddsRatio_working_3-way'!I173)</f>
        <v>4.3904596113956105</v>
      </c>
      <c r="M174" s="22">
        <f>IF(OR($A174="",$B174="",$C174=""),"",'OddsRatio_working_3-way'!J173)</f>
        <v>1.7182282042831822</v>
      </c>
      <c r="N174" s="23">
        <f t="shared" si="42"/>
        <v>19.27219716889876</v>
      </c>
      <c r="O174" s="24">
        <f t="shared" si="43"/>
        <v>23.02592678374365</v>
      </c>
      <c r="P174" s="24">
        <f t="shared" si="44"/>
        <v>57.701876047357601</v>
      </c>
      <c r="Q174" t="s">
        <v>424</v>
      </c>
      <c r="R174" t="s">
        <v>425</v>
      </c>
      <c r="S174" s="48" t="s">
        <v>439</v>
      </c>
      <c r="T174" s="35">
        <v>100</v>
      </c>
      <c r="U174" s="35">
        <f t="shared" si="45"/>
        <v>82.269503546099287</v>
      </c>
      <c r="V174" s="35">
        <f t="shared" si="46"/>
        <v>74.937343358395992</v>
      </c>
      <c r="W174" s="35">
        <f t="shared" si="47"/>
        <v>39.759036144578317</v>
      </c>
      <c r="X174" s="35">
        <f t="shared" si="48"/>
        <v>85.303620497025705</v>
      </c>
      <c r="Y174" s="35">
        <f t="shared" si="49"/>
        <v>77.97146030932241</v>
      </c>
      <c r="Z174" s="35">
        <f t="shared" si="50"/>
        <v>42.793153095504721</v>
      </c>
      <c r="AA174" s="35">
        <f t="shared" si="51"/>
        <v>-3.0341169509264176</v>
      </c>
      <c r="AB174" s="35">
        <f t="shared" si="52"/>
        <v>-3.0341169509264176</v>
      </c>
      <c r="AC174" s="35">
        <f t="shared" si="53"/>
        <v>-3.0341169509264034</v>
      </c>
      <c r="AD174" s="36"/>
      <c r="AE174" s="36"/>
      <c r="AF174">
        <v>1.77</v>
      </c>
      <c r="AG174">
        <v>2.14</v>
      </c>
      <c r="AI174" s="36"/>
      <c r="AJ174" t="s">
        <v>448</v>
      </c>
      <c r="AK174" s="35"/>
      <c r="AL174" s="35"/>
    </row>
    <row r="175" spans="1:38" ht="15" x14ac:dyDescent="0.25">
      <c r="A175">
        <v>5.64</v>
      </c>
      <c r="B175">
        <v>3.99</v>
      </c>
      <c r="C175">
        <v>1.66</v>
      </c>
      <c r="D175" s="20">
        <f t="shared" si="41"/>
        <v>3.0341169509264132E-2</v>
      </c>
      <c r="E175" s="17">
        <f>IF(OR($A175="",$B175="",$C175=""),"",A175*'MPTO_working_3-way'!$I174)</f>
        <v>5.8111241960322495</v>
      </c>
      <c r="F175" s="21">
        <f>IF(OR($A175="",$B175="",$C175=""),"",B175*'MPTO_working_3-way'!$I174)</f>
        <v>4.1110612663419639</v>
      </c>
      <c r="G175" s="22">
        <f>IF(OR($A175="",$B175="",$C175=""),"",C175*'MPTO_working_3-way'!$I174)</f>
        <v>1.7103663413853785</v>
      </c>
      <c r="H175" s="17">
        <f>IF(OR($A175="",$B175="",$C175=""),"",'MPTO_working_3-way'!E174)</f>
        <v>5.9811745627956494</v>
      </c>
      <c r="I175" s="21">
        <f>IF(OR($A175="",$B175="",$C175=""),"",'MPTO_working_3-way'!F174)</f>
        <v>4.1577821229945666</v>
      </c>
      <c r="J175" s="22">
        <f>IF(OR($A175="",$B175="",$C175=""),"",'MPTO_working_3-way'!G174)</f>
        <v>1.6883452578782263</v>
      </c>
      <c r="K175" s="17">
        <f>IF(OR($A175="",$B175="",$C175=""),"",'OddsRatio_working_3-way'!H174)</f>
        <v>5.8939335122484078</v>
      </c>
      <c r="L175" s="21">
        <f>IF(OR($A175="",$B175="",$C175=""),"",'OddsRatio_working_3-way'!I174)</f>
        <v>4.1536338796600738</v>
      </c>
      <c r="M175" s="22">
        <f>IF(OR($A175="",$B175="",$C175=""),"",'OddsRatio_working_3-way'!J174)</f>
        <v>1.6961198530353332</v>
      </c>
      <c r="N175" s="23">
        <f t="shared" si="42"/>
        <v>17.208374253690625</v>
      </c>
      <c r="O175" s="24">
        <f t="shared" si="43"/>
        <v>24.324619245818326</v>
      </c>
      <c r="P175" s="24">
        <f t="shared" si="44"/>
        <v>58.467006500491038</v>
      </c>
      <c r="Q175" t="s">
        <v>426</v>
      </c>
      <c r="R175" t="s">
        <v>427</v>
      </c>
      <c r="S175" s="48" t="s">
        <v>439</v>
      </c>
      <c r="T175" s="35">
        <v>100</v>
      </c>
      <c r="U175" s="35">
        <f t="shared" si="45"/>
        <v>52.153110047846894</v>
      </c>
      <c r="V175" s="35">
        <f t="shared" si="46"/>
        <v>71.428571428571431</v>
      </c>
      <c r="W175" s="35">
        <f t="shared" si="47"/>
        <v>73.544973544973558</v>
      </c>
      <c r="X175" s="35">
        <f t="shared" si="48"/>
        <v>55.026455026455025</v>
      </c>
      <c r="Y175" s="35">
        <f t="shared" si="49"/>
        <v>74.301916407179576</v>
      </c>
      <c r="Z175" s="35">
        <f t="shared" si="50"/>
        <v>76.418318523581689</v>
      </c>
      <c r="AA175" s="35">
        <f t="shared" si="51"/>
        <v>-2.8733449786081309</v>
      </c>
      <c r="AB175" s="35">
        <f t="shared" si="52"/>
        <v>-2.8733449786081451</v>
      </c>
      <c r="AC175" s="35">
        <f t="shared" si="53"/>
        <v>-2.8733449786081309</v>
      </c>
      <c r="AD175" s="36"/>
      <c r="AE175" s="36"/>
      <c r="AF175">
        <v>1.85</v>
      </c>
      <c r="AG175">
        <v>2.0499999999999998</v>
      </c>
      <c r="AI175" s="36"/>
      <c r="AJ175" t="s">
        <v>448</v>
      </c>
      <c r="AK175" s="35"/>
      <c r="AL175" s="35"/>
    </row>
    <row r="176" spans="1:38" ht="15" x14ac:dyDescent="0.25">
      <c r="A176">
        <v>2.09</v>
      </c>
      <c r="B176">
        <v>3.5</v>
      </c>
      <c r="C176">
        <v>3.78</v>
      </c>
      <c r="D176" s="20">
        <f t="shared" si="41"/>
        <v>2.8733449786081389E-2</v>
      </c>
      <c r="E176" s="17">
        <f>IF(OR($A176="",$B176="",$C176=""),"",A176*'MPTO_working_3-way'!$I175)</f>
        <v>2.15005291005291</v>
      </c>
      <c r="F176" s="21">
        <f>IF(OR($A176="",$B176="",$C176=""),"",B176*'MPTO_working_3-way'!$I175)</f>
        <v>3.600567074251285</v>
      </c>
      <c r="G176" s="22">
        <f>IF(OR($A176="",$B176="",$C176=""),"",C176*'MPTO_working_3-way'!$I175)</f>
        <v>3.8886124401913875</v>
      </c>
      <c r="H176" s="17">
        <f>IF(OR($A176="",$B176="",$C176=""),"",'MPTO_working_3-way'!E175)</f>
        <v>2.1326914424547825</v>
      </c>
      <c r="I176" s="21">
        <f>IF(OR($A176="",$B176="",$C176=""),"",'MPTO_working_3-way'!F175)</f>
        <v>3.6213977936008312</v>
      </c>
      <c r="J176" s="22">
        <f>IF(OR($A176="",$B176="",$C176=""),"",'MPTO_working_3-way'!G175)</f>
        <v>3.9219923878868115</v>
      </c>
      <c r="K176" s="17">
        <f>IF(OR($A176="",$B176="",$C176=""),"",'OddsRatio_working_3-way'!H175)</f>
        <v>2.1397434490169198</v>
      </c>
      <c r="L176" s="21">
        <f>IF(OR($A176="",$B176="",$C176=""),"",'OddsRatio_working_3-way'!I175)</f>
        <v>3.6140904793966069</v>
      </c>
      <c r="M176" s="22">
        <f>IF(OR($A176="",$B176="",$C176=""),"",'OddsRatio_working_3-way'!J175)</f>
        <v>3.9068686130890256</v>
      </c>
      <c r="N176" s="23">
        <f t="shared" si="42"/>
        <v>46.51048331528694</v>
      </c>
      <c r="O176" s="24">
        <f t="shared" si="43"/>
        <v>27.773402893985626</v>
      </c>
      <c r="P176" s="24">
        <f t="shared" si="44"/>
        <v>25.716113790727434</v>
      </c>
      <c r="Q176" t="s">
        <v>428</v>
      </c>
      <c r="R176" t="s">
        <v>429</v>
      </c>
      <c r="S176" s="48" t="s">
        <v>439</v>
      </c>
      <c r="T176" s="35">
        <v>100</v>
      </c>
      <c r="U176" s="35">
        <f t="shared" si="45"/>
        <v>57.264957264957268</v>
      </c>
      <c r="V176" s="35">
        <f t="shared" si="46"/>
        <v>71.83098591549296</v>
      </c>
      <c r="W176" s="35">
        <f t="shared" si="47"/>
        <v>68.152866242038215</v>
      </c>
      <c r="X176" s="35">
        <f t="shared" si="48"/>
        <v>60.016147842468826</v>
      </c>
      <c r="Y176" s="35">
        <f t="shared" si="49"/>
        <v>74.582176493004511</v>
      </c>
      <c r="Z176" s="35">
        <f t="shared" si="50"/>
        <v>70.904056819549794</v>
      </c>
      <c r="AA176" s="35">
        <f t="shared" si="51"/>
        <v>-2.7511905775115579</v>
      </c>
      <c r="AB176" s="35">
        <f t="shared" si="52"/>
        <v>-2.7511905775115508</v>
      </c>
      <c r="AC176" s="35">
        <f t="shared" si="53"/>
        <v>-2.7511905775115792</v>
      </c>
      <c r="AD176" s="36"/>
      <c r="AE176" s="36"/>
      <c r="AF176">
        <v>1.76</v>
      </c>
      <c r="AG176">
        <v>2.16</v>
      </c>
      <c r="AI176" s="36"/>
      <c r="AJ176" t="s">
        <v>445</v>
      </c>
      <c r="AK176" s="35"/>
      <c r="AL176" s="35"/>
    </row>
    <row r="177" spans="1:38" s="35" customFormat="1" ht="15" x14ac:dyDescent="0.25">
      <c r="A177">
        <v>2.34</v>
      </c>
      <c r="B177">
        <v>3.55</v>
      </c>
      <c r="C177">
        <v>3.14</v>
      </c>
      <c r="D177" s="20">
        <f t="shared" si="41"/>
        <v>2.7511905775115642E-2</v>
      </c>
      <c r="E177" s="17">
        <f>IF(OR($A177="",$B177="",$C177=""),"",A177*'MPTO_working_3-way'!$I176)</f>
        <v>2.4043778595137706</v>
      </c>
      <c r="F177" s="21">
        <f>IF(OR($A177="",$B177="",$C177=""),"",B177*'MPTO_working_3-way'!$I176)</f>
        <v>3.6476672655016604</v>
      </c>
      <c r="G177" s="22">
        <f>IF(OR($A177="",$B177="",$C177=""),"",C177*'MPTO_working_3-way'!$I176)</f>
        <v>3.2263873841338633</v>
      </c>
      <c r="H177" s="17">
        <f>IF(OR($A177="",$B177="",$C177=""),"",'MPTO_working_3-way'!E176)</f>
        <v>2.3913159337452305</v>
      </c>
      <c r="I177" s="21">
        <f>IF(OR($A177="",$B177="",$C177=""),"",'MPTO_working_3-way'!F176)</f>
        <v>3.6694621100501847</v>
      </c>
      <c r="J177" s="22">
        <f>IF(OR($A177="",$B177="",$C177=""),"",'MPTO_working_3-way'!G176)</f>
        <v>3.2330996745082712</v>
      </c>
      <c r="K177" s="17">
        <f>IF(OR($A177="",$B177="",$C177=""),"",'OddsRatio_working_3-way'!H176)</f>
        <v>2.3970539048317399</v>
      </c>
      <c r="L177" s="21">
        <f>IF(OR($A177="",$B177="",$C177=""),"",'OddsRatio_working_3-way'!I176)</f>
        <v>3.658572729343982</v>
      </c>
      <c r="M177" s="22">
        <f>IF(OR($A177="",$B177="",$C177=""),"",'OddsRatio_working_3-way'!J176)</f>
        <v>3.2311159375671061</v>
      </c>
      <c r="N177" s="23">
        <f t="shared" si="42"/>
        <v>41.590800549220944</v>
      </c>
      <c r="O177" s="24">
        <f t="shared" si="43"/>
        <v>27.414781207092116</v>
      </c>
      <c r="P177" s="24">
        <f t="shared" si="44"/>
        <v>30.994418243686944</v>
      </c>
      <c r="Q177" t="s">
        <v>430</v>
      </c>
      <c r="R177" t="s">
        <v>431</v>
      </c>
      <c r="S177" s="48" t="s">
        <v>439</v>
      </c>
      <c r="T177" s="35">
        <v>100</v>
      </c>
      <c r="U177" s="35">
        <f t="shared" si="45"/>
        <v>63.768115942028999</v>
      </c>
      <c r="V177" s="35">
        <f t="shared" si="46"/>
        <v>71.428571428571431</v>
      </c>
      <c r="W177" s="35">
        <f t="shared" si="47"/>
        <v>61.977186311787079</v>
      </c>
      <c r="X177" s="35">
        <f t="shared" si="48"/>
        <v>66.594242259641504</v>
      </c>
      <c r="Y177" s="35">
        <f t="shared" si="49"/>
        <v>74.25469774618395</v>
      </c>
      <c r="Z177" s="35">
        <f t="shared" si="50"/>
        <v>64.803312629399585</v>
      </c>
      <c r="AA177" s="35">
        <f t="shared" si="51"/>
        <v>-2.8261263176125055</v>
      </c>
      <c r="AB177" s="35">
        <f t="shared" si="52"/>
        <v>-2.8261263176125198</v>
      </c>
      <c r="AC177" s="35">
        <f t="shared" si="53"/>
        <v>-2.8261263176125055</v>
      </c>
      <c r="AD177" s="36"/>
      <c r="AE177" s="36"/>
      <c r="AF177">
        <v>1.82</v>
      </c>
      <c r="AG177">
        <v>2.0699999999999998</v>
      </c>
      <c r="AH177" s="36"/>
      <c r="AI177" s="36"/>
      <c r="AJ177" t="s">
        <v>445</v>
      </c>
    </row>
    <row r="178" spans="1:38" s="35" customFormat="1" ht="15" x14ac:dyDescent="0.25">
      <c r="A178">
        <v>2.76</v>
      </c>
      <c r="B178">
        <v>3.5</v>
      </c>
      <c r="C178">
        <v>2.63</v>
      </c>
      <c r="D178" s="20">
        <f t="shared" si="41"/>
        <v>2.8261263176125206E-2</v>
      </c>
      <c r="E178" s="17">
        <f>IF(OR($A178="",$B178="",$C178=""),"",A178*'MPTO_working_3-way'!$I177)</f>
        <v>2.8380010863661052</v>
      </c>
      <c r="F178" s="21">
        <f>IF(OR($A178="",$B178="",$C178=""),"",B178*'MPTO_working_3-way'!$I177)</f>
        <v>3.5989144211164383</v>
      </c>
      <c r="G178" s="22">
        <f>IF(OR($A178="",$B178="",$C178=""),"",C178*'MPTO_working_3-way'!$I177)</f>
        <v>2.704327122153209</v>
      </c>
      <c r="H178" s="17">
        <f>IF(OR($A178="",$B178="",$C178=""),"",'MPTO_working_3-way'!E177)</f>
        <v>2.8336766182102089</v>
      </c>
      <c r="I178" s="21">
        <f>IF(OR($A178="",$B178="",$C178=""),"",'MPTO_working_3-way'!F177)</f>
        <v>3.6193348022641803</v>
      </c>
      <c r="J178" s="22">
        <f>IF(OR($A178="",$B178="",$C178=""),"",'MPTO_working_3-way'!G177)</f>
        <v>2.6968155119949047</v>
      </c>
      <c r="K178" s="17">
        <f>IF(OR($A178="",$B178="",$C178=""),"",'OddsRatio_working_3-way'!H177)</f>
        <v>2.836255370202426</v>
      </c>
      <c r="L178" s="21">
        <f>IF(OR($A178="",$B178="",$C178=""),"",'OddsRatio_working_3-way'!I177)</f>
        <v>3.6083172872193563</v>
      </c>
      <c r="M178" s="22">
        <f>IF(OR($A178="",$B178="",$C178=""),"",'OddsRatio_working_3-way'!J177)</f>
        <v>2.7006228712670186</v>
      </c>
      <c r="N178" s="23">
        <f t="shared" si="42"/>
        <v>35.236068259594703</v>
      </c>
      <c r="O178" s="24">
        <f t="shared" si="43"/>
        <v>27.786156684708963</v>
      </c>
      <c r="P178" s="24">
        <f t="shared" si="44"/>
        <v>36.977775055696341</v>
      </c>
      <c r="Q178" t="s">
        <v>432</v>
      </c>
      <c r="R178" t="s">
        <v>433</v>
      </c>
      <c r="S178" s="48" t="s">
        <v>439</v>
      </c>
      <c r="T178" s="35">
        <v>100</v>
      </c>
      <c r="U178" s="35">
        <f t="shared" si="45"/>
        <v>35.897435897435898</v>
      </c>
      <c r="V178" s="35">
        <f t="shared" si="46"/>
        <v>77.426636568848764</v>
      </c>
      <c r="W178" s="35">
        <f t="shared" si="47"/>
        <v>83.333333333333329</v>
      </c>
      <c r="X178" s="35">
        <f t="shared" si="48"/>
        <v>39.240030097817915</v>
      </c>
      <c r="Y178" s="35">
        <f t="shared" si="49"/>
        <v>80.769230769230759</v>
      </c>
      <c r="Z178" s="35">
        <f t="shared" si="50"/>
        <v>86.675927533715338</v>
      </c>
      <c r="AA178" s="35">
        <f t="shared" si="51"/>
        <v>-3.3425942003820168</v>
      </c>
      <c r="AB178" s="35">
        <f t="shared" si="52"/>
        <v>-3.3425942003819955</v>
      </c>
      <c r="AC178" s="35">
        <f t="shared" si="53"/>
        <v>-3.3425942003820097</v>
      </c>
      <c r="AD178" s="36"/>
      <c r="AE178" s="36"/>
      <c r="AF178">
        <v>2.02</v>
      </c>
      <c r="AG178">
        <v>1.88</v>
      </c>
      <c r="AH178" s="36"/>
      <c r="AI178" s="36"/>
      <c r="AJ178" t="s">
        <v>445</v>
      </c>
    </row>
    <row r="179" spans="1:38" ht="15" x14ac:dyDescent="0.25">
      <c r="A179">
        <v>1.56</v>
      </c>
      <c r="B179">
        <v>4.43</v>
      </c>
      <c r="C179">
        <v>6</v>
      </c>
      <c r="D179" s="20">
        <f t="shared" si="41"/>
        <v>3.3425942003820097E-2</v>
      </c>
      <c r="E179" s="17">
        <f>IF(OR($A179="",$B179="",$C179=""),"",A179*'MPTO_working_3-way'!$I178)</f>
        <v>1.6121444695259595</v>
      </c>
      <c r="F179" s="21">
        <f>IF(OR($A179="",$B179="",$C179=""),"",B179*'MPTO_working_3-way'!$I178)</f>
        <v>4.5780769230769227</v>
      </c>
      <c r="G179" s="22">
        <f>IF(OR($A179="",$B179="",$C179=""),"",C179*'MPTO_working_3-way'!$I178)</f>
        <v>6.2005556520229206</v>
      </c>
      <c r="H179" s="17">
        <f>IF(OR($A179="",$B179="",$C179=""),"",'MPTO_working_3-way'!E178)</f>
        <v>1.5875947622329427</v>
      </c>
      <c r="I179" s="21">
        <f>IF(OR($A179="",$B179="",$C179=""),"",'MPTO_working_3-way'!F178)</f>
        <v>4.6600134861766689</v>
      </c>
      <c r="J179" s="22">
        <f>IF(OR($A179="",$B179="",$C179=""),"",'MPTO_working_3-way'!G178)</f>
        <v>6.4298474134722738</v>
      </c>
      <c r="K179" s="17">
        <f>IF(OR($A179="",$B179="",$C179=""),"",'OddsRatio_working_3-way'!H178)</f>
        <v>1.5957655767145134</v>
      </c>
      <c r="L179" s="21">
        <f>IF(OR($A179="",$B179="",$C179=""),"",'OddsRatio_working_3-way'!I178)</f>
        <v>4.6490641573763911</v>
      </c>
      <c r="M179" s="22">
        <f>IF(OR($A179="",$B179="",$C179=""),"",'OddsRatio_working_3-way'!J178)</f>
        <v>6.3193355063795824</v>
      </c>
      <c r="N179" s="23">
        <f t="shared" si="42"/>
        <v>62.02918031868716</v>
      </c>
      <c r="O179" s="24">
        <f t="shared" si="43"/>
        <v>21.843232798454174</v>
      </c>
      <c r="P179" s="24">
        <f t="shared" si="44"/>
        <v>16.127586882858662</v>
      </c>
      <c r="Q179" t="s">
        <v>434</v>
      </c>
      <c r="R179" t="s">
        <v>435</v>
      </c>
      <c r="S179" s="48" t="s">
        <v>439</v>
      </c>
      <c r="T179" s="35">
        <v>100</v>
      </c>
      <c r="U179" s="35">
        <f t="shared" si="45"/>
        <v>43.181818181818187</v>
      </c>
      <c r="V179" s="35">
        <f t="shared" si="46"/>
        <v>72.222222222222229</v>
      </c>
      <c r="W179" s="35">
        <f t="shared" si="47"/>
        <v>78.632478632478637</v>
      </c>
      <c r="X179" s="35">
        <f t="shared" si="48"/>
        <v>49.145299145299148</v>
      </c>
      <c r="Y179" s="35">
        <f t="shared" si="49"/>
        <v>78.18570318570319</v>
      </c>
      <c r="Z179" s="35">
        <f t="shared" si="50"/>
        <v>84.595959595959599</v>
      </c>
      <c r="AA179" s="35">
        <f t="shared" si="51"/>
        <v>-5.9634809634809613</v>
      </c>
      <c r="AB179" s="35">
        <f t="shared" si="52"/>
        <v>-5.9634809634809613</v>
      </c>
      <c r="AC179" s="35">
        <f t="shared" si="53"/>
        <v>-5.9634809634809613</v>
      </c>
      <c r="AD179" s="36"/>
      <c r="AE179" s="36"/>
      <c r="AF179">
        <v>1.74</v>
      </c>
      <c r="AG179">
        <v>2.1800000000000002</v>
      </c>
      <c r="AI179" s="36"/>
      <c r="AJ179" t="s">
        <v>445</v>
      </c>
      <c r="AK179" s="35"/>
      <c r="AL179" s="35"/>
    </row>
    <row r="180" spans="1:38" ht="15" x14ac:dyDescent="0.25">
      <c r="A180">
        <v>1.76</v>
      </c>
      <c r="B180">
        <v>3.6</v>
      </c>
      <c r="C180">
        <v>4.68</v>
      </c>
      <c r="D180" s="20">
        <f t="shared" si="41"/>
        <v>5.9634809634809827E-2</v>
      </c>
      <c r="E180" s="17">
        <f>IF(OR($A180="",$B180="",$C180=""),"",A180*'MPTO_working_3-way'!$I179)</f>
        <v>1.8649572649572652</v>
      </c>
      <c r="F180" s="21">
        <f>IF(OR($A180="",$B180="",$C180=""),"",B180*'MPTO_working_3-way'!$I179)</f>
        <v>3.8146853146853155</v>
      </c>
      <c r="G180" s="22">
        <f>IF(OR($A180="",$B180="",$C180=""),"",C180*'MPTO_working_3-way'!$I179)</f>
        <v>4.9590909090909099</v>
      </c>
      <c r="H180" s="17">
        <f>IF(OR($A180="",$B180="",$C180=""),"",'MPTO_working_3-way'!E179)</f>
        <v>1.8238072744449696</v>
      </c>
      <c r="I180" s="21">
        <f>IF(OR($A180="",$B180="",$C180=""),"",'MPTO_working_3-way'!F179)</f>
        <v>3.877479286969622</v>
      </c>
      <c r="J180" s="22">
        <f>IF(OR($A180="",$B180="",$C180=""),"",'MPTO_working_3-way'!G179)</f>
        <v>5.160040093551622</v>
      </c>
      <c r="K180" s="17">
        <f>IF(OR($A180="",$B180="",$C180=""),"",'OddsRatio_working_3-way'!H179)</f>
        <v>1.8385569450826253</v>
      </c>
      <c r="L180" s="21">
        <f>IF(OR($A180="",$B180="",$C180=""),"",'OddsRatio_working_3-way'!I179)</f>
        <v>3.8687474437037181</v>
      </c>
      <c r="M180" s="22">
        <f>IF(OR($A180="",$B180="",$C180=""),"",'OddsRatio_working_3-way'!J179)</f>
        <v>5.060380997242186</v>
      </c>
      <c r="N180" s="23">
        <f t="shared" si="42"/>
        <v>53.620531622364794</v>
      </c>
      <c r="O180" s="24">
        <f t="shared" si="43"/>
        <v>26.214482126489454</v>
      </c>
      <c r="P180" s="24">
        <f t="shared" si="44"/>
        <v>20.164986251145734</v>
      </c>
      <c r="Q180" t="s">
        <v>153</v>
      </c>
      <c r="R180" t="s">
        <v>121</v>
      </c>
      <c r="S180" s="48" t="s">
        <v>440</v>
      </c>
      <c r="T180" s="35">
        <v>100</v>
      </c>
      <c r="U180" s="35">
        <f t="shared" si="45"/>
        <v>44.751381215469614</v>
      </c>
      <c r="V180" s="35">
        <f t="shared" si="46"/>
        <v>70.059880239520965</v>
      </c>
      <c r="W180" s="35">
        <f t="shared" si="47"/>
        <v>79.123173277661792</v>
      </c>
      <c r="X180" s="35">
        <f t="shared" si="48"/>
        <v>50.816946482817251</v>
      </c>
      <c r="Y180" s="35">
        <f t="shared" si="49"/>
        <v>76.125445506868601</v>
      </c>
      <c r="Z180" s="35">
        <f t="shared" si="50"/>
        <v>85.188738545009429</v>
      </c>
      <c r="AA180" s="35">
        <f t="shared" si="51"/>
        <v>-6.0655652673476368</v>
      </c>
      <c r="AB180" s="35">
        <f t="shared" si="52"/>
        <v>-6.0655652673476368</v>
      </c>
      <c r="AC180" s="35">
        <f t="shared" si="53"/>
        <v>-6.0655652673476368</v>
      </c>
      <c r="AD180" s="36"/>
      <c r="AE180" s="36"/>
      <c r="AF180">
        <v>2.39</v>
      </c>
      <c r="AG180">
        <v>1.56</v>
      </c>
      <c r="AI180" s="36"/>
      <c r="AJ180" t="s">
        <v>176</v>
      </c>
      <c r="AK180" s="35"/>
      <c r="AL180" s="35"/>
    </row>
    <row r="181" spans="1:38" s="35" customFormat="1" ht="15" x14ac:dyDescent="0.25">
      <c r="A181">
        <v>1.81</v>
      </c>
      <c r="B181">
        <v>3.34</v>
      </c>
      <c r="C181">
        <v>4.79</v>
      </c>
      <c r="D181" s="20">
        <f t="shared" si="41"/>
        <v>6.0655652673476279E-2</v>
      </c>
      <c r="E181" s="17">
        <f>IF(OR($A181="",$B181="",$C181=""),"",A181*'MPTO_working_3-way'!$I180)</f>
        <v>1.919786731338992</v>
      </c>
      <c r="F181" s="21">
        <f>IF(OR($A181="",$B181="",$C181=""),"",B181*'MPTO_working_3-way'!$I180)</f>
        <v>3.5425898799294107</v>
      </c>
      <c r="G181" s="22">
        <f>IF(OR($A181="",$B181="",$C181=""),"",C181*'MPTO_working_3-way'!$I180)</f>
        <v>5.0805405763059515</v>
      </c>
      <c r="H181" s="17">
        <f>IF(OR($A181="",$B181="",$C181=""),"",'MPTO_working_3-way'!E180)</f>
        <v>1.8787540901836759</v>
      </c>
      <c r="I181" s="21">
        <f>IF(OR($A181="",$B181="",$C181=""),"",'MPTO_working_3-way'!F180)</f>
        <v>3.5818845181510808</v>
      </c>
      <c r="J181" s="22">
        <f>IF(OR($A181="",$B181="",$C181=""),"",'MPTO_working_3-way'!G180)</f>
        <v>5.3036409677647409</v>
      </c>
      <c r="K181" s="17">
        <f>IF(OR($A181="",$B181="",$C181=""),"",'OddsRatio_working_3-way'!H180)</f>
        <v>1.8940617650270768</v>
      </c>
      <c r="L181" s="21">
        <f>IF(OR($A181="",$B181="",$C181=""),"",'OddsRatio_working_3-way'!I180)</f>
        <v>3.5828450989671121</v>
      </c>
      <c r="M181" s="22">
        <f>IF(OR($A181="",$B181="",$C181=""),"",'OddsRatio_working_3-way'!J180)</f>
        <v>5.1833260363612625</v>
      </c>
      <c r="N181" s="23">
        <f t="shared" si="42"/>
        <v>52.089119258706972</v>
      </c>
      <c r="O181" s="24">
        <f t="shared" si="43"/>
        <v>28.227935885706472</v>
      </c>
      <c r="P181" s="24">
        <f t="shared" si="44"/>
        <v>19.682944855586559</v>
      </c>
      <c r="Q181" t="s">
        <v>120</v>
      </c>
      <c r="R181" t="s">
        <v>150</v>
      </c>
      <c r="S181" s="48" t="s">
        <v>440</v>
      </c>
      <c r="T181" s="35">
        <v>100</v>
      </c>
      <c r="U181" s="35">
        <f t="shared" si="45"/>
        <v>58.15899581589958</v>
      </c>
      <c r="V181" s="35">
        <f t="shared" si="46"/>
        <v>68.55345911949685</v>
      </c>
      <c r="W181" s="35">
        <f t="shared" si="47"/>
        <v>69.879518072289159</v>
      </c>
      <c r="X181" s="35">
        <f t="shared" si="48"/>
        <v>61.567022808213991</v>
      </c>
      <c r="Y181" s="35">
        <f t="shared" si="49"/>
        <v>71.961486111811254</v>
      </c>
      <c r="Z181" s="35">
        <f t="shared" si="50"/>
        <v>73.287545064603549</v>
      </c>
      <c r="AA181" s="35">
        <f t="shared" si="51"/>
        <v>-3.4080269923144115</v>
      </c>
      <c r="AB181" s="35">
        <f t="shared" si="52"/>
        <v>-3.4080269923144044</v>
      </c>
      <c r="AC181" s="35">
        <f t="shared" si="53"/>
        <v>-3.4080269923143902</v>
      </c>
      <c r="AD181" s="36"/>
      <c r="AE181" s="36"/>
      <c r="AF181">
        <v>2.35</v>
      </c>
      <c r="AG181">
        <v>1.58</v>
      </c>
      <c r="AH181" s="36"/>
      <c r="AI181" s="36"/>
      <c r="AJ181" t="s">
        <v>176</v>
      </c>
    </row>
    <row r="182" spans="1:38" s="35" customFormat="1" ht="15" x14ac:dyDescent="0.25">
      <c r="A182">
        <v>2.39</v>
      </c>
      <c r="B182">
        <v>3.18</v>
      </c>
      <c r="C182">
        <v>3.32</v>
      </c>
      <c r="D182" s="20">
        <f t="shared" si="41"/>
        <v>3.4080269923143947E-2</v>
      </c>
      <c r="E182" s="17">
        <f>IF(OR($A182="",$B182="",$C182=""),"",A182*'MPTO_working_3-way'!$I181)</f>
        <v>2.4714518451163143</v>
      </c>
      <c r="F182" s="21">
        <f>IF(OR($A182="",$B182="",$C182=""),"",B182*'MPTO_working_3-way'!$I181)</f>
        <v>3.2883752583555981</v>
      </c>
      <c r="G182" s="22">
        <f>IF(OR($A182="",$B182="",$C182=""),"",C182*'MPTO_working_3-way'!$I181)</f>
        <v>3.4331464961448379</v>
      </c>
      <c r="H182" s="17">
        <f>IF(OR($A182="",$B182="",$C182=""),"",'MPTO_working_3-way'!E181)</f>
        <v>2.4567009415288368</v>
      </c>
      <c r="I182" s="21">
        <f>IF(OR($A182="",$B182="",$C182=""),"",'MPTO_working_3-way'!F181)</f>
        <v>3.2991832801149767</v>
      </c>
      <c r="J182" s="22">
        <f>IF(OR($A182="",$B182="",$C182=""),"",'MPTO_working_3-way'!G181)</f>
        <v>3.4501231138674742</v>
      </c>
      <c r="K182" s="17">
        <f>IF(OR($A182="",$B182="",$C182=""),"",'OddsRatio_working_3-way'!H181)</f>
        <v>2.4631960156412025</v>
      </c>
      <c r="L182" s="21">
        <f>IF(OR($A182="",$B182="",$C182=""),"",'OddsRatio_working_3-way'!I181)</f>
        <v>3.294796628847354</v>
      </c>
      <c r="M182" s="22">
        <f>IF(OR($A182="",$B182="",$C182=""),"",'OddsRatio_working_3-way'!J181)</f>
        <v>3.442168889415532</v>
      </c>
      <c r="N182" s="23">
        <f t="shared" si="42"/>
        <v>40.462046710561616</v>
      </c>
      <c r="O182" s="24">
        <f t="shared" si="43"/>
        <v>30.410154603220835</v>
      </c>
      <c r="P182" s="24">
        <f t="shared" si="44"/>
        <v>29.127798686217552</v>
      </c>
      <c r="Q182" t="s">
        <v>436</v>
      </c>
      <c r="R182" t="s">
        <v>437</v>
      </c>
      <c r="S182" s="48" t="s">
        <v>440</v>
      </c>
      <c r="T182" s="35">
        <v>100</v>
      </c>
      <c r="U182" s="35" t="e">
        <f t="shared" si="45"/>
        <v>#DIV/0!</v>
      </c>
      <c r="V182" s="35" t="e">
        <f t="shared" si="46"/>
        <v>#DIV/0!</v>
      </c>
      <c r="W182" s="35" t="e">
        <f t="shared" si="47"/>
        <v>#DIV/0!</v>
      </c>
      <c r="X182" s="35" t="e">
        <f t="shared" si="48"/>
        <v>#DIV/0!</v>
      </c>
      <c r="Y182" s="35" t="e">
        <f t="shared" si="49"/>
        <v>#DIV/0!</v>
      </c>
      <c r="Z182" s="35" t="e">
        <f t="shared" si="50"/>
        <v>#DIV/0!</v>
      </c>
      <c r="AA182" s="35" t="e">
        <f t="shared" si="51"/>
        <v>#DIV/0!</v>
      </c>
      <c r="AB182" s="35" t="e">
        <f t="shared" si="52"/>
        <v>#DIV/0!</v>
      </c>
      <c r="AC182" s="35" t="e">
        <f t="shared" si="53"/>
        <v>#DIV/0!</v>
      </c>
      <c r="AD182" s="36"/>
      <c r="AE182" s="36"/>
      <c r="AF182">
        <v>2.31</v>
      </c>
      <c r="AG182">
        <v>1.65</v>
      </c>
      <c r="AH182" s="36"/>
      <c r="AI182" s="36"/>
      <c r="AJ182" t="s">
        <v>448</v>
      </c>
    </row>
    <row r="183" spans="1:38" ht="15" x14ac:dyDescent="0.25">
      <c r="A183"/>
      <c r="B183"/>
      <c r="C183"/>
      <c r="D183" s="20"/>
      <c r="E183" s="17"/>
      <c r="F183" s="21"/>
      <c r="G183" s="22"/>
      <c r="H183" s="17"/>
      <c r="I183" s="21"/>
      <c r="J183" s="22"/>
      <c r="K183" s="17"/>
      <c r="L183" s="21"/>
      <c r="M183" s="22"/>
      <c r="N183" s="23"/>
      <c r="O183" s="24"/>
      <c r="P183" s="24"/>
      <c r="Q183"/>
      <c r="R183"/>
      <c r="S183" s="48"/>
      <c r="T183" s="35"/>
      <c r="U183" s="35"/>
      <c r="V183" s="35"/>
      <c r="W183" s="35"/>
      <c r="X183" s="35"/>
      <c r="Y183" s="35"/>
      <c r="Z183" s="35"/>
      <c r="AA183" s="35"/>
      <c r="AB183" s="35"/>
      <c r="AC183" s="35"/>
      <c r="AD183" s="36"/>
      <c r="AE183" s="36"/>
      <c r="AF183"/>
      <c r="AG183"/>
      <c r="AI183" s="36"/>
      <c r="AJ183"/>
      <c r="AK183" s="35"/>
      <c r="AL183" s="35"/>
    </row>
    <row r="184" spans="1:38" ht="15" x14ac:dyDescent="0.25">
      <c r="A184"/>
      <c r="B184"/>
      <c r="C184"/>
      <c r="D184" s="20"/>
      <c r="E184" s="17"/>
      <c r="F184" s="21"/>
      <c r="G184" s="22"/>
      <c r="H184" s="17"/>
      <c r="I184" s="21"/>
      <c r="J184" s="22"/>
      <c r="K184" s="17"/>
      <c r="L184" s="21"/>
      <c r="M184" s="22"/>
      <c r="N184" s="23"/>
      <c r="O184" s="24"/>
      <c r="P184" s="24"/>
      <c r="Q184"/>
      <c r="R184"/>
      <c r="S184" s="48"/>
      <c r="T184" s="35"/>
      <c r="U184" s="35"/>
      <c r="V184" s="35"/>
      <c r="W184" s="35"/>
      <c r="X184" s="35"/>
      <c r="Y184" s="35"/>
      <c r="Z184" s="35"/>
      <c r="AA184" s="35"/>
      <c r="AB184" s="35"/>
      <c r="AC184" s="35"/>
      <c r="AD184" s="36"/>
      <c r="AE184" s="36"/>
      <c r="AF184"/>
      <c r="AG184"/>
      <c r="AI184" s="36"/>
      <c r="AJ184"/>
      <c r="AK184" s="35"/>
      <c r="AL184" s="35"/>
    </row>
    <row r="185" spans="1:38" s="35" customFormat="1" ht="17.25" customHeight="1" x14ac:dyDescent="0.25">
      <c r="A185"/>
      <c r="B185"/>
      <c r="C185"/>
      <c r="D185" s="20"/>
      <c r="E185" s="17"/>
      <c r="F185" s="21"/>
      <c r="G185" s="22"/>
      <c r="H185" s="17"/>
      <c r="I185" s="21"/>
      <c r="J185" s="22"/>
      <c r="K185" s="17"/>
      <c r="L185" s="21"/>
      <c r="M185" s="22"/>
      <c r="N185" s="23"/>
      <c r="O185" s="24"/>
      <c r="P185" s="24"/>
      <c r="Q185"/>
      <c r="R185"/>
      <c r="S185" s="48"/>
      <c r="AD185" s="36"/>
      <c r="AE185" s="36"/>
      <c r="AF185"/>
      <c r="AG185"/>
      <c r="AH185" s="36"/>
      <c r="AI185" s="36"/>
      <c r="AJ185"/>
    </row>
    <row r="186" spans="1:38" s="35" customFormat="1" ht="15" x14ac:dyDescent="0.25">
      <c r="A186"/>
      <c r="B186"/>
      <c r="C186"/>
      <c r="D186" s="20"/>
      <c r="E186" s="17"/>
      <c r="F186" s="21"/>
      <c r="G186" s="22"/>
      <c r="H186" s="17"/>
      <c r="I186" s="21"/>
      <c r="J186" s="22"/>
      <c r="K186" s="17"/>
      <c r="L186" s="21"/>
      <c r="M186" s="22"/>
      <c r="N186" s="23"/>
      <c r="O186" s="24"/>
      <c r="P186" s="24"/>
      <c r="Q186"/>
      <c r="R186"/>
      <c r="S186" s="48"/>
      <c r="AD186" s="36"/>
      <c r="AE186" s="36"/>
      <c r="AF186"/>
      <c r="AG186"/>
      <c r="AH186" s="36"/>
      <c r="AI186" s="36"/>
      <c r="AJ186"/>
    </row>
    <row r="187" spans="1:38" ht="15" x14ac:dyDescent="0.25">
      <c r="A187"/>
      <c r="B187"/>
      <c r="C187"/>
      <c r="D187" s="20"/>
      <c r="E187" s="17"/>
      <c r="F187" s="21"/>
      <c r="G187" s="22"/>
      <c r="H187" s="17"/>
      <c r="I187" s="21"/>
      <c r="J187" s="22"/>
      <c r="K187" s="17"/>
      <c r="L187" s="21"/>
      <c r="M187" s="22"/>
      <c r="N187" s="23"/>
      <c r="O187" s="24"/>
      <c r="P187" s="24"/>
      <c r="Q187"/>
      <c r="R187"/>
      <c r="S187" s="48"/>
      <c r="T187" s="35"/>
      <c r="U187" s="35"/>
      <c r="V187" s="35"/>
      <c r="W187" s="35"/>
      <c r="X187" s="35"/>
      <c r="Y187" s="35"/>
      <c r="Z187" s="35"/>
      <c r="AA187" s="35"/>
      <c r="AB187" s="35"/>
      <c r="AC187" s="35"/>
      <c r="AD187" s="36"/>
      <c r="AE187" s="36"/>
      <c r="AF187"/>
      <c r="AG187"/>
      <c r="AH187" s="41"/>
      <c r="AI187" s="36"/>
      <c r="AJ187"/>
      <c r="AK187" s="35"/>
      <c r="AL187" s="35"/>
    </row>
    <row r="188" spans="1:38" s="35" customFormat="1" ht="15" x14ac:dyDescent="0.25">
      <c r="A188"/>
      <c r="B188"/>
      <c r="C188"/>
      <c r="D188" s="20"/>
      <c r="E188" s="17"/>
      <c r="F188" s="21"/>
      <c r="G188" s="22"/>
      <c r="H188" s="17"/>
      <c r="I188" s="21"/>
      <c r="J188" s="22"/>
      <c r="K188" s="17"/>
      <c r="L188" s="21"/>
      <c r="M188" s="22"/>
      <c r="N188" s="23"/>
      <c r="O188" s="24"/>
      <c r="P188" s="24"/>
      <c r="Q188"/>
      <c r="R188"/>
      <c r="S188" s="48"/>
      <c r="AD188" s="36"/>
      <c r="AE188" s="36"/>
      <c r="AF188"/>
      <c r="AG188"/>
      <c r="AH188" s="41"/>
      <c r="AI188" s="36"/>
      <c r="AJ188"/>
    </row>
    <row r="189" spans="1:38" ht="15" x14ac:dyDescent="0.25">
      <c r="A189"/>
      <c r="B189"/>
      <c r="C189"/>
      <c r="D189" s="20"/>
      <c r="E189" s="17"/>
      <c r="F189" s="21"/>
      <c r="G189" s="22"/>
      <c r="H189" s="17"/>
      <c r="I189" s="21"/>
      <c r="J189" s="22"/>
      <c r="K189" s="17"/>
      <c r="L189" s="21"/>
      <c r="M189" s="22"/>
      <c r="N189" s="23"/>
      <c r="O189" s="24"/>
      <c r="P189" s="24"/>
      <c r="Q189"/>
      <c r="R189"/>
      <c r="S189" s="48"/>
      <c r="T189" s="35"/>
      <c r="U189" s="35"/>
      <c r="V189" s="35"/>
      <c r="W189" s="35"/>
      <c r="X189" s="35"/>
      <c r="Y189" s="35"/>
      <c r="Z189" s="35"/>
      <c r="AA189" s="35"/>
      <c r="AB189" s="35"/>
      <c r="AC189" s="35"/>
      <c r="AD189" s="36"/>
      <c r="AE189" s="36"/>
      <c r="AF189"/>
      <c r="AG189"/>
      <c r="AH189" s="41"/>
      <c r="AI189" s="36"/>
      <c r="AJ189"/>
      <c r="AK189" s="35"/>
      <c r="AL189" s="35"/>
    </row>
    <row r="190" spans="1:38" ht="15" x14ac:dyDescent="0.25">
      <c r="A190"/>
      <c r="B190"/>
      <c r="C190"/>
      <c r="D190" s="20"/>
      <c r="E190" s="17"/>
      <c r="F190" s="21"/>
      <c r="G190" s="22"/>
      <c r="H190" s="17"/>
      <c r="I190" s="21"/>
      <c r="J190" s="22"/>
      <c r="K190" s="17"/>
      <c r="L190" s="21"/>
      <c r="M190" s="22"/>
      <c r="N190" s="23"/>
      <c r="O190" s="24"/>
      <c r="P190" s="24"/>
      <c r="Q190"/>
      <c r="R190"/>
      <c r="S190" s="48"/>
      <c r="T190" s="35"/>
      <c r="U190" s="35"/>
      <c r="V190" s="35"/>
      <c r="W190" s="35"/>
      <c r="X190" s="35"/>
      <c r="Y190" s="35"/>
      <c r="Z190" s="35"/>
      <c r="AA190" s="35"/>
      <c r="AB190" s="35"/>
      <c r="AC190" s="35"/>
      <c r="AD190" s="36"/>
      <c r="AE190" s="36"/>
      <c r="AF190"/>
      <c r="AG190"/>
      <c r="AH190" s="41"/>
      <c r="AI190" s="36"/>
      <c r="AJ190"/>
      <c r="AK190" s="35"/>
      <c r="AL190" s="35"/>
    </row>
    <row r="191" spans="1:38" ht="15" x14ac:dyDescent="0.25">
      <c r="A191"/>
      <c r="B191"/>
      <c r="C191"/>
      <c r="D191" s="20"/>
      <c r="E191" s="17"/>
      <c r="F191" s="21"/>
      <c r="G191" s="22"/>
      <c r="H191" s="17"/>
      <c r="I191" s="21"/>
      <c r="J191" s="22"/>
      <c r="K191" s="17"/>
      <c r="L191" s="21"/>
      <c r="M191" s="22"/>
      <c r="N191" s="23"/>
      <c r="O191" s="24"/>
      <c r="P191" s="24"/>
      <c r="Q191"/>
      <c r="R191"/>
      <c r="S191" s="48"/>
      <c r="T191" s="35"/>
      <c r="U191" s="35"/>
      <c r="V191" s="35"/>
      <c r="W191" s="35"/>
      <c r="X191" s="35"/>
      <c r="Y191" s="35"/>
      <c r="Z191" s="35"/>
      <c r="AA191" s="35"/>
      <c r="AB191" s="35"/>
      <c r="AC191" s="35"/>
      <c r="AD191" s="36"/>
      <c r="AE191" s="36"/>
      <c r="AF191"/>
      <c r="AG191"/>
      <c r="AH191" s="41"/>
      <c r="AI191" s="36"/>
      <c r="AJ191"/>
      <c r="AK191" s="35"/>
      <c r="AL191" s="35"/>
    </row>
    <row r="192" spans="1:38" ht="15" x14ac:dyDescent="0.25">
      <c r="A192"/>
      <c r="B192"/>
      <c r="C192"/>
      <c r="D192" s="20"/>
      <c r="E192" s="17"/>
      <c r="F192" s="21"/>
      <c r="G192" s="22"/>
      <c r="H192" s="17"/>
      <c r="I192" s="21"/>
      <c r="J192" s="22"/>
      <c r="K192" s="17"/>
      <c r="L192" s="21"/>
      <c r="M192" s="22"/>
      <c r="N192" s="23"/>
      <c r="O192" s="24"/>
      <c r="P192" s="24"/>
      <c r="Q192"/>
      <c r="R192"/>
      <c r="S192" s="48"/>
      <c r="T192" s="35"/>
      <c r="U192" s="35"/>
      <c r="V192" s="35"/>
      <c r="W192" s="35"/>
      <c r="X192" s="35"/>
      <c r="Y192" s="35"/>
      <c r="Z192" s="35"/>
      <c r="AA192" s="35"/>
      <c r="AB192" s="35"/>
      <c r="AC192" s="35"/>
      <c r="AD192" s="36"/>
      <c r="AE192" s="36"/>
      <c r="AF192"/>
      <c r="AG192"/>
      <c r="AH192" s="41"/>
      <c r="AI192" s="36"/>
      <c r="AJ192"/>
      <c r="AK192" s="35"/>
      <c r="AL192" s="35"/>
    </row>
    <row r="193" spans="1:38" s="35" customFormat="1" ht="15" x14ac:dyDescent="0.25">
      <c r="A193"/>
      <c r="B193"/>
      <c r="C193"/>
      <c r="D193" s="20"/>
      <c r="E193" s="17"/>
      <c r="F193" s="21"/>
      <c r="G193" s="22"/>
      <c r="H193" s="17"/>
      <c r="I193" s="21"/>
      <c r="J193" s="22"/>
      <c r="K193" s="17"/>
      <c r="L193" s="21"/>
      <c r="M193" s="22"/>
      <c r="N193" s="23"/>
      <c r="O193" s="24"/>
      <c r="P193" s="24"/>
      <c r="Q193"/>
      <c r="R193"/>
      <c r="S193" s="48"/>
      <c r="AD193" s="36"/>
      <c r="AE193" s="36"/>
      <c r="AF193"/>
      <c r="AG193"/>
      <c r="AH193" s="41"/>
      <c r="AI193" s="36"/>
      <c r="AJ193"/>
    </row>
    <row r="194" spans="1:38" s="35" customFormat="1" ht="15" x14ac:dyDescent="0.25">
      <c r="A194"/>
      <c r="B194"/>
      <c r="C194"/>
      <c r="D194" s="20"/>
      <c r="E194" s="17"/>
      <c r="F194" s="21"/>
      <c r="G194" s="22"/>
      <c r="H194" s="17"/>
      <c r="I194" s="21"/>
      <c r="J194" s="22"/>
      <c r="K194" s="17"/>
      <c r="L194" s="21"/>
      <c r="M194" s="22"/>
      <c r="N194" s="23"/>
      <c r="O194" s="24"/>
      <c r="P194" s="24"/>
      <c r="Q194"/>
      <c r="R194"/>
      <c r="S194" s="48"/>
      <c r="AD194" s="36"/>
      <c r="AE194" s="36"/>
      <c r="AF194"/>
      <c r="AG194"/>
      <c r="AH194" s="41"/>
      <c r="AI194" s="36"/>
      <c r="AJ194"/>
    </row>
    <row r="195" spans="1:38" ht="15" x14ac:dyDescent="0.25">
      <c r="A195"/>
      <c r="B195"/>
      <c r="C195"/>
      <c r="D195" s="20"/>
      <c r="E195" s="17"/>
      <c r="F195" s="21"/>
      <c r="G195" s="22"/>
      <c r="H195" s="17"/>
      <c r="I195" s="21"/>
      <c r="J195" s="22"/>
      <c r="K195" s="17"/>
      <c r="L195" s="21"/>
      <c r="M195" s="22"/>
      <c r="N195" s="23"/>
      <c r="O195" s="24"/>
      <c r="P195" s="24"/>
      <c r="Q195"/>
      <c r="R195"/>
      <c r="S195" s="48"/>
      <c r="T195" s="35"/>
      <c r="U195" s="35"/>
      <c r="V195" s="35"/>
      <c r="W195" s="35"/>
      <c r="X195" s="35"/>
      <c r="Y195" s="35"/>
      <c r="Z195" s="35"/>
      <c r="AA195" s="35"/>
      <c r="AB195" s="35"/>
      <c r="AC195" s="35"/>
      <c r="AD195" s="36"/>
      <c r="AE195" s="36"/>
      <c r="AF195"/>
      <c r="AG195"/>
      <c r="AH195" s="41"/>
      <c r="AI195" s="36"/>
      <c r="AJ195"/>
      <c r="AK195" s="35"/>
      <c r="AL195" s="35"/>
    </row>
    <row r="196" spans="1:38" s="35" customFormat="1" ht="15" x14ac:dyDescent="0.25">
      <c r="A196"/>
      <c r="B196"/>
      <c r="C196"/>
      <c r="D196" s="20"/>
      <c r="E196" s="17"/>
      <c r="F196" s="21"/>
      <c r="G196" s="22"/>
      <c r="H196" s="17"/>
      <c r="I196" s="21"/>
      <c r="J196" s="22"/>
      <c r="K196" s="17"/>
      <c r="L196" s="21"/>
      <c r="M196" s="22"/>
      <c r="N196" s="23"/>
      <c r="O196" s="24"/>
      <c r="P196" s="24"/>
      <c r="Q196"/>
      <c r="R196"/>
      <c r="S196" s="48"/>
      <c r="AD196" s="36"/>
      <c r="AE196" s="36"/>
      <c r="AF196"/>
      <c r="AG196"/>
      <c r="AH196" s="41"/>
      <c r="AI196" s="36"/>
      <c r="AJ196"/>
    </row>
    <row r="197" spans="1:38" ht="15" x14ac:dyDescent="0.25">
      <c r="A197"/>
      <c r="B197"/>
      <c r="C197"/>
      <c r="D197" s="20"/>
      <c r="E197" s="17"/>
      <c r="F197" s="21"/>
      <c r="G197" s="22"/>
      <c r="H197" s="17"/>
      <c r="I197" s="21"/>
      <c r="J197" s="22"/>
      <c r="K197" s="17"/>
      <c r="L197" s="21"/>
      <c r="M197" s="22"/>
      <c r="N197" s="23"/>
      <c r="O197" s="24"/>
      <c r="P197" s="24"/>
      <c r="Q197"/>
      <c r="R197"/>
      <c r="S197" s="48"/>
      <c r="T197" s="35"/>
      <c r="U197" s="35"/>
      <c r="V197" s="35"/>
      <c r="W197" s="35"/>
      <c r="X197" s="35"/>
      <c r="Y197" s="35"/>
      <c r="Z197" s="35"/>
      <c r="AA197" s="35"/>
      <c r="AB197" s="35"/>
      <c r="AC197" s="35"/>
      <c r="AD197" s="36"/>
      <c r="AE197" s="36"/>
      <c r="AF197"/>
      <c r="AG197"/>
      <c r="AH197" s="41"/>
      <c r="AI197" s="36"/>
      <c r="AJ197"/>
      <c r="AK197" s="35"/>
      <c r="AL197" s="35"/>
    </row>
    <row r="198" spans="1:38" s="35" customFormat="1" ht="15" x14ac:dyDescent="0.25">
      <c r="A198"/>
      <c r="B198"/>
      <c r="C198"/>
      <c r="D198" s="20"/>
      <c r="E198" s="17"/>
      <c r="F198" s="21"/>
      <c r="G198" s="22"/>
      <c r="H198" s="17"/>
      <c r="I198" s="21"/>
      <c r="J198" s="22"/>
      <c r="K198" s="17"/>
      <c r="L198" s="21"/>
      <c r="M198" s="22"/>
      <c r="N198" s="23"/>
      <c r="O198" s="24"/>
      <c r="P198" s="24"/>
      <c r="Q198"/>
      <c r="R198"/>
      <c r="S198" s="48"/>
      <c r="AD198" s="36"/>
      <c r="AF198"/>
      <c r="AG198"/>
      <c r="AH198" s="41"/>
      <c r="AI198" s="36"/>
      <c r="AJ198"/>
    </row>
    <row r="199" spans="1:38" ht="15" x14ac:dyDescent="0.25">
      <c r="A199"/>
      <c r="B199"/>
      <c r="C199"/>
      <c r="D199" s="20"/>
      <c r="E199" s="17"/>
      <c r="F199" s="21"/>
      <c r="G199" s="22"/>
      <c r="H199" s="17"/>
      <c r="I199" s="21"/>
      <c r="J199" s="22"/>
      <c r="K199" s="17"/>
      <c r="L199" s="21"/>
      <c r="M199" s="22"/>
      <c r="N199" s="23"/>
      <c r="O199" s="24"/>
      <c r="P199" s="24"/>
      <c r="Q199"/>
      <c r="R199"/>
      <c r="S199" s="48"/>
      <c r="T199" s="35"/>
      <c r="U199" s="35"/>
      <c r="V199" s="35"/>
      <c r="W199" s="35"/>
      <c r="X199" s="35"/>
      <c r="Y199" s="35"/>
      <c r="Z199" s="35"/>
      <c r="AA199" s="35"/>
      <c r="AB199" s="35"/>
      <c r="AC199" s="35"/>
      <c r="AD199" s="36"/>
      <c r="AE199" s="36"/>
      <c r="AF199"/>
      <c r="AG199"/>
      <c r="AH199" s="41"/>
      <c r="AI199" s="36"/>
      <c r="AJ199"/>
      <c r="AK199" s="35"/>
      <c r="AL199" s="35"/>
    </row>
    <row r="200" spans="1:38" s="35" customFormat="1" ht="15" x14ac:dyDescent="0.25">
      <c r="A200"/>
      <c r="B200"/>
      <c r="C200"/>
      <c r="D200" s="20"/>
      <c r="E200" s="17"/>
      <c r="F200" s="21"/>
      <c r="G200" s="22"/>
      <c r="H200" s="17"/>
      <c r="I200" s="21"/>
      <c r="J200" s="22"/>
      <c r="K200" s="17"/>
      <c r="L200" s="21"/>
      <c r="M200" s="22"/>
      <c r="N200" s="23"/>
      <c r="O200" s="24"/>
      <c r="P200" s="24"/>
      <c r="Q200"/>
      <c r="R200"/>
      <c r="S200" s="48"/>
      <c r="AD200" s="36"/>
      <c r="AE200" s="36"/>
      <c r="AF200"/>
      <c r="AG200"/>
      <c r="AH200" s="41"/>
      <c r="AI200" s="36"/>
      <c r="AJ200"/>
    </row>
    <row r="201" spans="1:38" s="35" customFormat="1" ht="15" x14ac:dyDescent="0.25">
      <c r="A201"/>
      <c r="B201"/>
      <c r="C201"/>
      <c r="D201" s="20"/>
      <c r="E201" s="17"/>
      <c r="F201" s="21"/>
      <c r="G201" s="22"/>
      <c r="H201" s="17"/>
      <c r="I201" s="21"/>
      <c r="J201" s="22"/>
      <c r="K201" s="17"/>
      <c r="L201" s="21"/>
      <c r="M201" s="22"/>
      <c r="N201" s="23"/>
      <c r="O201" s="24"/>
      <c r="P201" s="24"/>
      <c r="Q201"/>
      <c r="R201"/>
      <c r="S201" s="48"/>
      <c r="AD201" s="36"/>
      <c r="AE201" s="36"/>
      <c r="AF201"/>
      <c r="AG201"/>
      <c r="AH201" s="41"/>
      <c r="AI201" s="36"/>
      <c r="AJ201"/>
    </row>
    <row r="202" spans="1:38" s="35" customFormat="1" ht="15" x14ac:dyDescent="0.25">
      <c r="A202"/>
      <c r="B202"/>
      <c r="C202"/>
      <c r="D202" s="20"/>
      <c r="E202" s="17"/>
      <c r="F202" s="21"/>
      <c r="G202" s="22"/>
      <c r="H202" s="17"/>
      <c r="I202" s="21"/>
      <c r="J202" s="22"/>
      <c r="K202" s="17"/>
      <c r="L202" s="21"/>
      <c r="M202" s="22"/>
      <c r="N202" s="23"/>
      <c r="O202" s="24"/>
      <c r="P202" s="24"/>
      <c r="Q202"/>
      <c r="R202"/>
      <c r="S202" s="48"/>
      <c r="AD202" s="36"/>
      <c r="AE202" s="36"/>
      <c r="AF202"/>
      <c r="AG202"/>
      <c r="AH202" s="41"/>
      <c r="AI202" s="36"/>
      <c r="AJ202"/>
    </row>
    <row r="203" spans="1:38" ht="15" x14ac:dyDescent="0.25">
      <c r="A203"/>
      <c r="B203"/>
      <c r="C203"/>
      <c r="D203" s="20"/>
      <c r="E203" s="17"/>
      <c r="F203" s="21"/>
      <c r="G203" s="22"/>
      <c r="H203" s="17"/>
      <c r="I203" s="21"/>
      <c r="J203" s="22"/>
      <c r="K203" s="17"/>
      <c r="L203" s="21"/>
      <c r="M203" s="22"/>
      <c r="N203" s="23"/>
      <c r="O203" s="24"/>
      <c r="P203" s="24"/>
      <c r="Q203"/>
      <c r="R203"/>
      <c r="S203" s="48"/>
      <c r="T203" s="35"/>
      <c r="U203" s="35"/>
      <c r="V203" s="35"/>
      <c r="W203" s="35"/>
      <c r="X203" s="35"/>
      <c r="Y203" s="35"/>
      <c r="Z203" s="35"/>
      <c r="AA203" s="35"/>
      <c r="AB203" s="35"/>
      <c r="AC203" s="35"/>
      <c r="AD203" s="36"/>
      <c r="AE203" s="36"/>
      <c r="AF203"/>
      <c r="AG203"/>
      <c r="AH203" s="41"/>
      <c r="AI203" s="36"/>
      <c r="AJ203"/>
      <c r="AK203" s="35"/>
      <c r="AL203" s="35"/>
    </row>
    <row r="204" spans="1:38" ht="15" x14ac:dyDescent="0.25">
      <c r="A204"/>
      <c r="B204"/>
      <c r="C204"/>
      <c r="D204" s="20"/>
      <c r="E204" s="17"/>
      <c r="F204" s="21"/>
      <c r="G204" s="22"/>
      <c r="H204" s="17"/>
      <c r="I204" s="21"/>
      <c r="J204" s="22"/>
      <c r="K204" s="17"/>
      <c r="L204" s="21"/>
      <c r="M204" s="22"/>
      <c r="N204" s="23"/>
      <c r="O204" s="24"/>
      <c r="P204" s="24"/>
      <c r="Q204"/>
      <c r="R204"/>
      <c r="S204" s="48"/>
      <c r="T204" s="35"/>
      <c r="U204" s="35"/>
      <c r="V204" s="35"/>
      <c r="W204" s="35"/>
      <c r="X204" s="35"/>
      <c r="Y204" s="35"/>
      <c r="Z204" s="35"/>
      <c r="AA204" s="35"/>
      <c r="AB204" s="35"/>
      <c r="AC204" s="35"/>
      <c r="AD204" s="36"/>
      <c r="AE204" s="36"/>
      <c r="AF204"/>
      <c r="AG204"/>
      <c r="AH204" s="41"/>
      <c r="AI204" s="36"/>
      <c r="AJ204"/>
      <c r="AK204" s="35"/>
      <c r="AL204" s="35"/>
    </row>
    <row r="205" spans="1:38" s="35" customFormat="1" ht="15" x14ac:dyDescent="0.25">
      <c r="A205"/>
      <c r="B205"/>
      <c r="C205"/>
      <c r="D205" s="20"/>
      <c r="E205" s="17"/>
      <c r="F205" s="21"/>
      <c r="G205" s="22"/>
      <c r="H205" s="17"/>
      <c r="I205" s="21"/>
      <c r="J205" s="22"/>
      <c r="K205" s="17"/>
      <c r="L205" s="21"/>
      <c r="M205" s="22"/>
      <c r="N205" s="23"/>
      <c r="O205" s="24"/>
      <c r="P205" s="24"/>
      <c r="Q205"/>
      <c r="R205"/>
      <c r="S205" s="48"/>
      <c r="AD205" s="36"/>
      <c r="AE205" s="36"/>
      <c r="AF205"/>
      <c r="AG205"/>
      <c r="AH205" s="41"/>
      <c r="AI205" s="36"/>
      <c r="AJ205"/>
    </row>
    <row r="206" spans="1:38" ht="15" x14ac:dyDescent="0.25">
      <c r="A206"/>
      <c r="B206"/>
      <c r="C206"/>
      <c r="D206" s="20"/>
      <c r="E206" s="17"/>
      <c r="F206" s="21"/>
      <c r="G206" s="22"/>
      <c r="H206" s="17"/>
      <c r="I206" s="21"/>
      <c r="J206" s="22"/>
      <c r="K206" s="17"/>
      <c r="L206" s="21"/>
      <c r="M206" s="22"/>
      <c r="N206" s="23"/>
      <c r="O206" s="24"/>
      <c r="P206" s="24"/>
      <c r="Q206"/>
      <c r="R206"/>
      <c r="S206" s="48"/>
      <c r="T206" s="35"/>
      <c r="U206" s="35"/>
      <c r="V206" s="35"/>
      <c r="W206" s="35"/>
      <c r="X206" s="35"/>
      <c r="Y206" s="35"/>
      <c r="Z206" s="35"/>
      <c r="AA206" s="35"/>
      <c r="AB206" s="35"/>
      <c r="AC206" s="35"/>
      <c r="AD206" s="36"/>
      <c r="AE206" s="36"/>
      <c r="AF206"/>
      <c r="AG206"/>
      <c r="AH206" s="41"/>
      <c r="AI206" s="36"/>
      <c r="AJ206"/>
      <c r="AK206" s="35"/>
      <c r="AL206" s="35"/>
    </row>
    <row r="207" spans="1:38" ht="15" x14ac:dyDescent="0.25">
      <c r="A207"/>
      <c r="B207"/>
      <c r="C207"/>
      <c r="D207" s="20"/>
      <c r="E207" s="17"/>
      <c r="F207" s="21"/>
      <c r="G207" s="22"/>
      <c r="H207" s="17"/>
      <c r="I207" s="21"/>
      <c r="J207" s="22"/>
      <c r="K207" s="17"/>
      <c r="L207" s="21"/>
      <c r="M207" s="22"/>
      <c r="N207" s="23"/>
      <c r="O207" s="24"/>
      <c r="P207" s="24"/>
      <c r="Q207"/>
      <c r="R207"/>
      <c r="S207" s="48"/>
      <c r="T207" s="35"/>
      <c r="U207" s="35"/>
      <c r="V207" s="35"/>
      <c r="W207" s="35"/>
      <c r="X207" s="35"/>
      <c r="Y207" s="35"/>
      <c r="Z207" s="35"/>
      <c r="AA207" s="35"/>
      <c r="AB207" s="35"/>
      <c r="AC207" s="35"/>
      <c r="AD207" s="36"/>
      <c r="AE207" s="36"/>
      <c r="AF207"/>
      <c r="AG207"/>
      <c r="AH207" s="41"/>
      <c r="AI207" s="36"/>
      <c r="AJ207"/>
      <c r="AK207" s="35"/>
      <c r="AL207" s="35"/>
    </row>
    <row r="208" spans="1:38" ht="15" x14ac:dyDescent="0.25">
      <c r="A208"/>
      <c r="B208"/>
      <c r="C208"/>
      <c r="D208" s="20"/>
      <c r="E208" s="17"/>
      <c r="F208" s="21"/>
      <c r="G208" s="22"/>
      <c r="H208" s="17"/>
      <c r="I208" s="21"/>
      <c r="J208" s="22"/>
      <c r="K208" s="17"/>
      <c r="L208" s="21"/>
      <c r="M208" s="22"/>
      <c r="N208" s="23"/>
      <c r="O208" s="24"/>
      <c r="P208" s="24"/>
      <c r="Q208"/>
      <c r="R208"/>
      <c r="S208" s="48"/>
      <c r="T208" s="35"/>
      <c r="U208" s="35"/>
      <c r="V208" s="35"/>
      <c r="W208" s="35"/>
      <c r="X208" s="35"/>
      <c r="Y208" s="35"/>
      <c r="Z208" s="35"/>
      <c r="AA208" s="35"/>
      <c r="AB208" s="35"/>
      <c r="AC208" s="35"/>
      <c r="AD208" s="36"/>
      <c r="AE208" s="36"/>
      <c r="AF208"/>
      <c r="AG208"/>
      <c r="AH208" s="41"/>
      <c r="AI208" s="36"/>
      <c r="AJ208"/>
      <c r="AK208" s="35"/>
      <c r="AL208" s="35"/>
    </row>
    <row r="209" spans="1:38" ht="15" x14ac:dyDescent="0.25">
      <c r="A209"/>
      <c r="B209"/>
      <c r="C209"/>
      <c r="D209" s="20"/>
      <c r="E209" s="17"/>
      <c r="F209" s="21"/>
      <c r="G209" s="22"/>
      <c r="H209" s="17"/>
      <c r="I209" s="21"/>
      <c r="J209" s="22"/>
      <c r="K209" s="17"/>
      <c r="L209" s="21"/>
      <c r="M209" s="22"/>
      <c r="N209" s="23"/>
      <c r="O209" s="24"/>
      <c r="P209" s="24"/>
      <c r="Q209"/>
      <c r="R209"/>
      <c r="S209" s="48"/>
      <c r="T209" s="35"/>
      <c r="U209" s="35"/>
      <c r="V209" s="35"/>
      <c r="W209" s="35"/>
      <c r="X209" s="35"/>
      <c r="Y209" s="35"/>
      <c r="Z209" s="35"/>
      <c r="AA209" s="35"/>
      <c r="AB209" s="35"/>
      <c r="AC209" s="35"/>
      <c r="AD209" s="36"/>
      <c r="AE209" s="36"/>
      <c r="AF209"/>
      <c r="AG209"/>
      <c r="AH209" s="41"/>
      <c r="AI209" s="36"/>
      <c r="AJ209"/>
      <c r="AK209" s="35"/>
      <c r="AL209" s="35"/>
    </row>
    <row r="210" spans="1:38" ht="15" x14ac:dyDescent="0.25">
      <c r="A210"/>
      <c r="B210"/>
      <c r="C210"/>
      <c r="D210" s="20"/>
      <c r="E210" s="17"/>
      <c r="F210" s="21"/>
      <c r="G210" s="22"/>
      <c r="H210" s="17"/>
      <c r="I210" s="21"/>
      <c r="J210" s="22"/>
      <c r="K210" s="17"/>
      <c r="L210" s="21"/>
      <c r="M210" s="22"/>
      <c r="N210" s="23"/>
      <c r="O210" s="24"/>
      <c r="P210" s="24"/>
      <c r="Q210"/>
      <c r="R210"/>
      <c r="S210" s="48"/>
      <c r="T210" s="35"/>
      <c r="U210" s="35"/>
      <c r="V210" s="35"/>
      <c r="W210" s="35"/>
      <c r="X210" s="35"/>
      <c r="Y210" s="35"/>
      <c r="Z210" s="35"/>
      <c r="AA210" s="35"/>
      <c r="AB210" s="35"/>
      <c r="AC210" s="35"/>
      <c r="AD210" s="36"/>
      <c r="AE210" s="36"/>
      <c r="AF210"/>
      <c r="AG210"/>
      <c r="AH210" s="41"/>
      <c r="AI210" s="36"/>
      <c r="AJ210"/>
      <c r="AK210" s="35"/>
      <c r="AL210" s="35"/>
    </row>
    <row r="211" spans="1:38" ht="15" x14ac:dyDescent="0.25">
      <c r="A211"/>
      <c r="B211"/>
      <c r="C211"/>
      <c r="D211" s="20"/>
      <c r="E211" s="17"/>
      <c r="F211" s="21"/>
      <c r="G211" s="22"/>
      <c r="H211" s="17"/>
      <c r="I211" s="21"/>
      <c r="J211" s="22"/>
      <c r="K211" s="17"/>
      <c r="L211" s="21"/>
      <c r="M211" s="22"/>
      <c r="N211" s="23"/>
      <c r="O211" s="24"/>
      <c r="P211" s="24"/>
      <c r="Q211"/>
      <c r="R211"/>
      <c r="S211" s="48"/>
      <c r="T211" s="35"/>
      <c r="U211" s="35"/>
      <c r="V211" s="35"/>
      <c r="W211" s="35"/>
      <c r="X211" s="35"/>
      <c r="Y211" s="35"/>
      <c r="Z211" s="35"/>
      <c r="AA211" s="35"/>
      <c r="AB211" s="35"/>
      <c r="AC211" s="35"/>
      <c r="AD211" s="36"/>
      <c r="AE211" s="36"/>
      <c r="AF211"/>
      <c r="AG211"/>
      <c r="AH211" s="41"/>
      <c r="AI211" s="36"/>
      <c r="AJ211"/>
      <c r="AK211" s="35"/>
      <c r="AL211" s="35"/>
    </row>
    <row r="212" spans="1:38" ht="15" x14ac:dyDescent="0.25">
      <c r="A212"/>
      <c r="B212"/>
      <c r="C212"/>
      <c r="D212" s="20"/>
      <c r="E212" s="17"/>
      <c r="F212" s="21"/>
      <c r="G212" s="22"/>
      <c r="H212" s="17"/>
      <c r="I212" s="21"/>
      <c r="J212" s="22"/>
      <c r="K212" s="17"/>
      <c r="L212" s="21"/>
      <c r="M212" s="22"/>
      <c r="N212" s="23"/>
      <c r="O212" s="24"/>
      <c r="P212" s="24"/>
      <c r="Q212"/>
      <c r="R212"/>
      <c r="S212" s="48"/>
      <c r="T212" s="35"/>
      <c r="U212" s="35"/>
      <c r="V212" s="35"/>
      <c r="W212" s="35"/>
      <c r="X212" s="35"/>
      <c r="Y212" s="35"/>
      <c r="Z212" s="35"/>
      <c r="AA212" s="35"/>
      <c r="AB212" s="35"/>
      <c r="AC212" s="35"/>
      <c r="AD212" s="36"/>
      <c r="AE212" s="36"/>
      <c r="AF212"/>
      <c r="AG212"/>
      <c r="AH212" s="41"/>
      <c r="AI212" s="36"/>
      <c r="AJ212"/>
      <c r="AK212" s="35"/>
      <c r="AL212" s="35"/>
    </row>
    <row r="213" spans="1:38" ht="15" x14ac:dyDescent="0.25">
      <c r="A213"/>
      <c r="B213"/>
      <c r="C213"/>
      <c r="D213" s="20"/>
      <c r="E213" s="17"/>
      <c r="F213" s="21"/>
      <c r="G213" s="22"/>
      <c r="H213" s="17"/>
      <c r="I213" s="21"/>
      <c r="J213" s="22"/>
      <c r="K213" s="17"/>
      <c r="L213" s="21"/>
      <c r="M213" s="22"/>
      <c r="N213" s="23"/>
      <c r="O213" s="24"/>
      <c r="P213" s="24"/>
      <c r="Q213"/>
      <c r="R213"/>
      <c r="S213" s="48"/>
      <c r="T213" s="35"/>
      <c r="U213" s="35"/>
      <c r="V213" s="35"/>
      <c r="W213" s="35"/>
      <c r="X213" s="35"/>
      <c r="Y213" s="35"/>
      <c r="Z213" s="35"/>
      <c r="AA213" s="35"/>
      <c r="AB213" s="35"/>
      <c r="AC213" s="35"/>
      <c r="AD213" s="36"/>
      <c r="AE213" s="36"/>
      <c r="AF213"/>
      <c r="AG213"/>
      <c r="AH213" s="41"/>
      <c r="AI213" s="36"/>
      <c r="AJ213"/>
      <c r="AK213" s="35"/>
      <c r="AL213" s="35"/>
    </row>
    <row r="214" spans="1:38" ht="15" x14ac:dyDescent="0.25">
      <c r="A214"/>
      <c r="B214"/>
      <c r="C214"/>
      <c r="D214" s="20"/>
      <c r="E214" s="17"/>
      <c r="F214" s="21"/>
      <c r="G214" s="22"/>
      <c r="H214" s="17"/>
      <c r="I214" s="21"/>
      <c r="J214" s="22"/>
      <c r="K214" s="17"/>
      <c r="L214" s="21"/>
      <c r="M214" s="22"/>
      <c r="N214" s="23"/>
      <c r="O214" s="24"/>
      <c r="P214" s="24"/>
      <c r="Q214"/>
      <c r="R214"/>
      <c r="S214" s="48"/>
      <c r="T214" s="35"/>
      <c r="U214" s="35"/>
      <c r="V214" s="35"/>
      <c r="W214" s="35"/>
      <c r="X214" s="35"/>
      <c r="Y214" s="35"/>
      <c r="Z214" s="35"/>
      <c r="AA214" s="35"/>
      <c r="AB214" s="35"/>
      <c r="AC214" s="35"/>
      <c r="AD214" s="36"/>
      <c r="AE214" s="36"/>
      <c r="AF214"/>
      <c r="AG214"/>
      <c r="AH214" s="41"/>
      <c r="AI214" s="36"/>
      <c r="AJ214"/>
      <c r="AK214" s="35"/>
      <c r="AL214" s="35"/>
    </row>
    <row r="215" spans="1:38" ht="15" x14ac:dyDescent="0.25">
      <c r="A215"/>
      <c r="B215"/>
      <c r="C215"/>
      <c r="D215" s="20"/>
      <c r="E215" s="17"/>
      <c r="F215" s="21"/>
      <c r="G215" s="22"/>
      <c r="H215" s="17"/>
      <c r="I215" s="21"/>
      <c r="J215" s="22"/>
      <c r="K215" s="17"/>
      <c r="L215" s="21"/>
      <c r="M215" s="22"/>
      <c r="N215" s="23"/>
      <c r="O215" s="24"/>
      <c r="P215" s="24"/>
      <c r="Q215"/>
      <c r="R215"/>
      <c r="S215" s="48"/>
      <c r="T215" s="35"/>
      <c r="U215" s="35"/>
      <c r="V215" s="35"/>
      <c r="W215" s="35"/>
      <c r="X215" s="35"/>
      <c r="Y215" s="35"/>
      <c r="Z215" s="35"/>
      <c r="AA215" s="35"/>
      <c r="AB215" s="35"/>
      <c r="AC215" s="35"/>
      <c r="AD215" s="36"/>
      <c r="AE215" s="36"/>
      <c r="AF215"/>
      <c r="AG215"/>
      <c r="AH215" s="41"/>
      <c r="AI215" s="36"/>
      <c r="AJ215"/>
      <c r="AK215" s="35"/>
      <c r="AL215" s="35"/>
    </row>
    <row r="216" spans="1:38" ht="15" x14ac:dyDescent="0.25">
      <c r="A216"/>
      <c r="B216"/>
      <c r="C216"/>
      <c r="D216" s="20"/>
      <c r="E216" s="17"/>
      <c r="F216" s="21"/>
      <c r="G216" s="22"/>
      <c r="H216" s="17"/>
      <c r="I216" s="21"/>
      <c r="J216" s="22"/>
      <c r="K216" s="17"/>
      <c r="L216" s="21"/>
      <c r="M216" s="22"/>
      <c r="N216" s="23"/>
      <c r="O216" s="24"/>
      <c r="P216" s="24"/>
      <c r="Q216"/>
      <c r="R216"/>
      <c r="S216" s="48"/>
      <c r="T216" s="35"/>
      <c r="U216" s="35"/>
      <c r="V216" s="35"/>
      <c r="W216" s="35"/>
      <c r="X216" s="35"/>
      <c r="Y216" s="35"/>
      <c r="Z216" s="35"/>
      <c r="AA216" s="35"/>
      <c r="AB216" s="35"/>
      <c r="AC216" s="35"/>
      <c r="AD216" s="36"/>
      <c r="AE216" s="36"/>
      <c r="AF216"/>
      <c r="AG216"/>
      <c r="AH216" s="41"/>
      <c r="AI216" s="36"/>
      <c r="AJ216"/>
      <c r="AK216" s="35"/>
      <c r="AL216" s="35"/>
    </row>
    <row r="217" spans="1:38" ht="15" x14ac:dyDescent="0.25">
      <c r="A217"/>
      <c r="B217"/>
      <c r="C217"/>
      <c r="D217" s="20"/>
      <c r="E217" s="17"/>
      <c r="F217" s="21"/>
      <c r="G217" s="22"/>
      <c r="H217" s="17"/>
      <c r="I217" s="21"/>
      <c r="J217" s="22"/>
      <c r="K217" s="17"/>
      <c r="L217" s="21"/>
      <c r="M217" s="22"/>
      <c r="N217" s="23"/>
      <c r="O217" s="24"/>
      <c r="P217" s="24"/>
      <c r="Q217"/>
      <c r="R217"/>
      <c r="S217" s="48"/>
      <c r="T217" s="35"/>
      <c r="U217" s="35"/>
      <c r="V217" s="35"/>
      <c r="W217" s="35"/>
      <c r="X217" s="35"/>
      <c r="Y217" s="35"/>
      <c r="Z217" s="35"/>
      <c r="AA217" s="35"/>
      <c r="AB217" s="35"/>
      <c r="AC217" s="35"/>
      <c r="AD217" s="36"/>
      <c r="AE217" s="36"/>
      <c r="AF217"/>
      <c r="AG217"/>
      <c r="AH217" s="41"/>
      <c r="AI217" s="36"/>
      <c r="AJ217"/>
      <c r="AK217" s="35"/>
      <c r="AL217" s="35"/>
    </row>
    <row r="218" spans="1:38" ht="15" x14ac:dyDescent="0.25">
      <c r="A218"/>
      <c r="B218"/>
      <c r="C218"/>
      <c r="D218" s="20"/>
      <c r="E218" s="17"/>
      <c r="F218" s="21"/>
      <c r="G218" s="22"/>
      <c r="H218" s="17"/>
      <c r="I218" s="21"/>
      <c r="J218" s="22"/>
      <c r="K218" s="17"/>
      <c r="L218" s="21"/>
      <c r="M218" s="22"/>
      <c r="N218" s="23"/>
      <c r="O218" s="24"/>
      <c r="P218" s="24"/>
      <c r="Q218"/>
      <c r="R218"/>
      <c r="S218" s="48"/>
      <c r="T218" s="35"/>
      <c r="U218" s="35"/>
      <c r="V218" s="35"/>
      <c r="W218" s="35"/>
      <c r="X218" s="35"/>
      <c r="Y218" s="35"/>
      <c r="Z218" s="35"/>
      <c r="AA218" s="35"/>
      <c r="AB218" s="35"/>
      <c r="AC218" s="35"/>
      <c r="AD218" s="36"/>
      <c r="AE218" s="36"/>
      <c r="AF218"/>
      <c r="AG218"/>
      <c r="AH218" s="41"/>
      <c r="AI218" s="36"/>
      <c r="AJ218"/>
      <c r="AK218" s="35"/>
      <c r="AL218" s="35"/>
    </row>
    <row r="219" spans="1:38" ht="15" x14ac:dyDescent="0.25">
      <c r="A219"/>
      <c r="B219"/>
      <c r="C219"/>
      <c r="D219" s="20"/>
      <c r="E219" s="17"/>
      <c r="F219" s="21"/>
      <c r="G219" s="22"/>
      <c r="H219" s="17"/>
      <c r="I219" s="21"/>
      <c r="J219" s="22"/>
      <c r="K219" s="17"/>
      <c r="L219" s="21"/>
      <c r="M219" s="22"/>
      <c r="N219" s="23"/>
      <c r="O219" s="24"/>
      <c r="P219" s="24"/>
      <c r="Q219"/>
      <c r="R219"/>
      <c r="S219" s="48"/>
      <c r="T219" s="35"/>
      <c r="U219" s="35"/>
      <c r="V219" s="35"/>
      <c r="W219" s="35"/>
      <c r="X219" s="35"/>
      <c r="Y219" s="35"/>
      <c r="Z219" s="35"/>
      <c r="AA219" s="35"/>
      <c r="AB219" s="35"/>
      <c r="AC219" s="35"/>
      <c r="AD219" s="36"/>
      <c r="AE219" s="36"/>
      <c r="AF219"/>
      <c r="AG219"/>
      <c r="AH219" s="41"/>
      <c r="AI219" s="36"/>
      <c r="AJ219"/>
      <c r="AK219" s="35"/>
      <c r="AL219" s="35"/>
    </row>
    <row r="220" spans="1:38" ht="15" x14ac:dyDescent="0.25">
      <c r="A220"/>
      <c r="B220"/>
      <c r="C220"/>
      <c r="D220" s="20"/>
      <c r="E220" s="17"/>
      <c r="F220" s="21"/>
      <c r="G220" s="22"/>
      <c r="H220" s="17"/>
      <c r="I220" s="21"/>
      <c r="J220" s="22"/>
      <c r="K220" s="17"/>
      <c r="L220" s="21"/>
      <c r="M220" s="22"/>
      <c r="N220" s="23"/>
      <c r="O220" s="24"/>
      <c r="P220" s="24"/>
      <c r="Q220"/>
      <c r="R220"/>
      <c r="S220"/>
      <c r="T220" s="35"/>
      <c r="U220" s="35"/>
      <c r="V220" s="35"/>
      <c r="W220" s="35"/>
      <c r="X220" s="35"/>
      <c r="Y220" s="35"/>
      <c r="Z220" s="35"/>
      <c r="AA220" s="35"/>
      <c r="AB220" s="35"/>
      <c r="AC220" s="35"/>
      <c r="AD220" s="36"/>
      <c r="AE220" s="36"/>
      <c r="AF220"/>
      <c r="AG220"/>
      <c r="AH220" s="41"/>
      <c r="AI220" s="36"/>
      <c r="AJ220"/>
      <c r="AK220" s="35"/>
      <c r="AL220" s="35"/>
    </row>
    <row r="221" spans="1:38" ht="15" x14ac:dyDescent="0.25">
      <c r="A221"/>
      <c r="B221"/>
      <c r="C221"/>
      <c r="D221" s="20"/>
      <c r="E221" s="17"/>
      <c r="F221" s="21"/>
      <c r="G221" s="22"/>
      <c r="H221" s="17"/>
      <c r="I221" s="21"/>
      <c r="J221" s="22"/>
      <c r="K221" s="17"/>
      <c r="L221" s="21"/>
      <c r="M221" s="22"/>
      <c r="N221" s="23"/>
      <c r="O221" s="24"/>
      <c r="P221" s="24"/>
      <c r="Q221"/>
      <c r="R221"/>
      <c r="S221"/>
      <c r="T221" s="35"/>
      <c r="U221" s="35"/>
      <c r="V221" s="35"/>
      <c r="W221" s="35"/>
      <c r="X221" s="35"/>
      <c r="Y221" s="35"/>
      <c r="Z221" s="35"/>
      <c r="AA221" s="35"/>
      <c r="AB221" s="35"/>
      <c r="AC221" s="35"/>
      <c r="AD221" s="36"/>
      <c r="AE221" s="36"/>
      <c r="AF221"/>
      <c r="AG221"/>
      <c r="AH221" s="41"/>
      <c r="AI221" s="36"/>
      <c r="AJ221"/>
      <c r="AK221" s="35"/>
      <c r="AL221" s="35"/>
    </row>
    <row r="222" spans="1:38" ht="15" x14ac:dyDescent="0.25">
      <c r="A222"/>
      <c r="B222"/>
      <c r="C222"/>
      <c r="D222" s="20"/>
      <c r="E222" s="17"/>
      <c r="F222" s="21"/>
      <c r="G222" s="22"/>
      <c r="H222" s="17"/>
      <c r="I222" s="21"/>
      <c r="J222" s="22"/>
      <c r="K222" s="17"/>
      <c r="L222" s="21"/>
      <c r="M222" s="22"/>
      <c r="N222" s="23"/>
      <c r="O222" s="24"/>
      <c r="P222" s="24"/>
      <c r="Q222"/>
      <c r="R222"/>
      <c r="S222" s="48"/>
      <c r="T222" s="35"/>
      <c r="U222" s="35"/>
      <c r="V222" s="35"/>
      <c r="W222" s="35"/>
      <c r="X222" s="35"/>
      <c r="Y222" s="35"/>
      <c r="Z222" s="35"/>
      <c r="AA222" s="35"/>
      <c r="AB222" s="35"/>
      <c r="AC222" s="35"/>
      <c r="AD222" s="36"/>
      <c r="AE222" s="36"/>
      <c r="AF222"/>
      <c r="AG222"/>
      <c r="AH222" s="41"/>
      <c r="AI222" s="36"/>
      <c r="AJ222"/>
      <c r="AK222" s="35"/>
      <c r="AL222" s="35"/>
    </row>
    <row r="223" spans="1:38" ht="15" x14ac:dyDescent="0.25">
      <c r="A223"/>
      <c r="B223"/>
      <c r="C223"/>
      <c r="D223" s="20"/>
      <c r="E223" s="17"/>
      <c r="F223" s="21"/>
      <c r="G223" s="22"/>
      <c r="H223" s="17"/>
      <c r="I223" s="21"/>
      <c r="J223" s="22"/>
      <c r="K223" s="17"/>
      <c r="L223" s="21"/>
      <c r="M223" s="22"/>
      <c r="N223" s="23"/>
      <c r="O223" s="24"/>
      <c r="P223" s="24"/>
      <c r="Q223"/>
      <c r="R223"/>
      <c r="S223" s="48"/>
      <c r="T223" s="35"/>
      <c r="U223" s="35"/>
      <c r="V223" s="35"/>
      <c r="W223" s="35"/>
      <c r="X223" s="35"/>
      <c r="Y223" s="35"/>
      <c r="Z223" s="35"/>
      <c r="AA223" s="35"/>
      <c r="AB223" s="35"/>
      <c r="AC223" s="35"/>
      <c r="AD223" s="36"/>
      <c r="AE223" s="36"/>
      <c r="AF223"/>
      <c r="AG223"/>
      <c r="AH223" s="41"/>
      <c r="AI223" s="36"/>
      <c r="AJ223"/>
      <c r="AK223" s="35"/>
      <c r="AL223" s="35"/>
    </row>
    <row r="224" spans="1:38" ht="15" x14ac:dyDescent="0.25">
      <c r="A224"/>
      <c r="B224"/>
      <c r="C224"/>
      <c r="D224" s="20"/>
      <c r="E224" s="17"/>
      <c r="F224" s="21"/>
      <c r="G224" s="22"/>
      <c r="H224" s="17"/>
      <c r="I224" s="21"/>
      <c r="J224" s="22"/>
      <c r="K224" s="17"/>
      <c r="L224" s="21"/>
      <c r="M224" s="22"/>
      <c r="N224" s="23"/>
      <c r="O224" s="24"/>
      <c r="P224" s="24"/>
      <c r="Q224"/>
      <c r="R224"/>
      <c r="S224" s="48"/>
      <c r="T224" s="35"/>
      <c r="U224" s="35"/>
      <c r="V224" s="35"/>
      <c r="W224" s="35"/>
      <c r="X224" s="35"/>
      <c r="Y224" s="35"/>
      <c r="Z224" s="35"/>
      <c r="AA224" s="35"/>
      <c r="AB224" s="35"/>
      <c r="AC224" s="35"/>
      <c r="AD224" s="36"/>
      <c r="AE224" s="36"/>
      <c r="AF224"/>
      <c r="AG224"/>
      <c r="AH224" s="41"/>
      <c r="AI224" s="36"/>
      <c r="AJ224"/>
      <c r="AK224" s="35"/>
      <c r="AL224" s="35"/>
    </row>
    <row r="225" spans="1:38" ht="15" x14ac:dyDescent="0.25">
      <c r="A225"/>
      <c r="B225"/>
      <c r="C225"/>
      <c r="D225" s="20"/>
      <c r="E225" s="17"/>
      <c r="F225" s="21"/>
      <c r="G225" s="22"/>
      <c r="H225" s="17"/>
      <c r="I225" s="21"/>
      <c r="J225" s="22"/>
      <c r="K225" s="17"/>
      <c r="L225" s="21"/>
      <c r="M225" s="22"/>
      <c r="N225" s="23"/>
      <c r="O225" s="24"/>
      <c r="P225" s="24"/>
      <c r="Q225"/>
      <c r="R225"/>
      <c r="S225" s="48"/>
      <c r="T225" s="35"/>
      <c r="U225" s="35"/>
      <c r="V225" s="35"/>
      <c r="W225" s="35"/>
      <c r="X225" s="35"/>
      <c r="Y225" s="35"/>
      <c r="Z225" s="35"/>
      <c r="AA225" s="35"/>
      <c r="AB225" s="35"/>
      <c r="AC225" s="35"/>
      <c r="AD225" s="36"/>
      <c r="AE225" s="36"/>
      <c r="AF225"/>
      <c r="AG225"/>
      <c r="AH225" s="41"/>
      <c r="AI225" s="36"/>
      <c r="AJ225"/>
      <c r="AK225" s="35"/>
      <c r="AL225" s="35"/>
    </row>
    <row r="226" spans="1:38" ht="15" x14ac:dyDescent="0.25">
      <c r="A226"/>
      <c r="B226"/>
      <c r="C226"/>
      <c r="D226" s="20"/>
      <c r="E226" s="17"/>
      <c r="F226" s="21"/>
      <c r="G226" s="22"/>
      <c r="H226" s="17"/>
      <c r="I226" s="21"/>
      <c r="J226" s="22"/>
      <c r="K226" s="17"/>
      <c r="L226" s="21"/>
      <c r="M226" s="22"/>
      <c r="N226" s="23"/>
      <c r="O226" s="24"/>
      <c r="P226" s="24"/>
      <c r="Q226"/>
      <c r="R226"/>
      <c r="S226" s="48"/>
      <c r="T226" s="35"/>
      <c r="U226" s="35"/>
      <c r="V226" s="35"/>
      <c r="W226" s="35"/>
      <c r="X226" s="35"/>
      <c r="Y226" s="35"/>
      <c r="Z226" s="35"/>
      <c r="AA226" s="35"/>
      <c r="AB226" s="35"/>
      <c r="AC226" s="35"/>
      <c r="AD226" s="36"/>
      <c r="AE226" s="36"/>
      <c r="AF226"/>
      <c r="AG226"/>
      <c r="AH226" s="41"/>
      <c r="AI226" s="36"/>
      <c r="AJ226"/>
      <c r="AK226" s="35"/>
      <c r="AL226" s="35"/>
    </row>
    <row r="227" spans="1:38" ht="15" x14ac:dyDescent="0.25">
      <c r="A227"/>
      <c r="B227"/>
      <c r="C227"/>
      <c r="D227" s="20"/>
      <c r="E227" s="17"/>
      <c r="F227" s="21"/>
      <c r="G227" s="22"/>
      <c r="H227" s="17"/>
      <c r="I227" s="21"/>
      <c r="J227" s="22"/>
      <c r="K227" s="17"/>
      <c r="L227" s="21"/>
      <c r="M227" s="22"/>
      <c r="N227" s="23"/>
      <c r="O227" s="24"/>
      <c r="P227" s="24"/>
      <c r="Q227"/>
      <c r="R227"/>
      <c r="S227" s="48"/>
      <c r="T227" s="35"/>
      <c r="U227" s="35"/>
      <c r="V227" s="35"/>
      <c r="W227" s="35"/>
      <c r="X227" s="35"/>
      <c r="Y227" s="35"/>
      <c r="Z227" s="35"/>
      <c r="AA227" s="35"/>
      <c r="AB227" s="35"/>
      <c r="AC227" s="35"/>
      <c r="AD227" s="36"/>
      <c r="AE227" s="36"/>
      <c r="AF227"/>
      <c r="AG227"/>
      <c r="AH227" s="41"/>
      <c r="AI227" s="36"/>
      <c r="AJ227"/>
      <c r="AK227" s="35"/>
      <c r="AL227" s="35"/>
    </row>
    <row r="228" spans="1:38" ht="15" x14ac:dyDescent="0.25">
      <c r="A228"/>
      <c r="B228"/>
      <c r="C228"/>
      <c r="D228" s="20"/>
      <c r="E228" s="17"/>
      <c r="F228" s="21"/>
      <c r="G228" s="22"/>
      <c r="H228" s="17"/>
      <c r="I228" s="21"/>
      <c r="J228" s="22"/>
      <c r="K228" s="17"/>
      <c r="L228" s="21"/>
      <c r="M228" s="22"/>
      <c r="N228" s="23"/>
      <c r="O228" s="24"/>
      <c r="P228" s="24"/>
      <c r="Q228"/>
      <c r="R228"/>
      <c r="S228" s="48"/>
      <c r="T228" s="35"/>
      <c r="U228" s="35"/>
      <c r="V228" s="35"/>
      <c r="W228" s="35"/>
      <c r="X228" s="35"/>
      <c r="Y228" s="35"/>
      <c r="Z228" s="35"/>
      <c r="AA228" s="35"/>
      <c r="AB228" s="35"/>
      <c r="AC228" s="35"/>
      <c r="AD228" s="36"/>
      <c r="AE228" s="36"/>
      <c r="AF228"/>
      <c r="AG228"/>
      <c r="AH228" s="41"/>
      <c r="AI228" s="36"/>
      <c r="AJ228"/>
      <c r="AK228" s="35"/>
      <c r="AL228" s="35"/>
    </row>
    <row r="229" spans="1:38" ht="15" x14ac:dyDescent="0.25">
      <c r="A229"/>
      <c r="B229"/>
      <c r="C229"/>
      <c r="D229" s="20"/>
      <c r="E229" s="17"/>
      <c r="F229" s="21"/>
      <c r="G229" s="22"/>
      <c r="H229" s="17"/>
      <c r="I229" s="21"/>
      <c r="J229" s="22"/>
      <c r="K229" s="17"/>
      <c r="L229" s="21"/>
      <c r="M229" s="22"/>
      <c r="N229" s="23"/>
      <c r="O229" s="24"/>
      <c r="P229" s="24"/>
      <c r="Q229"/>
      <c r="R229"/>
      <c r="S229" s="48"/>
      <c r="T229" s="35"/>
      <c r="U229" s="35"/>
      <c r="V229" s="35"/>
      <c r="W229" s="35"/>
      <c r="X229" s="35"/>
      <c r="Y229" s="35"/>
      <c r="Z229" s="35"/>
      <c r="AA229" s="35"/>
      <c r="AB229" s="35"/>
      <c r="AC229" s="35"/>
      <c r="AD229" s="36"/>
      <c r="AE229" s="36"/>
      <c r="AF229"/>
      <c r="AG229"/>
      <c r="AH229" s="41"/>
      <c r="AI229" s="36"/>
      <c r="AJ229"/>
      <c r="AK229" s="35"/>
      <c r="AL229" s="35"/>
    </row>
    <row r="230" spans="1:38" s="35" customFormat="1" ht="15" x14ac:dyDescent="0.25">
      <c r="A230"/>
      <c r="B230"/>
      <c r="C230"/>
      <c r="D230" s="20"/>
      <c r="E230" s="17"/>
      <c r="F230" s="21"/>
      <c r="G230" s="22"/>
      <c r="H230" s="17"/>
      <c r="I230" s="21"/>
      <c r="J230" s="22"/>
      <c r="K230" s="17"/>
      <c r="L230" s="21"/>
      <c r="M230" s="22"/>
      <c r="N230" s="23"/>
      <c r="O230" s="24"/>
      <c r="P230" s="24"/>
      <c r="Q230"/>
      <c r="R230"/>
      <c r="S230" s="48"/>
      <c r="AD230" s="36"/>
      <c r="AE230" s="36"/>
      <c r="AF230"/>
      <c r="AG230"/>
      <c r="AH230" s="41"/>
      <c r="AI230" s="36"/>
      <c r="AJ230"/>
    </row>
    <row r="231" spans="1:38" ht="15" x14ac:dyDescent="0.25">
      <c r="A231"/>
      <c r="B231"/>
      <c r="C231"/>
      <c r="D231" s="20"/>
      <c r="E231" s="17"/>
      <c r="F231" s="21"/>
      <c r="G231" s="22"/>
      <c r="H231" s="17"/>
      <c r="I231" s="21"/>
      <c r="J231" s="22"/>
      <c r="K231" s="17"/>
      <c r="L231" s="21"/>
      <c r="M231" s="22"/>
      <c r="N231" s="23"/>
      <c r="O231" s="24"/>
      <c r="P231" s="24"/>
      <c r="Q231"/>
      <c r="R231"/>
      <c r="S231" s="48"/>
      <c r="T231" s="35"/>
      <c r="U231" s="35"/>
      <c r="V231" s="35"/>
      <c r="W231" s="35"/>
      <c r="X231" s="35"/>
      <c r="Y231" s="35"/>
      <c r="Z231" s="35"/>
      <c r="AA231" s="35"/>
      <c r="AB231" s="35"/>
      <c r="AC231" s="35"/>
      <c r="AD231" s="36"/>
      <c r="AE231" s="36"/>
      <c r="AF231"/>
      <c r="AG231"/>
      <c r="AH231" s="41"/>
      <c r="AI231" s="36"/>
      <c r="AJ231"/>
      <c r="AK231" s="35"/>
      <c r="AL231" s="35"/>
    </row>
    <row r="232" spans="1:38" ht="15" x14ac:dyDescent="0.25">
      <c r="A232"/>
      <c r="B232"/>
      <c r="C232"/>
      <c r="D232" s="20"/>
      <c r="E232" s="17"/>
      <c r="F232" s="21"/>
      <c r="G232" s="22"/>
      <c r="H232" s="17"/>
      <c r="I232" s="21"/>
      <c r="J232" s="22"/>
      <c r="K232" s="17"/>
      <c r="L232" s="21"/>
      <c r="M232" s="22"/>
      <c r="N232" s="23"/>
      <c r="O232" s="24"/>
      <c r="P232" s="24"/>
      <c r="Q232"/>
      <c r="R232"/>
      <c r="S232" s="48"/>
      <c r="T232" s="35"/>
      <c r="U232" s="35"/>
      <c r="V232" s="35"/>
      <c r="W232" s="35"/>
      <c r="X232" s="35"/>
      <c r="Y232" s="35"/>
      <c r="Z232" s="35"/>
      <c r="AA232" s="35"/>
      <c r="AB232" s="35"/>
      <c r="AC232" s="35"/>
      <c r="AD232" s="36"/>
      <c r="AE232" s="36"/>
      <c r="AF232"/>
      <c r="AG232"/>
      <c r="AH232" s="41"/>
      <c r="AI232" s="36"/>
      <c r="AJ232"/>
      <c r="AK232" s="35"/>
      <c r="AL232" s="35"/>
    </row>
    <row r="233" spans="1:38" ht="15" x14ac:dyDescent="0.25">
      <c r="A233"/>
      <c r="B233"/>
      <c r="C233"/>
      <c r="D233" s="20"/>
      <c r="E233" s="17"/>
      <c r="F233" s="21"/>
      <c r="G233" s="22"/>
      <c r="H233" s="17"/>
      <c r="I233" s="21"/>
      <c r="J233" s="22"/>
      <c r="K233" s="17"/>
      <c r="L233" s="21"/>
      <c r="M233" s="22"/>
      <c r="N233" s="23"/>
      <c r="O233" s="24"/>
      <c r="P233" s="24"/>
      <c r="Q233"/>
      <c r="R233"/>
      <c r="S233" s="48"/>
      <c r="T233" s="35"/>
      <c r="U233" s="35"/>
      <c r="V233" s="35"/>
      <c r="W233" s="35"/>
      <c r="X233" s="35"/>
      <c r="Y233" s="35"/>
      <c r="Z233" s="35"/>
      <c r="AA233" s="35"/>
      <c r="AB233" s="35"/>
      <c r="AC233" s="35"/>
      <c r="AD233" s="36"/>
      <c r="AE233" s="36"/>
      <c r="AF233"/>
      <c r="AG233"/>
      <c r="AH233" s="41"/>
      <c r="AI233" s="36"/>
      <c r="AJ233"/>
      <c r="AK233" s="35"/>
      <c r="AL233" s="35"/>
    </row>
    <row r="234" spans="1:38" ht="15" x14ac:dyDescent="0.25">
      <c r="A234"/>
      <c r="B234"/>
      <c r="C234"/>
      <c r="D234" s="20"/>
      <c r="E234" s="17"/>
      <c r="F234" s="21"/>
      <c r="G234" s="22"/>
      <c r="H234" s="17"/>
      <c r="I234" s="21"/>
      <c r="J234" s="22"/>
      <c r="K234" s="17"/>
      <c r="L234" s="21"/>
      <c r="M234" s="22"/>
      <c r="N234" s="23"/>
      <c r="O234" s="24"/>
      <c r="P234" s="24"/>
      <c r="Q234"/>
      <c r="R234"/>
      <c r="S234" s="48"/>
      <c r="T234" s="35"/>
      <c r="U234" s="35"/>
      <c r="V234" s="35"/>
      <c r="W234" s="35"/>
      <c r="X234" s="35"/>
      <c r="Y234" s="35"/>
      <c r="Z234" s="35"/>
      <c r="AA234" s="35"/>
      <c r="AB234" s="35"/>
      <c r="AC234" s="35"/>
      <c r="AD234" s="36"/>
      <c r="AE234" s="36"/>
      <c r="AF234"/>
      <c r="AG234"/>
      <c r="AH234" s="41"/>
      <c r="AI234" s="36"/>
      <c r="AJ234"/>
      <c r="AK234" s="35"/>
      <c r="AL234" s="35"/>
    </row>
    <row r="235" spans="1:38" ht="15" x14ac:dyDescent="0.25">
      <c r="A235"/>
      <c r="B235"/>
      <c r="C235"/>
      <c r="D235" s="20"/>
      <c r="E235" s="17"/>
      <c r="F235" s="21"/>
      <c r="G235" s="22"/>
      <c r="H235" s="17"/>
      <c r="I235" s="21"/>
      <c r="J235" s="22"/>
      <c r="K235" s="17"/>
      <c r="L235" s="21"/>
      <c r="M235" s="22"/>
      <c r="N235" s="23"/>
      <c r="O235" s="24"/>
      <c r="P235" s="24"/>
      <c r="Q235"/>
      <c r="R235"/>
      <c r="S235" s="48"/>
      <c r="T235" s="35"/>
      <c r="U235" s="35"/>
      <c r="V235" s="35"/>
      <c r="W235" s="35"/>
      <c r="X235" s="35"/>
      <c r="Y235" s="35"/>
      <c r="Z235" s="35"/>
      <c r="AA235" s="35"/>
      <c r="AB235" s="35"/>
      <c r="AC235" s="35"/>
      <c r="AD235" s="36"/>
      <c r="AE235" s="36"/>
      <c r="AF235"/>
      <c r="AG235"/>
      <c r="AH235" s="41"/>
      <c r="AI235" s="36"/>
      <c r="AJ235"/>
      <c r="AK235" s="35"/>
      <c r="AL235" s="35"/>
    </row>
    <row r="236" spans="1:38" ht="15" x14ac:dyDescent="0.25">
      <c r="A236"/>
      <c r="B236"/>
      <c r="C236"/>
      <c r="D236" s="20"/>
      <c r="E236" s="17"/>
      <c r="F236" s="21"/>
      <c r="G236" s="22"/>
      <c r="H236" s="17"/>
      <c r="I236" s="21"/>
      <c r="J236" s="22"/>
      <c r="K236" s="17"/>
      <c r="L236" s="21"/>
      <c r="M236" s="22"/>
      <c r="N236" s="23"/>
      <c r="O236" s="24"/>
      <c r="P236" s="24"/>
      <c r="Q236"/>
      <c r="R236"/>
      <c r="S236" s="48"/>
      <c r="T236" s="35"/>
      <c r="U236" s="35"/>
      <c r="V236" s="35"/>
      <c r="W236" s="35"/>
      <c r="X236" s="35"/>
      <c r="Y236" s="35"/>
      <c r="Z236" s="35"/>
      <c r="AA236" s="35"/>
      <c r="AB236" s="35"/>
      <c r="AC236" s="35"/>
      <c r="AD236" s="36"/>
      <c r="AE236" s="36"/>
      <c r="AF236"/>
      <c r="AG236"/>
      <c r="AH236" s="41"/>
      <c r="AI236" s="36"/>
      <c r="AJ236"/>
      <c r="AK236" s="35"/>
      <c r="AL236" s="35"/>
    </row>
    <row r="237" spans="1:38" ht="15" x14ac:dyDescent="0.25">
      <c r="A237"/>
      <c r="B237"/>
      <c r="C237"/>
      <c r="D237" s="20"/>
      <c r="E237" s="17"/>
      <c r="F237" s="21"/>
      <c r="G237" s="22"/>
      <c r="H237" s="17"/>
      <c r="I237" s="21"/>
      <c r="J237" s="22"/>
      <c r="K237" s="17"/>
      <c r="L237" s="21"/>
      <c r="M237" s="22"/>
      <c r="N237" s="23"/>
      <c r="O237" s="24"/>
      <c r="P237" s="24"/>
      <c r="Q237"/>
      <c r="R237"/>
      <c r="S237" s="48"/>
      <c r="T237" s="35"/>
      <c r="U237" s="35"/>
      <c r="V237" s="35"/>
      <c r="W237" s="35"/>
      <c r="X237" s="35"/>
      <c r="Y237" s="35"/>
      <c r="Z237" s="35"/>
      <c r="AA237" s="35"/>
      <c r="AB237" s="35"/>
      <c r="AC237" s="35"/>
      <c r="AD237" s="36"/>
      <c r="AE237" s="36"/>
      <c r="AF237"/>
      <c r="AG237"/>
      <c r="AH237" s="41"/>
      <c r="AI237" s="36"/>
      <c r="AJ237"/>
      <c r="AK237" s="35"/>
      <c r="AL237" s="35"/>
    </row>
    <row r="238" spans="1:38" ht="15" x14ac:dyDescent="0.25">
      <c r="A238"/>
      <c r="B238"/>
      <c r="C238"/>
      <c r="D238" s="20"/>
      <c r="E238" s="17"/>
      <c r="F238" s="21"/>
      <c r="G238" s="22"/>
      <c r="H238" s="17"/>
      <c r="I238" s="21"/>
      <c r="J238" s="22"/>
      <c r="K238" s="17"/>
      <c r="L238" s="21"/>
      <c r="M238" s="22"/>
      <c r="N238" s="23"/>
      <c r="O238" s="24"/>
      <c r="P238" s="24"/>
      <c r="Q238"/>
      <c r="R238"/>
      <c r="S238" s="48"/>
      <c r="T238" s="35"/>
      <c r="U238" s="35"/>
      <c r="V238" s="35"/>
      <c r="W238" s="35"/>
      <c r="X238" s="35"/>
      <c r="Y238" s="35"/>
      <c r="Z238" s="35"/>
      <c r="AA238" s="35"/>
      <c r="AB238" s="35"/>
      <c r="AC238" s="35"/>
      <c r="AD238" s="36"/>
      <c r="AE238" s="36"/>
      <c r="AF238"/>
      <c r="AG238"/>
      <c r="AH238" s="41"/>
      <c r="AI238" s="36"/>
      <c r="AJ238"/>
      <c r="AK238" s="35"/>
      <c r="AL238" s="35"/>
    </row>
    <row r="239" spans="1:38" ht="15" x14ac:dyDescent="0.25">
      <c r="A239"/>
      <c r="B239"/>
      <c r="C239"/>
      <c r="D239" s="20"/>
      <c r="E239" s="17"/>
      <c r="F239" s="21"/>
      <c r="G239" s="22"/>
      <c r="H239" s="17"/>
      <c r="I239" s="21"/>
      <c r="J239" s="22"/>
      <c r="K239" s="17"/>
      <c r="L239" s="21"/>
      <c r="M239" s="22"/>
      <c r="N239" s="23"/>
      <c r="O239" s="24"/>
      <c r="P239" s="24"/>
      <c r="Q239"/>
      <c r="R239"/>
      <c r="S239" s="48"/>
      <c r="T239" s="35"/>
      <c r="U239" s="35"/>
      <c r="V239" s="35"/>
      <c r="W239" s="35"/>
      <c r="X239" s="35"/>
      <c r="Y239" s="35"/>
      <c r="Z239" s="35"/>
      <c r="AA239" s="35"/>
      <c r="AB239" s="35"/>
      <c r="AC239" s="35"/>
      <c r="AD239" s="36"/>
      <c r="AE239" s="36"/>
      <c r="AF239"/>
      <c r="AG239"/>
      <c r="AH239" s="41"/>
      <c r="AI239" s="36"/>
      <c r="AJ239"/>
      <c r="AK239" s="35"/>
      <c r="AL239" s="35"/>
    </row>
    <row r="240" spans="1:38" ht="15" x14ac:dyDescent="0.25">
      <c r="A240"/>
      <c r="B240"/>
      <c r="C240"/>
      <c r="D240" s="20"/>
      <c r="E240" s="17"/>
      <c r="F240" s="21"/>
      <c r="G240" s="22"/>
      <c r="H240" s="17"/>
      <c r="I240" s="21"/>
      <c r="J240" s="22"/>
      <c r="K240" s="17"/>
      <c r="L240" s="21"/>
      <c r="M240" s="22"/>
      <c r="N240" s="23"/>
      <c r="O240" s="24"/>
      <c r="P240" s="24"/>
      <c r="Q240"/>
      <c r="R240"/>
      <c r="S240" s="48"/>
      <c r="T240" s="35"/>
      <c r="U240" s="35"/>
      <c r="V240" s="35"/>
      <c r="W240" s="35"/>
      <c r="X240" s="35"/>
      <c r="Y240" s="35"/>
      <c r="Z240" s="35"/>
      <c r="AA240" s="35"/>
      <c r="AB240" s="35"/>
      <c r="AC240" s="35"/>
      <c r="AD240" s="36"/>
      <c r="AE240" s="36"/>
      <c r="AF240"/>
      <c r="AG240"/>
      <c r="AH240" s="41"/>
      <c r="AI240" s="36"/>
      <c r="AJ240"/>
      <c r="AK240" s="35"/>
      <c r="AL240" s="35"/>
    </row>
    <row r="241" spans="1:38" s="35" customFormat="1" ht="15" x14ac:dyDescent="0.25">
      <c r="A241"/>
      <c r="B241"/>
      <c r="C241"/>
      <c r="D241" s="20"/>
      <c r="E241" s="17"/>
      <c r="F241" s="21"/>
      <c r="G241" s="22"/>
      <c r="H241" s="17"/>
      <c r="I241" s="21"/>
      <c r="J241" s="22"/>
      <c r="K241" s="17"/>
      <c r="L241" s="21"/>
      <c r="M241" s="22"/>
      <c r="N241" s="23"/>
      <c r="O241" s="24"/>
      <c r="P241" s="24"/>
      <c r="Q241"/>
      <c r="R241"/>
      <c r="S241" s="48"/>
      <c r="AD241" s="36"/>
      <c r="AE241" s="36"/>
      <c r="AF241"/>
      <c r="AG241"/>
      <c r="AH241" s="41"/>
      <c r="AI241" s="36"/>
      <c r="AJ241"/>
    </row>
    <row r="242" spans="1:38" ht="15" x14ac:dyDescent="0.25">
      <c r="A242"/>
      <c r="B242"/>
      <c r="C242"/>
      <c r="D242" s="20"/>
      <c r="E242" s="17"/>
      <c r="F242" s="21"/>
      <c r="G242" s="22"/>
      <c r="H242" s="17"/>
      <c r="I242" s="21"/>
      <c r="J242" s="22"/>
      <c r="K242" s="17"/>
      <c r="L242" s="21"/>
      <c r="M242" s="22"/>
      <c r="N242" s="23"/>
      <c r="O242" s="24"/>
      <c r="P242" s="24"/>
      <c r="Q242"/>
      <c r="R242"/>
      <c r="S242" s="48"/>
      <c r="T242" s="35"/>
      <c r="U242" s="35"/>
      <c r="V242" s="35"/>
      <c r="W242" s="35"/>
      <c r="X242" s="35"/>
      <c r="Y242" s="35"/>
      <c r="Z242" s="35"/>
      <c r="AA242" s="35"/>
      <c r="AB242" s="35"/>
      <c r="AC242" s="35"/>
      <c r="AD242" s="36"/>
      <c r="AE242" s="36"/>
      <c r="AF242"/>
      <c r="AG242"/>
      <c r="AH242" s="41"/>
      <c r="AI242" s="36"/>
      <c r="AJ242"/>
      <c r="AK242" s="35"/>
      <c r="AL242" s="35"/>
    </row>
    <row r="243" spans="1:38" s="35" customFormat="1" ht="15" x14ac:dyDescent="0.25">
      <c r="A243"/>
      <c r="B243"/>
      <c r="C243"/>
      <c r="D243" s="20"/>
      <c r="E243" s="17"/>
      <c r="F243" s="21"/>
      <c r="G243" s="22"/>
      <c r="H243" s="17"/>
      <c r="I243" s="21"/>
      <c r="J243" s="22"/>
      <c r="K243" s="17"/>
      <c r="L243" s="21"/>
      <c r="M243" s="22"/>
      <c r="N243" s="23"/>
      <c r="O243" s="24"/>
      <c r="P243" s="24"/>
      <c r="Q243"/>
      <c r="R243"/>
      <c r="S243" s="48"/>
      <c r="AD243" s="36"/>
      <c r="AE243" s="36"/>
      <c r="AF243"/>
      <c r="AG243"/>
      <c r="AH243" s="41"/>
      <c r="AI243" s="36"/>
      <c r="AJ243"/>
    </row>
    <row r="244" spans="1:38" ht="15" x14ac:dyDescent="0.25">
      <c r="A244"/>
      <c r="B244"/>
      <c r="C244"/>
      <c r="D244" s="20"/>
      <c r="E244" s="17"/>
      <c r="F244" s="21"/>
      <c r="G244" s="22"/>
      <c r="H244" s="17"/>
      <c r="I244" s="21"/>
      <c r="J244" s="22"/>
      <c r="K244" s="17"/>
      <c r="L244" s="21"/>
      <c r="M244" s="22"/>
      <c r="N244" s="23"/>
      <c r="O244" s="24"/>
      <c r="P244" s="24"/>
      <c r="Q244"/>
      <c r="R244"/>
      <c r="S244"/>
      <c r="T244" s="35"/>
      <c r="U244" s="35"/>
      <c r="V244" s="35"/>
      <c r="W244" s="35"/>
      <c r="X244" s="35"/>
      <c r="Y244" s="35"/>
      <c r="Z244" s="35"/>
      <c r="AA244" s="35"/>
      <c r="AB244" s="35"/>
      <c r="AC244" s="35"/>
      <c r="AD244" s="36"/>
      <c r="AE244" s="36"/>
      <c r="AF244"/>
      <c r="AG244"/>
      <c r="AH244" s="41"/>
      <c r="AI244" s="36"/>
      <c r="AJ244"/>
      <c r="AK244" s="35"/>
      <c r="AL244" s="35"/>
    </row>
    <row r="245" spans="1:38" ht="15" x14ac:dyDescent="0.25">
      <c r="A245"/>
      <c r="B245"/>
      <c r="C245"/>
      <c r="D245" s="20"/>
      <c r="E245" s="17"/>
      <c r="F245" s="21"/>
      <c r="G245" s="22"/>
      <c r="H245" s="17"/>
      <c r="I245" s="21"/>
      <c r="J245" s="22"/>
      <c r="K245" s="17"/>
      <c r="L245" s="21"/>
      <c r="M245" s="22"/>
      <c r="N245" s="23"/>
      <c r="O245" s="24"/>
      <c r="P245" s="24"/>
      <c r="Q245"/>
      <c r="R245"/>
      <c r="S245"/>
      <c r="T245" s="35"/>
      <c r="U245" s="35"/>
      <c r="V245" s="35"/>
      <c r="W245" s="35"/>
      <c r="X245" s="35"/>
      <c r="Y245" s="35"/>
      <c r="Z245" s="35"/>
      <c r="AA245" s="35"/>
      <c r="AB245" s="35"/>
      <c r="AC245" s="35"/>
      <c r="AD245" s="36"/>
      <c r="AE245" s="36"/>
      <c r="AF245"/>
      <c r="AG245"/>
      <c r="AH245" s="41"/>
      <c r="AI245" s="36"/>
      <c r="AJ245"/>
      <c r="AK245" s="35"/>
      <c r="AL245" s="35"/>
    </row>
    <row r="246" spans="1:38" ht="15" x14ac:dyDescent="0.25">
      <c r="A246"/>
      <c r="B246"/>
      <c r="C246"/>
      <c r="D246" s="20"/>
      <c r="E246" s="17"/>
      <c r="F246" s="21"/>
      <c r="G246" s="22"/>
      <c r="H246" s="17"/>
      <c r="I246" s="21"/>
      <c r="J246" s="22"/>
      <c r="K246" s="17"/>
      <c r="L246" s="21"/>
      <c r="M246" s="22"/>
      <c r="N246" s="23"/>
      <c r="O246" s="24"/>
      <c r="P246" s="24"/>
      <c r="Q246"/>
      <c r="R246"/>
      <c r="S246"/>
      <c r="T246" s="35"/>
      <c r="U246" s="35"/>
      <c r="V246" s="35"/>
      <c r="W246" s="35"/>
      <c r="X246" s="35"/>
      <c r="Y246" s="35"/>
      <c r="Z246" s="35"/>
      <c r="AA246" s="35"/>
      <c r="AB246" s="35"/>
      <c r="AC246" s="35"/>
      <c r="AD246" s="36"/>
      <c r="AE246" s="36"/>
      <c r="AF246"/>
      <c r="AG246"/>
      <c r="AH246" s="41"/>
      <c r="AI246" s="36"/>
      <c r="AJ246"/>
      <c r="AK246" s="35"/>
      <c r="AL246" s="35"/>
    </row>
    <row r="247" spans="1:38" ht="15" x14ac:dyDescent="0.25">
      <c r="A247"/>
      <c r="B247"/>
      <c r="C247"/>
      <c r="D247" s="20"/>
      <c r="E247" s="17"/>
      <c r="F247" s="21"/>
      <c r="G247" s="22"/>
      <c r="H247" s="17"/>
      <c r="I247" s="21"/>
      <c r="J247" s="22"/>
      <c r="K247" s="17"/>
      <c r="L247" s="21"/>
      <c r="M247" s="22"/>
      <c r="N247" s="23"/>
      <c r="O247" s="24"/>
      <c r="P247" s="24"/>
      <c r="Q247"/>
      <c r="R247"/>
      <c r="S247"/>
      <c r="T247" s="35"/>
      <c r="U247" s="35"/>
      <c r="V247" s="35"/>
      <c r="W247" s="35"/>
      <c r="X247" s="35"/>
      <c r="Y247" s="35"/>
      <c r="Z247" s="35"/>
      <c r="AA247" s="35"/>
      <c r="AB247" s="35"/>
      <c r="AC247" s="35"/>
      <c r="AD247" s="36"/>
      <c r="AE247" s="36"/>
      <c r="AF247"/>
      <c r="AG247"/>
      <c r="AH247" s="41"/>
      <c r="AI247" s="36"/>
      <c r="AJ247"/>
      <c r="AK247" s="35"/>
      <c r="AL247" s="35"/>
    </row>
    <row r="248" spans="1:38" ht="15" x14ac:dyDescent="0.25">
      <c r="A248"/>
      <c r="B248"/>
      <c r="C248"/>
      <c r="D248" s="20"/>
      <c r="E248" s="17"/>
      <c r="F248" s="21"/>
      <c r="G248" s="22"/>
      <c r="H248" s="17"/>
      <c r="I248" s="21"/>
      <c r="J248" s="22"/>
      <c r="K248" s="17"/>
      <c r="L248" s="21"/>
      <c r="M248" s="22"/>
      <c r="N248" s="23"/>
      <c r="O248" s="24"/>
      <c r="P248" s="24"/>
      <c r="Q248"/>
      <c r="R248"/>
      <c r="S248"/>
      <c r="T248" s="35"/>
      <c r="U248" s="35"/>
      <c r="V248" s="35"/>
      <c r="W248" s="35"/>
      <c r="X248" s="35"/>
      <c r="Y248" s="35"/>
      <c r="Z248" s="35"/>
      <c r="AA248" s="35"/>
      <c r="AB248" s="35"/>
      <c r="AC248" s="35"/>
      <c r="AD248" s="36"/>
      <c r="AE248" s="36"/>
      <c r="AF248"/>
      <c r="AG248"/>
      <c r="AH248" s="41"/>
      <c r="AI248" s="36"/>
      <c r="AJ248"/>
      <c r="AK248" s="35"/>
      <c r="AL248" s="35"/>
    </row>
    <row r="249" spans="1:38" ht="15" x14ac:dyDescent="0.25">
      <c r="A249"/>
      <c r="B249"/>
      <c r="C249"/>
      <c r="D249" s="20"/>
      <c r="E249" s="17"/>
      <c r="F249" s="21"/>
      <c r="G249" s="22"/>
      <c r="H249" s="17"/>
      <c r="I249" s="21"/>
      <c r="J249" s="22"/>
      <c r="K249" s="17"/>
      <c r="L249" s="21"/>
      <c r="M249" s="22"/>
      <c r="N249" s="23"/>
      <c r="O249" s="24"/>
      <c r="P249" s="24"/>
      <c r="Q249"/>
      <c r="R249"/>
      <c r="S249"/>
      <c r="T249" s="35"/>
      <c r="U249" s="35"/>
      <c r="V249" s="35"/>
      <c r="W249" s="35"/>
      <c r="X249" s="35"/>
      <c r="Y249" s="35"/>
      <c r="Z249" s="35"/>
      <c r="AA249" s="35"/>
      <c r="AB249" s="35"/>
      <c r="AC249" s="35"/>
      <c r="AD249" s="36"/>
      <c r="AE249" s="36"/>
      <c r="AF249"/>
      <c r="AG249"/>
      <c r="AH249" s="41"/>
      <c r="AI249" s="36"/>
      <c r="AJ249"/>
      <c r="AK249" s="35"/>
      <c r="AL249" s="35"/>
    </row>
    <row r="250" spans="1:38" ht="15" x14ac:dyDescent="0.25">
      <c r="A250"/>
      <c r="B250"/>
      <c r="C250"/>
      <c r="D250" s="20"/>
      <c r="E250" s="17"/>
      <c r="F250" s="21"/>
      <c r="G250" s="22"/>
      <c r="H250" s="17"/>
      <c r="I250" s="21"/>
      <c r="J250" s="22"/>
      <c r="K250" s="17"/>
      <c r="L250" s="21"/>
      <c r="M250" s="22"/>
      <c r="N250" s="23"/>
      <c r="O250" s="24"/>
      <c r="P250" s="24"/>
      <c r="Q250"/>
      <c r="R250"/>
      <c r="S250"/>
      <c r="T250" s="35"/>
      <c r="U250" s="35"/>
      <c r="V250" s="35"/>
      <c r="W250" s="35"/>
      <c r="X250" s="35"/>
      <c r="Y250" s="35"/>
      <c r="Z250" s="35"/>
      <c r="AA250" s="35"/>
      <c r="AB250" s="35"/>
      <c r="AC250" s="35"/>
      <c r="AD250" s="36"/>
      <c r="AE250" s="36"/>
      <c r="AF250"/>
      <c r="AG250"/>
      <c r="AH250" s="41"/>
      <c r="AI250" s="36"/>
      <c r="AJ250"/>
      <c r="AK250" s="35"/>
      <c r="AL250" s="35"/>
    </row>
    <row r="251" spans="1:38" ht="15" x14ac:dyDescent="0.25">
      <c r="A251"/>
      <c r="B251"/>
      <c r="C251"/>
      <c r="D251" s="20"/>
      <c r="E251" s="17"/>
      <c r="F251" s="21"/>
      <c r="G251" s="22"/>
      <c r="H251" s="17"/>
      <c r="I251" s="21"/>
      <c r="J251" s="22"/>
      <c r="K251" s="17"/>
      <c r="L251" s="21"/>
      <c r="M251" s="22"/>
      <c r="N251" s="23"/>
      <c r="O251" s="24"/>
      <c r="P251" s="24"/>
      <c r="Q251"/>
      <c r="R251"/>
      <c r="S251"/>
      <c r="T251" s="35"/>
      <c r="U251" s="35"/>
      <c r="V251" s="35"/>
      <c r="W251" s="35"/>
      <c r="X251" s="35"/>
      <c r="Y251" s="35"/>
      <c r="Z251" s="35"/>
      <c r="AA251" s="35"/>
      <c r="AB251" s="35"/>
      <c r="AC251" s="35"/>
      <c r="AD251" s="36"/>
      <c r="AE251" s="36"/>
      <c r="AF251"/>
      <c r="AG251"/>
      <c r="AH251" s="41"/>
      <c r="AI251" s="36"/>
      <c r="AJ251"/>
      <c r="AK251" s="35"/>
      <c r="AL251" s="35"/>
    </row>
    <row r="252" spans="1:38" ht="15" x14ac:dyDescent="0.25">
      <c r="A252"/>
      <c r="B252"/>
      <c r="C252"/>
      <c r="D252" s="20"/>
      <c r="E252" s="17"/>
      <c r="F252" s="21"/>
      <c r="G252" s="22"/>
      <c r="H252" s="17"/>
      <c r="I252" s="21"/>
      <c r="J252" s="22"/>
      <c r="K252" s="17"/>
      <c r="L252" s="21"/>
      <c r="M252" s="22"/>
      <c r="N252" s="23"/>
      <c r="O252" s="24"/>
      <c r="P252" s="24"/>
      <c r="Q252"/>
      <c r="R252"/>
      <c r="S252"/>
      <c r="T252" s="35"/>
      <c r="U252" s="35"/>
      <c r="V252" s="35"/>
      <c r="W252" s="35"/>
      <c r="X252" s="35"/>
      <c r="Y252" s="35"/>
      <c r="Z252" s="35"/>
      <c r="AA252" s="35"/>
      <c r="AB252" s="35"/>
      <c r="AC252" s="35"/>
      <c r="AD252" s="36"/>
      <c r="AE252" s="36"/>
      <c r="AF252"/>
      <c r="AG252"/>
      <c r="AH252" s="41"/>
      <c r="AI252" s="36"/>
      <c r="AJ252"/>
      <c r="AK252" s="35"/>
      <c r="AL252" s="35"/>
    </row>
    <row r="253" spans="1:38" ht="15" x14ac:dyDescent="0.25">
      <c r="A253"/>
      <c r="B253"/>
      <c r="C253"/>
      <c r="D253" s="20"/>
      <c r="E253" s="17"/>
      <c r="F253" s="21"/>
      <c r="G253" s="22"/>
      <c r="H253" s="17"/>
      <c r="I253" s="21"/>
      <c r="J253" s="22"/>
      <c r="K253" s="17"/>
      <c r="L253" s="21"/>
      <c r="M253" s="22"/>
      <c r="N253" s="23"/>
      <c r="O253" s="24"/>
      <c r="P253" s="24"/>
      <c r="Q253"/>
      <c r="R253"/>
      <c r="S253"/>
      <c r="T253" s="35"/>
      <c r="U253" s="35"/>
      <c r="V253" s="35"/>
      <c r="W253" s="35"/>
      <c r="X253" s="35"/>
      <c r="Y253" s="35"/>
      <c r="Z253" s="35"/>
      <c r="AA253" s="35"/>
      <c r="AB253" s="35"/>
      <c r="AC253" s="35"/>
      <c r="AD253" s="36"/>
      <c r="AE253" s="36"/>
      <c r="AF253"/>
      <c r="AG253"/>
      <c r="AH253" s="41"/>
      <c r="AI253" s="36"/>
      <c r="AJ253"/>
      <c r="AK253" s="35"/>
      <c r="AL253" s="35"/>
    </row>
    <row r="254" spans="1:38" ht="15" x14ac:dyDescent="0.25">
      <c r="A254"/>
      <c r="B254"/>
      <c r="C254"/>
      <c r="D254" s="20"/>
      <c r="E254" s="17"/>
      <c r="F254" s="21"/>
      <c r="G254" s="22"/>
      <c r="H254" s="17"/>
      <c r="I254" s="21"/>
      <c r="J254" s="22"/>
      <c r="K254" s="17"/>
      <c r="L254" s="21"/>
      <c r="M254" s="22"/>
      <c r="N254" s="23"/>
      <c r="O254" s="24"/>
      <c r="P254" s="24"/>
      <c r="Q254"/>
      <c r="R254"/>
      <c r="S254"/>
      <c r="T254" s="35"/>
      <c r="U254" s="35"/>
      <c r="V254" s="35"/>
      <c r="W254" s="35"/>
      <c r="X254" s="35"/>
      <c r="Y254" s="35"/>
      <c r="Z254" s="35"/>
      <c r="AA254" s="35"/>
      <c r="AB254" s="35"/>
      <c r="AC254" s="35"/>
      <c r="AD254" s="36"/>
      <c r="AE254" s="36"/>
      <c r="AF254"/>
      <c r="AG254"/>
      <c r="AH254" s="41"/>
      <c r="AI254" s="36"/>
      <c r="AJ254"/>
      <c r="AK254" s="35"/>
      <c r="AL254" s="35"/>
    </row>
    <row r="255" spans="1:38" ht="15" x14ac:dyDescent="0.25">
      <c r="A255"/>
      <c r="B255"/>
      <c r="C255"/>
      <c r="D255" s="20"/>
      <c r="E255" s="17"/>
      <c r="F255" s="21"/>
      <c r="G255" s="22"/>
      <c r="H255" s="17"/>
      <c r="I255" s="21"/>
      <c r="J255" s="22"/>
      <c r="K255" s="17"/>
      <c r="L255" s="21"/>
      <c r="M255" s="22"/>
      <c r="N255" s="23"/>
      <c r="O255" s="24"/>
      <c r="P255" s="24"/>
      <c r="Q255"/>
      <c r="R255"/>
      <c r="S255"/>
      <c r="T255" s="35"/>
      <c r="U255" s="35"/>
      <c r="V255" s="35"/>
      <c r="W255" s="35"/>
      <c r="X255" s="35"/>
      <c r="Y255" s="35"/>
      <c r="Z255" s="35"/>
      <c r="AA255" s="35"/>
      <c r="AB255" s="35"/>
      <c r="AC255" s="35"/>
      <c r="AD255" s="36"/>
      <c r="AE255" s="36"/>
      <c r="AF255"/>
      <c r="AG255"/>
      <c r="AH255" s="41"/>
      <c r="AI255" s="36"/>
      <c r="AJ255"/>
      <c r="AK255" s="35"/>
      <c r="AL255" s="35"/>
    </row>
    <row r="256" spans="1:38" ht="15" x14ac:dyDescent="0.25">
      <c r="A256"/>
      <c r="B256"/>
      <c r="C256"/>
      <c r="D256" s="20"/>
      <c r="E256" s="17"/>
      <c r="F256" s="21"/>
      <c r="G256" s="22"/>
      <c r="H256" s="17"/>
      <c r="I256" s="21"/>
      <c r="J256" s="22"/>
      <c r="K256" s="17"/>
      <c r="L256" s="21"/>
      <c r="M256" s="22"/>
      <c r="N256" s="23"/>
      <c r="O256" s="24"/>
      <c r="P256" s="24"/>
      <c r="Q256"/>
      <c r="R256"/>
      <c r="S256"/>
      <c r="T256" s="35"/>
      <c r="U256" s="35"/>
      <c r="V256" s="35"/>
      <c r="W256" s="35"/>
      <c r="X256" s="35"/>
      <c r="Y256" s="35"/>
      <c r="Z256" s="35"/>
      <c r="AA256" s="35"/>
      <c r="AB256" s="35"/>
      <c r="AC256" s="35"/>
      <c r="AD256" s="36"/>
      <c r="AE256" s="36"/>
      <c r="AF256"/>
      <c r="AG256"/>
      <c r="AH256" s="41"/>
      <c r="AI256" s="36"/>
      <c r="AJ256"/>
      <c r="AK256" s="35"/>
      <c r="AL256" s="35"/>
    </row>
    <row r="257" spans="1:38" ht="15" x14ac:dyDescent="0.25">
      <c r="A257"/>
      <c r="B257"/>
      <c r="C257"/>
      <c r="D257" s="20"/>
      <c r="E257" s="17"/>
      <c r="F257" s="21"/>
      <c r="G257" s="22"/>
      <c r="H257" s="17"/>
      <c r="I257" s="21"/>
      <c r="J257" s="22"/>
      <c r="K257" s="17"/>
      <c r="L257" s="21"/>
      <c r="M257" s="22"/>
      <c r="N257" s="23"/>
      <c r="O257" s="24"/>
      <c r="P257" s="24"/>
      <c r="Q257"/>
      <c r="R257"/>
      <c r="S257"/>
      <c r="T257" s="35"/>
      <c r="U257" s="35"/>
      <c r="V257" s="35"/>
      <c r="W257" s="35"/>
      <c r="X257" s="35"/>
      <c r="Y257" s="35"/>
      <c r="Z257" s="35"/>
      <c r="AA257" s="35"/>
      <c r="AB257" s="35"/>
      <c r="AC257" s="35"/>
      <c r="AD257" s="36"/>
      <c r="AE257" s="36"/>
      <c r="AF257"/>
      <c r="AG257"/>
      <c r="AH257" s="41"/>
      <c r="AI257" s="36"/>
      <c r="AJ257"/>
      <c r="AK257" s="35"/>
      <c r="AL257" s="35"/>
    </row>
    <row r="258" spans="1:38" ht="15" x14ac:dyDescent="0.25">
      <c r="A258"/>
      <c r="B258"/>
      <c r="C258"/>
      <c r="D258" s="20"/>
      <c r="E258" s="17"/>
      <c r="F258" s="21"/>
      <c r="G258" s="22"/>
      <c r="H258" s="17"/>
      <c r="I258" s="21"/>
      <c r="J258" s="22"/>
      <c r="K258" s="17"/>
      <c r="L258" s="21"/>
      <c r="M258" s="22"/>
      <c r="N258" s="23"/>
      <c r="O258" s="24"/>
      <c r="P258" s="24"/>
      <c r="Q258"/>
      <c r="R258"/>
      <c r="S258"/>
      <c r="T258" s="35"/>
      <c r="U258" s="35"/>
      <c r="V258" s="35"/>
      <c r="W258" s="35"/>
      <c r="X258" s="35"/>
      <c r="Y258" s="35"/>
      <c r="Z258" s="35"/>
      <c r="AA258" s="35"/>
      <c r="AB258" s="35"/>
      <c r="AC258" s="35"/>
      <c r="AD258" s="36"/>
      <c r="AE258" s="36"/>
      <c r="AF258"/>
      <c r="AG258"/>
      <c r="AH258" s="41"/>
      <c r="AI258" s="36"/>
      <c r="AJ258"/>
      <c r="AK258" s="35"/>
      <c r="AL258" s="35"/>
    </row>
    <row r="259" spans="1:38" ht="15" x14ac:dyDescent="0.25">
      <c r="A259"/>
      <c r="B259"/>
      <c r="C259"/>
      <c r="D259" s="20"/>
      <c r="E259" s="17"/>
      <c r="F259" s="21"/>
      <c r="G259" s="22"/>
      <c r="H259" s="17"/>
      <c r="I259" s="21"/>
      <c r="J259" s="22"/>
      <c r="K259" s="17"/>
      <c r="L259" s="21"/>
      <c r="M259" s="22"/>
      <c r="N259" s="23"/>
      <c r="O259" s="24"/>
      <c r="P259" s="24"/>
      <c r="Q259"/>
      <c r="R259"/>
      <c r="S259"/>
      <c r="T259" s="35"/>
      <c r="U259" s="35"/>
      <c r="V259" s="35"/>
      <c r="W259" s="35"/>
      <c r="X259" s="35"/>
      <c r="Y259" s="35"/>
      <c r="Z259" s="35"/>
      <c r="AA259" s="35"/>
      <c r="AB259" s="35"/>
      <c r="AC259" s="35"/>
      <c r="AD259" s="36"/>
      <c r="AE259" s="36"/>
      <c r="AF259"/>
      <c r="AG259"/>
      <c r="AH259" s="41"/>
      <c r="AI259" s="36"/>
      <c r="AJ259"/>
      <c r="AK259" s="35"/>
      <c r="AL259" s="35"/>
    </row>
    <row r="260" spans="1:38" ht="15" x14ac:dyDescent="0.25">
      <c r="A260"/>
      <c r="B260"/>
      <c r="C260"/>
      <c r="D260" s="20"/>
      <c r="E260" s="17"/>
      <c r="F260" s="21"/>
      <c r="G260" s="22"/>
      <c r="H260" s="17"/>
      <c r="I260" s="21"/>
      <c r="J260" s="22"/>
      <c r="K260" s="17"/>
      <c r="L260" s="21"/>
      <c r="M260" s="22"/>
      <c r="N260" s="23"/>
      <c r="O260" s="24"/>
      <c r="P260" s="24"/>
      <c r="Q260"/>
      <c r="R260"/>
      <c r="S260"/>
      <c r="T260" s="35"/>
      <c r="U260" s="35"/>
      <c r="V260" s="35"/>
      <c r="W260" s="35"/>
      <c r="X260" s="35"/>
      <c r="Y260" s="35"/>
      <c r="Z260" s="35"/>
      <c r="AA260" s="35"/>
      <c r="AB260" s="35"/>
      <c r="AC260" s="35"/>
      <c r="AD260" s="36"/>
      <c r="AE260" s="36"/>
      <c r="AF260"/>
      <c r="AG260"/>
      <c r="AH260" s="41"/>
      <c r="AI260" s="36"/>
      <c r="AJ260"/>
      <c r="AK260" s="35"/>
      <c r="AL260" s="35"/>
    </row>
    <row r="261" spans="1:38" ht="15" x14ac:dyDescent="0.25">
      <c r="A261"/>
      <c r="B261"/>
      <c r="C261"/>
      <c r="D261" s="20"/>
      <c r="E261" s="17"/>
      <c r="F261" s="21"/>
      <c r="G261" s="22"/>
      <c r="H261" s="17"/>
      <c r="I261" s="21"/>
      <c r="J261" s="22"/>
      <c r="K261" s="17"/>
      <c r="L261" s="21"/>
      <c r="M261" s="22"/>
      <c r="N261" s="23"/>
      <c r="O261" s="24"/>
      <c r="P261" s="24"/>
      <c r="Q261"/>
      <c r="R261"/>
      <c r="S261"/>
      <c r="T261" s="35"/>
      <c r="U261" s="35"/>
      <c r="V261" s="35"/>
      <c r="W261" s="35"/>
      <c r="X261" s="35"/>
      <c r="Y261" s="35"/>
      <c r="Z261" s="35"/>
      <c r="AA261" s="35"/>
      <c r="AB261" s="35"/>
      <c r="AC261" s="35"/>
      <c r="AD261" s="36"/>
      <c r="AE261" s="36"/>
      <c r="AF261"/>
      <c r="AG261"/>
      <c r="AH261" s="41"/>
      <c r="AI261" s="36"/>
      <c r="AJ261"/>
      <c r="AK261" s="35"/>
      <c r="AL261" s="35"/>
    </row>
    <row r="262" spans="1:38" ht="15" x14ac:dyDescent="0.25">
      <c r="A262"/>
      <c r="B262"/>
      <c r="C262"/>
      <c r="D262" s="20"/>
      <c r="E262" s="17"/>
      <c r="F262" s="21"/>
      <c r="G262" s="22"/>
      <c r="H262" s="17"/>
      <c r="I262" s="21"/>
      <c r="J262" s="22"/>
      <c r="K262" s="17"/>
      <c r="L262" s="21"/>
      <c r="M262" s="22"/>
      <c r="N262" s="23"/>
      <c r="O262" s="24"/>
      <c r="P262" s="24"/>
      <c r="Q262"/>
      <c r="R262"/>
      <c r="S262" s="48"/>
      <c r="T262" s="35"/>
      <c r="U262" s="35"/>
      <c r="V262" s="35"/>
      <c r="W262" s="35"/>
      <c r="X262" s="35"/>
      <c r="Y262" s="35"/>
      <c r="Z262" s="35"/>
      <c r="AA262" s="35"/>
      <c r="AB262" s="35"/>
      <c r="AC262" s="35"/>
      <c r="AD262" s="36"/>
      <c r="AE262" s="36"/>
      <c r="AF262"/>
      <c r="AG262"/>
      <c r="AH262" s="41"/>
      <c r="AI262" s="36"/>
      <c r="AJ262"/>
      <c r="AK262" s="35"/>
      <c r="AL262" s="35"/>
    </row>
    <row r="263" spans="1:38" ht="15" x14ac:dyDescent="0.25">
      <c r="A263"/>
      <c r="B263"/>
      <c r="C263"/>
      <c r="D263" s="20"/>
      <c r="E263" s="17"/>
      <c r="F263" s="21"/>
      <c r="G263" s="22"/>
      <c r="H263" s="17"/>
      <c r="I263" s="21"/>
      <c r="J263" s="22"/>
      <c r="K263" s="17"/>
      <c r="L263" s="21"/>
      <c r="M263" s="22"/>
      <c r="N263" s="23"/>
      <c r="O263" s="24"/>
      <c r="P263" s="24"/>
      <c r="Q263"/>
      <c r="R263"/>
      <c r="S263" s="48"/>
      <c r="T263" s="35"/>
      <c r="U263" s="35"/>
      <c r="V263" s="35"/>
      <c r="W263" s="35"/>
      <c r="X263" s="35"/>
      <c r="Y263" s="35"/>
      <c r="Z263" s="35"/>
      <c r="AA263" s="35"/>
      <c r="AB263" s="35"/>
      <c r="AC263" s="35"/>
      <c r="AD263" s="36"/>
      <c r="AE263" s="36"/>
      <c r="AF263"/>
      <c r="AG263"/>
      <c r="AH263" s="41"/>
      <c r="AI263" s="36"/>
      <c r="AJ263"/>
      <c r="AK263" s="35"/>
      <c r="AL263" s="35"/>
    </row>
    <row r="264" spans="1:38" ht="15" x14ac:dyDescent="0.25">
      <c r="A264"/>
      <c r="B264"/>
      <c r="C264"/>
      <c r="D264" s="20"/>
      <c r="E264" s="17"/>
      <c r="F264" s="21"/>
      <c r="G264" s="22"/>
      <c r="H264" s="17"/>
      <c r="I264" s="21"/>
      <c r="J264" s="22"/>
      <c r="K264" s="17"/>
      <c r="L264" s="21"/>
      <c r="M264" s="22"/>
      <c r="N264" s="23"/>
      <c r="O264" s="24"/>
      <c r="P264" s="24"/>
      <c r="Q264"/>
      <c r="R264"/>
      <c r="S264" s="48"/>
      <c r="T264" s="35"/>
      <c r="U264" s="35"/>
      <c r="V264" s="35"/>
      <c r="W264" s="35"/>
      <c r="X264" s="35"/>
      <c r="Y264" s="35"/>
      <c r="Z264" s="35"/>
      <c r="AA264" s="35"/>
      <c r="AB264" s="35"/>
      <c r="AC264" s="35"/>
      <c r="AD264" s="36"/>
      <c r="AE264" s="36"/>
      <c r="AF264"/>
      <c r="AG264"/>
      <c r="AH264" s="41"/>
      <c r="AI264" s="36"/>
      <c r="AJ264"/>
      <c r="AK264" s="35"/>
      <c r="AL264" s="35"/>
    </row>
    <row r="265" spans="1:38" ht="15" x14ac:dyDescent="0.25">
      <c r="A265"/>
      <c r="B265"/>
      <c r="C265"/>
      <c r="D265" s="20"/>
      <c r="E265" s="17"/>
      <c r="F265" s="21"/>
      <c r="G265" s="22"/>
      <c r="H265" s="17"/>
      <c r="I265" s="21"/>
      <c r="J265" s="22"/>
      <c r="K265" s="17"/>
      <c r="L265" s="21"/>
      <c r="M265" s="22"/>
      <c r="N265" s="23"/>
      <c r="O265" s="24"/>
      <c r="P265" s="24"/>
      <c r="Q265"/>
      <c r="R265"/>
      <c r="S265" s="48"/>
      <c r="T265" s="35"/>
      <c r="U265" s="35"/>
      <c r="V265" s="35"/>
      <c r="W265" s="35"/>
      <c r="X265" s="35"/>
      <c r="Y265" s="35"/>
      <c r="Z265" s="35"/>
      <c r="AA265" s="35"/>
      <c r="AB265" s="35"/>
      <c r="AC265" s="35"/>
      <c r="AD265" s="36"/>
      <c r="AE265" s="36"/>
      <c r="AF265"/>
      <c r="AG265"/>
      <c r="AH265" s="41"/>
      <c r="AI265" s="36"/>
      <c r="AJ265"/>
      <c r="AK265" s="35"/>
      <c r="AL265" s="35"/>
    </row>
    <row r="266" spans="1:38" ht="15" x14ac:dyDescent="0.25">
      <c r="A266"/>
      <c r="B266"/>
      <c r="C266"/>
      <c r="D266" s="20"/>
      <c r="E266" s="17"/>
      <c r="F266" s="21"/>
      <c r="G266" s="22"/>
      <c r="H266" s="17"/>
      <c r="I266" s="21"/>
      <c r="J266" s="22"/>
      <c r="K266" s="17"/>
      <c r="L266" s="21"/>
      <c r="M266" s="22"/>
      <c r="N266" s="23"/>
      <c r="O266" s="24"/>
      <c r="P266" s="24"/>
      <c r="Q266"/>
      <c r="R266"/>
      <c r="S266" s="48"/>
      <c r="T266" s="35"/>
      <c r="U266" s="35"/>
      <c r="V266" s="35"/>
      <c r="W266" s="35"/>
      <c r="X266" s="35"/>
      <c r="Y266" s="35"/>
      <c r="Z266" s="35"/>
      <c r="AA266" s="35"/>
      <c r="AB266" s="35"/>
      <c r="AC266" s="35"/>
      <c r="AD266" s="36"/>
      <c r="AE266" s="36"/>
      <c r="AF266"/>
      <c r="AG266"/>
      <c r="AH266" s="41"/>
      <c r="AI266" s="36"/>
      <c r="AJ266"/>
      <c r="AK266" s="35"/>
      <c r="AL266" s="35"/>
    </row>
    <row r="267" spans="1:38" ht="15" x14ac:dyDescent="0.25">
      <c r="A267"/>
      <c r="B267"/>
      <c r="C267"/>
      <c r="D267" s="20"/>
      <c r="E267" s="17"/>
      <c r="F267" s="21"/>
      <c r="G267" s="22"/>
      <c r="H267" s="17"/>
      <c r="I267" s="21"/>
      <c r="J267" s="22"/>
      <c r="K267" s="17"/>
      <c r="L267" s="21"/>
      <c r="M267" s="22"/>
      <c r="N267" s="23"/>
      <c r="O267" s="24"/>
      <c r="P267" s="24"/>
      <c r="Q267"/>
      <c r="R267"/>
      <c r="S267" s="48"/>
      <c r="T267" s="35"/>
      <c r="U267" s="35"/>
      <c r="V267" s="35"/>
      <c r="W267" s="35"/>
      <c r="X267" s="35"/>
      <c r="Y267" s="35"/>
      <c r="Z267" s="35"/>
      <c r="AA267" s="35"/>
      <c r="AB267" s="35"/>
      <c r="AC267" s="35"/>
      <c r="AD267" s="36"/>
      <c r="AE267" s="36"/>
      <c r="AF267"/>
      <c r="AG267"/>
      <c r="AH267" s="41"/>
      <c r="AI267" s="36"/>
      <c r="AJ267"/>
      <c r="AK267" s="35"/>
      <c r="AL267" s="35"/>
    </row>
    <row r="268" spans="1:38" ht="15" x14ac:dyDescent="0.25">
      <c r="A268"/>
      <c r="B268"/>
      <c r="C268"/>
      <c r="D268" s="20"/>
      <c r="E268" s="17"/>
      <c r="F268" s="21"/>
      <c r="G268" s="22"/>
      <c r="H268" s="17"/>
      <c r="I268" s="21"/>
      <c r="J268" s="22"/>
      <c r="K268" s="17"/>
      <c r="L268" s="21"/>
      <c r="M268" s="22"/>
      <c r="N268" s="23"/>
      <c r="O268" s="24"/>
      <c r="P268" s="24"/>
      <c r="Q268"/>
      <c r="R268"/>
      <c r="S268" s="48"/>
      <c r="T268" s="35"/>
      <c r="U268" s="35"/>
      <c r="V268" s="35"/>
      <c r="W268" s="35"/>
      <c r="X268" s="35"/>
      <c r="Y268" s="35"/>
      <c r="Z268" s="35"/>
      <c r="AA268" s="35"/>
      <c r="AB268" s="35"/>
      <c r="AC268" s="35"/>
      <c r="AD268" s="36"/>
      <c r="AE268" s="36"/>
      <c r="AF268"/>
      <c r="AG268"/>
      <c r="AH268" s="41"/>
      <c r="AI268" s="36"/>
      <c r="AJ268"/>
      <c r="AK268" s="35"/>
      <c r="AL268" s="35"/>
    </row>
    <row r="269" spans="1:38" ht="15" x14ac:dyDescent="0.25">
      <c r="A269"/>
      <c r="B269"/>
      <c r="C269"/>
      <c r="D269" s="20"/>
      <c r="E269" s="17"/>
      <c r="F269" s="21"/>
      <c r="G269" s="22"/>
      <c r="H269" s="17"/>
      <c r="I269" s="21"/>
      <c r="J269" s="22"/>
      <c r="K269" s="17"/>
      <c r="L269" s="21"/>
      <c r="M269" s="22"/>
      <c r="N269" s="23"/>
      <c r="O269" s="24"/>
      <c r="P269" s="24"/>
      <c r="Q269"/>
      <c r="R269"/>
      <c r="S269" s="48"/>
      <c r="T269" s="35"/>
      <c r="U269" s="35"/>
      <c r="V269" s="35"/>
      <c r="W269" s="35"/>
      <c r="X269" s="35"/>
      <c r="Y269" s="35"/>
      <c r="Z269" s="35"/>
      <c r="AA269" s="35"/>
      <c r="AB269" s="35"/>
      <c r="AC269" s="35"/>
      <c r="AD269" s="36"/>
      <c r="AE269" s="36"/>
      <c r="AF269"/>
      <c r="AG269"/>
      <c r="AH269" s="41"/>
      <c r="AI269" s="36"/>
      <c r="AJ269"/>
      <c r="AK269" s="35"/>
      <c r="AL269" s="35"/>
    </row>
    <row r="270" spans="1:38" ht="15" x14ac:dyDescent="0.25">
      <c r="A270"/>
      <c r="B270"/>
      <c r="C270"/>
      <c r="D270" s="20"/>
      <c r="E270" s="17"/>
      <c r="F270" s="21"/>
      <c r="G270" s="22"/>
      <c r="H270" s="17"/>
      <c r="I270" s="21"/>
      <c r="J270" s="22"/>
      <c r="K270" s="17"/>
      <c r="L270" s="21"/>
      <c r="M270" s="22"/>
      <c r="N270" s="23"/>
      <c r="O270" s="24"/>
      <c r="P270" s="24"/>
      <c r="Q270"/>
      <c r="R270"/>
      <c r="S270" s="48"/>
      <c r="T270" s="35"/>
      <c r="U270" s="35"/>
      <c r="V270" s="35"/>
      <c r="W270" s="35"/>
      <c r="X270" s="35"/>
      <c r="Y270" s="35"/>
      <c r="Z270" s="35"/>
      <c r="AA270" s="35"/>
      <c r="AB270" s="35"/>
      <c r="AC270" s="35"/>
      <c r="AD270" s="36"/>
      <c r="AE270" s="36"/>
      <c r="AF270"/>
      <c r="AG270"/>
      <c r="AH270" s="41"/>
      <c r="AI270" s="36"/>
      <c r="AJ270"/>
      <c r="AK270" s="35"/>
      <c r="AL270" s="35"/>
    </row>
    <row r="271" spans="1:38" ht="15" x14ac:dyDescent="0.25">
      <c r="A271"/>
      <c r="B271"/>
      <c r="C271"/>
      <c r="D271" s="20"/>
      <c r="E271" s="17"/>
      <c r="F271" s="21"/>
      <c r="G271" s="22"/>
      <c r="H271" s="17"/>
      <c r="I271" s="21"/>
      <c r="J271" s="22"/>
      <c r="K271" s="17"/>
      <c r="L271" s="21"/>
      <c r="M271" s="22"/>
      <c r="N271" s="23"/>
      <c r="O271" s="24"/>
      <c r="P271" s="24"/>
      <c r="Q271"/>
      <c r="R271"/>
      <c r="S271" s="48"/>
      <c r="T271" s="35"/>
      <c r="U271" s="35"/>
      <c r="V271" s="35"/>
      <c r="W271" s="35"/>
      <c r="X271" s="35"/>
      <c r="Y271" s="35"/>
      <c r="Z271" s="35"/>
      <c r="AA271" s="35"/>
      <c r="AB271" s="35"/>
      <c r="AC271" s="35"/>
      <c r="AD271" s="36"/>
      <c r="AE271" s="36"/>
      <c r="AF271"/>
      <c r="AG271"/>
      <c r="AH271" s="41"/>
      <c r="AI271" s="36"/>
      <c r="AJ271"/>
      <c r="AK271" s="35"/>
      <c r="AL271" s="35"/>
    </row>
    <row r="272" spans="1:38" ht="15" x14ac:dyDescent="0.25">
      <c r="A272"/>
      <c r="B272"/>
      <c r="C272"/>
      <c r="D272" s="20"/>
      <c r="E272" s="17"/>
      <c r="F272" s="21"/>
      <c r="G272" s="22"/>
      <c r="H272" s="17"/>
      <c r="I272" s="21"/>
      <c r="J272" s="22"/>
      <c r="K272" s="17"/>
      <c r="L272" s="21"/>
      <c r="M272" s="22"/>
      <c r="N272" s="23"/>
      <c r="O272" s="24"/>
      <c r="P272" s="24"/>
      <c r="Q272"/>
      <c r="R272"/>
      <c r="S272" s="48"/>
      <c r="T272" s="35"/>
      <c r="U272" s="35"/>
      <c r="V272" s="35"/>
      <c r="W272" s="35"/>
      <c r="X272" s="35"/>
      <c r="Y272" s="35"/>
      <c r="Z272" s="35"/>
      <c r="AA272" s="35"/>
      <c r="AB272" s="35"/>
      <c r="AC272" s="35"/>
      <c r="AD272" s="36"/>
      <c r="AE272" s="36"/>
      <c r="AF272"/>
      <c r="AG272"/>
      <c r="AH272" s="41"/>
      <c r="AI272" s="36"/>
      <c r="AJ272"/>
      <c r="AK272" s="35"/>
      <c r="AL272" s="35"/>
    </row>
    <row r="273" spans="1:38" ht="15" x14ac:dyDescent="0.25">
      <c r="A273"/>
      <c r="B273"/>
      <c r="C273"/>
      <c r="D273" s="20"/>
      <c r="E273" s="17"/>
      <c r="F273" s="21"/>
      <c r="G273" s="22"/>
      <c r="H273" s="17"/>
      <c r="I273" s="21"/>
      <c r="J273" s="22"/>
      <c r="K273" s="17"/>
      <c r="L273" s="21"/>
      <c r="M273" s="22"/>
      <c r="N273" s="23"/>
      <c r="O273" s="24"/>
      <c r="P273" s="24"/>
      <c r="Q273"/>
      <c r="R273"/>
      <c r="S273" s="48"/>
      <c r="T273" s="35"/>
      <c r="U273" s="35"/>
      <c r="V273" s="35"/>
      <c r="W273" s="35"/>
      <c r="X273" s="35"/>
      <c r="Y273" s="35"/>
      <c r="Z273" s="35"/>
      <c r="AA273" s="35"/>
      <c r="AB273" s="35"/>
      <c r="AC273" s="35"/>
      <c r="AD273" s="36"/>
      <c r="AE273" s="36"/>
      <c r="AF273"/>
      <c r="AG273"/>
      <c r="AH273" s="41"/>
      <c r="AI273" s="36"/>
      <c r="AJ273"/>
      <c r="AK273" s="35"/>
      <c r="AL273" s="35"/>
    </row>
    <row r="274" spans="1:38" ht="15" x14ac:dyDescent="0.25">
      <c r="A274"/>
      <c r="B274"/>
      <c r="C274"/>
      <c r="D274" s="20"/>
      <c r="E274" s="17"/>
      <c r="F274" s="21"/>
      <c r="G274" s="22"/>
      <c r="H274" s="17"/>
      <c r="I274" s="21"/>
      <c r="J274" s="22"/>
      <c r="K274" s="17"/>
      <c r="L274" s="21"/>
      <c r="M274" s="22"/>
      <c r="N274" s="23"/>
      <c r="O274" s="24"/>
      <c r="P274" s="24"/>
      <c r="Q274"/>
      <c r="R274"/>
      <c r="S274" s="48"/>
      <c r="T274" s="35"/>
      <c r="U274" s="35"/>
      <c r="V274" s="35"/>
      <c r="W274" s="35"/>
      <c r="X274" s="35"/>
      <c r="Y274" s="35"/>
      <c r="Z274" s="35"/>
      <c r="AA274" s="35"/>
      <c r="AB274" s="35"/>
      <c r="AC274" s="35"/>
      <c r="AD274" s="36"/>
      <c r="AE274" s="36"/>
      <c r="AF274"/>
      <c r="AG274"/>
      <c r="AH274" s="41"/>
      <c r="AI274" s="36"/>
      <c r="AJ274"/>
      <c r="AK274" s="35"/>
      <c r="AL274" s="35"/>
    </row>
    <row r="275" spans="1:38" ht="15" x14ac:dyDescent="0.25">
      <c r="A275"/>
      <c r="B275"/>
      <c r="C275"/>
      <c r="D275" s="20"/>
      <c r="E275" s="17"/>
      <c r="F275" s="21"/>
      <c r="G275" s="22"/>
      <c r="H275" s="17"/>
      <c r="I275" s="21"/>
      <c r="J275" s="22"/>
      <c r="K275" s="17"/>
      <c r="L275" s="21"/>
      <c r="M275" s="22"/>
      <c r="N275" s="23"/>
      <c r="O275" s="24"/>
      <c r="P275" s="24"/>
      <c r="Q275"/>
      <c r="R275"/>
      <c r="S275" s="48"/>
      <c r="T275" s="35"/>
      <c r="U275" s="35"/>
      <c r="V275" s="35"/>
      <c r="W275" s="35"/>
      <c r="X275" s="35"/>
      <c r="Y275" s="35"/>
      <c r="Z275" s="35"/>
      <c r="AA275" s="35"/>
      <c r="AB275" s="35"/>
      <c r="AC275" s="35"/>
      <c r="AD275" s="36"/>
      <c r="AE275" s="36"/>
      <c r="AF275"/>
      <c r="AG275"/>
      <c r="AH275" s="41"/>
      <c r="AI275" s="36"/>
      <c r="AJ275"/>
      <c r="AK275" s="35"/>
      <c r="AL275" s="35"/>
    </row>
    <row r="276" spans="1:38" ht="15" x14ac:dyDescent="0.25">
      <c r="A276"/>
      <c r="B276"/>
      <c r="C276"/>
      <c r="D276" s="20"/>
      <c r="E276" s="17"/>
      <c r="F276" s="21"/>
      <c r="G276" s="22"/>
      <c r="H276" s="17"/>
      <c r="I276" s="21"/>
      <c r="J276" s="22"/>
      <c r="K276" s="17"/>
      <c r="L276" s="21"/>
      <c r="M276" s="22"/>
      <c r="N276" s="23"/>
      <c r="O276" s="24"/>
      <c r="P276" s="24"/>
      <c r="Q276"/>
      <c r="R276"/>
      <c r="S276" s="48"/>
      <c r="T276" s="35"/>
      <c r="U276" s="35"/>
      <c r="V276" s="35"/>
      <c r="W276" s="35"/>
      <c r="X276" s="35"/>
      <c r="Y276" s="35"/>
      <c r="Z276" s="35"/>
      <c r="AA276" s="35"/>
      <c r="AB276" s="35"/>
      <c r="AC276" s="35"/>
      <c r="AD276" s="36"/>
      <c r="AE276" s="36"/>
      <c r="AF276"/>
      <c r="AG276"/>
      <c r="AH276" s="41"/>
      <c r="AI276" s="36"/>
      <c r="AJ276"/>
      <c r="AK276" s="35"/>
      <c r="AL276" s="35"/>
    </row>
    <row r="277" spans="1:38" ht="15" x14ac:dyDescent="0.25">
      <c r="A277"/>
      <c r="B277"/>
      <c r="C277"/>
      <c r="D277" s="20"/>
      <c r="E277" s="17"/>
      <c r="F277" s="21"/>
      <c r="G277" s="22"/>
      <c r="H277" s="17"/>
      <c r="I277" s="21"/>
      <c r="J277" s="22"/>
      <c r="K277" s="17"/>
      <c r="L277" s="21"/>
      <c r="M277" s="22"/>
      <c r="N277" s="23"/>
      <c r="O277" s="24"/>
      <c r="P277" s="24"/>
      <c r="Q277"/>
      <c r="R277"/>
      <c r="S277" s="48"/>
      <c r="T277" s="35"/>
      <c r="U277" s="35"/>
      <c r="V277" s="35"/>
      <c r="W277" s="35"/>
      <c r="X277" s="35"/>
      <c r="Y277" s="35"/>
      <c r="Z277" s="35"/>
      <c r="AA277" s="35"/>
      <c r="AB277" s="35"/>
      <c r="AC277" s="35"/>
      <c r="AD277" s="36"/>
      <c r="AE277" s="36"/>
      <c r="AF277"/>
      <c r="AG277"/>
      <c r="AH277" s="41"/>
      <c r="AI277" s="36"/>
      <c r="AJ277"/>
      <c r="AK277" s="35"/>
      <c r="AL277" s="35"/>
    </row>
    <row r="278" spans="1:38" ht="15" x14ac:dyDescent="0.25">
      <c r="A278"/>
      <c r="B278"/>
      <c r="C278"/>
      <c r="D278" s="20"/>
      <c r="E278" s="17"/>
      <c r="F278" s="21"/>
      <c r="G278" s="22"/>
      <c r="H278" s="17"/>
      <c r="I278" s="21"/>
      <c r="J278" s="22"/>
      <c r="K278" s="17"/>
      <c r="L278" s="21"/>
      <c r="M278" s="22"/>
      <c r="N278" s="23"/>
      <c r="O278" s="24"/>
      <c r="P278" s="24"/>
      <c r="Q278"/>
      <c r="R278"/>
      <c r="S278" s="48"/>
      <c r="T278" s="35"/>
      <c r="U278" s="35"/>
      <c r="V278" s="35"/>
      <c r="W278" s="35"/>
      <c r="X278" s="35"/>
      <c r="Y278" s="35"/>
      <c r="Z278" s="35"/>
      <c r="AA278" s="35"/>
      <c r="AB278" s="35"/>
      <c r="AC278" s="35"/>
      <c r="AD278" s="36"/>
      <c r="AE278" s="36"/>
      <c r="AF278"/>
      <c r="AG278"/>
      <c r="AH278" s="41"/>
      <c r="AI278" s="36"/>
      <c r="AJ278"/>
      <c r="AK278" s="35"/>
      <c r="AL278" s="35"/>
    </row>
    <row r="279" spans="1:38" ht="15" x14ac:dyDescent="0.25">
      <c r="A279"/>
      <c r="B279"/>
      <c r="C279"/>
      <c r="D279" s="20"/>
      <c r="E279" s="17"/>
      <c r="F279" s="21"/>
      <c r="G279" s="22"/>
      <c r="H279" s="17"/>
      <c r="I279" s="21"/>
      <c r="J279" s="22"/>
      <c r="K279" s="17"/>
      <c r="L279" s="21"/>
      <c r="M279" s="22"/>
      <c r="N279" s="23"/>
      <c r="O279" s="24"/>
      <c r="P279" s="24"/>
      <c r="Q279"/>
      <c r="R279"/>
      <c r="S279" s="48"/>
      <c r="T279" s="35"/>
      <c r="U279" s="35"/>
      <c r="V279" s="35"/>
      <c r="W279" s="35"/>
      <c r="X279" s="35"/>
      <c r="Y279" s="35"/>
      <c r="Z279" s="35"/>
      <c r="AA279" s="35"/>
      <c r="AB279" s="35"/>
      <c r="AC279" s="35"/>
      <c r="AD279" s="36"/>
      <c r="AE279" s="36"/>
      <c r="AF279"/>
      <c r="AG279"/>
      <c r="AH279" s="41"/>
      <c r="AI279" s="36"/>
      <c r="AJ279"/>
      <c r="AK279" s="35"/>
      <c r="AL279" s="35"/>
    </row>
    <row r="280" spans="1:38" ht="15" x14ac:dyDescent="0.25">
      <c r="A280"/>
      <c r="B280"/>
      <c r="C280"/>
      <c r="D280" s="20"/>
      <c r="E280" s="17"/>
      <c r="F280" s="21"/>
      <c r="G280" s="22"/>
      <c r="H280" s="17"/>
      <c r="I280" s="21"/>
      <c r="J280" s="22"/>
      <c r="K280" s="17"/>
      <c r="L280" s="21"/>
      <c r="M280" s="22"/>
      <c r="N280" s="23"/>
      <c r="O280" s="24"/>
      <c r="P280" s="24"/>
      <c r="Q280"/>
      <c r="R280"/>
      <c r="S280" s="48"/>
      <c r="T280" s="35"/>
      <c r="U280" s="35"/>
      <c r="V280" s="35"/>
      <c r="W280" s="35"/>
      <c r="X280" s="35"/>
      <c r="Y280" s="35"/>
      <c r="Z280" s="35"/>
      <c r="AA280" s="35"/>
      <c r="AB280" s="35"/>
      <c r="AC280" s="35"/>
      <c r="AD280" s="36"/>
      <c r="AE280" s="36"/>
      <c r="AF280"/>
      <c r="AG280"/>
      <c r="AH280" s="41"/>
      <c r="AI280" s="36"/>
      <c r="AJ280"/>
      <c r="AK280" s="35"/>
      <c r="AL280" s="35"/>
    </row>
    <row r="281" spans="1:38" ht="15" x14ac:dyDescent="0.25">
      <c r="A281"/>
      <c r="B281"/>
      <c r="C281"/>
      <c r="D281" s="20"/>
      <c r="E281" s="17"/>
      <c r="F281" s="21"/>
      <c r="G281" s="22"/>
      <c r="H281" s="17"/>
      <c r="I281" s="21"/>
      <c r="J281" s="22"/>
      <c r="K281" s="17"/>
      <c r="L281" s="21"/>
      <c r="M281" s="22"/>
      <c r="N281" s="23"/>
      <c r="O281" s="24"/>
      <c r="P281" s="24"/>
      <c r="Q281"/>
      <c r="R281"/>
      <c r="S281" s="48"/>
      <c r="T281" s="35"/>
      <c r="U281" s="35"/>
      <c r="V281" s="35"/>
      <c r="W281" s="35"/>
      <c r="X281" s="35"/>
      <c r="Y281" s="35"/>
      <c r="Z281" s="35"/>
      <c r="AA281" s="35"/>
      <c r="AB281" s="35"/>
      <c r="AC281" s="35"/>
      <c r="AD281" s="36"/>
      <c r="AE281" s="36"/>
      <c r="AF281"/>
      <c r="AG281"/>
      <c r="AH281" s="41"/>
      <c r="AI281" s="36"/>
      <c r="AJ281"/>
      <c r="AK281" s="35"/>
      <c r="AL281" s="35"/>
    </row>
    <row r="282" spans="1:38" ht="15" x14ac:dyDescent="0.25">
      <c r="A282"/>
      <c r="B282"/>
      <c r="C282"/>
      <c r="D282" s="20"/>
      <c r="E282" s="17"/>
      <c r="F282" s="21"/>
      <c r="G282" s="22"/>
      <c r="H282" s="17"/>
      <c r="I282" s="21"/>
      <c r="J282" s="22"/>
      <c r="K282" s="17"/>
      <c r="L282" s="21"/>
      <c r="M282" s="22"/>
      <c r="N282" s="23"/>
      <c r="O282" s="24"/>
      <c r="P282" s="24"/>
      <c r="Q282"/>
      <c r="R282"/>
      <c r="S282" s="48"/>
      <c r="T282" s="35"/>
      <c r="U282" s="35"/>
      <c r="V282" s="35"/>
      <c r="W282" s="35"/>
      <c r="X282" s="35"/>
      <c r="Y282" s="35"/>
      <c r="Z282" s="35"/>
      <c r="AA282" s="35"/>
      <c r="AB282" s="35"/>
      <c r="AC282" s="35"/>
      <c r="AF282"/>
      <c r="AG282"/>
      <c r="AH282" s="41"/>
      <c r="AJ282"/>
    </row>
    <row r="283" spans="1:38" ht="15" x14ac:dyDescent="0.25">
      <c r="A283"/>
      <c r="B283"/>
      <c r="C283"/>
      <c r="D283" s="20"/>
      <c r="E283" s="17"/>
      <c r="F283" s="21"/>
      <c r="G283" s="22"/>
      <c r="H283" s="17"/>
      <c r="I283" s="21"/>
      <c r="J283" s="22"/>
      <c r="K283" s="17"/>
      <c r="L283" s="21"/>
      <c r="M283" s="22"/>
      <c r="N283" s="23"/>
      <c r="O283" s="24"/>
      <c r="P283" s="24"/>
      <c r="Q283"/>
      <c r="R283"/>
      <c r="S283" s="48"/>
      <c r="T283" s="35"/>
      <c r="U283" s="35"/>
      <c r="V283" s="35"/>
      <c r="W283" s="35"/>
      <c r="X283" s="35"/>
      <c r="Y283" s="35"/>
      <c r="Z283" s="35"/>
      <c r="AA283" s="35"/>
      <c r="AB283" s="35"/>
      <c r="AC283" s="35"/>
      <c r="AF283"/>
      <c r="AG283"/>
      <c r="AH283" s="41"/>
      <c r="AJ283"/>
    </row>
    <row r="284" spans="1:38" ht="15" x14ac:dyDescent="0.25">
      <c r="A284"/>
      <c r="B284"/>
      <c r="C284"/>
      <c r="D284" s="20"/>
      <c r="E284" s="17"/>
      <c r="F284" s="21"/>
      <c r="G284" s="22"/>
      <c r="H284" s="17"/>
      <c r="I284" s="21"/>
      <c r="J284" s="22"/>
      <c r="K284" s="17"/>
      <c r="L284" s="21"/>
      <c r="M284" s="22"/>
      <c r="N284" s="23"/>
      <c r="O284" s="24"/>
      <c r="P284" s="24"/>
      <c r="Q284"/>
      <c r="R284"/>
      <c r="S284" s="48"/>
      <c r="T284" s="35"/>
      <c r="U284" s="35"/>
      <c r="V284" s="35"/>
      <c r="W284" s="35"/>
      <c r="X284" s="35"/>
      <c r="Y284" s="35"/>
      <c r="Z284" s="35"/>
      <c r="AA284" s="35"/>
      <c r="AB284" s="35"/>
      <c r="AC284" s="35"/>
      <c r="AF284"/>
      <c r="AG284"/>
      <c r="AH284" s="41"/>
      <c r="AJ284"/>
    </row>
    <row r="285" spans="1:38" ht="15" x14ac:dyDescent="0.25">
      <c r="A285"/>
      <c r="B285"/>
      <c r="C285"/>
      <c r="D285" s="20"/>
      <c r="E285" s="17"/>
      <c r="F285" s="21"/>
      <c r="G285" s="22"/>
      <c r="H285" s="17"/>
      <c r="I285" s="21"/>
      <c r="J285" s="22"/>
      <c r="K285" s="17"/>
      <c r="L285" s="21"/>
      <c r="M285" s="22"/>
      <c r="N285" s="23"/>
      <c r="O285" s="24"/>
      <c r="P285" s="24"/>
      <c r="Q285"/>
      <c r="R285"/>
      <c r="S285" s="48"/>
      <c r="T285" s="35"/>
      <c r="U285" s="35"/>
      <c r="V285" s="35"/>
      <c r="W285" s="35"/>
      <c r="X285" s="35"/>
      <c r="Y285" s="35"/>
      <c r="Z285" s="35"/>
      <c r="AA285" s="35"/>
      <c r="AB285" s="35"/>
      <c r="AC285" s="35"/>
      <c r="AF285"/>
      <c r="AG285"/>
      <c r="AH285" s="41"/>
      <c r="AJ285"/>
    </row>
    <row r="286" spans="1:38" ht="15" x14ac:dyDescent="0.25">
      <c r="A286"/>
      <c r="B286"/>
      <c r="C286"/>
      <c r="D286" s="20"/>
      <c r="E286" s="17"/>
      <c r="F286" s="21"/>
      <c r="G286" s="22"/>
      <c r="H286" s="17"/>
      <c r="I286" s="21"/>
      <c r="J286" s="22"/>
      <c r="K286" s="17"/>
      <c r="L286" s="21"/>
      <c r="M286" s="22"/>
      <c r="N286" s="23"/>
      <c r="O286" s="24"/>
      <c r="P286" s="24"/>
      <c r="Q286"/>
      <c r="R286"/>
      <c r="S286" s="48"/>
      <c r="T286" s="35"/>
      <c r="U286" s="35"/>
      <c r="V286" s="35"/>
      <c r="W286" s="35"/>
      <c r="X286" s="35"/>
      <c r="Y286" s="35"/>
      <c r="Z286" s="35"/>
      <c r="AA286" s="35"/>
      <c r="AB286" s="35"/>
      <c r="AC286" s="35"/>
      <c r="AF286"/>
      <c r="AG286"/>
      <c r="AH286" s="41"/>
      <c r="AJ286"/>
    </row>
    <row r="287" spans="1:38" ht="15" x14ac:dyDescent="0.25">
      <c r="A287"/>
      <c r="B287"/>
      <c r="C287"/>
      <c r="D287" s="20"/>
      <c r="E287" s="17"/>
      <c r="F287" s="21"/>
      <c r="G287" s="22"/>
      <c r="H287" s="17"/>
      <c r="I287" s="21"/>
      <c r="J287" s="22"/>
      <c r="K287" s="17"/>
      <c r="L287" s="21"/>
      <c r="M287" s="22"/>
      <c r="N287" s="23"/>
      <c r="O287" s="24"/>
      <c r="P287" s="24"/>
      <c r="Q287"/>
      <c r="R287"/>
      <c r="S287" s="48"/>
      <c r="T287" s="35"/>
      <c r="U287" s="35"/>
      <c r="V287" s="35"/>
      <c r="W287" s="35"/>
      <c r="X287" s="35"/>
      <c r="Y287" s="35"/>
      <c r="Z287" s="35"/>
      <c r="AA287" s="35"/>
      <c r="AB287" s="35"/>
      <c r="AC287" s="35"/>
      <c r="AF287"/>
      <c r="AG287"/>
      <c r="AH287" s="41"/>
      <c r="AJ287"/>
    </row>
    <row r="288" spans="1:38" ht="15" x14ac:dyDescent="0.25">
      <c r="A288"/>
      <c r="B288"/>
      <c r="C288"/>
      <c r="D288" s="20"/>
      <c r="E288" s="17"/>
      <c r="F288" s="21"/>
      <c r="G288" s="22"/>
      <c r="H288" s="17"/>
      <c r="I288" s="21"/>
      <c r="J288" s="22"/>
      <c r="K288" s="17"/>
      <c r="L288" s="21"/>
      <c r="M288" s="22"/>
      <c r="N288" s="23"/>
      <c r="O288" s="24"/>
      <c r="P288" s="24"/>
      <c r="Q288"/>
      <c r="R288"/>
      <c r="S288" s="48"/>
      <c r="T288" s="35"/>
      <c r="U288" s="35"/>
      <c r="V288" s="35"/>
      <c r="W288" s="35"/>
      <c r="X288" s="35"/>
      <c r="Y288" s="35"/>
      <c r="Z288" s="35"/>
      <c r="AA288" s="35"/>
      <c r="AB288" s="35"/>
      <c r="AC288" s="35"/>
      <c r="AF288"/>
      <c r="AG288"/>
      <c r="AH288" s="41"/>
      <c r="AJ288"/>
    </row>
    <row r="289" spans="1:36" ht="15" x14ac:dyDescent="0.25">
      <c r="A289"/>
      <c r="B289"/>
      <c r="C289"/>
      <c r="D289" s="20"/>
      <c r="E289" s="17"/>
      <c r="F289" s="21"/>
      <c r="G289" s="22"/>
      <c r="H289" s="17"/>
      <c r="I289" s="21"/>
      <c r="J289" s="22"/>
      <c r="K289" s="17"/>
      <c r="L289" s="21"/>
      <c r="M289" s="22"/>
      <c r="N289" s="23"/>
      <c r="O289" s="24"/>
      <c r="P289" s="24"/>
      <c r="Q289"/>
      <c r="R289"/>
      <c r="S289" s="48"/>
      <c r="T289" s="35"/>
      <c r="U289" s="35"/>
      <c r="V289" s="35"/>
      <c r="W289" s="35"/>
      <c r="X289" s="35"/>
      <c r="Y289" s="35"/>
      <c r="Z289" s="35"/>
      <c r="AA289" s="35"/>
      <c r="AB289" s="35"/>
      <c r="AC289" s="35"/>
      <c r="AF289"/>
      <c r="AG289"/>
      <c r="AH289" s="41"/>
      <c r="AJ289"/>
    </row>
    <row r="290" spans="1:36" ht="15" x14ac:dyDescent="0.25">
      <c r="A290"/>
      <c r="B290"/>
      <c r="C290"/>
      <c r="D290" s="20"/>
      <c r="E290" s="17"/>
      <c r="F290" s="21"/>
      <c r="G290" s="22"/>
      <c r="H290" s="17"/>
      <c r="I290" s="21"/>
      <c r="J290" s="22"/>
      <c r="K290" s="17"/>
      <c r="L290" s="21"/>
      <c r="M290" s="22"/>
      <c r="N290" s="23"/>
      <c r="O290" s="24"/>
      <c r="P290" s="24"/>
      <c r="Q290"/>
      <c r="R290"/>
      <c r="S290" s="48"/>
      <c r="T290" s="35"/>
      <c r="U290" s="35"/>
      <c r="V290" s="35"/>
      <c r="W290" s="35"/>
      <c r="X290" s="35"/>
      <c r="Y290" s="35"/>
      <c r="Z290" s="35"/>
      <c r="AA290" s="35"/>
      <c r="AB290" s="35"/>
      <c r="AC290" s="35"/>
      <c r="AF290"/>
      <c r="AG290"/>
      <c r="AH290" s="41"/>
      <c r="AJ290"/>
    </row>
    <row r="291" spans="1:36" ht="15" x14ac:dyDescent="0.25">
      <c r="A291"/>
      <c r="B291"/>
      <c r="C291"/>
      <c r="D291" s="20"/>
      <c r="E291" s="17"/>
      <c r="F291" s="21"/>
      <c r="G291" s="22"/>
      <c r="H291" s="17"/>
      <c r="I291" s="21"/>
      <c r="J291" s="22"/>
      <c r="K291" s="17"/>
      <c r="L291" s="21"/>
      <c r="M291" s="22"/>
      <c r="N291" s="23"/>
      <c r="O291" s="24"/>
      <c r="P291" s="24"/>
      <c r="Q291"/>
      <c r="R291"/>
      <c r="S291" s="48"/>
      <c r="T291" s="35"/>
      <c r="U291" s="35"/>
      <c r="V291" s="35"/>
      <c r="W291" s="35"/>
      <c r="X291" s="35"/>
      <c r="Y291" s="35"/>
      <c r="Z291" s="35"/>
      <c r="AA291" s="35"/>
      <c r="AB291" s="35"/>
      <c r="AC291" s="35"/>
      <c r="AF291"/>
      <c r="AG291"/>
      <c r="AH291" s="41"/>
      <c r="AJ291"/>
    </row>
    <row r="292" spans="1:36" ht="15" x14ac:dyDescent="0.25">
      <c r="A292"/>
      <c r="B292"/>
      <c r="C292"/>
      <c r="D292" s="20"/>
      <c r="E292" s="17"/>
      <c r="F292" s="21"/>
      <c r="G292" s="22"/>
      <c r="H292" s="17"/>
      <c r="I292" s="21"/>
      <c r="J292" s="22"/>
      <c r="K292" s="17"/>
      <c r="L292" s="21"/>
      <c r="M292" s="22"/>
      <c r="N292" s="23"/>
      <c r="O292" s="24"/>
      <c r="P292" s="24"/>
      <c r="Q292"/>
      <c r="R292"/>
      <c r="S292" s="48"/>
      <c r="T292" s="35"/>
      <c r="U292" s="35"/>
      <c r="V292" s="35"/>
      <c r="W292" s="35"/>
      <c r="X292" s="35"/>
      <c r="Y292" s="35"/>
      <c r="Z292" s="35"/>
      <c r="AA292" s="35"/>
      <c r="AB292" s="35"/>
      <c r="AC292" s="35"/>
      <c r="AF292"/>
      <c r="AG292"/>
      <c r="AH292" s="41"/>
      <c r="AJ292"/>
    </row>
    <row r="293" spans="1:36" s="35" customFormat="1" ht="15" x14ac:dyDescent="0.25">
      <c r="A293"/>
      <c r="B293"/>
      <c r="C293"/>
      <c r="D293" s="20"/>
      <c r="E293" s="17"/>
      <c r="F293" s="21"/>
      <c r="G293" s="22"/>
      <c r="H293" s="17"/>
      <c r="I293" s="21"/>
      <c r="J293" s="22"/>
      <c r="K293" s="17"/>
      <c r="L293" s="21"/>
      <c r="M293" s="22"/>
      <c r="N293" s="23"/>
      <c r="O293" s="24"/>
      <c r="P293" s="24"/>
      <c r="Q293"/>
      <c r="R293"/>
      <c r="S293" s="48"/>
      <c r="AD293" s="36"/>
      <c r="AF293"/>
      <c r="AG293"/>
      <c r="AH293" s="41"/>
      <c r="AI293" s="36"/>
      <c r="AJ293"/>
    </row>
    <row r="294" spans="1:36" ht="15" x14ac:dyDescent="0.25">
      <c r="A294"/>
      <c r="B294"/>
      <c r="C294"/>
      <c r="D294" s="20"/>
      <c r="E294" s="17"/>
      <c r="F294" s="21"/>
      <c r="G294" s="22"/>
      <c r="H294" s="17"/>
      <c r="I294" s="21"/>
      <c r="J294" s="22"/>
      <c r="K294" s="17"/>
      <c r="L294" s="21"/>
      <c r="M294" s="22"/>
      <c r="N294" s="23"/>
      <c r="O294" s="24"/>
      <c r="P294" s="24"/>
      <c r="Q294"/>
      <c r="R294"/>
      <c r="S294" s="48"/>
      <c r="T294" s="35"/>
      <c r="U294" s="35"/>
      <c r="V294" s="35"/>
      <c r="W294" s="35"/>
      <c r="X294" s="35"/>
      <c r="Y294" s="35"/>
      <c r="Z294" s="35"/>
      <c r="AA294" s="35"/>
      <c r="AB294" s="35"/>
      <c r="AC294" s="35"/>
      <c r="AF294"/>
      <c r="AG294"/>
      <c r="AH294" s="41"/>
      <c r="AJ294"/>
    </row>
    <row r="295" spans="1:36" ht="15" x14ac:dyDescent="0.25">
      <c r="A295"/>
      <c r="B295"/>
      <c r="C295"/>
      <c r="D295" s="20"/>
      <c r="E295" s="17"/>
      <c r="F295" s="21"/>
      <c r="G295" s="22"/>
      <c r="H295" s="17"/>
      <c r="I295" s="21"/>
      <c r="J295" s="22"/>
      <c r="K295" s="17"/>
      <c r="L295" s="21"/>
      <c r="M295" s="22"/>
      <c r="N295" s="23"/>
      <c r="O295" s="24"/>
      <c r="P295" s="24"/>
      <c r="Q295"/>
      <c r="R295"/>
      <c r="S295" s="48"/>
      <c r="T295" s="35"/>
      <c r="U295" s="35"/>
      <c r="V295" s="35"/>
      <c r="W295" s="35"/>
      <c r="X295" s="35"/>
      <c r="Y295" s="35"/>
      <c r="Z295" s="35"/>
      <c r="AA295" s="35"/>
      <c r="AB295" s="35"/>
      <c r="AC295" s="35"/>
      <c r="AF295"/>
      <c r="AG295"/>
      <c r="AH295" s="41"/>
      <c r="AJ295"/>
    </row>
    <row r="296" spans="1:36" ht="15" x14ac:dyDescent="0.25">
      <c r="A296"/>
      <c r="B296"/>
      <c r="C296"/>
      <c r="D296" s="20"/>
      <c r="E296" s="17"/>
      <c r="F296" s="21"/>
      <c r="G296" s="22"/>
      <c r="H296" s="17"/>
      <c r="I296" s="21"/>
      <c r="J296" s="22"/>
      <c r="K296" s="17"/>
      <c r="L296" s="21"/>
      <c r="M296" s="22"/>
      <c r="N296" s="23"/>
      <c r="O296" s="24"/>
      <c r="P296" s="24"/>
      <c r="Q296"/>
      <c r="R296"/>
      <c r="S296" s="48"/>
      <c r="T296" s="35"/>
      <c r="U296" s="35"/>
      <c r="V296" s="35"/>
      <c r="W296" s="35"/>
      <c r="X296" s="35"/>
      <c r="Y296" s="35"/>
      <c r="Z296" s="35"/>
      <c r="AA296" s="35"/>
      <c r="AB296" s="35"/>
      <c r="AC296" s="35"/>
      <c r="AF296"/>
      <c r="AG296"/>
      <c r="AH296" s="41"/>
      <c r="AJ296"/>
    </row>
    <row r="297" spans="1:36" ht="15" x14ac:dyDescent="0.25">
      <c r="A297"/>
      <c r="B297"/>
      <c r="C297"/>
      <c r="D297" s="20"/>
      <c r="E297" s="17"/>
      <c r="F297" s="21"/>
      <c r="G297" s="22"/>
      <c r="H297" s="17"/>
      <c r="I297" s="21"/>
      <c r="J297" s="22"/>
      <c r="K297" s="17"/>
      <c r="L297" s="21"/>
      <c r="M297" s="22"/>
      <c r="N297" s="23"/>
      <c r="O297" s="24"/>
      <c r="P297" s="24"/>
      <c r="Q297"/>
      <c r="R297"/>
      <c r="S297" s="48"/>
      <c r="T297" s="35"/>
      <c r="U297" s="35"/>
      <c r="V297" s="35"/>
      <c r="W297" s="35"/>
      <c r="X297" s="35"/>
      <c r="Y297" s="35"/>
      <c r="Z297" s="35"/>
      <c r="AA297" s="35"/>
      <c r="AB297" s="35"/>
      <c r="AC297" s="35"/>
      <c r="AF297"/>
      <c r="AG297"/>
      <c r="AH297" s="41"/>
      <c r="AJ297"/>
    </row>
    <row r="298" spans="1:36" ht="15" x14ac:dyDescent="0.25">
      <c r="A298"/>
      <c r="B298"/>
      <c r="C298"/>
      <c r="D298" s="20"/>
      <c r="E298" s="17"/>
      <c r="F298" s="21"/>
      <c r="G298" s="22"/>
      <c r="H298" s="17"/>
      <c r="I298" s="21"/>
      <c r="J298" s="22"/>
      <c r="K298" s="17"/>
      <c r="L298" s="21"/>
      <c r="M298" s="22"/>
      <c r="N298" s="23"/>
      <c r="O298" s="24"/>
      <c r="P298" s="24"/>
      <c r="Q298"/>
      <c r="R298"/>
      <c r="S298" s="48"/>
      <c r="T298" s="35"/>
      <c r="U298" s="35"/>
      <c r="V298" s="35"/>
      <c r="W298" s="35"/>
      <c r="X298" s="35"/>
      <c r="Y298" s="35"/>
      <c r="Z298" s="35"/>
      <c r="AA298" s="35"/>
      <c r="AB298" s="35"/>
      <c r="AC298" s="35"/>
      <c r="AF298"/>
      <c r="AG298"/>
      <c r="AH298" s="41"/>
      <c r="AJ298"/>
    </row>
    <row r="299" spans="1:36" ht="15" x14ac:dyDescent="0.25">
      <c r="A299"/>
      <c r="B299"/>
      <c r="C299"/>
      <c r="D299" s="20"/>
      <c r="E299" s="17"/>
      <c r="F299" s="21"/>
      <c r="G299" s="22"/>
      <c r="H299" s="17"/>
      <c r="I299" s="21"/>
      <c r="J299" s="22"/>
      <c r="K299" s="17"/>
      <c r="L299" s="21"/>
      <c r="M299" s="22"/>
      <c r="N299" s="23"/>
      <c r="O299" s="24"/>
      <c r="P299" s="24"/>
      <c r="Q299"/>
      <c r="R299"/>
      <c r="S299" s="48"/>
      <c r="T299" s="35"/>
      <c r="U299" s="35"/>
      <c r="V299" s="35"/>
      <c r="W299" s="35"/>
      <c r="X299" s="35"/>
      <c r="Y299" s="35"/>
      <c r="Z299" s="35"/>
      <c r="AA299" s="35"/>
      <c r="AB299" s="35"/>
      <c r="AC299" s="35"/>
      <c r="AF299"/>
      <c r="AG299"/>
      <c r="AH299" s="41"/>
      <c r="AJ299"/>
    </row>
    <row r="300" spans="1:36" ht="15" x14ac:dyDescent="0.25">
      <c r="A300"/>
      <c r="B300"/>
      <c r="C300"/>
      <c r="D300" s="20"/>
      <c r="E300" s="17"/>
      <c r="F300" s="21"/>
      <c r="G300" s="22"/>
      <c r="H300" s="17"/>
      <c r="I300" s="21"/>
      <c r="J300" s="22"/>
      <c r="K300" s="17"/>
      <c r="L300" s="21"/>
      <c r="M300" s="22"/>
      <c r="N300" s="23"/>
      <c r="O300" s="24"/>
      <c r="P300" s="24"/>
      <c r="Q300"/>
      <c r="R300"/>
      <c r="S300" s="48"/>
      <c r="T300" s="35"/>
      <c r="U300" s="35"/>
      <c r="V300" s="35"/>
      <c r="W300" s="35"/>
      <c r="X300" s="35"/>
      <c r="Y300" s="35"/>
      <c r="Z300" s="35"/>
      <c r="AA300" s="35"/>
      <c r="AB300" s="35"/>
      <c r="AC300" s="35"/>
      <c r="AF300"/>
      <c r="AG300"/>
      <c r="AH300" s="41"/>
      <c r="AJ300"/>
    </row>
    <row r="301" spans="1:36" s="35" customFormat="1" ht="15" x14ac:dyDescent="0.25">
      <c r="A301"/>
      <c r="B301"/>
      <c r="C301"/>
      <c r="D301" s="20"/>
      <c r="E301" s="17"/>
      <c r="F301" s="21"/>
      <c r="G301" s="22"/>
      <c r="H301" s="17"/>
      <c r="I301" s="21"/>
      <c r="J301" s="22"/>
      <c r="K301" s="17"/>
      <c r="L301" s="21"/>
      <c r="M301" s="22"/>
      <c r="N301" s="23"/>
      <c r="O301" s="24"/>
      <c r="P301" s="24"/>
      <c r="Q301"/>
      <c r="R301"/>
      <c r="S301" s="48"/>
      <c r="AD301" s="36"/>
      <c r="AF301"/>
      <c r="AG301"/>
      <c r="AH301" s="41"/>
      <c r="AI301" s="36"/>
      <c r="AJ301"/>
    </row>
    <row r="302" spans="1:36" ht="15" x14ac:dyDescent="0.25">
      <c r="A302"/>
      <c r="B302"/>
      <c r="C302"/>
      <c r="D302" s="20"/>
      <c r="E302" s="17"/>
      <c r="F302" s="21"/>
      <c r="G302" s="22"/>
      <c r="H302" s="17"/>
      <c r="I302" s="21"/>
      <c r="J302" s="22"/>
      <c r="K302" s="17"/>
      <c r="L302" s="21"/>
      <c r="M302" s="22"/>
      <c r="N302" s="23"/>
      <c r="O302" s="24"/>
      <c r="P302" s="24"/>
      <c r="Q302"/>
      <c r="R302"/>
      <c r="S302" s="48"/>
      <c r="T302" s="35"/>
      <c r="U302" s="35"/>
      <c r="V302" s="35"/>
      <c r="W302" s="35"/>
      <c r="X302" s="35"/>
      <c r="Y302" s="35"/>
      <c r="Z302" s="35"/>
      <c r="AA302" s="35"/>
      <c r="AB302" s="35"/>
      <c r="AC302" s="35"/>
      <c r="AF302"/>
      <c r="AG302"/>
      <c r="AH302" s="41"/>
      <c r="AJ302"/>
    </row>
    <row r="303" spans="1:36" ht="15" x14ac:dyDescent="0.25">
      <c r="A303"/>
      <c r="B303"/>
      <c r="C303"/>
      <c r="D303" s="20"/>
      <c r="E303" s="17"/>
      <c r="F303" s="21"/>
      <c r="G303" s="22"/>
      <c r="H303" s="17"/>
      <c r="I303" s="21"/>
      <c r="J303" s="22"/>
      <c r="K303" s="17"/>
      <c r="L303" s="21"/>
      <c r="M303" s="22"/>
      <c r="N303" s="23"/>
      <c r="O303" s="24"/>
      <c r="P303" s="24"/>
      <c r="Q303"/>
      <c r="R303"/>
      <c r="S303" s="48"/>
      <c r="T303" s="35"/>
      <c r="U303" s="35"/>
      <c r="V303" s="35"/>
      <c r="W303" s="35"/>
      <c r="X303" s="35"/>
      <c r="Y303" s="35"/>
      <c r="Z303" s="35"/>
      <c r="AA303" s="35"/>
      <c r="AB303" s="35"/>
      <c r="AC303" s="35"/>
      <c r="AF303"/>
      <c r="AG303"/>
      <c r="AH303" s="41"/>
      <c r="AJ303"/>
    </row>
    <row r="304" spans="1:36" s="35" customFormat="1" ht="15" x14ac:dyDescent="0.25">
      <c r="A304"/>
      <c r="B304"/>
      <c r="C304"/>
      <c r="D304" s="20"/>
      <c r="E304" s="17"/>
      <c r="F304" s="21"/>
      <c r="G304" s="22"/>
      <c r="H304" s="17"/>
      <c r="I304" s="21"/>
      <c r="J304" s="22"/>
      <c r="K304" s="17"/>
      <c r="L304" s="21"/>
      <c r="M304" s="22"/>
      <c r="N304" s="23"/>
      <c r="O304" s="24"/>
      <c r="P304" s="24"/>
      <c r="Q304"/>
      <c r="R304"/>
      <c r="S304" s="48"/>
      <c r="AD304" s="36"/>
      <c r="AF304"/>
      <c r="AG304"/>
      <c r="AH304" s="41"/>
      <c r="AI304" s="36"/>
      <c r="AJ304"/>
    </row>
    <row r="305" spans="1:36" ht="15" x14ac:dyDescent="0.25">
      <c r="A305"/>
      <c r="B305"/>
      <c r="C305"/>
      <c r="D305" s="20"/>
      <c r="E305" s="17"/>
      <c r="F305" s="21"/>
      <c r="G305" s="22"/>
      <c r="H305" s="17"/>
      <c r="I305" s="21"/>
      <c r="J305" s="22"/>
      <c r="K305" s="17"/>
      <c r="L305" s="21"/>
      <c r="M305" s="22"/>
      <c r="N305" s="23"/>
      <c r="O305" s="24"/>
      <c r="P305" s="24"/>
      <c r="Q305"/>
      <c r="R305"/>
      <c r="S305" s="48"/>
      <c r="T305" s="35"/>
      <c r="U305" s="35"/>
      <c r="V305" s="35"/>
      <c r="W305" s="35"/>
      <c r="X305" s="35"/>
      <c r="Y305" s="35"/>
      <c r="Z305" s="35"/>
      <c r="AA305" s="35"/>
      <c r="AB305" s="35"/>
      <c r="AC305" s="35"/>
      <c r="AF305"/>
      <c r="AG305"/>
      <c r="AH305" s="41"/>
      <c r="AJ305"/>
    </row>
    <row r="306" spans="1:36" ht="15" x14ac:dyDescent="0.25">
      <c r="A306"/>
      <c r="B306"/>
      <c r="C306"/>
      <c r="D306" s="20"/>
      <c r="E306" s="17"/>
      <c r="F306" s="21"/>
      <c r="G306" s="22"/>
      <c r="H306" s="17"/>
      <c r="I306" s="21"/>
      <c r="J306" s="22"/>
      <c r="K306" s="17"/>
      <c r="L306" s="21"/>
      <c r="M306" s="22"/>
      <c r="N306" s="23"/>
      <c r="O306" s="24"/>
      <c r="P306" s="24"/>
      <c r="Q306"/>
      <c r="R306"/>
      <c r="S306" s="48"/>
      <c r="T306" s="35"/>
      <c r="U306" s="35"/>
      <c r="V306" s="35"/>
      <c r="W306" s="35"/>
      <c r="X306" s="35"/>
      <c r="Y306" s="35"/>
      <c r="Z306" s="35"/>
      <c r="AA306" s="35"/>
      <c r="AB306" s="35"/>
      <c r="AC306" s="35"/>
      <c r="AF306"/>
      <c r="AG306"/>
      <c r="AH306" s="41"/>
      <c r="AJ306"/>
    </row>
    <row r="307" spans="1:36" ht="15" x14ac:dyDescent="0.25">
      <c r="A307"/>
      <c r="B307"/>
      <c r="C307"/>
      <c r="D307" s="20"/>
      <c r="E307" s="17"/>
      <c r="F307" s="21"/>
      <c r="G307" s="22"/>
      <c r="H307" s="17"/>
      <c r="I307" s="21"/>
      <c r="J307" s="22"/>
      <c r="K307" s="17"/>
      <c r="L307" s="21"/>
      <c r="M307" s="22"/>
      <c r="N307" s="23"/>
      <c r="O307" s="24"/>
      <c r="P307" s="24"/>
      <c r="Q307"/>
      <c r="R307"/>
      <c r="S307" s="48"/>
      <c r="T307" s="35"/>
      <c r="U307" s="35"/>
      <c r="V307" s="35"/>
      <c r="W307" s="35"/>
      <c r="X307" s="35"/>
      <c r="Y307" s="35"/>
      <c r="Z307" s="35"/>
      <c r="AA307" s="35"/>
      <c r="AB307" s="35"/>
      <c r="AC307" s="35"/>
      <c r="AF307"/>
      <c r="AG307"/>
      <c r="AH307" s="41"/>
      <c r="AJ307"/>
    </row>
    <row r="308" spans="1:36" ht="15" x14ac:dyDescent="0.25">
      <c r="A308"/>
      <c r="B308"/>
      <c r="C308"/>
      <c r="D308" s="20"/>
      <c r="E308" s="17"/>
      <c r="F308" s="21"/>
      <c r="G308" s="22"/>
      <c r="H308" s="17"/>
      <c r="I308" s="21"/>
      <c r="J308" s="22"/>
      <c r="K308" s="17"/>
      <c r="L308" s="21"/>
      <c r="M308" s="22"/>
      <c r="N308" s="23"/>
      <c r="O308" s="24"/>
      <c r="P308" s="24"/>
      <c r="Q308"/>
      <c r="R308"/>
      <c r="S308" s="48"/>
      <c r="T308" s="35"/>
      <c r="U308" s="35"/>
      <c r="V308" s="35"/>
      <c r="W308" s="35"/>
      <c r="X308" s="35"/>
      <c r="Y308" s="35"/>
      <c r="Z308" s="35"/>
      <c r="AA308" s="35"/>
      <c r="AB308" s="35"/>
      <c r="AC308" s="35"/>
      <c r="AF308"/>
      <c r="AG308"/>
      <c r="AH308" s="41"/>
      <c r="AJ308"/>
    </row>
    <row r="309" spans="1:36" ht="15" x14ac:dyDescent="0.25">
      <c r="A309"/>
      <c r="B309"/>
      <c r="C309"/>
      <c r="D309" s="20"/>
      <c r="E309" s="17"/>
      <c r="F309" s="21"/>
      <c r="G309" s="22"/>
      <c r="H309" s="17"/>
      <c r="I309" s="21"/>
      <c r="J309" s="22"/>
      <c r="K309" s="17"/>
      <c r="L309" s="21"/>
      <c r="M309" s="22"/>
      <c r="N309" s="23"/>
      <c r="O309" s="24"/>
      <c r="P309" s="24"/>
      <c r="Q309"/>
      <c r="R309"/>
      <c r="S309" s="48"/>
      <c r="T309" s="35"/>
      <c r="U309" s="35"/>
      <c r="V309" s="35"/>
      <c r="W309" s="35"/>
      <c r="X309" s="35"/>
      <c r="Y309" s="35"/>
      <c r="Z309" s="35"/>
      <c r="AA309" s="35"/>
      <c r="AB309" s="35"/>
      <c r="AC309" s="35"/>
      <c r="AF309"/>
      <c r="AG309"/>
      <c r="AH309" s="41"/>
      <c r="AJ309"/>
    </row>
    <row r="310" spans="1:36" s="35" customFormat="1" ht="15" x14ac:dyDescent="0.25">
      <c r="A310"/>
      <c r="B310"/>
      <c r="C310"/>
      <c r="D310" s="20"/>
      <c r="E310" s="17"/>
      <c r="F310" s="21"/>
      <c r="G310" s="22"/>
      <c r="H310" s="17"/>
      <c r="I310" s="21"/>
      <c r="J310" s="22"/>
      <c r="K310" s="17"/>
      <c r="L310" s="21"/>
      <c r="M310" s="22"/>
      <c r="N310" s="23"/>
      <c r="O310" s="24"/>
      <c r="P310" s="24"/>
      <c r="Q310"/>
      <c r="R310"/>
      <c r="S310" s="48"/>
      <c r="AD310" s="36"/>
      <c r="AF310"/>
      <c r="AG310"/>
      <c r="AH310" s="41"/>
      <c r="AI310" s="36"/>
      <c r="AJ310"/>
    </row>
    <row r="311" spans="1:36" s="35" customFormat="1" ht="15" x14ac:dyDescent="0.25">
      <c r="A311"/>
      <c r="B311"/>
      <c r="C311"/>
      <c r="D311" s="20"/>
      <c r="E311" s="17"/>
      <c r="F311" s="21"/>
      <c r="G311" s="22"/>
      <c r="H311" s="17"/>
      <c r="I311" s="21"/>
      <c r="J311" s="22"/>
      <c r="K311" s="17"/>
      <c r="L311" s="21"/>
      <c r="M311" s="22"/>
      <c r="N311" s="23"/>
      <c r="O311" s="24"/>
      <c r="P311" s="24"/>
      <c r="Q311"/>
      <c r="R311"/>
      <c r="S311" s="48"/>
      <c r="AD311" s="36"/>
      <c r="AF311"/>
      <c r="AG311"/>
      <c r="AH311" s="41"/>
      <c r="AI311" s="36"/>
      <c r="AJ311"/>
    </row>
    <row r="312" spans="1:36" s="35" customFormat="1" ht="15" x14ac:dyDescent="0.25">
      <c r="A312"/>
      <c r="B312"/>
      <c r="C312"/>
      <c r="D312" s="20"/>
      <c r="E312" s="17"/>
      <c r="F312" s="21"/>
      <c r="G312" s="22"/>
      <c r="H312" s="17"/>
      <c r="I312" s="21"/>
      <c r="J312" s="22"/>
      <c r="K312" s="17"/>
      <c r="L312" s="21"/>
      <c r="M312" s="22"/>
      <c r="N312" s="23"/>
      <c r="O312" s="24"/>
      <c r="P312" s="24"/>
      <c r="Q312"/>
      <c r="R312"/>
      <c r="S312" s="48"/>
      <c r="AD312" s="36"/>
      <c r="AF312"/>
      <c r="AG312"/>
      <c r="AH312" s="41"/>
      <c r="AI312" s="36"/>
      <c r="AJ312"/>
    </row>
    <row r="313" spans="1:36" ht="15" x14ac:dyDescent="0.25">
      <c r="A313"/>
      <c r="B313"/>
      <c r="C313"/>
      <c r="D313" s="20"/>
      <c r="E313" s="17"/>
      <c r="F313" s="21"/>
      <c r="G313" s="22"/>
      <c r="H313" s="17"/>
      <c r="I313" s="21"/>
      <c r="J313" s="22"/>
      <c r="K313" s="17"/>
      <c r="L313" s="21"/>
      <c r="M313" s="22"/>
      <c r="N313" s="23"/>
      <c r="O313" s="24"/>
      <c r="P313" s="24"/>
      <c r="Q313"/>
      <c r="R313"/>
      <c r="S313" s="48"/>
      <c r="T313" s="35"/>
      <c r="U313" s="35"/>
      <c r="V313" s="35"/>
      <c r="W313" s="35"/>
      <c r="X313" s="35"/>
      <c r="Y313" s="35"/>
      <c r="Z313" s="35"/>
      <c r="AA313" s="35"/>
      <c r="AB313" s="35"/>
      <c r="AC313" s="35"/>
      <c r="AF313"/>
      <c r="AG313"/>
      <c r="AH313" s="41"/>
      <c r="AJ313"/>
    </row>
    <row r="314" spans="1:36" ht="15" x14ac:dyDescent="0.25">
      <c r="A314"/>
      <c r="B314"/>
      <c r="C314"/>
      <c r="D314" s="20"/>
      <c r="E314" s="17"/>
      <c r="F314" s="21"/>
      <c r="G314" s="22"/>
      <c r="H314" s="17"/>
      <c r="I314" s="21"/>
      <c r="J314" s="22"/>
      <c r="K314" s="17"/>
      <c r="L314" s="21"/>
      <c r="M314" s="22"/>
      <c r="N314" s="23"/>
      <c r="O314" s="24"/>
      <c r="P314" s="24"/>
      <c r="Q314"/>
      <c r="R314"/>
      <c r="S314" s="48"/>
      <c r="T314" s="35"/>
      <c r="U314" s="35"/>
      <c r="V314" s="35"/>
      <c r="W314" s="35"/>
      <c r="X314" s="35"/>
      <c r="Y314" s="35"/>
      <c r="Z314" s="35"/>
      <c r="AA314" s="35"/>
      <c r="AB314" s="35"/>
      <c r="AC314" s="35"/>
      <c r="AF314"/>
      <c r="AG314"/>
      <c r="AH314" s="41"/>
      <c r="AJ314"/>
    </row>
    <row r="315" spans="1:36" ht="15" x14ac:dyDescent="0.25">
      <c r="A315"/>
      <c r="B315"/>
      <c r="C315"/>
      <c r="D315" s="20"/>
      <c r="E315" s="17"/>
      <c r="F315" s="21"/>
      <c r="G315" s="22"/>
      <c r="H315" s="17"/>
      <c r="I315" s="21"/>
      <c r="J315" s="22"/>
      <c r="K315" s="17"/>
      <c r="L315" s="21"/>
      <c r="M315" s="22"/>
      <c r="N315" s="23"/>
      <c r="O315" s="24"/>
      <c r="P315" s="24"/>
      <c r="Q315"/>
      <c r="R315"/>
      <c r="S315" s="48"/>
      <c r="T315" s="35"/>
      <c r="U315" s="35"/>
      <c r="V315" s="35"/>
      <c r="W315" s="35"/>
      <c r="X315" s="35"/>
      <c r="Y315" s="35"/>
      <c r="Z315" s="35"/>
      <c r="AA315" s="35"/>
      <c r="AB315" s="35"/>
      <c r="AC315" s="35"/>
      <c r="AF315"/>
      <c r="AG315"/>
      <c r="AH315" s="41"/>
      <c r="AJ315"/>
    </row>
    <row r="316" spans="1:36" ht="15" x14ac:dyDescent="0.25">
      <c r="A316"/>
      <c r="B316"/>
      <c r="C316"/>
      <c r="D316" s="20"/>
      <c r="E316" s="17"/>
      <c r="F316" s="21"/>
      <c r="G316" s="22"/>
      <c r="H316" s="17"/>
      <c r="I316" s="21"/>
      <c r="J316" s="22"/>
      <c r="K316" s="17"/>
      <c r="L316" s="21"/>
      <c r="M316" s="22"/>
      <c r="N316" s="23"/>
      <c r="O316" s="24"/>
      <c r="P316" s="24"/>
      <c r="Q316"/>
      <c r="R316"/>
      <c r="S316" s="48"/>
      <c r="T316" s="35"/>
      <c r="U316" s="35"/>
      <c r="V316" s="35"/>
      <c r="W316" s="35"/>
      <c r="X316" s="35"/>
      <c r="Y316" s="35"/>
      <c r="Z316" s="35"/>
      <c r="AA316" s="35"/>
      <c r="AB316" s="35"/>
      <c r="AC316" s="35"/>
      <c r="AF316"/>
      <c r="AG316"/>
      <c r="AH316" s="41"/>
      <c r="AJ316"/>
    </row>
    <row r="317" spans="1:36" ht="15" x14ac:dyDescent="0.25">
      <c r="A317"/>
      <c r="B317"/>
      <c r="C317"/>
      <c r="D317" s="20"/>
      <c r="E317" s="17"/>
      <c r="F317" s="21"/>
      <c r="G317" s="22"/>
      <c r="H317" s="17"/>
      <c r="I317" s="21"/>
      <c r="J317" s="22"/>
      <c r="K317" s="17"/>
      <c r="L317" s="21"/>
      <c r="M317" s="22"/>
      <c r="N317" s="23"/>
      <c r="O317" s="24"/>
      <c r="P317" s="24"/>
      <c r="Q317"/>
      <c r="R317"/>
      <c r="S317" s="48"/>
      <c r="T317" s="35"/>
      <c r="U317" s="35"/>
      <c r="V317" s="35"/>
      <c r="W317" s="35"/>
      <c r="X317" s="35"/>
      <c r="Y317" s="35"/>
      <c r="Z317" s="35"/>
      <c r="AA317" s="35"/>
      <c r="AB317" s="35"/>
      <c r="AC317" s="35"/>
      <c r="AF317"/>
      <c r="AG317"/>
      <c r="AH317" s="41"/>
      <c r="AJ317"/>
    </row>
    <row r="318" spans="1:36" ht="15" x14ac:dyDescent="0.25">
      <c r="A318"/>
      <c r="B318"/>
      <c r="C318"/>
      <c r="D318" s="20"/>
      <c r="E318" s="17"/>
      <c r="F318" s="21"/>
      <c r="G318" s="22"/>
      <c r="H318" s="17"/>
      <c r="I318" s="21"/>
      <c r="J318" s="22"/>
      <c r="K318" s="17"/>
      <c r="L318" s="21"/>
      <c r="M318" s="22"/>
      <c r="N318" s="23"/>
      <c r="O318" s="24"/>
      <c r="P318" s="24"/>
      <c r="Q318"/>
      <c r="R318"/>
      <c r="S318" s="48"/>
      <c r="T318" s="35"/>
      <c r="U318" s="35"/>
      <c r="V318" s="35"/>
      <c r="W318" s="35"/>
      <c r="X318" s="35"/>
      <c r="Y318" s="35"/>
      <c r="Z318" s="35"/>
      <c r="AA318" s="35"/>
      <c r="AB318" s="35"/>
      <c r="AC318" s="35"/>
      <c r="AF318"/>
      <c r="AG318"/>
      <c r="AH318" s="41"/>
      <c r="AJ318"/>
    </row>
    <row r="319" spans="1:36" s="35" customFormat="1" ht="15" x14ac:dyDescent="0.25">
      <c r="A319"/>
      <c r="B319"/>
      <c r="C319"/>
      <c r="D319" s="20"/>
      <c r="E319" s="17"/>
      <c r="F319" s="21"/>
      <c r="G319" s="22"/>
      <c r="H319" s="17"/>
      <c r="I319" s="21"/>
      <c r="J319" s="22"/>
      <c r="K319" s="17"/>
      <c r="L319" s="21"/>
      <c r="M319" s="22"/>
      <c r="N319" s="23"/>
      <c r="O319" s="24"/>
      <c r="P319" s="24"/>
      <c r="Q319"/>
      <c r="R319"/>
      <c r="S319" s="48"/>
      <c r="AD319" s="36"/>
      <c r="AF319"/>
      <c r="AG319"/>
      <c r="AH319" s="41"/>
      <c r="AI319" s="36"/>
      <c r="AJ319"/>
    </row>
    <row r="320" spans="1:36" ht="15" x14ac:dyDescent="0.25">
      <c r="A320"/>
      <c r="B320"/>
      <c r="C320"/>
      <c r="D320" s="20"/>
      <c r="E320" s="17"/>
      <c r="F320" s="21"/>
      <c r="G320" s="22"/>
      <c r="H320" s="17"/>
      <c r="I320" s="21"/>
      <c r="J320" s="22"/>
      <c r="K320" s="17"/>
      <c r="L320" s="21"/>
      <c r="M320" s="22"/>
      <c r="N320" s="23"/>
      <c r="O320" s="24"/>
      <c r="P320" s="24"/>
      <c r="Q320"/>
      <c r="R320"/>
      <c r="S320" s="48"/>
      <c r="T320" s="35"/>
      <c r="U320" s="35"/>
      <c r="V320" s="35"/>
      <c r="W320" s="35"/>
      <c r="X320" s="35"/>
      <c r="Y320" s="35"/>
      <c r="Z320" s="35"/>
      <c r="AA320" s="35"/>
      <c r="AB320" s="35"/>
      <c r="AC320" s="35"/>
      <c r="AF320"/>
      <c r="AG320"/>
      <c r="AH320" s="41"/>
      <c r="AJ320"/>
    </row>
    <row r="321" spans="1:36" ht="15" x14ac:dyDescent="0.25">
      <c r="A321"/>
      <c r="B321"/>
      <c r="C321"/>
      <c r="D321" s="20"/>
      <c r="E321" s="17"/>
      <c r="F321" s="21"/>
      <c r="G321" s="22"/>
      <c r="H321" s="17"/>
      <c r="I321" s="21"/>
      <c r="J321" s="22"/>
      <c r="K321" s="17"/>
      <c r="L321" s="21"/>
      <c r="M321" s="22"/>
      <c r="N321" s="23"/>
      <c r="O321" s="24"/>
      <c r="P321" s="24"/>
      <c r="Q321"/>
      <c r="R321"/>
      <c r="S321" s="48"/>
      <c r="T321" s="35"/>
      <c r="U321" s="35"/>
      <c r="V321" s="35"/>
      <c r="W321" s="35"/>
      <c r="X321" s="35"/>
      <c r="Y321" s="35"/>
      <c r="Z321" s="35"/>
      <c r="AA321" s="35"/>
      <c r="AB321" s="35"/>
      <c r="AC321" s="35"/>
      <c r="AF321"/>
      <c r="AG321"/>
      <c r="AH321" s="41"/>
      <c r="AJ321"/>
    </row>
    <row r="322" spans="1:36" ht="15" x14ac:dyDescent="0.25">
      <c r="A322"/>
      <c r="B322"/>
      <c r="C322"/>
      <c r="D322" s="20"/>
      <c r="E322" s="17"/>
      <c r="F322" s="21"/>
      <c r="G322" s="22"/>
      <c r="H322" s="17"/>
      <c r="I322" s="21"/>
      <c r="J322" s="22"/>
      <c r="K322" s="17"/>
      <c r="L322" s="21"/>
      <c r="M322" s="22"/>
      <c r="N322" s="23"/>
      <c r="O322" s="24"/>
      <c r="P322" s="24"/>
      <c r="Q322"/>
      <c r="R322"/>
      <c r="S322" s="48"/>
      <c r="T322" s="35"/>
      <c r="U322" s="35"/>
      <c r="V322" s="35"/>
      <c r="W322" s="35"/>
      <c r="X322" s="35"/>
      <c r="Y322" s="35"/>
      <c r="Z322" s="35"/>
      <c r="AA322" s="35"/>
      <c r="AB322" s="35"/>
      <c r="AC322" s="35"/>
      <c r="AF322"/>
      <c r="AG322"/>
      <c r="AH322" s="41"/>
      <c r="AJ322"/>
    </row>
    <row r="323" spans="1:36" ht="15" x14ac:dyDescent="0.25">
      <c r="A323"/>
      <c r="B323"/>
      <c r="C323"/>
      <c r="D323" s="20"/>
      <c r="E323" s="17"/>
      <c r="F323" s="21"/>
      <c r="G323" s="22"/>
      <c r="H323" s="17"/>
      <c r="I323" s="21"/>
      <c r="J323" s="22"/>
      <c r="K323" s="17"/>
      <c r="L323" s="21"/>
      <c r="M323" s="22"/>
      <c r="N323" s="23"/>
      <c r="O323" s="24"/>
      <c r="P323" s="24"/>
      <c r="Q323"/>
      <c r="R323"/>
      <c r="S323" s="48"/>
      <c r="T323" s="35"/>
      <c r="U323" s="35"/>
      <c r="V323" s="35"/>
      <c r="W323" s="35"/>
      <c r="X323" s="35"/>
      <c r="Y323" s="35"/>
      <c r="Z323" s="35"/>
      <c r="AA323" s="35"/>
      <c r="AB323" s="35"/>
      <c r="AC323" s="35"/>
      <c r="AF323"/>
      <c r="AG323"/>
      <c r="AH323" s="41"/>
      <c r="AJ323"/>
    </row>
    <row r="324" spans="1:36" ht="15" x14ac:dyDescent="0.25">
      <c r="A324"/>
      <c r="B324"/>
      <c r="C324"/>
      <c r="D324" s="20"/>
      <c r="E324" s="17"/>
      <c r="F324" s="21"/>
      <c r="G324" s="22"/>
      <c r="H324" s="17"/>
      <c r="I324" s="21"/>
      <c r="J324" s="22"/>
      <c r="K324" s="17"/>
      <c r="L324" s="21"/>
      <c r="M324" s="22"/>
      <c r="N324" s="23"/>
      <c r="O324" s="24"/>
      <c r="P324" s="24"/>
      <c r="Q324"/>
      <c r="R324"/>
      <c r="S324" s="48"/>
      <c r="T324" s="35"/>
      <c r="U324" s="35"/>
      <c r="V324" s="35"/>
      <c r="W324" s="35"/>
      <c r="X324" s="35"/>
      <c r="Y324" s="35"/>
      <c r="Z324" s="35"/>
      <c r="AA324" s="35"/>
      <c r="AB324" s="35"/>
      <c r="AC324" s="35"/>
      <c r="AF324"/>
      <c r="AG324"/>
      <c r="AH324" s="41"/>
      <c r="AJ324"/>
    </row>
    <row r="325" spans="1:36" ht="15" x14ac:dyDescent="0.25">
      <c r="A325"/>
      <c r="B325"/>
      <c r="C325"/>
      <c r="D325" s="20"/>
      <c r="E325" s="17"/>
      <c r="F325" s="21"/>
      <c r="G325" s="22"/>
      <c r="H325" s="17"/>
      <c r="I325" s="21"/>
      <c r="J325" s="22"/>
      <c r="K325" s="17"/>
      <c r="L325" s="21"/>
      <c r="M325" s="22"/>
      <c r="N325" s="23"/>
      <c r="O325" s="24"/>
      <c r="P325" s="24"/>
      <c r="Q325"/>
      <c r="R325"/>
      <c r="S325" s="48"/>
      <c r="T325" s="35"/>
      <c r="U325" s="35"/>
      <c r="V325" s="35"/>
      <c r="W325" s="35"/>
      <c r="X325" s="35"/>
      <c r="Y325" s="35"/>
      <c r="Z325" s="35"/>
      <c r="AA325" s="35"/>
      <c r="AB325" s="35"/>
      <c r="AC325" s="35"/>
      <c r="AF325"/>
      <c r="AG325"/>
      <c r="AH325" s="41"/>
      <c r="AJ325"/>
    </row>
    <row r="326" spans="1:36" ht="15" x14ac:dyDescent="0.25">
      <c r="A326"/>
      <c r="B326"/>
      <c r="C326"/>
      <c r="D326" s="20"/>
      <c r="E326" s="17"/>
      <c r="F326" s="21"/>
      <c r="G326" s="22"/>
      <c r="H326" s="17"/>
      <c r="I326" s="21"/>
      <c r="J326" s="22"/>
      <c r="K326" s="17"/>
      <c r="L326" s="21"/>
      <c r="M326" s="22"/>
      <c r="N326" s="23"/>
      <c r="O326" s="24"/>
      <c r="P326" s="24"/>
      <c r="Q326"/>
      <c r="R326"/>
      <c r="S326" s="48"/>
      <c r="T326" s="35"/>
      <c r="U326" s="35"/>
      <c r="V326" s="35"/>
      <c r="W326" s="35"/>
      <c r="X326" s="35"/>
      <c r="Y326" s="35"/>
      <c r="Z326" s="35"/>
      <c r="AA326" s="35"/>
      <c r="AB326" s="35"/>
      <c r="AC326" s="35"/>
      <c r="AF326"/>
      <c r="AG326"/>
      <c r="AH326" s="41"/>
      <c r="AJ326"/>
    </row>
    <row r="327" spans="1:36" ht="15" x14ac:dyDescent="0.25">
      <c r="A327"/>
      <c r="B327"/>
      <c r="C327"/>
      <c r="D327" s="20"/>
      <c r="E327" s="17"/>
      <c r="F327" s="21"/>
      <c r="G327" s="22"/>
      <c r="H327" s="17"/>
      <c r="I327" s="21"/>
      <c r="J327" s="22"/>
      <c r="K327" s="17"/>
      <c r="L327" s="21"/>
      <c r="M327" s="22"/>
      <c r="N327" s="23"/>
      <c r="O327" s="24"/>
      <c r="P327" s="24"/>
      <c r="Q327"/>
      <c r="R327"/>
      <c r="S327" s="48"/>
      <c r="T327" s="35"/>
      <c r="U327" s="35"/>
      <c r="V327" s="35"/>
      <c r="W327" s="35"/>
      <c r="X327" s="35"/>
      <c r="Y327" s="35"/>
      <c r="Z327" s="35"/>
      <c r="AA327" s="35"/>
      <c r="AB327" s="35"/>
      <c r="AC327" s="35"/>
      <c r="AF327"/>
      <c r="AG327"/>
      <c r="AH327" s="41"/>
      <c r="AJ327"/>
    </row>
    <row r="328" spans="1:36" ht="15" x14ac:dyDescent="0.25">
      <c r="A328"/>
      <c r="B328"/>
      <c r="C328"/>
      <c r="D328" s="20"/>
      <c r="E328" s="17"/>
      <c r="F328" s="21"/>
      <c r="G328" s="22"/>
      <c r="H328" s="17"/>
      <c r="I328" s="21"/>
      <c r="J328" s="22"/>
      <c r="K328" s="17"/>
      <c r="L328" s="21"/>
      <c r="M328" s="22"/>
      <c r="N328" s="23"/>
      <c r="O328" s="24"/>
      <c r="P328" s="24"/>
      <c r="Q328"/>
      <c r="R328"/>
      <c r="S328" s="48"/>
      <c r="T328" s="35"/>
      <c r="U328" s="35"/>
      <c r="V328" s="35"/>
      <c r="W328" s="35"/>
      <c r="X328" s="35"/>
      <c r="Y328" s="35"/>
      <c r="Z328" s="35"/>
      <c r="AA328" s="35"/>
      <c r="AB328" s="35"/>
      <c r="AC328" s="35"/>
      <c r="AF328"/>
      <c r="AG328"/>
      <c r="AH328" s="41"/>
      <c r="AJ328"/>
    </row>
    <row r="329" spans="1:36" ht="15" x14ac:dyDescent="0.25">
      <c r="A329"/>
      <c r="B329"/>
      <c r="C329"/>
      <c r="D329" s="20"/>
      <c r="E329" s="17"/>
      <c r="F329" s="21"/>
      <c r="G329" s="22"/>
      <c r="H329" s="17"/>
      <c r="I329" s="21"/>
      <c r="J329" s="22"/>
      <c r="K329" s="17"/>
      <c r="L329" s="21"/>
      <c r="M329" s="22"/>
      <c r="N329" s="23"/>
      <c r="O329" s="24"/>
      <c r="P329" s="24"/>
      <c r="Q329"/>
      <c r="R329"/>
      <c r="S329" s="48"/>
      <c r="T329" s="35"/>
      <c r="U329" s="35"/>
      <c r="V329" s="35"/>
      <c r="W329" s="35"/>
      <c r="X329" s="35"/>
      <c r="Y329" s="35"/>
      <c r="Z329" s="35"/>
      <c r="AA329" s="35"/>
      <c r="AB329" s="35"/>
      <c r="AC329" s="35"/>
      <c r="AF329"/>
      <c r="AG329"/>
      <c r="AH329" s="41"/>
      <c r="AJ329"/>
    </row>
    <row r="330" spans="1:36" ht="15" x14ac:dyDescent="0.25">
      <c r="A330"/>
      <c r="B330"/>
      <c r="C330"/>
      <c r="D330" s="20"/>
      <c r="E330" s="17"/>
      <c r="F330" s="21"/>
      <c r="G330" s="22"/>
      <c r="H330" s="17"/>
      <c r="I330" s="21"/>
      <c r="J330" s="22"/>
      <c r="K330" s="17"/>
      <c r="L330" s="21"/>
      <c r="M330" s="22"/>
      <c r="N330" s="23"/>
      <c r="O330" s="24"/>
      <c r="P330" s="24"/>
      <c r="Q330"/>
      <c r="R330"/>
      <c r="S330" s="48"/>
      <c r="T330" s="35"/>
      <c r="U330" s="35"/>
      <c r="V330" s="35"/>
      <c r="W330" s="35"/>
      <c r="X330" s="35"/>
      <c r="Y330" s="35"/>
      <c r="Z330" s="35"/>
      <c r="AA330" s="35"/>
      <c r="AB330" s="35"/>
      <c r="AC330" s="35"/>
      <c r="AF330"/>
      <c r="AG330"/>
      <c r="AH330" s="41"/>
      <c r="AJ330"/>
    </row>
    <row r="331" spans="1:36" ht="15" x14ac:dyDescent="0.25">
      <c r="A331"/>
      <c r="B331"/>
      <c r="C331"/>
      <c r="D331" s="20"/>
      <c r="E331" s="17"/>
      <c r="F331" s="21"/>
      <c r="G331" s="22"/>
      <c r="H331" s="17"/>
      <c r="I331" s="21"/>
      <c r="J331" s="22"/>
      <c r="K331" s="17"/>
      <c r="L331" s="21"/>
      <c r="M331" s="22"/>
      <c r="N331" s="23"/>
      <c r="O331" s="24"/>
      <c r="P331" s="24"/>
      <c r="Q331"/>
      <c r="R331"/>
      <c r="S331" s="48"/>
      <c r="T331" s="35"/>
      <c r="U331" s="35"/>
      <c r="V331" s="35"/>
      <c r="W331" s="35"/>
      <c r="X331" s="35"/>
      <c r="Y331" s="35"/>
      <c r="Z331" s="35"/>
      <c r="AA331" s="35"/>
      <c r="AB331" s="35"/>
      <c r="AC331" s="35"/>
      <c r="AF331"/>
      <c r="AG331"/>
      <c r="AH331" s="41"/>
      <c r="AJ331"/>
    </row>
    <row r="332" spans="1:36" ht="15" x14ac:dyDescent="0.25">
      <c r="A332"/>
      <c r="B332"/>
      <c r="C332"/>
      <c r="D332" s="20"/>
      <c r="E332" s="17"/>
      <c r="F332" s="21"/>
      <c r="G332" s="22"/>
      <c r="H332" s="17"/>
      <c r="I332" s="21"/>
      <c r="J332" s="22"/>
      <c r="K332" s="17"/>
      <c r="L332" s="21"/>
      <c r="M332" s="22"/>
      <c r="N332" s="23"/>
      <c r="O332" s="24"/>
      <c r="P332" s="24"/>
      <c r="Q332"/>
      <c r="R332"/>
      <c r="S332" s="48"/>
      <c r="T332" s="35"/>
      <c r="U332" s="35"/>
      <c r="V332" s="35"/>
      <c r="W332" s="35"/>
      <c r="X332" s="35"/>
      <c r="Y332" s="35"/>
      <c r="Z332" s="35"/>
      <c r="AA332" s="35"/>
      <c r="AB332" s="35"/>
      <c r="AC332" s="35"/>
      <c r="AF332"/>
      <c r="AG332"/>
      <c r="AH332" s="41"/>
      <c r="AJ332"/>
    </row>
    <row r="333" spans="1:36" ht="15" x14ac:dyDescent="0.25">
      <c r="A333"/>
      <c r="B333"/>
      <c r="C333"/>
      <c r="D333" s="20"/>
      <c r="E333" s="17"/>
      <c r="F333" s="21"/>
      <c r="G333" s="22"/>
      <c r="H333" s="17"/>
      <c r="I333" s="21"/>
      <c r="J333" s="22"/>
      <c r="K333" s="17"/>
      <c r="L333" s="21"/>
      <c r="M333" s="22"/>
      <c r="N333" s="23"/>
      <c r="O333" s="24"/>
      <c r="P333" s="24"/>
      <c r="Q333"/>
      <c r="R333"/>
      <c r="S333" s="48"/>
      <c r="T333" s="35"/>
      <c r="U333" s="35"/>
      <c r="V333" s="35"/>
      <c r="W333" s="35"/>
      <c r="X333" s="35"/>
      <c r="Y333" s="35"/>
      <c r="Z333" s="35"/>
      <c r="AA333" s="35"/>
      <c r="AB333" s="35"/>
      <c r="AC333" s="35"/>
      <c r="AF333"/>
      <c r="AG333"/>
      <c r="AH333" s="41"/>
      <c r="AJ333"/>
    </row>
    <row r="334" spans="1:36" ht="15" x14ac:dyDescent="0.25">
      <c r="A334"/>
      <c r="B334"/>
      <c r="C334"/>
      <c r="D334" s="20"/>
      <c r="E334" s="17"/>
      <c r="F334" s="21"/>
      <c r="G334" s="22"/>
      <c r="H334" s="17"/>
      <c r="I334" s="21"/>
      <c r="J334" s="22"/>
      <c r="K334" s="17"/>
      <c r="L334" s="21"/>
      <c r="M334" s="22"/>
      <c r="N334" s="23"/>
      <c r="O334" s="24"/>
      <c r="P334" s="24"/>
      <c r="Q334"/>
      <c r="R334"/>
      <c r="S334" s="48"/>
      <c r="T334" s="35"/>
      <c r="U334" s="35"/>
      <c r="V334" s="35"/>
      <c r="W334" s="35"/>
      <c r="X334" s="35"/>
      <c r="Y334" s="35"/>
      <c r="Z334" s="35"/>
      <c r="AA334" s="35"/>
      <c r="AB334" s="35"/>
      <c r="AC334" s="35"/>
      <c r="AF334"/>
      <c r="AG334"/>
      <c r="AH334" s="41"/>
      <c r="AJ334"/>
    </row>
    <row r="335" spans="1:36" ht="15" x14ac:dyDescent="0.25">
      <c r="A335"/>
      <c r="B335"/>
      <c r="C335"/>
      <c r="D335" s="20"/>
      <c r="E335" s="17"/>
      <c r="F335" s="21"/>
      <c r="G335" s="22"/>
      <c r="H335" s="17"/>
      <c r="I335" s="21"/>
      <c r="J335" s="22"/>
      <c r="K335" s="17"/>
      <c r="L335" s="21"/>
      <c r="M335" s="22"/>
      <c r="N335" s="23"/>
      <c r="O335" s="24"/>
      <c r="P335" s="24"/>
      <c r="Q335"/>
      <c r="R335"/>
      <c r="S335" s="48"/>
      <c r="T335" s="35"/>
      <c r="U335" s="35"/>
      <c r="V335" s="35"/>
      <c r="W335" s="35"/>
      <c r="X335" s="35"/>
      <c r="Y335" s="35"/>
      <c r="Z335" s="35"/>
      <c r="AA335" s="35"/>
      <c r="AB335" s="35"/>
      <c r="AC335" s="35"/>
      <c r="AF335"/>
      <c r="AG335"/>
      <c r="AH335" s="41"/>
      <c r="AJ335"/>
    </row>
    <row r="336" spans="1:36" ht="15" x14ac:dyDescent="0.25">
      <c r="A336"/>
      <c r="B336"/>
      <c r="C336"/>
      <c r="D336" s="20"/>
      <c r="E336" s="17"/>
      <c r="F336" s="21"/>
      <c r="G336" s="22"/>
      <c r="H336" s="17"/>
      <c r="I336" s="21"/>
      <c r="J336" s="22"/>
      <c r="K336" s="17"/>
      <c r="L336" s="21"/>
      <c r="M336" s="22"/>
      <c r="N336" s="23"/>
      <c r="O336" s="24"/>
      <c r="P336" s="24"/>
      <c r="Q336"/>
      <c r="R336"/>
      <c r="S336" s="48"/>
      <c r="T336" s="35"/>
      <c r="U336" s="35"/>
      <c r="V336" s="35"/>
      <c r="W336" s="35"/>
      <c r="X336" s="35"/>
      <c r="Y336" s="35"/>
      <c r="Z336" s="35"/>
      <c r="AA336" s="35"/>
      <c r="AB336" s="35"/>
      <c r="AC336" s="35"/>
      <c r="AF336"/>
      <c r="AG336"/>
      <c r="AH336" s="41"/>
      <c r="AJ336"/>
    </row>
    <row r="337" spans="1:36" ht="15" x14ac:dyDescent="0.25">
      <c r="A337"/>
      <c r="B337"/>
      <c r="C337"/>
      <c r="D337" s="20"/>
      <c r="E337" s="17"/>
      <c r="F337" s="21"/>
      <c r="G337" s="22"/>
      <c r="H337" s="17"/>
      <c r="I337" s="21"/>
      <c r="J337" s="22"/>
      <c r="K337" s="17"/>
      <c r="L337" s="21"/>
      <c r="M337" s="22"/>
      <c r="N337" s="23"/>
      <c r="O337" s="24"/>
      <c r="P337" s="24"/>
      <c r="Q337"/>
      <c r="R337"/>
      <c r="S337" s="48"/>
      <c r="T337" s="35"/>
      <c r="U337" s="35"/>
      <c r="V337" s="35"/>
      <c r="W337" s="35"/>
      <c r="X337" s="35"/>
      <c r="Y337" s="35"/>
      <c r="Z337" s="35"/>
      <c r="AA337" s="35"/>
      <c r="AB337" s="35"/>
      <c r="AC337" s="35"/>
      <c r="AF337"/>
      <c r="AG337"/>
      <c r="AH337" s="41"/>
      <c r="AJ337"/>
    </row>
    <row r="338" spans="1:36" ht="15" x14ac:dyDescent="0.25">
      <c r="A338"/>
      <c r="B338"/>
      <c r="C338"/>
      <c r="D338" s="20"/>
      <c r="E338" s="17"/>
      <c r="F338" s="21"/>
      <c r="G338" s="22"/>
      <c r="H338" s="17"/>
      <c r="I338" s="21"/>
      <c r="J338" s="22"/>
      <c r="K338" s="17"/>
      <c r="L338" s="21"/>
      <c r="M338" s="22"/>
      <c r="N338" s="23"/>
      <c r="O338" s="24"/>
      <c r="P338" s="24"/>
      <c r="Q338"/>
      <c r="R338"/>
      <c r="S338" s="48"/>
      <c r="T338" s="35"/>
      <c r="U338" s="35"/>
      <c r="V338" s="35"/>
      <c r="W338" s="35"/>
      <c r="X338" s="35"/>
      <c r="Y338" s="35"/>
      <c r="Z338" s="35"/>
      <c r="AA338" s="35"/>
      <c r="AB338" s="35"/>
      <c r="AC338" s="35"/>
      <c r="AF338"/>
      <c r="AG338"/>
      <c r="AH338" s="41"/>
      <c r="AJ338"/>
    </row>
    <row r="339" spans="1:36" ht="15" x14ac:dyDescent="0.25">
      <c r="A339"/>
      <c r="B339"/>
      <c r="C339"/>
      <c r="D339" s="20"/>
      <c r="E339" s="17"/>
      <c r="F339" s="21"/>
      <c r="G339" s="22"/>
      <c r="H339" s="17"/>
      <c r="I339" s="21"/>
      <c r="J339" s="22"/>
      <c r="K339" s="17"/>
      <c r="L339" s="21"/>
      <c r="M339" s="22"/>
      <c r="N339" s="23"/>
      <c r="O339" s="24"/>
      <c r="P339" s="24"/>
      <c r="Q339"/>
      <c r="R339"/>
      <c r="S339" s="48"/>
      <c r="T339" s="35"/>
      <c r="U339" s="35"/>
      <c r="V339" s="35"/>
      <c r="W339" s="35"/>
      <c r="X339" s="35"/>
      <c r="Y339" s="35"/>
      <c r="Z339" s="35"/>
      <c r="AA339" s="35"/>
      <c r="AB339" s="35"/>
      <c r="AC339" s="35"/>
      <c r="AF339"/>
      <c r="AG339"/>
      <c r="AH339" s="41"/>
      <c r="AJ339"/>
    </row>
    <row r="340" spans="1:36" ht="15" x14ac:dyDescent="0.25">
      <c r="A340"/>
      <c r="B340"/>
      <c r="C340"/>
      <c r="D340" s="20"/>
      <c r="E340" s="17"/>
      <c r="F340" s="21"/>
      <c r="G340" s="22"/>
      <c r="H340" s="17"/>
      <c r="I340" s="21"/>
      <c r="J340" s="22"/>
      <c r="K340" s="17"/>
      <c r="L340" s="21"/>
      <c r="M340" s="22"/>
      <c r="N340" s="23"/>
      <c r="O340" s="24"/>
      <c r="P340" s="24"/>
      <c r="Q340"/>
      <c r="R340"/>
      <c r="S340" s="48"/>
      <c r="T340" s="35"/>
      <c r="U340" s="35"/>
      <c r="V340" s="35"/>
      <c r="W340" s="35"/>
      <c r="X340" s="35"/>
      <c r="Y340" s="35"/>
      <c r="Z340" s="35"/>
      <c r="AA340" s="35"/>
      <c r="AB340" s="35"/>
      <c r="AC340" s="35"/>
      <c r="AF340"/>
      <c r="AG340"/>
      <c r="AH340" s="41"/>
      <c r="AJ340"/>
    </row>
    <row r="341" spans="1:36" ht="15" x14ac:dyDescent="0.25">
      <c r="A341"/>
      <c r="B341"/>
      <c r="C341"/>
      <c r="D341" s="20"/>
      <c r="E341" s="17"/>
      <c r="F341" s="21"/>
      <c r="G341" s="22"/>
      <c r="H341" s="17"/>
      <c r="I341" s="21"/>
      <c r="J341" s="22"/>
      <c r="K341" s="17"/>
      <c r="L341" s="21"/>
      <c r="M341" s="22"/>
      <c r="N341" s="23"/>
      <c r="O341" s="24"/>
      <c r="P341" s="24"/>
      <c r="Q341"/>
      <c r="R341"/>
      <c r="S341" s="48"/>
      <c r="T341" s="35"/>
      <c r="U341" s="35"/>
      <c r="V341" s="35"/>
      <c r="W341" s="35"/>
      <c r="X341" s="35"/>
      <c r="Y341" s="35"/>
      <c r="Z341" s="35"/>
      <c r="AA341" s="35"/>
      <c r="AB341" s="35"/>
      <c r="AC341" s="35"/>
      <c r="AF341"/>
      <c r="AG341"/>
      <c r="AH341" s="41"/>
      <c r="AJ341"/>
    </row>
    <row r="342" spans="1:36" ht="15" x14ac:dyDescent="0.25">
      <c r="A342"/>
      <c r="B342"/>
      <c r="C342"/>
      <c r="D342" s="20"/>
      <c r="E342" s="17"/>
      <c r="F342" s="21"/>
      <c r="G342" s="22"/>
      <c r="H342" s="17"/>
      <c r="I342" s="21"/>
      <c r="J342" s="22"/>
      <c r="K342" s="17"/>
      <c r="L342" s="21"/>
      <c r="M342" s="22"/>
      <c r="N342" s="23"/>
      <c r="O342" s="24"/>
      <c r="P342" s="24"/>
      <c r="Q342"/>
      <c r="R342"/>
      <c r="S342" s="48"/>
      <c r="T342" s="35"/>
      <c r="U342" s="35"/>
      <c r="V342" s="35"/>
      <c r="W342" s="35"/>
      <c r="X342" s="35"/>
      <c r="Y342" s="35"/>
      <c r="Z342" s="35"/>
      <c r="AA342" s="35"/>
      <c r="AB342" s="35"/>
      <c r="AC342" s="35"/>
      <c r="AF342"/>
      <c r="AG342"/>
      <c r="AH342" s="41"/>
      <c r="AJ342"/>
    </row>
    <row r="343" spans="1:36" ht="15" x14ac:dyDescent="0.25">
      <c r="A343"/>
      <c r="B343"/>
      <c r="C343"/>
      <c r="D343" s="20"/>
      <c r="E343" s="17"/>
      <c r="F343" s="21"/>
      <c r="G343" s="22"/>
      <c r="H343" s="17"/>
      <c r="I343" s="21"/>
      <c r="J343" s="22"/>
      <c r="K343" s="17"/>
      <c r="L343" s="21"/>
      <c r="M343" s="22"/>
      <c r="N343" s="23"/>
      <c r="O343" s="24"/>
      <c r="P343" s="24"/>
      <c r="Q343"/>
      <c r="R343"/>
      <c r="S343" s="48"/>
      <c r="T343" s="35"/>
      <c r="U343" s="35"/>
      <c r="V343" s="35"/>
      <c r="W343" s="35"/>
      <c r="X343" s="35"/>
      <c r="Y343" s="35"/>
      <c r="Z343" s="35"/>
      <c r="AA343" s="35"/>
      <c r="AB343" s="35"/>
      <c r="AC343" s="35"/>
      <c r="AF343"/>
      <c r="AG343"/>
      <c r="AH343" s="41"/>
      <c r="AJ343"/>
    </row>
    <row r="344" spans="1:36" ht="15" x14ac:dyDescent="0.25">
      <c r="A344"/>
      <c r="B344"/>
      <c r="C344"/>
      <c r="D344" s="20"/>
      <c r="E344" s="17"/>
      <c r="F344" s="21"/>
      <c r="G344" s="22"/>
      <c r="H344" s="17"/>
      <c r="I344" s="21"/>
      <c r="J344" s="22"/>
      <c r="K344" s="17"/>
      <c r="L344" s="21"/>
      <c r="M344" s="22"/>
      <c r="N344" s="23"/>
      <c r="O344" s="24"/>
      <c r="P344" s="24"/>
      <c r="Q344"/>
      <c r="R344"/>
      <c r="S344" s="48"/>
      <c r="T344" s="35"/>
      <c r="U344" s="35"/>
      <c r="V344" s="35"/>
      <c r="W344" s="35"/>
      <c r="X344" s="35"/>
      <c r="Y344" s="35"/>
      <c r="Z344" s="35"/>
      <c r="AA344" s="35"/>
      <c r="AB344" s="35"/>
      <c r="AC344" s="35"/>
      <c r="AF344"/>
      <c r="AG344"/>
      <c r="AH344" s="41"/>
      <c r="AJ344"/>
    </row>
    <row r="345" spans="1:36" ht="15" x14ac:dyDescent="0.25">
      <c r="A345"/>
      <c r="B345"/>
      <c r="C345"/>
      <c r="D345" s="20"/>
      <c r="E345" s="17"/>
      <c r="F345" s="21"/>
      <c r="G345" s="22"/>
      <c r="H345" s="17"/>
      <c r="I345" s="21"/>
      <c r="J345" s="22"/>
      <c r="K345" s="17"/>
      <c r="L345" s="21"/>
      <c r="M345" s="22"/>
      <c r="N345" s="23"/>
      <c r="O345" s="24"/>
      <c r="P345" s="24"/>
      <c r="Q345"/>
      <c r="R345"/>
      <c r="S345" s="48"/>
      <c r="T345" s="35"/>
      <c r="U345" s="35"/>
      <c r="V345" s="35"/>
      <c r="W345" s="35"/>
      <c r="X345" s="35"/>
      <c r="Y345" s="35"/>
      <c r="Z345" s="35"/>
      <c r="AA345" s="35"/>
      <c r="AB345" s="35"/>
      <c r="AC345" s="35"/>
      <c r="AF345"/>
      <c r="AG345"/>
      <c r="AH345" s="41"/>
      <c r="AJ345"/>
    </row>
    <row r="346" spans="1:36" ht="15" x14ac:dyDescent="0.25">
      <c r="A346"/>
      <c r="B346"/>
      <c r="C346"/>
      <c r="D346" s="20"/>
      <c r="E346" s="17"/>
      <c r="F346" s="21"/>
      <c r="G346" s="22"/>
      <c r="H346" s="17"/>
      <c r="I346" s="21"/>
      <c r="J346" s="22"/>
      <c r="K346" s="17"/>
      <c r="L346" s="21"/>
      <c r="M346" s="22"/>
      <c r="N346" s="23"/>
      <c r="O346" s="24"/>
      <c r="P346" s="24"/>
      <c r="Q346"/>
      <c r="R346"/>
      <c r="S346" s="48"/>
      <c r="T346" s="35"/>
      <c r="U346" s="35"/>
      <c r="V346" s="35"/>
      <c r="W346" s="35"/>
      <c r="X346" s="35"/>
      <c r="Y346" s="35"/>
      <c r="Z346" s="35"/>
      <c r="AA346" s="35"/>
      <c r="AB346" s="35"/>
      <c r="AC346" s="35"/>
      <c r="AF346"/>
      <c r="AG346"/>
      <c r="AH346" s="41"/>
      <c r="AJ346"/>
    </row>
    <row r="347" spans="1:36" ht="15" x14ac:dyDescent="0.25">
      <c r="A347"/>
      <c r="B347"/>
      <c r="C347"/>
      <c r="D347" s="20"/>
      <c r="E347" s="17"/>
      <c r="F347" s="21"/>
      <c r="G347" s="22"/>
      <c r="H347" s="17"/>
      <c r="I347" s="21"/>
      <c r="J347" s="22"/>
      <c r="K347" s="17"/>
      <c r="L347" s="21"/>
      <c r="M347" s="22"/>
      <c r="N347" s="23"/>
      <c r="O347" s="24"/>
      <c r="P347" s="24"/>
      <c r="Q347"/>
      <c r="R347"/>
      <c r="S347" s="48"/>
      <c r="T347" s="35"/>
      <c r="U347" s="35"/>
      <c r="V347" s="35"/>
      <c r="W347" s="35"/>
      <c r="X347" s="35"/>
      <c r="Y347" s="35"/>
      <c r="Z347" s="35"/>
      <c r="AA347" s="35"/>
      <c r="AB347" s="35"/>
      <c r="AC347" s="35"/>
      <c r="AF347"/>
      <c r="AG347"/>
      <c r="AH347" s="41"/>
      <c r="AJ347"/>
    </row>
    <row r="348" spans="1:36" ht="15" x14ac:dyDescent="0.25">
      <c r="A348"/>
      <c r="B348"/>
      <c r="C348"/>
      <c r="D348" s="20"/>
      <c r="E348" s="17"/>
      <c r="F348" s="21"/>
      <c r="G348" s="22"/>
      <c r="H348" s="17"/>
      <c r="I348" s="21"/>
      <c r="J348" s="22"/>
      <c r="K348" s="17"/>
      <c r="L348" s="21"/>
      <c r="M348" s="22"/>
      <c r="N348" s="23"/>
      <c r="O348" s="24"/>
      <c r="P348" s="24"/>
      <c r="Q348"/>
      <c r="R348"/>
      <c r="S348" s="48"/>
      <c r="T348" s="35"/>
      <c r="U348" s="35"/>
      <c r="V348" s="35"/>
      <c r="W348" s="35"/>
      <c r="X348" s="35"/>
      <c r="Y348" s="35"/>
      <c r="Z348" s="35"/>
      <c r="AA348" s="35"/>
      <c r="AB348" s="35"/>
      <c r="AC348" s="35"/>
      <c r="AF348"/>
      <c r="AG348"/>
      <c r="AH348" s="41"/>
      <c r="AJ348"/>
    </row>
    <row r="349" spans="1:36" ht="15" x14ac:dyDescent="0.25">
      <c r="A349"/>
      <c r="B349"/>
      <c r="C349"/>
      <c r="D349" s="20"/>
      <c r="E349" s="17"/>
      <c r="F349" s="21"/>
      <c r="G349" s="22"/>
      <c r="H349" s="17"/>
      <c r="I349" s="21"/>
      <c r="J349" s="22"/>
      <c r="K349" s="17"/>
      <c r="L349" s="21"/>
      <c r="M349" s="22"/>
      <c r="N349" s="23"/>
      <c r="O349" s="24"/>
      <c r="P349" s="24"/>
      <c r="Q349"/>
      <c r="R349"/>
      <c r="S349" s="48"/>
      <c r="T349" s="35"/>
      <c r="U349" s="35"/>
      <c r="V349" s="35"/>
      <c r="W349" s="35"/>
      <c r="X349" s="35"/>
      <c r="Y349" s="35"/>
      <c r="Z349" s="35"/>
      <c r="AA349" s="35"/>
      <c r="AB349" s="35"/>
      <c r="AC349" s="35"/>
      <c r="AF349"/>
      <c r="AG349"/>
      <c r="AH349" s="41"/>
      <c r="AJ349"/>
    </row>
    <row r="350" spans="1:36" ht="15" x14ac:dyDescent="0.25">
      <c r="A350"/>
      <c r="B350"/>
      <c r="C350"/>
      <c r="D350" s="20"/>
      <c r="E350" s="17"/>
      <c r="F350" s="21"/>
      <c r="G350" s="22"/>
      <c r="H350" s="17"/>
      <c r="I350" s="21"/>
      <c r="J350" s="22"/>
      <c r="K350" s="17"/>
      <c r="L350" s="21"/>
      <c r="M350" s="22"/>
      <c r="N350" s="23"/>
      <c r="O350" s="24"/>
      <c r="P350" s="24"/>
      <c r="Q350"/>
      <c r="R350"/>
      <c r="S350" s="48"/>
      <c r="T350" s="35"/>
      <c r="U350" s="35"/>
      <c r="V350" s="35"/>
      <c r="W350" s="35"/>
      <c r="X350" s="35"/>
      <c r="Y350" s="35"/>
      <c r="Z350" s="35"/>
      <c r="AA350" s="35"/>
      <c r="AB350" s="35"/>
      <c r="AC350" s="35"/>
      <c r="AF350"/>
      <c r="AG350"/>
      <c r="AH350" s="41"/>
      <c r="AJ350"/>
    </row>
    <row r="351" spans="1:36" s="35" customFormat="1" ht="15" x14ac:dyDescent="0.25">
      <c r="A351"/>
      <c r="B351"/>
      <c r="C351"/>
      <c r="D351" s="20"/>
      <c r="E351" s="17"/>
      <c r="F351" s="21"/>
      <c r="G351" s="22"/>
      <c r="H351" s="17"/>
      <c r="I351" s="21"/>
      <c r="J351" s="22"/>
      <c r="K351" s="17"/>
      <c r="L351" s="21"/>
      <c r="M351" s="22"/>
      <c r="N351" s="23"/>
      <c r="O351" s="24"/>
      <c r="P351" s="24"/>
      <c r="Q351"/>
      <c r="R351"/>
      <c r="S351" s="48"/>
      <c r="AD351" s="36"/>
      <c r="AF351"/>
      <c r="AG351"/>
      <c r="AH351" s="41"/>
      <c r="AI351" s="36"/>
      <c r="AJ351"/>
    </row>
    <row r="352" spans="1:36" ht="15" x14ac:dyDescent="0.25">
      <c r="A352"/>
      <c r="B352"/>
      <c r="C352"/>
      <c r="D352" s="20"/>
      <c r="E352" s="17"/>
      <c r="F352" s="21"/>
      <c r="G352" s="22"/>
      <c r="H352" s="17"/>
      <c r="I352" s="21"/>
      <c r="J352" s="22"/>
      <c r="K352" s="17"/>
      <c r="L352" s="21"/>
      <c r="M352" s="22"/>
      <c r="N352" s="23"/>
      <c r="O352" s="24"/>
      <c r="P352" s="24"/>
      <c r="Q352"/>
      <c r="R352"/>
      <c r="S352" s="48"/>
      <c r="T352" s="35"/>
      <c r="U352" s="35"/>
      <c r="V352" s="35"/>
      <c r="W352" s="35"/>
      <c r="X352" s="35"/>
      <c r="Y352" s="35"/>
      <c r="Z352" s="35"/>
      <c r="AA352" s="35"/>
      <c r="AB352" s="35"/>
      <c r="AC352" s="35"/>
      <c r="AF352"/>
      <c r="AG352"/>
      <c r="AH352" s="41"/>
      <c r="AJ352"/>
    </row>
    <row r="353" spans="1:36" ht="15" x14ac:dyDescent="0.25">
      <c r="A353"/>
      <c r="B353"/>
      <c r="C353"/>
      <c r="D353" s="20"/>
      <c r="E353" s="17"/>
      <c r="F353" s="21"/>
      <c r="G353" s="22"/>
      <c r="H353" s="17"/>
      <c r="I353" s="21"/>
      <c r="J353" s="22"/>
      <c r="K353" s="17"/>
      <c r="L353" s="21"/>
      <c r="M353" s="22"/>
      <c r="N353" s="23"/>
      <c r="O353" s="24"/>
      <c r="P353" s="24"/>
      <c r="Q353"/>
      <c r="R353"/>
      <c r="S353" s="48"/>
      <c r="T353" s="35"/>
      <c r="U353" s="35"/>
      <c r="V353" s="35"/>
      <c r="W353" s="35"/>
      <c r="X353" s="35"/>
      <c r="Y353" s="35"/>
      <c r="Z353" s="35"/>
      <c r="AA353" s="35"/>
      <c r="AB353" s="35"/>
      <c r="AC353" s="35"/>
      <c r="AF353"/>
      <c r="AG353"/>
      <c r="AH353" s="41"/>
      <c r="AJ353"/>
    </row>
    <row r="354" spans="1:36" s="35" customFormat="1" ht="15" x14ac:dyDescent="0.25">
      <c r="A354"/>
      <c r="B354"/>
      <c r="C354"/>
      <c r="D354" s="20"/>
      <c r="E354" s="17"/>
      <c r="F354" s="21"/>
      <c r="G354" s="22"/>
      <c r="H354" s="17"/>
      <c r="I354" s="21"/>
      <c r="J354" s="22"/>
      <c r="K354" s="17"/>
      <c r="L354" s="21"/>
      <c r="M354" s="22"/>
      <c r="N354" s="23"/>
      <c r="O354" s="24"/>
      <c r="P354" s="24"/>
      <c r="Q354"/>
      <c r="R354"/>
      <c r="S354" s="48"/>
      <c r="AD354" s="36"/>
      <c r="AF354"/>
      <c r="AG354"/>
      <c r="AH354" s="41"/>
      <c r="AI354" s="36"/>
      <c r="AJ354"/>
    </row>
    <row r="355" spans="1:36" ht="15" x14ac:dyDescent="0.25">
      <c r="A355"/>
      <c r="B355"/>
      <c r="C355"/>
      <c r="D355" s="20"/>
      <c r="E355" s="17"/>
      <c r="F355" s="21"/>
      <c r="G355" s="22"/>
      <c r="H355" s="17"/>
      <c r="I355" s="21"/>
      <c r="J355" s="22"/>
      <c r="K355" s="17"/>
      <c r="L355" s="21"/>
      <c r="M355" s="22"/>
      <c r="N355" s="23"/>
      <c r="O355" s="24"/>
      <c r="P355" s="24"/>
      <c r="Q355"/>
      <c r="R355"/>
      <c r="S355" s="48"/>
      <c r="T355" s="35"/>
      <c r="U355" s="35"/>
      <c r="V355" s="35"/>
      <c r="W355" s="35"/>
      <c r="X355" s="35"/>
      <c r="Y355" s="35"/>
      <c r="Z355" s="35"/>
      <c r="AA355" s="35"/>
      <c r="AB355" s="35"/>
      <c r="AC355" s="35"/>
      <c r="AF355"/>
      <c r="AG355"/>
      <c r="AH355" s="41"/>
      <c r="AJ355"/>
    </row>
    <row r="356" spans="1:36" ht="15" x14ac:dyDescent="0.25">
      <c r="A356"/>
      <c r="B356"/>
      <c r="C356"/>
      <c r="D356" s="20"/>
      <c r="E356" s="17"/>
      <c r="F356" s="21"/>
      <c r="G356" s="22"/>
      <c r="H356" s="17"/>
      <c r="I356" s="21"/>
      <c r="J356" s="22"/>
      <c r="K356" s="17"/>
      <c r="L356" s="21"/>
      <c r="M356" s="22"/>
      <c r="N356" s="23"/>
      <c r="O356" s="24"/>
      <c r="P356" s="24"/>
      <c r="Q356"/>
      <c r="R356"/>
      <c r="S356" s="48"/>
      <c r="T356" s="35"/>
      <c r="U356" s="35"/>
      <c r="V356" s="35"/>
      <c r="W356" s="35"/>
      <c r="X356" s="35"/>
      <c r="Y356" s="35"/>
      <c r="Z356" s="35"/>
      <c r="AA356" s="35"/>
      <c r="AB356" s="35"/>
      <c r="AC356" s="35"/>
      <c r="AF356"/>
      <c r="AG356"/>
      <c r="AH356" s="41"/>
      <c r="AJ356"/>
    </row>
    <row r="357" spans="1:36" ht="15" x14ac:dyDescent="0.25">
      <c r="A357"/>
      <c r="B357"/>
      <c r="C357"/>
      <c r="D357" s="20"/>
      <c r="E357" s="17"/>
      <c r="F357" s="21"/>
      <c r="G357" s="22"/>
      <c r="H357" s="17"/>
      <c r="I357" s="21"/>
      <c r="J357" s="22"/>
      <c r="K357" s="17"/>
      <c r="L357" s="21"/>
      <c r="M357" s="22"/>
      <c r="N357" s="23"/>
      <c r="O357" s="24"/>
      <c r="P357" s="24"/>
      <c r="Q357"/>
      <c r="R357"/>
      <c r="S357" s="48"/>
      <c r="T357" s="35"/>
      <c r="U357" s="35"/>
      <c r="V357" s="35"/>
      <c r="W357" s="35"/>
      <c r="X357" s="35"/>
      <c r="Y357" s="35"/>
      <c r="Z357" s="35"/>
      <c r="AA357" s="35"/>
      <c r="AB357" s="35"/>
      <c r="AC357" s="35"/>
      <c r="AF357"/>
      <c r="AG357"/>
      <c r="AH357" s="41"/>
      <c r="AJ357"/>
    </row>
    <row r="358" spans="1:36" ht="15" x14ac:dyDescent="0.25">
      <c r="A358"/>
      <c r="B358"/>
      <c r="C358"/>
      <c r="D358" s="20"/>
      <c r="E358" s="17"/>
      <c r="F358" s="21"/>
      <c r="G358" s="22"/>
      <c r="H358" s="17"/>
      <c r="I358" s="21"/>
      <c r="J358" s="22"/>
      <c r="K358" s="17"/>
      <c r="L358" s="21"/>
      <c r="M358" s="22"/>
      <c r="N358" s="23"/>
      <c r="O358" s="24"/>
      <c r="P358" s="24"/>
      <c r="Q358"/>
      <c r="R358"/>
      <c r="S358" s="48"/>
      <c r="T358" s="35"/>
      <c r="U358" s="35"/>
      <c r="V358" s="35"/>
      <c r="W358" s="35"/>
      <c r="X358" s="35"/>
      <c r="Y358" s="35"/>
      <c r="Z358" s="35"/>
      <c r="AA358" s="35"/>
      <c r="AB358" s="35"/>
      <c r="AC358" s="35"/>
      <c r="AF358"/>
      <c r="AG358"/>
      <c r="AH358" s="41"/>
      <c r="AJ358"/>
    </row>
    <row r="359" spans="1:36" s="35" customFormat="1" ht="15" x14ac:dyDescent="0.25">
      <c r="A359"/>
      <c r="B359"/>
      <c r="C359"/>
      <c r="D359" s="20"/>
      <c r="E359" s="17"/>
      <c r="F359" s="21"/>
      <c r="G359" s="22"/>
      <c r="H359" s="17"/>
      <c r="I359" s="21"/>
      <c r="J359" s="22"/>
      <c r="K359" s="17"/>
      <c r="L359" s="21"/>
      <c r="M359" s="22"/>
      <c r="N359" s="23"/>
      <c r="O359" s="24"/>
      <c r="P359" s="24"/>
      <c r="Q359"/>
      <c r="R359"/>
      <c r="S359" s="48"/>
      <c r="AD359" s="36"/>
      <c r="AF359"/>
      <c r="AG359"/>
      <c r="AH359" s="41"/>
      <c r="AI359" s="36"/>
      <c r="AJ359"/>
    </row>
    <row r="360" spans="1:36" ht="15" x14ac:dyDescent="0.25">
      <c r="A360"/>
      <c r="B360"/>
      <c r="C360"/>
      <c r="D360" s="20"/>
      <c r="E360" s="17"/>
      <c r="F360" s="21"/>
      <c r="G360" s="22"/>
      <c r="H360" s="17"/>
      <c r="I360" s="21"/>
      <c r="J360" s="22"/>
      <c r="K360" s="17"/>
      <c r="L360" s="21"/>
      <c r="M360" s="22"/>
      <c r="N360" s="23"/>
      <c r="O360" s="24"/>
      <c r="P360" s="24"/>
      <c r="Q360"/>
      <c r="R360"/>
      <c r="S360" s="48"/>
      <c r="T360" s="35"/>
      <c r="U360" s="35"/>
      <c r="V360" s="35"/>
      <c r="W360" s="35"/>
      <c r="X360" s="35"/>
      <c r="Y360" s="35"/>
      <c r="Z360" s="35"/>
      <c r="AA360" s="35"/>
      <c r="AB360" s="35"/>
      <c r="AC360" s="35"/>
      <c r="AF360"/>
      <c r="AG360"/>
      <c r="AH360" s="41"/>
      <c r="AJ360"/>
    </row>
    <row r="361" spans="1:36" ht="15" x14ac:dyDescent="0.25">
      <c r="A361"/>
      <c r="B361"/>
      <c r="C361"/>
      <c r="D361" s="20"/>
      <c r="E361" s="17"/>
      <c r="F361" s="21"/>
      <c r="G361" s="22"/>
      <c r="H361" s="17"/>
      <c r="I361" s="21"/>
      <c r="J361" s="22"/>
      <c r="K361" s="17"/>
      <c r="L361" s="21"/>
      <c r="M361" s="22"/>
      <c r="N361" s="23"/>
      <c r="O361" s="24"/>
      <c r="P361" s="24"/>
      <c r="Q361"/>
      <c r="R361"/>
      <c r="S361" s="48"/>
      <c r="T361" s="35"/>
      <c r="U361" s="35"/>
      <c r="V361" s="35"/>
      <c r="W361" s="35"/>
      <c r="X361" s="35"/>
      <c r="Y361" s="35"/>
      <c r="Z361" s="35"/>
      <c r="AA361" s="35"/>
      <c r="AB361" s="35"/>
      <c r="AC361" s="35"/>
      <c r="AF361"/>
      <c r="AG361"/>
      <c r="AH361" s="41"/>
      <c r="AJ361"/>
    </row>
    <row r="362" spans="1:36" ht="15" x14ac:dyDescent="0.25">
      <c r="A362"/>
      <c r="B362"/>
      <c r="C362"/>
      <c r="D362" s="20"/>
      <c r="E362" s="17"/>
      <c r="F362" s="21"/>
      <c r="G362" s="22"/>
      <c r="H362" s="17"/>
      <c r="I362" s="21"/>
      <c r="J362" s="22"/>
      <c r="K362" s="17"/>
      <c r="L362" s="21"/>
      <c r="M362" s="22"/>
      <c r="N362" s="23"/>
      <c r="O362" s="24"/>
      <c r="P362" s="24"/>
      <c r="Q362"/>
      <c r="R362"/>
      <c r="S362" s="48"/>
      <c r="T362" s="35"/>
      <c r="U362" s="35"/>
      <c r="V362" s="35"/>
      <c r="W362" s="35"/>
      <c r="X362" s="35"/>
      <c r="Y362" s="35"/>
      <c r="Z362" s="35"/>
      <c r="AA362" s="35"/>
      <c r="AB362" s="35"/>
      <c r="AC362" s="35"/>
      <c r="AF362"/>
      <c r="AG362"/>
      <c r="AH362" s="41"/>
      <c r="AJ362"/>
    </row>
    <row r="363" spans="1:36" ht="15" x14ac:dyDescent="0.25">
      <c r="A363"/>
      <c r="B363"/>
      <c r="C363"/>
      <c r="D363" s="20"/>
      <c r="E363" s="17"/>
      <c r="F363" s="21"/>
      <c r="G363" s="22"/>
      <c r="H363" s="17"/>
      <c r="I363" s="21"/>
      <c r="J363" s="22"/>
      <c r="K363" s="17"/>
      <c r="L363" s="21"/>
      <c r="M363" s="22"/>
      <c r="N363" s="23"/>
      <c r="O363" s="24"/>
      <c r="P363" s="24"/>
      <c r="Q363"/>
      <c r="R363"/>
      <c r="S363" s="48"/>
      <c r="T363" s="35"/>
      <c r="U363" s="35"/>
      <c r="V363" s="35"/>
      <c r="W363" s="35"/>
      <c r="X363" s="35"/>
      <c r="Y363" s="35"/>
      <c r="Z363" s="35"/>
      <c r="AA363" s="35"/>
      <c r="AB363" s="35"/>
      <c r="AC363" s="35"/>
      <c r="AF363"/>
      <c r="AG363"/>
      <c r="AH363" s="41"/>
      <c r="AJ363"/>
    </row>
    <row r="364" spans="1:36" ht="15" x14ac:dyDescent="0.25">
      <c r="A364"/>
      <c r="B364"/>
      <c r="C364"/>
      <c r="D364" s="20"/>
      <c r="E364" s="17"/>
      <c r="F364" s="21"/>
      <c r="G364" s="22"/>
      <c r="H364" s="17"/>
      <c r="I364" s="21"/>
      <c r="J364" s="22"/>
      <c r="K364" s="17"/>
      <c r="L364" s="21"/>
      <c r="M364" s="22"/>
      <c r="N364" s="23"/>
      <c r="O364" s="24"/>
      <c r="P364" s="24"/>
      <c r="Q364"/>
      <c r="R364"/>
      <c r="S364" s="48"/>
      <c r="T364" s="35"/>
      <c r="U364" s="35"/>
      <c r="V364" s="35"/>
      <c r="W364" s="35"/>
      <c r="X364" s="35"/>
      <c r="Y364" s="35"/>
      <c r="Z364" s="35"/>
      <c r="AA364" s="35"/>
      <c r="AB364" s="35"/>
      <c r="AC364" s="35"/>
      <c r="AF364"/>
      <c r="AG364"/>
      <c r="AH364" s="41"/>
      <c r="AJ364"/>
    </row>
    <row r="365" spans="1:36" s="35" customFormat="1" ht="15" x14ac:dyDescent="0.25">
      <c r="A365"/>
      <c r="B365"/>
      <c r="C365"/>
      <c r="D365" s="20"/>
      <c r="E365" s="17"/>
      <c r="F365" s="21"/>
      <c r="G365" s="22"/>
      <c r="H365" s="17"/>
      <c r="I365" s="21"/>
      <c r="J365" s="22"/>
      <c r="K365" s="17"/>
      <c r="L365" s="21"/>
      <c r="M365" s="22"/>
      <c r="N365" s="23"/>
      <c r="O365" s="24"/>
      <c r="P365" s="24"/>
      <c r="Q365"/>
      <c r="R365"/>
      <c r="S365" s="48"/>
      <c r="AD365" s="36"/>
      <c r="AF365"/>
      <c r="AG365"/>
      <c r="AH365" s="41"/>
      <c r="AI365" s="36"/>
      <c r="AJ365"/>
    </row>
    <row r="366" spans="1:36" ht="15" x14ac:dyDescent="0.25">
      <c r="A366"/>
      <c r="B366"/>
      <c r="C366"/>
      <c r="D366" s="20"/>
      <c r="E366" s="17"/>
      <c r="F366" s="21"/>
      <c r="G366" s="22"/>
      <c r="H366" s="17"/>
      <c r="I366" s="21"/>
      <c r="J366" s="22"/>
      <c r="K366" s="17"/>
      <c r="L366" s="21"/>
      <c r="M366" s="22"/>
      <c r="N366" s="23"/>
      <c r="O366" s="24"/>
      <c r="P366" s="24"/>
      <c r="Q366"/>
      <c r="R366"/>
      <c r="S366" s="48"/>
      <c r="T366" s="35"/>
      <c r="U366" s="35"/>
      <c r="V366" s="35"/>
      <c r="W366" s="35"/>
      <c r="X366" s="35"/>
      <c r="Y366" s="35"/>
      <c r="Z366" s="35"/>
      <c r="AA366" s="35"/>
      <c r="AB366" s="35"/>
      <c r="AC366" s="35"/>
      <c r="AF366"/>
      <c r="AG366"/>
      <c r="AH366" s="41"/>
      <c r="AJ366"/>
    </row>
    <row r="367" spans="1:36" ht="15" x14ac:dyDescent="0.25">
      <c r="A367"/>
      <c r="B367"/>
      <c r="C367"/>
      <c r="D367" s="20"/>
      <c r="E367" s="17"/>
      <c r="F367" s="21"/>
      <c r="G367" s="22"/>
      <c r="H367" s="17"/>
      <c r="I367" s="21"/>
      <c r="J367" s="22"/>
      <c r="K367" s="17"/>
      <c r="L367" s="21"/>
      <c r="M367" s="22"/>
      <c r="N367" s="23"/>
      <c r="O367" s="24"/>
      <c r="P367" s="24"/>
      <c r="Q367"/>
      <c r="R367"/>
      <c r="S367" s="48"/>
      <c r="T367" s="35"/>
      <c r="U367" s="35"/>
      <c r="V367" s="35"/>
      <c r="W367" s="35"/>
      <c r="X367" s="35"/>
      <c r="Y367" s="35"/>
      <c r="Z367" s="35"/>
      <c r="AA367" s="35"/>
      <c r="AB367" s="35"/>
      <c r="AC367" s="35"/>
      <c r="AF367"/>
      <c r="AG367"/>
      <c r="AH367" s="41"/>
      <c r="AJ367"/>
    </row>
    <row r="368" spans="1:36" ht="15" x14ac:dyDescent="0.25">
      <c r="A368"/>
      <c r="B368"/>
      <c r="C368"/>
      <c r="D368" s="20"/>
      <c r="E368" s="17"/>
      <c r="F368" s="21"/>
      <c r="G368" s="22"/>
      <c r="H368" s="17"/>
      <c r="I368" s="21"/>
      <c r="J368" s="22"/>
      <c r="K368" s="17"/>
      <c r="L368" s="21"/>
      <c r="M368" s="22"/>
      <c r="N368" s="23"/>
      <c r="O368" s="24"/>
      <c r="P368" s="24"/>
      <c r="Q368"/>
      <c r="R368"/>
      <c r="S368" s="48"/>
      <c r="T368" s="35"/>
      <c r="U368" s="35"/>
      <c r="V368" s="35"/>
      <c r="W368" s="35"/>
      <c r="X368" s="35"/>
      <c r="Y368" s="35"/>
      <c r="Z368" s="35"/>
      <c r="AA368" s="35"/>
      <c r="AB368" s="35"/>
      <c r="AC368" s="35"/>
      <c r="AF368"/>
      <c r="AG368"/>
      <c r="AH368" s="41"/>
      <c r="AJ368"/>
    </row>
    <row r="369" spans="1:36" s="35" customFormat="1" ht="15" x14ac:dyDescent="0.25">
      <c r="A369"/>
      <c r="B369"/>
      <c r="C369"/>
      <c r="D369" s="20"/>
      <c r="E369" s="17"/>
      <c r="F369" s="21"/>
      <c r="G369" s="22"/>
      <c r="H369" s="17"/>
      <c r="I369" s="21"/>
      <c r="J369" s="22"/>
      <c r="K369" s="17"/>
      <c r="L369" s="21"/>
      <c r="M369" s="22"/>
      <c r="N369" s="23"/>
      <c r="O369" s="24"/>
      <c r="P369" s="24"/>
      <c r="Q369"/>
      <c r="R369"/>
      <c r="S369" s="48"/>
      <c r="AD369" s="36"/>
      <c r="AE369" s="36"/>
      <c r="AF369"/>
      <c r="AG369"/>
      <c r="AH369" s="41"/>
      <c r="AI369" s="36"/>
      <c r="AJ369"/>
    </row>
    <row r="370" spans="1:36" s="35" customFormat="1" ht="15" x14ac:dyDescent="0.25">
      <c r="A370"/>
      <c r="B370"/>
      <c r="C370"/>
      <c r="D370" s="20"/>
      <c r="E370" s="17"/>
      <c r="F370" s="21"/>
      <c r="G370" s="22"/>
      <c r="H370" s="17"/>
      <c r="I370" s="21"/>
      <c r="J370" s="22"/>
      <c r="K370" s="17"/>
      <c r="L370" s="21"/>
      <c r="M370" s="22"/>
      <c r="N370" s="23"/>
      <c r="O370" s="24"/>
      <c r="P370" s="24"/>
      <c r="Q370"/>
      <c r="R370"/>
      <c r="S370" s="48"/>
      <c r="AD370" s="36"/>
      <c r="AE370" s="36"/>
      <c r="AF370"/>
      <c r="AG370"/>
      <c r="AH370" s="41"/>
      <c r="AI370" s="36"/>
      <c r="AJ370"/>
    </row>
    <row r="371" spans="1:36" ht="15" x14ac:dyDescent="0.25">
      <c r="A371"/>
      <c r="B371"/>
      <c r="C371"/>
      <c r="D371" s="20"/>
      <c r="E371" s="17"/>
      <c r="F371" s="21"/>
      <c r="G371" s="22"/>
      <c r="H371" s="17"/>
      <c r="I371" s="21"/>
      <c r="J371" s="22"/>
      <c r="K371" s="17"/>
      <c r="L371" s="21"/>
      <c r="M371" s="22"/>
      <c r="N371" s="23"/>
      <c r="O371" s="24"/>
      <c r="P371" s="24"/>
      <c r="Q371"/>
      <c r="R371"/>
      <c r="S371" s="48"/>
      <c r="T371" s="35"/>
      <c r="U371" s="35"/>
      <c r="V371" s="35"/>
      <c r="W371" s="35"/>
      <c r="X371" s="35"/>
      <c r="Y371" s="35"/>
      <c r="Z371" s="35"/>
      <c r="AA371" s="35"/>
      <c r="AB371" s="35"/>
      <c r="AC371" s="35"/>
      <c r="AF371"/>
      <c r="AG371"/>
      <c r="AH371" s="41"/>
      <c r="AJ371"/>
    </row>
    <row r="372" spans="1:36" ht="15" x14ac:dyDescent="0.25">
      <c r="A372"/>
      <c r="B372"/>
      <c r="C372"/>
      <c r="D372" s="20"/>
      <c r="E372" s="17"/>
      <c r="F372" s="21"/>
      <c r="G372" s="22"/>
      <c r="H372" s="17"/>
      <c r="I372" s="21"/>
      <c r="J372" s="22"/>
      <c r="K372" s="17"/>
      <c r="L372" s="21"/>
      <c r="M372" s="22"/>
      <c r="N372" s="23"/>
      <c r="O372" s="24"/>
      <c r="P372" s="24"/>
      <c r="Q372"/>
      <c r="R372"/>
      <c r="S372" s="48"/>
      <c r="T372" s="35"/>
      <c r="U372" s="35"/>
      <c r="V372" s="35"/>
      <c r="W372" s="35"/>
      <c r="X372" s="35"/>
      <c r="Y372" s="35"/>
      <c r="Z372" s="35"/>
      <c r="AA372" s="35"/>
      <c r="AB372" s="35"/>
      <c r="AC372" s="35"/>
      <c r="AF372"/>
      <c r="AG372"/>
      <c r="AH372" s="41"/>
      <c r="AJ372"/>
    </row>
    <row r="373" spans="1:36" s="35" customFormat="1" ht="15" x14ac:dyDescent="0.25">
      <c r="A373"/>
      <c r="B373"/>
      <c r="C373"/>
      <c r="D373" s="20"/>
      <c r="E373" s="17"/>
      <c r="F373" s="21"/>
      <c r="G373" s="22"/>
      <c r="H373" s="17"/>
      <c r="I373" s="21"/>
      <c r="J373" s="22"/>
      <c r="K373" s="17"/>
      <c r="L373" s="21"/>
      <c r="M373" s="22"/>
      <c r="N373" s="23"/>
      <c r="O373" s="24"/>
      <c r="P373" s="24"/>
      <c r="Q373"/>
      <c r="R373"/>
      <c r="S373" s="48"/>
      <c r="AD373" s="36"/>
      <c r="AF373"/>
      <c r="AG373"/>
      <c r="AH373" s="41"/>
      <c r="AI373" s="36"/>
      <c r="AJ373"/>
    </row>
    <row r="374" spans="1:36" s="35" customFormat="1" ht="15" x14ac:dyDescent="0.25">
      <c r="A374"/>
      <c r="B374"/>
      <c r="C374"/>
      <c r="D374" s="20"/>
      <c r="E374" s="17"/>
      <c r="F374" s="21"/>
      <c r="G374" s="22"/>
      <c r="H374" s="17"/>
      <c r="I374" s="21"/>
      <c r="J374" s="22"/>
      <c r="K374" s="17"/>
      <c r="L374" s="21"/>
      <c r="M374" s="22"/>
      <c r="N374" s="23"/>
      <c r="O374" s="24"/>
      <c r="P374" s="24"/>
      <c r="Q374"/>
      <c r="R374"/>
      <c r="S374" s="48"/>
      <c r="AD374" s="36"/>
      <c r="AF374"/>
      <c r="AG374"/>
      <c r="AH374" s="41"/>
      <c r="AI374" s="36"/>
      <c r="AJ374"/>
    </row>
    <row r="375" spans="1:36" s="35" customFormat="1" ht="15" x14ac:dyDescent="0.25">
      <c r="A375"/>
      <c r="B375"/>
      <c r="C375"/>
      <c r="D375" s="20"/>
      <c r="E375" s="17"/>
      <c r="F375" s="21"/>
      <c r="G375" s="22"/>
      <c r="H375" s="17"/>
      <c r="I375" s="21"/>
      <c r="J375" s="22"/>
      <c r="K375" s="17"/>
      <c r="L375" s="21"/>
      <c r="M375" s="22"/>
      <c r="N375" s="23"/>
      <c r="O375" s="24"/>
      <c r="P375" s="24"/>
      <c r="Q375"/>
      <c r="R375"/>
      <c r="S375" s="48"/>
      <c r="AD375" s="36"/>
      <c r="AF375"/>
      <c r="AG375"/>
      <c r="AH375" s="41"/>
      <c r="AI375" s="36"/>
      <c r="AJ375"/>
    </row>
    <row r="376" spans="1:36" s="35" customFormat="1" ht="15" x14ac:dyDescent="0.25">
      <c r="A376"/>
      <c r="B376"/>
      <c r="C376"/>
      <c r="D376" s="20"/>
      <c r="E376" s="17"/>
      <c r="F376" s="21"/>
      <c r="G376" s="22"/>
      <c r="H376" s="17"/>
      <c r="I376" s="21"/>
      <c r="J376" s="22"/>
      <c r="K376" s="17"/>
      <c r="L376" s="21"/>
      <c r="M376" s="22"/>
      <c r="N376" s="23"/>
      <c r="O376" s="24"/>
      <c r="P376" s="24"/>
      <c r="Q376"/>
      <c r="R376"/>
      <c r="S376" s="48"/>
      <c r="AD376" s="36"/>
      <c r="AF376"/>
      <c r="AG376"/>
      <c r="AH376" s="41"/>
      <c r="AI376" s="36"/>
      <c r="AJ376"/>
    </row>
    <row r="377" spans="1:36" ht="15" x14ac:dyDescent="0.25">
      <c r="A377"/>
      <c r="B377"/>
      <c r="C377"/>
      <c r="D377" s="20"/>
      <c r="E377" s="17"/>
      <c r="F377" s="21"/>
      <c r="G377" s="22"/>
      <c r="H377" s="17"/>
      <c r="I377" s="21"/>
      <c r="J377" s="22"/>
      <c r="K377" s="17"/>
      <c r="L377" s="21"/>
      <c r="M377" s="22"/>
      <c r="N377" s="23"/>
      <c r="O377" s="24"/>
      <c r="P377" s="24"/>
      <c r="Q377"/>
      <c r="R377"/>
      <c r="S377" s="48"/>
      <c r="T377" s="35"/>
      <c r="U377" s="35"/>
      <c r="V377" s="35"/>
      <c r="W377" s="35"/>
      <c r="X377" s="35"/>
      <c r="Y377" s="35"/>
      <c r="Z377" s="35"/>
      <c r="AA377" s="35"/>
      <c r="AB377" s="35"/>
      <c r="AC377" s="35"/>
      <c r="AF377"/>
      <c r="AG377"/>
      <c r="AH377" s="41"/>
      <c r="AJ377"/>
    </row>
    <row r="378" spans="1:36" ht="15" x14ac:dyDescent="0.25">
      <c r="A378"/>
      <c r="B378"/>
      <c r="C378"/>
      <c r="D378" s="20"/>
      <c r="E378" s="17"/>
      <c r="F378" s="21"/>
      <c r="G378" s="22"/>
      <c r="H378" s="17"/>
      <c r="I378" s="21"/>
      <c r="J378" s="22"/>
      <c r="K378" s="17"/>
      <c r="L378" s="21"/>
      <c r="M378" s="22"/>
      <c r="N378" s="23"/>
      <c r="O378" s="24"/>
      <c r="P378" s="24"/>
      <c r="Q378"/>
      <c r="R378"/>
      <c r="S378" s="48"/>
      <c r="T378" s="35"/>
      <c r="U378" s="35"/>
      <c r="V378" s="35"/>
      <c r="W378" s="35"/>
      <c r="X378" s="35"/>
      <c r="Y378" s="35"/>
      <c r="Z378" s="35"/>
      <c r="AA378" s="35"/>
      <c r="AB378" s="35"/>
      <c r="AC378" s="35"/>
      <c r="AF378"/>
      <c r="AG378"/>
      <c r="AH378" s="41"/>
      <c r="AJ378"/>
    </row>
    <row r="379" spans="1:36" ht="15" x14ac:dyDescent="0.25">
      <c r="A379"/>
      <c r="B379"/>
      <c r="C379"/>
      <c r="D379" s="20"/>
      <c r="E379" s="17"/>
      <c r="F379" s="21"/>
      <c r="G379" s="22"/>
      <c r="H379" s="17"/>
      <c r="I379" s="21"/>
      <c r="J379" s="22"/>
      <c r="K379" s="17"/>
      <c r="L379" s="21"/>
      <c r="M379" s="22"/>
      <c r="N379" s="23"/>
      <c r="O379" s="24"/>
      <c r="P379" s="24"/>
      <c r="Q379"/>
      <c r="R379"/>
      <c r="S379" s="48"/>
      <c r="T379" s="35"/>
      <c r="U379" s="35"/>
      <c r="V379" s="35"/>
      <c r="W379" s="35"/>
      <c r="X379" s="35"/>
      <c r="Y379" s="35"/>
      <c r="Z379" s="35"/>
      <c r="AA379" s="35"/>
      <c r="AB379" s="35"/>
      <c r="AC379" s="35"/>
      <c r="AF379"/>
      <c r="AG379"/>
      <c r="AH379" s="41"/>
      <c r="AJ379"/>
    </row>
    <row r="380" spans="1:36" ht="15" x14ac:dyDescent="0.25">
      <c r="A380"/>
      <c r="B380"/>
      <c r="C380"/>
      <c r="D380" s="20"/>
      <c r="E380" s="17"/>
      <c r="F380" s="21"/>
      <c r="G380" s="22"/>
      <c r="H380" s="17"/>
      <c r="I380" s="21"/>
      <c r="J380" s="22"/>
      <c r="K380" s="17"/>
      <c r="L380" s="21"/>
      <c r="M380" s="22"/>
      <c r="N380" s="23"/>
      <c r="O380" s="24"/>
      <c r="P380" s="24"/>
      <c r="Q380"/>
      <c r="R380"/>
      <c r="S380" s="48"/>
      <c r="T380" s="35"/>
      <c r="U380" s="35"/>
      <c r="V380" s="35"/>
      <c r="W380" s="35"/>
      <c r="X380" s="35"/>
      <c r="Y380" s="35"/>
      <c r="Z380" s="35"/>
      <c r="AA380" s="35"/>
      <c r="AB380" s="35"/>
      <c r="AC380" s="35"/>
      <c r="AF380"/>
      <c r="AG380"/>
      <c r="AH380" s="41"/>
      <c r="AJ380"/>
    </row>
    <row r="381" spans="1:36" ht="15" x14ac:dyDescent="0.25">
      <c r="A381"/>
      <c r="B381"/>
      <c r="C381"/>
      <c r="D381" s="20"/>
      <c r="E381" s="17"/>
      <c r="F381" s="21"/>
      <c r="G381" s="22"/>
      <c r="H381" s="17"/>
      <c r="I381" s="21"/>
      <c r="J381" s="22"/>
      <c r="K381" s="17"/>
      <c r="L381" s="21"/>
      <c r="M381" s="22"/>
      <c r="N381" s="23"/>
      <c r="O381" s="24"/>
      <c r="P381" s="24"/>
      <c r="Q381"/>
      <c r="R381"/>
      <c r="S381" s="48"/>
      <c r="T381" s="35"/>
      <c r="U381" s="35"/>
      <c r="V381" s="35"/>
      <c r="W381" s="35"/>
      <c r="X381" s="35"/>
      <c r="Y381" s="35"/>
      <c r="Z381" s="35"/>
      <c r="AA381" s="35"/>
      <c r="AB381" s="35"/>
      <c r="AC381" s="35"/>
      <c r="AF381"/>
      <c r="AG381"/>
      <c r="AH381" s="41"/>
      <c r="AJ381"/>
    </row>
    <row r="382" spans="1:36" ht="15" x14ac:dyDescent="0.25">
      <c r="A382"/>
      <c r="B382"/>
      <c r="C382"/>
      <c r="D382" s="20"/>
      <c r="E382" s="17"/>
      <c r="F382" s="21"/>
      <c r="G382" s="22"/>
      <c r="H382" s="17"/>
      <c r="I382" s="21"/>
      <c r="J382" s="22"/>
      <c r="K382" s="17"/>
      <c r="L382" s="21"/>
      <c r="M382" s="22"/>
      <c r="N382" s="23"/>
      <c r="O382" s="24"/>
      <c r="P382" s="24"/>
      <c r="Q382"/>
      <c r="R382"/>
      <c r="S382" s="48"/>
      <c r="T382" s="35"/>
      <c r="U382" s="35"/>
      <c r="V382" s="35"/>
      <c r="W382" s="35"/>
      <c r="X382" s="35"/>
      <c r="Y382" s="35"/>
      <c r="Z382" s="35"/>
      <c r="AA382" s="35"/>
      <c r="AB382" s="35"/>
      <c r="AC382" s="35"/>
      <c r="AF382"/>
      <c r="AG382"/>
      <c r="AH382" s="41"/>
      <c r="AJ382"/>
    </row>
    <row r="383" spans="1:36" ht="15" x14ac:dyDescent="0.25">
      <c r="A383"/>
      <c r="B383"/>
      <c r="C383"/>
      <c r="D383" s="20"/>
      <c r="E383" s="17"/>
      <c r="F383" s="21"/>
      <c r="G383" s="22"/>
      <c r="H383" s="17"/>
      <c r="I383" s="21"/>
      <c r="J383" s="22"/>
      <c r="K383" s="17"/>
      <c r="L383" s="21"/>
      <c r="M383" s="22"/>
      <c r="N383" s="23"/>
      <c r="O383" s="24"/>
      <c r="P383" s="24"/>
      <c r="Q383"/>
      <c r="R383"/>
      <c r="S383" s="48"/>
      <c r="T383" s="35"/>
      <c r="U383" s="35"/>
      <c r="V383" s="35"/>
      <c r="W383" s="35"/>
      <c r="X383" s="35"/>
      <c r="Y383" s="35"/>
      <c r="Z383" s="35"/>
      <c r="AA383" s="35"/>
      <c r="AB383" s="35"/>
      <c r="AC383" s="35"/>
      <c r="AF383"/>
      <c r="AG383"/>
      <c r="AH383" s="41"/>
      <c r="AJ383"/>
    </row>
    <row r="384" spans="1:36" ht="15" x14ac:dyDescent="0.25">
      <c r="A384"/>
      <c r="B384"/>
      <c r="C384"/>
      <c r="D384" s="20"/>
      <c r="E384" s="17"/>
      <c r="F384" s="21"/>
      <c r="G384" s="22"/>
      <c r="H384" s="17"/>
      <c r="I384" s="21"/>
      <c r="J384" s="22"/>
      <c r="K384" s="17"/>
      <c r="L384" s="21"/>
      <c r="M384" s="22"/>
      <c r="N384" s="23"/>
      <c r="O384" s="24"/>
      <c r="P384" s="24"/>
      <c r="Q384"/>
      <c r="R384"/>
      <c r="S384" s="48"/>
      <c r="T384" s="35"/>
      <c r="U384" s="35"/>
      <c r="V384" s="35"/>
      <c r="W384" s="35"/>
      <c r="X384" s="35"/>
      <c r="Y384" s="35"/>
      <c r="Z384" s="35"/>
      <c r="AA384" s="35"/>
      <c r="AB384" s="35"/>
      <c r="AC384" s="35"/>
      <c r="AF384"/>
      <c r="AG384"/>
      <c r="AH384" s="41"/>
      <c r="AJ384"/>
    </row>
    <row r="385" spans="1:36" ht="15" x14ac:dyDescent="0.25">
      <c r="A385"/>
      <c r="B385"/>
      <c r="C385"/>
      <c r="D385" s="20"/>
      <c r="E385" s="17"/>
      <c r="F385" s="21"/>
      <c r="G385" s="22"/>
      <c r="H385" s="17"/>
      <c r="I385" s="21"/>
      <c r="J385" s="22"/>
      <c r="K385" s="17"/>
      <c r="L385" s="21"/>
      <c r="M385" s="22"/>
      <c r="N385" s="23"/>
      <c r="O385" s="24"/>
      <c r="P385" s="24"/>
      <c r="Q385"/>
      <c r="R385"/>
      <c r="S385" s="48"/>
      <c r="T385" s="35"/>
      <c r="U385" s="35"/>
      <c r="V385" s="35"/>
      <c r="W385" s="35"/>
      <c r="X385" s="35"/>
      <c r="Y385" s="35"/>
      <c r="Z385" s="35"/>
      <c r="AA385" s="35"/>
      <c r="AB385" s="35"/>
      <c r="AC385" s="35"/>
      <c r="AF385"/>
      <c r="AG385"/>
      <c r="AH385" s="41"/>
      <c r="AJ385"/>
    </row>
    <row r="386" spans="1:36" ht="15" x14ac:dyDescent="0.25">
      <c r="A386"/>
      <c r="B386"/>
      <c r="C386"/>
      <c r="D386" s="20"/>
      <c r="E386" s="17"/>
      <c r="F386" s="21"/>
      <c r="G386" s="22"/>
      <c r="H386" s="17"/>
      <c r="I386" s="21"/>
      <c r="J386" s="22"/>
      <c r="K386" s="17"/>
      <c r="L386" s="21"/>
      <c r="M386" s="22"/>
      <c r="N386" s="23"/>
      <c r="O386" s="24"/>
      <c r="P386" s="24"/>
      <c r="Q386"/>
      <c r="R386"/>
      <c r="S386" s="48"/>
      <c r="T386" s="35"/>
      <c r="U386" s="35"/>
      <c r="V386" s="35"/>
      <c r="W386" s="35"/>
      <c r="X386" s="35"/>
      <c r="Y386" s="35"/>
      <c r="Z386" s="35"/>
      <c r="AA386" s="35"/>
      <c r="AB386" s="35"/>
      <c r="AC386" s="35"/>
      <c r="AF386"/>
      <c r="AG386"/>
      <c r="AH386" s="41"/>
      <c r="AJ386"/>
    </row>
    <row r="387" spans="1:36" ht="15" x14ac:dyDescent="0.25">
      <c r="A387"/>
      <c r="B387"/>
      <c r="C387"/>
      <c r="D387" s="20"/>
      <c r="E387" s="17"/>
      <c r="F387" s="21"/>
      <c r="G387" s="22"/>
      <c r="H387" s="17"/>
      <c r="I387" s="21"/>
      <c r="J387" s="22"/>
      <c r="K387" s="17"/>
      <c r="L387" s="21"/>
      <c r="M387" s="22"/>
      <c r="N387" s="23"/>
      <c r="O387" s="24"/>
      <c r="P387" s="24"/>
      <c r="Q387"/>
      <c r="R387"/>
      <c r="S387" s="48"/>
      <c r="T387" s="35"/>
      <c r="U387" s="35"/>
      <c r="V387" s="35"/>
      <c r="W387" s="35"/>
      <c r="X387" s="35"/>
      <c r="Y387" s="35"/>
      <c r="Z387" s="35"/>
      <c r="AA387" s="35"/>
      <c r="AB387" s="35"/>
      <c r="AC387" s="35"/>
      <c r="AF387"/>
      <c r="AG387"/>
      <c r="AH387" s="41"/>
      <c r="AJ387"/>
    </row>
    <row r="388" spans="1:36" ht="15" x14ac:dyDescent="0.25">
      <c r="A388"/>
      <c r="B388"/>
      <c r="C388"/>
      <c r="D388" s="20"/>
      <c r="E388" s="17"/>
      <c r="F388" s="21"/>
      <c r="G388" s="22"/>
      <c r="H388" s="17"/>
      <c r="I388" s="21"/>
      <c r="J388" s="22"/>
      <c r="K388" s="17"/>
      <c r="L388" s="21"/>
      <c r="M388" s="22"/>
      <c r="N388" s="23"/>
      <c r="O388" s="24"/>
      <c r="P388" s="24"/>
      <c r="Q388"/>
      <c r="R388"/>
      <c r="S388" s="48"/>
      <c r="T388" s="35"/>
      <c r="U388" s="35"/>
      <c r="V388" s="35"/>
      <c r="W388" s="35"/>
      <c r="X388" s="35"/>
      <c r="Y388" s="35"/>
      <c r="Z388" s="35"/>
      <c r="AA388" s="35"/>
      <c r="AB388" s="35"/>
      <c r="AC388" s="35"/>
      <c r="AF388"/>
      <c r="AG388"/>
      <c r="AH388" s="41"/>
      <c r="AJ388"/>
    </row>
    <row r="389" spans="1:36" ht="15" x14ac:dyDescent="0.25">
      <c r="A389"/>
      <c r="B389"/>
      <c r="C389"/>
      <c r="D389" s="20"/>
      <c r="E389" s="17"/>
      <c r="F389" s="21"/>
      <c r="G389" s="22"/>
      <c r="H389" s="17"/>
      <c r="I389" s="21"/>
      <c r="J389" s="22"/>
      <c r="K389" s="17"/>
      <c r="L389" s="21"/>
      <c r="M389" s="22"/>
      <c r="N389" s="23"/>
      <c r="O389" s="24"/>
      <c r="P389" s="24"/>
      <c r="Q389"/>
      <c r="R389"/>
      <c r="S389" s="48"/>
      <c r="T389" s="35"/>
      <c r="U389" s="35"/>
      <c r="V389" s="35"/>
      <c r="W389" s="35"/>
      <c r="X389" s="35"/>
      <c r="Y389" s="35"/>
      <c r="Z389" s="35"/>
      <c r="AA389" s="35"/>
      <c r="AB389" s="35"/>
      <c r="AC389" s="35"/>
      <c r="AF389"/>
      <c r="AG389"/>
      <c r="AH389" s="41"/>
      <c r="AJ389"/>
    </row>
    <row r="390" spans="1:36" ht="15" x14ac:dyDescent="0.25">
      <c r="A390"/>
      <c r="B390"/>
      <c r="C390"/>
      <c r="D390" s="20"/>
      <c r="E390" s="17"/>
      <c r="F390" s="21"/>
      <c r="G390" s="22"/>
      <c r="H390" s="17"/>
      <c r="I390" s="21"/>
      <c r="J390" s="22"/>
      <c r="K390" s="17"/>
      <c r="L390" s="21"/>
      <c r="M390" s="22"/>
      <c r="N390" s="23"/>
      <c r="O390" s="24"/>
      <c r="P390" s="24"/>
      <c r="Q390"/>
      <c r="R390"/>
      <c r="S390" s="48"/>
      <c r="T390" s="35"/>
      <c r="U390" s="35"/>
      <c r="V390" s="35"/>
      <c r="W390" s="35"/>
      <c r="X390" s="35"/>
      <c r="Y390" s="35"/>
      <c r="Z390" s="35"/>
      <c r="AA390" s="35"/>
      <c r="AB390" s="35"/>
      <c r="AC390" s="35"/>
      <c r="AF390"/>
      <c r="AG390"/>
      <c r="AH390" s="41"/>
      <c r="AJ390"/>
    </row>
    <row r="391" spans="1:36" ht="15" x14ac:dyDescent="0.25">
      <c r="A391"/>
      <c r="B391"/>
      <c r="C391"/>
      <c r="D391" s="20"/>
      <c r="E391" s="17"/>
      <c r="F391" s="21"/>
      <c r="G391" s="22"/>
      <c r="H391" s="17"/>
      <c r="I391" s="21"/>
      <c r="J391" s="22"/>
      <c r="K391" s="17"/>
      <c r="L391" s="21"/>
      <c r="M391" s="22"/>
      <c r="N391" s="23"/>
      <c r="O391" s="24"/>
      <c r="P391" s="24"/>
      <c r="Q391"/>
      <c r="R391"/>
      <c r="S391" s="48"/>
      <c r="T391" s="35"/>
      <c r="U391" s="35"/>
      <c r="V391" s="35"/>
      <c r="W391" s="35"/>
      <c r="X391" s="35"/>
      <c r="Y391" s="35"/>
      <c r="Z391" s="35"/>
      <c r="AA391" s="35"/>
      <c r="AB391" s="35"/>
      <c r="AC391" s="35"/>
      <c r="AF391"/>
      <c r="AG391"/>
      <c r="AH391" s="41"/>
      <c r="AJ391"/>
    </row>
    <row r="392" spans="1:36" ht="15" x14ac:dyDescent="0.25">
      <c r="A392"/>
      <c r="B392"/>
      <c r="C392"/>
      <c r="D392" s="20"/>
      <c r="E392" s="17"/>
      <c r="F392" s="21"/>
      <c r="G392" s="22"/>
      <c r="H392" s="17"/>
      <c r="I392" s="21"/>
      <c r="J392" s="22"/>
      <c r="K392" s="17"/>
      <c r="L392" s="21"/>
      <c r="M392" s="22"/>
      <c r="N392" s="23"/>
      <c r="O392" s="24"/>
      <c r="P392" s="24"/>
      <c r="Q392"/>
      <c r="R392"/>
      <c r="S392" s="48"/>
      <c r="T392" s="35"/>
      <c r="U392" s="35"/>
      <c r="V392" s="35"/>
      <c r="W392" s="35"/>
      <c r="X392" s="35"/>
      <c r="Y392" s="35"/>
      <c r="Z392" s="35"/>
      <c r="AA392" s="35"/>
      <c r="AB392" s="35"/>
      <c r="AC392" s="35"/>
      <c r="AF392"/>
      <c r="AG392"/>
      <c r="AH392" s="41"/>
      <c r="AJ392"/>
    </row>
    <row r="393" spans="1:36" ht="15" x14ac:dyDescent="0.25">
      <c r="A393"/>
      <c r="B393"/>
      <c r="C393"/>
      <c r="D393" s="20"/>
      <c r="E393" s="17"/>
      <c r="F393" s="21"/>
      <c r="G393" s="22"/>
      <c r="H393" s="17"/>
      <c r="I393" s="21"/>
      <c r="J393" s="22"/>
      <c r="K393" s="17"/>
      <c r="L393" s="21"/>
      <c r="M393" s="22"/>
      <c r="N393" s="23"/>
      <c r="O393" s="24"/>
      <c r="P393" s="24"/>
      <c r="Q393"/>
      <c r="R393"/>
      <c r="S393" s="48"/>
      <c r="T393" s="35"/>
      <c r="U393" s="35"/>
      <c r="V393" s="35"/>
      <c r="W393" s="35"/>
      <c r="X393" s="35"/>
      <c r="Y393" s="35"/>
      <c r="Z393" s="35"/>
      <c r="AA393" s="35"/>
      <c r="AB393" s="35"/>
      <c r="AC393" s="35"/>
      <c r="AF393"/>
      <c r="AG393"/>
      <c r="AH393" s="41"/>
      <c r="AJ393"/>
    </row>
    <row r="394" spans="1:36" ht="15" x14ac:dyDescent="0.25">
      <c r="A394"/>
      <c r="B394"/>
      <c r="C394"/>
      <c r="D394" s="20"/>
      <c r="E394" s="17"/>
      <c r="F394" s="21"/>
      <c r="G394" s="22"/>
      <c r="H394" s="17"/>
      <c r="I394" s="21"/>
      <c r="J394" s="22"/>
      <c r="K394" s="17"/>
      <c r="L394" s="21"/>
      <c r="M394" s="22"/>
      <c r="N394" s="23"/>
      <c r="O394" s="24"/>
      <c r="P394" s="24"/>
      <c r="Q394"/>
      <c r="R394"/>
      <c r="S394" s="48"/>
      <c r="T394" s="35"/>
      <c r="U394" s="35"/>
      <c r="V394" s="35"/>
      <c r="W394" s="35"/>
      <c r="X394" s="35"/>
      <c r="Y394" s="35"/>
      <c r="Z394" s="35"/>
      <c r="AA394" s="35"/>
      <c r="AB394" s="35"/>
      <c r="AC394" s="35"/>
      <c r="AF394"/>
      <c r="AG394"/>
      <c r="AH394" s="41"/>
      <c r="AJ394"/>
    </row>
    <row r="395" spans="1:36" ht="15" x14ac:dyDescent="0.25">
      <c r="A395"/>
      <c r="B395"/>
      <c r="C395"/>
      <c r="D395" s="20"/>
      <c r="E395" s="17"/>
      <c r="F395" s="21"/>
      <c r="G395" s="22"/>
      <c r="H395" s="17"/>
      <c r="I395" s="21"/>
      <c r="J395" s="22"/>
      <c r="K395" s="17"/>
      <c r="L395" s="21"/>
      <c r="M395" s="22"/>
      <c r="N395" s="23"/>
      <c r="O395" s="24"/>
      <c r="P395" s="24"/>
      <c r="Q395"/>
      <c r="R395"/>
      <c r="S395" s="48"/>
      <c r="T395" s="35"/>
      <c r="U395" s="35"/>
      <c r="V395" s="35"/>
      <c r="W395" s="35"/>
      <c r="X395" s="35"/>
      <c r="Y395" s="35"/>
      <c r="Z395" s="35"/>
      <c r="AA395" s="35"/>
      <c r="AB395" s="35"/>
      <c r="AC395" s="35"/>
      <c r="AF395"/>
      <c r="AG395"/>
      <c r="AH395" s="41"/>
      <c r="AJ395"/>
    </row>
    <row r="396" spans="1:36" ht="15" x14ac:dyDescent="0.25">
      <c r="A396"/>
      <c r="B396"/>
      <c r="C396"/>
      <c r="D396" s="20"/>
      <c r="E396" s="17"/>
      <c r="F396" s="21"/>
      <c r="G396" s="22"/>
      <c r="H396" s="17"/>
      <c r="I396" s="21"/>
      <c r="J396" s="22"/>
      <c r="K396" s="17"/>
      <c r="L396" s="21"/>
      <c r="M396" s="22"/>
      <c r="N396" s="23"/>
      <c r="O396" s="24"/>
      <c r="P396" s="24"/>
      <c r="Q396"/>
      <c r="R396"/>
      <c r="S396" s="48"/>
      <c r="T396" s="35"/>
      <c r="U396" s="35"/>
      <c r="V396" s="35"/>
      <c r="W396" s="35"/>
      <c r="X396" s="35"/>
      <c r="Y396" s="35"/>
      <c r="Z396" s="35"/>
      <c r="AA396" s="35"/>
      <c r="AB396" s="35"/>
      <c r="AC396" s="35"/>
      <c r="AF396"/>
      <c r="AG396"/>
      <c r="AH396" s="41"/>
      <c r="AJ396"/>
    </row>
    <row r="397" spans="1:36" ht="15" x14ac:dyDescent="0.25">
      <c r="A397"/>
      <c r="B397"/>
      <c r="C397"/>
      <c r="D397" s="20"/>
      <c r="E397" s="17"/>
      <c r="F397" s="21"/>
      <c r="G397" s="22"/>
      <c r="H397" s="17"/>
      <c r="I397" s="21"/>
      <c r="J397" s="22"/>
      <c r="K397" s="17"/>
      <c r="L397" s="21"/>
      <c r="M397" s="22"/>
      <c r="N397" s="23"/>
      <c r="O397" s="24"/>
      <c r="P397" s="24"/>
      <c r="Q397"/>
      <c r="R397"/>
      <c r="S397" s="48"/>
      <c r="T397" s="35"/>
      <c r="U397" s="35"/>
      <c r="V397" s="35"/>
      <c r="W397" s="35"/>
      <c r="X397" s="35"/>
      <c r="Y397" s="35"/>
      <c r="Z397" s="35"/>
      <c r="AA397" s="35"/>
      <c r="AB397" s="35"/>
      <c r="AC397" s="35"/>
      <c r="AF397"/>
      <c r="AG397"/>
      <c r="AH397" s="41"/>
      <c r="AJ397"/>
    </row>
    <row r="398" spans="1:36" ht="15" x14ac:dyDescent="0.25">
      <c r="A398"/>
      <c r="B398"/>
      <c r="C398"/>
      <c r="D398" s="20"/>
      <c r="E398" s="17"/>
      <c r="F398" s="21"/>
      <c r="G398" s="22"/>
      <c r="H398" s="17"/>
      <c r="I398" s="21"/>
      <c r="J398" s="22"/>
      <c r="K398" s="17"/>
      <c r="L398" s="21"/>
      <c r="M398" s="22"/>
      <c r="N398" s="23"/>
      <c r="O398" s="24"/>
      <c r="P398" s="24"/>
      <c r="Q398"/>
      <c r="R398"/>
      <c r="S398" s="48"/>
      <c r="T398" s="35"/>
      <c r="U398" s="35"/>
      <c r="V398" s="35"/>
      <c r="W398" s="35"/>
      <c r="X398" s="35"/>
      <c r="Y398" s="35"/>
      <c r="Z398" s="35"/>
      <c r="AA398" s="35"/>
      <c r="AB398" s="35"/>
      <c r="AC398" s="35"/>
      <c r="AF398"/>
      <c r="AG398"/>
      <c r="AH398" s="41"/>
      <c r="AJ398"/>
    </row>
    <row r="399" spans="1:36" ht="15" x14ac:dyDescent="0.25">
      <c r="A399"/>
      <c r="B399"/>
      <c r="C399"/>
      <c r="D399" s="20"/>
      <c r="E399" s="17"/>
      <c r="F399" s="21"/>
      <c r="G399" s="22"/>
      <c r="H399" s="17"/>
      <c r="I399" s="21"/>
      <c r="J399" s="22"/>
      <c r="K399" s="17"/>
      <c r="L399" s="21"/>
      <c r="M399" s="22"/>
      <c r="N399" s="23"/>
      <c r="O399" s="24"/>
      <c r="P399" s="24"/>
      <c r="Q399"/>
      <c r="R399"/>
      <c r="S399" s="48"/>
      <c r="T399" s="35"/>
      <c r="U399" s="35"/>
      <c r="V399" s="35"/>
      <c r="W399" s="35"/>
      <c r="X399" s="35"/>
      <c r="Y399" s="35"/>
      <c r="Z399" s="35"/>
      <c r="AA399" s="35"/>
      <c r="AB399" s="35"/>
      <c r="AC399" s="35"/>
      <c r="AF399"/>
      <c r="AG399"/>
      <c r="AH399" s="41"/>
      <c r="AJ399"/>
    </row>
    <row r="400" spans="1:36" ht="15" x14ac:dyDescent="0.25">
      <c r="A400"/>
      <c r="B400"/>
      <c r="C400"/>
      <c r="D400" s="20"/>
      <c r="E400" s="17"/>
      <c r="F400" s="21"/>
      <c r="G400" s="22"/>
      <c r="H400" s="17"/>
      <c r="I400" s="21"/>
      <c r="J400" s="22"/>
      <c r="K400" s="17"/>
      <c r="L400" s="21"/>
      <c r="M400" s="22"/>
      <c r="N400" s="23"/>
      <c r="O400" s="24"/>
      <c r="P400" s="24"/>
      <c r="Q400"/>
      <c r="R400"/>
      <c r="S400" s="48"/>
      <c r="T400" s="35"/>
      <c r="U400" s="35"/>
      <c r="V400" s="35"/>
      <c r="W400" s="35"/>
      <c r="X400" s="35"/>
      <c r="Y400" s="35"/>
      <c r="Z400" s="35"/>
      <c r="AA400" s="35"/>
      <c r="AB400" s="35"/>
      <c r="AC400" s="35"/>
      <c r="AF400"/>
      <c r="AG400"/>
      <c r="AH400" s="41"/>
      <c r="AJ400"/>
    </row>
    <row r="401" spans="1:36" ht="15" x14ac:dyDescent="0.25">
      <c r="A401"/>
      <c r="B401"/>
      <c r="C401"/>
      <c r="D401" s="20"/>
      <c r="E401" s="17"/>
      <c r="F401" s="21"/>
      <c r="G401" s="22"/>
      <c r="H401" s="17"/>
      <c r="I401" s="21"/>
      <c r="J401" s="22"/>
      <c r="K401" s="17"/>
      <c r="L401" s="21"/>
      <c r="M401" s="22"/>
      <c r="N401" s="23"/>
      <c r="O401" s="24"/>
      <c r="P401" s="24"/>
      <c r="Q401"/>
      <c r="R401"/>
      <c r="S401" s="48"/>
      <c r="T401" s="35"/>
      <c r="U401" s="35"/>
      <c r="V401" s="35"/>
      <c r="W401" s="35"/>
      <c r="X401" s="35"/>
      <c r="Y401" s="35"/>
      <c r="Z401" s="35"/>
      <c r="AA401" s="35"/>
      <c r="AB401" s="35"/>
      <c r="AC401" s="35"/>
      <c r="AF401"/>
      <c r="AG401"/>
      <c r="AH401" s="41"/>
      <c r="AJ401"/>
    </row>
    <row r="402" spans="1:36" ht="15" x14ac:dyDescent="0.25">
      <c r="A402"/>
      <c r="B402"/>
      <c r="C402"/>
      <c r="D402" s="20"/>
      <c r="E402" s="17"/>
      <c r="F402" s="21"/>
      <c r="G402" s="22"/>
      <c r="H402" s="17"/>
      <c r="I402" s="21"/>
      <c r="J402" s="22"/>
      <c r="K402" s="17"/>
      <c r="L402" s="21"/>
      <c r="M402" s="22"/>
      <c r="N402" s="23"/>
      <c r="O402" s="24"/>
      <c r="P402" s="24"/>
      <c r="Q402"/>
      <c r="R402"/>
      <c r="S402" s="48"/>
      <c r="T402" s="35"/>
      <c r="U402" s="35"/>
      <c r="V402" s="35"/>
      <c r="W402" s="35"/>
      <c r="X402" s="35"/>
      <c r="Y402" s="35"/>
      <c r="Z402" s="35"/>
      <c r="AA402" s="35"/>
      <c r="AB402" s="35"/>
      <c r="AC402" s="35"/>
      <c r="AF402"/>
      <c r="AG402"/>
      <c r="AH402" s="41"/>
      <c r="AJ402"/>
    </row>
    <row r="403" spans="1:36" ht="15" x14ac:dyDescent="0.25">
      <c r="A403"/>
      <c r="B403"/>
      <c r="C403"/>
      <c r="D403" s="20"/>
      <c r="E403" s="17"/>
      <c r="F403" s="21"/>
      <c r="G403" s="22"/>
      <c r="H403" s="17"/>
      <c r="I403" s="21"/>
      <c r="J403" s="22"/>
      <c r="K403" s="17"/>
      <c r="L403" s="21"/>
      <c r="M403" s="22"/>
      <c r="N403" s="23"/>
      <c r="O403" s="24"/>
      <c r="P403" s="24"/>
      <c r="Q403"/>
      <c r="R403"/>
      <c r="S403" s="48"/>
      <c r="T403" s="35"/>
      <c r="U403" s="35"/>
      <c r="V403" s="35"/>
      <c r="W403" s="35"/>
      <c r="X403" s="35"/>
      <c r="Y403" s="35"/>
      <c r="Z403" s="35"/>
      <c r="AA403" s="35"/>
      <c r="AB403" s="35"/>
      <c r="AC403" s="35"/>
      <c r="AF403"/>
      <c r="AG403"/>
      <c r="AH403" s="41"/>
      <c r="AJ403"/>
    </row>
    <row r="404" spans="1:36" ht="15" x14ac:dyDescent="0.25">
      <c r="A404"/>
      <c r="B404"/>
      <c r="C404"/>
      <c r="D404" s="20"/>
      <c r="E404" s="17"/>
      <c r="F404" s="21"/>
      <c r="G404" s="22"/>
      <c r="H404" s="17"/>
      <c r="I404" s="21"/>
      <c r="J404" s="22"/>
      <c r="K404" s="17"/>
      <c r="L404" s="21"/>
      <c r="M404" s="22"/>
      <c r="N404" s="23"/>
      <c r="O404" s="24"/>
      <c r="P404" s="24"/>
      <c r="Q404"/>
      <c r="R404"/>
      <c r="S404" s="48"/>
      <c r="T404" s="35"/>
      <c r="U404" s="35"/>
      <c r="V404" s="35"/>
      <c r="W404" s="35"/>
      <c r="X404" s="35"/>
      <c r="Y404" s="35"/>
      <c r="Z404" s="35"/>
      <c r="AA404" s="35"/>
      <c r="AB404" s="35"/>
      <c r="AC404" s="35"/>
      <c r="AF404"/>
      <c r="AG404"/>
      <c r="AH404" s="41"/>
      <c r="AJ404"/>
    </row>
    <row r="405" spans="1:36" ht="15" x14ac:dyDescent="0.25">
      <c r="A405"/>
      <c r="B405"/>
      <c r="C405"/>
      <c r="D405" s="20"/>
      <c r="E405" s="17"/>
      <c r="F405" s="21"/>
      <c r="G405" s="22"/>
      <c r="H405" s="17"/>
      <c r="I405" s="21"/>
      <c r="J405" s="22"/>
      <c r="K405" s="17"/>
      <c r="L405" s="21"/>
      <c r="M405" s="22"/>
      <c r="N405" s="23"/>
      <c r="O405" s="24"/>
      <c r="P405" s="24"/>
      <c r="Q405"/>
      <c r="R405"/>
      <c r="S405" s="48"/>
      <c r="T405" s="35"/>
      <c r="U405" s="35"/>
      <c r="V405" s="35"/>
      <c r="W405" s="35"/>
      <c r="X405" s="35"/>
      <c r="Y405" s="35"/>
      <c r="Z405" s="35"/>
      <c r="AA405" s="35"/>
      <c r="AB405" s="35"/>
      <c r="AC405" s="35"/>
      <c r="AF405"/>
      <c r="AG405"/>
      <c r="AH405" s="41"/>
      <c r="AJ405"/>
    </row>
    <row r="406" spans="1:36" ht="15" x14ac:dyDescent="0.25">
      <c r="A406"/>
      <c r="B406"/>
      <c r="C406"/>
      <c r="D406" s="20"/>
      <c r="E406" s="17"/>
      <c r="F406" s="21"/>
      <c r="G406" s="22"/>
      <c r="H406" s="17"/>
      <c r="I406" s="21"/>
      <c r="J406" s="22"/>
      <c r="K406" s="17"/>
      <c r="L406" s="21"/>
      <c r="M406" s="22"/>
      <c r="N406" s="23"/>
      <c r="O406" s="24"/>
      <c r="P406" s="24"/>
      <c r="Q406"/>
      <c r="R406"/>
      <c r="S406" s="48"/>
      <c r="T406" s="35"/>
      <c r="U406" s="35"/>
      <c r="V406" s="35"/>
      <c r="W406" s="35"/>
      <c r="X406" s="35"/>
      <c r="Y406" s="35"/>
      <c r="Z406" s="35"/>
      <c r="AA406" s="35"/>
      <c r="AB406" s="35"/>
      <c r="AC406" s="35"/>
      <c r="AF406"/>
      <c r="AG406"/>
      <c r="AH406" s="41"/>
      <c r="AJ406"/>
    </row>
    <row r="407" spans="1:36" s="35" customFormat="1" ht="15" x14ac:dyDescent="0.25">
      <c r="A407"/>
      <c r="B407"/>
      <c r="C407"/>
      <c r="D407" s="20"/>
      <c r="E407" s="17"/>
      <c r="F407" s="21"/>
      <c r="G407" s="22"/>
      <c r="H407" s="17"/>
      <c r="I407" s="21"/>
      <c r="J407" s="22"/>
      <c r="K407" s="17"/>
      <c r="L407" s="21"/>
      <c r="M407" s="22"/>
      <c r="N407" s="23"/>
      <c r="O407" s="24"/>
      <c r="P407" s="24"/>
      <c r="Q407"/>
      <c r="R407"/>
      <c r="S407" s="48"/>
      <c r="AD407" s="36"/>
      <c r="AE407" s="36"/>
      <c r="AF407"/>
      <c r="AG407"/>
      <c r="AH407" s="41"/>
      <c r="AI407" s="36"/>
      <c r="AJ407"/>
    </row>
    <row r="408" spans="1:36" ht="15" x14ac:dyDescent="0.25">
      <c r="A408"/>
      <c r="B408"/>
      <c r="C408"/>
      <c r="D408" s="20"/>
      <c r="E408" s="17"/>
      <c r="F408" s="21"/>
      <c r="G408" s="22"/>
      <c r="H408" s="17"/>
      <c r="I408" s="21"/>
      <c r="J408" s="22"/>
      <c r="K408" s="17"/>
      <c r="L408" s="21"/>
      <c r="M408" s="22"/>
      <c r="N408" s="23"/>
      <c r="O408" s="24"/>
      <c r="P408" s="24"/>
      <c r="Q408"/>
      <c r="R408"/>
      <c r="S408" s="48"/>
      <c r="T408" s="35"/>
      <c r="U408" s="35"/>
      <c r="V408" s="35"/>
      <c r="W408" s="35"/>
      <c r="X408" s="35"/>
      <c r="Y408" s="35"/>
      <c r="Z408" s="35"/>
      <c r="AA408" s="35"/>
      <c r="AB408" s="35"/>
      <c r="AC408" s="35"/>
      <c r="AF408"/>
      <c r="AG408"/>
      <c r="AH408" s="41"/>
      <c r="AJ408"/>
    </row>
    <row r="409" spans="1:36" ht="15" x14ac:dyDescent="0.25">
      <c r="A409"/>
      <c r="B409"/>
      <c r="C409"/>
      <c r="D409" s="20"/>
      <c r="E409" s="17"/>
      <c r="F409" s="21"/>
      <c r="G409" s="22"/>
      <c r="H409" s="17"/>
      <c r="I409" s="21"/>
      <c r="J409" s="22"/>
      <c r="K409" s="17"/>
      <c r="L409" s="21"/>
      <c r="M409" s="22"/>
      <c r="N409" s="23"/>
      <c r="O409" s="24"/>
      <c r="P409" s="24"/>
      <c r="Q409"/>
      <c r="R409"/>
      <c r="S409" s="48"/>
      <c r="T409" s="35"/>
      <c r="U409" s="35"/>
      <c r="V409" s="35"/>
      <c r="W409" s="35"/>
      <c r="X409" s="35"/>
      <c r="Y409" s="35"/>
      <c r="Z409" s="35"/>
      <c r="AA409" s="35"/>
      <c r="AB409" s="35"/>
      <c r="AC409" s="35"/>
      <c r="AF409"/>
      <c r="AG409"/>
      <c r="AH409" s="41"/>
      <c r="AJ409"/>
    </row>
    <row r="410" spans="1:36" ht="15" x14ac:dyDescent="0.25">
      <c r="A410"/>
      <c r="B410"/>
      <c r="C410"/>
      <c r="D410" s="20"/>
      <c r="E410" s="17"/>
      <c r="F410" s="21"/>
      <c r="G410" s="22"/>
      <c r="H410" s="17"/>
      <c r="I410" s="21"/>
      <c r="J410" s="22"/>
      <c r="K410" s="17"/>
      <c r="L410" s="21"/>
      <c r="M410" s="22"/>
      <c r="N410" s="23"/>
      <c r="O410" s="24"/>
      <c r="P410" s="24"/>
      <c r="Q410"/>
      <c r="R410"/>
      <c r="S410" s="48"/>
      <c r="T410" s="35"/>
      <c r="U410" s="35"/>
      <c r="V410" s="35"/>
      <c r="W410" s="35"/>
      <c r="X410" s="35"/>
      <c r="Y410" s="35"/>
      <c r="Z410" s="35"/>
      <c r="AA410" s="35"/>
      <c r="AB410" s="35"/>
      <c r="AC410" s="35"/>
      <c r="AF410"/>
      <c r="AG410"/>
      <c r="AH410" s="41"/>
      <c r="AJ410"/>
    </row>
    <row r="411" spans="1:36" ht="15" x14ac:dyDescent="0.25">
      <c r="A411"/>
      <c r="B411"/>
      <c r="C411"/>
      <c r="D411" s="20"/>
      <c r="E411" s="17"/>
      <c r="F411" s="21"/>
      <c r="G411" s="22"/>
      <c r="H411" s="17"/>
      <c r="I411" s="21"/>
      <c r="J411" s="22"/>
      <c r="K411" s="17"/>
      <c r="L411" s="21"/>
      <c r="M411" s="22"/>
      <c r="N411" s="23"/>
      <c r="O411" s="24"/>
      <c r="P411" s="24"/>
      <c r="Q411"/>
      <c r="R411"/>
      <c r="S411" s="48"/>
      <c r="T411" s="35"/>
      <c r="U411" s="35"/>
      <c r="V411" s="35"/>
      <c r="W411" s="35"/>
      <c r="X411" s="35"/>
      <c r="Y411" s="35"/>
      <c r="Z411" s="35"/>
      <c r="AA411" s="35"/>
      <c r="AB411" s="35"/>
      <c r="AC411" s="35"/>
      <c r="AF411"/>
      <c r="AG411"/>
      <c r="AH411" s="41"/>
      <c r="AJ411"/>
    </row>
    <row r="412" spans="1:36" s="35" customFormat="1" ht="15" x14ac:dyDescent="0.25">
      <c r="A412"/>
      <c r="B412"/>
      <c r="C412"/>
      <c r="D412" s="20"/>
      <c r="E412" s="17"/>
      <c r="F412" s="21"/>
      <c r="G412" s="22"/>
      <c r="H412" s="17"/>
      <c r="I412" s="21"/>
      <c r="J412" s="22"/>
      <c r="K412" s="17"/>
      <c r="L412" s="21"/>
      <c r="M412" s="22"/>
      <c r="N412" s="23"/>
      <c r="O412" s="24"/>
      <c r="P412" s="24"/>
      <c r="Q412"/>
      <c r="R412"/>
      <c r="S412" s="48"/>
      <c r="AD412" s="36"/>
      <c r="AE412" s="36"/>
      <c r="AF412"/>
      <c r="AG412"/>
      <c r="AH412" s="41"/>
      <c r="AI412" s="36"/>
      <c r="AJ412"/>
    </row>
    <row r="413" spans="1:36" ht="15" x14ac:dyDescent="0.25">
      <c r="A413"/>
      <c r="B413"/>
      <c r="C413"/>
      <c r="D413" s="20"/>
      <c r="E413" s="17"/>
      <c r="F413" s="21"/>
      <c r="G413" s="22"/>
      <c r="H413" s="17"/>
      <c r="I413" s="21"/>
      <c r="J413" s="22"/>
      <c r="K413" s="17"/>
      <c r="L413" s="21"/>
      <c r="M413" s="22"/>
      <c r="N413" s="23"/>
      <c r="O413" s="24"/>
      <c r="P413" s="24"/>
      <c r="Q413"/>
      <c r="R413"/>
      <c r="S413" s="48"/>
      <c r="T413" s="35"/>
      <c r="U413" s="35"/>
      <c r="V413" s="35"/>
      <c r="W413" s="35"/>
      <c r="X413" s="35"/>
      <c r="Y413" s="35"/>
      <c r="Z413" s="35"/>
      <c r="AA413" s="35"/>
      <c r="AB413" s="35"/>
      <c r="AC413" s="35"/>
      <c r="AF413"/>
      <c r="AG413"/>
      <c r="AH413" s="41"/>
      <c r="AJ413"/>
    </row>
    <row r="414" spans="1:36" s="35" customFormat="1" ht="15" x14ac:dyDescent="0.25">
      <c r="A414"/>
      <c r="B414"/>
      <c r="C414"/>
      <c r="D414" s="20"/>
      <c r="E414" s="17"/>
      <c r="F414" s="21"/>
      <c r="G414" s="22"/>
      <c r="H414" s="17"/>
      <c r="I414" s="21"/>
      <c r="J414" s="22"/>
      <c r="K414" s="17"/>
      <c r="L414" s="21"/>
      <c r="M414" s="22"/>
      <c r="N414" s="23"/>
      <c r="O414" s="24"/>
      <c r="P414" s="24"/>
      <c r="Q414"/>
      <c r="R414"/>
      <c r="S414" s="48"/>
      <c r="AD414" s="36"/>
      <c r="AE414" s="36"/>
      <c r="AF414"/>
      <c r="AG414"/>
      <c r="AH414" s="41"/>
      <c r="AI414" s="36"/>
      <c r="AJ414"/>
    </row>
    <row r="415" spans="1:36" ht="15" x14ac:dyDescent="0.25">
      <c r="A415"/>
      <c r="B415"/>
      <c r="C415"/>
      <c r="D415" s="20"/>
      <c r="E415" s="17"/>
      <c r="F415" s="21"/>
      <c r="G415" s="22"/>
      <c r="H415" s="17"/>
      <c r="I415" s="21"/>
      <c r="J415" s="22"/>
      <c r="K415" s="17"/>
      <c r="L415" s="21"/>
      <c r="M415" s="22"/>
      <c r="N415" s="23"/>
      <c r="O415" s="24"/>
      <c r="P415" s="24"/>
      <c r="Q415"/>
      <c r="R415"/>
      <c r="S415" s="48"/>
      <c r="T415" s="35"/>
      <c r="U415" s="35"/>
      <c r="V415" s="35"/>
      <c r="W415" s="35"/>
      <c r="X415" s="35"/>
      <c r="Y415" s="35"/>
      <c r="Z415" s="35"/>
      <c r="AA415" s="35"/>
      <c r="AB415" s="35"/>
      <c r="AC415" s="35"/>
      <c r="AF415"/>
      <c r="AG415"/>
      <c r="AH415" s="41"/>
      <c r="AJ415"/>
    </row>
    <row r="416" spans="1:36" ht="15" x14ac:dyDescent="0.25">
      <c r="A416"/>
      <c r="B416"/>
      <c r="C416"/>
      <c r="D416" s="20"/>
      <c r="E416" s="17"/>
      <c r="F416" s="21"/>
      <c r="G416" s="22"/>
      <c r="H416" s="17"/>
      <c r="I416" s="21"/>
      <c r="J416" s="22"/>
      <c r="K416" s="17"/>
      <c r="L416" s="21"/>
      <c r="M416" s="22"/>
      <c r="N416" s="23"/>
      <c r="O416" s="24"/>
      <c r="P416" s="24"/>
      <c r="Q416"/>
      <c r="R416"/>
      <c r="S416" s="48"/>
      <c r="T416" s="35"/>
      <c r="U416" s="35"/>
      <c r="V416" s="35"/>
      <c r="W416" s="35"/>
      <c r="X416" s="35"/>
      <c r="Y416" s="35"/>
      <c r="Z416" s="35"/>
      <c r="AA416" s="35"/>
      <c r="AB416" s="35"/>
      <c r="AC416" s="35"/>
      <c r="AF416"/>
      <c r="AG416"/>
      <c r="AH416" s="41"/>
      <c r="AJ416"/>
    </row>
    <row r="417" spans="1:36" ht="15" x14ac:dyDescent="0.25">
      <c r="A417"/>
      <c r="B417"/>
      <c r="C417"/>
      <c r="D417" s="20"/>
      <c r="E417" s="17"/>
      <c r="F417" s="21"/>
      <c r="G417" s="22"/>
      <c r="H417" s="17"/>
      <c r="I417" s="21"/>
      <c r="J417" s="22"/>
      <c r="K417" s="17"/>
      <c r="L417" s="21"/>
      <c r="M417" s="22"/>
      <c r="N417" s="23"/>
      <c r="O417" s="24"/>
      <c r="P417" s="24"/>
      <c r="Q417"/>
      <c r="R417"/>
      <c r="S417" s="48"/>
      <c r="T417" s="35"/>
      <c r="U417" s="35"/>
      <c r="V417" s="35"/>
      <c r="W417" s="35"/>
      <c r="X417" s="35"/>
      <c r="Y417" s="35"/>
      <c r="Z417" s="35"/>
      <c r="AA417" s="35"/>
      <c r="AB417" s="35"/>
      <c r="AC417" s="35"/>
      <c r="AF417"/>
      <c r="AG417"/>
      <c r="AH417" s="41"/>
      <c r="AJ417"/>
    </row>
    <row r="418" spans="1:36" ht="15" x14ac:dyDescent="0.25">
      <c r="A418"/>
      <c r="B418"/>
      <c r="C418"/>
      <c r="D418" s="20"/>
      <c r="E418" s="17"/>
      <c r="F418" s="21"/>
      <c r="G418" s="22"/>
      <c r="H418" s="17"/>
      <c r="I418" s="21"/>
      <c r="J418" s="22"/>
      <c r="K418" s="17"/>
      <c r="L418" s="21"/>
      <c r="M418" s="22"/>
      <c r="N418" s="23"/>
      <c r="O418" s="24"/>
      <c r="P418" s="24"/>
      <c r="Q418"/>
      <c r="R418"/>
      <c r="S418" s="48"/>
      <c r="T418" s="35"/>
      <c r="U418" s="35"/>
      <c r="V418" s="35"/>
      <c r="W418" s="35"/>
      <c r="X418" s="35"/>
      <c r="Y418" s="35"/>
      <c r="Z418" s="35"/>
      <c r="AA418" s="35"/>
      <c r="AB418" s="35"/>
      <c r="AC418" s="35"/>
      <c r="AF418"/>
      <c r="AG418"/>
      <c r="AH418" s="41"/>
      <c r="AJ418"/>
    </row>
    <row r="419" spans="1:36" s="35" customFormat="1" ht="15" x14ac:dyDescent="0.25">
      <c r="A419"/>
      <c r="B419"/>
      <c r="C419"/>
      <c r="D419" s="20"/>
      <c r="E419" s="17"/>
      <c r="F419" s="21"/>
      <c r="G419" s="22"/>
      <c r="H419" s="17"/>
      <c r="I419" s="21"/>
      <c r="J419" s="22"/>
      <c r="K419" s="17"/>
      <c r="L419" s="21"/>
      <c r="M419" s="22"/>
      <c r="N419" s="23"/>
      <c r="O419" s="24"/>
      <c r="P419" s="24"/>
      <c r="Q419"/>
      <c r="R419"/>
      <c r="S419" s="48"/>
      <c r="AD419" s="36"/>
      <c r="AE419" s="36"/>
      <c r="AF419"/>
      <c r="AG419"/>
      <c r="AH419" s="41"/>
      <c r="AI419" s="36"/>
      <c r="AJ419"/>
    </row>
    <row r="420" spans="1:36" ht="15" x14ac:dyDescent="0.25">
      <c r="A420"/>
      <c r="B420"/>
      <c r="C420"/>
      <c r="D420" s="20"/>
      <c r="E420" s="17"/>
      <c r="F420" s="21"/>
      <c r="G420" s="22"/>
      <c r="H420" s="17"/>
      <c r="I420" s="21"/>
      <c r="J420" s="22"/>
      <c r="K420" s="17"/>
      <c r="L420" s="21"/>
      <c r="M420" s="22"/>
      <c r="N420" s="23"/>
      <c r="O420" s="24"/>
      <c r="P420" s="24"/>
      <c r="Q420"/>
      <c r="R420"/>
      <c r="S420" s="48"/>
      <c r="T420" s="35"/>
      <c r="U420" s="35"/>
      <c r="V420" s="35"/>
      <c r="W420" s="35"/>
      <c r="X420" s="35"/>
      <c r="Y420" s="35"/>
      <c r="Z420" s="35"/>
      <c r="AA420" s="35"/>
      <c r="AB420" s="35"/>
      <c r="AC420" s="35"/>
      <c r="AF420"/>
      <c r="AG420"/>
      <c r="AH420" s="41"/>
      <c r="AJ420"/>
    </row>
    <row r="421" spans="1:36" ht="15" x14ac:dyDescent="0.25">
      <c r="A421"/>
      <c r="B421"/>
      <c r="C421"/>
      <c r="D421" s="20"/>
      <c r="E421" s="17"/>
      <c r="F421" s="21"/>
      <c r="G421" s="22"/>
      <c r="H421" s="17"/>
      <c r="I421" s="21"/>
      <c r="J421" s="22"/>
      <c r="K421" s="17"/>
      <c r="L421" s="21"/>
      <c r="M421" s="22"/>
      <c r="N421" s="23"/>
      <c r="O421" s="24"/>
      <c r="P421" s="24"/>
      <c r="Q421"/>
      <c r="R421"/>
      <c r="S421" s="48"/>
      <c r="T421" s="35"/>
      <c r="U421" s="35"/>
      <c r="V421" s="35"/>
      <c r="W421" s="35"/>
      <c r="X421" s="35"/>
      <c r="Y421" s="35"/>
      <c r="Z421" s="35"/>
      <c r="AA421" s="35"/>
      <c r="AB421" s="35"/>
      <c r="AC421" s="35"/>
      <c r="AF421"/>
      <c r="AG421"/>
      <c r="AH421" s="41"/>
      <c r="AJ421"/>
    </row>
    <row r="422" spans="1:36" ht="15" x14ac:dyDescent="0.25">
      <c r="A422"/>
      <c r="B422"/>
      <c r="C422"/>
      <c r="D422" s="20"/>
      <c r="E422" s="17"/>
      <c r="F422" s="21"/>
      <c r="G422" s="22"/>
      <c r="H422" s="17"/>
      <c r="I422" s="21"/>
      <c r="J422" s="22"/>
      <c r="K422" s="17"/>
      <c r="L422" s="21"/>
      <c r="M422" s="22"/>
      <c r="N422" s="23"/>
      <c r="O422" s="24"/>
      <c r="P422" s="24"/>
      <c r="Q422"/>
      <c r="R422"/>
      <c r="S422" s="48"/>
      <c r="T422" s="35"/>
      <c r="U422" s="35"/>
      <c r="V422" s="35"/>
      <c r="W422" s="35"/>
      <c r="X422" s="35"/>
      <c r="Y422" s="35"/>
      <c r="Z422" s="35"/>
      <c r="AA422" s="35"/>
      <c r="AB422" s="35"/>
      <c r="AC422" s="35"/>
      <c r="AF422"/>
      <c r="AG422"/>
      <c r="AH422" s="41"/>
      <c r="AJ422"/>
    </row>
    <row r="423" spans="1:36" ht="15" x14ac:dyDescent="0.25">
      <c r="A423"/>
      <c r="B423"/>
      <c r="C423"/>
      <c r="D423" s="20"/>
      <c r="E423" s="17"/>
      <c r="F423" s="21"/>
      <c r="G423" s="22"/>
      <c r="H423" s="17"/>
      <c r="I423" s="21"/>
      <c r="J423" s="22"/>
      <c r="K423" s="17"/>
      <c r="L423" s="21"/>
      <c r="M423" s="22"/>
      <c r="N423" s="23"/>
      <c r="O423" s="24"/>
      <c r="P423" s="24"/>
      <c r="Q423"/>
      <c r="R423"/>
      <c r="S423" s="48"/>
      <c r="T423" s="35"/>
      <c r="U423" s="35"/>
      <c r="V423" s="35"/>
      <c r="W423" s="35"/>
      <c r="X423" s="35"/>
      <c r="Y423" s="35"/>
      <c r="Z423" s="35"/>
      <c r="AA423" s="35"/>
      <c r="AB423" s="35"/>
      <c r="AC423" s="35"/>
      <c r="AF423"/>
      <c r="AG423"/>
      <c r="AH423" s="41"/>
      <c r="AJ423"/>
    </row>
    <row r="424" spans="1:36" ht="15" x14ac:dyDescent="0.25">
      <c r="A424"/>
      <c r="B424"/>
      <c r="C424"/>
      <c r="D424" s="20"/>
      <c r="E424" s="17"/>
      <c r="F424" s="21"/>
      <c r="G424" s="22"/>
      <c r="H424" s="17"/>
      <c r="I424" s="21"/>
      <c r="J424" s="22"/>
      <c r="K424" s="17"/>
      <c r="L424" s="21"/>
      <c r="M424" s="22"/>
      <c r="N424" s="23"/>
      <c r="O424" s="24"/>
      <c r="P424" s="24"/>
      <c r="Q424"/>
      <c r="R424"/>
      <c r="S424" s="48"/>
      <c r="T424" s="35"/>
      <c r="U424" s="35"/>
      <c r="V424" s="35"/>
      <c r="W424" s="35"/>
      <c r="X424" s="35"/>
      <c r="Y424" s="35"/>
      <c r="Z424" s="35"/>
      <c r="AA424" s="35"/>
      <c r="AB424" s="35"/>
      <c r="AC424" s="35"/>
      <c r="AF424"/>
      <c r="AG424"/>
      <c r="AH424" s="41"/>
      <c r="AJ424"/>
    </row>
    <row r="425" spans="1:36" ht="15" x14ac:dyDescent="0.25">
      <c r="A425"/>
      <c r="B425"/>
      <c r="C425"/>
      <c r="D425" s="20"/>
      <c r="E425" s="17"/>
      <c r="F425" s="21"/>
      <c r="G425" s="22"/>
      <c r="H425" s="17"/>
      <c r="I425" s="21"/>
      <c r="J425" s="22"/>
      <c r="K425" s="17"/>
      <c r="L425" s="21"/>
      <c r="M425" s="22"/>
      <c r="N425" s="23"/>
      <c r="O425" s="24"/>
      <c r="P425" s="24"/>
      <c r="Q425"/>
      <c r="R425"/>
      <c r="S425" s="48"/>
      <c r="T425" s="35"/>
      <c r="U425" s="35"/>
      <c r="V425" s="35"/>
      <c r="W425" s="35"/>
      <c r="X425" s="35"/>
      <c r="Y425" s="35"/>
      <c r="Z425" s="35"/>
      <c r="AA425" s="35"/>
      <c r="AB425" s="35"/>
      <c r="AC425" s="35"/>
      <c r="AF425"/>
      <c r="AG425"/>
      <c r="AH425" s="41"/>
      <c r="AJ425"/>
    </row>
    <row r="426" spans="1:36" ht="15" x14ac:dyDescent="0.25">
      <c r="A426"/>
      <c r="B426"/>
      <c r="C426"/>
      <c r="D426" s="20"/>
      <c r="E426" s="17"/>
      <c r="F426" s="21"/>
      <c r="G426" s="22"/>
      <c r="H426" s="17"/>
      <c r="I426" s="21"/>
      <c r="J426" s="22"/>
      <c r="K426" s="17"/>
      <c r="L426" s="21"/>
      <c r="M426" s="22"/>
      <c r="N426" s="23"/>
      <c r="O426" s="24"/>
      <c r="P426" s="24"/>
      <c r="Q426"/>
      <c r="R426"/>
      <c r="S426" s="48"/>
      <c r="T426" s="35"/>
      <c r="U426" s="35"/>
      <c r="V426" s="35"/>
      <c r="W426" s="35"/>
      <c r="X426" s="35"/>
      <c r="Y426" s="35"/>
      <c r="Z426" s="35"/>
      <c r="AA426" s="35"/>
      <c r="AB426" s="35"/>
      <c r="AC426" s="35"/>
      <c r="AF426"/>
      <c r="AG426"/>
      <c r="AH426" s="41"/>
      <c r="AJ426"/>
    </row>
    <row r="427" spans="1:36" s="35" customFormat="1" ht="15" x14ac:dyDescent="0.25">
      <c r="A427"/>
      <c r="B427"/>
      <c r="C427"/>
      <c r="D427" s="20"/>
      <c r="E427" s="17"/>
      <c r="F427" s="21"/>
      <c r="G427" s="22"/>
      <c r="H427" s="17"/>
      <c r="I427" s="21"/>
      <c r="J427" s="22"/>
      <c r="K427" s="17"/>
      <c r="L427" s="21"/>
      <c r="M427" s="22"/>
      <c r="N427" s="23"/>
      <c r="O427" s="24"/>
      <c r="P427" s="24"/>
      <c r="Q427"/>
      <c r="R427"/>
      <c r="S427" s="48"/>
      <c r="AD427" s="36"/>
      <c r="AE427" s="36"/>
      <c r="AF427"/>
      <c r="AG427"/>
      <c r="AH427" s="41"/>
      <c r="AI427" s="36"/>
      <c r="AJ427"/>
    </row>
    <row r="428" spans="1:36" ht="15" x14ac:dyDescent="0.25">
      <c r="A428"/>
      <c r="B428"/>
      <c r="C428"/>
      <c r="D428" s="20"/>
      <c r="E428" s="17"/>
      <c r="F428" s="21"/>
      <c r="G428" s="22"/>
      <c r="H428" s="17"/>
      <c r="I428" s="21"/>
      <c r="J428" s="22"/>
      <c r="K428" s="17"/>
      <c r="L428" s="21"/>
      <c r="M428" s="22"/>
      <c r="N428" s="23"/>
      <c r="O428" s="24"/>
      <c r="P428" s="24"/>
      <c r="Q428"/>
      <c r="R428"/>
      <c r="S428" s="48"/>
      <c r="T428" s="35"/>
      <c r="U428" s="35"/>
      <c r="V428" s="35"/>
      <c r="W428" s="35"/>
      <c r="X428" s="35"/>
      <c r="Y428" s="35"/>
      <c r="Z428" s="35"/>
      <c r="AA428" s="35"/>
      <c r="AB428" s="35"/>
      <c r="AC428" s="35"/>
      <c r="AF428"/>
      <c r="AG428"/>
      <c r="AH428" s="41"/>
      <c r="AJ428"/>
    </row>
    <row r="429" spans="1:36" ht="15" x14ac:dyDescent="0.25">
      <c r="A429"/>
      <c r="B429"/>
      <c r="C429"/>
      <c r="D429" s="20"/>
      <c r="E429" s="17"/>
      <c r="F429" s="21"/>
      <c r="G429" s="22"/>
      <c r="H429" s="17"/>
      <c r="I429" s="21"/>
      <c r="J429" s="22"/>
      <c r="K429" s="17"/>
      <c r="L429" s="21"/>
      <c r="M429" s="22"/>
      <c r="N429" s="23"/>
      <c r="O429" s="24"/>
      <c r="P429" s="24"/>
      <c r="Q429"/>
      <c r="R429"/>
      <c r="S429" s="48"/>
      <c r="T429" s="35"/>
      <c r="U429" s="35"/>
      <c r="V429" s="35"/>
      <c r="W429" s="35"/>
      <c r="X429" s="35"/>
      <c r="Y429" s="35"/>
      <c r="Z429" s="35"/>
      <c r="AA429" s="35"/>
      <c r="AB429" s="35"/>
      <c r="AC429" s="35"/>
      <c r="AF429"/>
      <c r="AG429"/>
      <c r="AH429" s="41"/>
      <c r="AJ429"/>
    </row>
    <row r="430" spans="1:36" ht="15" x14ac:dyDescent="0.25">
      <c r="A430"/>
      <c r="B430"/>
      <c r="C430"/>
      <c r="D430" s="20"/>
      <c r="E430" s="17"/>
      <c r="F430" s="21"/>
      <c r="G430" s="22"/>
      <c r="H430" s="17"/>
      <c r="I430" s="21"/>
      <c r="J430" s="22"/>
      <c r="K430" s="17"/>
      <c r="L430" s="21"/>
      <c r="M430" s="22"/>
      <c r="N430" s="23"/>
      <c r="O430" s="24"/>
      <c r="P430" s="24"/>
      <c r="Q430"/>
      <c r="R430"/>
      <c r="S430" s="48"/>
      <c r="T430" s="35"/>
      <c r="U430" s="35"/>
      <c r="V430" s="35"/>
      <c r="W430" s="35"/>
      <c r="X430" s="35"/>
      <c r="Y430" s="35"/>
      <c r="Z430" s="35"/>
      <c r="AA430" s="35"/>
      <c r="AB430" s="35"/>
      <c r="AC430" s="35"/>
      <c r="AF430"/>
      <c r="AG430"/>
      <c r="AH430" s="41"/>
      <c r="AJ430"/>
    </row>
    <row r="431" spans="1:36" ht="15" x14ac:dyDescent="0.25">
      <c r="A431"/>
      <c r="B431"/>
      <c r="C431"/>
      <c r="D431" s="20"/>
      <c r="E431" s="17"/>
      <c r="F431" s="21"/>
      <c r="G431" s="22"/>
      <c r="H431" s="17"/>
      <c r="I431" s="21"/>
      <c r="J431" s="22"/>
      <c r="K431" s="17"/>
      <c r="L431" s="21"/>
      <c r="M431" s="22"/>
      <c r="N431" s="23"/>
      <c r="O431" s="24"/>
      <c r="P431" s="24"/>
      <c r="Q431"/>
      <c r="R431"/>
      <c r="S431" s="48"/>
      <c r="T431" s="35"/>
      <c r="U431" s="35"/>
      <c r="V431" s="35"/>
      <c r="W431" s="35"/>
      <c r="X431" s="35"/>
      <c r="Y431" s="35"/>
      <c r="Z431" s="35"/>
      <c r="AA431" s="35"/>
      <c r="AB431" s="35"/>
      <c r="AC431" s="35"/>
      <c r="AF431"/>
      <c r="AG431"/>
      <c r="AH431" s="41"/>
      <c r="AJ431"/>
    </row>
    <row r="432" spans="1:36" ht="15" x14ac:dyDescent="0.25">
      <c r="A432"/>
      <c r="B432"/>
      <c r="C432"/>
      <c r="D432" s="20"/>
      <c r="E432" s="17"/>
      <c r="F432" s="21"/>
      <c r="G432" s="22"/>
      <c r="H432" s="17"/>
      <c r="I432" s="21"/>
      <c r="J432" s="22"/>
      <c r="K432" s="17"/>
      <c r="L432" s="21"/>
      <c r="M432" s="22"/>
      <c r="N432" s="23"/>
      <c r="O432" s="24"/>
      <c r="P432" s="24"/>
      <c r="Q432"/>
      <c r="R432"/>
      <c r="S432" s="48"/>
      <c r="T432" s="35"/>
      <c r="U432" s="35"/>
      <c r="V432" s="35"/>
      <c r="W432" s="35"/>
      <c r="X432" s="35"/>
      <c r="Y432" s="35"/>
      <c r="Z432" s="35"/>
      <c r="AA432" s="35"/>
      <c r="AB432" s="35"/>
      <c r="AC432" s="35"/>
      <c r="AF432"/>
      <c r="AG432"/>
      <c r="AH432" s="41"/>
      <c r="AJ432"/>
    </row>
    <row r="433" spans="1:36" ht="15" x14ac:dyDescent="0.25">
      <c r="A433"/>
      <c r="B433"/>
      <c r="C433"/>
      <c r="D433" s="20"/>
      <c r="E433" s="17"/>
      <c r="F433" s="21"/>
      <c r="G433" s="22"/>
      <c r="H433" s="17"/>
      <c r="I433" s="21"/>
      <c r="J433" s="22"/>
      <c r="K433" s="17"/>
      <c r="L433" s="21"/>
      <c r="M433" s="22"/>
      <c r="N433" s="23"/>
      <c r="O433" s="24"/>
      <c r="P433" s="24"/>
      <c r="Q433"/>
      <c r="R433"/>
      <c r="S433" s="48"/>
      <c r="T433" s="35"/>
      <c r="U433" s="35"/>
      <c r="V433" s="35"/>
      <c r="W433" s="35"/>
      <c r="X433" s="35"/>
      <c r="Y433" s="35"/>
      <c r="Z433" s="35"/>
      <c r="AA433" s="35"/>
      <c r="AB433" s="35"/>
      <c r="AC433" s="35"/>
      <c r="AF433"/>
      <c r="AG433"/>
      <c r="AH433" s="41"/>
      <c r="AJ433"/>
    </row>
    <row r="434" spans="1:36" ht="15" x14ac:dyDescent="0.25">
      <c r="A434"/>
      <c r="B434"/>
      <c r="C434"/>
      <c r="D434" s="20"/>
      <c r="E434" s="17"/>
      <c r="F434" s="21"/>
      <c r="G434" s="22"/>
      <c r="H434" s="17"/>
      <c r="I434" s="21"/>
      <c r="J434" s="22"/>
      <c r="K434" s="17"/>
      <c r="L434" s="21"/>
      <c r="M434" s="22"/>
      <c r="N434" s="23"/>
      <c r="O434" s="24"/>
      <c r="P434" s="24"/>
      <c r="Q434"/>
      <c r="R434"/>
      <c r="S434" s="48"/>
      <c r="T434" s="35"/>
      <c r="U434" s="35"/>
      <c r="V434" s="35"/>
      <c r="W434" s="35"/>
      <c r="X434" s="35"/>
      <c r="Y434" s="35"/>
      <c r="Z434" s="35"/>
      <c r="AA434" s="35"/>
      <c r="AB434" s="35"/>
      <c r="AC434" s="35"/>
      <c r="AF434"/>
      <c r="AG434"/>
      <c r="AH434" s="41"/>
      <c r="AJ434"/>
    </row>
    <row r="435" spans="1:36" ht="15" x14ac:dyDescent="0.25">
      <c r="A435"/>
      <c r="B435"/>
      <c r="C435"/>
      <c r="D435" s="20"/>
      <c r="E435" s="17"/>
      <c r="F435" s="21"/>
      <c r="G435" s="22"/>
      <c r="H435" s="17"/>
      <c r="I435" s="21"/>
      <c r="J435" s="22"/>
      <c r="K435" s="17"/>
      <c r="L435" s="21"/>
      <c r="M435" s="22"/>
      <c r="N435" s="23"/>
      <c r="O435" s="24"/>
      <c r="P435" s="24"/>
      <c r="Q435"/>
      <c r="R435"/>
      <c r="S435" s="48"/>
      <c r="T435" s="35"/>
      <c r="U435" s="35"/>
      <c r="V435" s="35"/>
      <c r="W435" s="35"/>
      <c r="X435" s="35"/>
      <c r="Y435" s="35"/>
      <c r="Z435" s="35"/>
      <c r="AA435" s="35"/>
      <c r="AB435" s="35"/>
      <c r="AC435" s="35"/>
      <c r="AF435"/>
      <c r="AG435"/>
      <c r="AH435" s="41"/>
      <c r="AJ435"/>
    </row>
    <row r="436" spans="1:36" ht="15" x14ac:dyDescent="0.25">
      <c r="A436"/>
      <c r="B436"/>
      <c r="C436"/>
      <c r="D436" s="20"/>
      <c r="E436" s="17"/>
      <c r="F436" s="21"/>
      <c r="G436" s="22"/>
      <c r="H436" s="17"/>
      <c r="I436" s="21"/>
      <c r="J436" s="22"/>
      <c r="K436" s="17"/>
      <c r="L436" s="21"/>
      <c r="M436" s="22"/>
      <c r="N436" s="23"/>
      <c r="O436" s="24"/>
      <c r="P436" s="24"/>
      <c r="Q436"/>
      <c r="R436"/>
      <c r="S436" s="48"/>
      <c r="T436" s="35"/>
      <c r="U436" s="35"/>
      <c r="V436" s="35"/>
      <c r="W436" s="35"/>
      <c r="X436" s="35"/>
      <c r="Y436" s="35"/>
      <c r="Z436" s="35"/>
      <c r="AA436" s="35"/>
      <c r="AB436" s="35"/>
      <c r="AC436" s="35"/>
      <c r="AF436"/>
      <c r="AG436"/>
      <c r="AH436" s="41"/>
      <c r="AJ436"/>
    </row>
    <row r="437" spans="1:36" ht="15" x14ac:dyDescent="0.25">
      <c r="A437"/>
      <c r="B437"/>
      <c r="C437"/>
      <c r="D437" s="20"/>
      <c r="E437" s="17"/>
      <c r="F437" s="21"/>
      <c r="G437" s="22"/>
      <c r="H437" s="17"/>
      <c r="I437" s="21"/>
      <c r="J437" s="22"/>
      <c r="K437" s="17"/>
      <c r="L437" s="21"/>
      <c r="M437" s="22"/>
      <c r="N437" s="23"/>
      <c r="O437" s="24"/>
      <c r="P437" s="24"/>
      <c r="Q437"/>
      <c r="R437"/>
      <c r="S437" s="48"/>
      <c r="T437" s="35"/>
      <c r="U437" s="35"/>
      <c r="V437" s="35"/>
      <c r="W437" s="35"/>
      <c r="X437" s="35"/>
      <c r="Y437" s="35"/>
      <c r="Z437" s="35"/>
      <c r="AA437" s="35"/>
      <c r="AB437" s="35"/>
      <c r="AC437" s="35"/>
      <c r="AF437"/>
      <c r="AG437"/>
      <c r="AH437" s="41"/>
      <c r="AJ437"/>
    </row>
    <row r="438" spans="1:36" ht="15" x14ac:dyDescent="0.25">
      <c r="A438"/>
      <c r="B438"/>
      <c r="C438"/>
      <c r="D438" s="20"/>
      <c r="E438" s="17"/>
      <c r="F438" s="21"/>
      <c r="G438" s="22"/>
      <c r="H438" s="17"/>
      <c r="I438" s="21"/>
      <c r="J438" s="22"/>
      <c r="K438" s="17"/>
      <c r="L438" s="21"/>
      <c r="M438" s="22"/>
      <c r="N438" s="23"/>
      <c r="O438" s="24"/>
      <c r="P438" s="24"/>
      <c r="Q438"/>
      <c r="R438"/>
      <c r="S438" s="48"/>
      <c r="T438" s="35"/>
      <c r="U438" s="35"/>
      <c r="V438" s="35"/>
      <c r="W438" s="35"/>
      <c r="X438" s="35"/>
      <c r="Y438" s="35"/>
      <c r="Z438" s="35"/>
      <c r="AA438" s="35"/>
      <c r="AB438" s="35"/>
      <c r="AC438" s="35"/>
      <c r="AF438"/>
      <c r="AG438"/>
      <c r="AH438" s="41"/>
      <c r="AJ438"/>
    </row>
    <row r="439" spans="1:36" ht="15" x14ac:dyDescent="0.25">
      <c r="A439"/>
      <c r="B439"/>
      <c r="C439"/>
      <c r="D439" s="20"/>
      <c r="E439" s="17"/>
      <c r="F439" s="21"/>
      <c r="G439" s="22"/>
      <c r="H439" s="17"/>
      <c r="I439" s="21"/>
      <c r="J439" s="22"/>
      <c r="K439" s="17"/>
      <c r="L439" s="21"/>
      <c r="M439" s="22"/>
      <c r="N439" s="23"/>
      <c r="O439" s="24"/>
      <c r="P439" s="24"/>
      <c r="Q439"/>
      <c r="R439"/>
      <c r="S439" s="48"/>
      <c r="T439" s="35"/>
      <c r="U439" s="35"/>
      <c r="V439" s="35"/>
      <c r="W439" s="35"/>
      <c r="X439" s="35"/>
      <c r="Y439" s="35"/>
      <c r="Z439" s="35"/>
      <c r="AA439" s="35"/>
      <c r="AB439" s="35"/>
      <c r="AC439" s="35"/>
      <c r="AF439"/>
      <c r="AG439"/>
      <c r="AH439" s="41"/>
      <c r="AJ439"/>
    </row>
    <row r="440" spans="1:36" ht="15" x14ac:dyDescent="0.25">
      <c r="A440"/>
      <c r="B440"/>
      <c r="C440"/>
      <c r="D440" s="20"/>
      <c r="E440" s="17"/>
      <c r="F440" s="21"/>
      <c r="G440" s="22"/>
      <c r="H440" s="17"/>
      <c r="I440" s="21"/>
      <c r="J440" s="22"/>
      <c r="K440" s="17"/>
      <c r="L440" s="21"/>
      <c r="M440" s="22"/>
      <c r="N440" s="23"/>
      <c r="O440" s="24"/>
      <c r="P440" s="24"/>
      <c r="Q440"/>
      <c r="R440"/>
      <c r="S440" s="48"/>
      <c r="T440" s="35"/>
      <c r="U440" s="35"/>
      <c r="V440" s="35"/>
      <c r="W440" s="35"/>
      <c r="X440" s="35"/>
      <c r="Y440" s="35"/>
      <c r="Z440" s="35"/>
      <c r="AA440" s="35"/>
      <c r="AB440" s="35"/>
      <c r="AC440" s="35"/>
      <c r="AF440"/>
      <c r="AG440"/>
      <c r="AH440" s="41"/>
      <c r="AJ440"/>
    </row>
    <row r="441" spans="1:36" ht="15" x14ac:dyDescent="0.25">
      <c r="A441"/>
      <c r="B441"/>
      <c r="C441"/>
      <c r="D441" s="20"/>
      <c r="E441" s="17"/>
      <c r="F441" s="21"/>
      <c r="G441" s="22"/>
      <c r="H441" s="17"/>
      <c r="I441" s="21"/>
      <c r="J441" s="22"/>
      <c r="K441" s="17"/>
      <c r="L441" s="21"/>
      <c r="M441" s="22"/>
      <c r="N441" s="23"/>
      <c r="O441" s="24"/>
      <c r="P441" s="24"/>
      <c r="Q441"/>
      <c r="R441"/>
      <c r="S441" s="48"/>
      <c r="T441" s="35"/>
      <c r="U441" s="35"/>
      <c r="V441" s="35"/>
      <c r="W441" s="35"/>
      <c r="X441" s="35"/>
      <c r="Y441" s="35"/>
      <c r="Z441" s="35"/>
      <c r="AA441" s="35"/>
      <c r="AB441" s="35"/>
      <c r="AC441" s="35"/>
      <c r="AF441"/>
      <c r="AG441"/>
      <c r="AH441" s="41"/>
      <c r="AJ441"/>
    </row>
    <row r="442" spans="1:36" ht="15" x14ac:dyDescent="0.25">
      <c r="A442"/>
      <c r="B442"/>
      <c r="C442"/>
      <c r="D442" s="29"/>
      <c r="E442" s="30"/>
      <c r="F442" s="21"/>
      <c r="G442" s="22"/>
      <c r="H442" s="17"/>
      <c r="I442" s="21"/>
      <c r="J442" s="22"/>
      <c r="K442" s="17"/>
      <c r="L442" s="21"/>
      <c r="M442" s="22"/>
      <c r="N442" s="23"/>
      <c r="O442" s="24"/>
      <c r="P442" s="24"/>
      <c r="Q442"/>
      <c r="R442"/>
      <c r="S442" s="48"/>
      <c r="T442" s="35"/>
      <c r="U442" s="35"/>
      <c r="V442" s="35"/>
      <c r="W442" s="35"/>
      <c r="X442" s="35"/>
      <c r="Y442" s="35"/>
      <c r="Z442" s="35"/>
      <c r="AA442" s="35"/>
      <c r="AB442" s="35"/>
      <c r="AC442" s="35"/>
      <c r="AF442"/>
      <c r="AG442"/>
      <c r="AH442" s="41"/>
      <c r="AJ442"/>
    </row>
    <row r="443" spans="1:36" ht="15" x14ac:dyDescent="0.25">
      <c r="A443"/>
      <c r="B443"/>
      <c r="C443"/>
      <c r="D443" s="29"/>
      <c r="E443" s="30"/>
      <c r="F443" s="21"/>
      <c r="G443" s="22"/>
      <c r="H443" s="17"/>
      <c r="I443" s="21"/>
      <c r="J443" s="22"/>
      <c r="K443" s="17"/>
      <c r="L443" s="21"/>
      <c r="M443" s="22"/>
      <c r="N443" s="23"/>
      <c r="O443" s="24"/>
      <c r="P443" s="24"/>
      <c r="Q443"/>
      <c r="R443"/>
      <c r="S443" s="48"/>
      <c r="T443" s="35"/>
      <c r="U443" s="35"/>
      <c r="V443" s="35"/>
      <c r="W443" s="35"/>
      <c r="X443" s="35"/>
      <c r="Y443" s="35"/>
      <c r="Z443" s="35"/>
      <c r="AA443" s="35"/>
      <c r="AB443" s="35"/>
      <c r="AC443" s="35"/>
      <c r="AF443"/>
      <c r="AG443"/>
      <c r="AH443" s="41"/>
      <c r="AJ443"/>
    </row>
    <row r="444" spans="1:36" ht="15" x14ac:dyDescent="0.25">
      <c r="A444"/>
      <c r="B444"/>
      <c r="C444"/>
      <c r="D444" s="29"/>
      <c r="E444" s="30"/>
      <c r="F444" s="21"/>
      <c r="G444" s="22"/>
      <c r="H444" s="17"/>
      <c r="I444" s="21"/>
      <c r="J444" s="22"/>
      <c r="K444" s="17"/>
      <c r="L444" s="21"/>
      <c r="M444" s="22"/>
      <c r="N444" s="23"/>
      <c r="O444" s="24"/>
      <c r="P444" s="24"/>
      <c r="Q444"/>
      <c r="R444"/>
      <c r="S444" s="48"/>
      <c r="T444" s="35"/>
      <c r="U444" s="35"/>
      <c r="V444" s="35"/>
      <c r="W444" s="35"/>
      <c r="X444" s="35"/>
      <c r="Y444" s="35"/>
      <c r="Z444" s="35"/>
      <c r="AA444" s="35"/>
      <c r="AB444" s="35"/>
      <c r="AC444" s="35"/>
      <c r="AF444"/>
      <c r="AG444"/>
      <c r="AH444" s="41"/>
      <c r="AJ444"/>
    </row>
    <row r="445" spans="1:36" ht="15" x14ac:dyDescent="0.25">
      <c r="A445"/>
      <c r="B445"/>
      <c r="C445"/>
      <c r="D445" s="29"/>
      <c r="E445" s="30"/>
      <c r="F445" s="21"/>
      <c r="G445" s="22"/>
      <c r="H445" s="17"/>
      <c r="I445" s="21"/>
      <c r="J445" s="22"/>
      <c r="K445" s="17"/>
      <c r="L445" s="21"/>
      <c r="M445" s="22"/>
      <c r="N445" s="23"/>
      <c r="O445" s="24"/>
      <c r="P445" s="24"/>
      <c r="Q445"/>
      <c r="R445"/>
      <c r="S445" s="48"/>
      <c r="T445" s="35"/>
      <c r="U445" s="35"/>
      <c r="V445" s="35"/>
      <c r="W445" s="35"/>
      <c r="X445" s="35"/>
      <c r="Y445" s="35"/>
      <c r="Z445" s="35"/>
      <c r="AA445" s="35"/>
      <c r="AB445" s="35"/>
      <c r="AC445" s="35"/>
      <c r="AF445"/>
      <c r="AG445"/>
      <c r="AH445" s="41"/>
      <c r="AJ445"/>
    </row>
    <row r="446" spans="1:36" ht="15" x14ac:dyDescent="0.25">
      <c r="A446"/>
      <c r="B446"/>
      <c r="C446"/>
      <c r="D446" s="29"/>
      <c r="E446" s="30"/>
      <c r="F446" s="21"/>
      <c r="G446" s="22"/>
      <c r="H446" s="17"/>
      <c r="I446" s="21"/>
      <c r="J446" s="22"/>
      <c r="K446" s="17"/>
      <c r="L446" s="21"/>
      <c r="M446" s="22"/>
      <c r="N446" s="23"/>
      <c r="O446" s="24"/>
      <c r="P446" s="24"/>
      <c r="Q446"/>
      <c r="R446"/>
      <c r="S446" s="48"/>
      <c r="T446" s="35"/>
      <c r="U446" s="35"/>
      <c r="V446" s="35"/>
      <c r="W446" s="35"/>
      <c r="X446" s="35"/>
      <c r="Y446" s="35"/>
      <c r="Z446" s="35"/>
      <c r="AA446" s="35"/>
      <c r="AB446" s="35"/>
      <c r="AC446" s="35"/>
      <c r="AF446"/>
      <c r="AG446"/>
      <c r="AH446" s="41"/>
      <c r="AJ446"/>
    </row>
    <row r="447" spans="1:36" ht="15" x14ac:dyDescent="0.25">
      <c r="A447"/>
      <c r="B447"/>
      <c r="C447"/>
      <c r="D447" s="29"/>
      <c r="E447" s="30"/>
      <c r="F447" s="21"/>
      <c r="G447" s="22"/>
      <c r="H447" s="17"/>
      <c r="I447" s="21"/>
      <c r="J447" s="22"/>
      <c r="K447" s="17"/>
      <c r="L447" s="21"/>
      <c r="M447" s="22"/>
      <c r="N447" s="23"/>
      <c r="O447" s="24"/>
      <c r="P447" s="24"/>
      <c r="Q447"/>
      <c r="R447"/>
      <c r="S447" s="48"/>
      <c r="T447" s="35"/>
      <c r="U447" s="35"/>
      <c r="V447" s="35"/>
      <c r="W447" s="35"/>
      <c r="X447" s="35"/>
      <c r="Y447" s="35"/>
      <c r="Z447" s="35"/>
      <c r="AA447" s="35"/>
      <c r="AB447" s="35"/>
      <c r="AC447" s="35"/>
      <c r="AF447"/>
      <c r="AG447"/>
      <c r="AH447" s="41"/>
      <c r="AJ447"/>
    </row>
    <row r="448" spans="1:36" ht="15" x14ac:dyDescent="0.25">
      <c r="A448"/>
      <c r="B448"/>
      <c r="C448"/>
      <c r="D448" s="29"/>
      <c r="E448" s="30"/>
      <c r="F448" s="21"/>
      <c r="G448" s="22"/>
      <c r="H448" s="17"/>
      <c r="I448" s="21"/>
      <c r="J448" s="22"/>
      <c r="K448" s="17"/>
      <c r="L448" s="21"/>
      <c r="M448" s="22"/>
      <c r="N448" s="23"/>
      <c r="O448" s="24"/>
      <c r="P448" s="24"/>
      <c r="Q448"/>
      <c r="R448"/>
      <c r="S448" s="48"/>
      <c r="T448" s="35"/>
      <c r="U448" s="35"/>
      <c r="V448" s="35"/>
      <c r="W448" s="35"/>
      <c r="X448" s="35"/>
      <c r="Y448" s="35"/>
      <c r="Z448" s="35"/>
      <c r="AA448" s="35"/>
      <c r="AB448" s="35"/>
      <c r="AC448" s="35"/>
      <c r="AF448"/>
      <c r="AG448"/>
      <c r="AH448" s="41"/>
      <c r="AJ448"/>
    </row>
    <row r="449" spans="1:36" ht="15" x14ac:dyDescent="0.25">
      <c r="A449"/>
      <c r="B449"/>
      <c r="C449"/>
      <c r="D449" s="29"/>
      <c r="E449" s="30"/>
      <c r="F449" s="21"/>
      <c r="G449" s="22"/>
      <c r="H449" s="17"/>
      <c r="I449" s="21"/>
      <c r="J449" s="22"/>
      <c r="K449" s="17"/>
      <c r="L449" s="21"/>
      <c r="M449" s="22"/>
      <c r="N449" s="23"/>
      <c r="O449" s="24"/>
      <c r="P449" s="24"/>
      <c r="Q449"/>
      <c r="R449"/>
      <c r="S449" s="48"/>
      <c r="T449" s="35"/>
      <c r="U449" s="35"/>
      <c r="V449" s="35"/>
      <c r="W449" s="35"/>
      <c r="X449" s="35"/>
      <c r="Y449" s="35"/>
      <c r="Z449" s="35"/>
      <c r="AA449" s="35"/>
      <c r="AB449" s="35"/>
      <c r="AC449" s="35"/>
      <c r="AF449"/>
      <c r="AG449"/>
      <c r="AH449" s="41"/>
      <c r="AJ449"/>
    </row>
    <row r="450" spans="1:36" ht="15" x14ac:dyDescent="0.25">
      <c r="A450"/>
      <c r="B450"/>
      <c r="C450"/>
      <c r="D450" s="29"/>
      <c r="E450" s="30"/>
      <c r="F450" s="21"/>
      <c r="G450" s="22"/>
      <c r="H450" s="17"/>
      <c r="I450" s="21"/>
      <c r="J450" s="22"/>
      <c r="K450" s="17"/>
      <c r="L450" s="21"/>
      <c r="M450" s="22"/>
      <c r="N450" s="23"/>
      <c r="O450" s="24"/>
      <c r="P450" s="24"/>
      <c r="Q450"/>
      <c r="R450"/>
      <c r="S450" s="48"/>
      <c r="T450" s="35"/>
      <c r="U450" s="35"/>
      <c r="V450" s="35"/>
      <c r="W450" s="35"/>
      <c r="X450" s="35"/>
      <c r="Y450" s="35"/>
      <c r="Z450" s="35"/>
      <c r="AA450" s="35"/>
      <c r="AB450" s="35"/>
      <c r="AC450" s="35"/>
      <c r="AF450"/>
      <c r="AG450"/>
      <c r="AH450" s="41"/>
      <c r="AJ450"/>
    </row>
    <row r="451" spans="1:36" s="35" customFormat="1" ht="15" x14ac:dyDescent="0.25">
      <c r="A451"/>
      <c r="B451"/>
      <c r="C451"/>
      <c r="D451" s="29"/>
      <c r="E451" s="30"/>
      <c r="F451" s="21"/>
      <c r="G451" s="22"/>
      <c r="H451" s="17"/>
      <c r="I451" s="21"/>
      <c r="J451" s="22"/>
      <c r="K451" s="17"/>
      <c r="L451" s="21"/>
      <c r="M451" s="22"/>
      <c r="N451" s="23"/>
      <c r="O451" s="24"/>
      <c r="P451" s="24"/>
      <c r="Q451" s="28"/>
      <c r="R451" s="28"/>
      <c r="S451" s="49"/>
      <c r="AD451" s="36"/>
      <c r="AE451" s="36"/>
      <c r="AF451"/>
      <c r="AG451"/>
      <c r="AH451" s="41"/>
      <c r="AI451" s="36"/>
      <c r="AJ451" s="28"/>
    </row>
    <row r="452" spans="1:36" ht="15" x14ac:dyDescent="0.25">
      <c r="A452"/>
      <c r="B452"/>
      <c r="C452"/>
      <c r="D452" s="29"/>
      <c r="E452" s="30"/>
      <c r="F452" s="21"/>
      <c r="G452" s="22"/>
      <c r="H452" s="17"/>
      <c r="I452" s="21"/>
      <c r="J452" s="22"/>
      <c r="K452" s="17"/>
      <c r="L452" s="21"/>
      <c r="M452" s="22"/>
      <c r="N452" s="23"/>
      <c r="O452" s="24"/>
      <c r="P452" s="24"/>
      <c r="Q452"/>
      <c r="R452"/>
      <c r="S452" s="48"/>
      <c r="T452" s="35"/>
      <c r="U452" s="35"/>
      <c r="V452" s="35"/>
      <c r="W452" s="35"/>
      <c r="X452" s="35"/>
      <c r="Y452" s="35"/>
      <c r="Z452" s="35"/>
      <c r="AA452" s="35"/>
      <c r="AB452" s="35"/>
      <c r="AC452" s="35"/>
      <c r="AF452"/>
      <c r="AG452"/>
      <c r="AH452" s="41"/>
      <c r="AJ452"/>
    </row>
    <row r="453" spans="1:36" s="35" customFormat="1" ht="15" x14ac:dyDescent="0.25">
      <c r="A453"/>
      <c r="B453"/>
      <c r="C453"/>
      <c r="D453" s="29"/>
      <c r="E453" s="30"/>
      <c r="F453" s="21"/>
      <c r="G453" s="22"/>
      <c r="H453" s="17"/>
      <c r="I453" s="21"/>
      <c r="J453" s="22"/>
      <c r="K453" s="17"/>
      <c r="L453" s="21"/>
      <c r="M453" s="22"/>
      <c r="N453" s="23"/>
      <c r="O453" s="24"/>
      <c r="P453" s="24"/>
      <c r="Q453"/>
      <c r="R453"/>
      <c r="S453" s="48"/>
      <c r="AD453" s="36"/>
      <c r="AE453" s="36"/>
      <c r="AF453"/>
      <c r="AG453"/>
      <c r="AH453" s="41"/>
      <c r="AI453" s="36"/>
      <c r="AJ453"/>
    </row>
    <row r="454" spans="1:36" ht="15" x14ac:dyDescent="0.25">
      <c r="A454"/>
      <c r="B454"/>
      <c r="C454"/>
      <c r="D454" s="29"/>
      <c r="E454" s="30"/>
      <c r="F454" s="21"/>
      <c r="G454" s="22"/>
      <c r="H454" s="17"/>
      <c r="I454" s="21"/>
      <c r="J454" s="22"/>
      <c r="K454" s="17"/>
      <c r="L454" s="21"/>
      <c r="M454" s="22"/>
      <c r="N454" s="23"/>
      <c r="O454" s="24"/>
      <c r="P454" s="24"/>
      <c r="Q454"/>
      <c r="R454"/>
      <c r="S454" s="48"/>
      <c r="T454" s="35"/>
      <c r="U454" s="35"/>
      <c r="V454" s="35"/>
      <c r="W454" s="35"/>
      <c r="X454" s="35"/>
      <c r="Y454" s="35"/>
      <c r="Z454" s="35"/>
      <c r="AA454" s="35"/>
      <c r="AB454" s="35"/>
      <c r="AC454" s="35"/>
      <c r="AF454"/>
      <c r="AG454"/>
      <c r="AH454" s="41"/>
      <c r="AJ454"/>
    </row>
    <row r="455" spans="1:36" ht="15" x14ac:dyDescent="0.25">
      <c r="A455"/>
      <c r="B455"/>
      <c r="C455"/>
      <c r="D455" s="29"/>
      <c r="E455" s="30"/>
      <c r="F455" s="21"/>
      <c r="G455" s="22"/>
      <c r="H455" s="17"/>
      <c r="I455" s="21"/>
      <c r="J455" s="22"/>
      <c r="K455" s="17"/>
      <c r="L455" s="21"/>
      <c r="M455" s="22"/>
      <c r="N455" s="23"/>
      <c r="O455" s="24"/>
      <c r="P455" s="24"/>
      <c r="Q455"/>
      <c r="R455"/>
      <c r="S455" s="48"/>
      <c r="T455" s="35"/>
      <c r="U455" s="35"/>
      <c r="V455" s="35"/>
      <c r="W455" s="35"/>
      <c r="X455" s="35"/>
      <c r="Y455" s="35"/>
      <c r="Z455" s="35"/>
      <c r="AA455" s="35"/>
      <c r="AB455" s="35"/>
      <c r="AC455" s="35"/>
      <c r="AF455"/>
      <c r="AG455"/>
      <c r="AH455" s="41"/>
      <c r="AJ455"/>
    </row>
    <row r="456" spans="1:36" ht="15" x14ac:dyDescent="0.25">
      <c r="A456"/>
      <c r="B456"/>
      <c r="C456"/>
      <c r="D456" s="29"/>
      <c r="E456" s="30"/>
      <c r="F456" s="21"/>
      <c r="G456" s="22"/>
      <c r="H456" s="17"/>
      <c r="I456" s="21"/>
      <c r="J456" s="22"/>
      <c r="K456" s="17"/>
      <c r="L456" s="21"/>
      <c r="M456" s="22"/>
      <c r="N456" s="23"/>
      <c r="O456" s="24"/>
      <c r="P456" s="24"/>
      <c r="Q456"/>
      <c r="R456"/>
      <c r="S456" s="48"/>
      <c r="T456" s="35"/>
      <c r="U456" s="35"/>
      <c r="V456" s="35"/>
      <c r="W456" s="35"/>
      <c r="X456" s="35"/>
      <c r="Y456" s="35"/>
      <c r="Z456" s="35"/>
      <c r="AA456" s="35"/>
      <c r="AB456" s="35"/>
      <c r="AC456" s="35"/>
      <c r="AF456"/>
      <c r="AG456"/>
      <c r="AH456" s="41"/>
      <c r="AJ456"/>
    </row>
    <row r="457" spans="1:36" ht="15" x14ac:dyDescent="0.25">
      <c r="A457"/>
      <c r="B457"/>
      <c r="C457"/>
      <c r="D457" s="29"/>
      <c r="E457" s="30"/>
      <c r="F457" s="31"/>
      <c r="G457" s="32"/>
      <c r="H457" s="30"/>
      <c r="I457" s="31"/>
      <c r="J457" s="32"/>
      <c r="K457" s="30"/>
      <c r="L457" s="31"/>
      <c r="M457" s="32"/>
      <c r="N457" s="33"/>
      <c r="O457" s="34"/>
      <c r="P457" s="34"/>
      <c r="Q457"/>
      <c r="R457"/>
      <c r="S457" s="48"/>
      <c r="T457" s="35"/>
      <c r="U457" s="35"/>
      <c r="V457" s="35"/>
      <c r="W457" s="35"/>
      <c r="X457" s="35"/>
      <c r="Y457" s="35"/>
      <c r="Z457" s="35"/>
      <c r="AA457" s="35"/>
      <c r="AB457" s="35"/>
      <c r="AC457" s="35"/>
      <c r="AF457"/>
      <c r="AG457"/>
      <c r="AH457" s="41"/>
      <c r="AJ457"/>
    </row>
    <row r="458" spans="1:36" ht="15" x14ac:dyDescent="0.25">
      <c r="A458"/>
      <c r="B458"/>
      <c r="C458"/>
      <c r="D458" s="29"/>
      <c r="E458" s="30"/>
      <c r="F458" s="31"/>
      <c r="G458" s="32"/>
      <c r="H458" s="30"/>
      <c r="I458" s="31"/>
      <c r="J458" s="32"/>
      <c r="K458" s="30"/>
      <c r="L458" s="31"/>
      <c r="M458" s="32"/>
      <c r="N458" s="33"/>
      <c r="O458" s="34"/>
      <c r="P458" s="34"/>
      <c r="Q458"/>
      <c r="R458"/>
      <c r="S458" s="48"/>
      <c r="T458" s="35"/>
      <c r="U458" s="35"/>
      <c r="V458" s="35"/>
      <c r="W458" s="35"/>
      <c r="X458" s="35"/>
      <c r="Y458" s="35"/>
      <c r="Z458" s="35"/>
      <c r="AA458" s="35"/>
      <c r="AB458" s="35"/>
      <c r="AC458" s="35"/>
      <c r="AF458"/>
      <c r="AG458"/>
      <c r="AH458" s="41"/>
      <c r="AJ458"/>
    </row>
    <row r="459" spans="1:36" ht="15" x14ac:dyDescent="0.25">
      <c r="A459"/>
      <c r="B459"/>
      <c r="C459"/>
      <c r="D459" s="29"/>
      <c r="E459" s="30"/>
      <c r="F459" s="31"/>
      <c r="G459" s="32"/>
      <c r="H459" s="30"/>
      <c r="I459" s="31"/>
      <c r="J459" s="32"/>
      <c r="K459" s="30"/>
      <c r="L459" s="31"/>
      <c r="M459" s="32"/>
      <c r="N459" s="33"/>
      <c r="O459" s="34"/>
      <c r="P459" s="34"/>
      <c r="Q459"/>
      <c r="R459"/>
      <c r="S459" s="48"/>
      <c r="T459" s="35"/>
      <c r="U459" s="35"/>
      <c r="V459" s="35"/>
      <c r="W459" s="35"/>
      <c r="X459" s="35"/>
      <c r="Y459" s="35"/>
      <c r="Z459" s="35"/>
      <c r="AA459" s="35"/>
      <c r="AB459" s="35"/>
      <c r="AC459" s="35"/>
      <c r="AF459"/>
      <c r="AG459"/>
      <c r="AH459" s="41"/>
      <c r="AJ459"/>
    </row>
    <row r="460" spans="1:36" ht="15" x14ac:dyDescent="0.25">
      <c r="A460"/>
      <c r="B460"/>
      <c r="C460"/>
      <c r="D460" s="29"/>
      <c r="E460" s="30"/>
      <c r="F460" s="31"/>
      <c r="G460" s="32"/>
      <c r="H460" s="30"/>
      <c r="I460" s="31"/>
      <c r="J460" s="32"/>
      <c r="K460" s="30"/>
      <c r="L460" s="31"/>
      <c r="M460" s="32"/>
      <c r="N460" s="33"/>
      <c r="O460" s="34"/>
      <c r="P460" s="34"/>
      <c r="Q460"/>
      <c r="R460"/>
      <c r="S460" s="48"/>
      <c r="T460" s="35"/>
      <c r="U460" s="35"/>
      <c r="V460" s="35"/>
      <c r="W460" s="35"/>
      <c r="X460" s="35"/>
      <c r="Y460" s="35"/>
      <c r="Z460" s="35"/>
      <c r="AA460" s="35"/>
      <c r="AB460" s="35"/>
      <c r="AC460" s="35"/>
      <c r="AF460"/>
      <c r="AG460"/>
      <c r="AH460" s="41"/>
      <c r="AJ460"/>
    </row>
    <row r="461" spans="1:36" ht="15" x14ac:dyDescent="0.25">
      <c r="A461"/>
      <c r="B461"/>
      <c r="C461"/>
      <c r="D461" s="29"/>
      <c r="E461" s="30"/>
      <c r="F461" s="31"/>
      <c r="G461" s="32"/>
      <c r="H461" s="30"/>
      <c r="I461" s="31"/>
      <c r="J461" s="32"/>
      <c r="K461" s="30"/>
      <c r="L461" s="31"/>
      <c r="M461" s="32"/>
      <c r="N461" s="33"/>
      <c r="O461" s="34"/>
      <c r="P461" s="34"/>
      <c r="Q461"/>
      <c r="R461"/>
      <c r="S461" s="48"/>
      <c r="T461" s="35"/>
      <c r="U461" s="35"/>
      <c r="V461" s="35"/>
      <c r="W461" s="35"/>
      <c r="X461" s="35"/>
      <c r="Y461" s="35"/>
      <c r="Z461" s="35"/>
      <c r="AA461" s="35"/>
      <c r="AB461" s="35"/>
      <c r="AC461" s="35"/>
      <c r="AF461"/>
      <c r="AG461"/>
      <c r="AH461" s="41"/>
      <c r="AJ461"/>
    </row>
    <row r="462" spans="1:36" ht="15" x14ac:dyDescent="0.25">
      <c r="A462"/>
      <c r="B462"/>
      <c r="C462"/>
      <c r="D462" s="29"/>
      <c r="E462" s="30"/>
      <c r="F462" s="31"/>
      <c r="G462" s="32"/>
      <c r="H462" s="30"/>
      <c r="I462" s="31"/>
      <c r="J462" s="32"/>
      <c r="K462" s="30"/>
      <c r="L462" s="31"/>
      <c r="M462" s="32"/>
      <c r="N462" s="33"/>
      <c r="O462" s="34"/>
      <c r="P462" s="34"/>
      <c r="Q462"/>
      <c r="R462"/>
      <c r="S462" s="48"/>
      <c r="T462" s="35"/>
      <c r="U462" s="35"/>
      <c r="V462" s="35"/>
      <c r="W462" s="35"/>
      <c r="X462" s="35"/>
      <c r="Y462" s="35"/>
      <c r="Z462" s="35"/>
      <c r="AA462" s="35"/>
      <c r="AB462" s="35"/>
      <c r="AC462" s="35"/>
      <c r="AF462"/>
      <c r="AG462"/>
      <c r="AH462" s="41"/>
      <c r="AJ462"/>
    </row>
    <row r="463" spans="1:36" ht="15" x14ac:dyDescent="0.25">
      <c r="A463"/>
      <c r="B463"/>
      <c r="C463"/>
      <c r="D463" s="29"/>
      <c r="E463" s="30"/>
      <c r="F463" s="31"/>
      <c r="G463" s="32"/>
      <c r="H463" s="30"/>
      <c r="I463" s="31"/>
      <c r="J463" s="32"/>
      <c r="K463" s="30"/>
      <c r="L463" s="31"/>
      <c r="M463" s="32"/>
      <c r="N463" s="33"/>
      <c r="O463" s="34"/>
      <c r="P463" s="34"/>
      <c r="Q463"/>
      <c r="R463"/>
      <c r="S463" s="48"/>
      <c r="T463" s="35"/>
      <c r="U463" s="35"/>
      <c r="V463" s="35"/>
      <c r="W463" s="35"/>
      <c r="X463" s="35"/>
      <c r="Y463" s="35"/>
      <c r="Z463" s="35"/>
      <c r="AA463" s="35"/>
      <c r="AB463" s="35"/>
      <c r="AC463" s="35"/>
      <c r="AF463"/>
      <c r="AG463"/>
      <c r="AH463" s="41"/>
      <c r="AJ463"/>
    </row>
    <row r="464" spans="1:36" ht="15" x14ac:dyDescent="0.25">
      <c r="A464"/>
      <c r="B464"/>
      <c r="C464"/>
      <c r="D464" s="29"/>
      <c r="E464" s="30"/>
      <c r="F464" s="31"/>
      <c r="G464" s="32"/>
      <c r="H464" s="30"/>
      <c r="I464" s="31"/>
      <c r="J464" s="32"/>
      <c r="K464" s="30"/>
      <c r="L464" s="31"/>
      <c r="M464" s="32"/>
      <c r="N464" s="33"/>
      <c r="O464" s="34"/>
      <c r="P464" s="34"/>
      <c r="Q464"/>
      <c r="R464"/>
      <c r="S464" s="48"/>
      <c r="T464" s="35"/>
      <c r="U464" s="35"/>
      <c r="V464" s="35"/>
      <c r="W464" s="35"/>
      <c r="X464" s="35"/>
      <c r="Y464" s="35"/>
      <c r="Z464" s="35"/>
      <c r="AA464" s="35"/>
      <c r="AB464" s="35"/>
      <c r="AC464" s="35"/>
      <c r="AF464"/>
      <c r="AG464"/>
      <c r="AH464" s="41"/>
      <c r="AJ464"/>
    </row>
    <row r="465" spans="1:36" ht="15" x14ac:dyDescent="0.25">
      <c r="A465"/>
      <c r="B465"/>
      <c r="C465"/>
      <c r="D465" s="29"/>
      <c r="E465" s="30"/>
      <c r="F465" s="31"/>
      <c r="G465" s="32"/>
      <c r="H465" s="30"/>
      <c r="I465" s="31"/>
      <c r="J465" s="32"/>
      <c r="K465" s="30"/>
      <c r="L465" s="31"/>
      <c r="M465" s="32"/>
      <c r="N465" s="33"/>
      <c r="O465" s="34"/>
      <c r="P465" s="34"/>
      <c r="Q465"/>
      <c r="R465"/>
      <c r="S465" s="48"/>
      <c r="T465" s="35"/>
      <c r="U465" s="35"/>
      <c r="V465" s="35"/>
      <c r="W465" s="35"/>
      <c r="X465" s="35"/>
      <c r="Y465" s="35"/>
      <c r="Z465" s="35"/>
      <c r="AA465" s="35"/>
      <c r="AB465" s="35"/>
      <c r="AC465" s="35"/>
      <c r="AF465"/>
      <c r="AG465"/>
      <c r="AH465" s="41"/>
      <c r="AJ465"/>
    </row>
    <row r="466" spans="1:36" ht="15" x14ac:dyDescent="0.25">
      <c r="A466"/>
      <c r="B466"/>
      <c r="C466"/>
      <c r="D466" s="29"/>
      <c r="E466" s="30"/>
      <c r="F466" s="31"/>
      <c r="G466" s="32"/>
      <c r="H466" s="30"/>
      <c r="I466" s="31"/>
      <c r="J466" s="32"/>
      <c r="K466" s="30"/>
      <c r="L466" s="31"/>
      <c r="M466" s="32"/>
      <c r="N466" s="33"/>
      <c r="O466" s="34"/>
      <c r="P466" s="34"/>
      <c r="Q466"/>
      <c r="R466"/>
      <c r="S466" s="48"/>
      <c r="T466" s="35"/>
      <c r="U466" s="35"/>
      <c r="V466" s="35"/>
      <c r="W466" s="35"/>
      <c r="X466" s="35"/>
      <c r="Y466" s="35"/>
      <c r="Z466" s="35"/>
      <c r="AA466" s="35"/>
      <c r="AB466" s="35"/>
      <c r="AC466" s="35"/>
      <c r="AF466"/>
      <c r="AG466"/>
      <c r="AH466" s="41"/>
      <c r="AJ466"/>
    </row>
    <row r="467" spans="1:36" ht="15" x14ac:dyDescent="0.25">
      <c r="A467"/>
      <c r="B467"/>
      <c r="C467"/>
      <c r="D467" s="29"/>
      <c r="E467" s="30"/>
      <c r="F467" s="31"/>
      <c r="G467" s="32"/>
      <c r="H467" s="30"/>
      <c r="I467" s="31"/>
      <c r="J467" s="32"/>
      <c r="K467" s="30"/>
      <c r="L467" s="31"/>
      <c r="M467" s="32"/>
      <c r="N467" s="33"/>
      <c r="O467" s="34"/>
      <c r="P467" s="34"/>
      <c r="Q467"/>
      <c r="R467"/>
      <c r="S467" s="48"/>
      <c r="T467" s="35"/>
      <c r="U467" s="35"/>
      <c r="V467" s="35"/>
      <c r="W467" s="35"/>
      <c r="X467" s="35"/>
      <c r="Y467" s="35"/>
      <c r="Z467" s="35"/>
      <c r="AA467" s="35"/>
      <c r="AB467" s="35"/>
      <c r="AC467" s="35"/>
      <c r="AF467"/>
      <c r="AG467"/>
      <c r="AH467" s="41"/>
      <c r="AJ467"/>
    </row>
    <row r="468" spans="1:36" ht="15" x14ac:dyDescent="0.25">
      <c r="A468"/>
      <c r="B468"/>
      <c r="C468"/>
      <c r="D468" s="29"/>
      <c r="E468" s="30"/>
      <c r="F468" s="31"/>
      <c r="G468" s="32"/>
      <c r="H468" s="30"/>
      <c r="I468" s="31"/>
      <c r="J468" s="32"/>
      <c r="K468" s="30"/>
      <c r="L468" s="31"/>
      <c r="M468" s="32"/>
      <c r="N468" s="33"/>
      <c r="O468" s="34"/>
      <c r="P468" s="34"/>
      <c r="Q468"/>
      <c r="R468"/>
      <c r="S468" s="48"/>
      <c r="T468" s="35"/>
      <c r="U468" s="35"/>
      <c r="V468" s="35"/>
      <c r="W468" s="35"/>
      <c r="X468" s="35"/>
      <c r="Y468" s="35"/>
      <c r="Z468" s="35"/>
      <c r="AA468" s="35"/>
      <c r="AB468" s="35"/>
      <c r="AC468" s="35"/>
      <c r="AF468"/>
      <c r="AG468"/>
      <c r="AH468" s="41"/>
      <c r="AJ468"/>
    </row>
    <row r="469" spans="1:36" s="35" customFormat="1" ht="15" x14ac:dyDescent="0.25">
      <c r="A469"/>
      <c r="B469"/>
      <c r="C469"/>
      <c r="D469" s="29"/>
      <c r="E469" s="30"/>
      <c r="F469" s="31"/>
      <c r="G469" s="32"/>
      <c r="H469" s="30"/>
      <c r="I469" s="31"/>
      <c r="J469" s="32"/>
      <c r="K469" s="30"/>
      <c r="L469" s="31"/>
      <c r="M469" s="32"/>
      <c r="N469" s="33"/>
      <c r="O469" s="34"/>
      <c r="P469" s="34"/>
      <c r="Q469"/>
      <c r="R469"/>
      <c r="S469" s="48"/>
      <c r="AD469" s="36"/>
      <c r="AE469" s="36"/>
      <c r="AF469"/>
      <c r="AG469"/>
      <c r="AH469" s="41"/>
      <c r="AI469" s="36"/>
      <c r="AJ469"/>
    </row>
    <row r="470" spans="1:36" ht="15" x14ac:dyDescent="0.25">
      <c r="A470"/>
      <c r="B470"/>
      <c r="C470"/>
      <c r="D470" s="29"/>
      <c r="E470" s="30"/>
      <c r="F470" s="31"/>
      <c r="G470" s="32"/>
      <c r="H470" s="30"/>
      <c r="I470" s="31"/>
      <c r="J470" s="32"/>
      <c r="K470" s="30"/>
      <c r="L470" s="31"/>
      <c r="M470" s="32"/>
      <c r="N470" s="33"/>
      <c r="O470" s="34"/>
      <c r="P470" s="34"/>
      <c r="Q470"/>
      <c r="R470"/>
      <c r="S470" s="48"/>
      <c r="T470" s="35"/>
      <c r="U470" s="35"/>
      <c r="V470" s="35"/>
      <c r="W470" s="35"/>
      <c r="X470" s="35"/>
      <c r="Y470" s="35"/>
      <c r="Z470" s="35"/>
      <c r="AA470" s="35"/>
      <c r="AB470" s="35"/>
      <c r="AC470" s="35"/>
      <c r="AF470"/>
      <c r="AG470"/>
      <c r="AH470" s="41"/>
      <c r="AJ470"/>
    </row>
    <row r="471" spans="1:36" ht="15" x14ac:dyDescent="0.25">
      <c r="A471"/>
      <c r="B471"/>
      <c r="C471"/>
      <c r="D471" s="29"/>
      <c r="E471" s="30"/>
      <c r="F471" s="31"/>
      <c r="G471" s="32"/>
      <c r="H471" s="30"/>
      <c r="I471" s="31"/>
      <c r="J471" s="32"/>
      <c r="K471" s="30"/>
      <c r="L471" s="31"/>
      <c r="M471" s="32"/>
      <c r="N471" s="33"/>
      <c r="O471" s="34"/>
      <c r="P471" s="34"/>
      <c r="Q471"/>
      <c r="R471"/>
      <c r="S471" s="48"/>
      <c r="T471" s="35"/>
      <c r="U471" s="35"/>
      <c r="V471" s="35"/>
      <c r="W471" s="35"/>
      <c r="X471" s="35"/>
      <c r="Y471" s="35"/>
      <c r="Z471" s="35"/>
      <c r="AA471" s="35"/>
      <c r="AB471" s="35"/>
      <c r="AC471" s="35"/>
      <c r="AF471"/>
      <c r="AG471"/>
      <c r="AH471" s="41"/>
      <c r="AJ471"/>
    </row>
    <row r="472" spans="1:36" ht="15" x14ac:dyDescent="0.25">
      <c r="A472"/>
      <c r="B472"/>
      <c r="C472"/>
      <c r="D472" s="29"/>
      <c r="E472" s="30"/>
      <c r="F472" s="31"/>
      <c r="G472" s="32"/>
      <c r="H472" s="30"/>
      <c r="I472" s="31"/>
      <c r="J472" s="32"/>
      <c r="K472" s="30"/>
      <c r="L472" s="31"/>
      <c r="M472" s="32"/>
      <c r="N472" s="33"/>
      <c r="O472" s="34"/>
      <c r="P472" s="34"/>
      <c r="Q472"/>
      <c r="R472"/>
      <c r="S472" s="48"/>
      <c r="T472" s="35"/>
      <c r="U472" s="35"/>
      <c r="V472" s="35"/>
      <c r="W472" s="35"/>
      <c r="X472" s="35"/>
      <c r="Y472" s="35"/>
      <c r="Z472" s="35"/>
      <c r="AA472" s="35"/>
      <c r="AB472" s="35"/>
      <c r="AC472" s="35"/>
      <c r="AF472"/>
      <c r="AG472"/>
      <c r="AH472" s="41"/>
      <c r="AJ472"/>
    </row>
    <row r="473" spans="1:36" s="35" customFormat="1" ht="15" x14ac:dyDescent="0.25">
      <c r="A473"/>
      <c r="B473"/>
      <c r="C473"/>
      <c r="D473" s="29"/>
      <c r="E473" s="30"/>
      <c r="F473" s="31"/>
      <c r="G473" s="32"/>
      <c r="H473" s="30"/>
      <c r="I473" s="31"/>
      <c r="J473" s="32"/>
      <c r="K473" s="30"/>
      <c r="L473" s="31"/>
      <c r="M473" s="32"/>
      <c r="N473" s="33"/>
      <c r="O473" s="34"/>
      <c r="P473" s="34"/>
      <c r="Q473"/>
      <c r="R473"/>
      <c r="S473" s="48"/>
      <c r="AD473" s="36"/>
      <c r="AE473" s="36"/>
      <c r="AF473"/>
      <c r="AG473"/>
      <c r="AH473" s="41"/>
      <c r="AI473" s="36"/>
      <c r="AJ473"/>
    </row>
    <row r="474" spans="1:36" ht="15" x14ac:dyDescent="0.25">
      <c r="A474"/>
      <c r="B474"/>
      <c r="C474"/>
      <c r="D474" s="29"/>
      <c r="E474" s="30"/>
      <c r="F474" s="31"/>
      <c r="G474" s="32"/>
      <c r="H474" s="30"/>
      <c r="I474" s="31"/>
      <c r="J474" s="32"/>
      <c r="K474" s="30"/>
      <c r="L474" s="31"/>
      <c r="M474" s="32"/>
      <c r="N474" s="33"/>
      <c r="O474" s="34"/>
      <c r="P474" s="34"/>
      <c r="Q474"/>
      <c r="R474"/>
      <c r="S474" s="48"/>
      <c r="T474" s="35"/>
      <c r="U474" s="35"/>
      <c r="V474" s="35"/>
      <c r="W474" s="35"/>
      <c r="X474" s="35"/>
      <c r="Y474" s="35"/>
      <c r="Z474" s="35"/>
      <c r="AA474" s="35"/>
      <c r="AB474" s="35"/>
      <c r="AC474" s="35"/>
      <c r="AF474"/>
      <c r="AG474"/>
      <c r="AH474" s="41"/>
      <c r="AJ474"/>
    </row>
    <row r="475" spans="1:36" ht="15" x14ac:dyDescent="0.25">
      <c r="A475"/>
      <c r="B475"/>
      <c r="C475"/>
      <c r="D475" s="29"/>
      <c r="E475" s="30"/>
      <c r="F475" s="31"/>
      <c r="G475" s="32"/>
      <c r="H475" s="30"/>
      <c r="I475" s="31"/>
      <c r="J475" s="32"/>
      <c r="K475" s="30"/>
      <c r="L475" s="31"/>
      <c r="M475" s="32"/>
      <c r="N475" s="33"/>
      <c r="O475" s="34"/>
      <c r="P475" s="34"/>
      <c r="Q475"/>
      <c r="R475"/>
      <c r="S475" s="48"/>
      <c r="T475" s="35"/>
      <c r="U475" s="35"/>
      <c r="V475" s="35"/>
      <c r="W475" s="35"/>
      <c r="X475" s="35"/>
      <c r="Y475" s="35"/>
      <c r="Z475" s="35"/>
      <c r="AA475" s="35"/>
      <c r="AB475" s="35"/>
      <c r="AC475" s="35"/>
      <c r="AF475"/>
      <c r="AG475"/>
      <c r="AH475" s="41"/>
      <c r="AJ475"/>
    </row>
    <row r="476" spans="1:36" ht="15" x14ac:dyDescent="0.25">
      <c r="A476"/>
      <c r="B476"/>
      <c r="C476"/>
      <c r="D476" s="29"/>
      <c r="E476" s="30"/>
      <c r="F476" s="31"/>
      <c r="G476" s="32"/>
      <c r="H476" s="30"/>
      <c r="I476" s="31"/>
      <c r="J476" s="32"/>
      <c r="K476" s="30"/>
      <c r="L476" s="31"/>
      <c r="M476" s="32"/>
      <c r="N476" s="33"/>
      <c r="O476" s="34"/>
      <c r="P476" s="34"/>
      <c r="Q476"/>
      <c r="R476"/>
      <c r="S476" s="48"/>
      <c r="T476" s="35"/>
      <c r="U476" s="35"/>
      <c r="V476" s="35"/>
      <c r="W476" s="35"/>
      <c r="X476" s="35"/>
      <c r="Y476" s="35"/>
      <c r="Z476" s="35"/>
      <c r="AA476" s="35"/>
      <c r="AB476" s="35"/>
      <c r="AC476" s="35"/>
      <c r="AF476"/>
      <c r="AG476"/>
      <c r="AH476" s="41"/>
      <c r="AJ476"/>
    </row>
    <row r="477" spans="1:36" ht="15" x14ac:dyDescent="0.25">
      <c r="A477"/>
      <c r="B477"/>
      <c r="C477"/>
      <c r="D477" s="29"/>
      <c r="E477" s="30"/>
      <c r="F477" s="31"/>
      <c r="G477" s="32"/>
      <c r="H477" s="30"/>
      <c r="I477" s="31"/>
      <c r="J477" s="32"/>
      <c r="K477" s="30"/>
      <c r="L477" s="31"/>
      <c r="M477" s="32"/>
      <c r="N477" s="33"/>
      <c r="O477" s="34"/>
      <c r="P477" s="34"/>
      <c r="Q477"/>
      <c r="R477"/>
      <c r="S477" s="48"/>
      <c r="T477" s="35"/>
      <c r="U477" s="35"/>
      <c r="V477" s="35"/>
      <c r="W477" s="35"/>
      <c r="X477" s="35"/>
      <c r="Y477" s="35"/>
      <c r="Z477" s="35"/>
      <c r="AA477" s="35"/>
      <c r="AB477" s="35"/>
      <c r="AC477" s="35"/>
      <c r="AF477"/>
      <c r="AG477"/>
      <c r="AH477" s="41"/>
      <c r="AJ477"/>
    </row>
    <row r="478" spans="1:36" ht="15" x14ac:dyDescent="0.25">
      <c r="A478"/>
      <c r="B478"/>
      <c r="C478"/>
      <c r="D478" s="29"/>
      <c r="E478" s="30"/>
      <c r="F478" s="31"/>
      <c r="G478" s="32"/>
      <c r="H478" s="30"/>
      <c r="I478" s="31"/>
      <c r="J478" s="32"/>
      <c r="K478" s="30"/>
      <c r="L478" s="31"/>
      <c r="M478" s="32"/>
      <c r="N478" s="33"/>
      <c r="O478" s="34"/>
      <c r="P478" s="34"/>
      <c r="Q478"/>
      <c r="R478"/>
      <c r="S478" s="48"/>
      <c r="T478" s="35"/>
      <c r="U478" s="35"/>
      <c r="V478" s="35"/>
      <c r="W478" s="35"/>
      <c r="X478" s="35"/>
      <c r="Y478" s="35"/>
      <c r="Z478" s="35"/>
      <c r="AA478" s="35"/>
      <c r="AB478" s="35"/>
      <c r="AC478" s="35"/>
      <c r="AF478"/>
      <c r="AG478"/>
      <c r="AH478" s="41"/>
      <c r="AJ478"/>
    </row>
    <row r="479" spans="1:36" ht="15" x14ac:dyDescent="0.25">
      <c r="A479"/>
      <c r="B479"/>
      <c r="C479"/>
      <c r="D479" s="29"/>
      <c r="E479" s="30"/>
      <c r="F479" s="31"/>
      <c r="G479" s="32"/>
      <c r="H479" s="30"/>
      <c r="I479" s="31"/>
      <c r="J479" s="32"/>
      <c r="K479" s="30"/>
      <c r="L479" s="31"/>
      <c r="M479" s="32"/>
      <c r="N479" s="33"/>
      <c r="O479" s="34"/>
      <c r="P479" s="34"/>
      <c r="Q479"/>
      <c r="R479"/>
      <c r="S479" s="48"/>
      <c r="T479" s="35"/>
      <c r="U479" s="35"/>
      <c r="V479" s="35"/>
      <c r="W479" s="35"/>
      <c r="X479" s="35"/>
      <c r="Y479" s="35"/>
      <c r="Z479" s="35"/>
      <c r="AA479" s="35"/>
      <c r="AB479" s="35"/>
      <c r="AC479" s="35"/>
      <c r="AF479"/>
      <c r="AG479"/>
      <c r="AH479" s="41"/>
      <c r="AJ479"/>
    </row>
    <row r="480" spans="1:36" ht="15" x14ac:dyDescent="0.25">
      <c r="A480"/>
      <c r="B480"/>
      <c r="C480"/>
      <c r="D480" s="29"/>
      <c r="E480" s="30"/>
      <c r="F480" s="31"/>
      <c r="G480" s="32"/>
      <c r="H480" s="30"/>
      <c r="I480" s="31"/>
      <c r="J480" s="32"/>
      <c r="K480" s="30"/>
      <c r="L480" s="31"/>
      <c r="M480" s="32"/>
      <c r="N480" s="33"/>
      <c r="O480" s="34"/>
      <c r="P480" s="34"/>
      <c r="Q480"/>
      <c r="R480"/>
      <c r="S480" s="48"/>
      <c r="T480" s="35"/>
      <c r="U480" s="35"/>
      <c r="V480" s="35"/>
      <c r="W480" s="35"/>
      <c r="X480" s="35"/>
      <c r="Y480" s="35"/>
      <c r="Z480" s="35"/>
      <c r="AA480" s="35"/>
      <c r="AB480" s="35"/>
      <c r="AC480" s="35"/>
      <c r="AF480"/>
      <c r="AG480"/>
      <c r="AH480" s="41"/>
      <c r="AJ480"/>
    </row>
    <row r="481" spans="1:36" ht="15" x14ac:dyDescent="0.25">
      <c r="A481"/>
      <c r="B481"/>
      <c r="C481"/>
      <c r="D481" s="29"/>
      <c r="E481" s="30"/>
      <c r="F481" s="31"/>
      <c r="G481" s="32"/>
      <c r="H481" s="30"/>
      <c r="I481" s="31"/>
      <c r="J481" s="32"/>
      <c r="K481" s="30"/>
      <c r="L481" s="31"/>
      <c r="M481" s="32"/>
      <c r="N481" s="33"/>
      <c r="O481" s="34"/>
      <c r="P481" s="34"/>
      <c r="Q481"/>
      <c r="R481"/>
      <c r="S481" s="48"/>
      <c r="T481" s="35"/>
      <c r="U481" s="35"/>
      <c r="V481" s="35"/>
      <c r="W481" s="35"/>
      <c r="X481" s="35"/>
      <c r="Y481" s="35"/>
      <c r="Z481" s="35"/>
      <c r="AA481" s="35"/>
      <c r="AB481" s="35"/>
      <c r="AC481" s="35"/>
      <c r="AF481"/>
      <c r="AG481"/>
      <c r="AH481" s="41"/>
      <c r="AJ481"/>
    </row>
    <row r="482" spans="1:36" ht="15" x14ac:dyDescent="0.25">
      <c r="A482"/>
      <c r="B482"/>
      <c r="C482"/>
      <c r="D482" s="29"/>
      <c r="E482" s="30"/>
      <c r="F482" s="31"/>
      <c r="G482" s="32"/>
      <c r="H482" s="30"/>
      <c r="I482" s="31"/>
      <c r="J482" s="32"/>
      <c r="K482" s="30"/>
      <c r="L482" s="31"/>
      <c r="M482" s="32"/>
      <c r="N482" s="33"/>
      <c r="O482" s="34"/>
      <c r="P482" s="34"/>
      <c r="Q482"/>
      <c r="R482"/>
      <c r="S482" s="48"/>
      <c r="T482" s="35"/>
      <c r="U482" s="35"/>
      <c r="V482" s="35"/>
      <c r="W482" s="35"/>
      <c r="X482" s="35"/>
      <c r="Y482" s="35"/>
      <c r="Z482" s="35"/>
      <c r="AA482" s="35"/>
      <c r="AB482" s="35"/>
      <c r="AC482" s="35"/>
      <c r="AF482"/>
      <c r="AG482"/>
      <c r="AH482" s="41"/>
      <c r="AJ482"/>
    </row>
    <row r="483" spans="1:36" ht="15" x14ac:dyDescent="0.25">
      <c r="A483"/>
      <c r="B483"/>
      <c r="C483"/>
      <c r="D483" s="29"/>
      <c r="E483" s="30"/>
      <c r="F483" s="31"/>
      <c r="G483" s="32"/>
      <c r="H483" s="30"/>
      <c r="I483" s="31"/>
      <c r="J483" s="32"/>
      <c r="K483" s="30"/>
      <c r="L483" s="31"/>
      <c r="M483" s="32"/>
      <c r="N483" s="33"/>
      <c r="O483" s="34"/>
      <c r="P483" s="34"/>
      <c r="Q483"/>
      <c r="R483"/>
      <c r="S483" s="48"/>
      <c r="T483" s="35"/>
      <c r="U483" s="35"/>
      <c r="V483" s="35"/>
      <c r="W483" s="35"/>
      <c r="X483" s="35"/>
      <c r="Y483" s="35"/>
      <c r="Z483" s="35"/>
      <c r="AA483" s="35"/>
      <c r="AB483" s="35"/>
      <c r="AC483" s="35"/>
      <c r="AF483"/>
      <c r="AG483"/>
      <c r="AH483" s="41"/>
      <c r="AJ483"/>
    </row>
    <row r="484" spans="1:36" ht="15" x14ac:dyDescent="0.25">
      <c r="A484"/>
      <c r="B484"/>
      <c r="C484"/>
      <c r="D484" s="29"/>
      <c r="E484" s="30"/>
      <c r="F484" s="31"/>
      <c r="G484" s="32"/>
      <c r="H484" s="30"/>
      <c r="I484" s="31"/>
      <c r="J484" s="32"/>
      <c r="K484" s="30"/>
      <c r="L484" s="31"/>
      <c r="M484" s="32"/>
      <c r="N484" s="33"/>
      <c r="O484" s="34"/>
      <c r="P484" s="34"/>
      <c r="Q484"/>
      <c r="R484"/>
      <c r="S484" s="48"/>
      <c r="T484" s="35"/>
      <c r="U484" s="35"/>
      <c r="V484" s="35"/>
      <c r="W484" s="35"/>
      <c r="X484" s="35"/>
      <c r="Y484" s="35"/>
      <c r="Z484" s="35"/>
      <c r="AA484" s="35"/>
      <c r="AB484" s="35"/>
      <c r="AC484" s="35"/>
      <c r="AF484"/>
      <c r="AG484"/>
      <c r="AH484" s="41"/>
      <c r="AJ484"/>
    </row>
    <row r="485" spans="1:36" ht="15" x14ac:dyDescent="0.25">
      <c r="A485"/>
      <c r="B485"/>
      <c r="C485"/>
      <c r="D485" s="29"/>
      <c r="E485" s="30"/>
      <c r="F485" s="31"/>
      <c r="G485" s="32"/>
      <c r="H485" s="30"/>
      <c r="I485" s="31"/>
      <c r="J485" s="32"/>
      <c r="K485" s="30"/>
      <c r="L485" s="31"/>
      <c r="M485" s="32"/>
      <c r="N485" s="33"/>
      <c r="O485" s="34"/>
      <c r="P485" s="34"/>
      <c r="Q485"/>
      <c r="R485"/>
      <c r="S485" s="48"/>
      <c r="T485" s="35"/>
      <c r="U485" s="35"/>
      <c r="V485" s="35"/>
      <c r="W485" s="35"/>
      <c r="X485" s="35"/>
      <c r="Y485" s="35"/>
      <c r="Z485" s="35"/>
      <c r="AA485" s="35"/>
      <c r="AB485" s="35"/>
      <c r="AC485" s="35"/>
      <c r="AF485"/>
      <c r="AG485"/>
      <c r="AH485" s="41"/>
      <c r="AJ485"/>
    </row>
    <row r="486" spans="1:36" ht="15" x14ac:dyDescent="0.25">
      <c r="A486"/>
      <c r="B486"/>
      <c r="C486"/>
      <c r="D486" s="29"/>
      <c r="E486" s="30"/>
      <c r="F486" s="31"/>
      <c r="G486" s="32"/>
      <c r="H486" s="30"/>
      <c r="I486" s="31"/>
      <c r="J486" s="32"/>
      <c r="K486" s="30"/>
      <c r="L486" s="31"/>
      <c r="M486" s="32"/>
      <c r="N486" s="33"/>
      <c r="O486" s="34"/>
      <c r="P486" s="34"/>
      <c r="Q486"/>
      <c r="R486"/>
      <c r="S486" s="48"/>
      <c r="T486" s="35"/>
      <c r="U486" s="35"/>
      <c r="V486" s="35"/>
      <c r="W486" s="35"/>
      <c r="X486" s="35"/>
      <c r="Y486" s="35"/>
      <c r="Z486" s="35"/>
      <c r="AA486" s="35"/>
      <c r="AB486" s="35"/>
      <c r="AC486" s="35"/>
      <c r="AF486"/>
      <c r="AG486"/>
      <c r="AH486" s="41"/>
      <c r="AJ486"/>
    </row>
    <row r="487" spans="1:36" ht="15" x14ac:dyDescent="0.25">
      <c r="A487"/>
      <c r="B487"/>
      <c r="C487"/>
      <c r="D487" s="29"/>
      <c r="E487" s="30"/>
      <c r="F487" s="31"/>
      <c r="G487" s="32"/>
      <c r="H487" s="30"/>
      <c r="I487" s="31"/>
      <c r="J487" s="32"/>
      <c r="K487" s="30"/>
      <c r="L487" s="31"/>
      <c r="M487" s="32"/>
      <c r="N487" s="33"/>
      <c r="O487" s="34"/>
      <c r="P487" s="34"/>
      <c r="Q487"/>
      <c r="R487"/>
      <c r="S487" s="48"/>
      <c r="T487" s="35"/>
      <c r="U487" s="35"/>
      <c r="V487" s="35"/>
      <c r="W487" s="35"/>
      <c r="X487" s="35"/>
      <c r="Y487" s="35"/>
      <c r="Z487" s="35"/>
      <c r="AA487" s="35"/>
      <c r="AB487" s="35"/>
      <c r="AC487" s="35"/>
      <c r="AF487"/>
      <c r="AG487"/>
      <c r="AH487" s="41"/>
      <c r="AJ487"/>
    </row>
    <row r="488" spans="1:36" ht="15" x14ac:dyDescent="0.25">
      <c r="A488"/>
      <c r="B488"/>
      <c r="C488"/>
      <c r="D488" s="29"/>
      <c r="E488" s="30"/>
      <c r="F488" s="31"/>
      <c r="G488" s="32"/>
      <c r="H488" s="30"/>
      <c r="I488" s="31"/>
      <c r="J488" s="32"/>
      <c r="K488" s="30"/>
      <c r="L488" s="31"/>
      <c r="M488" s="32"/>
      <c r="N488" s="33"/>
      <c r="O488" s="34"/>
      <c r="P488" s="34"/>
      <c r="Q488"/>
      <c r="R488"/>
      <c r="S488" s="48"/>
      <c r="T488" s="35"/>
      <c r="U488" s="35"/>
      <c r="V488" s="35"/>
      <c r="W488" s="35"/>
      <c r="X488" s="35"/>
      <c r="Y488" s="35"/>
      <c r="Z488" s="35"/>
      <c r="AA488" s="35"/>
      <c r="AB488" s="35"/>
      <c r="AC488" s="35"/>
      <c r="AF488"/>
      <c r="AG488"/>
      <c r="AH488" s="41"/>
      <c r="AJ488"/>
    </row>
    <row r="489" spans="1:36" ht="15" x14ac:dyDescent="0.25">
      <c r="A489"/>
      <c r="B489"/>
      <c r="C489"/>
      <c r="D489" s="29"/>
      <c r="E489" s="30"/>
      <c r="F489" s="31"/>
      <c r="G489" s="32"/>
      <c r="H489" s="30"/>
      <c r="I489" s="31"/>
      <c r="J489" s="32"/>
      <c r="K489" s="30"/>
      <c r="L489" s="31"/>
      <c r="M489" s="32"/>
      <c r="N489" s="33"/>
      <c r="O489" s="34"/>
      <c r="P489" s="34"/>
      <c r="Q489"/>
      <c r="R489"/>
      <c r="S489" s="48"/>
      <c r="T489" s="35"/>
      <c r="U489" s="35"/>
      <c r="V489" s="35"/>
      <c r="W489" s="35"/>
      <c r="X489" s="35"/>
      <c r="Y489" s="35"/>
      <c r="Z489" s="35"/>
      <c r="AA489" s="35"/>
      <c r="AB489" s="35"/>
      <c r="AC489" s="35"/>
      <c r="AF489"/>
      <c r="AG489"/>
      <c r="AH489" s="41"/>
      <c r="AJ489"/>
    </row>
    <row r="490" spans="1:36" ht="15" x14ac:dyDescent="0.25">
      <c r="A490"/>
      <c r="B490"/>
      <c r="C490"/>
      <c r="D490" s="29"/>
      <c r="E490" s="30"/>
      <c r="F490" s="31"/>
      <c r="G490" s="32"/>
      <c r="H490" s="30"/>
      <c r="I490" s="31"/>
      <c r="J490" s="32"/>
      <c r="K490" s="30"/>
      <c r="L490" s="31"/>
      <c r="M490" s="32"/>
      <c r="N490" s="33"/>
      <c r="O490" s="34"/>
      <c r="P490" s="34"/>
      <c r="Q490"/>
      <c r="R490"/>
      <c r="S490" s="48"/>
      <c r="T490" s="35"/>
      <c r="U490" s="35"/>
      <c r="V490" s="35"/>
      <c r="W490" s="35"/>
      <c r="X490" s="35"/>
      <c r="Y490" s="35"/>
      <c r="Z490" s="35"/>
      <c r="AA490" s="35"/>
      <c r="AB490" s="35"/>
      <c r="AC490" s="35"/>
      <c r="AF490"/>
      <c r="AG490"/>
      <c r="AH490" s="41"/>
      <c r="AJ490"/>
    </row>
    <row r="491" spans="1:36" ht="15" x14ac:dyDescent="0.25">
      <c r="A491"/>
      <c r="B491"/>
      <c r="C491"/>
      <c r="D491" s="29"/>
      <c r="E491" s="30"/>
      <c r="F491" s="31"/>
      <c r="G491" s="32"/>
      <c r="H491" s="30"/>
      <c r="I491" s="31"/>
      <c r="J491" s="32"/>
      <c r="K491" s="30"/>
      <c r="L491" s="31"/>
      <c r="M491" s="32"/>
      <c r="N491" s="33"/>
      <c r="O491" s="34"/>
      <c r="P491" s="34"/>
      <c r="Q491"/>
      <c r="R491"/>
      <c r="S491" s="48"/>
      <c r="T491" s="35"/>
      <c r="U491" s="35"/>
      <c r="V491" s="35"/>
      <c r="W491" s="35"/>
      <c r="X491" s="35"/>
      <c r="Y491" s="35"/>
      <c r="Z491" s="35"/>
      <c r="AA491" s="35"/>
      <c r="AB491" s="35"/>
      <c r="AC491" s="35"/>
      <c r="AF491"/>
      <c r="AG491"/>
      <c r="AH491" s="41"/>
      <c r="AJ491"/>
    </row>
    <row r="492" spans="1:36" ht="15" x14ac:dyDescent="0.25">
      <c r="A492"/>
      <c r="B492"/>
      <c r="C492"/>
      <c r="D492" s="29"/>
      <c r="E492" s="30"/>
      <c r="F492" s="31"/>
      <c r="G492" s="32"/>
      <c r="H492" s="30"/>
      <c r="I492" s="31"/>
      <c r="J492" s="32"/>
      <c r="K492" s="30"/>
      <c r="L492" s="31"/>
      <c r="M492" s="32"/>
      <c r="N492" s="33"/>
      <c r="O492" s="34"/>
      <c r="P492" s="34"/>
      <c r="Q492"/>
      <c r="R492"/>
      <c r="S492" s="48"/>
      <c r="T492" s="35"/>
      <c r="U492" s="35"/>
      <c r="V492" s="35"/>
      <c r="W492" s="35"/>
      <c r="X492" s="35"/>
      <c r="Y492" s="35"/>
      <c r="Z492" s="35"/>
      <c r="AA492" s="35"/>
      <c r="AB492" s="35"/>
      <c r="AC492" s="35"/>
      <c r="AF492"/>
      <c r="AG492"/>
      <c r="AH492" s="41"/>
      <c r="AJ492"/>
    </row>
    <row r="493" spans="1:36" ht="15" x14ac:dyDescent="0.25">
      <c r="A493"/>
      <c r="B493"/>
      <c r="C493"/>
      <c r="D493" s="29"/>
      <c r="E493" s="30"/>
      <c r="F493" s="31"/>
      <c r="G493" s="32"/>
      <c r="H493" s="30"/>
      <c r="I493" s="31"/>
      <c r="J493" s="32"/>
      <c r="K493" s="30"/>
      <c r="L493" s="31"/>
      <c r="M493" s="32"/>
      <c r="N493" s="33"/>
      <c r="O493" s="34"/>
      <c r="P493" s="34"/>
      <c r="Q493"/>
      <c r="R493"/>
      <c r="S493" s="48"/>
      <c r="T493" s="35"/>
      <c r="U493" s="35"/>
      <c r="V493" s="35"/>
      <c r="W493" s="35"/>
      <c r="X493" s="35"/>
      <c r="Y493" s="35"/>
      <c r="Z493" s="35"/>
      <c r="AA493" s="35"/>
      <c r="AB493" s="35"/>
      <c r="AC493" s="35"/>
      <c r="AF493"/>
      <c r="AG493"/>
      <c r="AH493" s="41"/>
      <c r="AJ493"/>
    </row>
    <row r="494" spans="1:36" ht="15" x14ac:dyDescent="0.25">
      <c r="A494"/>
      <c r="B494"/>
      <c r="C494"/>
      <c r="D494" s="29"/>
      <c r="E494" s="30"/>
      <c r="F494" s="31"/>
      <c r="G494" s="32"/>
      <c r="H494" s="30"/>
      <c r="I494" s="31"/>
      <c r="J494" s="32"/>
      <c r="K494" s="30"/>
      <c r="L494" s="31"/>
      <c r="M494" s="32"/>
      <c r="N494" s="33"/>
      <c r="O494" s="34"/>
      <c r="P494" s="34"/>
      <c r="Q494"/>
      <c r="R494"/>
      <c r="S494" s="48"/>
      <c r="T494" s="35"/>
      <c r="U494" s="35"/>
      <c r="V494" s="35"/>
      <c r="W494" s="35"/>
      <c r="X494" s="35"/>
      <c r="Y494" s="35"/>
      <c r="Z494" s="35"/>
      <c r="AA494" s="35"/>
      <c r="AB494" s="35"/>
      <c r="AC494" s="35"/>
      <c r="AF494"/>
      <c r="AG494"/>
      <c r="AH494" s="41"/>
      <c r="AJ494"/>
    </row>
    <row r="495" spans="1:36" ht="15" x14ac:dyDescent="0.25">
      <c r="A495"/>
      <c r="B495"/>
      <c r="C495"/>
      <c r="D495" s="29"/>
      <c r="E495" s="30"/>
      <c r="F495" s="31"/>
      <c r="G495" s="32"/>
      <c r="H495" s="30"/>
      <c r="I495" s="31"/>
      <c r="J495" s="32"/>
      <c r="K495" s="30"/>
      <c r="L495" s="31"/>
      <c r="M495" s="32"/>
      <c r="N495" s="33"/>
      <c r="O495" s="34"/>
      <c r="P495" s="34"/>
      <c r="Q495"/>
      <c r="R495"/>
      <c r="S495" s="48"/>
      <c r="T495" s="35"/>
      <c r="U495" s="35"/>
      <c r="V495" s="35"/>
      <c r="W495" s="35"/>
      <c r="X495" s="35"/>
      <c r="Y495" s="35"/>
      <c r="Z495" s="35"/>
      <c r="AA495" s="35"/>
      <c r="AB495" s="35"/>
      <c r="AC495" s="35"/>
      <c r="AF495"/>
      <c r="AG495"/>
      <c r="AH495" s="41"/>
      <c r="AJ495"/>
    </row>
    <row r="496" spans="1:36" ht="15" x14ac:dyDescent="0.25">
      <c r="A496"/>
      <c r="B496"/>
      <c r="C496"/>
      <c r="D496" s="29"/>
      <c r="E496" s="30"/>
      <c r="F496" s="31"/>
      <c r="G496" s="32"/>
      <c r="H496" s="30"/>
      <c r="I496" s="31"/>
      <c r="J496" s="32"/>
      <c r="K496" s="30"/>
      <c r="L496" s="31"/>
      <c r="M496" s="32"/>
      <c r="N496" s="33"/>
      <c r="O496" s="34"/>
      <c r="P496" s="34"/>
      <c r="Q496"/>
      <c r="R496"/>
      <c r="S496" s="48"/>
      <c r="T496" s="35"/>
      <c r="U496" s="35"/>
      <c r="V496" s="35"/>
      <c r="W496" s="35"/>
      <c r="X496" s="35"/>
      <c r="Y496" s="35"/>
      <c r="Z496" s="35"/>
      <c r="AA496" s="35"/>
      <c r="AB496" s="35"/>
      <c r="AC496" s="35"/>
      <c r="AF496"/>
      <c r="AG496"/>
      <c r="AH496" s="41"/>
      <c r="AJ496"/>
    </row>
    <row r="497" spans="1:36" ht="15" x14ac:dyDescent="0.25">
      <c r="A497"/>
      <c r="B497"/>
      <c r="C497"/>
      <c r="D497" s="29"/>
      <c r="E497" s="30"/>
      <c r="F497" s="31"/>
      <c r="G497" s="32"/>
      <c r="H497" s="30"/>
      <c r="I497" s="31"/>
      <c r="J497" s="32"/>
      <c r="K497" s="30"/>
      <c r="L497" s="31"/>
      <c r="M497" s="32"/>
      <c r="N497" s="33"/>
      <c r="O497" s="34"/>
      <c r="P497" s="34"/>
      <c r="Q497"/>
      <c r="R497"/>
      <c r="S497" s="48"/>
      <c r="T497" s="35"/>
      <c r="U497" s="35"/>
      <c r="V497" s="35"/>
      <c r="W497" s="35"/>
      <c r="X497" s="35"/>
      <c r="Y497" s="35"/>
      <c r="Z497" s="35"/>
      <c r="AA497" s="35"/>
      <c r="AB497" s="35"/>
      <c r="AC497" s="35"/>
      <c r="AF497"/>
      <c r="AG497"/>
      <c r="AH497" s="41"/>
      <c r="AJ497"/>
    </row>
    <row r="498" spans="1:36" ht="15" x14ac:dyDescent="0.25">
      <c r="A498"/>
      <c r="B498"/>
      <c r="C498"/>
      <c r="D498" s="29"/>
      <c r="E498" s="30"/>
      <c r="F498" s="31"/>
      <c r="G498" s="32"/>
      <c r="H498" s="30"/>
      <c r="I498" s="31"/>
      <c r="J498" s="32"/>
      <c r="K498" s="30"/>
      <c r="L498" s="31"/>
      <c r="M498" s="32"/>
      <c r="N498" s="33"/>
      <c r="O498" s="34"/>
      <c r="P498" s="34"/>
      <c r="Q498"/>
      <c r="R498"/>
      <c r="S498" s="48"/>
      <c r="T498" s="35"/>
      <c r="U498" s="35"/>
      <c r="V498" s="35"/>
      <c r="W498" s="35"/>
      <c r="X498" s="35"/>
      <c r="Y498" s="35"/>
      <c r="Z498" s="35"/>
      <c r="AA498" s="35"/>
      <c r="AB498" s="35"/>
      <c r="AC498" s="35"/>
      <c r="AF498"/>
      <c r="AG498"/>
      <c r="AH498" s="41"/>
      <c r="AJ498"/>
    </row>
    <row r="499" spans="1:36" ht="15" x14ac:dyDescent="0.25">
      <c r="A499"/>
      <c r="B499"/>
      <c r="C499"/>
      <c r="D499" s="29"/>
      <c r="E499" s="30"/>
      <c r="F499" s="31"/>
      <c r="G499" s="32"/>
      <c r="H499" s="30"/>
      <c r="I499" s="31"/>
      <c r="J499" s="32"/>
      <c r="K499" s="30"/>
      <c r="L499" s="31"/>
      <c r="M499" s="32"/>
      <c r="N499" s="33"/>
      <c r="O499" s="34"/>
      <c r="P499" s="34"/>
      <c r="Q499"/>
      <c r="R499"/>
      <c r="S499" s="48"/>
      <c r="T499" s="35"/>
      <c r="U499" s="35"/>
      <c r="V499" s="35"/>
      <c r="W499" s="35"/>
      <c r="X499" s="35"/>
      <c r="Y499" s="35"/>
      <c r="Z499" s="35"/>
      <c r="AA499" s="35"/>
      <c r="AB499" s="35"/>
      <c r="AC499" s="35"/>
      <c r="AF499"/>
      <c r="AG499"/>
      <c r="AH499" s="41"/>
      <c r="AJ499"/>
    </row>
    <row r="500" spans="1:36" ht="15" x14ac:dyDescent="0.25">
      <c r="A500"/>
      <c r="B500"/>
      <c r="C500"/>
      <c r="D500" s="29"/>
      <c r="E500" s="30"/>
      <c r="F500" s="31"/>
      <c r="G500" s="32"/>
      <c r="H500" s="30"/>
      <c r="I500" s="31"/>
      <c r="J500" s="32"/>
      <c r="K500" s="30"/>
      <c r="L500" s="31"/>
      <c r="M500" s="32"/>
      <c r="N500" s="33"/>
      <c r="O500" s="34"/>
      <c r="P500" s="34"/>
      <c r="Q500"/>
      <c r="R500"/>
      <c r="S500" s="48"/>
      <c r="T500" s="35"/>
      <c r="U500" s="35"/>
      <c r="V500" s="35"/>
      <c r="W500" s="35"/>
      <c r="X500" s="35"/>
      <c r="Y500" s="35"/>
      <c r="Z500" s="35"/>
      <c r="AA500" s="35"/>
      <c r="AB500" s="35"/>
      <c r="AC500" s="35"/>
      <c r="AF500"/>
      <c r="AG500"/>
      <c r="AH500" s="41"/>
      <c r="AJ500"/>
    </row>
    <row r="501" spans="1:36" s="35" customFormat="1" ht="15" x14ac:dyDescent="0.25">
      <c r="A501"/>
      <c r="B501"/>
      <c r="C501"/>
      <c r="D501" s="29"/>
      <c r="E501" s="30"/>
      <c r="F501" s="31"/>
      <c r="G501" s="32"/>
      <c r="H501" s="30"/>
      <c r="I501" s="31"/>
      <c r="J501" s="32"/>
      <c r="K501" s="30"/>
      <c r="L501" s="31"/>
      <c r="M501" s="32"/>
      <c r="N501" s="33"/>
      <c r="O501" s="34"/>
      <c r="P501" s="34"/>
      <c r="Q501"/>
      <c r="R501"/>
      <c r="S501" s="48"/>
      <c r="AD501" s="36"/>
      <c r="AE501" s="36"/>
      <c r="AF501"/>
      <c r="AG501"/>
      <c r="AH501" s="41"/>
      <c r="AI501" s="36"/>
      <c r="AJ501"/>
    </row>
    <row r="502" spans="1:36" ht="15" x14ac:dyDescent="0.25">
      <c r="A502"/>
      <c r="B502"/>
      <c r="C502"/>
      <c r="D502" s="29"/>
      <c r="E502" s="30"/>
      <c r="F502" s="31"/>
      <c r="G502" s="32"/>
      <c r="H502" s="30"/>
      <c r="I502" s="31"/>
      <c r="J502" s="32"/>
      <c r="K502" s="30"/>
      <c r="L502" s="31"/>
      <c r="M502" s="32"/>
      <c r="N502" s="33"/>
      <c r="O502" s="34"/>
      <c r="P502" s="34"/>
      <c r="Q502"/>
      <c r="R502"/>
      <c r="S502" s="48"/>
      <c r="T502" s="35"/>
      <c r="U502" s="35"/>
      <c r="V502" s="35"/>
      <c r="W502" s="35"/>
      <c r="X502" s="35"/>
      <c r="Y502" s="35"/>
      <c r="Z502" s="35"/>
      <c r="AA502" s="35"/>
      <c r="AB502" s="35"/>
      <c r="AC502" s="35"/>
      <c r="AF502"/>
      <c r="AG502"/>
      <c r="AH502" s="41"/>
      <c r="AJ502"/>
    </row>
    <row r="503" spans="1:36" ht="15" x14ac:dyDescent="0.25">
      <c r="A503"/>
      <c r="B503"/>
      <c r="C503"/>
      <c r="D503" s="29"/>
      <c r="E503" s="30"/>
      <c r="F503" s="31"/>
      <c r="G503" s="32"/>
      <c r="H503" s="30"/>
      <c r="I503" s="31"/>
      <c r="J503" s="32"/>
      <c r="K503" s="30"/>
      <c r="L503" s="31"/>
      <c r="M503" s="32"/>
      <c r="N503" s="33"/>
      <c r="O503" s="34"/>
      <c r="P503" s="34"/>
      <c r="Q503"/>
      <c r="R503"/>
      <c r="S503" s="48"/>
      <c r="T503" s="35"/>
      <c r="U503" s="35"/>
      <c r="V503" s="35"/>
      <c r="W503" s="35"/>
      <c r="X503" s="35"/>
      <c r="Y503" s="35"/>
      <c r="Z503" s="35"/>
      <c r="AA503" s="35"/>
      <c r="AB503" s="35"/>
      <c r="AC503" s="35"/>
      <c r="AF503"/>
      <c r="AG503"/>
      <c r="AH503" s="41"/>
      <c r="AJ503"/>
    </row>
    <row r="504" spans="1:36" ht="15" x14ac:dyDescent="0.25">
      <c r="A504"/>
      <c r="B504"/>
      <c r="C504"/>
      <c r="D504" s="29"/>
      <c r="E504" s="30"/>
      <c r="F504" s="31"/>
      <c r="G504" s="32"/>
      <c r="H504" s="30"/>
      <c r="I504" s="31"/>
      <c r="J504" s="32"/>
      <c r="K504" s="30"/>
      <c r="L504" s="31"/>
      <c r="M504" s="32"/>
      <c r="N504" s="33"/>
      <c r="O504" s="34"/>
      <c r="P504" s="34"/>
      <c r="Q504"/>
      <c r="R504"/>
      <c r="S504" s="48"/>
      <c r="T504" s="35"/>
      <c r="U504" s="35"/>
      <c r="V504" s="35"/>
      <c r="W504" s="35"/>
      <c r="X504" s="35"/>
      <c r="Y504" s="35"/>
      <c r="Z504" s="35"/>
      <c r="AA504" s="35"/>
      <c r="AB504" s="35"/>
      <c r="AC504" s="35"/>
      <c r="AF504"/>
      <c r="AG504"/>
      <c r="AH504" s="41"/>
      <c r="AJ504"/>
    </row>
    <row r="505" spans="1:36" ht="15" x14ac:dyDescent="0.25">
      <c r="A505"/>
      <c r="B505"/>
      <c r="C505"/>
      <c r="D505" s="29"/>
      <c r="E505" s="30"/>
      <c r="F505" s="31"/>
      <c r="G505" s="32"/>
      <c r="H505" s="30"/>
      <c r="I505" s="31"/>
      <c r="J505" s="32"/>
      <c r="K505" s="30"/>
      <c r="L505" s="31"/>
      <c r="M505" s="32"/>
      <c r="N505" s="33"/>
      <c r="O505" s="34"/>
      <c r="P505" s="34"/>
      <c r="Q505"/>
      <c r="R505"/>
      <c r="S505" s="48"/>
      <c r="T505" s="35"/>
      <c r="U505" s="35"/>
      <c r="V505" s="35"/>
      <c r="W505" s="35"/>
      <c r="X505" s="35"/>
      <c r="Y505" s="35"/>
      <c r="Z505" s="35"/>
      <c r="AA505" s="35"/>
      <c r="AB505" s="35"/>
      <c r="AC505" s="35"/>
      <c r="AF505"/>
      <c r="AG505"/>
      <c r="AH505" s="41"/>
      <c r="AJ505"/>
    </row>
    <row r="506" spans="1:36" ht="15" x14ac:dyDescent="0.25">
      <c r="A506"/>
      <c r="B506"/>
      <c r="C506"/>
      <c r="D506" s="29"/>
      <c r="E506" s="30"/>
      <c r="F506" s="31"/>
      <c r="G506" s="32"/>
      <c r="H506" s="30"/>
      <c r="I506" s="31"/>
      <c r="J506" s="32"/>
      <c r="K506" s="30"/>
      <c r="L506" s="31"/>
      <c r="M506" s="32"/>
      <c r="N506" s="33"/>
      <c r="O506" s="34"/>
      <c r="P506" s="34"/>
      <c r="Q506"/>
      <c r="R506"/>
      <c r="S506" s="48"/>
      <c r="T506" s="35"/>
      <c r="U506" s="35"/>
      <c r="V506" s="35"/>
      <c r="W506" s="35"/>
      <c r="X506" s="35"/>
      <c r="Y506" s="35"/>
      <c r="Z506" s="35"/>
      <c r="AA506" s="35"/>
      <c r="AB506" s="35"/>
      <c r="AC506" s="35"/>
      <c r="AF506"/>
      <c r="AG506"/>
      <c r="AH506" s="41"/>
      <c r="AJ506"/>
    </row>
    <row r="507" spans="1:36" ht="15" x14ac:dyDescent="0.25">
      <c r="A507"/>
      <c r="B507"/>
      <c r="C507"/>
      <c r="D507" s="29"/>
      <c r="E507" s="30"/>
      <c r="F507" s="31"/>
      <c r="G507" s="32"/>
      <c r="H507" s="30"/>
      <c r="I507" s="31"/>
      <c r="J507" s="32"/>
      <c r="K507" s="30"/>
      <c r="L507" s="31"/>
      <c r="M507" s="32"/>
      <c r="N507" s="33"/>
      <c r="O507" s="34"/>
      <c r="P507" s="34"/>
      <c r="Q507"/>
      <c r="R507"/>
      <c r="S507" s="48"/>
      <c r="T507" s="35"/>
      <c r="U507" s="35"/>
      <c r="V507" s="35"/>
      <c r="W507" s="35"/>
      <c r="X507" s="35"/>
      <c r="Y507" s="35"/>
      <c r="Z507" s="35"/>
      <c r="AA507" s="35"/>
      <c r="AB507" s="35"/>
      <c r="AC507" s="35"/>
      <c r="AF507"/>
      <c r="AG507"/>
      <c r="AH507" s="41"/>
      <c r="AJ507"/>
    </row>
    <row r="508" spans="1:36" ht="15" x14ac:dyDescent="0.25">
      <c r="A508"/>
      <c r="B508"/>
      <c r="C508"/>
      <c r="D508" s="29"/>
      <c r="E508" s="30"/>
      <c r="F508" s="31"/>
      <c r="G508" s="32"/>
      <c r="H508" s="30"/>
      <c r="I508" s="31"/>
      <c r="J508" s="32"/>
      <c r="K508" s="30"/>
      <c r="L508" s="31"/>
      <c r="M508" s="32"/>
      <c r="N508" s="33"/>
      <c r="O508" s="34"/>
      <c r="P508" s="34"/>
      <c r="Q508"/>
      <c r="R508"/>
      <c r="S508" s="48"/>
      <c r="T508" s="35"/>
      <c r="U508" s="35"/>
      <c r="V508" s="35"/>
      <c r="W508" s="35"/>
      <c r="X508" s="35"/>
      <c r="Y508" s="35"/>
      <c r="Z508" s="35"/>
      <c r="AA508" s="35"/>
      <c r="AB508" s="35"/>
      <c r="AC508" s="35"/>
      <c r="AF508"/>
      <c r="AG508"/>
      <c r="AH508" s="41"/>
      <c r="AJ508"/>
    </row>
    <row r="509" spans="1:36" ht="15" x14ac:dyDescent="0.25">
      <c r="A509"/>
      <c r="B509"/>
      <c r="C509"/>
      <c r="D509" s="29"/>
      <c r="E509" s="30"/>
      <c r="F509" s="31"/>
      <c r="G509" s="32"/>
      <c r="H509" s="30"/>
      <c r="I509" s="31"/>
      <c r="J509" s="32"/>
      <c r="K509" s="30"/>
      <c r="L509" s="31"/>
      <c r="M509" s="32"/>
      <c r="N509" s="33"/>
      <c r="O509" s="34"/>
      <c r="P509" s="34"/>
      <c r="Q509"/>
      <c r="R509"/>
      <c r="S509" s="48"/>
      <c r="T509" s="35"/>
      <c r="U509" s="35"/>
      <c r="V509" s="35"/>
      <c r="W509" s="35"/>
      <c r="X509" s="35"/>
      <c r="Y509" s="35"/>
      <c r="Z509" s="35"/>
      <c r="AA509" s="35"/>
      <c r="AB509" s="35"/>
      <c r="AC509" s="35"/>
      <c r="AF509"/>
      <c r="AG509"/>
      <c r="AH509" s="41"/>
      <c r="AJ509"/>
    </row>
    <row r="510" spans="1:36" ht="15" x14ac:dyDescent="0.25">
      <c r="A510"/>
      <c r="B510"/>
      <c r="C510"/>
      <c r="D510" s="29"/>
      <c r="E510" s="30"/>
      <c r="F510" s="31"/>
      <c r="G510" s="32"/>
      <c r="H510" s="30"/>
      <c r="I510" s="31"/>
      <c r="J510" s="32"/>
      <c r="K510" s="30"/>
      <c r="L510" s="31"/>
      <c r="M510" s="32"/>
      <c r="N510" s="33"/>
      <c r="O510" s="34"/>
      <c r="P510" s="34"/>
      <c r="Q510"/>
      <c r="R510"/>
      <c r="S510" s="48"/>
      <c r="T510" s="35"/>
      <c r="U510" s="35"/>
      <c r="V510" s="35"/>
      <c r="W510" s="35"/>
      <c r="X510" s="35"/>
      <c r="Y510" s="35"/>
      <c r="Z510" s="35"/>
      <c r="AA510" s="35"/>
      <c r="AB510" s="35"/>
      <c r="AC510" s="35"/>
      <c r="AF510"/>
      <c r="AG510"/>
      <c r="AH510" s="41"/>
      <c r="AJ510"/>
    </row>
    <row r="511" spans="1:36" ht="15" x14ac:dyDescent="0.25">
      <c r="A511"/>
      <c r="B511"/>
      <c r="C511"/>
      <c r="D511" s="29"/>
      <c r="E511" s="30"/>
      <c r="F511" s="31"/>
      <c r="G511" s="32"/>
      <c r="H511" s="30"/>
      <c r="I511" s="31"/>
      <c r="J511" s="32"/>
      <c r="K511" s="30"/>
      <c r="L511" s="31"/>
      <c r="M511" s="32"/>
      <c r="N511" s="33"/>
      <c r="O511" s="34"/>
      <c r="P511" s="34"/>
      <c r="Q511"/>
      <c r="R511"/>
      <c r="S511" s="48"/>
      <c r="T511" s="35"/>
      <c r="U511" s="35"/>
      <c r="V511" s="35"/>
      <c r="W511" s="35"/>
      <c r="X511" s="35"/>
      <c r="Y511" s="35"/>
      <c r="Z511" s="35"/>
      <c r="AA511" s="35"/>
      <c r="AB511" s="35"/>
      <c r="AC511" s="35"/>
      <c r="AF511"/>
      <c r="AG511"/>
      <c r="AH511" s="41"/>
      <c r="AJ511"/>
    </row>
    <row r="512" spans="1:36" ht="15" x14ac:dyDescent="0.25">
      <c r="A512"/>
      <c r="B512"/>
      <c r="C512"/>
      <c r="D512" s="29"/>
      <c r="E512" s="30"/>
      <c r="F512" s="31"/>
      <c r="G512" s="32"/>
      <c r="H512" s="30"/>
      <c r="I512" s="31"/>
      <c r="J512" s="32"/>
      <c r="K512" s="30"/>
      <c r="L512" s="31"/>
      <c r="M512" s="32"/>
      <c r="N512" s="33"/>
      <c r="O512" s="34"/>
      <c r="P512" s="34"/>
      <c r="Q512"/>
      <c r="R512"/>
      <c r="S512" s="48"/>
      <c r="T512" s="35"/>
      <c r="U512" s="35"/>
      <c r="V512" s="35"/>
      <c r="W512" s="35"/>
      <c r="X512" s="35"/>
      <c r="Y512" s="35"/>
      <c r="Z512" s="35"/>
      <c r="AA512" s="35"/>
      <c r="AB512" s="35"/>
      <c r="AC512" s="35"/>
      <c r="AF512"/>
      <c r="AG512"/>
      <c r="AH512" s="41"/>
      <c r="AJ512"/>
    </row>
    <row r="513" spans="1:36" ht="15" x14ac:dyDescent="0.25">
      <c r="A513"/>
      <c r="B513"/>
      <c r="C513"/>
      <c r="D513" s="29"/>
      <c r="E513" s="30"/>
      <c r="F513" s="31"/>
      <c r="G513" s="32"/>
      <c r="H513" s="30"/>
      <c r="I513" s="31"/>
      <c r="J513" s="32"/>
      <c r="K513" s="30"/>
      <c r="L513" s="31"/>
      <c r="M513" s="32"/>
      <c r="N513" s="33"/>
      <c r="O513" s="34"/>
      <c r="P513" s="34"/>
      <c r="Q513"/>
      <c r="R513"/>
      <c r="S513" s="48"/>
      <c r="T513" s="35"/>
      <c r="U513" s="35"/>
      <c r="V513" s="35"/>
      <c r="W513" s="35"/>
      <c r="X513" s="35"/>
      <c r="Y513" s="35"/>
      <c r="Z513" s="35"/>
      <c r="AA513" s="35"/>
      <c r="AB513" s="35"/>
      <c r="AC513" s="35"/>
      <c r="AF513"/>
      <c r="AG513"/>
      <c r="AH513" s="41"/>
      <c r="AJ513"/>
    </row>
    <row r="514" spans="1:36" ht="15" x14ac:dyDescent="0.25">
      <c r="A514"/>
      <c r="B514"/>
      <c r="C514"/>
      <c r="D514" s="29"/>
      <c r="E514" s="30"/>
      <c r="F514" s="31"/>
      <c r="G514" s="32"/>
      <c r="H514" s="30"/>
      <c r="I514" s="31"/>
      <c r="J514" s="32"/>
      <c r="K514" s="30"/>
      <c r="L514" s="31"/>
      <c r="M514" s="32"/>
      <c r="N514" s="33"/>
      <c r="O514" s="34"/>
      <c r="P514" s="34"/>
      <c r="Q514"/>
      <c r="R514"/>
      <c r="S514" s="48"/>
      <c r="T514" s="35"/>
      <c r="U514" s="35"/>
      <c r="V514" s="35"/>
      <c r="W514" s="35"/>
      <c r="X514" s="35"/>
      <c r="Y514" s="35"/>
      <c r="Z514" s="35"/>
      <c r="AA514" s="35"/>
      <c r="AB514" s="35"/>
      <c r="AC514" s="35"/>
      <c r="AF514"/>
      <c r="AG514"/>
      <c r="AH514" s="41"/>
      <c r="AJ514"/>
    </row>
    <row r="515" spans="1:36" ht="15" x14ac:dyDescent="0.25">
      <c r="A515"/>
      <c r="B515"/>
      <c r="C515"/>
      <c r="D515" s="29"/>
      <c r="E515" s="30"/>
      <c r="F515" s="31"/>
      <c r="G515" s="32"/>
      <c r="H515" s="30"/>
      <c r="I515" s="31"/>
      <c r="J515" s="32"/>
      <c r="K515" s="30"/>
      <c r="L515" s="31"/>
      <c r="M515" s="32"/>
      <c r="N515" s="33"/>
      <c r="O515" s="34"/>
      <c r="P515" s="34"/>
      <c r="Q515"/>
      <c r="R515"/>
      <c r="S515" s="48"/>
      <c r="T515" s="35"/>
      <c r="U515" s="35"/>
      <c r="V515" s="35"/>
      <c r="W515" s="35"/>
      <c r="X515" s="35"/>
      <c r="Y515" s="35"/>
      <c r="Z515" s="35"/>
      <c r="AA515" s="35"/>
      <c r="AB515" s="35"/>
      <c r="AC515" s="35"/>
      <c r="AF515"/>
      <c r="AG515"/>
      <c r="AH515" s="41"/>
      <c r="AJ515"/>
    </row>
    <row r="516" spans="1:36" ht="15" x14ac:dyDescent="0.25">
      <c r="A516"/>
      <c r="B516"/>
      <c r="C516"/>
      <c r="D516" s="29"/>
      <c r="E516" s="30"/>
      <c r="F516" s="31"/>
      <c r="G516" s="32"/>
      <c r="H516" s="30"/>
      <c r="I516" s="31"/>
      <c r="J516" s="32"/>
      <c r="K516" s="30"/>
      <c r="L516" s="31"/>
      <c r="M516" s="32"/>
      <c r="N516" s="33"/>
      <c r="O516" s="34"/>
      <c r="P516" s="34"/>
      <c r="Q516"/>
      <c r="R516"/>
      <c r="S516" s="48"/>
      <c r="T516" s="35"/>
      <c r="U516" s="35"/>
      <c r="V516" s="35"/>
      <c r="W516" s="35"/>
      <c r="X516" s="35"/>
      <c r="Y516" s="35"/>
      <c r="Z516" s="35"/>
      <c r="AA516" s="35"/>
      <c r="AB516" s="35"/>
      <c r="AC516" s="35"/>
      <c r="AF516"/>
      <c r="AG516"/>
      <c r="AH516" s="41"/>
      <c r="AJ516"/>
    </row>
    <row r="517" spans="1:36" ht="15" x14ac:dyDescent="0.25">
      <c r="A517"/>
      <c r="B517"/>
      <c r="C517"/>
      <c r="D517" s="29"/>
      <c r="E517" s="30"/>
      <c r="F517" s="31"/>
      <c r="G517" s="32"/>
      <c r="H517" s="30"/>
      <c r="I517" s="31"/>
      <c r="J517" s="32"/>
      <c r="K517" s="30"/>
      <c r="L517" s="31"/>
      <c r="M517" s="32"/>
      <c r="N517" s="33"/>
      <c r="O517" s="34"/>
      <c r="P517" s="34"/>
      <c r="Q517"/>
      <c r="R517"/>
      <c r="S517" s="48"/>
      <c r="T517" s="35"/>
      <c r="U517" s="35"/>
      <c r="V517" s="35"/>
      <c r="W517" s="35"/>
      <c r="X517" s="35"/>
      <c r="Y517" s="35"/>
      <c r="Z517" s="35"/>
      <c r="AA517" s="35"/>
      <c r="AB517" s="35"/>
      <c r="AC517" s="35"/>
      <c r="AF517"/>
      <c r="AG517"/>
      <c r="AH517" s="41"/>
      <c r="AJ517"/>
    </row>
    <row r="518" spans="1:36" ht="15" x14ac:dyDescent="0.25">
      <c r="A518"/>
      <c r="B518"/>
      <c r="C518"/>
      <c r="D518" s="29"/>
      <c r="E518" s="30"/>
      <c r="F518" s="31"/>
      <c r="G518" s="32"/>
      <c r="H518" s="30"/>
      <c r="I518" s="31"/>
      <c r="J518" s="32"/>
      <c r="K518" s="30"/>
      <c r="L518" s="31"/>
      <c r="M518" s="32"/>
      <c r="N518" s="33"/>
      <c r="O518" s="34"/>
      <c r="P518" s="34"/>
      <c r="Q518"/>
      <c r="R518"/>
      <c r="S518" s="48"/>
      <c r="T518" s="35"/>
      <c r="U518" s="35"/>
      <c r="V518" s="35"/>
      <c r="W518" s="35"/>
      <c r="X518" s="35"/>
      <c r="Y518" s="35"/>
      <c r="Z518" s="35"/>
      <c r="AA518" s="35"/>
      <c r="AB518" s="35"/>
      <c r="AC518" s="35"/>
      <c r="AF518"/>
      <c r="AG518"/>
      <c r="AH518" s="41"/>
      <c r="AJ518"/>
    </row>
    <row r="519" spans="1:36" ht="15" x14ac:dyDescent="0.25">
      <c r="A519"/>
      <c r="B519"/>
      <c r="C519"/>
      <c r="D519" s="29"/>
      <c r="E519" s="30"/>
      <c r="F519" s="31"/>
      <c r="G519" s="32"/>
      <c r="H519" s="30"/>
      <c r="I519" s="31"/>
      <c r="J519" s="32"/>
      <c r="K519" s="30"/>
      <c r="L519" s="31"/>
      <c r="M519" s="32"/>
      <c r="N519" s="33"/>
      <c r="O519" s="34"/>
      <c r="P519" s="34"/>
      <c r="Q519"/>
      <c r="R519"/>
      <c r="S519" s="48"/>
      <c r="T519" s="35"/>
      <c r="U519" s="35"/>
      <c r="V519" s="35"/>
      <c r="W519" s="35"/>
      <c r="X519" s="35"/>
      <c r="Y519" s="35"/>
      <c r="Z519" s="35"/>
      <c r="AA519" s="35"/>
      <c r="AB519" s="35"/>
      <c r="AC519" s="35"/>
      <c r="AF519"/>
      <c r="AG519"/>
      <c r="AH519" s="41"/>
      <c r="AJ519"/>
    </row>
    <row r="520" spans="1:36" ht="15" x14ac:dyDescent="0.25">
      <c r="A520"/>
      <c r="B520"/>
      <c r="C520"/>
      <c r="D520" s="29"/>
      <c r="E520" s="30"/>
      <c r="F520" s="31"/>
      <c r="G520" s="32"/>
      <c r="H520" s="30"/>
      <c r="I520" s="31"/>
      <c r="J520" s="32"/>
      <c r="K520" s="30"/>
      <c r="L520" s="31"/>
      <c r="M520" s="32"/>
      <c r="N520" s="33"/>
      <c r="O520" s="34"/>
      <c r="P520" s="34"/>
      <c r="Q520"/>
      <c r="R520"/>
      <c r="S520" s="48"/>
      <c r="T520" s="35"/>
      <c r="U520" s="35"/>
      <c r="V520" s="35"/>
      <c r="W520" s="35"/>
      <c r="X520" s="35"/>
      <c r="Y520" s="35"/>
      <c r="Z520" s="35"/>
      <c r="AA520" s="35"/>
      <c r="AB520" s="35"/>
      <c r="AC520" s="35"/>
      <c r="AF520"/>
      <c r="AG520"/>
      <c r="AH520" s="41"/>
      <c r="AJ520"/>
    </row>
    <row r="521" spans="1:36" ht="15" x14ac:dyDescent="0.25">
      <c r="A521"/>
      <c r="B521"/>
      <c r="C521"/>
      <c r="D521" s="29"/>
      <c r="E521" s="30"/>
      <c r="F521" s="31"/>
      <c r="G521" s="32"/>
      <c r="H521" s="30"/>
      <c r="I521" s="31"/>
      <c r="J521" s="32"/>
      <c r="K521" s="30"/>
      <c r="L521" s="31"/>
      <c r="M521" s="32"/>
      <c r="N521" s="33"/>
      <c r="O521" s="34"/>
      <c r="P521" s="34"/>
      <c r="Q521"/>
      <c r="R521"/>
      <c r="S521" s="48"/>
      <c r="T521" s="35"/>
      <c r="U521" s="35"/>
      <c r="V521" s="35"/>
      <c r="W521" s="35"/>
      <c r="X521" s="35"/>
      <c r="Y521" s="35"/>
      <c r="Z521" s="35"/>
      <c r="AA521" s="35"/>
      <c r="AB521" s="35"/>
      <c r="AC521" s="35"/>
      <c r="AF521"/>
      <c r="AG521"/>
      <c r="AH521" s="41"/>
      <c r="AJ521"/>
    </row>
    <row r="522" spans="1:36" ht="15" x14ac:dyDescent="0.25">
      <c r="A522"/>
      <c r="B522"/>
      <c r="C522"/>
      <c r="D522" s="29"/>
      <c r="E522" s="30"/>
      <c r="F522" s="31"/>
      <c r="G522" s="32"/>
      <c r="H522" s="30"/>
      <c r="I522" s="31"/>
      <c r="J522" s="32"/>
      <c r="K522" s="30"/>
      <c r="L522" s="31"/>
      <c r="M522" s="32"/>
      <c r="N522" s="33"/>
      <c r="O522" s="34"/>
      <c r="P522" s="34"/>
      <c r="Q522"/>
      <c r="R522"/>
      <c r="S522" s="48"/>
      <c r="T522" s="35"/>
      <c r="U522" s="35"/>
      <c r="V522" s="35"/>
      <c r="W522" s="35"/>
      <c r="X522" s="35"/>
      <c r="Y522" s="35"/>
      <c r="Z522" s="35"/>
      <c r="AA522" s="35"/>
      <c r="AB522" s="35"/>
      <c r="AC522" s="35"/>
      <c r="AF522"/>
      <c r="AG522"/>
      <c r="AH522" s="41"/>
      <c r="AJ522"/>
    </row>
    <row r="523" spans="1:36" ht="15" x14ac:dyDescent="0.25">
      <c r="A523"/>
      <c r="B523"/>
      <c r="C523"/>
      <c r="D523" s="29"/>
      <c r="E523" s="30"/>
      <c r="F523" s="31"/>
      <c r="G523" s="32"/>
      <c r="H523" s="30"/>
      <c r="I523" s="31"/>
      <c r="J523" s="32"/>
      <c r="K523" s="30"/>
      <c r="L523" s="31"/>
      <c r="M523" s="32"/>
      <c r="N523" s="33"/>
      <c r="O523" s="34"/>
      <c r="P523" s="34"/>
      <c r="Q523"/>
      <c r="R523"/>
      <c r="S523" s="48"/>
      <c r="T523" s="35"/>
      <c r="U523" s="35"/>
      <c r="V523" s="35"/>
      <c r="W523" s="35"/>
      <c r="X523" s="35"/>
      <c r="Y523" s="35"/>
      <c r="Z523" s="35"/>
      <c r="AA523" s="35"/>
      <c r="AB523" s="35"/>
      <c r="AC523" s="35"/>
      <c r="AF523"/>
      <c r="AG523"/>
      <c r="AH523" s="41"/>
      <c r="AJ523"/>
    </row>
    <row r="524" spans="1:36" ht="15" x14ac:dyDescent="0.25">
      <c r="A524"/>
      <c r="B524"/>
      <c r="C524"/>
      <c r="D524" s="29"/>
      <c r="E524" s="30"/>
      <c r="F524" s="31"/>
      <c r="G524" s="32"/>
      <c r="H524" s="30"/>
      <c r="I524" s="31"/>
      <c r="J524" s="32"/>
      <c r="K524" s="30"/>
      <c r="L524" s="31"/>
      <c r="M524" s="32"/>
      <c r="N524" s="33"/>
      <c r="O524" s="34"/>
      <c r="P524" s="34"/>
      <c r="Q524"/>
      <c r="R524"/>
      <c r="S524" s="48"/>
      <c r="T524" s="35"/>
      <c r="U524" s="35"/>
      <c r="V524" s="35"/>
      <c r="W524" s="35"/>
      <c r="X524" s="35"/>
      <c r="Y524" s="35"/>
      <c r="Z524" s="35"/>
      <c r="AA524" s="35"/>
      <c r="AB524" s="35"/>
      <c r="AC524" s="35"/>
      <c r="AF524"/>
      <c r="AG524"/>
      <c r="AH524" s="41"/>
      <c r="AJ524"/>
    </row>
    <row r="525" spans="1:36" s="35" customFormat="1" ht="15" x14ac:dyDescent="0.25">
      <c r="A525"/>
      <c r="B525"/>
      <c r="C525"/>
      <c r="D525" s="29"/>
      <c r="E525" s="30"/>
      <c r="F525" s="31"/>
      <c r="G525" s="32"/>
      <c r="H525" s="30"/>
      <c r="I525" s="31"/>
      <c r="J525" s="32"/>
      <c r="K525" s="30"/>
      <c r="L525" s="31"/>
      <c r="M525" s="32"/>
      <c r="N525" s="33"/>
      <c r="O525" s="34"/>
      <c r="P525" s="34"/>
      <c r="Q525"/>
      <c r="R525"/>
      <c r="S525" s="48"/>
      <c r="AD525" s="36"/>
      <c r="AE525" s="36"/>
      <c r="AF525"/>
      <c r="AG525"/>
      <c r="AH525" s="41"/>
      <c r="AI525" s="36"/>
      <c r="AJ525"/>
    </row>
    <row r="526" spans="1:36" ht="15" x14ac:dyDescent="0.25">
      <c r="A526"/>
      <c r="B526"/>
      <c r="C526"/>
      <c r="D526" s="29"/>
      <c r="E526" s="30"/>
      <c r="F526" s="31"/>
      <c r="G526" s="32"/>
      <c r="H526" s="30"/>
      <c r="I526" s="31"/>
      <c r="J526" s="32"/>
      <c r="K526" s="30"/>
      <c r="L526" s="31"/>
      <c r="M526" s="32"/>
      <c r="N526" s="33"/>
      <c r="O526" s="34"/>
      <c r="P526" s="34"/>
      <c r="Q526"/>
      <c r="R526"/>
      <c r="S526" s="48"/>
      <c r="T526" s="35"/>
      <c r="U526" s="35"/>
      <c r="V526" s="35"/>
      <c r="W526" s="35"/>
      <c r="X526" s="35"/>
      <c r="Y526" s="35"/>
      <c r="Z526" s="35"/>
      <c r="AA526" s="35"/>
      <c r="AB526" s="35"/>
      <c r="AC526" s="35"/>
      <c r="AF526"/>
      <c r="AG526"/>
      <c r="AH526" s="41"/>
      <c r="AJ526"/>
    </row>
    <row r="527" spans="1:36" ht="15" x14ac:dyDescent="0.25">
      <c r="A527"/>
      <c r="B527"/>
      <c r="C527"/>
      <c r="D527" s="29"/>
      <c r="E527" s="30"/>
      <c r="F527" s="31"/>
      <c r="G527" s="32"/>
      <c r="H527" s="30"/>
      <c r="I527" s="31"/>
      <c r="J527" s="32"/>
      <c r="K527" s="30"/>
      <c r="L527" s="31"/>
      <c r="M527" s="32"/>
      <c r="N527" s="33"/>
      <c r="O527" s="34"/>
      <c r="P527" s="34"/>
      <c r="Q527"/>
      <c r="R527"/>
      <c r="S527" s="48"/>
      <c r="T527" s="35"/>
      <c r="U527" s="35"/>
      <c r="V527" s="35"/>
      <c r="W527" s="35"/>
      <c r="X527" s="35"/>
      <c r="Y527" s="35"/>
      <c r="Z527" s="35"/>
      <c r="AA527" s="35"/>
      <c r="AB527" s="35"/>
      <c r="AC527" s="35"/>
      <c r="AF527"/>
      <c r="AG527"/>
      <c r="AH527" s="41"/>
      <c r="AJ527"/>
    </row>
    <row r="528" spans="1:36" ht="15" x14ac:dyDescent="0.25">
      <c r="A528"/>
      <c r="B528"/>
      <c r="C528"/>
      <c r="D528" s="29"/>
      <c r="E528" s="30"/>
      <c r="F528" s="31"/>
      <c r="G528" s="32"/>
      <c r="H528" s="30"/>
      <c r="I528" s="31"/>
      <c r="J528" s="32"/>
      <c r="K528" s="30"/>
      <c r="L528" s="31"/>
      <c r="M528" s="32"/>
      <c r="N528" s="33"/>
      <c r="O528" s="34"/>
      <c r="P528" s="34"/>
      <c r="Q528"/>
      <c r="R528"/>
      <c r="S528" s="48"/>
      <c r="T528" s="35"/>
      <c r="U528" s="35"/>
      <c r="V528" s="35"/>
      <c r="W528" s="35"/>
      <c r="X528" s="35"/>
      <c r="Y528" s="35"/>
      <c r="Z528" s="35"/>
      <c r="AA528" s="35"/>
      <c r="AB528" s="35"/>
      <c r="AC528" s="35"/>
      <c r="AF528"/>
      <c r="AG528"/>
      <c r="AH528" s="41"/>
      <c r="AJ528"/>
    </row>
    <row r="529" spans="1:36" ht="15" x14ac:dyDescent="0.25">
      <c r="A529"/>
      <c r="B529"/>
      <c r="C529"/>
      <c r="D529" s="29"/>
      <c r="E529" s="30"/>
      <c r="F529" s="31"/>
      <c r="G529" s="32"/>
      <c r="H529" s="30"/>
      <c r="I529" s="31"/>
      <c r="J529" s="32"/>
      <c r="K529" s="30"/>
      <c r="L529" s="31"/>
      <c r="M529" s="32"/>
      <c r="N529" s="33"/>
      <c r="O529" s="34"/>
      <c r="P529" s="34"/>
      <c r="Q529"/>
      <c r="R529"/>
      <c r="S529" s="48"/>
      <c r="T529" s="35"/>
      <c r="U529" s="35"/>
      <c r="V529" s="35"/>
      <c r="W529" s="35"/>
      <c r="X529" s="35"/>
      <c r="Y529" s="35"/>
      <c r="Z529" s="35"/>
      <c r="AA529" s="35"/>
      <c r="AB529" s="35"/>
      <c r="AC529" s="35"/>
      <c r="AF529"/>
      <c r="AG529"/>
      <c r="AH529" s="41"/>
      <c r="AJ529"/>
    </row>
    <row r="530" spans="1:36" ht="15" x14ac:dyDescent="0.25">
      <c r="A530"/>
      <c r="B530"/>
      <c r="C530"/>
      <c r="D530" s="29"/>
      <c r="E530" s="30"/>
      <c r="F530" s="31"/>
      <c r="G530" s="32"/>
      <c r="H530" s="30"/>
      <c r="I530" s="31"/>
      <c r="J530" s="32"/>
      <c r="K530" s="30"/>
      <c r="L530" s="31"/>
      <c r="M530" s="32"/>
      <c r="N530" s="33"/>
      <c r="O530" s="34"/>
      <c r="P530" s="34"/>
      <c r="Q530"/>
      <c r="R530"/>
      <c r="S530" s="48"/>
      <c r="T530" s="35"/>
      <c r="U530" s="35"/>
      <c r="V530" s="35"/>
      <c r="W530" s="35"/>
      <c r="X530" s="35"/>
      <c r="Y530" s="35"/>
      <c r="Z530" s="35"/>
      <c r="AA530" s="35"/>
      <c r="AB530" s="35"/>
      <c r="AC530" s="35"/>
      <c r="AF530"/>
      <c r="AG530"/>
      <c r="AH530" s="41"/>
      <c r="AJ530"/>
    </row>
    <row r="531" spans="1:36" ht="15" x14ac:dyDescent="0.25">
      <c r="A531"/>
      <c r="B531"/>
      <c r="C531"/>
      <c r="D531" s="29"/>
      <c r="E531" s="30"/>
      <c r="F531" s="31"/>
      <c r="G531" s="32"/>
      <c r="H531" s="30"/>
      <c r="I531" s="31"/>
      <c r="J531" s="32"/>
      <c r="K531" s="30"/>
      <c r="L531" s="31"/>
      <c r="M531" s="32"/>
      <c r="N531" s="33"/>
      <c r="O531" s="34"/>
      <c r="P531" s="34"/>
      <c r="Q531"/>
      <c r="R531"/>
      <c r="S531" s="48"/>
      <c r="T531" s="35"/>
      <c r="U531" s="35"/>
      <c r="V531" s="35"/>
      <c r="W531" s="35"/>
      <c r="X531" s="35"/>
      <c r="Y531" s="35"/>
      <c r="Z531" s="35"/>
      <c r="AA531" s="35"/>
      <c r="AB531" s="35"/>
      <c r="AC531" s="35"/>
      <c r="AF531"/>
      <c r="AG531"/>
      <c r="AH531" s="41"/>
      <c r="AJ531"/>
    </row>
    <row r="532" spans="1:36" ht="15" x14ac:dyDescent="0.25">
      <c r="A532"/>
      <c r="B532"/>
      <c r="C532"/>
      <c r="D532" s="29"/>
      <c r="E532" s="30"/>
      <c r="F532" s="31"/>
      <c r="G532" s="32"/>
      <c r="H532" s="30"/>
      <c r="I532" s="31"/>
      <c r="J532" s="32"/>
      <c r="K532" s="30"/>
      <c r="L532" s="31"/>
      <c r="M532" s="32"/>
      <c r="N532" s="33"/>
      <c r="O532" s="34"/>
      <c r="P532" s="34"/>
      <c r="Q532"/>
      <c r="R532"/>
      <c r="S532" s="48"/>
      <c r="T532" s="35"/>
      <c r="U532" s="35"/>
      <c r="V532" s="35"/>
      <c r="W532" s="35"/>
      <c r="X532" s="35"/>
      <c r="Y532" s="35"/>
      <c r="Z532" s="35"/>
      <c r="AA532" s="35"/>
      <c r="AB532" s="35"/>
      <c r="AC532" s="35"/>
      <c r="AF532"/>
      <c r="AG532"/>
      <c r="AH532" s="41"/>
      <c r="AJ532"/>
    </row>
    <row r="533" spans="1:36" ht="15" x14ac:dyDescent="0.25">
      <c r="A533"/>
      <c r="B533"/>
      <c r="C533"/>
      <c r="D533" s="29"/>
      <c r="E533" s="30"/>
      <c r="F533" s="31"/>
      <c r="G533" s="32"/>
      <c r="H533" s="30"/>
      <c r="I533" s="31"/>
      <c r="J533" s="32"/>
      <c r="K533" s="30"/>
      <c r="L533" s="31"/>
      <c r="M533" s="32"/>
      <c r="N533" s="33"/>
      <c r="O533" s="34"/>
      <c r="P533" s="34"/>
      <c r="Q533"/>
      <c r="R533"/>
      <c r="S533" s="48"/>
      <c r="T533" s="35"/>
      <c r="U533" s="35"/>
      <c r="V533" s="35"/>
      <c r="W533" s="35"/>
      <c r="X533" s="35"/>
      <c r="Y533" s="35"/>
      <c r="Z533" s="35"/>
      <c r="AA533" s="35"/>
      <c r="AB533" s="35"/>
      <c r="AC533" s="35"/>
      <c r="AF533"/>
      <c r="AG533"/>
      <c r="AH533" s="41"/>
      <c r="AJ533"/>
    </row>
    <row r="534" spans="1:36" ht="15" x14ac:dyDescent="0.25">
      <c r="A534"/>
      <c r="B534"/>
      <c r="C534"/>
      <c r="D534" s="29"/>
      <c r="E534" s="30"/>
      <c r="F534" s="31"/>
      <c r="G534" s="32"/>
      <c r="H534" s="30"/>
      <c r="I534" s="31"/>
      <c r="J534" s="32"/>
      <c r="K534" s="30"/>
      <c r="L534" s="31"/>
      <c r="M534" s="32"/>
      <c r="N534" s="33"/>
      <c r="O534" s="34"/>
      <c r="P534" s="34"/>
      <c r="Q534"/>
      <c r="R534"/>
      <c r="S534" s="48"/>
      <c r="T534" s="35"/>
      <c r="U534" s="35"/>
      <c r="V534" s="35"/>
      <c r="W534" s="35"/>
      <c r="X534" s="35"/>
      <c r="Y534" s="35"/>
      <c r="Z534" s="35"/>
      <c r="AA534" s="35"/>
      <c r="AB534" s="35"/>
      <c r="AC534" s="35"/>
      <c r="AF534"/>
      <c r="AG534"/>
      <c r="AH534" s="41"/>
      <c r="AJ534"/>
    </row>
    <row r="535" spans="1:36" ht="15" x14ac:dyDescent="0.25">
      <c r="A535"/>
      <c r="B535"/>
      <c r="C535"/>
      <c r="D535" s="29"/>
      <c r="E535" s="30"/>
      <c r="F535" s="31"/>
      <c r="G535" s="32"/>
      <c r="H535" s="30"/>
      <c r="I535" s="31"/>
      <c r="J535" s="32"/>
      <c r="K535" s="30"/>
      <c r="L535" s="31"/>
      <c r="M535" s="32"/>
      <c r="N535" s="33"/>
      <c r="O535" s="34"/>
      <c r="P535" s="34"/>
      <c r="Q535"/>
      <c r="R535"/>
      <c r="S535" s="48"/>
      <c r="T535" s="35"/>
      <c r="U535" s="35"/>
      <c r="V535" s="35"/>
      <c r="W535" s="35"/>
      <c r="X535" s="35"/>
      <c r="Y535" s="35"/>
      <c r="Z535" s="35"/>
      <c r="AA535" s="35"/>
      <c r="AB535" s="35"/>
      <c r="AC535" s="35"/>
      <c r="AF535"/>
      <c r="AG535"/>
      <c r="AH535" s="41"/>
      <c r="AJ535"/>
    </row>
    <row r="536" spans="1:36" ht="15" x14ac:dyDescent="0.25">
      <c r="A536"/>
      <c r="B536"/>
      <c r="C536"/>
      <c r="D536" s="29"/>
      <c r="E536" s="30"/>
      <c r="F536" s="31"/>
      <c r="G536" s="32"/>
      <c r="H536" s="30"/>
      <c r="I536" s="31"/>
      <c r="J536" s="32"/>
      <c r="K536" s="30"/>
      <c r="L536" s="31"/>
      <c r="M536" s="32"/>
      <c r="N536" s="33"/>
      <c r="O536" s="34"/>
      <c r="P536" s="34"/>
      <c r="Q536"/>
      <c r="R536"/>
      <c r="S536" s="48"/>
      <c r="T536" s="35"/>
      <c r="U536" s="35"/>
      <c r="V536" s="35"/>
      <c r="W536" s="35"/>
      <c r="X536" s="35"/>
      <c r="Y536" s="35"/>
      <c r="Z536" s="35"/>
      <c r="AA536" s="35"/>
      <c r="AB536" s="35"/>
      <c r="AC536" s="35"/>
      <c r="AF536"/>
      <c r="AG536"/>
      <c r="AH536" s="41"/>
      <c r="AJ536"/>
    </row>
    <row r="537" spans="1:36" ht="15" x14ac:dyDescent="0.25">
      <c r="A537"/>
      <c r="B537"/>
      <c r="C537"/>
      <c r="D537" s="29"/>
      <c r="E537" s="30"/>
      <c r="F537" s="31"/>
      <c r="G537" s="32"/>
      <c r="H537" s="30"/>
      <c r="I537" s="31"/>
      <c r="J537" s="32"/>
      <c r="K537" s="30"/>
      <c r="L537" s="31"/>
      <c r="M537" s="32"/>
      <c r="N537" s="33"/>
      <c r="O537" s="34"/>
      <c r="P537" s="34"/>
      <c r="Q537"/>
      <c r="R537"/>
      <c r="S537" s="48"/>
      <c r="T537" s="35"/>
      <c r="U537" s="35"/>
      <c r="V537" s="35"/>
      <c r="W537" s="35"/>
      <c r="X537" s="35"/>
      <c r="Y537" s="35"/>
      <c r="Z537" s="35"/>
      <c r="AA537" s="35"/>
      <c r="AB537" s="35"/>
      <c r="AC537" s="35"/>
      <c r="AF537"/>
      <c r="AG537"/>
      <c r="AH537" s="41"/>
      <c r="AJ537"/>
    </row>
    <row r="538" spans="1:36" ht="15" x14ac:dyDescent="0.25">
      <c r="A538"/>
      <c r="B538"/>
      <c r="C538"/>
      <c r="D538" s="29"/>
      <c r="E538" s="30"/>
      <c r="F538" s="31"/>
      <c r="G538" s="32"/>
      <c r="H538" s="30"/>
      <c r="I538" s="31"/>
      <c r="J538" s="32"/>
      <c r="K538" s="30"/>
      <c r="L538" s="31"/>
      <c r="M538" s="32"/>
      <c r="N538" s="33"/>
      <c r="O538" s="34"/>
      <c r="P538" s="34"/>
      <c r="Q538"/>
      <c r="R538"/>
      <c r="S538" s="48"/>
      <c r="T538" s="35"/>
      <c r="U538" s="35"/>
      <c r="V538" s="35"/>
      <c r="W538" s="35"/>
      <c r="X538" s="35"/>
      <c r="Y538" s="35"/>
      <c r="Z538" s="35"/>
      <c r="AA538" s="35"/>
      <c r="AB538" s="35"/>
      <c r="AC538" s="35"/>
      <c r="AF538"/>
      <c r="AG538"/>
      <c r="AH538" s="41"/>
      <c r="AJ538"/>
    </row>
    <row r="539" spans="1:36" ht="15" x14ac:dyDescent="0.25">
      <c r="A539"/>
      <c r="B539"/>
      <c r="C539"/>
      <c r="D539" s="29"/>
      <c r="E539" s="30"/>
      <c r="F539" s="31"/>
      <c r="G539" s="32"/>
      <c r="H539" s="30"/>
      <c r="I539" s="31"/>
      <c r="J539" s="32"/>
      <c r="K539" s="30"/>
      <c r="L539" s="31"/>
      <c r="M539" s="32"/>
      <c r="N539" s="33"/>
      <c r="O539" s="34"/>
      <c r="P539" s="34"/>
      <c r="Q539"/>
      <c r="R539"/>
      <c r="S539" s="48"/>
      <c r="T539" s="35"/>
      <c r="U539" s="35"/>
      <c r="V539" s="35"/>
      <c r="W539" s="35"/>
      <c r="X539" s="35"/>
      <c r="Y539" s="35"/>
      <c r="Z539" s="35"/>
      <c r="AA539" s="35"/>
      <c r="AB539" s="35"/>
      <c r="AC539" s="35"/>
      <c r="AF539"/>
      <c r="AG539"/>
      <c r="AH539" s="41"/>
      <c r="AJ539"/>
    </row>
    <row r="540" spans="1:36" ht="15" x14ac:dyDescent="0.25">
      <c r="A540"/>
      <c r="B540"/>
      <c r="C540"/>
      <c r="D540" s="29"/>
      <c r="E540" s="30"/>
      <c r="F540" s="31"/>
      <c r="G540" s="32"/>
      <c r="H540" s="30"/>
      <c r="I540" s="31"/>
      <c r="J540" s="32"/>
      <c r="K540" s="30"/>
      <c r="L540" s="31"/>
      <c r="M540" s="32"/>
      <c r="N540" s="33"/>
      <c r="O540" s="34"/>
      <c r="P540" s="34"/>
      <c r="Q540"/>
      <c r="R540"/>
      <c r="S540" s="48"/>
      <c r="T540" s="35"/>
      <c r="U540" s="35"/>
      <c r="V540" s="35"/>
      <c r="W540" s="35"/>
      <c r="X540" s="35"/>
      <c r="Y540" s="35"/>
      <c r="Z540" s="35"/>
      <c r="AA540" s="35"/>
      <c r="AB540" s="35"/>
      <c r="AC540" s="35"/>
      <c r="AF540"/>
      <c r="AG540"/>
      <c r="AH540" s="41"/>
      <c r="AJ540"/>
    </row>
    <row r="541" spans="1:36" ht="15" x14ac:dyDescent="0.25">
      <c r="A541"/>
      <c r="B541"/>
      <c r="C541"/>
      <c r="D541" s="29"/>
      <c r="E541" s="30"/>
      <c r="F541" s="31"/>
      <c r="G541" s="32"/>
      <c r="H541" s="30"/>
      <c r="I541" s="31"/>
      <c r="J541" s="32"/>
      <c r="K541" s="30"/>
      <c r="L541" s="31"/>
      <c r="M541" s="32"/>
      <c r="N541" s="33"/>
      <c r="O541" s="34"/>
      <c r="P541" s="34"/>
      <c r="Q541"/>
      <c r="R541"/>
      <c r="S541" s="48"/>
      <c r="T541" s="35"/>
      <c r="U541" s="35"/>
      <c r="V541" s="35"/>
      <c r="W541" s="35"/>
      <c r="X541" s="35"/>
      <c r="Y541" s="35"/>
      <c r="Z541" s="35"/>
      <c r="AA541" s="35"/>
      <c r="AB541" s="35"/>
      <c r="AC541" s="35"/>
      <c r="AF541"/>
      <c r="AG541"/>
      <c r="AH541" s="41"/>
      <c r="AJ541"/>
    </row>
    <row r="542" spans="1:36" ht="15" x14ac:dyDescent="0.25">
      <c r="A542"/>
      <c r="B542"/>
      <c r="C542"/>
      <c r="D542" s="29"/>
      <c r="E542" s="30"/>
      <c r="F542" s="31"/>
      <c r="G542" s="32"/>
      <c r="H542" s="30"/>
      <c r="I542" s="31"/>
      <c r="J542" s="32"/>
      <c r="K542" s="30"/>
      <c r="L542" s="31"/>
      <c r="M542" s="32"/>
      <c r="N542" s="33"/>
      <c r="O542" s="34"/>
      <c r="P542" s="34"/>
      <c r="Q542"/>
      <c r="R542"/>
      <c r="S542" s="48"/>
      <c r="T542" s="35"/>
      <c r="U542" s="35"/>
      <c r="V542" s="35"/>
      <c r="W542" s="35"/>
      <c r="X542" s="35"/>
      <c r="Y542" s="35"/>
      <c r="Z542" s="35"/>
      <c r="AA542" s="35"/>
      <c r="AB542" s="35"/>
      <c r="AC542" s="35"/>
      <c r="AF542"/>
      <c r="AG542"/>
      <c r="AH542" s="41"/>
      <c r="AJ542"/>
    </row>
    <row r="543" spans="1:36" ht="15" x14ac:dyDescent="0.25">
      <c r="A543"/>
      <c r="B543"/>
      <c r="C543"/>
      <c r="D543" s="29"/>
      <c r="E543" s="30"/>
      <c r="F543" s="31"/>
      <c r="G543" s="32"/>
      <c r="H543" s="30"/>
      <c r="I543" s="31"/>
      <c r="J543" s="32"/>
      <c r="K543" s="30"/>
      <c r="L543" s="31"/>
      <c r="M543" s="32"/>
      <c r="N543" s="33"/>
      <c r="O543" s="34"/>
      <c r="P543" s="34"/>
      <c r="Q543"/>
      <c r="R543"/>
      <c r="S543" s="48"/>
      <c r="T543" s="35"/>
      <c r="U543" s="35"/>
      <c r="V543" s="35"/>
      <c r="W543" s="35"/>
      <c r="X543" s="35"/>
      <c r="Y543" s="35"/>
      <c r="Z543" s="35"/>
      <c r="AA543" s="35"/>
      <c r="AB543" s="35"/>
      <c r="AC543" s="35"/>
      <c r="AF543"/>
      <c r="AG543"/>
      <c r="AH543" s="41"/>
      <c r="AJ543"/>
    </row>
    <row r="544" spans="1:36" ht="15" x14ac:dyDescent="0.25">
      <c r="A544"/>
      <c r="B544"/>
      <c r="C544"/>
      <c r="D544" s="29"/>
      <c r="E544" s="30"/>
      <c r="F544" s="31"/>
      <c r="G544" s="32"/>
      <c r="H544" s="30"/>
      <c r="I544" s="31"/>
      <c r="J544" s="32"/>
      <c r="K544" s="30"/>
      <c r="L544" s="31"/>
      <c r="M544" s="32"/>
      <c r="N544" s="33"/>
      <c r="O544" s="34"/>
      <c r="P544" s="34"/>
      <c r="Q544"/>
      <c r="R544"/>
      <c r="S544" s="48"/>
      <c r="T544" s="35"/>
      <c r="U544" s="35"/>
      <c r="V544" s="35"/>
      <c r="W544" s="35"/>
      <c r="X544" s="35"/>
      <c r="Y544" s="35"/>
      <c r="Z544" s="35"/>
      <c r="AA544" s="35"/>
      <c r="AB544" s="35"/>
      <c r="AC544" s="35"/>
      <c r="AF544"/>
      <c r="AG544"/>
      <c r="AH544" s="41"/>
      <c r="AJ544"/>
    </row>
    <row r="545" spans="1:36" ht="15" x14ac:dyDescent="0.25">
      <c r="A545"/>
      <c r="B545"/>
      <c r="C545"/>
      <c r="D545" s="29"/>
      <c r="E545" s="30"/>
      <c r="F545" s="31"/>
      <c r="G545" s="32"/>
      <c r="H545" s="30"/>
      <c r="I545" s="31"/>
      <c r="J545" s="32"/>
      <c r="K545" s="30"/>
      <c r="L545" s="31"/>
      <c r="M545" s="32"/>
      <c r="N545" s="33"/>
      <c r="O545" s="34"/>
      <c r="P545" s="34"/>
      <c r="Q545"/>
      <c r="R545"/>
      <c r="S545" s="48"/>
      <c r="T545" s="35"/>
      <c r="U545" s="35"/>
      <c r="V545" s="35"/>
      <c r="W545" s="35"/>
      <c r="X545" s="35"/>
      <c r="Y545" s="35"/>
      <c r="Z545" s="35"/>
      <c r="AA545" s="35"/>
      <c r="AB545" s="35"/>
      <c r="AC545" s="35"/>
      <c r="AF545"/>
      <c r="AG545"/>
      <c r="AH545" s="41"/>
      <c r="AJ545"/>
    </row>
    <row r="546" spans="1:36" ht="15" x14ac:dyDescent="0.25">
      <c r="A546"/>
      <c r="B546"/>
      <c r="C546"/>
      <c r="D546" s="29"/>
      <c r="E546" s="30"/>
      <c r="F546" s="31"/>
      <c r="G546" s="32"/>
      <c r="H546" s="30"/>
      <c r="I546" s="31"/>
      <c r="J546" s="32"/>
      <c r="K546" s="30"/>
      <c r="L546" s="31"/>
      <c r="M546" s="32"/>
      <c r="N546" s="33"/>
      <c r="O546" s="34"/>
      <c r="P546" s="34"/>
      <c r="Q546"/>
      <c r="R546"/>
      <c r="S546" s="48"/>
      <c r="T546" s="35"/>
      <c r="U546" s="35"/>
      <c r="V546" s="35"/>
      <c r="W546" s="35"/>
      <c r="X546" s="35"/>
      <c r="Y546" s="35"/>
      <c r="Z546" s="35"/>
      <c r="AA546" s="35"/>
      <c r="AB546" s="35"/>
      <c r="AC546" s="35"/>
      <c r="AF546"/>
      <c r="AG546"/>
      <c r="AH546" s="41"/>
      <c r="AJ546"/>
    </row>
    <row r="547" spans="1:36" ht="15" x14ac:dyDescent="0.25">
      <c r="A547"/>
      <c r="B547"/>
      <c r="C547"/>
      <c r="D547" s="29"/>
      <c r="E547" s="30"/>
      <c r="F547" s="31"/>
      <c r="G547" s="32"/>
      <c r="H547" s="30"/>
      <c r="I547" s="31"/>
      <c r="J547" s="32"/>
      <c r="K547" s="30"/>
      <c r="L547" s="31"/>
      <c r="M547" s="32"/>
      <c r="N547" s="33"/>
      <c r="O547" s="34"/>
      <c r="P547" s="34"/>
      <c r="Q547"/>
      <c r="R547"/>
      <c r="S547" s="48"/>
      <c r="T547" s="35"/>
      <c r="U547" s="35"/>
      <c r="V547" s="35"/>
      <c r="W547" s="35"/>
      <c r="X547" s="35"/>
      <c r="Y547" s="35"/>
      <c r="Z547" s="35"/>
      <c r="AA547" s="35"/>
      <c r="AB547" s="35"/>
      <c r="AC547" s="35"/>
      <c r="AF547"/>
      <c r="AG547"/>
      <c r="AH547" s="41"/>
      <c r="AJ547"/>
    </row>
    <row r="548" spans="1:36" ht="15" x14ac:dyDescent="0.25">
      <c r="A548"/>
      <c r="B548"/>
      <c r="C548"/>
      <c r="D548" s="29"/>
      <c r="E548" s="30"/>
      <c r="F548" s="31"/>
      <c r="G548" s="32"/>
      <c r="H548" s="30"/>
      <c r="I548" s="31"/>
      <c r="J548" s="32"/>
      <c r="K548" s="30"/>
      <c r="L548" s="31"/>
      <c r="M548" s="32"/>
      <c r="N548" s="33"/>
      <c r="O548" s="34"/>
      <c r="P548" s="34"/>
      <c r="Q548"/>
      <c r="R548"/>
      <c r="S548" s="48"/>
      <c r="T548" s="35"/>
      <c r="U548" s="35"/>
      <c r="V548" s="35"/>
      <c r="W548" s="35"/>
      <c r="X548" s="35"/>
      <c r="Y548" s="35"/>
      <c r="Z548" s="35"/>
      <c r="AA548" s="35"/>
      <c r="AB548" s="35"/>
      <c r="AC548" s="35"/>
      <c r="AF548"/>
      <c r="AG548"/>
      <c r="AH548" s="41"/>
      <c r="AJ548"/>
    </row>
    <row r="549" spans="1:36" ht="15" x14ac:dyDescent="0.25">
      <c r="A549"/>
      <c r="B549"/>
      <c r="C549"/>
      <c r="D549" s="29"/>
      <c r="E549" s="30"/>
      <c r="F549" s="31"/>
      <c r="G549" s="32"/>
      <c r="H549" s="30"/>
      <c r="I549" s="31"/>
      <c r="J549" s="32"/>
      <c r="K549" s="30"/>
      <c r="L549" s="31"/>
      <c r="M549" s="32"/>
      <c r="N549" s="33"/>
      <c r="O549" s="34"/>
      <c r="P549" s="34"/>
      <c r="Q549"/>
      <c r="R549"/>
      <c r="S549" s="48"/>
      <c r="T549" s="35"/>
      <c r="U549" s="35"/>
      <c r="V549" s="35"/>
      <c r="W549" s="35"/>
      <c r="X549" s="35"/>
      <c r="Y549" s="35"/>
      <c r="Z549" s="35"/>
      <c r="AA549" s="35"/>
      <c r="AB549" s="35"/>
      <c r="AC549" s="35"/>
      <c r="AF549"/>
      <c r="AG549"/>
      <c r="AH549" s="41"/>
      <c r="AJ549"/>
    </row>
    <row r="550" spans="1:36" ht="15" x14ac:dyDescent="0.25">
      <c r="A550"/>
      <c r="B550"/>
      <c r="C550"/>
      <c r="D550" s="29"/>
      <c r="E550" s="30"/>
      <c r="F550" s="31"/>
      <c r="G550" s="32"/>
      <c r="H550" s="30"/>
      <c r="I550" s="31"/>
      <c r="J550" s="32"/>
      <c r="K550" s="30"/>
      <c r="L550" s="31"/>
      <c r="M550" s="32"/>
      <c r="N550" s="33"/>
      <c r="O550" s="34"/>
      <c r="P550" s="34"/>
      <c r="Q550"/>
      <c r="R550"/>
      <c r="S550" s="48"/>
      <c r="T550" s="35"/>
      <c r="U550" s="35"/>
      <c r="V550" s="35"/>
      <c r="W550" s="35"/>
      <c r="X550" s="35"/>
      <c r="Y550" s="35"/>
      <c r="Z550" s="35"/>
      <c r="AA550" s="35"/>
      <c r="AB550" s="35"/>
      <c r="AC550" s="35"/>
      <c r="AF550"/>
      <c r="AG550"/>
      <c r="AH550" s="41"/>
      <c r="AJ550"/>
    </row>
    <row r="551" spans="1:36" ht="15" x14ac:dyDescent="0.25">
      <c r="A551"/>
      <c r="B551"/>
      <c r="C551"/>
      <c r="D551" s="29"/>
      <c r="E551" s="30"/>
      <c r="F551" s="31"/>
      <c r="G551" s="32"/>
      <c r="H551" s="30"/>
      <c r="I551" s="31"/>
      <c r="J551" s="32"/>
      <c r="K551" s="30"/>
      <c r="L551" s="31"/>
      <c r="M551" s="32"/>
      <c r="N551" s="33"/>
      <c r="O551" s="34"/>
      <c r="P551" s="34"/>
      <c r="Q551"/>
      <c r="R551"/>
      <c r="S551" s="48"/>
      <c r="T551" s="35"/>
      <c r="U551" s="35"/>
      <c r="V551" s="35"/>
      <c r="W551" s="35"/>
      <c r="X551" s="35"/>
      <c r="Y551" s="35"/>
      <c r="Z551" s="35"/>
      <c r="AA551" s="35"/>
      <c r="AB551" s="35"/>
      <c r="AC551" s="35"/>
      <c r="AF551"/>
      <c r="AG551"/>
      <c r="AH551" s="41"/>
      <c r="AJ551"/>
    </row>
    <row r="552" spans="1:36" ht="15" x14ac:dyDescent="0.25">
      <c r="A552"/>
      <c r="B552"/>
      <c r="C552"/>
      <c r="D552" s="29"/>
      <c r="E552" s="30"/>
      <c r="F552" s="31"/>
      <c r="G552" s="32"/>
      <c r="H552" s="30"/>
      <c r="I552" s="31"/>
      <c r="J552" s="32"/>
      <c r="K552" s="30"/>
      <c r="L552" s="31"/>
      <c r="M552" s="32"/>
      <c r="N552" s="33"/>
      <c r="O552" s="34"/>
      <c r="P552" s="34"/>
      <c r="Q552"/>
      <c r="R552"/>
      <c r="S552" s="48"/>
      <c r="T552" s="35"/>
      <c r="U552" s="35"/>
      <c r="V552" s="35"/>
      <c r="W552" s="35"/>
      <c r="X552" s="35"/>
      <c r="Y552" s="35"/>
      <c r="Z552" s="35"/>
      <c r="AA552" s="35"/>
      <c r="AB552" s="35"/>
      <c r="AC552" s="35"/>
      <c r="AF552"/>
      <c r="AG552"/>
      <c r="AH552" s="41"/>
      <c r="AJ552"/>
    </row>
    <row r="553" spans="1:36" ht="15" x14ac:dyDescent="0.25">
      <c r="A553"/>
      <c r="B553"/>
      <c r="C553"/>
      <c r="D553" s="29"/>
      <c r="E553" s="30"/>
      <c r="F553" s="31"/>
      <c r="G553" s="32"/>
      <c r="H553" s="30"/>
      <c r="I553" s="31"/>
      <c r="J553" s="32"/>
      <c r="K553" s="30"/>
      <c r="L553" s="31"/>
      <c r="M553" s="32"/>
      <c r="N553" s="33"/>
      <c r="O553" s="34"/>
      <c r="P553" s="34"/>
      <c r="Q553"/>
      <c r="R553"/>
      <c r="S553" s="48"/>
      <c r="T553" s="35"/>
      <c r="U553" s="35"/>
      <c r="V553" s="35"/>
      <c r="W553" s="35"/>
      <c r="X553" s="35"/>
      <c r="Y553" s="35"/>
      <c r="Z553" s="35"/>
      <c r="AA553" s="35"/>
      <c r="AB553" s="35"/>
      <c r="AC553" s="35"/>
      <c r="AF553"/>
      <c r="AG553"/>
      <c r="AH553" s="41"/>
      <c r="AJ553"/>
    </row>
    <row r="554" spans="1:36" s="35" customFormat="1" ht="15" x14ac:dyDescent="0.25">
      <c r="A554"/>
      <c r="B554"/>
      <c r="C554"/>
      <c r="D554" s="29"/>
      <c r="E554" s="30"/>
      <c r="F554" s="31"/>
      <c r="G554" s="32"/>
      <c r="H554" s="30"/>
      <c r="I554" s="31"/>
      <c r="J554" s="32"/>
      <c r="K554" s="30"/>
      <c r="L554" s="31"/>
      <c r="M554" s="32"/>
      <c r="N554" s="33"/>
      <c r="O554" s="34"/>
      <c r="P554" s="34"/>
      <c r="Q554"/>
      <c r="R554"/>
      <c r="S554" s="48"/>
      <c r="AD554" s="36"/>
      <c r="AE554" s="36"/>
      <c r="AF554"/>
      <c r="AG554"/>
      <c r="AH554" s="41"/>
      <c r="AI554" s="36"/>
      <c r="AJ554"/>
    </row>
    <row r="555" spans="1:36" s="35" customFormat="1" ht="15" x14ac:dyDescent="0.25">
      <c r="A555"/>
      <c r="B555"/>
      <c r="C555"/>
      <c r="D555" s="29"/>
      <c r="E555" s="30"/>
      <c r="F555" s="31"/>
      <c r="G555" s="32"/>
      <c r="H555" s="30"/>
      <c r="I555" s="31"/>
      <c r="J555" s="32"/>
      <c r="K555" s="30"/>
      <c r="L555" s="31"/>
      <c r="M555" s="32"/>
      <c r="N555" s="33"/>
      <c r="O555" s="34"/>
      <c r="P555" s="34"/>
      <c r="Q555"/>
      <c r="R555"/>
      <c r="S555" s="48"/>
      <c r="AD555" s="36"/>
      <c r="AE555" s="36"/>
      <c r="AF555"/>
      <c r="AG555"/>
      <c r="AH555" s="41"/>
      <c r="AI555" s="36"/>
      <c r="AJ555"/>
    </row>
    <row r="556" spans="1:36" ht="15" x14ac:dyDescent="0.25">
      <c r="A556"/>
      <c r="B556"/>
      <c r="C556"/>
      <c r="D556" s="29"/>
      <c r="E556" s="30"/>
      <c r="F556" s="31"/>
      <c r="G556" s="32"/>
      <c r="H556" s="30"/>
      <c r="I556" s="31"/>
      <c r="J556" s="32"/>
      <c r="K556" s="30"/>
      <c r="L556" s="31"/>
      <c r="M556" s="32"/>
      <c r="N556" s="33"/>
      <c r="O556" s="34"/>
      <c r="P556" s="34"/>
      <c r="Q556"/>
      <c r="R556"/>
      <c r="S556" s="48"/>
      <c r="T556" s="35"/>
      <c r="U556" s="35"/>
      <c r="V556" s="35"/>
      <c r="W556" s="35"/>
      <c r="X556" s="35"/>
      <c r="Y556" s="35"/>
      <c r="Z556" s="35"/>
      <c r="AA556" s="35"/>
      <c r="AB556" s="35"/>
      <c r="AC556" s="35"/>
      <c r="AF556"/>
      <c r="AG556"/>
      <c r="AH556" s="41"/>
      <c r="AJ556"/>
    </row>
    <row r="557" spans="1:36" ht="15" x14ac:dyDescent="0.25">
      <c r="A557"/>
      <c r="B557"/>
      <c r="C557"/>
      <c r="D557" s="29"/>
      <c r="E557" s="30"/>
      <c r="F557" s="31"/>
      <c r="G557" s="32"/>
      <c r="H557" s="30"/>
      <c r="I557" s="31"/>
      <c r="J557" s="32"/>
      <c r="K557" s="30"/>
      <c r="L557" s="31"/>
      <c r="M557" s="32"/>
      <c r="N557" s="33"/>
      <c r="O557" s="34"/>
      <c r="P557" s="34"/>
      <c r="Q557"/>
      <c r="R557"/>
      <c r="S557" s="48"/>
      <c r="T557" s="35"/>
      <c r="U557" s="35"/>
      <c r="V557" s="35"/>
      <c r="W557" s="35"/>
      <c r="X557" s="35"/>
      <c r="Y557" s="35"/>
      <c r="Z557" s="35"/>
      <c r="AA557" s="35"/>
      <c r="AB557" s="35"/>
      <c r="AC557" s="35"/>
      <c r="AF557"/>
      <c r="AG557"/>
      <c r="AH557" s="41"/>
      <c r="AJ557"/>
    </row>
    <row r="558" spans="1:36" ht="15" x14ac:dyDescent="0.25">
      <c r="A558"/>
      <c r="B558"/>
      <c r="C558"/>
      <c r="D558" s="29"/>
      <c r="E558" s="30"/>
      <c r="F558" s="31"/>
      <c r="G558" s="32"/>
      <c r="H558" s="30"/>
      <c r="I558" s="31"/>
      <c r="J558" s="32"/>
      <c r="K558" s="30"/>
      <c r="L558" s="31"/>
      <c r="M558" s="32"/>
      <c r="N558" s="33"/>
      <c r="O558" s="34"/>
      <c r="P558" s="34"/>
      <c r="Q558"/>
      <c r="R558"/>
      <c r="S558" s="48"/>
      <c r="T558" s="35"/>
      <c r="U558" s="35"/>
      <c r="V558" s="35"/>
      <c r="W558" s="35"/>
      <c r="X558" s="35"/>
      <c r="Y558" s="35"/>
      <c r="Z558" s="35"/>
      <c r="AA558" s="35"/>
      <c r="AB558" s="35"/>
      <c r="AC558" s="35"/>
      <c r="AF558"/>
      <c r="AG558"/>
      <c r="AH558" s="41"/>
      <c r="AJ558"/>
    </row>
    <row r="559" spans="1:36" ht="15" x14ac:dyDescent="0.25">
      <c r="A559"/>
      <c r="B559"/>
      <c r="C559"/>
      <c r="D559" s="29"/>
      <c r="E559" s="30"/>
      <c r="F559" s="31"/>
      <c r="G559" s="32"/>
      <c r="H559" s="30"/>
      <c r="I559" s="31"/>
      <c r="J559" s="32"/>
      <c r="K559" s="30"/>
      <c r="L559" s="31"/>
      <c r="M559" s="32"/>
      <c r="N559" s="33"/>
      <c r="O559" s="34"/>
      <c r="P559" s="34"/>
      <c r="Q559"/>
      <c r="R559"/>
      <c r="S559" s="48"/>
      <c r="T559" s="35"/>
      <c r="U559" s="35"/>
      <c r="V559" s="35"/>
      <c r="W559" s="35"/>
      <c r="X559" s="35"/>
      <c r="Y559" s="35"/>
      <c r="Z559" s="35"/>
      <c r="AA559" s="35"/>
      <c r="AB559" s="35"/>
      <c r="AC559" s="35"/>
      <c r="AF559"/>
      <c r="AG559"/>
      <c r="AH559" s="41"/>
      <c r="AJ559"/>
    </row>
    <row r="560" spans="1:36" ht="15" x14ac:dyDescent="0.25">
      <c r="A560"/>
      <c r="B560"/>
      <c r="C560"/>
      <c r="D560" s="29"/>
      <c r="E560" s="30"/>
      <c r="F560" s="31"/>
      <c r="G560" s="32"/>
      <c r="H560" s="30"/>
      <c r="I560" s="31"/>
      <c r="J560" s="32"/>
      <c r="K560" s="30"/>
      <c r="L560" s="31"/>
      <c r="M560" s="32"/>
      <c r="N560" s="33"/>
      <c r="O560" s="34"/>
      <c r="P560" s="34"/>
      <c r="Q560"/>
      <c r="R560"/>
      <c r="S560" s="48"/>
      <c r="T560" s="35"/>
      <c r="U560" s="35"/>
      <c r="V560" s="35"/>
      <c r="W560" s="35"/>
      <c r="X560" s="35"/>
      <c r="Y560" s="35"/>
      <c r="Z560" s="35"/>
      <c r="AA560" s="35"/>
      <c r="AB560" s="35"/>
      <c r="AC560" s="35"/>
      <c r="AF560"/>
      <c r="AG560"/>
      <c r="AH560" s="41"/>
      <c r="AJ560"/>
    </row>
    <row r="561" spans="1:36" ht="15" x14ac:dyDescent="0.25">
      <c r="A561"/>
      <c r="B561"/>
      <c r="C561"/>
      <c r="D561" s="29"/>
      <c r="E561" s="30"/>
      <c r="F561" s="31"/>
      <c r="G561" s="32"/>
      <c r="H561" s="30"/>
      <c r="I561" s="31"/>
      <c r="J561" s="32"/>
      <c r="K561" s="30"/>
      <c r="L561" s="31"/>
      <c r="M561" s="32"/>
      <c r="N561" s="33"/>
      <c r="O561" s="34"/>
      <c r="P561" s="34"/>
      <c r="Q561"/>
      <c r="R561"/>
      <c r="S561" s="48"/>
      <c r="T561" s="35"/>
      <c r="U561" s="35"/>
      <c r="V561" s="35"/>
      <c r="W561" s="35"/>
      <c r="X561" s="35"/>
      <c r="Y561" s="35"/>
      <c r="Z561" s="35"/>
      <c r="AA561" s="35"/>
      <c r="AB561" s="35"/>
      <c r="AC561" s="35"/>
      <c r="AF561"/>
      <c r="AG561"/>
      <c r="AH561" s="41"/>
      <c r="AJ561"/>
    </row>
    <row r="562" spans="1:36" ht="15" x14ac:dyDescent="0.25">
      <c r="A562"/>
      <c r="B562"/>
      <c r="C562"/>
      <c r="D562" s="29"/>
      <c r="E562" s="30"/>
      <c r="F562" s="31"/>
      <c r="G562" s="32"/>
      <c r="H562" s="30"/>
      <c r="I562" s="31"/>
      <c r="J562" s="32"/>
      <c r="K562" s="30"/>
      <c r="L562" s="31"/>
      <c r="M562" s="32"/>
      <c r="N562" s="33"/>
      <c r="O562" s="34"/>
      <c r="P562" s="34"/>
      <c r="Q562"/>
      <c r="R562"/>
      <c r="S562" s="48"/>
      <c r="T562" s="35"/>
      <c r="U562" s="35"/>
      <c r="V562" s="35"/>
      <c r="W562" s="35"/>
      <c r="X562" s="35"/>
      <c r="Y562" s="35"/>
      <c r="Z562" s="35"/>
      <c r="AA562" s="35"/>
      <c r="AB562" s="35"/>
      <c r="AC562" s="35"/>
      <c r="AF562"/>
      <c r="AG562"/>
      <c r="AH562" s="41"/>
      <c r="AJ562"/>
    </row>
    <row r="563" spans="1:36" ht="15" x14ac:dyDescent="0.25">
      <c r="A563"/>
      <c r="B563"/>
      <c r="C563"/>
      <c r="D563" s="29"/>
      <c r="E563" s="30"/>
      <c r="F563" s="31"/>
      <c r="G563" s="32"/>
      <c r="H563" s="30"/>
      <c r="I563" s="31"/>
      <c r="J563" s="32"/>
      <c r="K563" s="30"/>
      <c r="L563" s="31"/>
      <c r="M563" s="32"/>
      <c r="N563" s="33"/>
      <c r="O563" s="34"/>
      <c r="P563" s="34"/>
      <c r="Q563"/>
      <c r="R563"/>
      <c r="S563" s="48"/>
      <c r="T563" s="35"/>
      <c r="U563" s="35"/>
      <c r="V563" s="35"/>
      <c r="W563" s="35"/>
      <c r="X563" s="35"/>
      <c r="Y563" s="35"/>
      <c r="Z563" s="35"/>
      <c r="AA563" s="35"/>
      <c r="AB563" s="35"/>
      <c r="AC563" s="35"/>
      <c r="AF563"/>
      <c r="AG563"/>
      <c r="AH563" s="41"/>
      <c r="AJ563"/>
    </row>
    <row r="564" spans="1:36" ht="15" x14ac:dyDescent="0.25">
      <c r="A564"/>
      <c r="B564"/>
      <c r="C564"/>
      <c r="D564" s="29"/>
      <c r="E564" s="30"/>
      <c r="F564" s="31"/>
      <c r="G564" s="32"/>
      <c r="H564" s="30"/>
      <c r="I564" s="31"/>
      <c r="J564" s="32"/>
      <c r="K564" s="30"/>
      <c r="L564" s="31"/>
      <c r="M564" s="32"/>
      <c r="N564" s="33"/>
      <c r="O564" s="34"/>
      <c r="P564" s="34"/>
      <c r="Q564"/>
      <c r="R564"/>
      <c r="S564" s="48"/>
      <c r="T564" s="35"/>
      <c r="U564" s="35"/>
      <c r="V564" s="35"/>
      <c r="W564" s="35"/>
      <c r="X564" s="35"/>
      <c r="Y564" s="35"/>
      <c r="Z564" s="35"/>
      <c r="AA564" s="35"/>
      <c r="AB564" s="35"/>
      <c r="AC564" s="35"/>
      <c r="AF564"/>
      <c r="AG564"/>
      <c r="AH564" s="41"/>
      <c r="AJ564"/>
    </row>
    <row r="565" spans="1:36" ht="15" x14ac:dyDescent="0.25">
      <c r="A565"/>
      <c r="B565"/>
      <c r="C565"/>
      <c r="D565" s="29"/>
      <c r="E565" s="30"/>
      <c r="F565" s="31"/>
      <c r="G565" s="32"/>
      <c r="H565" s="30"/>
      <c r="I565" s="31"/>
      <c r="J565" s="32"/>
      <c r="K565" s="30"/>
      <c r="L565" s="31"/>
      <c r="M565" s="32"/>
      <c r="N565" s="33"/>
      <c r="O565" s="34"/>
      <c r="P565" s="34"/>
      <c r="Q565"/>
      <c r="R565"/>
      <c r="S565" s="48"/>
      <c r="T565" s="35"/>
      <c r="U565" s="35"/>
      <c r="V565" s="35"/>
      <c r="W565" s="35"/>
      <c r="X565" s="35"/>
      <c r="Y565" s="35"/>
      <c r="Z565" s="35"/>
      <c r="AA565" s="35"/>
      <c r="AB565" s="35"/>
      <c r="AC565" s="35"/>
      <c r="AF565"/>
      <c r="AG565"/>
      <c r="AH565" s="41"/>
      <c r="AJ565"/>
    </row>
    <row r="566" spans="1:36" ht="15" x14ac:dyDescent="0.25">
      <c r="A566"/>
      <c r="B566"/>
      <c r="C566"/>
      <c r="D566" s="29"/>
      <c r="E566" s="30"/>
      <c r="F566" s="31"/>
      <c r="G566" s="32"/>
      <c r="H566" s="30"/>
      <c r="I566" s="31"/>
      <c r="J566" s="32"/>
      <c r="K566" s="30"/>
      <c r="L566" s="31"/>
      <c r="M566" s="32"/>
      <c r="N566" s="33"/>
      <c r="O566" s="34"/>
      <c r="P566" s="34"/>
      <c r="Q566"/>
      <c r="R566"/>
      <c r="S566" s="48"/>
      <c r="T566" s="35"/>
      <c r="U566" s="35"/>
      <c r="V566" s="35"/>
      <c r="W566" s="35"/>
      <c r="X566" s="35"/>
      <c r="Y566" s="35"/>
      <c r="Z566" s="35"/>
      <c r="AA566" s="35"/>
      <c r="AB566" s="35"/>
      <c r="AC566" s="35"/>
      <c r="AF566"/>
      <c r="AG566"/>
      <c r="AH566" s="41"/>
      <c r="AJ566"/>
    </row>
    <row r="567" spans="1:36" ht="15" x14ac:dyDescent="0.25">
      <c r="A567"/>
      <c r="B567"/>
      <c r="C567"/>
      <c r="D567" s="29"/>
      <c r="E567" s="30"/>
      <c r="F567" s="31"/>
      <c r="G567" s="32"/>
      <c r="H567" s="30"/>
      <c r="I567" s="31"/>
      <c r="J567" s="32"/>
      <c r="K567" s="30"/>
      <c r="L567" s="31"/>
      <c r="M567" s="32"/>
      <c r="N567" s="33"/>
      <c r="O567" s="34"/>
      <c r="P567" s="34"/>
      <c r="Q567"/>
      <c r="R567"/>
      <c r="S567" s="48"/>
      <c r="T567" s="35"/>
      <c r="U567" s="35"/>
      <c r="V567" s="35"/>
      <c r="W567" s="35"/>
      <c r="X567" s="35"/>
      <c r="Y567" s="35"/>
      <c r="Z567" s="35"/>
      <c r="AA567" s="35"/>
      <c r="AB567" s="35"/>
      <c r="AC567" s="35"/>
      <c r="AF567"/>
      <c r="AG567"/>
      <c r="AH567" s="41"/>
      <c r="AJ567"/>
    </row>
    <row r="568" spans="1:36" ht="15" x14ac:dyDescent="0.25">
      <c r="A568"/>
      <c r="B568"/>
      <c r="C568"/>
      <c r="D568" s="29"/>
      <c r="E568" s="30"/>
      <c r="F568" s="31"/>
      <c r="G568" s="32"/>
      <c r="H568" s="30"/>
      <c r="I568" s="31"/>
      <c r="J568" s="32"/>
      <c r="K568" s="30"/>
      <c r="L568" s="31"/>
      <c r="M568" s="32"/>
      <c r="N568" s="33"/>
      <c r="O568" s="34"/>
      <c r="P568" s="34"/>
      <c r="Q568"/>
      <c r="R568"/>
      <c r="S568" s="48"/>
      <c r="T568" s="35"/>
      <c r="U568" s="35"/>
      <c r="V568" s="35"/>
      <c r="W568" s="35"/>
      <c r="X568" s="35"/>
      <c r="Y568" s="35"/>
      <c r="Z568" s="35"/>
      <c r="AA568" s="35"/>
      <c r="AB568" s="35"/>
      <c r="AC568" s="35"/>
      <c r="AF568"/>
      <c r="AG568"/>
      <c r="AH568" s="41"/>
      <c r="AJ568"/>
    </row>
    <row r="569" spans="1:36" s="35" customFormat="1" ht="15" x14ac:dyDescent="0.25">
      <c r="A569"/>
      <c r="B569"/>
      <c r="C569"/>
      <c r="D569" s="29"/>
      <c r="E569" s="30"/>
      <c r="F569" s="31"/>
      <c r="G569" s="32"/>
      <c r="H569" s="30"/>
      <c r="I569" s="31"/>
      <c r="J569" s="32"/>
      <c r="K569" s="30"/>
      <c r="L569" s="31"/>
      <c r="M569" s="32"/>
      <c r="N569" s="33"/>
      <c r="O569" s="34"/>
      <c r="P569" s="34"/>
      <c r="Q569"/>
      <c r="R569"/>
      <c r="S569" s="48"/>
      <c r="AD569" s="36"/>
      <c r="AE569" s="36"/>
      <c r="AF569"/>
      <c r="AG569"/>
      <c r="AH569" s="41"/>
      <c r="AI569" s="36"/>
      <c r="AJ569"/>
    </row>
    <row r="570" spans="1:36" ht="15" x14ac:dyDescent="0.25">
      <c r="A570"/>
      <c r="B570"/>
      <c r="C570"/>
      <c r="D570" s="29"/>
      <c r="E570" s="30"/>
      <c r="F570" s="31"/>
      <c r="G570" s="32"/>
      <c r="H570" s="30"/>
      <c r="I570" s="31"/>
      <c r="J570" s="32"/>
      <c r="K570" s="30"/>
      <c r="L570" s="31"/>
      <c r="M570" s="32"/>
      <c r="N570" s="33"/>
      <c r="O570" s="34"/>
      <c r="P570" s="34"/>
      <c r="Q570"/>
      <c r="R570"/>
      <c r="S570" s="48"/>
      <c r="T570" s="35"/>
      <c r="U570" s="35"/>
      <c r="V570" s="35"/>
      <c r="W570" s="35"/>
      <c r="X570" s="35"/>
      <c r="Y570" s="35"/>
      <c r="Z570" s="35"/>
      <c r="AA570" s="35"/>
      <c r="AB570" s="35"/>
      <c r="AC570" s="35"/>
      <c r="AF570"/>
      <c r="AG570"/>
      <c r="AH570" s="41"/>
      <c r="AJ570"/>
    </row>
    <row r="571" spans="1:36" ht="15" x14ac:dyDescent="0.25">
      <c r="A571"/>
      <c r="B571"/>
      <c r="C571"/>
      <c r="D571" s="29"/>
      <c r="E571" s="30"/>
      <c r="F571" s="31"/>
      <c r="G571" s="32"/>
      <c r="H571" s="30"/>
      <c r="I571" s="31"/>
      <c r="J571" s="32"/>
      <c r="K571" s="30"/>
      <c r="L571" s="31"/>
      <c r="M571" s="32"/>
      <c r="N571" s="33"/>
      <c r="O571" s="34"/>
      <c r="P571" s="34"/>
      <c r="Q571"/>
      <c r="R571"/>
      <c r="S571" s="48"/>
      <c r="T571" s="35"/>
      <c r="U571" s="35"/>
      <c r="V571" s="35"/>
      <c r="W571" s="35"/>
      <c r="X571" s="35"/>
      <c r="Y571" s="35"/>
      <c r="Z571" s="35"/>
      <c r="AA571" s="35"/>
      <c r="AB571" s="35"/>
      <c r="AC571" s="35"/>
      <c r="AF571"/>
      <c r="AG571"/>
      <c r="AH571" s="41"/>
      <c r="AJ571"/>
    </row>
    <row r="572" spans="1:36" ht="15" x14ac:dyDescent="0.25">
      <c r="A572"/>
      <c r="B572"/>
      <c r="C572"/>
      <c r="D572" s="29"/>
      <c r="E572" s="30"/>
      <c r="F572" s="31"/>
      <c r="G572" s="32"/>
      <c r="H572" s="30"/>
      <c r="I572" s="31"/>
      <c r="J572" s="32"/>
      <c r="K572" s="30"/>
      <c r="L572" s="31"/>
      <c r="M572" s="32"/>
      <c r="N572" s="33"/>
      <c r="O572" s="34"/>
      <c r="P572" s="34"/>
      <c r="Q572"/>
      <c r="R572"/>
      <c r="S572" s="48"/>
      <c r="T572" s="35"/>
      <c r="U572" s="35"/>
      <c r="V572" s="35"/>
      <c r="W572" s="35"/>
      <c r="X572" s="35"/>
      <c r="Y572" s="35"/>
      <c r="Z572" s="35"/>
      <c r="AA572" s="35"/>
      <c r="AB572" s="35"/>
      <c r="AC572" s="35"/>
      <c r="AF572"/>
      <c r="AG572"/>
      <c r="AH572" s="41"/>
      <c r="AJ572"/>
    </row>
    <row r="573" spans="1:36" ht="15" x14ac:dyDescent="0.25">
      <c r="A573"/>
      <c r="B573"/>
      <c r="C573"/>
      <c r="D573" s="29"/>
      <c r="E573" s="30"/>
      <c r="F573" s="31"/>
      <c r="G573" s="32"/>
      <c r="H573" s="30"/>
      <c r="I573" s="31"/>
      <c r="J573" s="32"/>
      <c r="K573" s="30"/>
      <c r="L573" s="31"/>
      <c r="M573" s="32"/>
      <c r="N573" s="33"/>
      <c r="O573" s="34"/>
      <c r="P573" s="34"/>
      <c r="Q573"/>
      <c r="R573"/>
      <c r="S573" s="48"/>
      <c r="T573" s="35"/>
      <c r="U573" s="35"/>
      <c r="V573" s="35"/>
      <c r="W573" s="35"/>
      <c r="X573" s="35"/>
      <c r="Y573" s="35"/>
      <c r="Z573" s="35"/>
      <c r="AA573" s="35"/>
      <c r="AB573" s="35"/>
      <c r="AC573" s="35"/>
      <c r="AF573"/>
      <c r="AG573"/>
      <c r="AH573" s="41"/>
      <c r="AJ573"/>
    </row>
    <row r="574" spans="1:36" ht="15" x14ac:dyDescent="0.25">
      <c r="A574"/>
      <c r="B574"/>
      <c r="C574"/>
      <c r="D574" s="29"/>
      <c r="E574" s="30"/>
      <c r="F574" s="31"/>
      <c r="G574" s="32"/>
      <c r="H574" s="30"/>
      <c r="I574" s="31"/>
      <c r="J574" s="32"/>
      <c r="K574" s="30"/>
      <c r="L574" s="31"/>
      <c r="M574" s="32"/>
      <c r="N574" s="33"/>
      <c r="O574" s="34"/>
      <c r="P574" s="34"/>
      <c r="Q574"/>
      <c r="R574"/>
      <c r="S574" s="48"/>
      <c r="T574" s="35"/>
      <c r="U574" s="35"/>
      <c r="V574" s="35"/>
      <c r="W574" s="35"/>
      <c r="X574" s="35"/>
      <c r="Y574" s="35"/>
      <c r="Z574" s="35"/>
      <c r="AA574" s="35"/>
      <c r="AB574" s="35"/>
      <c r="AC574" s="35"/>
      <c r="AF574"/>
      <c r="AG574"/>
      <c r="AH574" s="41"/>
      <c r="AJ574"/>
    </row>
    <row r="575" spans="1:36" ht="15" x14ac:dyDescent="0.25">
      <c r="A575"/>
      <c r="B575"/>
      <c r="C575"/>
      <c r="D575" s="29"/>
      <c r="E575" s="30"/>
      <c r="F575" s="31"/>
      <c r="G575" s="32"/>
      <c r="H575" s="30"/>
      <c r="I575" s="31"/>
      <c r="J575" s="32"/>
      <c r="K575" s="30"/>
      <c r="L575" s="31"/>
      <c r="M575" s="32"/>
      <c r="N575" s="33"/>
      <c r="O575" s="34"/>
      <c r="P575" s="34"/>
      <c r="Q575"/>
      <c r="R575"/>
      <c r="S575" s="48"/>
      <c r="T575" s="35"/>
      <c r="U575" s="35"/>
      <c r="V575" s="35"/>
      <c r="W575" s="35"/>
      <c r="X575" s="35"/>
      <c r="Y575" s="35"/>
      <c r="Z575" s="35"/>
      <c r="AA575" s="35"/>
      <c r="AB575" s="35"/>
      <c r="AC575" s="35"/>
      <c r="AF575"/>
      <c r="AG575"/>
      <c r="AH575" s="41"/>
      <c r="AJ575"/>
    </row>
    <row r="576" spans="1:36" s="35" customFormat="1" ht="15" x14ac:dyDescent="0.25">
      <c r="A576"/>
      <c r="B576"/>
      <c r="C576"/>
      <c r="D576" s="29"/>
      <c r="E576" s="30"/>
      <c r="F576" s="31"/>
      <c r="G576" s="32"/>
      <c r="H576" s="30"/>
      <c r="I576" s="31"/>
      <c r="J576" s="32"/>
      <c r="K576" s="30"/>
      <c r="L576" s="31"/>
      <c r="M576" s="32"/>
      <c r="N576" s="33"/>
      <c r="O576" s="34"/>
      <c r="P576" s="34"/>
      <c r="Q576"/>
      <c r="R576"/>
      <c r="S576" s="48"/>
      <c r="AD576" s="36"/>
      <c r="AE576" s="36"/>
      <c r="AF576"/>
      <c r="AG576"/>
      <c r="AH576" s="41"/>
      <c r="AI576" s="36"/>
      <c r="AJ576"/>
    </row>
    <row r="577" spans="1:36" ht="15" x14ac:dyDescent="0.25">
      <c r="A577"/>
      <c r="B577"/>
      <c r="C577"/>
      <c r="D577" s="29"/>
      <c r="E577" s="30"/>
      <c r="F577" s="31"/>
      <c r="G577" s="32"/>
      <c r="H577" s="30"/>
      <c r="I577" s="31"/>
      <c r="J577" s="32"/>
      <c r="K577" s="30"/>
      <c r="L577" s="31"/>
      <c r="M577" s="32"/>
      <c r="N577" s="33"/>
      <c r="O577" s="34"/>
      <c r="P577" s="34"/>
      <c r="Q577"/>
      <c r="R577"/>
      <c r="S577" s="48"/>
      <c r="T577" s="35"/>
      <c r="U577" s="35"/>
      <c r="V577" s="35"/>
      <c r="W577" s="35"/>
      <c r="X577" s="35"/>
      <c r="Y577" s="35"/>
      <c r="Z577" s="35"/>
      <c r="AA577" s="35"/>
      <c r="AB577" s="35"/>
      <c r="AC577" s="35"/>
      <c r="AF577"/>
      <c r="AG577"/>
      <c r="AH577" s="41"/>
      <c r="AJ577"/>
    </row>
    <row r="578" spans="1:36" ht="15" x14ac:dyDescent="0.25">
      <c r="A578"/>
      <c r="B578"/>
      <c r="C578"/>
      <c r="D578" s="29"/>
      <c r="E578" s="30"/>
      <c r="F578" s="31"/>
      <c r="G578" s="32"/>
      <c r="H578" s="30"/>
      <c r="I578" s="31"/>
      <c r="J578" s="32"/>
      <c r="K578" s="30"/>
      <c r="L578" s="31"/>
      <c r="M578" s="32"/>
      <c r="N578" s="33"/>
      <c r="O578" s="34"/>
      <c r="P578" s="34"/>
      <c r="Q578"/>
      <c r="R578"/>
      <c r="S578" s="48"/>
      <c r="T578" s="35"/>
      <c r="U578" s="35"/>
      <c r="V578" s="35"/>
      <c r="W578" s="35"/>
      <c r="X578" s="35"/>
      <c r="Y578" s="35"/>
      <c r="Z578" s="35"/>
      <c r="AA578" s="35"/>
      <c r="AB578" s="35"/>
      <c r="AC578" s="35"/>
      <c r="AF578"/>
      <c r="AG578"/>
      <c r="AH578" s="41"/>
      <c r="AJ578"/>
    </row>
    <row r="579" spans="1:36" ht="15" x14ac:dyDescent="0.25">
      <c r="A579"/>
      <c r="B579"/>
      <c r="C579"/>
      <c r="D579" s="29"/>
      <c r="E579" s="30"/>
      <c r="F579" s="31"/>
      <c r="G579" s="32"/>
      <c r="H579" s="30"/>
      <c r="I579" s="31"/>
      <c r="J579" s="32"/>
      <c r="K579" s="30"/>
      <c r="L579" s="31"/>
      <c r="M579" s="32"/>
      <c r="N579" s="33"/>
      <c r="O579" s="34"/>
      <c r="P579" s="34"/>
      <c r="Q579"/>
      <c r="R579"/>
      <c r="S579" s="48"/>
      <c r="T579" s="35"/>
      <c r="U579" s="35"/>
      <c r="V579" s="35"/>
      <c r="W579" s="35"/>
      <c r="X579" s="35"/>
      <c r="Y579" s="35"/>
      <c r="Z579" s="35"/>
      <c r="AA579" s="35"/>
      <c r="AB579" s="35"/>
      <c r="AC579" s="35"/>
      <c r="AF579"/>
      <c r="AG579"/>
      <c r="AH579" s="41"/>
      <c r="AJ579"/>
    </row>
    <row r="580" spans="1:36" ht="15" x14ac:dyDescent="0.25">
      <c r="A580"/>
      <c r="B580"/>
      <c r="C580"/>
      <c r="D580" s="29"/>
      <c r="E580" s="30"/>
      <c r="F580" s="31"/>
      <c r="G580" s="32"/>
      <c r="H580" s="30"/>
      <c r="I580" s="31"/>
      <c r="J580" s="32"/>
      <c r="K580" s="30"/>
      <c r="L580" s="31"/>
      <c r="M580" s="32"/>
      <c r="N580" s="33"/>
      <c r="O580" s="34"/>
      <c r="P580" s="34"/>
      <c r="Q580"/>
      <c r="R580"/>
      <c r="S580" s="48"/>
      <c r="T580" s="35"/>
      <c r="U580" s="35"/>
      <c r="V580" s="35"/>
      <c r="W580" s="35"/>
      <c r="X580" s="35"/>
      <c r="Y580" s="35"/>
      <c r="Z580" s="35"/>
      <c r="AA580" s="35"/>
      <c r="AB580" s="35"/>
      <c r="AC580" s="35"/>
      <c r="AF580"/>
      <c r="AG580"/>
      <c r="AH580" s="41"/>
      <c r="AJ580"/>
    </row>
    <row r="581" spans="1:36" ht="15" x14ac:dyDescent="0.25">
      <c r="A581"/>
      <c r="B581"/>
      <c r="C581"/>
      <c r="D581" s="29"/>
      <c r="E581" s="30"/>
      <c r="F581" s="31"/>
      <c r="G581" s="32"/>
      <c r="H581" s="30"/>
      <c r="I581" s="31"/>
      <c r="J581" s="32"/>
      <c r="K581" s="30"/>
      <c r="L581" s="31"/>
      <c r="M581" s="32"/>
      <c r="N581" s="33"/>
      <c r="O581" s="34"/>
      <c r="P581" s="34"/>
      <c r="Q581"/>
      <c r="R581"/>
      <c r="S581" s="48"/>
      <c r="T581" s="35"/>
      <c r="U581" s="35"/>
      <c r="V581" s="35"/>
      <c r="W581" s="35"/>
      <c r="X581" s="35"/>
      <c r="Y581" s="35"/>
      <c r="Z581" s="35"/>
      <c r="AA581" s="35"/>
      <c r="AB581" s="35"/>
      <c r="AC581" s="35"/>
      <c r="AF581"/>
      <c r="AG581"/>
      <c r="AH581" s="41"/>
      <c r="AJ581"/>
    </row>
    <row r="582" spans="1:36" ht="15" x14ac:dyDescent="0.25">
      <c r="A582"/>
      <c r="B582"/>
      <c r="C582"/>
      <c r="D582" s="29"/>
      <c r="E582" s="30"/>
      <c r="F582" s="31"/>
      <c r="G582" s="32"/>
      <c r="H582" s="30"/>
      <c r="I582" s="31"/>
      <c r="J582" s="32"/>
      <c r="K582" s="30"/>
      <c r="L582" s="31"/>
      <c r="M582" s="32"/>
      <c r="N582" s="33"/>
      <c r="O582" s="34"/>
      <c r="P582" s="34"/>
      <c r="Q582"/>
      <c r="R582"/>
      <c r="S582" s="48"/>
      <c r="T582" s="35"/>
      <c r="U582" s="35"/>
      <c r="V582" s="35"/>
      <c r="W582" s="35"/>
      <c r="X582" s="35"/>
      <c r="Y582" s="35"/>
      <c r="Z582" s="35"/>
      <c r="AA582" s="35"/>
      <c r="AB582" s="35"/>
      <c r="AC582" s="35"/>
      <c r="AF582"/>
      <c r="AG582"/>
      <c r="AH582" s="41"/>
      <c r="AJ582"/>
    </row>
    <row r="583" spans="1:36" ht="15" x14ac:dyDescent="0.25">
      <c r="A583"/>
      <c r="B583"/>
      <c r="C583"/>
      <c r="D583" s="29"/>
      <c r="E583" s="30"/>
      <c r="F583" s="31"/>
      <c r="G583" s="32"/>
      <c r="H583" s="30"/>
      <c r="I583" s="31"/>
      <c r="J583" s="32"/>
      <c r="K583" s="30"/>
      <c r="L583" s="31"/>
      <c r="M583" s="32"/>
      <c r="N583" s="33"/>
      <c r="O583" s="34"/>
      <c r="P583" s="34"/>
      <c r="Q583"/>
      <c r="R583"/>
      <c r="S583" s="48"/>
      <c r="T583" s="35"/>
      <c r="U583" s="35"/>
      <c r="V583" s="35"/>
      <c r="W583" s="35"/>
      <c r="X583" s="35"/>
      <c r="Y583" s="35"/>
      <c r="Z583" s="35"/>
      <c r="AA583" s="35"/>
      <c r="AB583" s="35"/>
      <c r="AC583" s="35"/>
      <c r="AF583"/>
      <c r="AG583"/>
      <c r="AH583" s="41"/>
      <c r="AJ583"/>
    </row>
    <row r="584" spans="1:36" ht="15" x14ac:dyDescent="0.25">
      <c r="A584"/>
      <c r="B584"/>
      <c r="C584"/>
      <c r="D584" s="29"/>
      <c r="E584" s="30"/>
      <c r="F584" s="31"/>
      <c r="G584" s="32"/>
      <c r="H584" s="30"/>
      <c r="I584" s="31"/>
      <c r="J584" s="32"/>
      <c r="K584" s="30"/>
      <c r="L584" s="31"/>
      <c r="M584" s="32"/>
      <c r="N584" s="33"/>
      <c r="O584" s="34"/>
      <c r="P584" s="34"/>
      <c r="Q584"/>
      <c r="R584"/>
      <c r="S584" s="48"/>
      <c r="T584" s="35"/>
      <c r="U584" s="35"/>
      <c r="V584" s="35"/>
      <c r="W584" s="35"/>
      <c r="X584" s="35"/>
      <c r="Y584" s="35"/>
      <c r="Z584" s="35"/>
      <c r="AA584" s="35"/>
      <c r="AB584" s="35"/>
      <c r="AC584" s="35"/>
      <c r="AF584"/>
      <c r="AG584"/>
      <c r="AH584" s="41"/>
      <c r="AJ584"/>
    </row>
    <row r="585" spans="1:36" ht="15" x14ac:dyDescent="0.25">
      <c r="A585"/>
      <c r="B585"/>
      <c r="C585"/>
      <c r="D585" s="29"/>
      <c r="E585" s="30"/>
      <c r="F585" s="31"/>
      <c r="G585" s="32"/>
      <c r="H585" s="30"/>
      <c r="I585" s="31"/>
      <c r="J585" s="32"/>
      <c r="K585" s="30"/>
      <c r="L585" s="31"/>
      <c r="M585" s="32"/>
      <c r="N585" s="33"/>
      <c r="O585" s="34"/>
      <c r="P585" s="34"/>
      <c r="Q585"/>
      <c r="R585"/>
      <c r="S585" s="48"/>
      <c r="T585" s="35"/>
      <c r="U585" s="35"/>
      <c r="V585" s="35"/>
      <c r="W585" s="35"/>
      <c r="X585" s="35"/>
      <c r="Y585" s="35"/>
      <c r="Z585" s="35"/>
      <c r="AA585" s="35"/>
      <c r="AB585" s="35"/>
      <c r="AC585" s="35"/>
      <c r="AF585"/>
      <c r="AG585"/>
      <c r="AH585" s="41"/>
      <c r="AJ585"/>
    </row>
    <row r="586" spans="1:36" ht="15" x14ac:dyDescent="0.25">
      <c r="A586"/>
      <c r="B586"/>
      <c r="C586"/>
      <c r="D586" s="29"/>
      <c r="E586" s="30"/>
      <c r="F586" s="31"/>
      <c r="G586" s="32"/>
      <c r="H586" s="30"/>
      <c r="I586" s="31"/>
      <c r="J586" s="32"/>
      <c r="K586" s="30"/>
      <c r="L586" s="31"/>
      <c r="M586" s="32"/>
      <c r="N586" s="33"/>
      <c r="O586" s="34"/>
      <c r="P586" s="34"/>
      <c r="Q586"/>
      <c r="R586"/>
      <c r="S586" s="48"/>
      <c r="T586" s="35"/>
      <c r="U586" s="35"/>
      <c r="V586" s="35"/>
      <c r="W586" s="35"/>
      <c r="X586" s="35"/>
      <c r="Y586" s="35"/>
      <c r="Z586" s="35"/>
      <c r="AA586" s="35"/>
      <c r="AB586" s="35"/>
      <c r="AC586" s="35"/>
      <c r="AF586"/>
      <c r="AG586"/>
      <c r="AH586" s="41"/>
      <c r="AJ586"/>
    </row>
    <row r="587" spans="1:36" ht="15" x14ac:dyDescent="0.25">
      <c r="A587"/>
      <c r="B587"/>
      <c r="C587"/>
      <c r="D587" s="29"/>
      <c r="E587" s="30"/>
      <c r="F587" s="31"/>
      <c r="G587" s="32"/>
      <c r="H587" s="30"/>
      <c r="I587" s="31"/>
      <c r="J587" s="32"/>
      <c r="K587" s="30"/>
      <c r="L587" s="31"/>
      <c r="M587" s="32"/>
      <c r="N587" s="33"/>
      <c r="O587" s="34"/>
      <c r="P587" s="34"/>
      <c r="Q587"/>
      <c r="R587"/>
      <c r="S587" s="48"/>
      <c r="T587" s="35"/>
      <c r="U587" s="35"/>
      <c r="V587" s="35"/>
      <c r="W587" s="35"/>
      <c r="X587" s="35"/>
      <c r="Y587" s="35"/>
      <c r="Z587" s="35"/>
      <c r="AA587" s="35"/>
      <c r="AB587" s="35"/>
      <c r="AC587" s="35"/>
      <c r="AF587"/>
      <c r="AG587"/>
      <c r="AH587" s="41"/>
      <c r="AJ587"/>
    </row>
    <row r="588" spans="1:36" ht="15" x14ac:dyDescent="0.25">
      <c r="A588"/>
      <c r="B588"/>
      <c r="C588"/>
      <c r="D588" s="29"/>
      <c r="E588" s="30"/>
      <c r="F588" s="31"/>
      <c r="G588" s="32"/>
      <c r="H588" s="30"/>
      <c r="I588" s="31"/>
      <c r="J588" s="32"/>
      <c r="K588" s="30"/>
      <c r="L588" s="31"/>
      <c r="M588" s="32"/>
      <c r="N588" s="33"/>
      <c r="O588" s="34"/>
      <c r="P588" s="34"/>
      <c r="Q588"/>
      <c r="R588"/>
      <c r="S588" s="48"/>
      <c r="T588" s="35"/>
      <c r="U588" s="35"/>
      <c r="V588" s="35"/>
      <c r="W588" s="35"/>
      <c r="X588" s="35"/>
      <c r="Y588" s="35"/>
      <c r="Z588" s="35"/>
      <c r="AA588" s="35"/>
      <c r="AB588" s="35"/>
      <c r="AC588" s="35"/>
      <c r="AF588"/>
      <c r="AG588"/>
      <c r="AH588" s="41"/>
      <c r="AJ588"/>
    </row>
    <row r="589" spans="1:36" ht="15" x14ac:dyDescent="0.25">
      <c r="A589"/>
      <c r="B589"/>
      <c r="C589"/>
      <c r="D589" s="29"/>
      <c r="E589" s="30"/>
      <c r="F589" s="31"/>
      <c r="G589" s="32"/>
      <c r="H589" s="30"/>
      <c r="I589" s="31"/>
      <c r="J589" s="32"/>
      <c r="K589" s="30"/>
      <c r="L589" s="31"/>
      <c r="M589" s="32"/>
      <c r="N589" s="33"/>
      <c r="O589" s="34"/>
      <c r="P589" s="34"/>
      <c r="Q589"/>
      <c r="R589"/>
      <c r="S589" s="48"/>
      <c r="T589" s="35"/>
      <c r="U589" s="35"/>
      <c r="V589" s="35"/>
      <c r="W589" s="35"/>
      <c r="X589" s="35"/>
      <c r="Y589" s="35"/>
      <c r="Z589" s="35"/>
      <c r="AA589" s="35"/>
      <c r="AB589" s="35"/>
      <c r="AC589" s="35"/>
      <c r="AF589"/>
      <c r="AG589"/>
      <c r="AH589" s="41"/>
      <c r="AJ589"/>
    </row>
    <row r="590" spans="1:36" ht="15" x14ac:dyDescent="0.25">
      <c r="A590"/>
      <c r="B590"/>
      <c r="C590"/>
      <c r="D590" s="29"/>
      <c r="E590" s="30"/>
      <c r="F590" s="31"/>
      <c r="G590" s="32"/>
      <c r="H590" s="30"/>
      <c r="I590" s="31"/>
      <c r="J590" s="32"/>
      <c r="K590" s="30"/>
      <c r="L590" s="31"/>
      <c r="M590" s="32"/>
      <c r="N590" s="33"/>
      <c r="O590" s="34"/>
      <c r="P590" s="34"/>
      <c r="Q590"/>
      <c r="R590"/>
      <c r="S590" s="48"/>
      <c r="T590" s="35"/>
      <c r="U590" s="35"/>
      <c r="V590" s="35"/>
      <c r="W590" s="35"/>
      <c r="X590" s="35"/>
      <c r="Y590" s="35"/>
      <c r="Z590" s="35"/>
      <c r="AA590" s="35"/>
      <c r="AB590" s="35"/>
      <c r="AC590" s="35"/>
      <c r="AF590"/>
      <c r="AG590"/>
      <c r="AH590" s="41"/>
      <c r="AJ590"/>
    </row>
    <row r="591" spans="1:36" ht="15" x14ac:dyDescent="0.25">
      <c r="A591"/>
      <c r="B591"/>
      <c r="C591"/>
      <c r="D591" s="29"/>
      <c r="E591" s="30"/>
      <c r="F591" s="31"/>
      <c r="G591" s="32"/>
      <c r="H591" s="30"/>
      <c r="I591" s="31"/>
      <c r="J591" s="32"/>
      <c r="K591" s="30"/>
      <c r="L591" s="31"/>
      <c r="M591" s="32"/>
      <c r="N591" s="33"/>
      <c r="O591" s="34"/>
      <c r="P591" s="34"/>
      <c r="Q591"/>
      <c r="R591"/>
      <c r="S591" s="48"/>
      <c r="T591" s="35"/>
      <c r="U591" s="35"/>
      <c r="V591" s="35"/>
      <c r="W591" s="35"/>
      <c r="X591" s="35"/>
      <c r="Y591" s="35"/>
      <c r="Z591" s="35"/>
      <c r="AA591" s="35"/>
      <c r="AB591" s="35"/>
      <c r="AC591" s="35"/>
      <c r="AF591"/>
      <c r="AG591"/>
      <c r="AH591" s="41"/>
      <c r="AJ591"/>
    </row>
    <row r="592" spans="1:36" ht="15" x14ac:dyDescent="0.25">
      <c r="A592"/>
      <c r="B592"/>
      <c r="C592"/>
      <c r="D592" s="29"/>
      <c r="E592" s="30"/>
      <c r="F592" s="31"/>
      <c r="G592" s="32"/>
      <c r="H592" s="30"/>
      <c r="I592" s="31"/>
      <c r="J592" s="32"/>
      <c r="K592" s="30"/>
      <c r="L592" s="31"/>
      <c r="M592" s="32"/>
      <c r="N592" s="33"/>
      <c r="O592" s="34"/>
      <c r="P592" s="34"/>
      <c r="Q592"/>
      <c r="R592"/>
      <c r="S592" s="48"/>
      <c r="T592" s="35"/>
      <c r="U592" s="35"/>
      <c r="V592" s="35"/>
      <c r="W592" s="35"/>
      <c r="X592" s="35"/>
      <c r="Y592" s="35"/>
      <c r="Z592" s="35"/>
      <c r="AA592" s="35"/>
      <c r="AB592" s="35"/>
      <c r="AC592" s="35"/>
      <c r="AF592"/>
      <c r="AG592"/>
      <c r="AH592" s="41"/>
      <c r="AJ592"/>
    </row>
    <row r="593" spans="1:36" ht="15" x14ac:dyDescent="0.25">
      <c r="A593"/>
      <c r="B593"/>
      <c r="C593"/>
      <c r="D593" s="29"/>
      <c r="E593" s="30"/>
      <c r="F593" s="31"/>
      <c r="G593" s="32"/>
      <c r="H593" s="30"/>
      <c r="I593" s="31"/>
      <c r="J593" s="32"/>
      <c r="K593" s="30"/>
      <c r="L593" s="31"/>
      <c r="M593" s="32"/>
      <c r="N593" s="33"/>
      <c r="O593" s="34"/>
      <c r="P593" s="34"/>
      <c r="Q593"/>
      <c r="R593"/>
      <c r="S593" s="48"/>
      <c r="T593" s="35"/>
      <c r="U593" s="35"/>
      <c r="V593" s="35"/>
      <c r="W593" s="35"/>
      <c r="X593" s="35"/>
      <c r="Y593" s="35"/>
      <c r="Z593" s="35"/>
      <c r="AA593" s="35"/>
      <c r="AB593" s="35"/>
      <c r="AC593" s="35"/>
      <c r="AF593"/>
      <c r="AG593"/>
      <c r="AH593" s="41"/>
      <c r="AJ593"/>
    </row>
    <row r="594" spans="1:36" ht="15" x14ac:dyDescent="0.25">
      <c r="A594"/>
      <c r="B594"/>
      <c r="C594"/>
      <c r="D594" s="29"/>
      <c r="E594" s="30"/>
      <c r="F594" s="31"/>
      <c r="G594" s="32"/>
      <c r="H594" s="30"/>
      <c r="I594" s="31"/>
      <c r="J594" s="32"/>
      <c r="K594" s="30"/>
      <c r="L594" s="31"/>
      <c r="M594" s="32"/>
      <c r="N594" s="33"/>
      <c r="O594" s="34"/>
      <c r="P594" s="34"/>
      <c r="Q594"/>
      <c r="R594"/>
      <c r="S594" s="48"/>
      <c r="T594" s="35"/>
      <c r="U594" s="35"/>
      <c r="V594" s="35"/>
      <c r="W594" s="35"/>
      <c r="X594" s="35"/>
      <c r="Y594" s="35"/>
      <c r="Z594" s="35"/>
      <c r="AA594" s="35"/>
      <c r="AB594" s="35"/>
      <c r="AC594" s="35"/>
      <c r="AF594"/>
      <c r="AG594"/>
      <c r="AH594" s="41"/>
      <c r="AJ594"/>
    </row>
    <row r="595" spans="1:36" ht="15" x14ac:dyDescent="0.25">
      <c r="A595"/>
      <c r="B595"/>
      <c r="C595"/>
      <c r="D595" s="29"/>
      <c r="E595" s="30"/>
      <c r="F595" s="31"/>
      <c r="G595" s="32"/>
      <c r="H595" s="30"/>
      <c r="I595" s="31"/>
      <c r="J595" s="32"/>
      <c r="K595" s="30"/>
      <c r="L595" s="31"/>
      <c r="M595" s="32"/>
      <c r="N595" s="33"/>
      <c r="O595" s="34"/>
      <c r="P595" s="34"/>
      <c r="Q595"/>
      <c r="R595"/>
      <c r="S595" s="48"/>
      <c r="T595" s="35"/>
      <c r="U595" s="35"/>
      <c r="V595" s="35"/>
      <c r="W595" s="35"/>
      <c r="X595" s="35"/>
      <c r="Y595" s="35"/>
      <c r="Z595" s="35"/>
      <c r="AA595" s="35"/>
      <c r="AB595" s="35"/>
      <c r="AC595" s="35"/>
      <c r="AF595"/>
      <c r="AG595"/>
      <c r="AH595" s="41"/>
      <c r="AJ595"/>
    </row>
    <row r="596" spans="1:36" ht="15" x14ac:dyDescent="0.25">
      <c r="A596"/>
      <c r="B596"/>
      <c r="C596"/>
      <c r="D596" s="29"/>
      <c r="E596" s="30"/>
      <c r="F596" s="31"/>
      <c r="G596" s="32"/>
      <c r="H596" s="30"/>
      <c r="I596" s="31"/>
      <c r="J596" s="32"/>
      <c r="K596" s="30"/>
      <c r="L596" s="31"/>
      <c r="M596" s="32"/>
      <c r="N596" s="33"/>
      <c r="O596" s="34"/>
      <c r="P596" s="34"/>
      <c r="Q596"/>
      <c r="R596"/>
      <c r="S596" s="48"/>
      <c r="T596" s="35"/>
      <c r="U596" s="35"/>
      <c r="V596" s="35"/>
      <c r="W596" s="35"/>
      <c r="X596" s="35"/>
      <c r="Y596" s="35"/>
      <c r="Z596" s="35"/>
      <c r="AA596" s="35"/>
      <c r="AB596" s="35"/>
      <c r="AC596" s="35"/>
      <c r="AF596"/>
      <c r="AG596"/>
      <c r="AH596" s="41"/>
      <c r="AJ596"/>
    </row>
    <row r="597" spans="1:36" ht="15" x14ac:dyDescent="0.25">
      <c r="A597"/>
      <c r="B597"/>
      <c r="C597"/>
      <c r="D597" s="29"/>
      <c r="E597" s="30"/>
      <c r="F597" s="31"/>
      <c r="G597" s="32"/>
      <c r="H597" s="30"/>
      <c r="I597" s="31"/>
      <c r="J597" s="32"/>
      <c r="K597" s="30"/>
      <c r="L597" s="31"/>
      <c r="M597" s="32"/>
      <c r="N597" s="33"/>
      <c r="O597" s="34"/>
      <c r="P597" s="34"/>
      <c r="Q597"/>
      <c r="R597"/>
      <c r="S597" s="48"/>
      <c r="T597" s="35"/>
      <c r="U597" s="35"/>
      <c r="V597" s="35"/>
      <c r="W597" s="35"/>
      <c r="X597" s="35"/>
      <c r="Y597" s="35"/>
      <c r="Z597" s="35"/>
      <c r="AA597" s="35"/>
      <c r="AB597" s="35"/>
      <c r="AC597" s="35"/>
      <c r="AF597"/>
      <c r="AG597"/>
      <c r="AH597" s="41"/>
      <c r="AJ597"/>
    </row>
    <row r="598" spans="1:36" s="44" customFormat="1" ht="15" x14ac:dyDescent="0.25">
      <c r="A598"/>
      <c r="B598"/>
      <c r="C598"/>
      <c r="D598" s="29"/>
      <c r="E598" s="30"/>
      <c r="F598" s="31"/>
      <c r="G598" s="32"/>
      <c r="H598" s="30"/>
      <c r="I598" s="31"/>
      <c r="J598" s="32"/>
      <c r="K598" s="30"/>
      <c r="L598" s="31"/>
      <c r="M598" s="32"/>
      <c r="N598" s="33"/>
      <c r="O598" s="34"/>
      <c r="P598" s="34"/>
      <c r="Q598"/>
      <c r="R598"/>
      <c r="S598" s="48"/>
      <c r="T598" s="35"/>
      <c r="U598" s="35"/>
      <c r="V598" s="35"/>
      <c r="W598" s="35"/>
      <c r="X598" s="35"/>
      <c r="Y598" s="35"/>
      <c r="Z598" s="35"/>
      <c r="AA598" s="35"/>
      <c r="AB598" s="35"/>
      <c r="AC598" s="35"/>
      <c r="AD598" s="45"/>
      <c r="AE598" s="45"/>
      <c r="AF598"/>
      <c r="AG598"/>
      <c r="AH598" s="41"/>
      <c r="AI598" s="45"/>
      <c r="AJ598"/>
    </row>
    <row r="599" spans="1:36" ht="15" x14ac:dyDescent="0.25">
      <c r="A599"/>
      <c r="B599"/>
      <c r="C599"/>
      <c r="D599" s="29"/>
      <c r="E599" s="30"/>
      <c r="F599" s="31"/>
      <c r="G599" s="32"/>
      <c r="H599" s="30"/>
      <c r="I599" s="31"/>
      <c r="J599" s="32"/>
      <c r="K599" s="30"/>
      <c r="L599" s="31"/>
      <c r="M599" s="32"/>
      <c r="N599" s="33"/>
      <c r="O599" s="34"/>
      <c r="P599" s="34"/>
      <c r="Q599"/>
      <c r="R599"/>
      <c r="S599" s="48"/>
      <c r="T599" s="35"/>
      <c r="U599" s="35"/>
      <c r="V599" s="35"/>
      <c r="W599" s="35"/>
      <c r="X599" s="35"/>
      <c r="Y599" s="35"/>
      <c r="Z599" s="35"/>
      <c r="AA599" s="35"/>
      <c r="AB599" s="35"/>
      <c r="AC599" s="35"/>
      <c r="AF599"/>
      <c r="AG599"/>
      <c r="AH599" s="41"/>
      <c r="AJ599"/>
    </row>
    <row r="600" spans="1:36" ht="15" x14ac:dyDescent="0.25">
      <c r="A600"/>
      <c r="B600"/>
      <c r="C600"/>
      <c r="D600" s="29"/>
      <c r="E600" s="30"/>
      <c r="F600" s="31"/>
      <c r="G600" s="32"/>
      <c r="H600" s="30"/>
      <c r="I600" s="31"/>
      <c r="J600" s="32"/>
      <c r="K600" s="30"/>
      <c r="L600" s="31"/>
      <c r="M600" s="32"/>
      <c r="N600" s="33"/>
      <c r="O600" s="34"/>
      <c r="P600" s="34"/>
      <c r="Q600"/>
      <c r="R600"/>
      <c r="S600" s="48"/>
      <c r="T600" s="35"/>
      <c r="U600" s="35"/>
      <c r="V600" s="35"/>
      <c r="W600" s="35"/>
      <c r="X600" s="35"/>
      <c r="Y600" s="35"/>
      <c r="Z600" s="35"/>
      <c r="AA600" s="35"/>
      <c r="AB600" s="35"/>
      <c r="AC600" s="35"/>
      <c r="AF600"/>
      <c r="AG600"/>
      <c r="AH600" s="41"/>
      <c r="AJ600"/>
    </row>
    <row r="601" spans="1:36" ht="15" x14ac:dyDescent="0.25">
      <c r="A601"/>
      <c r="B601"/>
      <c r="C601"/>
      <c r="D601" s="29"/>
      <c r="E601" s="30"/>
      <c r="F601" s="31"/>
      <c r="G601" s="32"/>
      <c r="H601" s="30"/>
      <c r="I601" s="31"/>
      <c r="J601" s="32"/>
      <c r="K601" s="30"/>
      <c r="L601" s="31"/>
      <c r="M601" s="32"/>
      <c r="N601" s="33"/>
      <c r="O601" s="34"/>
      <c r="P601" s="34"/>
      <c r="Q601"/>
      <c r="R601"/>
      <c r="S601" s="48"/>
      <c r="T601" s="35"/>
      <c r="U601" s="35"/>
      <c r="V601" s="35"/>
      <c r="W601" s="35"/>
      <c r="X601" s="35"/>
      <c r="Y601" s="35"/>
      <c r="Z601" s="35"/>
      <c r="AA601" s="35"/>
      <c r="AB601" s="35"/>
      <c r="AC601" s="35"/>
      <c r="AF601"/>
      <c r="AG601"/>
      <c r="AH601" s="41"/>
      <c r="AJ601"/>
    </row>
    <row r="602" spans="1:36" ht="15" x14ac:dyDescent="0.25">
      <c r="A602"/>
      <c r="B602"/>
      <c r="C602"/>
      <c r="D602" s="29"/>
      <c r="E602" s="30"/>
      <c r="F602" s="31"/>
      <c r="G602" s="32"/>
      <c r="H602" s="30"/>
      <c r="I602" s="31"/>
      <c r="J602" s="32"/>
      <c r="K602" s="30"/>
      <c r="L602" s="31"/>
      <c r="M602" s="32"/>
      <c r="N602" s="33"/>
      <c r="O602" s="34"/>
      <c r="P602" s="34"/>
      <c r="Q602"/>
      <c r="R602"/>
      <c r="S602" s="48"/>
      <c r="T602" s="35"/>
      <c r="U602" s="35"/>
      <c r="V602" s="35"/>
      <c r="W602" s="35"/>
      <c r="X602" s="35"/>
      <c r="Y602" s="35"/>
      <c r="Z602" s="35"/>
      <c r="AA602" s="35"/>
      <c r="AB602" s="35"/>
      <c r="AC602" s="35"/>
      <c r="AF602"/>
      <c r="AG602"/>
      <c r="AH602" s="41"/>
      <c r="AJ602"/>
    </row>
    <row r="603" spans="1:36" ht="15" x14ac:dyDescent="0.25">
      <c r="A603"/>
      <c r="B603"/>
      <c r="C603"/>
      <c r="D603" s="29"/>
      <c r="E603" s="30"/>
      <c r="F603" s="31"/>
      <c r="G603" s="32"/>
      <c r="H603" s="30"/>
      <c r="I603" s="31"/>
      <c r="J603" s="32"/>
      <c r="K603" s="30"/>
      <c r="L603" s="31"/>
      <c r="M603" s="32"/>
      <c r="N603" s="33"/>
      <c r="O603" s="34"/>
      <c r="P603" s="34"/>
      <c r="Q603"/>
      <c r="R603"/>
      <c r="S603" s="48"/>
      <c r="T603" s="35"/>
      <c r="U603" s="35"/>
      <c r="V603" s="35"/>
      <c r="W603" s="35"/>
      <c r="X603" s="35"/>
      <c r="Y603" s="35"/>
      <c r="Z603" s="35"/>
      <c r="AA603" s="35"/>
      <c r="AB603" s="35"/>
      <c r="AC603" s="35"/>
      <c r="AF603"/>
      <c r="AG603"/>
      <c r="AH603" s="41"/>
      <c r="AJ603"/>
    </row>
    <row r="604" spans="1:36" ht="15" x14ac:dyDescent="0.25">
      <c r="A604"/>
      <c r="B604"/>
      <c r="C604"/>
      <c r="D604" s="29"/>
      <c r="E604" s="30"/>
      <c r="F604" s="31"/>
      <c r="G604" s="32"/>
      <c r="H604" s="30"/>
      <c r="I604" s="31"/>
      <c r="J604" s="32"/>
      <c r="K604" s="30"/>
      <c r="L604" s="31"/>
      <c r="M604" s="32"/>
      <c r="N604" s="33"/>
      <c r="O604" s="34"/>
      <c r="P604" s="34"/>
      <c r="Q604"/>
      <c r="R604"/>
      <c r="S604" s="48"/>
      <c r="T604" s="35"/>
      <c r="U604" s="35"/>
      <c r="V604" s="35"/>
      <c r="W604" s="35"/>
      <c r="X604" s="35"/>
      <c r="Y604" s="35"/>
      <c r="Z604" s="35"/>
      <c r="AA604" s="35"/>
      <c r="AB604" s="35"/>
      <c r="AC604" s="35"/>
      <c r="AF604"/>
      <c r="AG604"/>
      <c r="AH604" s="41"/>
      <c r="AJ604"/>
    </row>
    <row r="605" spans="1:36" ht="15" x14ac:dyDescent="0.25">
      <c r="A605"/>
      <c r="B605"/>
      <c r="C605"/>
      <c r="D605" s="29"/>
      <c r="E605" s="30"/>
      <c r="F605" s="31"/>
      <c r="G605" s="32"/>
      <c r="H605" s="30"/>
      <c r="I605" s="31"/>
      <c r="J605" s="32"/>
      <c r="K605" s="30"/>
      <c r="L605" s="31"/>
      <c r="M605" s="32"/>
      <c r="N605" s="33"/>
      <c r="O605" s="34"/>
      <c r="P605" s="34"/>
      <c r="Q605"/>
      <c r="R605"/>
      <c r="S605" s="48"/>
      <c r="T605" s="35"/>
      <c r="U605" s="35"/>
      <c r="V605" s="35"/>
      <c r="W605" s="35"/>
      <c r="X605" s="35"/>
      <c r="Y605" s="35"/>
      <c r="Z605" s="35"/>
      <c r="AA605" s="35"/>
      <c r="AB605" s="35"/>
      <c r="AC605" s="35"/>
      <c r="AF605"/>
      <c r="AG605"/>
      <c r="AH605" s="41"/>
      <c r="AJ605"/>
    </row>
    <row r="606" spans="1:36" ht="15" x14ac:dyDescent="0.25">
      <c r="A606"/>
      <c r="B606"/>
      <c r="C606"/>
      <c r="D606" s="29"/>
      <c r="E606" s="30"/>
      <c r="F606" s="31"/>
      <c r="G606" s="32"/>
      <c r="H606" s="30"/>
      <c r="I606" s="31"/>
      <c r="J606" s="32"/>
      <c r="K606" s="30"/>
      <c r="L606" s="31"/>
      <c r="M606" s="32"/>
      <c r="N606" s="33"/>
      <c r="O606" s="34"/>
      <c r="P606" s="34"/>
      <c r="Q606"/>
      <c r="R606"/>
      <c r="S606" s="48"/>
      <c r="T606" s="35"/>
      <c r="U606" s="35"/>
      <c r="V606" s="35"/>
      <c r="W606" s="35"/>
      <c r="X606" s="35"/>
      <c r="Y606" s="35"/>
      <c r="Z606" s="35"/>
      <c r="AA606" s="35"/>
      <c r="AB606" s="35"/>
      <c r="AC606" s="35"/>
      <c r="AF606"/>
      <c r="AG606"/>
      <c r="AH606" s="41"/>
      <c r="AJ606"/>
    </row>
    <row r="607" spans="1:36" ht="15" x14ac:dyDescent="0.25">
      <c r="A607"/>
      <c r="B607"/>
      <c r="C607"/>
      <c r="D607" s="29"/>
      <c r="E607" s="30"/>
      <c r="F607" s="31"/>
      <c r="G607" s="32"/>
      <c r="H607" s="30"/>
      <c r="I607" s="31"/>
      <c r="J607" s="32"/>
      <c r="K607" s="30"/>
      <c r="L607" s="31"/>
      <c r="M607" s="32"/>
      <c r="N607" s="33"/>
      <c r="O607" s="34"/>
      <c r="P607" s="34"/>
      <c r="Q607"/>
      <c r="R607"/>
      <c r="S607" s="48"/>
      <c r="T607" s="35"/>
      <c r="U607" s="35"/>
      <c r="V607" s="35"/>
      <c r="W607" s="35"/>
      <c r="X607" s="35"/>
      <c r="Y607" s="35"/>
      <c r="Z607" s="35"/>
      <c r="AA607" s="35"/>
      <c r="AB607" s="35"/>
      <c r="AC607" s="35"/>
      <c r="AF607"/>
      <c r="AG607"/>
      <c r="AH607" s="41"/>
      <c r="AJ607"/>
    </row>
    <row r="608" spans="1:36" ht="15" x14ac:dyDescent="0.25">
      <c r="A608"/>
      <c r="B608"/>
      <c r="C608"/>
      <c r="D608" s="29"/>
      <c r="E608" s="30"/>
      <c r="F608" s="31"/>
      <c r="G608" s="32"/>
      <c r="H608" s="30"/>
      <c r="I608" s="31"/>
      <c r="J608" s="32"/>
      <c r="K608" s="30"/>
      <c r="L608" s="31"/>
      <c r="M608" s="32"/>
      <c r="N608" s="33"/>
      <c r="O608" s="34"/>
      <c r="P608" s="34"/>
      <c r="Q608"/>
      <c r="R608"/>
      <c r="S608" s="48"/>
      <c r="T608" s="35"/>
      <c r="U608" s="35"/>
      <c r="V608" s="35"/>
      <c r="W608" s="35"/>
      <c r="X608" s="35"/>
      <c r="Y608" s="35"/>
      <c r="Z608" s="35"/>
      <c r="AA608" s="35"/>
      <c r="AB608" s="35"/>
      <c r="AC608" s="35"/>
      <c r="AF608"/>
      <c r="AG608"/>
      <c r="AH608" s="41"/>
      <c r="AJ608"/>
    </row>
    <row r="609" spans="1:36" ht="15" x14ac:dyDescent="0.25">
      <c r="A609"/>
      <c r="B609"/>
      <c r="C609"/>
      <c r="D609" s="29"/>
      <c r="E609" s="30"/>
      <c r="F609" s="31"/>
      <c r="G609" s="32"/>
      <c r="H609" s="30"/>
      <c r="I609" s="31"/>
      <c r="J609" s="32"/>
      <c r="K609" s="30"/>
      <c r="L609" s="31"/>
      <c r="M609" s="32"/>
      <c r="N609" s="33"/>
      <c r="O609" s="34"/>
      <c r="P609" s="34"/>
      <c r="Q609"/>
      <c r="R609"/>
      <c r="S609" s="48"/>
      <c r="T609" s="35"/>
      <c r="U609" s="35"/>
      <c r="V609" s="35"/>
      <c r="W609" s="35"/>
      <c r="X609" s="35"/>
      <c r="Y609" s="35"/>
      <c r="Z609" s="35"/>
      <c r="AA609" s="35"/>
      <c r="AB609" s="35"/>
      <c r="AC609" s="35"/>
      <c r="AF609"/>
      <c r="AG609"/>
      <c r="AH609" s="41"/>
      <c r="AJ609"/>
    </row>
    <row r="610" spans="1:36" ht="15" x14ac:dyDescent="0.25">
      <c r="A610"/>
      <c r="B610"/>
      <c r="C610"/>
      <c r="D610" s="29"/>
      <c r="E610" s="30"/>
      <c r="F610" s="31"/>
      <c r="G610" s="32"/>
      <c r="H610" s="30"/>
      <c r="I610" s="31"/>
      <c r="J610" s="32"/>
      <c r="K610" s="30"/>
      <c r="L610" s="31"/>
      <c r="M610" s="32"/>
      <c r="N610" s="33"/>
      <c r="O610" s="34"/>
      <c r="P610" s="34"/>
      <c r="Q610"/>
      <c r="R610"/>
      <c r="S610" s="48"/>
      <c r="T610" s="35"/>
      <c r="U610" s="35"/>
      <c r="V610" s="35"/>
      <c r="W610" s="35"/>
      <c r="X610" s="35"/>
      <c r="Y610" s="35"/>
      <c r="Z610" s="35"/>
      <c r="AA610" s="35"/>
      <c r="AB610" s="35"/>
      <c r="AC610" s="35"/>
      <c r="AF610"/>
      <c r="AG610"/>
      <c r="AH610" s="41"/>
      <c r="AJ610"/>
    </row>
    <row r="611" spans="1:36" ht="15" x14ac:dyDescent="0.25">
      <c r="A611"/>
      <c r="B611"/>
      <c r="C611"/>
      <c r="D611" s="29"/>
      <c r="E611" s="30"/>
      <c r="F611" s="31"/>
      <c r="G611" s="32"/>
      <c r="H611" s="30"/>
      <c r="I611" s="31"/>
      <c r="J611" s="32"/>
      <c r="K611" s="30"/>
      <c r="L611" s="31"/>
      <c r="M611" s="32"/>
      <c r="N611" s="33"/>
      <c r="O611" s="34"/>
      <c r="P611" s="34"/>
      <c r="Q611"/>
      <c r="R611"/>
      <c r="S611" s="48"/>
      <c r="T611" s="35"/>
      <c r="U611" s="35"/>
      <c r="V611" s="35"/>
      <c r="W611" s="35"/>
      <c r="X611" s="35"/>
      <c r="Y611" s="35"/>
      <c r="Z611" s="35"/>
      <c r="AA611" s="35"/>
      <c r="AB611" s="35"/>
      <c r="AC611" s="35"/>
      <c r="AF611"/>
      <c r="AG611"/>
      <c r="AH611" s="41"/>
      <c r="AJ611"/>
    </row>
    <row r="612" spans="1:36" ht="15" x14ac:dyDescent="0.25">
      <c r="A612"/>
      <c r="B612"/>
      <c r="C612"/>
      <c r="D612" s="29"/>
      <c r="E612" s="30"/>
      <c r="F612" s="31"/>
      <c r="G612" s="32"/>
      <c r="H612" s="30"/>
      <c r="I612" s="31"/>
      <c r="J612" s="32"/>
      <c r="K612" s="30"/>
      <c r="L612" s="31"/>
      <c r="M612" s="32"/>
      <c r="N612" s="33"/>
      <c r="O612" s="34"/>
      <c r="P612" s="34"/>
      <c r="Q612"/>
      <c r="R612"/>
      <c r="S612" s="48"/>
      <c r="T612" s="35"/>
      <c r="U612" s="35"/>
      <c r="V612" s="35"/>
      <c r="W612" s="35"/>
      <c r="X612" s="35"/>
      <c r="Y612" s="35"/>
      <c r="Z612" s="35"/>
      <c r="AA612" s="35"/>
      <c r="AB612" s="35"/>
      <c r="AC612" s="35"/>
      <c r="AF612"/>
      <c r="AG612"/>
      <c r="AH612" s="41"/>
      <c r="AJ612"/>
    </row>
    <row r="613" spans="1:36" ht="15" x14ac:dyDescent="0.25">
      <c r="A613"/>
      <c r="B613"/>
      <c r="C613"/>
      <c r="D613" s="29"/>
      <c r="E613" s="30"/>
      <c r="F613" s="31"/>
      <c r="G613" s="32"/>
      <c r="H613" s="30"/>
      <c r="I613" s="31"/>
      <c r="J613" s="32"/>
      <c r="K613" s="30"/>
      <c r="L613" s="31"/>
      <c r="M613" s="32"/>
      <c r="N613" s="33"/>
      <c r="O613" s="34"/>
      <c r="P613" s="34"/>
      <c r="Q613"/>
      <c r="R613"/>
      <c r="S613" s="48"/>
      <c r="T613" s="35"/>
      <c r="U613" s="35"/>
      <c r="V613" s="35"/>
      <c r="W613" s="35"/>
      <c r="X613" s="35"/>
      <c r="Y613" s="35"/>
      <c r="Z613" s="35"/>
      <c r="AA613" s="35"/>
      <c r="AB613" s="35"/>
      <c r="AC613" s="35"/>
      <c r="AF613"/>
      <c r="AG613"/>
      <c r="AH613" s="41"/>
      <c r="AJ613"/>
    </row>
    <row r="614" spans="1:36" ht="15" x14ac:dyDescent="0.25">
      <c r="A614"/>
      <c r="B614"/>
      <c r="C614"/>
      <c r="D614" s="29"/>
      <c r="E614" s="30"/>
      <c r="F614" s="31"/>
      <c r="G614" s="32"/>
      <c r="H614" s="30"/>
      <c r="I614" s="31"/>
      <c r="J614" s="32"/>
      <c r="K614" s="30"/>
      <c r="L614" s="31"/>
      <c r="M614" s="32"/>
      <c r="N614" s="33"/>
      <c r="O614" s="34"/>
      <c r="P614" s="34"/>
      <c r="Q614"/>
      <c r="R614"/>
      <c r="S614" s="48"/>
      <c r="T614" s="35"/>
      <c r="U614" s="35"/>
      <c r="V614" s="35"/>
      <c r="W614" s="35"/>
      <c r="X614" s="35"/>
      <c r="Y614" s="35"/>
      <c r="Z614" s="35"/>
      <c r="AA614" s="35"/>
      <c r="AB614" s="35"/>
      <c r="AC614" s="35"/>
      <c r="AF614"/>
      <c r="AG614"/>
      <c r="AH614" s="41"/>
      <c r="AJ614"/>
    </row>
    <row r="615" spans="1:36" ht="15" x14ac:dyDescent="0.25">
      <c r="A615"/>
      <c r="B615"/>
      <c r="C615"/>
      <c r="D615" s="29"/>
      <c r="E615" s="30"/>
      <c r="F615" s="31"/>
      <c r="G615" s="32"/>
      <c r="H615" s="30"/>
      <c r="I615" s="31"/>
      <c r="J615" s="32"/>
      <c r="K615" s="30"/>
      <c r="L615" s="31"/>
      <c r="M615" s="32"/>
      <c r="N615" s="33"/>
      <c r="O615" s="34"/>
      <c r="P615" s="34"/>
      <c r="Q615"/>
      <c r="R615"/>
      <c r="S615" s="48"/>
      <c r="T615" s="35"/>
      <c r="U615" s="35"/>
      <c r="V615" s="35"/>
      <c r="W615" s="35"/>
      <c r="X615" s="35"/>
      <c r="Y615" s="35"/>
      <c r="Z615" s="35"/>
      <c r="AA615" s="35"/>
      <c r="AB615" s="35"/>
      <c r="AC615" s="35"/>
      <c r="AF615"/>
      <c r="AG615"/>
      <c r="AH615" s="41"/>
      <c r="AJ615"/>
    </row>
    <row r="616" spans="1:36" ht="15" x14ac:dyDescent="0.25">
      <c r="A616"/>
      <c r="B616"/>
      <c r="C616"/>
      <c r="D616" s="29"/>
      <c r="E616" s="30"/>
      <c r="F616" s="31"/>
      <c r="G616" s="32"/>
      <c r="H616" s="30"/>
      <c r="I616" s="31"/>
      <c r="J616" s="32"/>
      <c r="K616" s="30"/>
      <c r="L616" s="31"/>
      <c r="M616" s="32"/>
      <c r="N616" s="33"/>
      <c r="O616" s="34"/>
      <c r="P616" s="34"/>
      <c r="Q616"/>
      <c r="R616"/>
      <c r="S616" s="48"/>
      <c r="T616" s="35"/>
      <c r="U616" s="35"/>
      <c r="V616" s="35"/>
      <c r="W616" s="35"/>
      <c r="X616" s="35"/>
      <c r="Y616" s="35"/>
      <c r="Z616" s="35"/>
      <c r="AA616" s="35"/>
      <c r="AB616" s="35"/>
      <c r="AC616" s="35"/>
      <c r="AF616"/>
      <c r="AG616"/>
      <c r="AH616" s="41"/>
      <c r="AJ616"/>
    </row>
    <row r="617" spans="1:36" ht="15" x14ac:dyDescent="0.25">
      <c r="A617"/>
      <c r="B617"/>
      <c r="C617"/>
      <c r="D617" s="29"/>
      <c r="E617" s="30"/>
      <c r="F617" s="31"/>
      <c r="G617" s="32"/>
      <c r="H617" s="30"/>
      <c r="I617" s="31"/>
      <c r="J617" s="32"/>
      <c r="K617" s="30"/>
      <c r="L617" s="31"/>
      <c r="M617" s="32"/>
      <c r="N617" s="33"/>
      <c r="O617" s="34"/>
      <c r="P617" s="34"/>
      <c r="Q617"/>
      <c r="R617"/>
      <c r="S617" s="48"/>
      <c r="T617" s="35"/>
      <c r="U617" s="35"/>
      <c r="V617" s="35"/>
      <c r="W617" s="35"/>
      <c r="X617" s="35"/>
      <c r="Y617" s="35"/>
      <c r="Z617" s="35"/>
      <c r="AA617" s="35"/>
      <c r="AB617" s="35"/>
      <c r="AC617" s="35"/>
      <c r="AF617"/>
      <c r="AG617"/>
      <c r="AH617" s="41"/>
      <c r="AJ617"/>
    </row>
    <row r="618" spans="1:36" ht="15" x14ac:dyDescent="0.25">
      <c r="A618"/>
      <c r="B618"/>
      <c r="C618"/>
      <c r="D618" s="29"/>
      <c r="E618" s="30"/>
      <c r="F618" s="31"/>
      <c r="G618" s="32"/>
      <c r="H618" s="30"/>
      <c r="I618" s="31"/>
      <c r="J618" s="32"/>
      <c r="K618" s="30"/>
      <c r="L618" s="31"/>
      <c r="M618" s="32"/>
      <c r="N618" s="33"/>
      <c r="O618" s="34"/>
      <c r="P618" s="34"/>
      <c r="Q618"/>
      <c r="R618"/>
      <c r="S618" s="48"/>
      <c r="T618" s="35"/>
      <c r="U618" s="35"/>
      <c r="V618" s="35"/>
      <c r="W618" s="35"/>
      <c r="X618" s="35"/>
      <c r="Y618" s="35"/>
      <c r="Z618" s="35"/>
      <c r="AA618" s="35"/>
      <c r="AB618" s="35"/>
      <c r="AC618" s="35"/>
      <c r="AF618"/>
      <c r="AG618"/>
      <c r="AH618" s="41"/>
      <c r="AJ618"/>
    </row>
    <row r="619" spans="1:36" ht="15" x14ac:dyDescent="0.25">
      <c r="A619"/>
      <c r="B619"/>
      <c r="C619"/>
      <c r="D619" s="29"/>
      <c r="E619" s="30"/>
      <c r="F619" s="31"/>
      <c r="G619" s="32"/>
      <c r="H619" s="30"/>
      <c r="I619" s="31"/>
      <c r="J619" s="32"/>
      <c r="K619" s="30"/>
      <c r="L619" s="31"/>
      <c r="M619" s="32"/>
      <c r="N619" s="33"/>
      <c r="O619" s="34"/>
      <c r="P619" s="34"/>
      <c r="Q619"/>
      <c r="R619"/>
      <c r="S619" s="48"/>
      <c r="T619" s="35"/>
      <c r="U619" s="35"/>
      <c r="V619" s="35"/>
      <c r="W619" s="35"/>
      <c r="X619" s="35"/>
      <c r="Y619" s="35"/>
      <c r="Z619" s="35"/>
      <c r="AA619" s="35"/>
      <c r="AB619" s="35"/>
      <c r="AC619" s="35"/>
      <c r="AF619"/>
      <c r="AG619"/>
      <c r="AH619" s="41"/>
      <c r="AJ619"/>
    </row>
    <row r="620" spans="1:36" ht="15" x14ac:dyDescent="0.25">
      <c r="A620"/>
      <c r="B620"/>
      <c r="C620"/>
      <c r="D620" s="29"/>
      <c r="E620" s="30"/>
      <c r="F620" s="31"/>
      <c r="G620" s="32"/>
      <c r="H620" s="30"/>
      <c r="I620" s="31"/>
      <c r="J620" s="32"/>
      <c r="K620" s="30"/>
      <c r="L620" s="31"/>
      <c r="M620" s="32"/>
      <c r="N620" s="33"/>
      <c r="O620" s="34"/>
      <c r="P620" s="34"/>
      <c r="Q620"/>
      <c r="R620"/>
      <c r="S620" s="48"/>
      <c r="T620" s="35"/>
      <c r="U620" s="35"/>
      <c r="V620" s="35"/>
      <c r="W620" s="35"/>
      <c r="X620" s="35"/>
      <c r="Y620" s="35"/>
      <c r="Z620" s="35"/>
      <c r="AA620" s="35"/>
      <c r="AB620" s="35"/>
      <c r="AC620" s="35"/>
      <c r="AF620"/>
      <c r="AG620"/>
      <c r="AH620" s="41"/>
      <c r="AJ620"/>
    </row>
    <row r="621" spans="1:36" ht="15" x14ac:dyDescent="0.25">
      <c r="A621"/>
      <c r="B621"/>
      <c r="C621"/>
      <c r="D621" s="29"/>
      <c r="E621" s="30"/>
      <c r="F621" s="31"/>
      <c r="G621" s="32"/>
      <c r="H621" s="30"/>
      <c r="I621" s="31"/>
      <c r="J621" s="32"/>
      <c r="K621" s="30"/>
      <c r="L621" s="31"/>
      <c r="M621" s="32"/>
      <c r="N621" s="33"/>
      <c r="O621" s="34"/>
      <c r="P621" s="34"/>
      <c r="Q621"/>
      <c r="R621"/>
      <c r="S621" s="48"/>
      <c r="T621" s="35"/>
      <c r="U621" s="35"/>
      <c r="V621" s="35"/>
      <c r="W621" s="35"/>
      <c r="X621" s="35"/>
      <c r="Y621" s="35"/>
      <c r="Z621" s="35"/>
      <c r="AA621" s="35"/>
      <c r="AB621" s="35"/>
      <c r="AC621" s="35"/>
      <c r="AF621"/>
      <c r="AG621"/>
      <c r="AH621" s="41"/>
      <c r="AJ621"/>
    </row>
    <row r="622" spans="1:36" ht="15" x14ac:dyDescent="0.25">
      <c r="A622"/>
      <c r="B622"/>
      <c r="C622"/>
      <c r="D622" s="29"/>
      <c r="E622" s="30"/>
      <c r="F622" s="31"/>
      <c r="G622" s="32"/>
      <c r="H622" s="30"/>
      <c r="I622" s="31"/>
      <c r="J622" s="32"/>
      <c r="K622" s="30"/>
      <c r="L622" s="31"/>
      <c r="M622" s="32"/>
      <c r="N622" s="33"/>
      <c r="O622" s="34"/>
      <c r="P622" s="34"/>
      <c r="Q622"/>
      <c r="R622"/>
      <c r="S622" s="48"/>
      <c r="T622" s="35"/>
      <c r="U622" s="35"/>
      <c r="V622" s="35"/>
      <c r="W622" s="35"/>
      <c r="X622" s="35"/>
      <c r="Y622" s="35"/>
      <c r="Z622" s="35"/>
      <c r="AA622" s="35"/>
      <c r="AB622" s="35"/>
      <c r="AC622" s="35"/>
      <c r="AF622"/>
      <c r="AG622"/>
      <c r="AH622" s="41"/>
      <c r="AJ622"/>
    </row>
    <row r="623" spans="1:36" ht="15" x14ac:dyDescent="0.25">
      <c r="A623"/>
      <c r="B623"/>
      <c r="C623"/>
      <c r="D623" s="29"/>
      <c r="E623" s="30"/>
      <c r="F623" s="31"/>
      <c r="G623" s="32"/>
      <c r="H623" s="30"/>
      <c r="I623" s="31"/>
      <c r="J623" s="32"/>
      <c r="K623" s="30"/>
      <c r="L623" s="31"/>
      <c r="M623" s="32"/>
      <c r="N623" s="33"/>
      <c r="O623" s="34"/>
      <c r="P623" s="34"/>
      <c r="Q623"/>
      <c r="R623"/>
      <c r="S623" s="48"/>
      <c r="T623" s="35"/>
      <c r="U623" s="35"/>
      <c r="V623" s="35"/>
      <c r="W623" s="35"/>
      <c r="X623" s="35"/>
      <c r="Y623" s="35"/>
      <c r="Z623" s="35"/>
      <c r="AA623" s="35"/>
      <c r="AB623" s="35"/>
      <c r="AC623" s="35"/>
      <c r="AF623"/>
      <c r="AG623"/>
      <c r="AH623" s="41"/>
      <c r="AJ623"/>
    </row>
    <row r="624" spans="1:36" ht="15" x14ac:dyDescent="0.25">
      <c r="A624"/>
      <c r="B624"/>
      <c r="C624"/>
      <c r="D624" s="29"/>
      <c r="E624" s="30"/>
      <c r="F624" s="31"/>
      <c r="G624" s="32"/>
      <c r="H624" s="30"/>
      <c r="I624" s="31"/>
      <c r="J624" s="32"/>
      <c r="K624" s="30"/>
      <c r="L624" s="31"/>
      <c r="M624" s="32"/>
      <c r="N624" s="33"/>
      <c r="O624" s="34"/>
      <c r="P624" s="34"/>
      <c r="Q624"/>
      <c r="R624"/>
      <c r="S624" s="48"/>
      <c r="T624" s="35"/>
      <c r="U624" s="35"/>
      <c r="V624" s="35"/>
      <c r="W624" s="35"/>
      <c r="X624" s="35"/>
      <c r="Y624" s="35"/>
      <c r="Z624" s="35"/>
      <c r="AA624" s="35"/>
      <c r="AB624" s="35"/>
      <c r="AC624" s="35"/>
      <c r="AF624"/>
      <c r="AG624"/>
      <c r="AH624" s="41"/>
      <c r="AJ624"/>
    </row>
    <row r="625" spans="1:36" ht="15" x14ac:dyDescent="0.25">
      <c r="A625"/>
      <c r="B625"/>
      <c r="C625"/>
      <c r="D625" s="29"/>
      <c r="E625" s="30"/>
      <c r="F625" s="31"/>
      <c r="G625" s="32"/>
      <c r="H625" s="30"/>
      <c r="I625" s="31"/>
      <c r="J625" s="32"/>
      <c r="K625" s="30"/>
      <c r="L625" s="31"/>
      <c r="M625" s="32"/>
      <c r="N625" s="33"/>
      <c r="O625" s="34"/>
      <c r="P625" s="34"/>
      <c r="Q625"/>
      <c r="R625"/>
      <c r="S625" s="48"/>
      <c r="T625" s="35"/>
      <c r="U625" s="35"/>
      <c r="V625" s="35"/>
      <c r="W625" s="35"/>
      <c r="X625" s="35"/>
      <c r="Y625" s="35"/>
      <c r="Z625" s="35"/>
      <c r="AA625" s="35"/>
      <c r="AB625" s="35"/>
      <c r="AC625" s="35"/>
      <c r="AF625"/>
      <c r="AG625"/>
      <c r="AH625" s="41"/>
      <c r="AJ625"/>
    </row>
    <row r="626" spans="1:36" ht="15" x14ac:dyDescent="0.25">
      <c r="A626"/>
      <c r="B626"/>
      <c r="C626"/>
      <c r="D626" s="29"/>
      <c r="E626" s="30"/>
      <c r="F626" s="31"/>
      <c r="G626" s="32"/>
      <c r="H626" s="30"/>
      <c r="I626" s="31"/>
      <c r="J626" s="32"/>
      <c r="K626" s="30"/>
      <c r="L626" s="31"/>
      <c r="M626" s="32"/>
      <c r="N626" s="33"/>
      <c r="O626" s="34"/>
      <c r="P626" s="34"/>
      <c r="Q626"/>
      <c r="R626"/>
      <c r="S626" s="48"/>
      <c r="T626" s="35"/>
      <c r="U626" s="35"/>
      <c r="V626" s="35"/>
      <c r="W626" s="35"/>
      <c r="X626" s="35"/>
      <c r="Y626" s="35"/>
      <c r="Z626" s="35"/>
      <c r="AA626" s="35"/>
      <c r="AB626" s="35"/>
      <c r="AC626" s="35"/>
      <c r="AF626"/>
      <c r="AG626"/>
      <c r="AH626" s="41"/>
      <c r="AJ626"/>
    </row>
    <row r="627" spans="1:36" s="35" customFormat="1" ht="15" x14ac:dyDescent="0.25">
      <c r="A627"/>
      <c r="B627"/>
      <c r="C627"/>
      <c r="D627" s="29"/>
      <c r="E627" s="30"/>
      <c r="F627" s="31"/>
      <c r="G627" s="32"/>
      <c r="H627" s="30"/>
      <c r="I627" s="31"/>
      <c r="J627" s="32"/>
      <c r="K627" s="30"/>
      <c r="L627" s="31"/>
      <c r="M627" s="32"/>
      <c r="N627" s="33"/>
      <c r="O627" s="34"/>
      <c r="P627" s="34"/>
      <c r="Q627"/>
      <c r="R627"/>
      <c r="S627" s="48"/>
      <c r="AD627" s="36"/>
      <c r="AE627" s="36"/>
      <c r="AF627"/>
      <c r="AG627"/>
      <c r="AH627" s="41"/>
      <c r="AI627" s="36"/>
      <c r="AJ627"/>
    </row>
    <row r="628" spans="1:36" ht="15" x14ac:dyDescent="0.25">
      <c r="A628"/>
      <c r="B628"/>
      <c r="C628"/>
      <c r="D628" s="29"/>
      <c r="E628" s="30"/>
      <c r="F628" s="31"/>
      <c r="G628" s="32"/>
      <c r="H628" s="30"/>
      <c r="I628" s="31"/>
      <c r="J628" s="32"/>
      <c r="K628" s="30"/>
      <c r="L628" s="31"/>
      <c r="M628" s="32"/>
      <c r="N628" s="33"/>
      <c r="O628" s="34"/>
      <c r="P628" s="34"/>
      <c r="Q628"/>
      <c r="R628"/>
      <c r="S628" s="48"/>
      <c r="T628" s="35"/>
      <c r="U628" s="35"/>
      <c r="V628" s="35"/>
      <c r="W628" s="35"/>
      <c r="X628" s="35"/>
      <c r="Y628" s="35"/>
      <c r="Z628" s="35"/>
      <c r="AA628" s="35"/>
      <c r="AB628" s="35"/>
      <c r="AC628" s="35"/>
      <c r="AF628"/>
      <c r="AG628"/>
      <c r="AH628" s="41"/>
      <c r="AJ628"/>
    </row>
    <row r="629" spans="1:36" ht="15" x14ac:dyDescent="0.25">
      <c r="A629"/>
      <c r="B629"/>
      <c r="C629"/>
      <c r="D629" s="29"/>
      <c r="E629" s="30"/>
      <c r="F629" s="31"/>
      <c r="G629" s="32"/>
      <c r="H629" s="30"/>
      <c r="I629" s="31"/>
      <c r="J629" s="32"/>
      <c r="K629" s="30"/>
      <c r="L629" s="31"/>
      <c r="M629" s="32"/>
      <c r="N629" s="33"/>
      <c r="O629" s="34"/>
      <c r="P629" s="34"/>
      <c r="Q629"/>
      <c r="R629"/>
      <c r="S629" s="48"/>
      <c r="T629" s="35"/>
      <c r="U629" s="35"/>
      <c r="V629" s="35"/>
      <c r="W629" s="35"/>
      <c r="X629" s="35"/>
      <c r="Y629" s="35"/>
      <c r="Z629" s="35"/>
      <c r="AA629" s="35"/>
      <c r="AB629" s="35"/>
      <c r="AC629" s="35"/>
      <c r="AF629"/>
      <c r="AG629"/>
      <c r="AH629" s="41"/>
      <c r="AJ629"/>
    </row>
    <row r="630" spans="1:36" ht="15" x14ac:dyDescent="0.25">
      <c r="A630"/>
      <c r="B630"/>
      <c r="C630"/>
      <c r="D630" s="29"/>
      <c r="E630" s="30"/>
      <c r="F630" s="31"/>
      <c r="G630" s="32"/>
      <c r="H630" s="30"/>
      <c r="I630" s="31"/>
      <c r="J630" s="32"/>
      <c r="K630" s="30"/>
      <c r="L630" s="31"/>
      <c r="M630" s="32"/>
      <c r="N630" s="33"/>
      <c r="O630" s="34"/>
      <c r="P630" s="34"/>
      <c r="Q630"/>
      <c r="R630"/>
      <c r="S630" s="48"/>
      <c r="T630" s="35"/>
      <c r="U630" s="35"/>
      <c r="V630" s="35"/>
      <c r="W630" s="35"/>
      <c r="X630" s="35"/>
      <c r="Y630" s="35"/>
      <c r="Z630" s="35"/>
      <c r="AA630" s="35"/>
      <c r="AB630" s="35"/>
      <c r="AC630" s="35"/>
      <c r="AF630"/>
      <c r="AG630"/>
      <c r="AH630" s="41"/>
      <c r="AJ630"/>
    </row>
    <row r="631" spans="1:36" s="35" customFormat="1" ht="15" x14ac:dyDescent="0.25">
      <c r="A631"/>
      <c r="B631"/>
      <c r="C631"/>
      <c r="D631" s="29"/>
      <c r="E631" s="30"/>
      <c r="F631" s="31"/>
      <c r="G631" s="32"/>
      <c r="H631" s="30"/>
      <c r="I631" s="31"/>
      <c r="J631" s="32"/>
      <c r="K631" s="30"/>
      <c r="L631" s="31"/>
      <c r="M631" s="32"/>
      <c r="N631" s="33"/>
      <c r="O631" s="34"/>
      <c r="P631" s="34"/>
      <c r="Q631"/>
      <c r="R631"/>
      <c r="S631" s="48"/>
      <c r="AD631" s="36"/>
      <c r="AE631" s="36"/>
      <c r="AF631"/>
      <c r="AG631"/>
      <c r="AH631" s="41"/>
      <c r="AI631" s="36"/>
      <c r="AJ631"/>
    </row>
    <row r="632" spans="1:36" ht="15" x14ac:dyDescent="0.25">
      <c r="A632"/>
      <c r="B632"/>
      <c r="C632"/>
      <c r="D632" s="29"/>
      <c r="E632" s="30"/>
      <c r="F632" s="31"/>
      <c r="G632" s="32"/>
      <c r="H632" s="30"/>
      <c r="I632" s="31"/>
      <c r="J632" s="32"/>
      <c r="K632" s="30"/>
      <c r="L632" s="31"/>
      <c r="M632" s="32"/>
      <c r="N632" s="33"/>
      <c r="O632" s="34"/>
      <c r="P632" s="34"/>
      <c r="Q632"/>
      <c r="R632"/>
      <c r="S632" s="48"/>
      <c r="T632" s="35"/>
      <c r="U632" s="35"/>
      <c r="V632" s="35"/>
      <c r="W632" s="35"/>
      <c r="X632" s="35"/>
      <c r="Y632" s="35"/>
      <c r="Z632" s="35"/>
      <c r="AA632" s="35"/>
      <c r="AB632" s="35"/>
      <c r="AC632" s="35"/>
      <c r="AF632"/>
      <c r="AG632"/>
      <c r="AH632" s="41"/>
      <c r="AJ632"/>
    </row>
    <row r="633" spans="1:36" ht="15" x14ac:dyDescent="0.25">
      <c r="A633"/>
      <c r="B633"/>
      <c r="C633"/>
      <c r="D633" s="29"/>
      <c r="E633" s="30"/>
      <c r="F633" s="31"/>
      <c r="G633" s="32"/>
      <c r="H633" s="30"/>
      <c r="I633" s="31"/>
      <c r="J633" s="32"/>
      <c r="K633" s="30"/>
      <c r="L633" s="31"/>
      <c r="M633" s="32"/>
      <c r="N633" s="33"/>
      <c r="O633" s="34"/>
      <c r="P633" s="34"/>
      <c r="Q633"/>
      <c r="R633"/>
      <c r="S633" s="48"/>
      <c r="T633" s="35"/>
      <c r="U633" s="35"/>
      <c r="V633" s="35"/>
      <c r="W633" s="35"/>
      <c r="X633" s="35"/>
      <c r="Y633" s="35"/>
      <c r="Z633" s="35"/>
      <c r="AA633" s="35"/>
      <c r="AB633" s="35"/>
      <c r="AC633" s="35"/>
      <c r="AF633"/>
      <c r="AG633"/>
      <c r="AH633" s="41"/>
      <c r="AJ633"/>
    </row>
    <row r="634" spans="1:36" ht="15" x14ac:dyDescent="0.25">
      <c r="A634"/>
      <c r="B634"/>
      <c r="C634"/>
      <c r="D634" s="29"/>
      <c r="E634" s="30"/>
      <c r="F634" s="31"/>
      <c r="G634" s="32"/>
      <c r="H634" s="30"/>
      <c r="I634" s="31"/>
      <c r="J634" s="32"/>
      <c r="K634" s="30"/>
      <c r="L634" s="31"/>
      <c r="M634" s="32"/>
      <c r="N634" s="33"/>
      <c r="O634" s="34"/>
      <c r="P634" s="34"/>
      <c r="Q634"/>
      <c r="R634"/>
      <c r="S634" s="48"/>
      <c r="T634" s="35"/>
      <c r="U634" s="35"/>
      <c r="V634" s="35"/>
      <c r="W634" s="35"/>
      <c r="X634" s="35"/>
      <c r="Y634" s="35"/>
      <c r="Z634" s="35"/>
      <c r="AA634" s="35"/>
      <c r="AB634" s="35"/>
      <c r="AC634" s="35"/>
      <c r="AF634"/>
      <c r="AG634"/>
      <c r="AH634" s="41"/>
      <c r="AJ634"/>
    </row>
    <row r="635" spans="1:36" s="35" customFormat="1" ht="15" x14ac:dyDescent="0.25">
      <c r="A635"/>
      <c r="B635"/>
      <c r="C635"/>
      <c r="D635" s="29"/>
      <c r="E635" s="30"/>
      <c r="F635" s="31"/>
      <c r="G635" s="32"/>
      <c r="H635" s="30"/>
      <c r="I635" s="31"/>
      <c r="J635" s="32"/>
      <c r="K635" s="30"/>
      <c r="L635" s="31"/>
      <c r="M635" s="32"/>
      <c r="N635" s="33"/>
      <c r="O635" s="34"/>
      <c r="P635" s="34"/>
      <c r="Q635"/>
      <c r="R635"/>
      <c r="S635" s="48"/>
      <c r="AD635" s="36"/>
      <c r="AE635" s="36"/>
      <c r="AF635"/>
      <c r="AG635"/>
      <c r="AH635" s="41"/>
      <c r="AI635" s="36"/>
      <c r="AJ635"/>
    </row>
    <row r="636" spans="1:36" ht="15" x14ac:dyDescent="0.25">
      <c r="A636"/>
      <c r="B636"/>
      <c r="C636"/>
      <c r="D636" s="29"/>
      <c r="E636" s="30"/>
      <c r="F636" s="31"/>
      <c r="G636" s="32"/>
      <c r="H636" s="30"/>
      <c r="I636" s="31"/>
      <c r="J636" s="32"/>
      <c r="K636" s="30"/>
      <c r="L636" s="31"/>
      <c r="M636" s="32"/>
      <c r="N636" s="33"/>
      <c r="O636" s="34"/>
      <c r="P636" s="34"/>
      <c r="Q636"/>
      <c r="R636"/>
      <c r="S636" s="48"/>
      <c r="T636" s="35"/>
      <c r="U636" s="35"/>
      <c r="V636" s="35"/>
      <c r="W636" s="35"/>
      <c r="X636" s="35"/>
      <c r="Y636" s="35"/>
      <c r="Z636" s="35"/>
      <c r="AA636" s="35"/>
      <c r="AB636" s="35"/>
      <c r="AC636" s="35"/>
      <c r="AF636"/>
      <c r="AG636"/>
      <c r="AH636" s="41"/>
      <c r="AJ636"/>
    </row>
    <row r="637" spans="1:36" ht="15" x14ac:dyDescent="0.25">
      <c r="A637"/>
      <c r="B637"/>
      <c r="C637"/>
      <c r="D637" s="29"/>
      <c r="E637" s="30"/>
      <c r="F637" s="31"/>
      <c r="G637" s="32"/>
      <c r="H637" s="30"/>
      <c r="I637" s="31"/>
      <c r="J637" s="32"/>
      <c r="K637" s="30"/>
      <c r="L637" s="31"/>
      <c r="M637" s="32"/>
      <c r="N637" s="33"/>
      <c r="O637" s="34"/>
      <c r="P637" s="34"/>
      <c r="Q637"/>
      <c r="R637"/>
      <c r="S637" s="48"/>
      <c r="T637" s="35"/>
      <c r="U637" s="35"/>
      <c r="V637" s="35"/>
      <c r="W637" s="35"/>
      <c r="X637" s="35"/>
      <c r="Y637" s="35"/>
      <c r="Z637" s="35"/>
      <c r="AA637" s="35"/>
      <c r="AB637" s="35"/>
      <c r="AC637" s="35"/>
      <c r="AF637"/>
      <c r="AG637"/>
      <c r="AH637" s="41"/>
      <c r="AJ637"/>
    </row>
    <row r="638" spans="1:36" ht="15" x14ac:dyDescent="0.25">
      <c r="A638"/>
      <c r="B638"/>
      <c r="C638"/>
      <c r="D638" s="29"/>
      <c r="E638" s="30"/>
      <c r="F638" s="31"/>
      <c r="G638" s="32"/>
      <c r="H638" s="30"/>
      <c r="I638" s="31"/>
      <c r="J638" s="32"/>
      <c r="K638" s="30"/>
      <c r="L638" s="31"/>
      <c r="M638" s="32"/>
      <c r="N638" s="33"/>
      <c r="O638" s="34"/>
      <c r="P638" s="34"/>
      <c r="Q638"/>
      <c r="R638"/>
      <c r="S638" s="48"/>
      <c r="T638" s="35"/>
      <c r="U638" s="35"/>
      <c r="V638" s="35"/>
      <c r="W638" s="35"/>
      <c r="X638" s="35"/>
      <c r="Y638" s="35"/>
      <c r="Z638" s="35"/>
      <c r="AA638" s="35"/>
      <c r="AB638" s="35"/>
      <c r="AC638" s="35"/>
      <c r="AF638"/>
      <c r="AG638"/>
      <c r="AH638" s="41"/>
      <c r="AJ638"/>
    </row>
    <row r="639" spans="1:36" s="35" customFormat="1" ht="15" x14ac:dyDescent="0.25">
      <c r="A639"/>
      <c r="B639"/>
      <c r="C639"/>
      <c r="D639" s="29"/>
      <c r="E639" s="30"/>
      <c r="F639" s="31"/>
      <c r="G639" s="32"/>
      <c r="H639" s="30"/>
      <c r="I639" s="31"/>
      <c r="J639" s="32"/>
      <c r="K639" s="30"/>
      <c r="L639" s="31"/>
      <c r="M639" s="32"/>
      <c r="N639" s="33"/>
      <c r="O639" s="34"/>
      <c r="P639" s="34"/>
      <c r="Q639"/>
      <c r="R639"/>
      <c r="S639" s="48"/>
      <c r="AD639" s="36"/>
      <c r="AE639" s="36"/>
      <c r="AF639"/>
      <c r="AG639"/>
      <c r="AH639" s="41"/>
      <c r="AI639" s="36"/>
      <c r="AJ639"/>
    </row>
    <row r="640" spans="1:36" ht="15" x14ac:dyDescent="0.25">
      <c r="A640"/>
      <c r="B640"/>
      <c r="C640"/>
      <c r="D640" s="29"/>
      <c r="E640" s="30"/>
      <c r="F640" s="31"/>
      <c r="G640" s="32"/>
      <c r="H640" s="30"/>
      <c r="I640" s="31"/>
      <c r="J640" s="32"/>
      <c r="K640" s="30"/>
      <c r="L640" s="31"/>
      <c r="M640" s="32"/>
      <c r="N640" s="33"/>
      <c r="O640" s="34"/>
      <c r="P640" s="34"/>
      <c r="Q640"/>
      <c r="R640"/>
      <c r="S640" s="48"/>
      <c r="T640" s="35"/>
      <c r="U640" s="35"/>
      <c r="V640" s="35"/>
      <c r="W640" s="35"/>
      <c r="X640" s="35"/>
      <c r="Y640" s="35"/>
      <c r="Z640" s="35"/>
      <c r="AA640" s="35"/>
      <c r="AB640" s="35"/>
      <c r="AC640" s="35"/>
      <c r="AF640"/>
      <c r="AG640"/>
      <c r="AH640" s="41"/>
      <c r="AJ640"/>
    </row>
    <row r="641" spans="1:36" ht="15" x14ac:dyDescent="0.25">
      <c r="A641"/>
      <c r="B641"/>
      <c r="C641"/>
      <c r="D641" s="29"/>
      <c r="E641" s="30"/>
      <c r="F641" s="31"/>
      <c r="G641" s="32"/>
      <c r="H641" s="30"/>
      <c r="I641" s="31"/>
      <c r="J641" s="32"/>
      <c r="K641" s="30"/>
      <c r="L641" s="31"/>
      <c r="M641" s="32"/>
      <c r="N641" s="33"/>
      <c r="O641" s="34"/>
      <c r="P641" s="34"/>
      <c r="Q641"/>
      <c r="R641"/>
      <c r="S641" s="48"/>
      <c r="T641" s="35"/>
      <c r="U641" s="35"/>
      <c r="V641" s="35"/>
      <c r="W641" s="35"/>
      <c r="X641" s="35"/>
      <c r="Y641" s="35"/>
      <c r="Z641" s="35"/>
      <c r="AA641" s="35"/>
      <c r="AB641" s="35"/>
      <c r="AC641" s="35"/>
      <c r="AF641"/>
      <c r="AG641"/>
      <c r="AH641" s="41"/>
      <c r="AJ641"/>
    </row>
    <row r="642" spans="1:36" ht="15" x14ac:dyDescent="0.25">
      <c r="A642"/>
      <c r="B642"/>
      <c r="C642"/>
      <c r="D642" s="29"/>
      <c r="E642" s="30"/>
      <c r="F642" s="31"/>
      <c r="G642" s="32"/>
      <c r="H642" s="30"/>
      <c r="I642" s="31"/>
      <c r="J642" s="32"/>
      <c r="K642" s="30"/>
      <c r="L642" s="31"/>
      <c r="M642" s="32"/>
      <c r="N642" s="33"/>
      <c r="O642" s="34"/>
      <c r="P642" s="34"/>
      <c r="Q642"/>
      <c r="R642"/>
      <c r="S642" s="48"/>
      <c r="T642" s="35"/>
      <c r="U642" s="35"/>
      <c r="V642" s="35"/>
      <c r="W642" s="35"/>
      <c r="X642" s="35"/>
      <c r="Y642" s="35"/>
      <c r="Z642" s="35"/>
      <c r="AA642" s="35"/>
      <c r="AB642" s="35"/>
      <c r="AC642" s="35"/>
      <c r="AF642"/>
      <c r="AG642"/>
      <c r="AH642" s="41"/>
      <c r="AJ642"/>
    </row>
    <row r="643" spans="1:36" ht="15" x14ac:dyDescent="0.25">
      <c r="A643"/>
      <c r="B643"/>
      <c r="C643"/>
      <c r="D643" s="29"/>
      <c r="E643" s="30"/>
      <c r="F643" s="31"/>
      <c r="G643" s="32"/>
      <c r="H643" s="30"/>
      <c r="I643" s="31"/>
      <c r="J643" s="32"/>
      <c r="K643" s="30"/>
      <c r="L643" s="31"/>
      <c r="M643" s="32"/>
      <c r="N643" s="33"/>
      <c r="O643" s="34"/>
      <c r="P643" s="34"/>
      <c r="Q643"/>
      <c r="R643"/>
      <c r="S643" s="48"/>
      <c r="T643" s="35"/>
      <c r="U643" s="35"/>
      <c r="V643" s="35"/>
      <c r="W643" s="35"/>
      <c r="X643" s="35"/>
      <c r="Y643" s="35"/>
      <c r="Z643" s="35"/>
      <c r="AA643" s="35"/>
      <c r="AB643" s="35"/>
      <c r="AC643" s="35"/>
      <c r="AF643"/>
      <c r="AG643"/>
      <c r="AH643" s="41"/>
      <c r="AJ643"/>
    </row>
    <row r="644" spans="1:36" ht="15" x14ac:dyDescent="0.25">
      <c r="A644"/>
      <c r="B644"/>
      <c r="C644"/>
      <c r="D644" s="29"/>
      <c r="E644" s="30"/>
      <c r="F644" s="31"/>
      <c r="G644" s="32"/>
      <c r="H644" s="30"/>
      <c r="I644" s="31"/>
      <c r="J644" s="32"/>
      <c r="K644" s="30"/>
      <c r="L644" s="31"/>
      <c r="M644" s="32"/>
      <c r="N644" s="33"/>
      <c r="O644" s="34"/>
      <c r="P644" s="34"/>
      <c r="Q644"/>
      <c r="R644"/>
      <c r="S644" s="48"/>
      <c r="T644" s="35"/>
      <c r="U644" s="35"/>
      <c r="V644" s="35"/>
      <c r="W644" s="35"/>
      <c r="X644" s="35"/>
      <c r="Y644" s="35"/>
      <c r="Z644" s="35"/>
      <c r="AA644" s="35"/>
      <c r="AB644" s="35"/>
      <c r="AC644" s="35"/>
      <c r="AF644"/>
      <c r="AG644"/>
      <c r="AH644" s="41"/>
      <c r="AJ644"/>
    </row>
    <row r="645" spans="1:36" ht="15" x14ac:dyDescent="0.25">
      <c r="A645"/>
      <c r="B645"/>
      <c r="C645"/>
      <c r="D645" s="29"/>
      <c r="E645" s="30"/>
      <c r="F645" s="31"/>
      <c r="G645" s="32"/>
      <c r="H645" s="30"/>
      <c r="I645" s="31"/>
      <c r="J645" s="32"/>
      <c r="K645" s="30"/>
      <c r="L645" s="31"/>
      <c r="M645" s="32"/>
      <c r="N645" s="33"/>
      <c r="O645" s="34"/>
      <c r="P645" s="34"/>
      <c r="Q645"/>
      <c r="R645"/>
      <c r="S645" s="48"/>
      <c r="T645" s="35"/>
      <c r="U645" s="35"/>
      <c r="V645" s="35"/>
      <c r="W645" s="35"/>
      <c r="X645" s="35"/>
      <c r="Y645" s="35"/>
      <c r="Z645" s="35"/>
      <c r="AA645" s="35"/>
      <c r="AB645" s="35"/>
      <c r="AC645" s="35"/>
      <c r="AF645"/>
      <c r="AG645"/>
      <c r="AH645" s="41"/>
      <c r="AJ645"/>
    </row>
    <row r="646" spans="1:36" ht="15" x14ac:dyDescent="0.25">
      <c r="A646"/>
      <c r="B646"/>
      <c r="C646"/>
      <c r="D646" s="29"/>
      <c r="E646" s="30"/>
      <c r="F646" s="31"/>
      <c r="G646" s="32"/>
      <c r="H646" s="30"/>
      <c r="I646" s="31"/>
      <c r="J646" s="32"/>
      <c r="K646" s="30"/>
      <c r="L646" s="31"/>
      <c r="M646" s="32"/>
      <c r="N646" s="33"/>
      <c r="O646" s="34"/>
      <c r="P646" s="34"/>
      <c r="Q646"/>
      <c r="R646"/>
      <c r="S646" s="48"/>
      <c r="T646" s="35"/>
      <c r="U646" s="35"/>
      <c r="V646" s="35"/>
      <c r="W646" s="35"/>
      <c r="X646" s="35"/>
      <c r="Y646" s="35"/>
      <c r="Z646" s="35"/>
      <c r="AA646" s="35"/>
      <c r="AB646" s="35"/>
      <c r="AC646" s="35"/>
      <c r="AF646"/>
      <c r="AG646"/>
      <c r="AH646" s="41"/>
      <c r="AJ646"/>
    </row>
    <row r="647" spans="1:36" s="35" customFormat="1" ht="15" x14ac:dyDescent="0.25">
      <c r="A647" s="28"/>
      <c r="B647" s="28"/>
      <c r="C647" s="28"/>
      <c r="D647" s="29"/>
      <c r="E647" s="30"/>
      <c r="F647" s="31"/>
      <c r="G647" s="32"/>
      <c r="H647" s="30"/>
      <c r="I647" s="31"/>
      <c r="J647" s="32"/>
      <c r="K647" s="30"/>
      <c r="L647" s="31"/>
      <c r="M647" s="32"/>
      <c r="N647" s="33"/>
      <c r="O647" s="34"/>
      <c r="P647" s="34"/>
      <c r="Q647" s="28"/>
      <c r="R647" s="28"/>
      <c r="S647" s="49"/>
      <c r="AD647" s="36"/>
      <c r="AE647" s="36"/>
      <c r="AF647" s="28"/>
      <c r="AG647" s="28"/>
      <c r="AH647" s="41"/>
      <c r="AI647" s="36"/>
      <c r="AJ647" s="28"/>
    </row>
    <row r="648" spans="1:36" ht="15" x14ac:dyDescent="0.25">
      <c r="A648"/>
      <c r="B648"/>
      <c r="C648"/>
      <c r="D648" s="29"/>
      <c r="E648" s="30"/>
      <c r="F648" s="31"/>
      <c r="G648" s="32"/>
      <c r="H648" s="30"/>
      <c r="I648" s="31"/>
      <c r="J648" s="32"/>
      <c r="K648" s="30"/>
      <c r="L648" s="31"/>
      <c r="M648" s="32"/>
      <c r="N648" s="33"/>
      <c r="O648" s="34"/>
      <c r="P648" s="34"/>
      <c r="Q648"/>
      <c r="R648"/>
      <c r="S648" s="48"/>
      <c r="T648" s="35"/>
      <c r="U648" s="35"/>
      <c r="V648" s="35"/>
      <c r="W648" s="35"/>
      <c r="X648" s="35"/>
      <c r="Y648" s="35"/>
      <c r="Z648" s="35"/>
      <c r="AA648" s="35"/>
      <c r="AB648" s="35"/>
      <c r="AC648" s="35"/>
      <c r="AF648"/>
      <c r="AG648"/>
      <c r="AH648" s="41"/>
      <c r="AJ648"/>
    </row>
    <row r="649" spans="1:36" ht="15" x14ac:dyDescent="0.25">
      <c r="A649"/>
      <c r="B649"/>
      <c r="C649"/>
      <c r="D649" s="29"/>
      <c r="E649" s="30"/>
      <c r="F649" s="31"/>
      <c r="G649" s="32"/>
      <c r="H649" s="30"/>
      <c r="I649" s="31"/>
      <c r="J649" s="32"/>
      <c r="K649" s="30"/>
      <c r="L649" s="31"/>
      <c r="M649" s="32"/>
      <c r="N649" s="33"/>
      <c r="O649" s="34"/>
      <c r="P649" s="34"/>
      <c r="Q649"/>
      <c r="R649"/>
      <c r="S649" s="48"/>
      <c r="T649" s="35"/>
      <c r="U649" s="35"/>
      <c r="V649" s="35"/>
      <c r="W649" s="35"/>
      <c r="X649" s="35"/>
      <c r="Y649" s="35"/>
      <c r="Z649" s="35"/>
      <c r="AA649" s="35"/>
      <c r="AB649" s="35"/>
      <c r="AC649" s="35"/>
      <c r="AF649"/>
      <c r="AG649"/>
      <c r="AH649" s="41"/>
      <c r="AJ649"/>
    </row>
    <row r="650" spans="1:36" ht="15" x14ac:dyDescent="0.25">
      <c r="A650"/>
      <c r="B650"/>
      <c r="C650"/>
      <c r="D650" s="29"/>
      <c r="E650" s="30"/>
      <c r="F650" s="31"/>
      <c r="G650" s="32"/>
      <c r="H650" s="30"/>
      <c r="I650" s="31"/>
      <c r="J650" s="32"/>
      <c r="K650" s="30"/>
      <c r="L650" s="31"/>
      <c r="M650" s="32"/>
      <c r="N650" s="33"/>
      <c r="O650" s="34"/>
      <c r="P650" s="34"/>
      <c r="Q650"/>
      <c r="R650"/>
      <c r="S650" s="48"/>
      <c r="T650" s="35"/>
      <c r="U650" s="35"/>
      <c r="V650" s="35"/>
      <c r="W650" s="35"/>
      <c r="X650" s="35"/>
      <c r="Y650" s="35"/>
      <c r="Z650" s="35"/>
      <c r="AA650" s="35"/>
      <c r="AB650" s="35"/>
      <c r="AC650" s="35"/>
      <c r="AF650"/>
      <c r="AG650"/>
      <c r="AH650" s="41"/>
      <c r="AJ650"/>
    </row>
    <row r="651" spans="1:36" ht="15" x14ac:dyDescent="0.25">
      <c r="A651"/>
      <c r="B651"/>
      <c r="C651"/>
      <c r="D651" s="29"/>
      <c r="E651" s="30"/>
      <c r="F651" s="31"/>
      <c r="G651" s="32"/>
      <c r="H651" s="30"/>
      <c r="I651" s="31"/>
      <c r="J651" s="32"/>
      <c r="K651" s="30"/>
      <c r="L651" s="31"/>
      <c r="M651" s="32"/>
      <c r="N651" s="33"/>
      <c r="O651" s="34"/>
      <c r="P651" s="34"/>
      <c r="Q651"/>
      <c r="R651"/>
      <c r="S651" s="48"/>
      <c r="T651" s="35"/>
      <c r="U651" s="35"/>
      <c r="V651" s="35"/>
      <c r="W651" s="35"/>
      <c r="X651" s="35"/>
      <c r="Y651" s="35"/>
      <c r="Z651" s="35"/>
      <c r="AA651" s="35"/>
      <c r="AB651" s="35"/>
      <c r="AC651" s="35"/>
      <c r="AF651"/>
      <c r="AG651"/>
      <c r="AH651" s="41"/>
      <c r="AJ651"/>
    </row>
    <row r="652" spans="1:36" ht="15" x14ac:dyDescent="0.25">
      <c r="A652"/>
      <c r="B652"/>
      <c r="C652"/>
      <c r="D652" s="29"/>
      <c r="E652" s="30"/>
      <c r="F652" s="31"/>
      <c r="G652" s="32"/>
      <c r="H652" s="30"/>
      <c r="I652" s="31"/>
      <c r="J652" s="32"/>
      <c r="K652" s="30"/>
      <c r="L652" s="31"/>
      <c r="M652" s="32"/>
      <c r="N652" s="33"/>
      <c r="O652" s="34"/>
      <c r="P652" s="34"/>
      <c r="Q652"/>
      <c r="R652"/>
      <c r="S652" s="48"/>
      <c r="T652" s="35"/>
      <c r="U652" s="35"/>
      <c r="V652" s="35"/>
      <c r="W652" s="35"/>
      <c r="X652" s="35"/>
      <c r="Y652" s="35"/>
      <c r="Z652" s="35"/>
      <c r="AA652" s="35"/>
      <c r="AB652" s="35"/>
      <c r="AC652" s="35"/>
      <c r="AF652"/>
      <c r="AG652"/>
      <c r="AH652" s="41"/>
      <c r="AJ652"/>
    </row>
    <row r="653" spans="1:36" ht="15" x14ac:dyDescent="0.25">
      <c r="A653"/>
      <c r="B653"/>
      <c r="C653"/>
      <c r="D653" s="29"/>
      <c r="E653" s="30"/>
      <c r="F653" s="31"/>
      <c r="G653" s="32"/>
      <c r="H653" s="30"/>
      <c r="I653" s="31"/>
      <c r="J653" s="32"/>
      <c r="K653" s="30"/>
      <c r="L653" s="31"/>
      <c r="M653" s="32"/>
      <c r="N653" s="33"/>
      <c r="O653" s="34"/>
      <c r="P653" s="34"/>
      <c r="Q653"/>
      <c r="R653"/>
      <c r="S653" s="48"/>
      <c r="T653" s="35"/>
      <c r="U653" s="35"/>
      <c r="V653" s="35"/>
      <c r="W653" s="35"/>
      <c r="X653" s="35"/>
      <c r="Y653" s="35"/>
      <c r="Z653" s="35"/>
      <c r="AA653" s="35"/>
      <c r="AB653" s="35"/>
      <c r="AC653" s="35"/>
      <c r="AF653"/>
      <c r="AG653"/>
      <c r="AH653" s="41"/>
      <c r="AJ653"/>
    </row>
    <row r="654" spans="1:36" ht="15" x14ac:dyDescent="0.25">
      <c r="A654"/>
      <c r="B654"/>
      <c r="C654"/>
      <c r="D654" s="29"/>
      <c r="E654" s="30"/>
      <c r="F654" s="31"/>
      <c r="G654" s="32"/>
      <c r="H654" s="30"/>
      <c r="I654" s="31"/>
      <c r="J654" s="32"/>
      <c r="K654" s="30"/>
      <c r="L654" s="31"/>
      <c r="M654" s="32"/>
      <c r="N654" s="33"/>
      <c r="O654" s="34"/>
      <c r="P654" s="34"/>
      <c r="Q654"/>
      <c r="R654"/>
      <c r="S654" s="48"/>
      <c r="T654" s="35"/>
      <c r="U654" s="35"/>
      <c r="V654" s="35"/>
      <c r="W654" s="35"/>
      <c r="X654" s="35"/>
      <c r="Y654" s="35"/>
      <c r="Z654" s="35"/>
      <c r="AA654" s="35"/>
      <c r="AB654" s="35"/>
      <c r="AC654" s="35"/>
      <c r="AF654"/>
      <c r="AG654"/>
      <c r="AH654" s="41"/>
      <c r="AJ654"/>
    </row>
    <row r="655" spans="1:36" ht="15" x14ac:dyDescent="0.25">
      <c r="A655"/>
      <c r="B655"/>
      <c r="C655"/>
      <c r="D655" s="29"/>
      <c r="E655" s="30"/>
      <c r="F655" s="31"/>
      <c r="G655" s="32"/>
      <c r="H655" s="30"/>
      <c r="I655" s="31"/>
      <c r="J655" s="32"/>
      <c r="K655" s="30"/>
      <c r="L655" s="31"/>
      <c r="M655" s="32"/>
      <c r="N655" s="33"/>
      <c r="O655" s="34"/>
      <c r="P655" s="34"/>
      <c r="Q655"/>
      <c r="R655"/>
      <c r="S655" s="48"/>
      <c r="T655" s="35"/>
      <c r="U655" s="35"/>
      <c r="V655" s="35"/>
      <c r="W655" s="35"/>
      <c r="X655" s="35"/>
      <c r="Y655" s="35"/>
      <c r="Z655" s="35"/>
      <c r="AA655" s="35"/>
      <c r="AB655" s="35"/>
      <c r="AC655" s="35"/>
      <c r="AF655"/>
      <c r="AG655"/>
      <c r="AH655" s="41"/>
      <c r="AJ655"/>
    </row>
    <row r="656" spans="1:36" ht="15" x14ac:dyDescent="0.25">
      <c r="A656"/>
      <c r="B656"/>
      <c r="C656"/>
      <c r="D656" s="29"/>
      <c r="E656" s="30"/>
      <c r="F656" s="31"/>
      <c r="G656" s="32"/>
      <c r="H656" s="30"/>
      <c r="I656" s="31"/>
      <c r="J656" s="32"/>
      <c r="K656" s="30"/>
      <c r="L656" s="31"/>
      <c r="M656" s="32"/>
      <c r="N656" s="33"/>
      <c r="O656" s="34"/>
      <c r="P656" s="34"/>
      <c r="Q656"/>
      <c r="R656"/>
      <c r="S656" s="48"/>
      <c r="T656" s="35"/>
      <c r="U656" s="35"/>
      <c r="V656" s="35"/>
      <c r="W656" s="35"/>
      <c r="X656" s="35"/>
      <c r="Y656" s="35"/>
      <c r="Z656" s="35"/>
      <c r="AA656" s="35"/>
      <c r="AB656" s="35"/>
      <c r="AC656" s="35"/>
      <c r="AF656"/>
      <c r="AG656"/>
      <c r="AH656" s="41"/>
      <c r="AJ656"/>
    </row>
    <row r="657" spans="1:36" ht="15" x14ac:dyDescent="0.25">
      <c r="A657"/>
      <c r="B657"/>
      <c r="C657"/>
      <c r="D657" s="29"/>
      <c r="E657" s="30"/>
      <c r="F657" s="31"/>
      <c r="G657" s="32"/>
      <c r="H657" s="30"/>
      <c r="I657" s="31"/>
      <c r="J657" s="32"/>
      <c r="K657" s="30"/>
      <c r="L657" s="31"/>
      <c r="M657" s="32"/>
      <c r="N657" s="33"/>
      <c r="O657" s="34"/>
      <c r="P657" s="34"/>
      <c r="Q657"/>
      <c r="R657"/>
      <c r="S657" s="48"/>
      <c r="T657" s="35"/>
      <c r="U657" s="35"/>
      <c r="V657" s="35"/>
      <c r="W657" s="35"/>
      <c r="X657" s="35"/>
      <c r="Y657" s="35"/>
      <c r="Z657" s="35"/>
      <c r="AA657" s="35"/>
      <c r="AB657" s="35"/>
      <c r="AC657" s="35"/>
      <c r="AF657"/>
      <c r="AG657"/>
      <c r="AH657" s="41"/>
      <c r="AJ657"/>
    </row>
    <row r="658" spans="1:36" ht="15" x14ac:dyDescent="0.25">
      <c r="A658"/>
      <c r="B658"/>
      <c r="C658"/>
      <c r="D658" s="29"/>
      <c r="E658" s="30"/>
      <c r="F658" s="31"/>
      <c r="G658" s="32"/>
      <c r="H658" s="30"/>
      <c r="I658" s="31"/>
      <c r="J658" s="32"/>
      <c r="K658" s="30"/>
      <c r="L658" s="31"/>
      <c r="M658" s="32"/>
      <c r="N658" s="33"/>
      <c r="O658" s="34"/>
      <c r="P658" s="34"/>
      <c r="Q658"/>
      <c r="R658"/>
      <c r="S658" s="48"/>
      <c r="T658" s="35"/>
      <c r="U658" s="35"/>
      <c r="V658" s="35"/>
      <c r="W658" s="35"/>
      <c r="X658" s="35"/>
      <c r="Y658" s="35"/>
      <c r="Z658" s="35"/>
      <c r="AA658" s="35"/>
      <c r="AB658" s="35"/>
      <c r="AC658" s="35"/>
      <c r="AF658"/>
      <c r="AG658"/>
      <c r="AH658" s="41"/>
      <c r="AJ658"/>
    </row>
    <row r="659" spans="1:36" ht="15" x14ac:dyDescent="0.25">
      <c r="A659"/>
      <c r="B659"/>
      <c r="C659"/>
      <c r="D659" s="29"/>
      <c r="E659" s="30"/>
      <c r="F659" s="31"/>
      <c r="G659" s="32"/>
      <c r="H659" s="30"/>
      <c r="I659" s="31"/>
      <c r="J659" s="32"/>
      <c r="K659" s="30"/>
      <c r="L659" s="31"/>
      <c r="M659" s="32"/>
      <c r="N659" s="33"/>
      <c r="O659" s="34"/>
      <c r="P659" s="34"/>
      <c r="Q659"/>
      <c r="R659"/>
      <c r="S659" s="48"/>
      <c r="T659" s="35"/>
      <c r="U659" s="35"/>
      <c r="V659" s="35"/>
      <c r="W659" s="35"/>
      <c r="X659" s="35"/>
      <c r="Y659" s="35"/>
      <c r="Z659" s="35"/>
      <c r="AA659" s="35"/>
      <c r="AB659" s="35"/>
      <c r="AC659" s="35"/>
      <c r="AF659"/>
      <c r="AG659"/>
      <c r="AH659" s="41"/>
      <c r="AJ659"/>
    </row>
    <row r="660" spans="1:36" ht="15" x14ac:dyDescent="0.25">
      <c r="A660"/>
      <c r="B660"/>
      <c r="C660"/>
      <c r="D660" s="29"/>
      <c r="E660" s="30"/>
      <c r="F660" s="31"/>
      <c r="G660" s="32"/>
      <c r="H660" s="30"/>
      <c r="I660" s="31"/>
      <c r="J660" s="32"/>
      <c r="K660" s="30"/>
      <c r="L660" s="31"/>
      <c r="M660" s="32"/>
      <c r="N660" s="33"/>
      <c r="O660" s="34"/>
      <c r="P660" s="34"/>
      <c r="Q660"/>
      <c r="R660"/>
      <c r="S660" s="48"/>
      <c r="T660" s="35"/>
      <c r="U660" s="35"/>
      <c r="V660" s="35"/>
      <c r="W660" s="35"/>
      <c r="X660" s="35"/>
      <c r="Y660" s="35"/>
      <c r="Z660" s="35"/>
      <c r="AA660" s="35"/>
      <c r="AB660" s="35"/>
      <c r="AC660" s="35"/>
      <c r="AF660"/>
      <c r="AG660"/>
      <c r="AH660" s="41"/>
      <c r="AJ660"/>
    </row>
    <row r="661" spans="1:36" ht="15" x14ac:dyDescent="0.25">
      <c r="A661"/>
      <c r="B661"/>
      <c r="C661"/>
      <c r="D661" s="29"/>
      <c r="E661" s="30"/>
      <c r="F661" s="31"/>
      <c r="G661" s="32"/>
      <c r="H661" s="30"/>
      <c r="I661" s="31"/>
      <c r="J661" s="32"/>
      <c r="K661" s="30"/>
      <c r="L661" s="31"/>
      <c r="M661" s="32"/>
      <c r="N661" s="33"/>
      <c r="O661" s="34"/>
      <c r="P661" s="34"/>
      <c r="Q661"/>
      <c r="R661"/>
      <c r="S661" s="48"/>
      <c r="T661" s="35"/>
      <c r="U661" s="35"/>
      <c r="V661" s="35"/>
      <c r="W661" s="35"/>
      <c r="X661" s="35"/>
      <c r="Y661" s="35"/>
      <c r="Z661" s="35"/>
      <c r="AA661" s="35"/>
      <c r="AB661" s="35"/>
      <c r="AC661" s="35"/>
      <c r="AF661"/>
      <c r="AG661"/>
      <c r="AH661" s="41"/>
      <c r="AJ661"/>
    </row>
    <row r="662" spans="1:36" ht="15" x14ac:dyDescent="0.25">
      <c r="A662"/>
      <c r="B662"/>
      <c r="C662"/>
      <c r="D662" s="29"/>
      <c r="E662" s="30"/>
      <c r="F662" s="31"/>
      <c r="G662" s="32"/>
      <c r="H662" s="30"/>
      <c r="I662" s="31"/>
      <c r="J662" s="32"/>
      <c r="K662" s="30"/>
      <c r="L662" s="31"/>
      <c r="M662" s="32"/>
      <c r="N662" s="33"/>
      <c r="O662" s="34"/>
      <c r="P662" s="34"/>
      <c r="Q662"/>
      <c r="R662"/>
      <c r="S662" s="48"/>
      <c r="T662" s="35"/>
      <c r="U662" s="35"/>
      <c r="V662" s="35"/>
      <c r="W662" s="35"/>
      <c r="X662" s="35"/>
      <c r="Y662" s="35"/>
      <c r="Z662" s="35"/>
      <c r="AA662" s="35"/>
      <c r="AB662" s="35"/>
      <c r="AC662" s="35"/>
      <c r="AF662"/>
      <c r="AG662"/>
      <c r="AH662" s="41"/>
      <c r="AJ662"/>
    </row>
    <row r="663" spans="1:36" ht="15" x14ac:dyDescent="0.25">
      <c r="A663"/>
      <c r="B663"/>
      <c r="C663"/>
      <c r="D663" s="29"/>
      <c r="E663" s="30"/>
      <c r="F663" s="31"/>
      <c r="G663" s="32"/>
      <c r="H663" s="30"/>
      <c r="I663" s="31"/>
      <c r="J663" s="32"/>
      <c r="K663" s="30"/>
      <c r="L663" s="31"/>
      <c r="M663" s="32"/>
      <c r="N663" s="33"/>
      <c r="O663" s="34"/>
      <c r="P663" s="34"/>
      <c r="Q663"/>
      <c r="R663"/>
      <c r="S663" s="48"/>
      <c r="T663" s="35"/>
      <c r="U663" s="35"/>
      <c r="V663" s="35"/>
      <c r="W663" s="35"/>
      <c r="X663" s="35"/>
      <c r="Y663" s="35"/>
      <c r="Z663" s="35"/>
      <c r="AA663" s="35"/>
      <c r="AB663" s="35"/>
      <c r="AC663" s="35"/>
      <c r="AF663"/>
      <c r="AG663"/>
      <c r="AH663" s="41"/>
      <c r="AJ663"/>
    </row>
    <row r="664" spans="1:36" ht="15" x14ac:dyDescent="0.25">
      <c r="A664"/>
      <c r="B664"/>
      <c r="C664"/>
      <c r="D664" s="29"/>
      <c r="E664" s="30"/>
      <c r="F664" s="31"/>
      <c r="G664" s="32"/>
      <c r="H664" s="30"/>
      <c r="I664" s="31"/>
      <c r="J664" s="32"/>
      <c r="K664" s="30"/>
      <c r="L664" s="31"/>
      <c r="M664" s="32"/>
      <c r="N664" s="33"/>
      <c r="O664" s="34"/>
      <c r="P664" s="34"/>
      <c r="Q664"/>
      <c r="R664"/>
      <c r="S664" s="48"/>
      <c r="T664" s="35"/>
      <c r="U664" s="35"/>
      <c r="V664" s="35"/>
      <c r="W664" s="35"/>
      <c r="X664" s="35"/>
      <c r="Y664" s="35"/>
      <c r="Z664" s="35"/>
      <c r="AA664" s="35"/>
      <c r="AB664" s="35"/>
      <c r="AC664" s="35"/>
      <c r="AF664"/>
      <c r="AG664"/>
      <c r="AH664" s="41"/>
      <c r="AJ664"/>
    </row>
    <row r="665" spans="1:36" ht="15" x14ac:dyDescent="0.25">
      <c r="A665"/>
      <c r="B665"/>
      <c r="C665"/>
      <c r="D665" s="29"/>
      <c r="E665" s="30"/>
      <c r="F665" s="31"/>
      <c r="G665" s="32"/>
      <c r="H665" s="30"/>
      <c r="I665" s="31"/>
      <c r="J665" s="32"/>
      <c r="K665" s="30"/>
      <c r="L665" s="31"/>
      <c r="M665" s="32"/>
      <c r="N665" s="33"/>
      <c r="O665" s="34"/>
      <c r="P665" s="34"/>
      <c r="Q665"/>
      <c r="R665"/>
      <c r="S665" s="48"/>
      <c r="T665" s="35"/>
      <c r="U665" s="35"/>
      <c r="V665" s="35"/>
      <c r="W665" s="35"/>
      <c r="X665" s="35"/>
      <c r="Y665" s="35"/>
      <c r="Z665" s="35"/>
      <c r="AA665" s="35"/>
      <c r="AB665" s="35"/>
      <c r="AC665" s="35"/>
      <c r="AF665"/>
      <c r="AG665"/>
      <c r="AH665" s="41"/>
      <c r="AJ665"/>
    </row>
    <row r="666" spans="1:36" ht="15" x14ac:dyDescent="0.25">
      <c r="A666"/>
      <c r="B666"/>
      <c r="C666"/>
      <c r="D666" s="29"/>
      <c r="E666" s="30"/>
      <c r="F666" s="31"/>
      <c r="G666" s="32"/>
      <c r="H666" s="30"/>
      <c r="I666" s="31"/>
      <c r="J666" s="32"/>
      <c r="K666" s="30"/>
      <c r="L666" s="31"/>
      <c r="M666" s="32"/>
      <c r="N666" s="33"/>
      <c r="O666" s="34"/>
      <c r="P666" s="34"/>
      <c r="Q666"/>
      <c r="R666"/>
      <c r="S666" s="48"/>
      <c r="T666" s="35"/>
      <c r="U666" s="35"/>
      <c r="V666" s="35"/>
      <c r="W666" s="35"/>
      <c r="X666" s="35"/>
      <c r="Y666" s="35"/>
      <c r="Z666" s="35"/>
      <c r="AA666" s="35"/>
      <c r="AB666" s="35"/>
      <c r="AC666" s="35"/>
      <c r="AF666"/>
      <c r="AG666"/>
      <c r="AH666" s="41"/>
      <c r="AJ666"/>
    </row>
    <row r="667" spans="1:36" s="35" customFormat="1" ht="15" x14ac:dyDescent="0.25">
      <c r="A667"/>
      <c r="B667"/>
      <c r="C667"/>
      <c r="D667" s="29"/>
      <c r="E667" s="30"/>
      <c r="F667" s="31"/>
      <c r="G667" s="32"/>
      <c r="H667" s="30"/>
      <c r="I667" s="31"/>
      <c r="J667" s="32"/>
      <c r="K667" s="30"/>
      <c r="L667" s="31"/>
      <c r="M667" s="32"/>
      <c r="N667" s="33"/>
      <c r="O667" s="34"/>
      <c r="P667" s="34"/>
      <c r="Q667"/>
      <c r="R667"/>
      <c r="S667" s="48"/>
      <c r="AD667" s="36"/>
      <c r="AE667" s="36"/>
      <c r="AF667"/>
      <c r="AG667"/>
      <c r="AH667" s="41"/>
      <c r="AI667" s="36"/>
      <c r="AJ667"/>
    </row>
    <row r="668" spans="1:36" ht="15" x14ac:dyDescent="0.25">
      <c r="A668"/>
      <c r="B668"/>
      <c r="C668"/>
      <c r="D668" s="29"/>
      <c r="E668" s="30"/>
      <c r="F668" s="31"/>
      <c r="G668" s="32"/>
      <c r="H668" s="30"/>
      <c r="I668" s="31"/>
      <c r="J668" s="32"/>
      <c r="K668" s="30"/>
      <c r="L668" s="31"/>
      <c r="M668" s="32"/>
      <c r="N668" s="33"/>
      <c r="O668" s="34"/>
      <c r="P668" s="34"/>
      <c r="Q668"/>
      <c r="R668"/>
      <c r="S668" s="48"/>
      <c r="T668" s="35"/>
      <c r="U668" s="35"/>
      <c r="V668" s="35"/>
      <c r="W668" s="35"/>
      <c r="X668" s="35"/>
      <c r="Y668" s="35"/>
      <c r="Z668" s="35"/>
      <c r="AA668" s="35"/>
      <c r="AB668" s="35"/>
      <c r="AC668" s="35"/>
      <c r="AF668"/>
      <c r="AG668"/>
      <c r="AH668" s="41"/>
      <c r="AJ668"/>
    </row>
    <row r="669" spans="1:36" ht="15" x14ac:dyDescent="0.25">
      <c r="A669"/>
      <c r="B669"/>
      <c r="C669"/>
      <c r="D669" s="29"/>
      <c r="E669" s="30"/>
      <c r="F669" s="31"/>
      <c r="G669" s="32"/>
      <c r="H669" s="30"/>
      <c r="I669" s="31"/>
      <c r="J669" s="32"/>
      <c r="K669" s="30"/>
      <c r="L669" s="31"/>
      <c r="M669" s="32"/>
      <c r="N669" s="33"/>
      <c r="O669" s="34"/>
      <c r="P669" s="34"/>
      <c r="Q669"/>
      <c r="R669"/>
      <c r="S669" s="48"/>
      <c r="T669" s="35"/>
      <c r="U669" s="35"/>
      <c r="V669" s="35"/>
      <c r="W669" s="35"/>
      <c r="X669" s="35"/>
      <c r="Y669" s="35"/>
      <c r="Z669" s="35"/>
      <c r="AA669" s="35"/>
      <c r="AB669" s="35"/>
      <c r="AC669" s="35"/>
      <c r="AF669"/>
      <c r="AG669"/>
      <c r="AH669" s="41"/>
      <c r="AJ669"/>
    </row>
    <row r="670" spans="1:36" ht="15" x14ac:dyDescent="0.25">
      <c r="A670"/>
      <c r="B670"/>
      <c r="C670"/>
      <c r="D670" s="29"/>
      <c r="E670" s="30"/>
      <c r="F670" s="31"/>
      <c r="G670" s="32"/>
      <c r="H670" s="30"/>
      <c r="I670" s="31"/>
      <c r="J670" s="32"/>
      <c r="K670" s="30"/>
      <c r="L670" s="31"/>
      <c r="M670" s="32"/>
      <c r="N670" s="33"/>
      <c r="O670" s="34"/>
      <c r="P670" s="34"/>
      <c r="Q670"/>
      <c r="R670"/>
      <c r="S670" s="48"/>
      <c r="T670" s="35"/>
      <c r="U670" s="35"/>
      <c r="V670" s="35"/>
      <c r="W670" s="35"/>
      <c r="X670" s="35"/>
      <c r="Y670" s="35"/>
      <c r="Z670" s="35"/>
      <c r="AA670" s="35"/>
      <c r="AB670" s="35"/>
      <c r="AC670" s="35"/>
      <c r="AF670"/>
      <c r="AG670"/>
      <c r="AH670" s="41"/>
      <c r="AJ670"/>
    </row>
    <row r="671" spans="1:36" ht="15" x14ac:dyDescent="0.25">
      <c r="A671"/>
      <c r="B671"/>
      <c r="C671"/>
      <c r="D671" s="29"/>
      <c r="E671" s="30"/>
      <c r="F671" s="31"/>
      <c r="G671" s="32"/>
      <c r="H671" s="30"/>
      <c r="I671" s="31"/>
      <c r="J671" s="32"/>
      <c r="K671" s="30"/>
      <c r="L671" s="31"/>
      <c r="M671" s="32"/>
      <c r="N671" s="33"/>
      <c r="O671" s="34"/>
      <c r="P671" s="34"/>
      <c r="Q671"/>
      <c r="R671"/>
      <c r="S671" s="48"/>
      <c r="T671" s="35"/>
      <c r="U671" s="35"/>
      <c r="V671" s="35"/>
      <c r="W671" s="35"/>
      <c r="X671" s="35"/>
      <c r="Y671" s="35"/>
      <c r="Z671" s="35"/>
      <c r="AA671" s="35"/>
      <c r="AB671" s="35"/>
      <c r="AC671" s="35"/>
      <c r="AF671"/>
      <c r="AG671"/>
      <c r="AH671" s="41"/>
      <c r="AJ671"/>
    </row>
    <row r="672" spans="1:36" ht="15" x14ac:dyDescent="0.25">
      <c r="A672"/>
      <c r="B672"/>
      <c r="C672"/>
      <c r="D672" s="29"/>
      <c r="E672" s="30"/>
      <c r="F672" s="31"/>
      <c r="G672" s="32"/>
      <c r="H672" s="30"/>
      <c r="I672" s="31"/>
      <c r="J672" s="32"/>
      <c r="K672" s="30"/>
      <c r="L672" s="31"/>
      <c r="M672" s="32"/>
      <c r="N672" s="33"/>
      <c r="O672" s="34"/>
      <c r="P672" s="34"/>
      <c r="Q672"/>
      <c r="R672"/>
      <c r="S672" s="48"/>
      <c r="T672" s="35"/>
      <c r="U672" s="35"/>
      <c r="V672" s="35"/>
      <c r="W672" s="35"/>
      <c r="X672" s="35"/>
      <c r="Y672" s="35"/>
      <c r="Z672" s="35"/>
      <c r="AA672" s="35"/>
      <c r="AB672" s="35"/>
      <c r="AC672" s="35"/>
      <c r="AF672"/>
      <c r="AG672"/>
      <c r="AH672" s="41"/>
      <c r="AJ672"/>
    </row>
    <row r="673" spans="1:36" ht="15" x14ac:dyDescent="0.25">
      <c r="A673"/>
      <c r="B673"/>
      <c r="C673"/>
      <c r="D673" s="29"/>
      <c r="E673" s="30"/>
      <c r="F673" s="31"/>
      <c r="G673" s="32"/>
      <c r="H673" s="30"/>
      <c r="I673" s="31"/>
      <c r="J673" s="32"/>
      <c r="K673" s="30"/>
      <c r="L673" s="31"/>
      <c r="M673" s="32"/>
      <c r="N673" s="33"/>
      <c r="O673" s="34"/>
      <c r="P673" s="34"/>
      <c r="Q673"/>
      <c r="R673"/>
      <c r="S673" s="48"/>
      <c r="T673" s="35"/>
      <c r="U673" s="35"/>
      <c r="V673" s="35"/>
      <c r="W673" s="35"/>
      <c r="X673" s="35"/>
      <c r="Y673" s="35"/>
      <c r="Z673" s="35"/>
      <c r="AA673" s="35"/>
      <c r="AB673" s="35"/>
      <c r="AC673" s="35"/>
      <c r="AF673"/>
      <c r="AG673"/>
      <c r="AH673" s="41"/>
      <c r="AJ673"/>
    </row>
    <row r="674" spans="1:36" ht="15" x14ac:dyDescent="0.25">
      <c r="A674"/>
      <c r="B674"/>
      <c r="C674"/>
      <c r="D674" s="29"/>
      <c r="E674" s="30"/>
      <c r="F674" s="31"/>
      <c r="G674" s="32"/>
      <c r="H674" s="30"/>
      <c r="I674" s="31"/>
      <c r="J674" s="32"/>
      <c r="K674" s="30"/>
      <c r="L674" s="31"/>
      <c r="M674" s="32"/>
      <c r="N674" s="33"/>
      <c r="O674" s="34"/>
      <c r="P674" s="34"/>
      <c r="Q674"/>
      <c r="R674"/>
      <c r="S674" s="48"/>
      <c r="T674" s="35"/>
      <c r="U674" s="35"/>
      <c r="V674" s="35"/>
      <c r="W674" s="35"/>
      <c r="X674" s="35"/>
      <c r="Y674" s="35"/>
      <c r="Z674" s="35"/>
      <c r="AA674" s="35"/>
      <c r="AB674" s="35"/>
      <c r="AC674" s="35"/>
      <c r="AF674"/>
      <c r="AG674"/>
      <c r="AH674" s="41"/>
      <c r="AJ674"/>
    </row>
    <row r="675" spans="1:36" ht="15" x14ac:dyDescent="0.25">
      <c r="A675"/>
      <c r="B675"/>
      <c r="C675"/>
      <c r="D675" s="29"/>
      <c r="E675" s="30"/>
      <c r="F675" s="31"/>
      <c r="G675" s="32"/>
      <c r="H675" s="30"/>
      <c r="I675" s="31"/>
      <c r="J675" s="32"/>
      <c r="K675" s="30"/>
      <c r="L675" s="31"/>
      <c r="M675" s="32"/>
      <c r="N675" s="33"/>
      <c r="O675" s="34"/>
      <c r="P675" s="34"/>
      <c r="Q675"/>
      <c r="R675"/>
      <c r="S675" s="48"/>
      <c r="T675" s="35"/>
      <c r="U675" s="35"/>
      <c r="V675" s="35"/>
      <c r="W675" s="35"/>
      <c r="X675" s="35"/>
      <c r="Y675" s="35"/>
      <c r="Z675" s="35"/>
      <c r="AA675" s="35"/>
      <c r="AB675" s="35"/>
      <c r="AC675" s="35"/>
      <c r="AF675"/>
      <c r="AG675"/>
      <c r="AH675" s="41"/>
      <c r="AJ675"/>
    </row>
    <row r="676" spans="1:36" ht="15" x14ac:dyDescent="0.25">
      <c r="A676"/>
      <c r="B676"/>
      <c r="C676"/>
      <c r="D676" s="29"/>
      <c r="E676" s="30"/>
      <c r="F676" s="31"/>
      <c r="G676" s="32"/>
      <c r="H676" s="30"/>
      <c r="I676" s="31"/>
      <c r="J676" s="32"/>
      <c r="K676" s="30"/>
      <c r="L676" s="31"/>
      <c r="M676" s="32"/>
      <c r="N676" s="33"/>
      <c r="O676" s="34"/>
      <c r="P676" s="34"/>
      <c r="Q676"/>
      <c r="R676"/>
      <c r="S676" s="48"/>
      <c r="T676" s="35"/>
      <c r="U676" s="35"/>
      <c r="V676" s="35"/>
      <c r="W676" s="35"/>
      <c r="X676" s="35"/>
      <c r="Y676" s="35"/>
      <c r="Z676" s="35"/>
      <c r="AA676" s="35"/>
      <c r="AB676" s="35"/>
      <c r="AC676" s="35"/>
      <c r="AF676"/>
      <c r="AG676"/>
      <c r="AH676" s="41"/>
      <c r="AJ676"/>
    </row>
    <row r="677" spans="1:36" ht="15" x14ac:dyDescent="0.25">
      <c r="A677"/>
      <c r="B677"/>
      <c r="C677"/>
      <c r="D677" s="29"/>
      <c r="E677" s="30"/>
      <c r="F677" s="31"/>
      <c r="G677" s="32"/>
      <c r="H677" s="30"/>
      <c r="I677" s="31"/>
      <c r="J677" s="32"/>
      <c r="K677" s="30"/>
      <c r="L677" s="31"/>
      <c r="M677" s="32"/>
      <c r="N677" s="33"/>
      <c r="O677" s="34"/>
      <c r="P677" s="34"/>
      <c r="Q677"/>
      <c r="R677"/>
      <c r="S677" s="48"/>
      <c r="T677" s="35"/>
      <c r="U677" s="35"/>
      <c r="V677" s="35"/>
      <c r="W677" s="35"/>
      <c r="X677" s="35"/>
      <c r="Y677" s="35"/>
      <c r="Z677" s="35"/>
      <c r="AA677" s="35"/>
      <c r="AB677" s="35"/>
      <c r="AC677" s="35"/>
      <c r="AF677"/>
      <c r="AG677"/>
      <c r="AH677" s="41"/>
      <c r="AJ677"/>
    </row>
    <row r="678" spans="1:36" ht="15" x14ac:dyDescent="0.25">
      <c r="A678"/>
      <c r="B678"/>
      <c r="C678"/>
      <c r="D678" s="29"/>
      <c r="E678" s="30"/>
      <c r="F678" s="31"/>
      <c r="G678" s="32"/>
      <c r="H678" s="30"/>
      <c r="I678" s="31"/>
      <c r="J678" s="32"/>
      <c r="K678" s="30"/>
      <c r="L678" s="31"/>
      <c r="M678" s="32"/>
      <c r="N678" s="33"/>
      <c r="O678" s="34"/>
      <c r="P678" s="34"/>
      <c r="Q678"/>
      <c r="R678"/>
      <c r="S678" s="48"/>
      <c r="T678" s="35"/>
      <c r="U678" s="35"/>
      <c r="V678" s="35"/>
      <c r="W678" s="35"/>
      <c r="X678" s="35"/>
      <c r="Y678" s="35"/>
      <c r="Z678" s="35"/>
      <c r="AA678" s="35"/>
      <c r="AB678" s="35"/>
      <c r="AC678" s="35"/>
      <c r="AF678"/>
      <c r="AG678"/>
      <c r="AH678" s="41"/>
      <c r="AJ678"/>
    </row>
    <row r="679" spans="1:36" ht="15" x14ac:dyDescent="0.25">
      <c r="A679"/>
      <c r="B679"/>
      <c r="C679"/>
      <c r="D679" s="29"/>
      <c r="E679" s="30"/>
      <c r="F679" s="31"/>
      <c r="G679" s="32"/>
      <c r="H679" s="30"/>
      <c r="I679" s="31"/>
      <c r="J679" s="32"/>
      <c r="K679" s="30"/>
      <c r="L679" s="31"/>
      <c r="M679" s="32"/>
      <c r="N679" s="33"/>
      <c r="O679" s="34"/>
      <c r="P679" s="34"/>
      <c r="Q679"/>
      <c r="R679"/>
      <c r="S679" s="48"/>
      <c r="T679" s="35"/>
      <c r="U679" s="35"/>
      <c r="V679" s="35"/>
      <c r="W679" s="35"/>
      <c r="X679" s="35"/>
      <c r="Y679" s="35"/>
      <c r="Z679" s="35"/>
      <c r="AA679" s="35"/>
      <c r="AB679" s="35"/>
      <c r="AC679" s="35"/>
      <c r="AF679"/>
      <c r="AG679"/>
      <c r="AH679" s="41"/>
      <c r="AJ679"/>
    </row>
    <row r="680" spans="1:36" ht="15" x14ac:dyDescent="0.25">
      <c r="A680"/>
      <c r="B680"/>
      <c r="C680"/>
      <c r="D680" s="29"/>
      <c r="E680" s="30"/>
      <c r="F680" s="31"/>
      <c r="G680" s="32"/>
      <c r="H680" s="30"/>
      <c r="I680" s="31"/>
      <c r="J680" s="32"/>
      <c r="K680" s="30"/>
      <c r="L680" s="31"/>
      <c r="M680" s="32"/>
      <c r="N680" s="33"/>
      <c r="O680" s="34"/>
      <c r="P680" s="34"/>
      <c r="Q680"/>
      <c r="R680"/>
      <c r="S680" s="48"/>
      <c r="T680" s="35"/>
      <c r="U680" s="35"/>
      <c r="V680" s="35"/>
      <c r="W680" s="35"/>
      <c r="X680" s="35"/>
      <c r="Y680" s="35"/>
      <c r="Z680" s="35"/>
      <c r="AA680" s="35"/>
      <c r="AB680" s="35"/>
      <c r="AC680" s="35"/>
      <c r="AF680"/>
      <c r="AG680"/>
      <c r="AH680" s="41"/>
      <c r="AJ680"/>
    </row>
    <row r="681" spans="1:36" ht="15" x14ac:dyDescent="0.25">
      <c r="A681"/>
      <c r="B681"/>
      <c r="C681"/>
      <c r="D681" s="29"/>
      <c r="E681" s="30"/>
      <c r="F681" s="31"/>
      <c r="G681" s="32"/>
      <c r="H681" s="30"/>
      <c r="I681" s="31"/>
      <c r="J681" s="32"/>
      <c r="K681" s="30"/>
      <c r="L681" s="31"/>
      <c r="M681" s="32"/>
      <c r="N681" s="33"/>
      <c r="O681" s="34"/>
      <c r="P681" s="34"/>
      <c r="Q681"/>
      <c r="R681"/>
      <c r="S681" s="48"/>
      <c r="T681" s="35"/>
      <c r="U681" s="35"/>
      <c r="V681" s="35"/>
      <c r="W681" s="35"/>
      <c r="X681" s="35"/>
      <c r="Y681" s="35"/>
      <c r="Z681" s="35"/>
      <c r="AA681" s="35"/>
      <c r="AB681" s="35"/>
      <c r="AC681" s="35"/>
      <c r="AF681"/>
      <c r="AG681"/>
      <c r="AH681" s="41"/>
      <c r="AJ681"/>
    </row>
    <row r="682" spans="1:36" ht="15" x14ac:dyDescent="0.25">
      <c r="A682"/>
      <c r="B682"/>
      <c r="C682"/>
      <c r="D682" s="29"/>
      <c r="E682" s="30"/>
      <c r="F682" s="31"/>
      <c r="G682" s="32"/>
      <c r="H682" s="30"/>
      <c r="I682" s="31"/>
      <c r="J682" s="32"/>
      <c r="K682" s="30"/>
      <c r="L682" s="31"/>
      <c r="M682" s="32"/>
      <c r="N682" s="33"/>
      <c r="O682" s="34"/>
      <c r="P682" s="34"/>
      <c r="Q682"/>
      <c r="R682"/>
      <c r="S682" s="48"/>
      <c r="T682" s="35"/>
      <c r="U682" s="35"/>
      <c r="V682" s="35"/>
      <c r="W682" s="35"/>
      <c r="X682" s="35"/>
      <c r="Y682" s="35"/>
      <c r="Z682" s="35"/>
      <c r="AA682" s="35"/>
      <c r="AB682" s="35"/>
      <c r="AC682" s="35"/>
      <c r="AF682"/>
      <c r="AG682"/>
      <c r="AH682" s="41"/>
      <c r="AJ682"/>
    </row>
    <row r="683" spans="1:36" ht="15" x14ac:dyDescent="0.25">
      <c r="A683"/>
      <c r="B683"/>
      <c r="C683"/>
      <c r="D683" s="29"/>
      <c r="E683" s="30"/>
      <c r="F683" s="31"/>
      <c r="G683" s="32"/>
      <c r="H683" s="30"/>
      <c r="I683" s="31"/>
      <c r="J683" s="32"/>
      <c r="K683" s="30"/>
      <c r="L683" s="31"/>
      <c r="M683" s="32"/>
      <c r="N683" s="33"/>
      <c r="O683" s="34"/>
      <c r="P683" s="34"/>
      <c r="Q683"/>
      <c r="R683"/>
      <c r="S683" s="48"/>
      <c r="T683" s="35"/>
      <c r="U683" s="35"/>
      <c r="V683" s="35"/>
      <c r="W683" s="35"/>
      <c r="X683" s="35"/>
      <c r="Y683" s="35"/>
      <c r="Z683" s="35"/>
      <c r="AA683" s="35"/>
      <c r="AB683" s="35"/>
      <c r="AC683" s="35"/>
      <c r="AF683"/>
      <c r="AG683"/>
      <c r="AH683" s="41"/>
      <c r="AJ683"/>
    </row>
    <row r="684" spans="1:36" ht="15" x14ac:dyDescent="0.25">
      <c r="A684"/>
      <c r="B684"/>
      <c r="C684"/>
      <c r="D684" s="29"/>
      <c r="E684" s="30"/>
      <c r="F684" s="31"/>
      <c r="G684" s="32"/>
      <c r="H684" s="30"/>
      <c r="I684" s="31"/>
      <c r="J684" s="32"/>
      <c r="K684" s="30"/>
      <c r="L684" s="31"/>
      <c r="M684" s="32"/>
      <c r="N684" s="33"/>
      <c r="O684" s="34"/>
      <c r="P684" s="34"/>
      <c r="Q684"/>
      <c r="R684"/>
      <c r="S684" s="48"/>
      <c r="T684" s="35"/>
      <c r="U684" s="35"/>
      <c r="V684" s="35"/>
      <c r="W684" s="35"/>
      <c r="X684" s="35"/>
      <c r="Y684" s="35"/>
      <c r="Z684" s="35"/>
      <c r="AA684" s="35"/>
      <c r="AB684" s="35"/>
      <c r="AC684" s="35"/>
      <c r="AF684"/>
      <c r="AG684"/>
      <c r="AH684" s="41"/>
      <c r="AJ684"/>
    </row>
    <row r="685" spans="1:36" ht="15" x14ac:dyDescent="0.25">
      <c r="A685"/>
      <c r="B685"/>
      <c r="C685"/>
      <c r="D685" s="29"/>
      <c r="E685" s="30"/>
      <c r="F685" s="31"/>
      <c r="G685" s="32"/>
      <c r="H685" s="30"/>
      <c r="I685" s="31"/>
      <c r="J685" s="32"/>
      <c r="K685" s="30"/>
      <c r="L685" s="31"/>
      <c r="M685" s="32"/>
      <c r="N685" s="33"/>
      <c r="O685" s="34"/>
      <c r="P685" s="34"/>
      <c r="Q685"/>
      <c r="R685"/>
      <c r="S685" s="48"/>
      <c r="T685" s="35"/>
      <c r="U685" s="35"/>
      <c r="V685" s="35"/>
      <c r="W685" s="35"/>
      <c r="X685" s="35"/>
      <c r="Y685" s="35"/>
      <c r="Z685" s="35"/>
      <c r="AA685" s="35"/>
      <c r="AB685" s="35"/>
      <c r="AC685" s="35"/>
      <c r="AF685"/>
      <c r="AG685"/>
      <c r="AH685" s="41"/>
      <c r="AJ685"/>
    </row>
    <row r="686" spans="1:36" ht="15" x14ac:dyDescent="0.25">
      <c r="A686"/>
      <c r="B686"/>
      <c r="C686"/>
      <c r="D686" s="29"/>
      <c r="E686" s="30"/>
      <c r="F686" s="31"/>
      <c r="G686" s="32"/>
      <c r="H686" s="30"/>
      <c r="I686" s="31"/>
      <c r="J686" s="32"/>
      <c r="K686" s="30"/>
      <c r="L686" s="31"/>
      <c r="M686" s="32"/>
      <c r="N686" s="33"/>
      <c r="O686" s="34"/>
      <c r="P686" s="34"/>
      <c r="Q686"/>
      <c r="R686"/>
      <c r="S686" s="48"/>
      <c r="T686" s="35"/>
      <c r="U686" s="35"/>
      <c r="V686" s="35"/>
      <c r="W686" s="35"/>
      <c r="X686" s="35"/>
      <c r="Y686" s="35"/>
      <c r="Z686" s="35"/>
      <c r="AA686" s="35"/>
      <c r="AB686" s="35"/>
      <c r="AC686" s="35"/>
      <c r="AF686"/>
      <c r="AG686"/>
      <c r="AH686" s="41"/>
      <c r="AJ686"/>
    </row>
    <row r="687" spans="1:36" ht="15" x14ac:dyDescent="0.25">
      <c r="A687"/>
      <c r="B687"/>
      <c r="C687"/>
      <c r="D687" s="29"/>
      <c r="E687" s="30"/>
      <c r="F687" s="31"/>
      <c r="G687" s="32"/>
      <c r="H687" s="30"/>
      <c r="I687" s="31"/>
      <c r="J687" s="32"/>
      <c r="K687" s="30"/>
      <c r="L687" s="31"/>
      <c r="M687" s="32"/>
      <c r="N687" s="33"/>
      <c r="O687" s="34"/>
      <c r="P687" s="34"/>
      <c r="Q687"/>
      <c r="R687"/>
      <c r="S687" s="48"/>
      <c r="T687" s="35"/>
      <c r="U687" s="35"/>
      <c r="V687" s="35"/>
      <c r="W687" s="35"/>
      <c r="X687" s="35"/>
      <c r="Y687" s="35"/>
      <c r="Z687" s="35"/>
      <c r="AA687" s="35"/>
      <c r="AB687" s="35"/>
      <c r="AC687" s="35"/>
      <c r="AF687"/>
      <c r="AG687"/>
      <c r="AH687" s="41"/>
      <c r="AJ687"/>
    </row>
    <row r="688" spans="1:36" ht="15" x14ac:dyDescent="0.25">
      <c r="A688"/>
      <c r="B688"/>
      <c r="C688"/>
      <c r="D688" s="29"/>
      <c r="E688" s="30"/>
      <c r="F688" s="31"/>
      <c r="G688" s="32"/>
      <c r="H688" s="30"/>
      <c r="I688" s="31"/>
      <c r="J688" s="32"/>
      <c r="K688" s="30"/>
      <c r="L688" s="31"/>
      <c r="M688" s="32"/>
      <c r="N688" s="33"/>
      <c r="O688" s="34"/>
      <c r="P688" s="34"/>
      <c r="Q688"/>
      <c r="R688"/>
      <c r="S688" s="48"/>
      <c r="T688" s="35"/>
      <c r="U688" s="35"/>
      <c r="V688" s="35"/>
      <c r="W688" s="35"/>
      <c r="X688" s="35"/>
      <c r="Y688" s="35"/>
      <c r="Z688" s="35"/>
      <c r="AA688" s="35"/>
      <c r="AB688" s="35"/>
      <c r="AC688" s="35"/>
      <c r="AF688"/>
      <c r="AG688"/>
      <c r="AH688" s="41"/>
      <c r="AJ688"/>
    </row>
    <row r="689" spans="1:36" s="35" customFormat="1" ht="15" x14ac:dyDescent="0.25">
      <c r="A689" s="28"/>
      <c r="B689" s="28"/>
      <c r="C689" s="28"/>
      <c r="D689" s="29"/>
      <c r="E689" s="30"/>
      <c r="F689" s="31"/>
      <c r="G689" s="32"/>
      <c r="H689" s="30"/>
      <c r="I689" s="31"/>
      <c r="J689" s="32"/>
      <c r="K689" s="30"/>
      <c r="L689" s="31"/>
      <c r="M689" s="32"/>
      <c r="N689" s="33"/>
      <c r="O689" s="34"/>
      <c r="P689" s="34"/>
      <c r="Q689" s="28"/>
      <c r="R689" s="28"/>
      <c r="S689" s="49"/>
      <c r="AD689" s="36"/>
      <c r="AE689" s="36"/>
      <c r="AF689" s="28"/>
      <c r="AG689" s="28"/>
      <c r="AH689" s="41"/>
      <c r="AI689" s="36"/>
      <c r="AJ689" s="28"/>
    </row>
    <row r="690" spans="1:36" ht="15" x14ac:dyDescent="0.25">
      <c r="A690"/>
      <c r="B690"/>
      <c r="C690"/>
      <c r="D690" s="29"/>
      <c r="E690" s="30"/>
      <c r="F690" s="31"/>
      <c r="G690" s="32"/>
      <c r="H690" s="30"/>
      <c r="I690" s="31"/>
      <c r="J690" s="32"/>
      <c r="K690" s="30"/>
      <c r="L690" s="31"/>
      <c r="M690" s="32"/>
      <c r="N690" s="33"/>
      <c r="O690" s="34"/>
      <c r="P690" s="34"/>
      <c r="Q690"/>
      <c r="R690"/>
      <c r="S690" s="48"/>
      <c r="T690" s="35"/>
      <c r="U690" s="35"/>
      <c r="V690" s="35"/>
      <c r="W690" s="35"/>
      <c r="X690" s="35"/>
      <c r="Y690" s="35"/>
      <c r="Z690" s="35"/>
      <c r="AA690" s="35"/>
      <c r="AB690" s="35"/>
      <c r="AC690" s="35"/>
      <c r="AF690"/>
      <c r="AG690"/>
      <c r="AH690" s="41"/>
      <c r="AJ690"/>
    </row>
    <row r="691" spans="1:36" ht="15" x14ac:dyDescent="0.25">
      <c r="A691"/>
      <c r="B691"/>
      <c r="C691"/>
      <c r="D691" s="29"/>
      <c r="E691" s="30"/>
      <c r="F691" s="31"/>
      <c r="G691" s="32"/>
      <c r="H691" s="30"/>
      <c r="I691" s="31"/>
      <c r="J691" s="32"/>
      <c r="K691" s="30"/>
      <c r="L691" s="31"/>
      <c r="M691" s="32"/>
      <c r="N691" s="33"/>
      <c r="O691" s="34"/>
      <c r="P691" s="34"/>
      <c r="Q691"/>
      <c r="R691"/>
      <c r="S691" s="48"/>
      <c r="T691" s="35"/>
      <c r="U691" s="35"/>
      <c r="V691" s="35"/>
      <c r="W691" s="35"/>
      <c r="X691" s="35"/>
      <c r="Y691" s="35"/>
      <c r="Z691" s="35"/>
      <c r="AA691" s="35"/>
      <c r="AB691" s="35"/>
      <c r="AC691" s="35"/>
      <c r="AF691"/>
      <c r="AG691"/>
      <c r="AH691" s="41"/>
      <c r="AJ691"/>
    </row>
    <row r="692" spans="1:36" ht="15" x14ac:dyDescent="0.25">
      <c r="A692"/>
      <c r="B692"/>
      <c r="C692"/>
      <c r="D692" s="29"/>
      <c r="E692" s="30"/>
      <c r="F692" s="31"/>
      <c r="G692" s="32"/>
      <c r="H692" s="30"/>
      <c r="I692" s="31"/>
      <c r="J692" s="32"/>
      <c r="K692" s="30"/>
      <c r="L692" s="31"/>
      <c r="M692" s="32"/>
      <c r="N692" s="33"/>
      <c r="O692" s="34"/>
      <c r="P692" s="34"/>
      <c r="Q692"/>
      <c r="R692"/>
      <c r="S692" s="48"/>
      <c r="T692" s="35"/>
      <c r="U692" s="35"/>
      <c r="V692" s="35"/>
      <c r="W692" s="35"/>
      <c r="X692" s="35"/>
      <c r="Y692" s="35"/>
      <c r="Z692" s="35"/>
      <c r="AA692" s="35"/>
      <c r="AB692" s="35"/>
      <c r="AC692" s="35"/>
      <c r="AF692"/>
      <c r="AG692"/>
      <c r="AH692" s="41"/>
      <c r="AJ692"/>
    </row>
    <row r="693" spans="1:36" ht="15" x14ac:dyDescent="0.25">
      <c r="A693"/>
      <c r="B693"/>
      <c r="C693"/>
      <c r="D693" s="29"/>
      <c r="E693" s="30"/>
      <c r="F693" s="31"/>
      <c r="G693" s="32"/>
      <c r="H693" s="30"/>
      <c r="I693" s="31"/>
      <c r="J693" s="32"/>
      <c r="K693" s="30"/>
      <c r="L693" s="31"/>
      <c r="M693" s="32"/>
      <c r="N693" s="33"/>
      <c r="O693" s="34"/>
      <c r="P693" s="34"/>
      <c r="Q693"/>
      <c r="R693"/>
      <c r="S693" s="48"/>
      <c r="T693" s="35"/>
      <c r="U693" s="35"/>
      <c r="V693" s="35"/>
      <c r="W693" s="35"/>
      <c r="X693" s="35"/>
      <c r="Y693" s="35"/>
      <c r="Z693" s="35"/>
      <c r="AA693" s="35"/>
      <c r="AB693" s="35"/>
      <c r="AC693" s="35"/>
      <c r="AF693"/>
      <c r="AG693"/>
      <c r="AH693" s="41"/>
      <c r="AJ693"/>
    </row>
    <row r="694" spans="1:36" ht="15" x14ac:dyDescent="0.25">
      <c r="A694"/>
      <c r="B694"/>
      <c r="C694"/>
      <c r="D694" s="29"/>
      <c r="E694" s="30"/>
      <c r="F694" s="31"/>
      <c r="G694" s="32"/>
      <c r="H694" s="30"/>
      <c r="I694" s="31"/>
      <c r="J694" s="32"/>
      <c r="K694" s="30"/>
      <c r="L694" s="31"/>
      <c r="M694" s="32"/>
      <c r="N694" s="33"/>
      <c r="O694" s="34"/>
      <c r="P694" s="34"/>
      <c r="Q694"/>
      <c r="R694"/>
      <c r="S694" s="48"/>
      <c r="T694" s="35"/>
      <c r="U694" s="35"/>
      <c r="V694" s="35"/>
      <c r="W694" s="35"/>
      <c r="X694" s="35"/>
      <c r="Y694" s="35"/>
      <c r="Z694" s="35"/>
      <c r="AA694" s="35"/>
      <c r="AB694" s="35"/>
      <c r="AC694" s="35"/>
      <c r="AF694"/>
      <c r="AG694"/>
      <c r="AH694" s="41"/>
      <c r="AJ694"/>
    </row>
    <row r="695" spans="1:36" ht="15" x14ac:dyDescent="0.25">
      <c r="A695"/>
      <c r="B695"/>
      <c r="C695"/>
      <c r="D695" s="29"/>
      <c r="E695" s="30"/>
      <c r="F695" s="31"/>
      <c r="G695" s="32"/>
      <c r="H695" s="30"/>
      <c r="I695" s="31"/>
      <c r="J695" s="32"/>
      <c r="K695" s="30"/>
      <c r="L695" s="31"/>
      <c r="M695" s="32"/>
      <c r="N695" s="33"/>
      <c r="O695" s="34"/>
      <c r="P695" s="34"/>
      <c r="Q695"/>
      <c r="R695"/>
      <c r="S695" s="48"/>
      <c r="T695" s="35"/>
      <c r="U695" s="35"/>
      <c r="V695" s="35"/>
      <c r="W695" s="35"/>
      <c r="X695" s="35"/>
      <c r="Y695" s="35"/>
      <c r="Z695" s="35"/>
      <c r="AA695" s="35"/>
      <c r="AB695" s="35"/>
      <c r="AC695" s="35"/>
      <c r="AF695"/>
      <c r="AG695"/>
      <c r="AH695" s="41"/>
      <c r="AJ695"/>
    </row>
    <row r="696" spans="1:36" ht="15" x14ac:dyDescent="0.25">
      <c r="A696"/>
      <c r="B696"/>
      <c r="C696"/>
      <c r="D696" s="29"/>
      <c r="E696" s="30"/>
      <c r="F696" s="31"/>
      <c r="G696" s="32"/>
      <c r="H696" s="30"/>
      <c r="I696" s="31"/>
      <c r="J696" s="32"/>
      <c r="K696" s="30"/>
      <c r="L696" s="31"/>
      <c r="M696" s="32"/>
      <c r="N696" s="33"/>
      <c r="O696" s="34"/>
      <c r="P696" s="34"/>
      <c r="Q696"/>
      <c r="R696"/>
      <c r="S696" s="48"/>
      <c r="T696" s="35"/>
      <c r="U696" s="35"/>
      <c r="V696" s="35"/>
      <c r="W696" s="35"/>
      <c r="X696" s="35"/>
      <c r="Y696" s="35"/>
      <c r="Z696" s="35"/>
      <c r="AA696" s="35"/>
      <c r="AB696" s="35"/>
      <c r="AC696" s="35"/>
      <c r="AF696"/>
      <c r="AG696"/>
      <c r="AH696" s="41"/>
      <c r="AJ696"/>
    </row>
    <row r="697" spans="1:36" ht="15" x14ac:dyDescent="0.25">
      <c r="A697"/>
      <c r="B697"/>
      <c r="C697"/>
      <c r="D697" s="29"/>
      <c r="E697" s="30"/>
      <c r="F697" s="31"/>
      <c r="G697" s="32"/>
      <c r="H697" s="30"/>
      <c r="I697" s="31"/>
      <c r="J697" s="32"/>
      <c r="K697" s="30"/>
      <c r="L697" s="31"/>
      <c r="M697" s="32"/>
      <c r="N697" s="33"/>
      <c r="O697" s="34"/>
      <c r="P697" s="34"/>
      <c r="Q697"/>
      <c r="R697"/>
      <c r="S697" s="48"/>
      <c r="T697" s="35"/>
      <c r="U697" s="35"/>
      <c r="V697" s="35"/>
      <c r="W697" s="35"/>
      <c r="X697" s="35"/>
      <c r="Y697" s="35"/>
      <c r="Z697" s="35"/>
      <c r="AA697" s="35"/>
      <c r="AB697" s="35"/>
      <c r="AC697" s="35"/>
      <c r="AF697"/>
      <c r="AG697"/>
      <c r="AH697" s="41"/>
      <c r="AJ697"/>
    </row>
    <row r="698" spans="1:36" ht="15" x14ac:dyDescent="0.25">
      <c r="A698"/>
      <c r="B698"/>
      <c r="C698"/>
      <c r="D698" s="29"/>
      <c r="E698" s="30"/>
      <c r="F698" s="31"/>
      <c r="G698" s="32"/>
      <c r="H698" s="30"/>
      <c r="I698" s="31"/>
      <c r="J698" s="32"/>
      <c r="K698" s="30"/>
      <c r="L698" s="31"/>
      <c r="M698" s="32"/>
      <c r="N698" s="33"/>
      <c r="O698" s="34"/>
      <c r="P698" s="34"/>
      <c r="Q698"/>
      <c r="R698"/>
      <c r="S698" s="48"/>
      <c r="T698" s="35"/>
      <c r="U698" s="35"/>
      <c r="V698" s="35"/>
      <c r="W698" s="35"/>
      <c r="X698" s="35"/>
      <c r="Y698" s="35"/>
      <c r="Z698" s="35"/>
      <c r="AA698" s="35"/>
      <c r="AB698" s="35"/>
      <c r="AC698" s="35"/>
      <c r="AF698"/>
      <c r="AG698"/>
      <c r="AH698" s="41"/>
      <c r="AJ698"/>
    </row>
    <row r="699" spans="1:36" ht="15" x14ac:dyDescent="0.25">
      <c r="A699"/>
      <c r="B699"/>
      <c r="C699"/>
      <c r="D699" s="29"/>
      <c r="E699" s="30"/>
      <c r="F699" s="31"/>
      <c r="G699" s="32"/>
      <c r="H699" s="30"/>
      <c r="I699" s="31"/>
      <c r="J699" s="32"/>
      <c r="K699" s="30"/>
      <c r="L699" s="31"/>
      <c r="M699" s="32"/>
      <c r="N699" s="33"/>
      <c r="O699" s="34"/>
      <c r="P699" s="34"/>
      <c r="Q699"/>
      <c r="R699"/>
      <c r="S699" s="48"/>
      <c r="T699" s="35"/>
      <c r="U699" s="35"/>
      <c r="V699" s="35"/>
      <c r="W699" s="35"/>
      <c r="X699" s="35"/>
      <c r="Y699" s="35"/>
      <c r="Z699" s="35"/>
      <c r="AA699" s="35"/>
      <c r="AB699" s="35"/>
      <c r="AC699" s="35"/>
      <c r="AF699"/>
      <c r="AG699"/>
      <c r="AH699" s="41"/>
      <c r="AJ699"/>
    </row>
    <row r="700" spans="1:36" ht="15" x14ac:dyDescent="0.25">
      <c r="A700"/>
      <c r="B700"/>
      <c r="C700"/>
      <c r="D700" s="29"/>
      <c r="E700" s="30"/>
      <c r="F700" s="31"/>
      <c r="G700" s="32"/>
      <c r="H700" s="30"/>
      <c r="I700" s="31"/>
      <c r="J700" s="32"/>
      <c r="K700" s="30"/>
      <c r="L700" s="31"/>
      <c r="M700" s="32"/>
      <c r="N700" s="33"/>
      <c r="O700" s="34"/>
      <c r="P700" s="34"/>
      <c r="Q700"/>
      <c r="R700"/>
      <c r="S700" s="48"/>
      <c r="T700" s="35"/>
      <c r="U700" s="35"/>
      <c r="V700" s="35"/>
      <c r="W700" s="35"/>
      <c r="X700" s="35"/>
      <c r="Y700" s="35"/>
      <c r="Z700" s="35"/>
      <c r="AA700" s="35"/>
      <c r="AB700" s="35"/>
      <c r="AC700" s="35"/>
      <c r="AF700"/>
      <c r="AG700"/>
      <c r="AH700" s="41"/>
      <c r="AJ700"/>
    </row>
    <row r="701" spans="1:36" ht="15" x14ac:dyDescent="0.25">
      <c r="A701"/>
      <c r="B701"/>
      <c r="C701"/>
      <c r="D701" s="29"/>
      <c r="E701" s="30"/>
      <c r="F701" s="31"/>
      <c r="G701" s="32"/>
      <c r="H701" s="30"/>
      <c r="I701" s="31"/>
      <c r="J701" s="32"/>
      <c r="K701" s="30"/>
      <c r="L701" s="31"/>
      <c r="M701" s="32"/>
      <c r="N701" s="33"/>
      <c r="O701" s="34"/>
      <c r="P701" s="34"/>
      <c r="Q701"/>
      <c r="R701"/>
      <c r="S701" s="48"/>
      <c r="T701" s="35"/>
      <c r="U701" s="35"/>
      <c r="V701" s="35"/>
      <c r="W701" s="35"/>
      <c r="X701" s="35"/>
      <c r="Y701" s="35"/>
      <c r="Z701" s="35"/>
      <c r="AA701" s="35"/>
      <c r="AB701" s="35"/>
      <c r="AC701" s="35"/>
      <c r="AF701"/>
      <c r="AG701"/>
      <c r="AH701" s="41"/>
      <c r="AJ701"/>
    </row>
    <row r="702" spans="1:36" ht="15" x14ac:dyDescent="0.25">
      <c r="A702"/>
      <c r="B702"/>
      <c r="C702"/>
      <c r="D702" s="29"/>
      <c r="E702" s="30"/>
      <c r="F702" s="31"/>
      <c r="G702" s="32"/>
      <c r="H702" s="30"/>
      <c r="I702" s="31"/>
      <c r="J702" s="32"/>
      <c r="K702" s="30"/>
      <c r="L702" s="31"/>
      <c r="M702" s="32"/>
      <c r="N702" s="33"/>
      <c r="O702" s="34"/>
      <c r="P702" s="34"/>
      <c r="Q702"/>
      <c r="R702"/>
      <c r="S702" s="48"/>
      <c r="T702" s="35"/>
      <c r="U702" s="35"/>
      <c r="V702" s="35"/>
      <c r="W702" s="35"/>
      <c r="X702" s="35"/>
      <c r="Y702" s="35"/>
      <c r="Z702" s="35"/>
      <c r="AA702" s="35"/>
      <c r="AB702" s="35"/>
      <c r="AC702" s="35"/>
      <c r="AF702"/>
      <c r="AG702"/>
      <c r="AH702" s="41"/>
      <c r="AJ702"/>
    </row>
    <row r="703" spans="1:36" ht="15" x14ac:dyDescent="0.25">
      <c r="A703"/>
      <c r="B703"/>
      <c r="C703"/>
      <c r="D703" s="29"/>
      <c r="E703" s="30"/>
      <c r="F703" s="31"/>
      <c r="G703" s="32"/>
      <c r="H703" s="30"/>
      <c r="I703" s="31"/>
      <c r="J703" s="32"/>
      <c r="K703" s="30"/>
      <c r="L703" s="31"/>
      <c r="M703" s="32"/>
      <c r="N703" s="33"/>
      <c r="O703" s="34"/>
      <c r="P703" s="34"/>
      <c r="Q703"/>
      <c r="R703"/>
      <c r="S703" s="48"/>
      <c r="T703" s="35"/>
      <c r="U703" s="35"/>
      <c r="V703" s="35"/>
      <c r="W703" s="35"/>
      <c r="X703" s="35"/>
      <c r="Y703" s="35"/>
      <c r="Z703" s="35"/>
      <c r="AA703" s="35"/>
      <c r="AB703" s="35"/>
      <c r="AC703" s="35"/>
      <c r="AF703"/>
      <c r="AG703"/>
      <c r="AH703" s="41"/>
      <c r="AJ703"/>
    </row>
    <row r="704" spans="1:36" ht="15" x14ac:dyDescent="0.25">
      <c r="A704"/>
      <c r="B704"/>
      <c r="C704"/>
      <c r="D704" s="29"/>
      <c r="E704" s="30"/>
      <c r="F704" s="31"/>
      <c r="G704" s="32"/>
      <c r="H704" s="30"/>
      <c r="I704" s="31"/>
      <c r="J704" s="32"/>
      <c r="K704" s="30"/>
      <c r="L704" s="31"/>
      <c r="M704" s="32"/>
      <c r="N704" s="33"/>
      <c r="O704" s="34"/>
      <c r="P704" s="34"/>
      <c r="Q704"/>
      <c r="R704"/>
      <c r="S704" s="48"/>
      <c r="T704" s="35"/>
      <c r="U704" s="35"/>
      <c r="V704" s="35"/>
      <c r="W704" s="35"/>
      <c r="X704" s="35"/>
      <c r="Y704" s="35"/>
      <c r="Z704" s="35"/>
      <c r="AA704" s="35"/>
      <c r="AB704" s="35"/>
      <c r="AC704" s="35"/>
      <c r="AF704"/>
      <c r="AG704"/>
      <c r="AH704" s="41"/>
      <c r="AJ704"/>
    </row>
    <row r="705" spans="1:36" ht="15" x14ac:dyDescent="0.25">
      <c r="A705"/>
      <c r="B705"/>
      <c r="C705"/>
      <c r="D705" s="29"/>
      <c r="E705" s="30"/>
      <c r="F705" s="31"/>
      <c r="G705" s="32"/>
      <c r="H705" s="30"/>
      <c r="I705" s="31"/>
      <c r="J705" s="32"/>
      <c r="K705" s="30"/>
      <c r="L705" s="31"/>
      <c r="M705" s="32"/>
      <c r="N705" s="33"/>
      <c r="O705" s="34"/>
      <c r="P705" s="34"/>
      <c r="Q705"/>
      <c r="R705"/>
      <c r="S705" s="48"/>
      <c r="T705" s="35"/>
      <c r="U705" s="35"/>
      <c r="V705" s="35"/>
      <c r="W705" s="35"/>
      <c r="X705" s="35"/>
      <c r="Y705" s="35"/>
      <c r="Z705" s="35"/>
      <c r="AA705" s="35"/>
      <c r="AB705" s="35"/>
      <c r="AC705" s="35"/>
      <c r="AF705"/>
      <c r="AG705"/>
      <c r="AH705" s="41"/>
      <c r="AJ705"/>
    </row>
    <row r="706" spans="1:36" ht="15" x14ac:dyDescent="0.25">
      <c r="A706"/>
      <c r="B706"/>
      <c r="C706"/>
      <c r="D706" s="29"/>
      <c r="E706" s="30"/>
      <c r="F706" s="31"/>
      <c r="G706" s="32"/>
      <c r="H706" s="30"/>
      <c r="I706" s="31"/>
      <c r="J706" s="32"/>
      <c r="K706" s="30"/>
      <c r="L706" s="31"/>
      <c r="M706" s="32"/>
      <c r="N706" s="33"/>
      <c r="O706" s="34"/>
      <c r="P706" s="34"/>
      <c r="Q706"/>
      <c r="R706"/>
      <c r="S706" s="48"/>
      <c r="T706" s="35"/>
      <c r="U706" s="35"/>
      <c r="V706" s="35"/>
      <c r="W706" s="35"/>
      <c r="X706" s="35"/>
      <c r="Y706" s="35"/>
      <c r="Z706" s="35"/>
      <c r="AA706" s="35"/>
      <c r="AB706" s="35"/>
      <c r="AC706" s="35"/>
      <c r="AF706"/>
      <c r="AG706"/>
      <c r="AH706" s="41"/>
      <c r="AJ706"/>
    </row>
    <row r="707" spans="1:36" ht="15" x14ac:dyDescent="0.25">
      <c r="A707"/>
      <c r="B707"/>
      <c r="C707"/>
      <c r="D707" s="29"/>
      <c r="E707" s="30"/>
      <c r="F707" s="31"/>
      <c r="G707" s="32"/>
      <c r="H707" s="30"/>
      <c r="I707" s="31"/>
      <c r="J707" s="32"/>
      <c r="K707" s="30"/>
      <c r="L707" s="31"/>
      <c r="M707" s="32"/>
      <c r="N707" s="33"/>
      <c r="O707" s="34"/>
      <c r="P707" s="34"/>
      <c r="Q707"/>
      <c r="R707"/>
      <c r="S707" s="48"/>
      <c r="T707" s="35"/>
      <c r="U707" s="35"/>
      <c r="V707" s="35"/>
      <c r="W707" s="35"/>
      <c r="X707" s="35"/>
      <c r="Y707" s="35"/>
      <c r="Z707" s="35"/>
      <c r="AA707" s="35"/>
      <c r="AB707" s="35"/>
      <c r="AC707" s="35"/>
      <c r="AF707"/>
      <c r="AG707"/>
      <c r="AH707" s="41"/>
      <c r="AJ707"/>
    </row>
    <row r="708" spans="1:36" ht="15" x14ac:dyDescent="0.25">
      <c r="A708"/>
      <c r="B708"/>
      <c r="C708"/>
      <c r="D708" s="29"/>
      <c r="E708" s="30"/>
      <c r="F708" s="31"/>
      <c r="G708" s="32"/>
      <c r="H708" s="30"/>
      <c r="I708" s="31"/>
      <c r="J708" s="32"/>
      <c r="K708" s="30"/>
      <c r="L708" s="31"/>
      <c r="M708" s="32"/>
      <c r="N708" s="33"/>
      <c r="O708" s="34"/>
      <c r="P708" s="34"/>
      <c r="Q708"/>
      <c r="R708"/>
      <c r="S708" s="48"/>
      <c r="T708" s="35"/>
      <c r="U708" s="35"/>
      <c r="V708" s="35"/>
      <c r="W708" s="35"/>
      <c r="X708" s="35"/>
      <c r="Y708" s="35"/>
      <c r="Z708" s="35"/>
      <c r="AA708" s="35"/>
      <c r="AB708" s="35"/>
      <c r="AC708" s="35"/>
      <c r="AF708"/>
      <c r="AG708"/>
      <c r="AH708" s="41"/>
      <c r="AJ708"/>
    </row>
    <row r="709" spans="1:36" ht="15" x14ac:dyDescent="0.25">
      <c r="A709"/>
      <c r="B709"/>
      <c r="C709"/>
      <c r="D709" s="29"/>
      <c r="E709" s="30"/>
      <c r="F709" s="31"/>
      <c r="G709" s="32"/>
      <c r="H709" s="30"/>
      <c r="I709" s="31"/>
      <c r="J709" s="32"/>
      <c r="K709" s="30"/>
      <c r="L709" s="31"/>
      <c r="M709" s="32"/>
      <c r="N709" s="33"/>
      <c r="O709" s="34"/>
      <c r="P709" s="34"/>
      <c r="Q709"/>
      <c r="R709"/>
      <c r="S709" s="48"/>
      <c r="T709" s="35"/>
      <c r="U709" s="35"/>
      <c r="V709" s="35"/>
      <c r="W709" s="35"/>
      <c r="X709" s="35"/>
      <c r="Y709" s="35"/>
      <c r="Z709" s="35"/>
      <c r="AA709" s="35"/>
      <c r="AB709" s="35"/>
      <c r="AC709" s="35"/>
      <c r="AF709"/>
      <c r="AG709"/>
      <c r="AH709" s="41"/>
      <c r="AJ709"/>
    </row>
    <row r="710" spans="1:36" ht="15" x14ac:dyDescent="0.25">
      <c r="A710"/>
      <c r="B710"/>
      <c r="C710"/>
      <c r="D710" s="29"/>
      <c r="E710" s="30"/>
      <c r="F710" s="31"/>
      <c r="G710" s="32"/>
      <c r="H710" s="30"/>
      <c r="I710" s="31"/>
      <c r="J710" s="32"/>
      <c r="K710" s="30"/>
      <c r="L710" s="31"/>
      <c r="M710" s="32"/>
      <c r="N710" s="33"/>
      <c r="O710" s="34"/>
      <c r="P710" s="34"/>
      <c r="Q710"/>
      <c r="R710"/>
      <c r="S710" s="48"/>
      <c r="T710" s="35"/>
      <c r="U710" s="35"/>
      <c r="V710" s="35"/>
      <c r="W710" s="35"/>
      <c r="X710" s="35"/>
      <c r="Y710" s="35"/>
      <c r="Z710" s="35"/>
      <c r="AA710" s="35"/>
      <c r="AB710" s="35"/>
      <c r="AC710" s="35"/>
      <c r="AF710"/>
      <c r="AG710"/>
      <c r="AH710" s="41"/>
      <c r="AJ710"/>
    </row>
    <row r="711" spans="1:36" ht="15" x14ac:dyDescent="0.25">
      <c r="A711"/>
      <c r="B711"/>
      <c r="C711"/>
      <c r="D711" s="29"/>
      <c r="E711" s="30"/>
      <c r="F711" s="31"/>
      <c r="G711" s="32"/>
      <c r="H711" s="30"/>
      <c r="I711" s="31"/>
      <c r="J711" s="32"/>
      <c r="K711" s="30"/>
      <c r="L711" s="31"/>
      <c r="M711" s="32"/>
      <c r="N711" s="33"/>
      <c r="O711" s="34"/>
      <c r="P711" s="34"/>
      <c r="Q711"/>
      <c r="R711"/>
      <c r="S711" s="48"/>
      <c r="T711" s="35"/>
      <c r="U711" s="35"/>
      <c r="V711" s="35"/>
      <c r="W711" s="35"/>
      <c r="X711" s="35"/>
      <c r="Y711" s="35"/>
      <c r="Z711" s="35"/>
      <c r="AA711" s="35"/>
      <c r="AB711" s="35"/>
      <c r="AC711" s="35"/>
      <c r="AF711"/>
      <c r="AG711"/>
      <c r="AH711" s="41"/>
      <c r="AJ711"/>
    </row>
    <row r="712" spans="1:36" ht="15" x14ac:dyDescent="0.25">
      <c r="A712"/>
      <c r="B712"/>
      <c r="C712"/>
      <c r="D712" s="29"/>
      <c r="E712" s="30"/>
      <c r="F712" s="31"/>
      <c r="G712" s="32"/>
      <c r="H712" s="30"/>
      <c r="I712" s="31"/>
      <c r="J712" s="32"/>
      <c r="K712" s="30"/>
      <c r="L712" s="31"/>
      <c r="M712" s="32"/>
      <c r="N712" s="33"/>
      <c r="O712" s="34"/>
      <c r="P712" s="34"/>
      <c r="Q712"/>
      <c r="R712"/>
      <c r="S712" s="48"/>
      <c r="T712" s="35"/>
      <c r="U712" s="35"/>
      <c r="V712" s="35"/>
      <c r="W712" s="35"/>
      <c r="X712" s="35"/>
      <c r="Y712" s="35"/>
      <c r="Z712" s="35"/>
      <c r="AA712" s="35"/>
      <c r="AB712" s="35"/>
      <c r="AC712" s="35"/>
      <c r="AF712"/>
      <c r="AG712"/>
      <c r="AH712" s="41"/>
      <c r="AJ712"/>
    </row>
    <row r="713" spans="1:36" ht="15" x14ac:dyDescent="0.25">
      <c r="A713"/>
      <c r="B713"/>
      <c r="C713"/>
      <c r="D713" s="29"/>
      <c r="E713" s="30"/>
      <c r="F713" s="31"/>
      <c r="G713" s="32"/>
      <c r="H713" s="30"/>
      <c r="I713" s="31"/>
      <c r="J713" s="32"/>
      <c r="K713" s="30"/>
      <c r="L713" s="31"/>
      <c r="M713" s="32"/>
      <c r="N713" s="33"/>
      <c r="O713" s="34"/>
      <c r="P713" s="34"/>
      <c r="Q713"/>
      <c r="R713"/>
      <c r="S713" s="48"/>
      <c r="T713" s="35"/>
      <c r="U713" s="35"/>
      <c r="V713" s="35"/>
      <c r="W713" s="35"/>
      <c r="X713" s="35"/>
      <c r="Y713" s="35"/>
      <c r="Z713" s="35"/>
      <c r="AA713" s="35"/>
      <c r="AB713" s="35"/>
      <c r="AC713" s="35"/>
      <c r="AF713"/>
      <c r="AG713"/>
      <c r="AH713" s="41"/>
      <c r="AJ713"/>
    </row>
    <row r="714" spans="1:36" ht="15" x14ac:dyDescent="0.25">
      <c r="A714"/>
      <c r="B714"/>
      <c r="C714"/>
      <c r="D714" s="29"/>
      <c r="E714" s="30"/>
      <c r="F714" s="31"/>
      <c r="G714" s="32"/>
      <c r="H714" s="30"/>
      <c r="I714" s="31"/>
      <c r="J714" s="32"/>
      <c r="K714" s="30"/>
      <c r="L714" s="31"/>
      <c r="M714" s="32"/>
      <c r="N714" s="33"/>
      <c r="O714" s="34"/>
      <c r="P714" s="34"/>
      <c r="Q714"/>
      <c r="R714"/>
      <c r="S714" s="48"/>
      <c r="T714" s="35"/>
      <c r="U714" s="35"/>
      <c r="V714" s="35"/>
      <c r="W714" s="35"/>
      <c r="X714" s="35"/>
      <c r="Y714" s="35"/>
      <c r="Z714" s="35"/>
      <c r="AA714" s="35"/>
      <c r="AB714" s="35"/>
      <c r="AC714" s="35"/>
      <c r="AF714"/>
      <c r="AG714"/>
      <c r="AH714" s="41"/>
      <c r="AJ714"/>
    </row>
    <row r="715" spans="1:36" ht="15" x14ac:dyDescent="0.25">
      <c r="A715"/>
      <c r="B715"/>
      <c r="C715"/>
      <c r="D715" s="29"/>
      <c r="E715" s="30"/>
      <c r="F715" s="31"/>
      <c r="G715" s="32"/>
      <c r="H715" s="30"/>
      <c r="I715" s="31"/>
      <c r="J715" s="32"/>
      <c r="K715" s="30"/>
      <c r="L715" s="31"/>
      <c r="M715" s="32"/>
      <c r="N715" s="33"/>
      <c r="O715" s="34"/>
      <c r="P715" s="34"/>
      <c r="Q715"/>
      <c r="R715"/>
      <c r="S715" s="48"/>
      <c r="T715" s="35"/>
      <c r="U715" s="35"/>
      <c r="V715" s="35"/>
      <c r="W715" s="35"/>
      <c r="X715" s="35"/>
      <c r="Y715" s="35"/>
      <c r="Z715" s="35"/>
      <c r="AA715" s="35"/>
      <c r="AB715" s="35"/>
      <c r="AC715" s="35"/>
      <c r="AF715"/>
      <c r="AG715"/>
      <c r="AH715" s="41"/>
      <c r="AJ715"/>
    </row>
    <row r="716" spans="1:36" ht="15" x14ac:dyDescent="0.25">
      <c r="A716"/>
      <c r="B716"/>
      <c r="C716"/>
      <c r="D716" s="29"/>
      <c r="E716" s="30"/>
      <c r="F716" s="31"/>
      <c r="G716" s="32"/>
      <c r="H716" s="30"/>
      <c r="I716" s="31"/>
      <c r="J716" s="32"/>
      <c r="K716" s="30"/>
      <c r="L716" s="31"/>
      <c r="M716" s="32"/>
      <c r="N716" s="33"/>
      <c r="O716" s="34"/>
      <c r="P716" s="34"/>
      <c r="Q716"/>
      <c r="R716"/>
      <c r="S716" s="48"/>
      <c r="T716" s="35"/>
      <c r="U716" s="35"/>
      <c r="V716" s="35"/>
      <c r="W716" s="35"/>
      <c r="X716" s="35"/>
      <c r="Y716" s="35"/>
      <c r="Z716" s="35"/>
      <c r="AA716" s="35"/>
      <c r="AB716" s="35"/>
      <c r="AC716" s="35"/>
      <c r="AF716"/>
      <c r="AG716"/>
      <c r="AH716" s="41"/>
      <c r="AJ716"/>
    </row>
    <row r="717" spans="1:36" ht="15" x14ac:dyDescent="0.25">
      <c r="A717"/>
      <c r="B717"/>
      <c r="C717"/>
      <c r="D717" s="29"/>
      <c r="E717" s="30"/>
      <c r="F717" s="31"/>
      <c r="G717" s="32"/>
      <c r="H717" s="30"/>
      <c r="I717" s="31"/>
      <c r="J717" s="32"/>
      <c r="K717" s="30"/>
      <c r="L717" s="31"/>
      <c r="M717" s="32"/>
      <c r="N717" s="33"/>
      <c r="O717" s="34"/>
      <c r="P717" s="34"/>
      <c r="Q717"/>
      <c r="R717"/>
      <c r="S717" s="48"/>
      <c r="T717" s="35"/>
      <c r="U717" s="35"/>
      <c r="V717" s="35"/>
      <c r="W717" s="35"/>
      <c r="X717" s="35"/>
      <c r="Y717" s="35"/>
      <c r="Z717" s="35"/>
      <c r="AA717" s="35"/>
      <c r="AB717" s="35"/>
      <c r="AC717" s="35"/>
      <c r="AF717"/>
      <c r="AG717"/>
      <c r="AH717" s="41"/>
      <c r="AJ717"/>
    </row>
    <row r="718" spans="1:36" ht="15" x14ac:dyDescent="0.25">
      <c r="A718"/>
      <c r="B718"/>
      <c r="C718"/>
      <c r="D718" s="29"/>
      <c r="E718" s="30"/>
      <c r="F718" s="31"/>
      <c r="G718" s="32"/>
      <c r="H718" s="30"/>
      <c r="I718" s="31"/>
      <c r="J718" s="32"/>
      <c r="K718" s="30"/>
      <c r="L718" s="31"/>
      <c r="M718" s="32"/>
      <c r="N718" s="33"/>
      <c r="O718" s="34"/>
      <c r="P718" s="34"/>
      <c r="Q718"/>
      <c r="R718"/>
      <c r="S718" s="48"/>
      <c r="T718" s="35"/>
      <c r="U718" s="35"/>
      <c r="V718" s="35"/>
      <c r="W718" s="35"/>
      <c r="X718" s="35"/>
      <c r="Y718" s="35"/>
      <c r="Z718" s="35"/>
      <c r="AA718" s="35"/>
      <c r="AB718" s="35"/>
      <c r="AC718" s="35"/>
      <c r="AF718"/>
      <c r="AG718"/>
      <c r="AH718" s="41"/>
      <c r="AJ718"/>
    </row>
    <row r="719" spans="1:36" ht="15" x14ac:dyDescent="0.25">
      <c r="A719"/>
      <c r="B719"/>
      <c r="C719"/>
      <c r="D719" s="29"/>
      <c r="E719" s="30"/>
      <c r="F719" s="31"/>
      <c r="G719" s="32"/>
      <c r="H719" s="30"/>
      <c r="I719" s="31"/>
      <c r="J719" s="32"/>
      <c r="K719" s="30"/>
      <c r="L719" s="31"/>
      <c r="M719" s="32"/>
      <c r="N719" s="33"/>
      <c r="O719" s="34"/>
      <c r="P719" s="34"/>
      <c r="Q719"/>
      <c r="R719"/>
      <c r="S719" s="48"/>
      <c r="T719" s="35"/>
      <c r="U719" s="35"/>
      <c r="V719" s="35"/>
      <c r="W719" s="35"/>
      <c r="X719" s="35"/>
      <c r="Y719" s="35"/>
      <c r="Z719" s="35"/>
      <c r="AA719" s="35"/>
      <c r="AB719" s="35"/>
      <c r="AC719" s="35"/>
      <c r="AF719"/>
      <c r="AG719"/>
      <c r="AH719" s="41"/>
      <c r="AJ719"/>
    </row>
    <row r="720" spans="1:36" ht="15" x14ac:dyDescent="0.25">
      <c r="A720"/>
      <c r="B720"/>
      <c r="C720"/>
      <c r="D720" s="29"/>
      <c r="E720" s="30"/>
      <c r="F720" s="31"/>
      <c r="G720" s="32"/>
      <c r="H720" s="30"/>
      <c r="I720" s="31"/>
      <c r="J720" s="32"/>
      <c r="K720" s="30"/>
      <c r="L720" s="31"/>
      <c r="M720" s="32"/>
      <c r="N720" s="33"/>
      <c r="O720" s="34"/>
      <c r="P720" s="34"/>
      <c r="Q720"/>
      <c r="R720"/>
      <c r="S720" s="48"/>
      <c r="T720" s="35"/>
      <c r="U720" s="35"/>
      <c r="V720" s="35"/>
      <c r="W720" s="35"/>
      <c r="X720" s="35"/>
      <c r="Y720" s="35"/>
      <c r="Z720" s="35"/>
      <c r="AA720" s="35"/>
      <c r="AB720" s="35"/>
      <c r="AC720" s="35"/>
      <c r="AF720"/>
      <c r="AG720"/>
      <c r="AH720" s="41"/>
      <c r="AJ720"/>
    </row>
    <row r="721" spans="1:36" ht="15" x14ac:dyDescent="0.25">
      <c r="A721"/>
      <c r="B721"/>
      <c r="C721"/>
      <c r="D721" s="29"/>
      <c r="E721" s="30"/>
      <c r="F721" s="31"/>
      <c r="G721" s="32"/>
      <c r="H721" s="30"/>
      <c r="I721" s="31"/>
      <c r="J721" s="32"/>
      <c r="K721" s="30"/>
      <c r="L721" s="31"/>
      <c r="M721" s="32"/>
      <c r="N721" s="33"/>
      <c r="O721" s="34"/>
      <c r="P721" s="34"/>
      <c r="Q721"/>
      <c r="R721"/>
      <c r="S721" s="48"/>
      <c r="T721" s="35"/>
      <c r="U721" s="35"/>
      <c r="V721" s="35"/>
      <c r="W721" s="35"/>
      <c r="X721" s="35"/>
      <c r="Y721" s="35"/>
      <c r="Z721" s="35"/>
      <c r="AA721" s="35"/>
      <c r="AB721" s="35"/>
      <c r="AC721" s="35"/>
      <c r="AF721"/>
      <c r="AG721"/>
      <c r="AH721" s="41"/>
      <c r="AJ721"/>
    </row>
    <row r="722" spans="1:36" ht="15" x14ac:dyDescent="0.25">
      <c r="A722"/>
      <c r="B722"/>
      <c r="C722"/>
      <c r="D722" s="29"/>
      <c r="E722" s="30"/>
      <c r="F722" s="31"/>
      <c r="G722" s="32"/>
      <c r="H722" s="30"/>
      <c r="I722" s="31"/>
      <c r="J722" s="32"/>
      <c r="K722" s="30"/>
      <c r="L722" s="31"/>
      <c r="M722" s="32"/>
      <c r="N722" s="33"/>
      <c r="O722" s="34"/>
      <c r="P722" s="34"/>
      <c r="Q722"/>
      <c r="R722"/>
      <c r="S722" s="48"/>
      <c r="T722" s="35"/>
      <c r="U722" s="35"/>
      <c r="V722" s="35"/>
      <c r="W722" s="35"/>
      <c r="X722" s="35"/>
      <c r="Y722" s="35"/>
      <c r="Z722" s="35"/>
      <c r="AA722" s="35"/>
      <c r="AB722" s="35"/>
      <c r="AC722" s="35"/>
      <c r="AF722"/>
      <c r="AG722"/>
      <c r="AH722" s="41"/>
      <c r="AJ722"/>
    </row>
    <row r="723" spans="1:36" ht="15" x14ac:dyDescent="0.25">
      <c r="A723"/>
      <c r="B723"/>
      <c r="C723"/>
      <c r="D723" s="29"/>
      <c r="E723" s="30"/>
      <c r="F723" s="31"/>
      <c r="G723" s="32"/>
      <c r="H723" s="30"/>
      <c r="I723" s="31"/>
      <c r="J723" s="32"/>
      <c r="K723" s="30"/>
      <c r="L723" s="31"/>
      <c r="M723" s="32"/>
      <c r="N723" s="33"/>
      <c r="O723" s="34"/>
      <c r="P723" s="34"/>
      <c r="Q723"/>
      <c r="R723"/>
      <c r="S723" s="48"/>
      <c r="T723" s="35"/>
      <c r="U723" s="35"/>
      <c r="V723" s="35"/>
      <c r="W723" s="35"/>
      <c r="X723" s="35"/>
      <c r="Y723" s="35"/>
      <c r="Z723" s="35"/>
      <c r="AA723" s="35"/>
      <c r="AB723" s="35"/>
      <c r="AC723" s="35"/>
      <c r="AF723"/>
      <c r="AG723"/>
      <c r="AH723" s="41"/>
      <c r="AJ723"/>
    </row>
    <row r="724" spans="1:36" ht="15" x14ac:dyDescent="0.25">
      <c r="A724"/>
      <c r="B724"/>
      <c r="C724"/>
      <c r="D724" s="29"/>
      <c r="E724" s="30"/>
      <c r="F724" s="31"/>
      <c r="G724" s="32"/>
      <c r="H724" s="30"/>
      <c r="I724" s="31"/>
      <c r="J724" s="32"/>
      <c r="K724" s="30"/>
      <c r="L724" s="31"/>
      <c r="M724" s="32"/>
      <c r="N724" s="33"/>
      <c r="O724" s="34"/>
      <c r="P724" s="34"/>
      <c r="Q724"/>
      <c r="R724"/>
      <c r="S724" s="48"/>
      <c r="T724" s="35"/>
      <c r="U724" s="35"/>
      <c r="V724" s="35"/>
      <c r="W724" s="35"/>
      <c r="X724" s="35"/>
      <c r="Y724" s="35"/>
      <c r="Z724" s="35"/>
      <c r="AA724" s="35"/>
      <c r="AB724" s="35"/>
      <c r="AC724" s="35"/>
      <c r="AF724"/>
      <c r="AG724"/>
      <c r="AH724" s="41"/>
      <c r="AJ724"/>
    </row>
    <row r="725" spans="1:36" ht="15" x14ac:dyDescent="0.25">
      <c r="A725"/>
      <c r="B725"/>
      <c r="C725"/>
      <c r="D725" s="29"/>
      <c r="E725" s="30"/>
      <c r="F725" s="31"/>
      <c r="G725" s="32"/>
      <c r="H725" s="30"/>
      <c r="I725" s="31"/>
      <c r="J725" s="32"/>
      <c r="K725" s="30"/>
      <c r="L725" s="31"/>
      <c r="M725" s="32"/>
      <c r="N725" s="33"/>
      <c r="O725" s="34"/>
      <c r="P725" s="34"/>
      <c r="Q725"/>
      <c r="R725"/>
      <c r="S725" s="48"/>
      <c r="T725" s="35"/>
      <c r="U725" s="35"/>
      <c r="V725" s="35"/>
      <c r="W725" s="35"/>
      <c r="X725" s="35"/>
      <c r="Y725" s="35"/>
      <c r="Z725" s="35"/>
      <c r="AA725" s="35"/>
      <c r="AB725" s="35"/>
      <c r="AC725" s="35"/>
      <c r="AF725"/>
      <c r="AG725"/>
      <c r="AH725" s="41"/>
      <c r="AJ725"/>
    </row>
    <row r="726" spans="1:36" ht="15" x14ac:dyDescent="0.25">
      <c r="A726"/>
      <c r="B726"/>
      <c r="C726"/>
      <c r="D726" s="29"/>
      <c r="E726" s="30"/>
      <c r="F726" s="31"/>
      <c r="G726" s="32"/>
      <c r="H726" s="30"/>
      <c r="I726" s="31"/>
      <c r="J726" s="32"/>
      <c r="K726" s="30"/>
      <c r="L726" s="31"/>
      <c r="M726" s="32"/>
      <c r="N726" s="33"/>
      <c r="O726" s="34"/>
      <c r="P726" s="34"/>
      <c r="Q726"/>
      <c r="R726"/>
      <c r="S726" s="48"/>
      <c r="T726" s="35"/>
      <c r="U726" s="35"/>
      <c r="V726" s="35"/>
      <c r="W726" s="35"/>
      <c r="X726" s="35"/>
      <c r="Y726" s="35"/>
      <c r="Z726" s="35"/>
      <c r="AA726" s="35"/>
      <c r="AB726" s="35"/>
      <c r="AC726" s="35"/>
      <c r="AF726"/>
      <c r="AG726"/>
      <c r="AH726" s="41"/>
      <c r="AJ726"/>
    </row>
    <row r="727" spans="1:36" ht="15" x14ac:dyDescent="0.25">
      <c r="A727"/>
      <c r="B727"/>
      <c r="C727"/>
      <c r="D727" s="29"/>
      <c r="E727" s="30"/>
      <c r="F727" s="31"/>
      <c r="G727" s="32"/>
      <c r="H727" s="30"/>
      <c r="I727" s="31"/>
      <c r="J727" s="32"/>
      <c r="K727" s="30"/>
      <c r="L727" s="31"/>
      <c r="M727" s="32"/>
      <c r="N727" s="33"/>
      <c r="O727" s="34"/>
      <c r="P727" s="34"/>
      <c r="Q727"/>
      <c r="R727"/>
      <c r="S727" s="48"/>
      <c r="T727" s="35"/>
      <c r="U727" s="35"/>
      <c r="V727" s="35"/>
      <c r="W727" s="35"/>
      <c r="X727" s="35"/>
      <c r="Y727" s="35"/>
      <c r="Z727" s="35"/>
      <c r="AA727" s="35"/>
      <c r="AB727" s="35"/>
      <c r="AC727" s="35"/>
      <c r="AF727"/>
      <c r="AG727"/>
      <c r="AH727" s="41"/>
      <c r="AJ727"/>
    </row>
    <row r="728" spans="1:36" ht="15" x14ac:dyDescent="0.25">
      <c r="A728"/>
      <c r="B728"/>
      <c r="C728"/>
      <c r="D728" s="29"/>
      <c r="E728" s="30"/>
      <c r="F728" s="31"/>
      <c r="G728" s="32"/>
      <c r="H728" s="30"/>
      <c r="I728" s="31"/>
      <c r="J728" s="32"/>
      <c r="K728" s="30"/>
      <c r="L728" s="31"/>
      <c r="M728" s="32"/>
      <c r="N728" s="33"/>
      <c r="O728" s="34"/>
      <c r="P728" s="34"/>
      <c r="Q728"/>
      <c r="R728"/>
      <c r="S728" s="48"/>
      <c r="T728" s="35"/>
      <c r="U728" s="35"/>
      <c r="V728" s="35"/>
      <c r="W728" s="35"/>
      <c r="X728" s="35"/>
      <c r="Y728" s="35"/>
      <c r="Z728" s="35"/>
      <c r="AA728" s="35"/>
      <c r="AB728" s="35"/>
      <c r="AC728" s="35"/>
      <c r="AF728"/>
      <c r="AG728"/>
      <c r="AH728" s="41"/>
      <c r="AJ728"/>
    </row>
    <row r="729" spans="1:36" ht="15" x14ac:dyDescent="0.25">
      <c r="A729"/>
      <c r="B729"/>
      <c r="C729"/>
      <c r="D729" s="29"/>
      <c r="E729" s="30"/>
      <c r="F729" s="31"/>
      <c r="G729" s="32"/>
      <c r="H729" s="30"/>
      <c r="I729" s="31"/>
      <c r="J729" s="32"/>
      <c r="K729" s="30"/>
      <c r="L729" s="31"/>
      <c r="M729" s="32"/>
      <c r="N729" s="33"/>
      <c r="O729" s="34"/>
      <c r="P729" s="34"/>
      <c r="Q729"/>
      <c r="R729"/>
      <c r="S729" s="48"/>
      <c r="T729" s="35"/>
      <c r="U729" s="35"/>
      <c r="V729" s="35"/>
      <c r="W729" s="35"/>
      <c r="X729" s="35"/>
      <c r="Y729" s="35"/>
      <c r="Z729" s="35"/>
      <c r="AA729" s="35"/>
      <c r="AB729" s="35"/>
      <c r="AC729" s="35"/>
      <c r="AF729"/>
      <c r="AG729"/>
      <c r="AH729" s="41"/>
      <c r="AJ729"/>
    </row>
    <row r="730" spans="1:36" ht="15" x14ac:dyDescent="0.25">
      <c r="A730"/>
      <c r="B730"/>
      <c r="C730"/>
      <c r="D730" s="29"/>
      <c r="E730" s="30"/>
      <c r="F730" s="31"/>
      <c r="G730" s="32"/>
      <c r="H730" s="30"/>
      <c r="I730" s="31"/>
      <c r="J730" s="32"/>
      <c r="K730" s="30"/>
      <c r="L730" s="31"/>
      <c r="M730" s="32"/>
      <c r="N730" s="33"/>
      <c r="O730" s="34"/>
      <c r="P730" s="34"/>
      <c r="Q730"/>
      <c r="R730"/>
      <c r="S730" s="48"/>
      <c r="T730" s="35"/>
      <c r="U730" s="35"/>
      <c r="V730" s="35"/>
      <c r="W730" s="35"/>
      <c r="X730" s="35"/>
      <c r="Y730" s="35"/>
      <c r="Z730" s="35"/>
      <c r="AA730" s="35"/>
      <c r="AB730" s="35"/>
      <c r="AC730" s="35"/>
      <c r="AF730"/>
      <c r="AG730"/>
      <c r="AH730" s="41"/>
      <c r="AJ730"/>
    </row>
    <row r="731" spans="1:36" ht="15" x14ac:dyDescent="0.25">
      <c r="A731"/>
      <c r="B731"/>
      <c r="C731"/>
      <c r="D731" s="29"/>
      <c r="E731" s="30"/>
      <c r="F731" s="31"/>
      <c r="G731" s="32"/>
      <c r="H731" s="30"/>
      <c r="I731" s="31"/>
      <c r="J731" s="32"/>
      <c r="K731" s="30"/>
      <c r="L731" s="31"/>
      <c r="M731" s="32"/>
      <c r="N731" s="33"/>
      <c r="O731" s="34"/>
      <c r="P731" s="34"/>
      <c r="Q731"/>
      <c r="R731"/>
      <c r="S731" s="48"/>
      <c r="T731" s="35"/>
      <c r="U731" s="35"/>
      <c r="V731" s="35"/>
      <c r="W731" s="35"/>
      <c r="X731" s="35"/>
      <c r="Y731" s="35"/>
      <c r="Z731" s="35"/>
      <c r="AA731" s="35"/>
      <c r="AB731" s="35"/>
      <c r="AC731" s="35"/>
      <c r="AF731"/>
      <c r="AG731"/>
      <c r="AH731" s="41"/>
      <c r="AJ731"/>
    </row>
    <row r="732" spans="1:36" ht="15" x14ac:dyDescent="0.25">
      <c r="A732"/>
      <c r="B732"/>
      <c r="C732"/>
      <c r="D732" s="29"/>
      <c r="E732" s="30"/>
      <c r="F732" s="31"/>
      <c r="G732" s="32"/>
      <c r="H732" s="30"/>
      <c r="I732" s="31"/>
      <c r="J732" s="32"/>
      <c r="K732" s="30"/>
      <c r="L732" s="31"/>
      <c r="M732" s="32"/>
      <c r="N732" s="33"/>
      <c r="O732" s="34"/>
      <c r="P732" s="34"/>
      <c r="Q732"/>
      <c r="R732"/>
      <c r="S732" s="48"/>
      <c r="T732" s="35"/>
      <c r="U732" s="35"/>
      <c r="V732" s="35"/>
      <c r="W732" s="35"/>
      <c r="X732" s="35"/>
      <c r="Y732" s="35"/>
      <c r="Z732" s="35"/>
      <c r="AA732" s="35"/>
      <c r="AB732" s="35"/>
      <c r="AC732" s="35"/>
      <c r="AF732"/>
      <c r="AG732"/>
      <c r="AH732" s="41"/>
      <c r="AJ732"/>
    </row>
    <row r="733" spans="1:36" ht="15" x14ac:dyDescent="0.25">
      <c r="A733"/>
      <c r="B733"/>
      <c r="C733"/>
      <c r="D733" s="29"/>
      <c r="E733" s="30"/>
      <c r="F733" s="31"/>
      <c r="G733" s="32"/>
      <c r="H733" s="30"/>
      <c r="I733" s="31"/>
      <c r="J733" s="32"/>
      <c r="K733" s="30"/>
      <c r="L733" s="31"/>
      <c r="M733" s="32"/>
      <c r="N733" s="33"/>
      <c r="O733" s="34"/>
      <c r="P733" s="34"/>
      <c r="Q733"/>
      <c r="R733"/>
      <c r="S733" s="48"/>
      <c r="T733" s="35"/>
      <c r="U733" s="35"/>
      <c r="V733" s="35"/>
      <c r="W733" s="35"/>
      <c r="X733" s="35"/>
      <c r="Y733" s="35"/>
      <c r="Z733" s="35"/>
      <c r="AA733" s="35"/>
      <c r="AB733" s="35"/>
      <c r="AC733" s="35"/>
      <c r="AF733"/>
      <c r="AG733"/>
      <c r="AH733" s="41"/>
      <c r="AJ733"/>
    </row>
    <row r="734" spans="1:36" ht="15" x14ac:dyDescent="0.25">
      <c r="A734"/>
      <c r="B734"/>
      <c r="C734"/>
      <c r="D734" s="29"/>
      <c r="E734" s="30"/>
      <c r="F734" s="31"/>
      <c r="G734" s="32"/>
      <c r="H734" s="30"/>
      <c r="I734" s="31"/>
      <c r="J734" s="32"/>
      <c r="K734" s="30"/>
      <c r="L734" s="31"/>
      <c r="M734" s="32"/>
      <c r="N734" s="33"/>
      <c r="O734" s="34"/>
      <c r="P734" s="34"/>
      <c r="Q734"/>
      <c r="R734"/>
      <c r="S734" s="48"/>
      <c r="T734" s="35"/>
      <c r="U734" s="35"/>
      <c r="V734" s="35"/>
      <c r="W734" s="35"/>
      <c r="X734" s="35"/>
      <c r="Y734" s="35"/>
      <c r="Z734" s="35"/>
      <c r="AA734" s="35"/>
      <c r="AB734" s="35"/>
      <c r="AC734" s="35"/>
      <c r="AF734"/>
      <c r="AG734"/>
      <c r="AH734" s="41"/>
      <c r="AJ734"/>
    </row>
    <row r="735" spans="1:36" ht="15" x14ac:dyDescent="0.25">
      <c r="A735"/>
      <c r="B735"/>
      <c r="C735"/>
      <c r="D735" s="29"/>
      <c r="E735" s="30"/>
      <c r="F735" s="31"/>
      <c r="G735" s="32"/>
      <c r="H735" s="30"/>
      <c r="I735" s="31"/>
      <c r="J735" s="32"/>
      <c r="K735" s="30"/>
      <c r="L735" s="31"/>
      <c r="M735" s="32"/>
      <c r="N735" s="33"/>
      <c r="O735" s="34"/>
      <c r="P735" s="34"/>
      <c r="Q735"/>
      <c r="R735"/>
      <c r="S735" s="48"/>
      <c r="T735" s="35"/>
      <c r="U735" s="35"/>
      <c r="V735" s="35"/>
      <c r="W735" s="35"/>
      <c r="X735" s="35"/>
      <c r="Y735" s="35"/>
      <c r="Z735" s="35"/>
      <c r="AA735" s="35"/>
      <c r="AB735" s="35"/>
      <c r="AC735" s="35"/>
      <c r="AF735"/>
      <c r="AG735"/>
      <c r="AH735" s="41"/>
      <c r="AJ735"/>
    </row>
    <row r="736" spans="1:36" ht="15" x14ac:dyDescent="0.25">
      <c r="A736"/>
      <c r="B736"/>
      <c r="C736"/>
      <c r="D736" s="29"/>
      <c r="E736" s="30"/>
      <c r="F736" s="31"/>
      <c r="G736" s="32"/>
      <c r="H736" s="30"/>
      <c r="I736" s="31"/>
      <c r="J736" s="32"/>
      <c r="K736" s="30"/>
      <c r="L736" s="31"/>
      <c r="M736" s="32"/>
      <c r="N736" s="33"/>
      <c r="O736" s="34"/>
      <c r="P736" s="34"/>
      <c r="Q736"/>
      <c r="R736"/>
      <c r="S736" s="48"/>
      <c r="T736" s="35"/>
      <c r="U736" s="35"/>
      <c r="V736" s="35"/>
      <c r="W736" s="35"/>
      <c r="X736" s="35"/>
      <c r="Y736" s="35"/>
      <c r="Z736" s="35"/>
      <c r="AA736" s="35"/>
      <c r="AB736" s="35"/>
      <c r="AC736" s="35"/>
      <c r="AF736"/>
      <c r="AG736"/>
      <c r="AH736" s="41"/>
      <c r="AJ736"/>
    </row>
    <row r="737" spans="1:36" ht="15" x14ac:dyDescent="0.25">
      <c r="A737"/>
      <c r="B737"/>
      <c r="C737"/>
      <c r="D737" s="29"/>
      <c r="E737" s="30"/>
      <c r="F737" s="31"/>
      <c r="G737" s="32"/>
      <c r="H737" s="30"/>
      <c r="I737" s="31"/>
      <c r="J737" s="32"/>
      <c r="K737" s="30"/>
      <c r="L737" s="31"/>
      <c r="M737" s="32"/>
      <c r="N737" s="33"/>
      <c r="O737" s="34"/>
      <c r="P737" s="34"/>
      <c r="Q737"/>
      <c r="R737"/>
      <c r="S737" s="48"/>
      <c r="T737" s="35"/>
      <c r="U737" s="35"/>
      <c r="V737" s="35"/>
      <c r="W737" s="35"/>
      <c r="X737" s="35"/>
      <c r="Y737" s="35"/>
      <c r="Z737" s="35"/>
      <c r="AA737" s="35"/>
      <c r="AB737" s="35"/>
      <c r="AC737" s="35"/>
      <c r="AF737"/>
      <c r="AG737"/>
      <c r="AH737" s="41"/>
      <c r="AJ737"/>
    </row>
    <row r="738" spans="1:36" ht="15" x14ac:dyDescent="0.25">
      <c r="A738"/>
      <c r="B738"/>
      <c r="C738"/>
      <c r="D738" s="29"/>
      <c r="E738" s="30"/>
      <c r="F738" s="31"/>
      <c r="G738" s="32"/>
      <c r="H738" s="30"/>
      <c r="I738" s="31"/>
      <c r="J738" s="32"/>
      <c r="K738" s="30"/>
      <c r="L738" s="31"/>
      <c r="M738" s="32"/>
      <c r="N738" s="33"/>
      <c r="O738" s="34"/>
      <c r="P738" s="34"/>
      <c r="Q738"/>
      <c r="R738"/>
      <c r="S738" s="48"/>
      <c r="T738" s="35"/>
      <c r="U738" s="35"/>
      <c r="V738" s="35"/>
      <c r="W738" s="35"/>
      <c r="X738" s="35"/>
      <c r="Y738" s="35"/>
      <c r="Z738" s="35"/>
      <c r="AA738" s="35"/>
      <c r="AB738" s="35"/>
      <c r="AC738" s="35"/>
      <c r="AF738"/>
      <c r="AG738"/>
      <c r="AH738" s="41"/>
      <c r="AJ738"/>
    </row>
    <row r="739" spans="1:36" ht="15" x14ac:dyDescent="0.25">
      <c r="A739"/>
      <c r="B739"/>
      <c r="C739"/>
      <c r="D739" s="29"/>
      <c r="E739" s="30"/>
      <c r="F739" s="31"/>
      <c r="G739" s="32"/>
      <c r="H739" s="30"/>
      <c r="I739" s="31"/>
      <c r="J739" s="32"/>
      <c r="K739" s="30"/>
      <c r="L739" s="31"/>
      <c r="M739" s="32"/>
      <c r="N739" s="33"/>
      <c r="O739" s="34"/>
      <c r="P739" s="34"/>
      <c r="Q739"/>
      <c r="R739"/>
      <c r="S739" s="48"/>
      <c r="T739" s="35"/>
      <c r="U739" s="35"/>
      <c r="V739" s="35"/>
      <c r="W739" s="35"/>
      <c r="X739" s="35"/>
      <c r="Y739" s="35"/>
      <c r="Z739" s="35"/>
      <c r="AA739" s="35"/>
      <c r="AB739" s="35"/>
      <c r="AC739" s="35"/>
      <c r="AF739"/>
      <c r="AG739"/>
      <c r="AH739" s="41"/>
      <c r="AJ739"/>
    </row>
    <row r="740" spans="1:36" s="35" customFormat="1" ht="15" x14ac:dyDescent="0.25">
      <c r="A740"/>
      <c r="B740"/>
      <c r="C740"/>
      <c r="D740" s="29"/>
      <c r="E740" s="30"/>
      <c r="F740" s="31"/>
      <c r="G740" s="32"/>
      <c r="H740" s="30"/>
      <c r="I740" s="31"/>
      <c r="J740" s="32"/>
      <c r="K740" s="30"/>
      <c r="L740" s="31"/>
      <c r="M740" s="32"/>
      <c r="N740" s="33"/>
      <c r="O740" s="34"/>
      <c r="P740" s="34"/>
      <c r="Q740"/>
      <c r="R740"/>
      <c r="S740" s="48"/>
      <c r="AD740" s="36"/>
      <c r="AE740" s="36"/>
      <c r="AF740"/>
      <c r="AG740"/>
      <c r="AH740" s="41"/>
      <c r="AI740" s="36"/>
      <c r="AJ740" s="28"/>
    </row>
    <row r="741" spans="1:36" ht="15" x14ac:dyDescent="0.25">
      <c r="A741"/>
      <c r="B741"/>
      <c r="C741"/>
      <c r="D741" s="29"/>
      <c r="E741" s="30"/>
      <c r="F741" s="31"/>
      <c r="G741" s="32"/>
      <c r="H741" s="30"/>
      <c r="I741" s="31"/>
      <c r="J741" s="32"/>
      <c r="K741" s="30"/>
      <c r="L741" s="31"/>
      <c r="M741" s="32"/>
      <c r="N741" s="33"/>
      <c r="O741" s="34"/>
      <c r="P741" s="34"/>
      <c r="Q741"/>
      <c r="R741"/>
      <c r="S741" s="48"/>
      <c r="T741" s="35"/>
      <c r="U741" s="35"/>
      <c r="V741" s="35"/>
      <c r="W741" s="35"/>
      <c r="X741" s="35"/>
      <c r="Y741" s="35"/>
      <c r="Z741" s="35"/>
      <c r="AA741" s="35"/>
      <c r="AB741" s="35"/>
      <c r="AC741" s="35"/>
      <c r="AF741"/>
      <c r="AG741"/>
      <c r="AH741" s="41"/>
      <c r="AJ741"/>
    </row>
    <row r="742" spans="1:36" ht="15" x14ac:dyDescent="0.25">
      <c r="A742"/>
      <c r="B742"/>
      <c r="C742"/>
      <c r="D742" s="29"/>
      <c r="E742" s="30"/>
      <c r="F742" s="31"/>
      <c r="G742" s="32"/>
      <c r="H742" s="30"/>
      <c r="I742" s="31"/>
      <c r="J742" s="32"/>
      <c r="K742" s="30"/>
      <c r="L742" s="31"/>
      <c r="M742" s="32"/>
      <c r="N742" s="33"/>
      <c r="O742" s="34"/>
      <c r="P742" s="34"/>
      <c r="Q742"/>
      <c r="R742"/>
      <c r="S742" s="48"/>
      <c r="T742" s="35"/>
      <c r="U742" s="35"/>
      <c r="V742" s="35"/>
      <c r="W742" s="35"/>
      <c r="X742" s="35"/>
      <c r="Y742" s="35"/>
      <c r="Z742" s="35"/>
      <c r="AA742" s="35"/>
      <c r="AB742" s="35"/>
      <c r="AC742" s="35"/>
      <c r="AF742"/>
      <c r="AG742"/>
      <c r="AH742" s="41"/>
      <c r="AJ742"/>
    </row>
    <row r="743" spans="1:36" ht="15" x14ac:dyDescent="0.25">
      <c r="A743"/>
      <c r="B743"/>
      <c r="C743"/>
      <c r="D743" s="29"/>
      <c r="E743" s="30"/>
      <c r="F743" s="31"/>
      <c r="G743" s="32"/>
      <c r="H743" s="30"/>
      <c r="I743" s="31"/>
      <c r="J743" s="32"/>
      <c r="K743" s="30"/>
      <c r="L743" s="31"/>
      <c r="M743" s="32"/>
      <c r="N743" s="33"/>
      <c r="O743" s="34"/>
      <c r="P743" s="34"/>
      <c r="Q743"/>
      <c r="R743"/>
      <c r="S743" s="48"/>
      <c r="T743" s="35"/>
      <c r="U743" s="35"/>
      <c r="V743" s="35"/>
      <c r="W743" s="35"/>
      <c r="X743" s="35"/>
      <c r="Y743" s="35"/>
      <c r="Z743" s="35"/>
      <c r="AA743" s="35"/>
      <c r="AB743" s="35"/>
      <c r="AC743" s="35"/>
      <c r="AF743"/>
      <c r="AG743"/>
      <c r="AH743" s="41"/>
      <c r="AJ743"/>
    </row>
    <row r="744" spans="1:36" ht="15" x14ac:dyDescent="0.25">
      <c r="A744"/>
      <c r="B744"/>
      <c r="C744"/>
      <c r="D744" s="29"/>
      <c r="E744" s="30"/>
      <c r="F744" s="31"/>
      <c r="G744" s="32"/>
      <c r="H744" s="30"/>
      <c r="I744" s="31"/>
      <c r="J744" s="32"/>
      <c r="K744" s="30"/>
      <c r="L744" s="31"/>
      <c r="M744" s="32"/>
      <c r="N744" s="33"/>
      <c r="O744" s="34"/>
      <c r="P744" s="34"/>
      <c r="Q744"/>
      <c r="R744"/>
      <c r="S744" s="48"/>
      <c r="T744" s="35"/>
      <c r="U744" s="35"/>
      <c r="V744" s="35"/>
      <c r="W744" s="35"/>
      <c r="X744" s="35"/>
      <c r="Y744" s="35"/>
      <c r="Z744" s="35"/>
      <c r="AA744" s="35"/>
      <c r="AB744" s="35"/>
      <c r="AC744" s="35"/>
      <c r="AF744"/>
      <c r="AG744"/>
      <c r="AH744" s="41"/>
      <c r="AJ744"/>
    </row>
    <row r="745" spans="1:36" ht="15" x14ac:dyDescent="0.25">
      <c r="A745"/>
      <c r="B745"/>
      <c r="C745"/>
      <c r="D745" s="29"/>
      <c r="E745" s="30"/>
      <c r="F745" s="31"/>
      <c r="G745" s="32"/>
      <c r="H745" s="30"/>
      <c r="I745" s="31"/>
      <c r="J745" s="32"/>
      <c r="K745" s="30"/>
      <c r="L745" s="31"/>
      <c r="M745" s="32"/>
      <c r="N745" s="33"/>
      <c r="O745" s="34"/>
      <c r="P745" s="34"/>
      <c r="Q745"/>
      <c r="R745"/>
      <c r="S745" s="48"/>
      <c r="T745" s="35"/>
      <c r="U745" s="35"/>
      <c r="V745" s="35"/>
      <c r="W745" s="35"/>
      <c r="X745" s="35"/>
      <c r="Y745" s="35"/>
      <c r="Z745" s="35"/>
      <c r="AA745" s="35"/>
      <c r="AB745" s="35"/>
      <c r="AC745" s="35"/>
      <c r="AF745"/>
      <c r="AG745"/>
      <c r="AH745" s="41"/>
      <c r="AJ745"/>
    </row>
    <row r="746" spans="1:36" ht="15" x14ac:dyDescent="0.25">
      <c r="A746"/>
      <c r="B746"/>
      <c r="C746"/>
      <c r="D746" s="29"/>
      <c r="E746" s="30"/>
      <c r="F746" s="31"/>
      <c r="G746" s="32"/>
      <c r="H746" s="30"/>
      <c r="I746" s="31"/>
      <c r="J746" s="32"/>
      <c r="K746" s="30"/>
      <c r="L746" s="31"/>
      <c r="M746" s="32"/>
      <c r="N746" s="33"/>
      <c r="O746" s="34"/>
      <c r="P746" s="34"/>
      <c r="Q746"/>
      <c r="R746"/>
      <c r="S746" s="48"/>
      <c r="T746" s="35"/>
      <c r="U746" s="35"/>
      <c r="V746" s="35"/>
      <c r="W746" s="35"/>
      <c r="X746" s="35"/>
      <c r="Y746" s="35"/>
      <c r="Z746" s="35"/>
      <c r="AA746" s="35"/>
      <c r="AB746" s="35"/>
      <c r="AC746" s="35"/>
      <c r="AF746"/>
      <c r="AG746"/>
      <c r="AH746" s="41"/>
      <c r="AJ746"/>
    </row>
    <row r="747" spans="1:36" ht="15" x14ac:dyDescent="0.25">
      <c r="A747"/>
      <c r="B747"/>
      <c r="C747"/>
      <c r="D747" s="29"/>
      <c r="E747" s="30"/>
      <c r="F747" s="31"/>
      <c r="G747" s="32"/>
      <c r="H747" s="30"/>
      <c r="I747" s="31"/>
      <c r="J747" s="32"/>
      <c r="K747" s="30"/>
      <c r="L747" s="31"/>
      <c r="M747" s="32"/>
      <c r="N747" s="33"/>
      <c r="O747" s="34"/>
      <c r="P747" s="34"/>
      <c r="Q747"/>
      <c r="R747"/>
      <c r="S747" s="48"/>
      <c r="T747" s="35"/>
      <c r="U747" s="35"/>
      <c r="V747" s="35"/>
      <c r="W747" s="35"/>
      <c r="X747" s="35"/>
      <c r="Y747" s="35"/>
      <c r="Z747" s="35"/>
      <c r="AA747" s="35"/>
      <c r="AB747" s="35"/>
      <c r="AC747" s="35"/>
      <c r="AF747"/>
      <c r="AG747"/>
      <c r="AH747" s="41"/>
      <c r="AJ747"/>
    </row>
    <row r="748" spans="1:36" ht="15" x14ac:dyDescent="0.25">
      <c r="A748"/>
      <c r="B748"/>
      <c r="C748"/>
      <c r="D748" s="29"/>
      <c r="E748" s="30"/>
      <c r="F748" s="31"/>
      <c r="G748" s="32"/>
      <c r="H748" s="30"/>
      <c r="I748" s="31"/>
      <c r="J748" s="32"/>
      <c r="K748" s="30"/>
      <c r="L748" s="31"/>
      <c r="M748" s="32"/>
      <c r="N748" s="33"/>
      <c r="O748" s="34"/>
      <c r="P748" s="34"/>
      <c r="Q748"/>
      <c r="R748"/>
      <c r="S748" s="48"/>
      <c r="T748" s="35"/>
      <c r="U748" s="35"/>
      <c r="V748" s="35"/>
      <c r="W748" s="35"/>
      <c r="X748" s="35"/>
      <c r="Y748" s="35"/>
      <c r="Z748" s="35"/>
      <c r="AA748" s="35"/>
      <c r="AB748" s="35"/>
      <c r="AC748" s="35"/>
      <c r="AF748"/>
      <c r="AG748"/>
      <c r="AH748" s="41"/>
      <c r="AJ748"/>
    </row>
    <row r="749" spans="1:36" ht="15" x14ac:dyDescent="0.25">
      <c r="A749"/>
      <c r="B749"/>
      <c r="C749"/>
      <c r="D749" s="29"/>
      <c r="E749" s="30"/>
      <c r="F749" s="31"/>
      <c r="G749" s="32"/>
      <c r="H749" s="30"/>
      <c r="I749" s="31"/>
      <c r="J749" s="32"/>
      <c r="K749" s="30"/>
      <c r="L749" s="31"/>
      <c r="M749" s="32"/>
      <c r="N749" s="33"/>
      <c r="O749" s="34"/>
      <c r="P749" s="34"/>
      <c r="Q749"/>
      <c r="R749"/>
      <c r="S749" s="48"/>
      <c r="T749" s="35"/>
      <c r="U749" s="35"/>
      <c r="V749" s="35"/>
      <c r="W749" s="35"/>
      <c r="X749" s="35"/>
      <c r="Y749" s="35"/>
      <c r="Z749" s="35"/>
      <c r="AA749" s="35"/>
      <c r="AB749" s="35"/>
      <c r="AC749" s="35"/>
      <c r="AF749"/>
      <c r="AG749"/>
      <c r="AH749" s="41"/>
      <c r="AJ749"/>
    </row>
    <row r="750" spans="1:36" s="35" customFormat="1" ht="15" x14ac:dyDescent="0.25">
      <c r="A750"/>
      <c r="B750"/>
      <c r="C750"/>
      <c r="D750" s="29"/>
      <c r="E750" s="30"/>
      <c r="F750" s="31"/>
      <c r="G750" s="32"/>
      <c r="H750" s="30"/>
      <c r="I750" s="31"/>
      <c r="J750" s="32"/>
      <c r="K750" s="30"/>
      <c r="L750" s="31"/>
      <c r="M750" s="32"/>
      <c r="N750" s="33"/>
      <c r="O750" s="34"/>
      <c r="P750" s="34"/>
      <c r="Q750"/>
      <c r="R750"/>
      <c r="S750" s="48"/>
      <c r="AD750" s="36"/>
      <c r="AE750" s="36"/>
      <c r="AF750"/>
      <c r="AG750"/>
      <c r="AH750" s="41"/>
      <c r="AI750" s="36"/>
      <c r="AJ750"/>
    </row>
    <row r="751" spans="1:36" ht="15" x14ac:dyDescent="0.25">
      <c r="A751"/>
      <c r="B751"/>
      <c r="C751"/>
      <c r="D751" s="29"/>
      <c r="E751" s="30"/>
      <c r="F751" s="31"/>
      <c r="G751" s="32"/>
      <c r="H751" s="30"/>
      <c r="I751" s="31"/>
      <c r="J751" s="32"/>
      <c r="K751" s="30"/>
      <c r="L751" s="31"/>
      <c r="M751" s="32"/>
      <c r="N751" s="33"/>
      <c r="O751" s="34"/>
      <c r="P751" s="34"/>
      <c r="Q751"/>
      <c r="R751"/>
      <c r="S751" s="48"/>
      <c r="T751" s="35"/>
      <c r="U751" s="35"/>
      <c r="V751" s="35"/>
      <c r="W751" s="35"/>
      <c r="X751" s="35"/>
      <c r="Y751" s="35"/>
      <c r="Z751" s="35"/>
      <c r="AA751" s="35"/>
      <c r="AB751" s="35"/>
      <c r="AC751" s="35"/>
      <c r="AF751"/>
      <c r="AG751"/>
      <c r="AH751" s="41"/>
      <c r="AJ751"/>
    </row>
    <row r="752" spans="1:36" ht="15" x14ac:dyDescent="0.25">
      <c r="A752"/>
      <c r="B752"/>
      <c r="C752"/>
      <c r="D752" s="29"/>
      <c r="E752" s="30"/>
      <c r="F752" s="31"/>
      <c r="G752" s="32"/>
      <c r="H752" s="30"/>
      <c r="I752" s="31"/>
      <c r="J752" s="32"/>
      <c r="K752" s="30"/>
      <c r="L752" s="31"/>
      <c r="M752" s="32"/>
      <c r="N752" s="33"/>
      <c r="O752" s="34"/>
      <c r="P752" s="34"/>
      <c r="Q752"/>
      <c r="R752"/>
      <c r="S752" s="48"/>
      <c r="T752" s="35"/>
      <c r="U752" s="35"/>
      <c r="V752" s="35"/>
      <c r="W752" s="35"/>
      <c r="X752" s="35"/>
      <c r="Y752" s="35"/>
      <c r="Z752" s="35"/>
      <c r="AA752" s="35"/>
      <c r="AB752" s="35"/>
      <c r="AC752" s="35"/>
      <c r="AF752"/>
      <c r="AG752"/>
      <c r="AH752" s="41"/>
      <c r="AJ752"/>
    </row>
    <row r="753" spans="1:36" ht="15" x14ac:dyDescent="0.25">
      <c r="A753"/>
      <c r="B753"/>
      <c r="C753"/>
      <c r="D753" s="29"/>
      <c r="E753" s="30"/>
      <c r="F753" s="31"/>
      <c r="G753" s="32"/>
      <c r="H753" s="30"/>
      <c r="I753" s="31"/>
      <c r="J753" s="32"/>
      <c r="K753" s="30"/>
      <c r="L753" s="31"/>
      <c r="M753" s="32"/>
      <c r="N753" s="33"/>
      <c r="O753" s="34"/>
      <c r="P753" s="34"/>
      <c r="Q753"/>
      <c r="R753"/>
      <c r="S753" s="48"/>
      <c r="T753" s="35"/>
      <c r="U753" s="35"/>
      <c r="V753" s="35"/>
      <c r="W753" s="35"/>
      <c r="X753" s="35"/>
      <c r="Y753" s="35"/>
      <c r="Z753" s="35"/>
      <c r="AA753" s="35"/>
      <c r="AB753" s="35"/>
      <c r="AC753" s="35"/>
      <c r="AF753"/>
      <c r="AG753"/>
      <c r="AH753" s="41"/>
      <c r="AJ753"/>
    </row>
    <row r="754" spans="1:36" ht="15" x14ac:dyDescent="0.25">
      <c r="A754"/>
      <c r="B754"/>
      <c r="C754"/>
      <c r="D754" s="29"/>
      <c r="E754" s="30"/>
      <c r="F754" s="31"/>
      <c r="G754" s="32"/>
      <c r="H754" s="30"/>
      <c r="I754" s="31"/>
      <c r="J754" s="32"/>
      <c r="K754" s="30"/>
      <c r="L754" s="31"/>
      <c r="M754" s="32"/>
      <c r="N754" s="33"/>
      <c r="O754" s="34"/>
      <c r="P754" s="34"/>
      <c r="Q754"/>
      <c r="R754"/>
      <c r="S754" s="48"/>
      <c r="T754" s="35"/>
      <c r="U754" s="35"/>
      <c r="V754" s="35"/>
      <c r="W754" s="35"/>
      <c r="X754" s="35"/>
      <c r="Y754" s="35"/>
      <c r="Z754" s="35"/>
      <c r="AA754" s="35"/>
      <c r="AB754" s="35"/>
      <c r="AC754" s="35"/>
      <c r="AF754"/>
      <c r="AG754"/>
      <c r="AH754" s="41"/>
      <c r="AJ754"/>
    </row>
    <row r="755" spans="1:36" ht="15" x14ac:dyDescent="0.25">
      <c r="A755"/>
      <c r="B755"/>
      <c r="C755"/>
      <c r="D755" s="29"/>
      <c r="E755" s="30"/>
      <c r="F755" s="31"/>
      <c r="G755" s="32"/>
      <c r="H755" s="30"/>
      <c r="I755" s="31"/>
      <c r="J755" s="32"/>
      <c r="K755" s="30"/>
      <c r="L755" s="31"/>
      <c r="M755" s="32"/>
      <c r="N755" s="33"/>
      <c r="O755" s="34"/>
      <c r="P755" s="34"/>
      <c r="Q755"/>
      <c r="R755"/>
      <c r="S755" s="48"/>
      <c r="T755" s="35"/>
      <c r="U755" s="35"/>
      <c r="V755" s="35"/>
      <c r="W755" s="35"/>
      <c r="X755" s="35"/>
      <c r="Y755" s="35"/>
      <c r="Z755" s="35"/>
      <c r="AA755" s="35"/>
      <c r="AB755" s="35"/>
      <c r="AC755" s="35"/>
      <c r="AF755"/>
      <c r="AG755"/>
      <c r="AH755" s="41"/>
      <c r="AJ755"/>
    </row>
    <row r="756" spans="1:36" ht="15" x14ac:dyDescent="0.25">
      <c r="A756"/>
      <c r="B756"/>
      <c r="C756"/>
      <c r="D756" s="29"/>
      <c r="E756" s="30"/>
      <c r="F756" s="31"/>
      <c r="G756" s="32"/>
      <c r="H756" s="30"/>
      <c r="I756" s="31"/>
      <c r="J756" s="32"/>
      <c r="K756" s="30"/>
      <c r="L756" s="31"/>
      <c r="M756" s="32"/>
      <c r="N756" s="33"/>
      <c r="O756" s="34"/>
      <c r="P756" s="34"/>
      <c r="Q756"/>
      <c r="R756"/>
      <c r="S756" s="48"/>
      <c r="T756" s="35"/>
      <c r="U756" s="35"/>
      <c r="V756" s="35"/>
      <c r="W756" s="35"/>
      <c r="X756" s="35"/>
      <c r="Y756" s="35"/>
      <c r="Z756" s="35"/>
      <c r="AA756" s="35"/>
      <c r="AB756" s="35"/>
      <c r="AC756" s="35"/>
      <c r="AF756"/>
      <c r="AG756"/>
      <c r="AH756" s="41"/>
      <c r="AJ756"/>
    </row>
    <row r="757" spans="1:36" ht="15" x14ac:dyDescent="0.25">
      <c r="A757"/>
      <c r="B757"/>
      <c r="C757"/>
      <c r="D757" s="29"/>
      <c r="E757" s="30"/>
      <c r="F757" s="31"/>
      <c r="G757" s="32"/>
      <c r="H757" s="30"/>
      <c r="I757" s="31"/>
      <c r="J757" s="32"/>
      <c r="K757" s="30"/>
      <c r="L757" s="31"/>
      <c r="M757" s="32"/>
      <c r="N757" s="33"/>
      <c r="O757" s="34"/>
      <c r="P757" s="34"/>
      <c r="Q757"/>
      <c r="R757"/>
      <c r="S757" s="48"/>
      <c r="T757" s="35"/>
      <c r="U757" s="35"/>
      <c r="V757" s="35"/>
      <c r="W757" s="35"/>
      <c r="X757" s="35"/>
      <c r="Y757" s="35"/>
      <c r="Z757" s="35"/>
      <c r="AA757" s="35"/>
      <c r="AB757" s="35"/>
      <c r="AC757" s="35"/>
      <c r="AF757"/>
      <c r="AG757"/>
      <c r="AH757" s="41"/>
      <c r="AJ757"/>
    </row>
    <row r="758" spans="1:36" ht="15" x14ac:dyDescent="0.25">
      <c r="A758"/>
      <c r="B758"/>
      <c r="C758"/>
      <c r="D758" s="29"/>
      <c r="E758" s="30"/>
      <c r="F758" s="31"/>
      <c r="G758" s="32"/>
      <c r="H758" s="30"/>
      <c r="I758" s="31"/>
      <c r="J758" s="32"/>
      <c r="K758" s="30"/>
      <c r="L758" s="31"/>
      <c r="M758" s="32"/>
      <c r="N758" s="33"/>
      <c r="O758" s="34"/>
      <c r="P758" s="34"/>
      <c r="Q758"/>
      <c r="R758"/>
      <c r="S758" s="48"/>
      <c r="T758" s="35"/>
      <c r="U758" s="35"/>
      <c r="V758" s="35"/>
      <c r="W758" s="35"/>
      <c r="X758" s="35"/>
      <c r="Y758" s="35"/>
      <c r="Z758" s="35"/>
      <c r="AA758" s="35"/>
      <c r="AB758" s="35"/>
      <c r="AC758" s="35"/>
      <c r="AF758"/>
      <c r="AG758"/>
      <c r="AH758" s="41"/>
      <c r="AJ758"/>
    </row>
    <row r="759" spans="1:36" ht="15" x14ac:dyDescent="0.25">
      <c r="A759"/>
      <c r="B759"/>
      <c r="C759"/>
      <c r="D759" s="29"/>
      <c r="E759" s="30"/>
      <c r="F759" s="31"/>
      <c r="G759" s="32"/>
      <c r="H759" s="30"/>
      <c r="I759" s="31"/>
      <c r="J759" s="32"/>
      <c r="K759" s="30"/>
      <c r="L759" s="31"/>
      <c r="M759" s="32"/>
      <c r="N759" s="33"/>
      <c r="O759" s="34"/>
      <c r="P759" s="34"/>
      <c r="Q759"/>
      <c r="R759"/>
      <c r="S759" s="48"/>
      <c r="T759" s="35"/>
      <c r="U759" s="35"/>
      <c r="V759" s="35"/>
      <c r="W759" s="35"/>
      <c r="X759" s="35"/>
      <c r="Y759" s="35"/>
      <c r="Z759" s="35"/>
      <c r="AA759" s="35"/>
      <c r="AB759" s="35"/>
      <c r="AC759" s="35"/>
      <c r="AF759"/>
      <c r="AG759"/>
      <c r="AH759" s="41"/>
      <c r="AJ759"/>
    </row>
    <row r="760" spans="1:36" ht="15" x14ac:dyDescent="0.25">
      <c r="A760"/>
      <c r="B760"/>
      <c r="C760"/>
      <c r="D760" s="29"/>
      <c r="E760" s="30"/>
      <c r="F760" s="31"/>
      <c r="G760" s="32"/>
      <c r="H760" s="30"/>
      <c r="I760" s="31"/>
      <c r="J760" s="32"/>
      <c r="K760" s="30"/>
      <c r="L760" s="31"/>
      <c r="M760" s="32"/>
      <c r="N760" s="33"/>
      <c r="O760" s="34"/>
      <c r="P760" s="34"/>
      <c r="Q760"/>
      <c r="R760"/>
      <c r="S760" s="48"/>
      <c r="T760" s="35"/>
      <c r="U760" s="35"/>
      <c r="V760" s="35"/>
      <c r="W760" s="35"/>
      <c r="X760" s="35"/>
      <c r="Y760" s="35"/>
      <c r="Z760" s="35"/>
      <c r="AA760" s="35"/>
      <c r="AB760" s="35"/>
      <c r="AC760" s="35"/>
      <c r="AF760"/>
      <c r="AG760"/>
      <c r="AH760" s="41"/>
      <c r="AJ760"/>
    </row>
    <row r="761" spans="1:36" ht="15" x14ac:dyDescent="0.25">
      <c r="A761"/>
      <c r="B761"/>
      <c r="C761"/>
      <c r="D761" s="29"/>
      <c r="E761" s="30"/>
      <c r="F761" s="31"/>
      <c r="G761" s="32"/>
      <c r="H761" s="30"/>
      <c r="I761" s="31"/>
      <c r="J761" s="32"/>
      <c r="K761" s="30"/>
      <c r="L761" s="31"/>
      <c r="M761" s="32"/>
      <c r="N761" s="33"/>
      <c r="O761" s="34"/>
      <c r="P761" s="34"/>
      <c r="Q761"/>
      <c r="R761"/>
      <c r="S761" s="48"/>
      <c r="T761" s="35"/>
      <c r="U761" s="35"/>
      <c r="V761" s="35"/>
      <c r="W761" s="35"/>
      <c r="X761" s="35"/>
      <c r="Y761" s="35"/>
      <c r="Z761" s="35"/>
      <c r="AA761" s="35"/>
      <c r="AB761" s="35"/>
      <c r="AC761" s="35"/>
      <c r="AF761"/>
      <c r="AG761"/>
      <c r="AH761" s="41"/>
      <c r="AJ761"/>
    </row>
    <row r="762" spans="1:36" ht="15" x14ac:dyDescent="0.25">
      <c r="A762"/>
      <c r="B762"/>
      <c r="C762"/>
      <c r="D762" s="29"/>
      <c r="E762" s="30"/>
      <c r="F762" s="31"/>
      <c r="G762" s="32"/>
      <c r="H762" s="30"/>
      <c r="I762" s="31"/>
      <c r="J762" s="32"/>
      <c r="K762" s="30"/>
      <c r="L762" s="31"/>
      <c r="M762" s="32"/>
      <c r="N762" s="33"/>
      <c r="O762" s="34"/>
      <c r="P762" s="34"/>
      <c r="Q762"/>
      <c r="R762"/>
      <c r="S762" s="48"/>
      <c r="T762" s="35"/>
      <c r="U762" s="35"/>
      <c r="V762" s="35"/>
      <c r="W762" s="35"/>
      <c r="X762" s="35"/>
      <c r="Y762" s="35"/>
      <c r="Z762" s="35"/>
      <c r="AA762" s="35"/>
      <c r="AB762" s="35"/>
      <c r="AC762" s="35"/>
      <c r="AF762"/>
      <c r="AG762"/>
      <c r="AH762" s="41"/>
      <c r="AJ762"/>
    </row>
    <row r="763" spans="1:36" ht="15" x14ac:dyDescent="0.25">
      <c r="A763"/>
      <c r="B763"/>
      <c r="C763"/>
      <c r="D763" s="29"/>
      <c r="E763" s="30"/>
      <c r="F763" s="31"/>
      <c r="G763" s="32"/>
      <c r="H763" s="30"/>
      <c r="I763" s="31"/>
      <c r="J763" s="32"/>
      <c r="K763" s="30"/>
      <c r="L763" s="31"/>
      <c r="M763" s="32"/>
      <c r="N763" s="33"/>
      <c r="O763" s="34"/>
      <c r="P763" s="34"/>
      <c r="Q763"/>
      <c r="R763"/>
      <c r="S763" s="48"/>
      <c r="T763" s="35"/>
      <c r="U763" s="35"/>
      <c r="V763" s="35"/>
      <c r="W763" s="35"/>
      <c r="X763" s="35"/>
      <c r="Y763" s="35"/>
      <c r="Z763" s="35"/>
      <c r="AA763" s="35"/>
      <c r="AB763" s="35"/>
      <c r="AC763" s="35"/>
      <c r="AF763"/>
      <c r="AG763"/>
      <c r="AH763" s="41"/>
      <c r="AJ763"/>
    </row>
    <row r="764" spans="1:36" ht="15" x14ac:dyDescent="0.25">
      <c r="A764"/>
      <c r="B764"/>
      <c r="C764"/>
      <c r="D764" s="29"/>
      <c r="E764" s="30"/>
      <c r="F764" s="31"/>
      <c r="G764" s="32"/>
      <c r="H764" s="30"/>
      <c r="I764" s="31"/>
      <c r="J764" s="32"/>
      <c r="K764" s="30"/>
      <c r="L764" s="31"/>
      <c r="M764" s="32"/>
      <c r="N764" s="33"/>
      <c r="O764" s="34"/>
      <c r="P764" s="34"/>
      <c r="Q764"/>
      <c r="R764"/>
      <c r="S764" s="48"/>
      <c r="T764" s="35"/>
      <c r="U764" s="35"/>
      <c r="V764" s="35"/>
      <c r="W764" s="35"/>
      <c r="X764" s="35"/>
      <c r="Y764" s="35"/>
      <c r="Z764" s="35"/>
      <c r="AA764" s="35"/>
      <c r="AB764" s="35"/>
      <c r="AC764" s="35"/>
      <c r="AF764"/>
      <c r="AG764"/>
      <c r="AH764" s="41"/>
      <c r="AJ764"/>
    </row>
    <row r="765" spans="1:36" ht="15" x14ac:dyDescent="0.25">
      <c r="A765"/>
      <c r="B765"/>
      <c r="C765"/>
      <c r="D765" s="29"/>
      <c r="E765" s="30"/>
      <c r="F765" s="31"/>
      <c r="G765" s="32"/>
      <c r="H765" s="30"/>
      <c r="I765" s="31"/>
      <c r="J765" s="32"/>
      <c r="K765" s="30"/>
      <c r="L765" s="31"/>
      <c r="M765" s="32"/>
      <c r="N765" s="33"/>
      <c r="O765" s="34"/>
      <c r="P765" s="34"/>
      <c r="Q765"/>
      <c r="R765"/>
      <c r="S765" s="48"/>
      <c r="T765" s="35"/>
      <c r="U765" s="35"/>
      <c r="V765" s="35"/>
      <c r="W765" s="35"/>
      <c r="X765" s="35"/>
      <c r="Y765" s="35"/>
      <c r="Z765" s="35"/>
      <c r="AA765" s="35"/>
      <c r="AB765" s="35"/>
      <c r="AC765" s="35"/>
      <c r="AF765"/>
      <c r="AG765"/>
      <c r="AH765" s="41"/>
      <c r="AJ765"/>
    </row>
    <row r="766" spans="1:36" ht="15" x14ac:dyDescent="0.25">
      <c r="A766"/>
      <c r="B766"/>
      <c r="C766"/>
      <c r="D766" s="29"/>
      <c r="E766" s="30"/>
      <c r="F766" s="31"/>
      <c r="G766" s="32"/>
      <c r="H766" s="30"/>
      <c r="I766" s="31"/>
      <c r="J766" s="32"/>
      <c r="K766" s="30"/>
      <c r="L766" s="31"/>
      <c r="M766" s="32"/>
      <c r="N766" s="33"/>
      <c r="O766" s="34"/>
      <c r="P766" s="34"/>
      <c r="Q766"/>
      <c r="R766"/>
      <c r="S766" s="48"/>
      <c r="T766" s="35"/>
      <c r="U766" s="35"/>
      <c r="V766" s="35"/>
      <c r="W766" s="35"/>
      <c r="X766" s="35"/>
      <c r="Y766" s="35"/>
      <c r="Z766" s="35"/>
      <c r="AA766" s="35"/>
      <c r="AB766" s="35"/>
      <c r="AC766" s="35"/>
      <c r="AF766"/>
      <c r="AG766"/>
      <c r="AH766" s="41"/>
      <c r="AJ766"/>
    </row>
    <row r="767" spans="1:36" ht="15" x14ac:dyDescent="0.25">
      <c r="A767"/>
      <c r="B767"/>
      <c r="C767"/>
      <c r="D767" s="29"/>
      <c r="E767" s="30"/>
      <c r="F767" s="31"/>
      <c r="G767" s="32"/>
      <c r="H767" s="30"/>
      <c r="I767" s="31"/>
      <c r="J767" s="32"/>
      <c r="K767" s="30"/>
      <c r="L767" s="31"/>
      <c r="M767" s="32"/>
      <c r="N767" s="33"/>
      <c r="O767" s="34"/>
      <c r="P767" s="34"/>
      <c r="Q767"/>
      <c r="R767"/>
      <c r="S767" s="48"/>
      <c r="T767" s="35"/>
      <c r="U767" s="35"/>
      <c r="V767" s="35"/>
      <c r="W767" s="35"/>
      <c r="X767" s="35"/>
      <c r="Y767" s="35"/>
      <c r="Z767" s="35"/>
      <c r="AA767" s="35"/>
      <c r="AB767" s="35"/>
      <c r="AC767" s="35"/>
      <c r="AF767"/>
      <c r="AG767"/>
      <c r="AH767" s="41"/>
      <c r="AJ767"/>
    </row>
    <row r="768" spans="1:36" ht="15" x14ac:dyDescent="0.25">
      <c r="A768"/>
      <c r="B768"/>
      <c r="C768"/>
      <c r="D768" s="29"/>
      <c r="E768" s="30"/>
      <c r="F768" s="31"/>
      <c r="G768" s="32"/>
      <c r="H768" s="30"/>
      <c r="I768" s="31"/>
      <c r="J768" s="32"/>
      <c r="K768" s="30"/>
      <c r="L768" s="31"/>
      <c r="M768" s="32"/>
      <c r="N768" s="33"/>
      <c r="O768" s="34"/>
      <c r="P768" s="34"/>
      <c r="Q768"/>
      <c r="R768"/>
      <c r="S768" s="48"/>
      <c r="T768" s="35"/>
      <c r="U768" s="35"/>
      <c r="V768" s="35"/>
      <c r="W768" s="35"/>
      <c r="X768" s="35"/>
      <c r="Y768" s="35"/>
      <c r="Z768" s="35"/>
      <c r="AA768" s="35"/>
      <c r="AB768" s="35"/>
      <c r="AC768" s="35"/>
      <c r="AF768"/>
      <c r="AG768"/>
      <c r="AH768" s="41"/>
      <c r="AJ768"/>
    </row>
    <row r="769" spans="1:36" ht="15" x14ac:dyDescent="0.25">
      <c r="A769"/>
      <c r="B769"/>
      <c r="C769"/>
      <c r="D769" s="29"/>
      <c r="E769" s="30"/>
      <c r="F769" s="31"/>
      <c r="G769" s="32"/>
      <c r="H769" s="30"/>
      <c r="I769" s="31"/>
      <c r="J769" s="32"/>
      <c r="K769" s="30"/>
      <c r="L769" s="31"/>
      <c r="M769" s="32"/>
      <c r="N769" s="33"/>
      <c r="O769" s="34"/>
      <c r="P769" s="34"/>
      <c r="Q769"/>
      <c r="R769"/>
      <c r="S769" s="48"/>
      <c r="T769" s="35"/>
      <c r="U769" s="35"/>
      <c r="V769" s="35"/>
      <c r="W769" s="35"/>
      <c r="X769" s="35"/>
      <c r="Y769" s="35"/>
      <c r="Z769" s="35"/>
      <c r="AA769" s="35"/>
      <c r="AB769" s="35"/>
      <c r="AC769" s="35"/>
      <c r="AF769"/>
      <c r="AG769"/>
      <c r="AH769" s="41"/>
      <c r="AJ769"/>
    </row>
    <row r="770" spans="1:36" ht="15" x14ac:dyDescent="0.25">
      <c r="A770"/>
      <c r="B770"/>
      <c r="C770"/>
      <c r="D770" s="29"/>
      <c r="E770" s="30"/>
      <c r="F770" s="31"/>
      <c r="G770" s="32"/>
      <c r="H770" s="30"/>
      <c r="I770" s="31"/>
      <c r="J770" s="32"/>
      <c r="K770" s="30"/>
      <c r="L770" s="31"/>
      <c r="M770" s="32"/>
      <c r="N770" s="33"/>
      <c r="O770" s="34"/>
      <c r="P770" s="34"/>
      <c r="Q770"/>
      <c r="R770"/>
      <c r="S770" s="48"/>
      <c r="T770" s="35"/>
      <c r="U770" s="35"/>
      <c r="V770" s="35"/>
      <c r="W770" s="35"/>
      <c r="X770" s="35"/>
      <c r="Y770" s="35"/>
      <c r="Z770" s="35"/>
      <c r="AA770" s="35"/>
      <c r="AB770" s="35"/>
      <c r="AC770" s="35"/>
      <c r="AF770"/>
      <c r="AG770"/>
      <c r="AH770" s="41"/>
      <c r="AJ770"/>
    </row>
    <row r="771" spans="1:36" ht="15" x14ac:dyDescent="0.25">
      <c r="A771"/>
      <c r="B771"/>
      <c r="C771"/>
      <c r="D771" s="29"/>
      <c r="E771" s="30"/>
      <c r="F771" s="31"/>
      <c r="G771" s="32"/>
      <c r="H771" s="30"/>
      <c r="I771" s="31"/>
      <c r="J771" s="32"/>
      <c r="K771" s="30"/>
      <c r="L771" s="31"/>
      <c r="M771" s="32"/>
      <c r="N771" s="33"/>
      <c r="O771" s="34"/>
      <c r="P771" s="34"/>
      <c r="Q771"/>
      <c r="R771"/>
      <c r="S771" s="48"/>
      <c r="T771" s="35"/>
      <c r="U771" s="35"/>
      <c r="V771" s="35"/>
      <c r="W771" s="35"/>
      <c r="X771" s="35"/>
      <c r="Y771" s="35"/>
      <c r="Z771" s="35"/>
      <c r="AA771" s="35"/>
      <c r="AB771" s="35"/>
      <c r="AC771" s="35"/>
      <c r="AF771"/>
      <c r="AG771"/>
      <c r="AH771" s="41"/>
      <c r="AJ771"/>
    </row>
    <row r="772" spans="1:36" ht="15" x14ac:dyDescent="0.25">
      <c r="A772"/>
      <c r="B772"/>
      <c r="C772"/>
      <c r="D772" s="29"/>
      <c r="E772" s="30"/>
      <c r="F772" s="31"/>
      <c r="G772" s="32"/>
      <c r="H772" s="30"/>
      <c r="I772" s="31"/>
      <c r="J772" s="32"/>
      <c r="K772" s="30"/>
      <c r="L772" s="31"/>
      <c r="M772" s="32"/>
      <c r="N772" s="33"/>
      <c r="O772" s="34"/>
      <c r="P772" s="34"/>
      <c r="Q772"/>
      <c r="R772"/>
      <c r="S772" s="48"/>
      <c r="T772" s="35"/>
      <c r="U772" s="35"/>
      <c r="V772" s="35"/>
      <c r="W772" s="35"/>
      <c r="X772" s="35"/>
      <c r="Y772" s="35"/>
      <c r="Z772" s="35"/>
      <c r="AA772" s="35"/>
      <c r="AB772" s="35"/>
      <c r="AC772" s="35"/>
      <c r="AF772"/>
      <c r="AG772"/>
      <c r="AH772" s="41"/>
      <c r="AJ772"/>
    </row>
    <row r="773" spans="1:36" ht="15" x14ac:dyDescent="0.25">
      <c r="A773"/>
      <c r="B773"/>
      <c r="C773"/>
      <c r="D773" s="29"/>
      <c r="E773" s="30"/>
      <c r="F773" s="31"/>
      <c r="G773" s="32"/>
      <c r="H773" s="30"/>
      <c r="I773" s="31"/>
      <c r="J773" s="32"/>
      <c r="K773" s="30"/>
      <c r="L773" s="31"/>
      <c r="M773" s="32"/>
      <c r="N773" s="33"/>
      <c r="O773" s="34"/>
      <c r="P773" s="34"/>
      <c r="Q773"/>
      <c r="R773"/>
      <c r="S773" s="48"/>
      <c r="T773" s="35"/>
      <c r="U773" s="35"/>
      <c r="V773" s="35"/>
      <c r="W773" s="35"/>
      <c r="X773" s="35"/>
      <c r="Y773" s="35"/>
      <c r="Z773" s="35"/>
      <c r="AA773" s="35"/>
      <c r="AB773" s="35"/>
      <c r="AC773" s="35"/>
      <c r="AF773"/>
      <c r="AG773"/>
      <c r="AH773" s="41"/>
      <c r="AJ773"/>
    </row>
    <row r="774" spans="1:36" ht="15" x14ac:dyDescent="0.25">
      <c r="A774"/>
      <c r="B774"/>
      <c r="C774"/>
      <c r="D774" s="29"/>
      <c r="E774" s="30"/>
      <c r="F774" s="31"/>
      <c r="G774" s="32"/>
      <c r="H774" s="30"/>
      <c r="I774" s="31"/>
      <c r="J774" s="32"/>
      <c r="K774" s="30"/>
      <c r="L774" s="31"/>
      <c r="M774" s="32"/>
      <c r="N774" s="33"/>
      <c r="O774" s="34"/>
      <c r="P774" s="34"/>
      <c r="Q774"/>
      <c r="R774"/>
      <c r="S774" s="48"/>
      <c r="T774" s="35"/>
      <c r="U774" s="35"/>
      <c r="V774" s="35"/>
      <c r="W774" s="35"/>
      <c r="X774" s="35"/>
      <c r="Y774" s="35"/>
      <c r="Z774" s="35"/>
      <c r="AA774" s="35"/>
      <c r="AB774" s="35"/>
      <c r="AC774" s="35"/>
      <c r="AF774"/>
      <c r="AG774"/>
      <c r="AH774" s="41"/>
      <c r="AJ774"/>
    </row>
    <row r="775" spans="1:36" ht="15" x14ac:dyDescent="0.25">
      <c r="A775"/>
      <c r="B775"/>
      <c r="C775"/>
      <c r="D775" s="29"/>
      <c r="E775" s="30"/>
      <c r="F775" s="31"/>
      <c r="G775" s="32"/>
      <c r="H775" s="30"/>
      <c r="I775" s="31"/>
      <c r="J775" s="32"/>
      <c r="K775" s="30"/>
      <c r="L775" s="31"/>
      <c r="M775" s="32"/>
      <c r="N775" s="33"/>
      <c r="O775" s="34"/>
      <c r="P775" s="34"/>
      <c r="Q775"/>
      <c r="R775"/>
      <c r="S775" s="48"/>
      <c r="T775" s="35"/>
      <c r="U775" s="35"/>
      <c r="V775" s="35"/>
      <c r="W775" s="35"/>
      <c r="X775" s="35"/>
      <c r="Y775" s="35"/>
      <c r="Z775" s="35"/>
      <c r="AA775" s="35"/>
      <c r="AB775" s="35"/>
      <c r="AC775" s="35"/>
      <c r="AF775"/>
      <c r="AG775"/>
      <c r="AH775" s="41"/>
      <c r="AJ775"/>
    </row>
    <row r="776" spans="1:36" ht="15" x14ac:dyDescent="0.25">
      <c r="A776"/>
      <c r="B776"/>
      <c r="C776"/>
      <c r="D776" s="29"/>
      <c r="E776" s="30"/>
      <c r="F776" s="31"/>
      <c r="G776" s="32"/>
      <c r="H776" s="30"/>
      <c r="I776" s="31"/>
      <c r="J776" s="32"/>
      <c r="K776" s="30"/>
      <c r="L776" s="31"/>
      <c r="M776" s="32"/>
      <c r="N776" s="33"/>
      <c r="O776" s="34"/>
      <c r="P776" s="34"/>
      <c r="Q776"/>
      <c r="R776"/>
      <c r="S776" s="48"/>
      <c r="T776" s="35"/>
      <c r="U776" s="35"/>
      <c r="V776" s="35"/>
      <c r="W776" s="35"/>
      <c r="X776" s="35"/>
      <c r="Y776" s="35"/>
      <c r="Z776" s="35"/>
      <c r="AA776" s="35"/>
      <c r="AB776" s="35"/>
      <c r="AC776" s="35"/>
      <c r="AF776"/>
      <c r="AG776"/>
      <c r="AH776" s="41"/>
      <c r="AJ776"/>
    </row>
    <row r="777" spans="1:36" ht="15" x14ac:dyDescent="0.25">
      <c r="A777"/>
      <c r="B777"/>
      <c r="C777"/>
      <c r="D777" s="29"/>
      <c r="E777" s="30"/>
      <c r="F777" s="31"/>
      <c r="G777" s="32"/>
      <c r="H777" s="30"/>
      <c r="I777" s="31"/>
      <c r="J777" s="32"/>
      <c r="K777" s="30"/>
      <c r="L777" s="31"/>
      <c r="M777" s="32"/>
      <c r="N777" s="33"/>
      <c r="O777" s="34"/>
      <c r="P777" s="34"/>
      <c r="Q777"/>
      <c r="R777"/>
      <c r="S777" s="48"/>
      <c r="T777" s="35"/>
      <c r="U777" s="35"/>
      <c r="V777" s="35"/>
      <c r="W777" s="35"/>
      <c r="X777" s="35"/>
      <c r="Y777" s="35"/>
      <c r="Z777" s="35"/>
      <c r="AA777" s="35"/>
      <c r="AB777" s="35"/>
      <c r="AC777" s="35"/>
      <c r="AF777"/>
      <c r="AG777"/>
      <c r="AH777" s="41"/>
      <c r="AJ777"/>
    </row>
    <row r="778" spans="1:36" ht="15" x14ac:dyDescent="0.25">
      <c r="A778"/>
      <c r="B778"/>
      <c r="C778"/>
      <c r="D778" s="29"/>
      <c r="E778" s="30"/>
      <c r="F778" s="31"/>
      <c r="G778" s="32"/>
      <c r="H778" s="30"/>
      <c r="I778" s="31"/>
      <c r="J778" s="32"/>
      <c r="K778" s="30"/>
      <c r="L778" s="31"/>
      <c r="M778" s="32"/>
      <c r="N778" s="33"/>
      <c r="O778" s="34"/>
      <c r="P778" s="34"/>
      <c r="Q778"/>
      <c r="R778"/>
      <c r="S778" s="48"/>
      <c r="T778" s="35"/>
      <c r="U778" s="35"/>
      <c r="V778" s="35"/>
      <c r="W778" s="35"/>
      <c r="X778" s="35"/>
      <c r="Y778" s="35"/>
      <c r="Z778" s="35"/>
      <c r="AA778" s="35"/>
      <c r="AB778" s="35"/>
      <c r="AC778" s="35"/>
      <c r="AF778"/>
      <c r="AG778"/>
      <c r="AH778" s="41"/>
      <c r="AJ778"/>
    </row>
    <row r="779" spans="1:36" ht="15" x14ac:dyDescent="0.25">
      <c r="A779"/>
      <c r="B779"/>
      <c r="C779"/>
      <c r="D779" s="29"/>
      <c r="E779" s="30"/>
      <c r="F779" s="31"/>
      <c r="G779" s="32"/>
      <c r="H779" s="30"/>
      <c r="I779" s="31"/>
      <c r="J779" s="32"/>
      <c r="K779" s="30"/>
      <c r="L779" s="31"/>
      <c r="M779" s="32"/>
      <c r="N779" s="33"/>
      <c r="O779" s="34"/>
      <c r="P779" s="34"/>
      <c r="Q779"/>
      <c r="R779"/>
      <c r="S779" s="48"/>
      <c r="T779" s="35"/>
      <c r="U779" s="35"/>
      <c r="V779" s="35"/>
      <c r="W779" s="35"/>
      <c r="X779" s="35"/>
      <c r="Y779" s="35"/>
      <c r="Z779" s="35"/>
      <c r="AA779" s="35"/>
      <c r="AB779" s="35"/>
      <c r="AC779" s="35"/>
      <c r="AF779"/>
      <c r="AG779"/>
      <c r="AH779" s="41"/>
      <c r="AJ779"/>
    </row>
    <row r="780" spans="1:36" ht="15" x14ac:dyDescent="0.25">
      <c r="A780"/>
      <c r="B780"/>
      <c r="C780"/>
      <c r="D780" s="29"/>
      <c r="E780" s="30"/>
      <c r="F780" s="31"/>
      <c r="G780" s="32"/>
      <c r="H780" s="30"/>
      <c r="I780" s="31"/>
      <c r="J780" s="32"/>
      <c r="K780" s="30"/>
      <c r="L780" s="31"/>
      <c r="M780" s="32"/>
      <c r="N780" s="33"/>
      <c r="O780" s="34"/>
      <c r="P780" s="34"/>
      <c r="Q780"/>
      <c r="R780"/>
      <c r="S780" s="48"/>
      <c r="T780" s="35"/>
      <c r="U780" s="35"/>
      <c r="V780" s="35"/>
      <c r="W780" s="35"/>
      <c r="X780" s="35"/>
      <c r="Y780" s="35"/>
      <c r="Z780" s="35"/>
      <c r="AA780" s="35"/>
      <c r="AB780" s="35"/>
      <c r="AC780" s="35"/>
      <c r="AF780"/>
      <c r="AG780"/>
      <c r="AH780" s="41"/>
      <c r="AJ780"/>
    </row>
    <row r="781" spans="1:36" ht="15" x14ac:dyDescent="0.25">
      <c r="A781"/>
      <c r="B781"/>
      <c r="C781"/>
      <c r="D781" s="29"/>
      <c r="E781" s="30"/>
      <c r="F781" s="31"/>
      <c r="G781" s="32"/>
      <c r="H781" s="30"/>
      <c r="I781" s="31"/>
      <c r="J781" s="32"/>
      <c r="K781" s="30"/>
      <c r="L781" s="31"/>
      <c r="M781" s="32"/>
      <c r="N781" s="33"/>
      <c r="O781" s="34"/>
      <c r="P781" s="34"/>
      <c r="Q781"/>
      <c r="R781"/>
      <c r="S781" s="48"/>
      <c r="T781" s="35"/>
      <c r="U781" s="35"/>
      <c r="V781" s="35"/>
      <c r="W781" s="35"/>
      <c r="X781" s="35"/>
      <c r="Y781" s="35"/>
      <c r="Z781" s="35"/>
      <c r="AA781" s="35"/>
      <c r="AB781" s="35"/>
      <c r="AC781" s="35"/>
      <c r="AF781"/>
      <c r="AG781"/>
      <c r="AH781" s="41"/>
      <c r="AJ781"/>
    </row>
    <row r="782" spans="1:36" ht="15" x14ac:dyDescent="0.25">
      <c r="A782"/>
      <c r="B782"/>
      <c r="C782"/>
      <c r="D782" s="29"/>
      <c r="E782" s="30"/>
      <c r="F782" s="31"/>
      <c r="G782" s="32"/>
      <c r="H782" s="30"/>
      <c r="I782" s="31"/>
      <c r="J782" s="32"/>
      <c r="K782" s="30"/>
      <c r="L782" s="31"/>
      <c r="M782" s="32"/>
      <c r="N782" s="33"/>
      <c r="O782" s="34"/>
      <c r="P782" s="34"/>
      <c r="Q782"/>
      <c r="R782"/>
      <c r="S782" s="48"/>
      <c r="T782" s="35"/>
      <c r="U782" s="35"/>
      <c r="V782" s="35"/>
      <c r="W782" s="35"/>
      <c r="X782" s="35"/>
      <c r="Y782" s="35"/>
      <c r="Z782" s="35"/>
      <c r="AA782" s="35"/>
      <c r="AB782" s="35"/>
      <c r="AC782" s="35"/>
      <c r="AF782"/>
      <c r="AG782"/>
      <c r="AH782" s="41"/>
      <c r="AJ782"/>
    </row>
    <row r="783" spans="1:36" ht="15" x14ac:dyDescent="0.25">
      <c r="A783"/>
      <c r="B783"/>
      <c r="C783"/>
      <c r="D783" s="29"/>
      <c r="E783" s="30"/>
      <c r="F783" s="31"/>
      <c r="G783" s="32"/>
      <c r="H783" s="30"/>
      <c r="I783" s="31"/>
      <c r="J783" s="32"/>
      <c r="K783" s="30"/>
      <c r="L783" s="31"/>
      <c r="M783" s="32"/>
      <c r="N783" s="33"/>
      <c r="O783" s="34"/>
      <c r="P783" s="34"/>
      <c r="Q783"/>
      <c r="R783"/>
      <c r="S783" s="48"/>
      <c r="T783" s="35"/>
      <c r="U783" s="35"/>
      <c r="V783" s="35"/>
      <c r="W783" s="35"/>
      <c r="X783" s="35"/>
      <c r="Y783" s="35"/>
      <c r="Z783" s="35"/>
      <c r="AA783" s="35"/>
      <c r="AB783" s="35"/>
      <c r="AC783" s="35"/>
      <c r="AF783"/>
      <c r="AG783"/>
      <c r="AH783" s="41"/>
      <c r="AJ783"/>
    </row>
    <row r="784" spans="1:36" ht="15" x14ac:dyDescent="0.25">
      <c r="A784"/>
      <c r="B784"/>
      <c r="C784"/>
      <c r="D784" s="29"/>
      <c r="E784" s="30"/>
      <c r="F784" s="31"/>
      <c r="G784" s="32"/>
      <c r="H784" s="30"/>
      <c r="I784" s="31"/>
      <c r="J784" s="32"/>
      <c r="K784" s="30"/>
      <c r="L784" s="31"/>
      <c r="M784" s="32"/>
      <c r="N784" s="33"/>
      <c r="O784" s="34"/>
      <c r="P784" s="34"/>
      <c r="Q784"/>
      <c r="R784"/>
      <c r="S784" s="48"/>
      <c r="T784" s="35"/>
      <c r="U784" s="35"/>
      <c r="V784" s="35"/>
      <c r="W784" s="35"/>
      <c r="X784" s="35"/>
      <c r="Y784" s="35"/>
      <c r="Z784" s="35"/>
      <c r="AA784" s="35"/>
      <c r="AB784" s="35"/>
      <c r="AC784" s="35"/>
      <c r="AF784"/>
      <c r="AG784"/>
      <c r="AH784" s="41"/>
      <c r="AJ784"/>
    </row>
    <row r="785" spans="1:36" ht="15" x14ac:dyDescent="0.25">
      <c r="A785"/>
      <c r="B785"/>
      <c r="C785"/>
      <c r="D785" s="29"/>
      <c r="E785" s="30"/>
      <c r="F785" s="31"/>
      <c r="G785" s="32"/>
      <c r="H785" s="30"/>
      <c r="I785" s="31"/>
      <c r="J785" s="32"/>
      <c r="K785" s="30"/>
      <c r="L785" s="31"/>
      <c r="M785" s="32"/>
      <c r="N785" s="33"/>
      <c r="O785" s="34"/>
      <c r="P785" s="34"/>
      <c r="Q785"/>
      <c r="R785"/>
      <c r="S785" s="48"/>
      <c r="T785" s="35"/>
      <c r="U785" s="35"/>
      <c r="V785" s="35"/>
      <c r="W785" s="35"/>
      <c r="X785" s="35"/>
      <c r="Y785" s="35"/>
      <c r="Z785" s="35"/>
      <c r="AA785" s="35"/>
      <c r="AB785" s="35"/>
      <c r="AC785" s="35"/>
      <c r="AF785"/>
      <c r="AG785"/>
      <c r="AH785" s="41"/>
      <c r="AJ785"/>
    </row>
    <row r="786" spans="1:36" ht="15" x14ac:dyDescent="0.25">
      <c r="A786"/>
      <c r="B786"/>
      <c r="C786"/>
      <c r="D786" s="29"/>
      <c r="E786" s="30"/>
      <c r="F786" s="31"/>
      <c r="G786" s="32"/>
      <c r="H786" s="30"/>
      <c r="I786" s="31"/>
      <c r="J786" s="32"/>
      <c r="K786" s="30"/>
      <c r="L786" s="31"/>
      <c r="M786" s="32"/>
      <c r="N786" s="33"/>
      <c r="O786" s="34"/>
      <c r="P786" s="34"/>
      <c r="Q786"/>
      <c r="R786"/>
      <c r="S786" s="48"/>
      <c r="T786" s="35"/>
      <c r="U786" s="35"/>
      <c r="V786" s="35"/>
      <c r="W786" s="35"/>
      <c r="X786" s="35"/>
      <c r="Y786" s="35"/>
      <c r="Z786" s="35"/>
      <c r="AA786" s="35"/>
      <c r="AB786" s="35"/>
      <c r="AC786" s="35"/>
      <c r="AF786"/>
      <c r="AG786"/>
      <c r="AH786" s="41"/>
      <c r="AJ786"/>
    </row>
    <row r="787" spans="1:36" ht="15" x14ac:dyDescent="0.25">
      <c r="A787"/>
      <c r="B787"/>
      <c r="C787"/>
      <c r="D787" s="29"/>
      <c r="E787" s="30"/>
      <c r="F787" s="31"/>
      <c r="G787" s="32"/>
      <c r="H787" s="30"/>
      <c r="I787" s="31"/>
      <c r="J787" s="32"/>
      <c r="K787" s="30"/>
      <c r="L787" s="31"/>
      <c r="M787" s="32"/>
      <c r="N787" s="33"/>
      <c r="O787" s="34"/>
      <c r="P787" s="34"/>
      <c r="Q787"/>
      <c r="R787"/>
      <c r="S787" s="48"/>
      <c r="T787" s="35"/>
      <c r="U787" s="35"/>
      <c r="V787" s="35"/>
      <c r="W787" s="35"/>
      <c r="X787" s="35"/>
      <c r="Y787" s="35"/>
      <c r="Z787" s="35"/>
      <c r="AA787" s="35"/>
      <c r="AB787" s="35"/>
      <c r="AC787" s="35"/>
      <c r="AF787"/>
      <c r="AG787"/>
      <c r="AH787" s="41"/>
      <c r="AJ787"/>
    </row>
    <row r="788" spans="1:36" ht="15" x14ac:dyDescent="0.25">
      <c r="A788"/>
      <c r="B788"/>
      <c r="C788"/>
      <c r="D788" s="29"/>
      <c r="E788" s="30"/>
      <c r="F788" s="31"/>
      <c r="G788" s="32"/>
      <c r="H788" s="30"/>
      <c r="I788" s="31"/>
      <c r="J788" s="32"/>
      <c r="K788" s="30"/>
      <c r="L788" s="31"/>
      <c r="M788" s="32"/>
      <c r="N788" s="33"/>
      <c r="O788" s="34"/>
      <c r="P788" s="34"/>
      <c r="Q788"/>
      <c r="R788"/>
      <c r="S788" s="48"/>
      <c r="T788" s="35"/>
      <c r="U788" s="35"/>
      <c r="V788" s="35"/>
      <c r="W788" s="35"/>
      <c r="X788" s="35"/>
      <c r="Y788" s="35"/>
      <c r="Z788" s="35"/>
      <c r="AA788" s="35"/>
      <c r="AB788" s="35"/>
      <c r="AC788" s="35"/>
      <c r="AF788"/>
      <c r="AG788"/>
      <c r="AH788" s="41"/>
      <c r="AJ788"/>
    </row>
    <row r="789" spans="1:36" ht="15" x14ac:dyDescent="0.25">
      <c r="A789"/>
      <c r="B789"/>
      <c r="C789"/>
      <c r="D789" s="29"/>
      <c r="E789" s="30"/>
      <c r="F789" s="31"/>
      <c r="G789" s="32"/>
      <c r="H789" s="30"/>
      <c r="I789" s="31"/>
      <c r="J789" s="32"/>
      <c r="K789" s="30"/>
      <c r="L789" s="31"/>
      <c r="M789" s="32"/>
      <c r="N789" s="33"/>
      <c r="O789" s="34"/>
      <c r="P789" s="34"/>
      <c r="Q789"/>
      <c r="R789"/>
      <c r="S789" s="48"/>
      <c r="T789" s="35"/>
      <c r="U789" s="35"/>
      <c r="V789" s="35"/>
      <c r="W789" s="35"/>
      <c r="X789" s="35"/>
      <c r="Y789" s="35"/>
      <c r="Z789" s="35"/>
      <c r="AA789" s="35"/>
      <c r="AB789" s="35"/>
      <c r="AC789" s="35"/>
      <c r="AF789"/>
      <c r="AG789"/>
      <c r="AH789" s="41"/>
      <c r="AJ789"/>
    </row>
    <row r="790" spans="1:36" ht="15" x14ac:dyDescent="0.25">
      <c r="A790"/>
      <c r="B790"/>
      <c r="C790"/>
      <c r="D790" s="29"/>
      <c r="E790" s="30"/>
      <c r="F790" s="31"/>
      <c r="G790" s="32"/>
      <c r="H790" s="30"/>
      <c r="I790" s="31"/>
      <c r="J790" s="32"/>
      <c r="K790" s="30"/>
      <c r="L790" s="31"/>
      <c r="M790" s="32"/>
      <c r="N790" s="33"/>
      <c r="O790" s="34"/>
      <c r="P790" s="34"/>
      <c r="Q790"/>
      <c r="R790"/>
      <c r="S790" s="48"/>
      <c r="T790" s="35"/>
      <c r="U790" s="35"/>
      <c r="V790" s="35"/>
      <c r="W790" s="35"/>
      <c r="X790" s="35"/>
      <c r="Y790" s="35"/>
      <c r="Z790" s="35"/>
      <c r="AA790" s="35"/>
      <c r="AB790" s="35"/>
      <c r="AC790" s="35"/>
      <c r="AF790"/>
      <c r="AG790"/>
      <c r="AH790" s="41"/>
      <c r="AJ790"/>
    </row>
    <row r="791" spans="1:36" ht="15" x14ac:dyDescent="0.25">
      <c r="A791"/>
      <c r="B791"/>
      <c r="C791"/>
      <c r="D791" s="29"/>
      <c r="E791" s="30"/>
      <c r="F791" s="31"/>
      <c r="G791" s="32"/>
      <c r="H791" s="30"/>
      <c r="I791" s="31"/>
      <c r="J791" s="32"/>
      <c r="K791" s="30"/>
      <c r="L791" s="31"/>
      <c r="M791" s="32"/>
      <c r="N791" s="33"/>
      <c r="O791" s="34"/>
      <c r="P791" s="34"/>
      <c r="Q791"/>
      <c r="R791"/>
      <c r="S791" s="48"/>
      <c r="T791" s="35"/>
      <c r="U791" s="35"/>
      <c r="V791" s="35"/>
      <c r="W791" s="35"/>
      <c r="X791" s="35"/>
      <c r="Y791" s="35"/>
      <c r="Z791" s="35"/>
      <c r="AA791" s="35"/>
      <c r="AB791" s="35"/>
      <c r="AC791" s="35"/>
      <c r="AF791"/>
      <c r="AG791"/>
      <c r="AH791" s="41"/>
      <c r="AJ791"/>
    </row>
    <row r="792" spans="1:36" ht="15" x14ac:dyDescent="0.25">
      <c r="A792"/>
      <c r="B792"/>
      <c r="C792"/>
      <c r="D792" s="29"/>
      <c r="E792" s="30"/>
      <c r="F792" s="31"/>
      <c r="G792" s="32"/>
      <c r="H792" s="30"/>
      <c r="I792" s="31"/>
      <c r="J792" s="32"/>
      <c r="K792" s="30"/>
      <c r="L792" s="31"/>
      <c r="M792" s="32"/>
      <c r="N792" s="33"/>
      <c r="O792" s="34"/>
      <c r="P792" s="34"/>
      <c r="Q792"/>
      <c r="R792"/>
      <c r="S792" s="48"/>
      <c r="T792" s="35"/>
      <c r="U792" s="35"/>
      <c r="V792" s="35"/>
      <c r="W792" s="35"/>
      <c r="X792" s="35"/>
      <c r="Y792" s="35"/>
      <c r="Z792" s="35"/>
      <c r="AA792" s="35"/>
      <c r="AB792" s="35"/>
      <c r="AC792" s="35"/>
      <c r="AF792"/>
      <c r="AG792"/>
      <c r="AH792" s="41"/>
      <c r="AJ792"/>
    </row>
    <row r="793" spans="1:36" ht="15" x14ac:dyDescent="0.25">
      <c r="A793"/>
      <c r="B793"/>
      <c r="C793"/>
      <c r="D793" s="29"/>
      <c r="E793" s="30"/>
      <c r="F793" s="31"/>
      <c r="G793" s="32"/>
      <c r="H793" s="30"/>
      <c r="I793" s="31"/>
      <c r="J793" s="32"/>
      <c r="K793" s="30"/>
      <c r="L793" s="31"/>
      <c r="M793" s="32"/>
      <c r="N793" s="33"/>
      <c r="O793" s="34"/>
      <c r="P793" s="34"/>
      <c r="Q793"/>
      <c r="R793"/>
      <c r="S793" s="48"/>
      <c r="T793" s="35"/>
      <c r="U793" s="35"/>
      <c r="V793" s="35"/>
      <c r="W793" s="35"/>
      <c r="X793" s="35"/>
      <c r="Y793" s="35"/>
      <c r="Z793" s="35"/>
      <c r="AA793" s="35"/>
      <c r="AB793" s="35"/>
      <c r="AC793" s="35"/>
      <c r="AF793"/>
      <c r="AG793"/>
      <c r="AH793" s="41"/>
      <c r="AJ793"/>
    </row>
    <row r="794" spans="1:36" ht="15" x14ac:dyDescent="0.25">
      <c r="A794"/>
      <c r="B794"/>
      <c r="C794"/>
      <c r="D794" s="29"/>
      <c r="E794" s="30"/>
      <c r="F794" s="31"/>
      <c r="G794" s="32"/>
      <c r="H794" s="30"/>
      <c r="I794" s="31"/>
      <c r="J794" s="32"/>
      <c r="K794" s="30"/>
      <c r="L794" s="31"/>
      <c r="M794" s="32"/>
      <c r="N794" s="33"/>
      <c r="O794" s="34"/>
      <c r="P794" s="34"/>
      <c r="Q794"/>
      <c r="R794"/>
      <c r="S794" s="48"/>
      <c r="T794" s="35"/>
      <c r="U794" s="35"/>
      <c r="V794" s="35"/>
      <c r="W794" s="35"/>
      <c r="X794" s="35"/>
      <c r="Y794" s="35"/>
      <c r="Z794" s="35"/>
      <c r="AA794" s="35"/>
      <c r="AB794" s="35"/>
      <c r="AC794" s="35"/>
      <c r="AF794"/>
      <c r="AG794"/>
      <c r="AH794" s="41"/>
      <c r="AJ794"/>
    </row>
    <row r="795" spans="1:36" ht="15" x14ac:dyDescent="0.25">
      <c r="A795"/>
      <c r="B795"/>
      <c r="C795"/>
      <c r="D795" s="29"/>
      <c r="E795" s="30"/>
      <c r="F795" s="31"/>
      <c r="G795" s="32"/>
      <c r="H795" s="30"/>
      <c r="I795" s="31"/>
      <c r="J795" s="32"/>
      <c r="K795" s="30"/>
      <c r="L795" s="31"/>
      <c r="M795" s="32"/>
      <c r="N795" s="33"/>
      <c r="O795" s="34"/>
      <c r="P795" s="34"/>
      <c r="Q795"/>
      <c r="R795"/>
      <c r="S795" s="48"/>
      <c r="T795" s="35"/>
      <c r="U795" s="35"/>
      <c r="V795" s="35"/>
      <c r="W795" s="35"/>
      <c r="X795" s="35"/>
      <c r="Y795" s="35"/>
      <c r="Z795" s="35"/>
      <c r="AA795" s="35"/>
      <c r="AB795" s="35"/>
      <c r="AC795" s="35"/>
      <c r="AF795"/>
      <c r="AG795"/>
      <c r="AH795" s="41"/>
      <c r="AJ795"/>
    </row>
    <row r="796" spans="1:36" ht="15" x14ac:dyDescent="0.25">
      <c r="A796"/>
      <c r="B796"/>
      <c r="C796"/>
      <c r="D796" s="29"/>
      <c r="E796" s="30"/>
      <c r="F796" s="31"/>
      <c r="G796" s="32"/>
      <c r="H796" s="30"/>
      <c r="I796" s="31"/>
      <c r="J796" s="32"/>
      <c r="K796" s="30"/>
      <c r="L796" s="31"/>
      <c r="M796" s="32"/>
      <c r="N796" s="33"/>
      <c r="O796" s="34"/>
      <c r="P796" s="34"/>
      <c r="Q796"/>
      <c r="R796"/>
      <c r="S796" s="48"/>
      <c r="T796" s="35"/>
      <c r="U796" s="35"/>
      <c r="V796" s="35"/>
      <c r="W796" s="35"/>
      <c r="X796" s="35"/>
      <c r="Y796" s="35"/>
      <c r="Z796" s="35"/>
      <c r="AA796" s="35"/>
      <c r="AB796" s="35"/>
      <c r="AC796" s="35"/>
      <c r="AF796"/>
      <c r="AG796"/>
      <c r="AH796" s="41"/>
      <c r="AJ796"/>
    </row>
    <row r="797" spans="1:36" ht="15" x14ac:dyDescent="0.25">
      <c r="A797"/>
      <c r="B797"/>
      <c r="C797"/>
      <c r="D797" s="29"/>
      <c r="E797" s="30"/>
      <c r="F797" s="31"/>
      <c r="G797" s="32"/>
      <c r="H797" s="30"/>
      <c r="I797" s="31"/>
      <c r="J797" s="32"/>
      <c r="K797" s="30"/>
      <c r="L797" s="31"/>
      <c r="M797" s="32"/>
      <c r="N797" s="33"/>
      <c r="O797" s="34"/>
      <c r="P797" s="34"/>
      <c r="Q797"/>
      <c r="R797"/>
      <c r="S797" s="48"/>
      <c r="T797" s="35"/>
      <c r="U797" s="35"/>
      <c r="V797" s="35"/>
      <c r="W797" s="35"/>
      <c r="X797" s="35"/>
      <c r="Y797" s="35"/>
      <c r="Z797" s="35"/>
      <c r="AA797" s="35"/>
      <c r="AB797" s="35"/>
      <c r="AC797" s="35"/>
      <c r="AF797"/>
      <c r="AG797"/>
      <c r="AH797" s="41"/>
      <c r="AJ797"/>
    </row>
    <row r="798" spans="1:36" ht="15" x14ac:dyDescent="0.25">
      <c r="A798"/>
      <c r="B798"/>
      <c r="C798"/>
      <c r="D798" s="29"/>
      <c r="E798" s="30"/>
      <c r="F798" s="31"/>
      <c r="G798" s="32"/>
      <c r="H798" s="30"/>
      <c r="I798" s="31"/>
      <c r="J798" s="32"/>
      <c r="K798" s="30"/>
      <c r="L798" s="31"/>
      <c r="M798" s="32"/>
      <c r="N798" s="33"/>
      <c r="O798" s="34"/>
      <c r="P798" s="34"/>
      <c r="Q798"/>
      <c r="R798"/>
      <c r="S798" s="48"/>
      <c r="T798" s="35"/>
      <c r="U798" s="35"/>
      <c r="V798" s="35"/>
      <c r="W798" s="35"/>
      <c r="X798" s="35"/>
      <c r="Y798" s="35"/>
      <c r="Z798" s="35"/>
      <c r="AA798" s="35"/>
      <c r="AB798" s="35"/>
      <c r="AC798" s="35"/>
      <c r="AF798"/>
      <c r="AG798"/>
      <c r="AH798" s="41"/>
      <c r="AJ798"/>
    </row>
    <row r="799" spans="1:36" ht="15" x14ac:dyDescent="0.25">
      <c r="A799"/>
      <c r="B799"/>
      <c r="C799"/>
      <c r="D799" s="29"/>
      <c r="E799" s="30"/>
      <c r="F799" s="31"/>
      <c r="G799" s="32"/>
      <c r="H799" s="30"/>
      <c r="I799" s="31"/>
      <c r="J799" s="32"/>
      <c r="K799" s="30"/>
      <c r="L799" s="31"/>
      <c r="M799" s="32"/>
      <c r="N799" s="33"/>
      <c r="O799" s="34"/>
      <c r="P799" s="34"/>
      <c r="Q799"/>
      <c r="R799"/>
      <c r="S799" s="48"/>
      <c r="T799" s="35"/>
      <c r="U799" s="35"/>
      <c r="V799" s="35"/>
      <c r="W799" s="35"/>
      <c r="X799" s="35"/>
      <c r="Y799" s="35"/>
      <c r="Z799" s="35"/>
      <c r="AA799" s="35"/>
      <c r="AB799" s="35"/>
      <c r="AC799" s="35"/>
      <c r="AF799"/>
      <c r="AG799"/>
      <c r="AH799" s="41"/>
      <c r="AJ799"/>
    </row>
    <row r="800" spans="1:36" s="35" customFormat="1" ht="15" x14ac:dyDescent="0.25">
      <c r="A800"/>
      <c r="B800"/>
      <c r="C800"/>
      <c r="D800" s="29"/>
      <c r="E800" s="30"/>
      <c r="F800" s="31"/>
      <c r="G800" s="32"/>
      <c r="H800" s="30"/>
      <c r="I800" s="31"/>
      <c r="J800" s="32"/>
      <c r="K800" s="30"/>
      <c r="L800" s="31"/>
      <c r="M800" s="32"/>
      <c r="N800" s="33"/>
      <c r="O800" s="34"/>
      <c r="P800" s="34"/>
      <c r="Q800"/>
      <c r="R800"/>
      <c r="S800" s="48"/>
      <c r="AD800" s="36"/>
      <c r="AE800" s="36"/>
      <c r="AF800"/>
      <c r="AG800"/>
      <c r="AH800" s="41"/>
      <c r="AI800" s="36"/>
      <c r="AJ800"/>
    </row>
    <row r="801" spans="1:36" ht="15" x14ac:dyDescent="0.25">
      <c r="A801"/>
      <c r="B801"/>
      <c r="C801"/>
      <c r="D801" s="29"/>
      <c r="E801" s="30"/>
      <c r="F801" s="31"/>
      <c r="G801" s="32"/>
      <c r="H801" s="30"/>
      <c r="I801" s="31"/>
      <c r="J801" s="32"/>
      <c r="K801" s="30"/>
      <c r="L801" s="31"/>
      <c r="M801" s="32"/>
      <c r="N801" s="33"/>
      <c r="O801" s="34"/>
      <c r="P801" s="34"/>
      <c r="Q801"/>
      <c r="R801"/>
      <c r="S801" s="48"/>
      <c r="T801" s="35"/>
      <c r="U801" s="35"/>
      <c r="V801" s="35"/>
      <c r="W801" s="35"/>
      <c r="X801" s="35"/>
      <c r="Y801" s="35"/>
      <c r="Z801" s="35"/>
      <c r="AA801" s="35"/>
      <c r="AB801" s="35"/>
      <c r="AC801" s="35"/>
      <c r="AF801"/>
      <c r="AG801"/>
      <c r="AH801" s="41"/>
      <c r="AJ801"/>
    </row>
    <row r="802" spans="1:36" ht="15" x14ac:dyDescent="0.25">
      <c r="A802"/>
      <c r="B802"/>
      <c r="C802"/>
      <c r="D802" s="29"/>
      <c r="E802" s="30"/>
      <c r="F802" s="31"/>
      <c r="G802" s="32"/>
      <c r="H802" s="30"/>
      <c r="I802" s="31"/>
      <c r="J802" s="32"/>
      <c r="K802" s="30"/>
      <c r="L802" s="31"/>
      <c r="M802" s="32"/>
      <c r="N802" s="33"/>
      <c r="O802" s="34"/>
      <c r="P802" s="34"/>
      <c r="Q802"/>
      <c r="R802"/>
      <c r="S802" s="48"/>
      <c r="T802" s="35"/>
      <c r="U802" s="35"/>
      <c r="V802" s="35"/>
      <c r="W802" s="35"/>
      <c r="X802" s="35"/>
      <c r="Y802" s="35"/>
      <c r="Z802" s="35"/>
      <c r="AA802" s="35"/>
      <c r="AB802" s="35"/>
      <c r="AC802" s="35"/>
      <c r="AF802"/>
      <c r="AG802"/>
      <c r="AH802" s="41"/>
      <c r="AJ802"/>
    </row>
    <row r="803" spans="1:36" ht="15" x14ac:dyDescent="0.25">
      <c r="A803"/>
      <c r="B803"/>
      <c r="C803"/>
      <c r="D803" s="29"/>
      <c r="E803" s="30"/>
      <c r="F803" s="31"/>
      <c r="G803" s="32"/>
      <c r="H803" s="30"/>
      <c r="I803" s="31"/>
      <c r="J803" s="32"/>
      <c r="K803" s="30"/>
      <c r="L803" s="31"/>
      <c r="M803" s="32"/>
      <c r="N803" s="33"/>
      <c r="O803" s="34"/>
      <c r="P803" s="34"/>
      <c r="Q803"/>
      <c r="R803"/>
      <c r="S803" s="48"/>
      <c r="T803" s="35"/>
      <c r="U803" s="35"/>
      <c r="V803" s="35"/>
      <c r="W803" s="35"/>
      <c r="X803" s="35"/>
      <c r="Y803" s="35"/>
      <c r="Z803" s="35"/>
      <c r="AA803" s="35"/>
      <c r="AB803" s="35"/>
      <c r="AC803" s="35"/>
      <c r="AF803"/>
      <c r="AG803"/>
      <c r="AH803" s="41"/>
      <c r="AJ803"/>
    </row>
    <row r="804" spans="1:36" ht="15" x14ac:dyDescent="0.25">
      <c r="A804"/>
      <c r="B804"/>
      <c r="C804"/>
      <c r="D804" s="29"/>
      <c r="E804" s="30"/>
      <c r="F804" s="31"/>
      <c r="G804" s="32"/>
      <c r="H804" s="30"/>
      <c r="I804" s="31"/>
      <c r="J804" s="32"/>
      <c r="K804" s="30"/>
      <c r="L804" s="31"/>
      <c r="M804" s="32"/>
      <c r="N804" s="33"/>
      <c r="O804" s="34"/>
      <c r="P804" s="34"/>
      <c r="Q804"/>
      <c r="R804"/>
      <c r="S804" s="48"/>
      <c r="T804" s="35"/>
      <c r="U804" s="35"/>
      <c r="V804" s="35"/>
      <c r="W804" s="35"/>
      <c r="X804" s="35"/>
      <c r="Y804" s="35"/>
      <c r="Z804" s="35"/>
      <c r="AA804" s="35"/>
      <c r="AB804" s="35"/>
      <c r="AC804" s="35"/>
      <c r="AF804"/>
      <c r="AG804"/>
      <c r="AH804" s="41"/>
      <c r="AJ804"/>
    </row>
    <row r="805" spans="1:36" ht="15" x14ac:dyDescent="0.25">
      <c r="A805"/>
      <c r="B805"/>
      <c r="C805"/>
      <c r="D805" s="29"/>
      <c r="E805" s="30"/>
      <c r="F805" s="31"/>
      <c r="G805" s="32"/>
      <c r="H805" s="30"/>
      <c r="I805" s="31"/>
      <c r="J805" s="32"/>
      <c r="K805" s="30"/>
      <c r="L805" s="31"/>
      <c r="M805" s="32"/>
      <c r="N805" s="33"/>
      <c r="O805" s="34"/>
      <c r="P805" s="34"/>
      <c r="Q805"/>
      <c r="R805"/>
      <c r="S805" s="48"/>
      <c r="T805" s="35"/>
      <c r="U805" s="35"/>
      <c r="V805" s="35"/>
      <c r="W805" s="35"/>
      <c r="X805" s="35"/>
      <c r="Y805" s="35"/>
      <c r="Z805" s="35"/>
      <c r="AA805" s="35"/>
      <c r="AB805" s="35"/>
      <c r="AC805" s="35"/>
      <c r="AF805"/>
      <c r="AG805"/>
      <c r="AH805" s="41"/>
      <c r="AJ805"/>
    </row>
    <row r="806" spans="1:36" ht="15" x14ac:dyDescent="0.25">
      <c r="A806"/>
      <c r="B806"/>
      <c r="C806"/>
      <c r="D806" s="29"/>
      <c r="E806" s="30"/>
      <c r="F806" s="31"/>
      <c r="G806" s="32"/>
      <c r="H806" s="30"/>
      <c r="I806" s="31"/>
      <c r="J806" s="32"/>
      <c r="K806" s="30"/>
      <c r="L806" s="31"/>
      <c r="M806" s="32"/>
      <c r="N806" s="33"/>
      <c r="O806" s="34"/>
      <c r="P806" s="34"/>
      <c r="Q806"/>
      <c r="R806"/>
      <c r="S806" s="48"/>
      <c r="T806" s="35"/>
      <c r="U806" s="35"/>
      <c r="V806" s="35"/>
      <c r="W806" s="35"/>
      <c r="X806" s="35"/>
      <c r="Y806" s="35"/>
      <c r="Z806" s="35"/>
      <c r="AA806" s="35"/>
      <c r="AB806" s="35"/>
      <c r="AC806" s="35"/>
      <c r="AF806"/>
      <c r="AG806"/>
      <c r="AH806" s="41"/>
      <c r="AJ806"/>
    </row>
    <row r="807" spans="1:36" ht="15" x14ac:dyDescent="0.25">
      <c r="A807"/>
      <c r="B807"/>
      <c r="C807"/>
      <c r="D807" s="29"/>
      <c r="E807" s="30"/>
      <c r="F807" s="31"/>
      <c r="G807" s="32"/>
      <c r="H807" s="30"/>
      <c r="I807" s="31"/>
      <c r="J807" s="32"/>
      <c r="K807" s="30"/>
      <c r="L807" s="31"/>
      <c r="M807" s="32"/>
      <c r="N807" s="33"/>
      <c r="O807" s="34"/>
      <c r="P807" s="34"/>
      <c r="Q807"/>
      <c r="R807"/>
      <c r="S807" s="48"/>
      <c r="T807" s="35"/>
      <c r="U807" s="35"/>
      <c r="V807" s="35"/>
      <c r="W807" s="35"/>
      <c r="X807" s="35"/>
      <c r="Y807" s="35"/>
      <c r="Z807" s="35"/>
      <c r="AA807" s="35"/>
      <c r="AB807" s="35"/>
      <c r="AC807" s="35"/>
      <c r="AF807"/>
      <c r="AG807"/>
      <c r="AH807" s="41"/>
      <c r="AJ807"/>
    </row>
    <row r="808" spans="1:36" ht="15" x14ac:dyDescent="0.25">
      <c r="A808"/>
      <c r="B808"/>
      <c r="C808"/>
      <c r="D808" s="29"/>
      <c r="E808" s="30"/>
      <c r="F808" s="31"/>
      <c r="G808" s="32"/>
      <c r="H808" s="30"/>
      <c r="I808" s="31"/>
      <c r="J808" s="32"/>
      <c r="K808" s="30"/>
      <c r="L808" s="31"/>
      <c r="M808" s="32"/>
      <c r="N808" s="33"/>
      <c r="O808" s="34"/>
      <c r="P808" s="34"/>
      <c r="Q808"/>
      <c r="R808"/>
      <c r="S808" s="48"/>
      <c r="T808" s="35"/>
      <c r="U808" s="35"/>
      <c r="V808" s="35"/>
      <c r="W808" s="35"/>
      <c r="X808" s="35"/>
      <c r="Y808" s="35"/>
      <c r="Z808" s="35"/>
      <c r="AA808" s="35"/>
      <c r="AB808" s="35"/>
      <c r="AC808" s="35"/>
      <c r="AF808"/>
      <c r="AG808"/>
      <c r="AH808" s="41"/>
      <c r="AJ808"/>
    </row>
    <row r="809" spans="1:36" ht="15" x14ac:dyDescent="0.25">
      <c r="A809"/>
      <c r="B809"/>
      <c r="C809"/>
      <c r="D809" s="29"/>
      <c r="E809" s="30"/>
      <c r="F809" s="31"/>
      <c r="G809" s="32"/>
      <c r="H809" s="30"/>
      <c r="I809" s="31"/>
      <c r="J809" s="32"/>
      <c r="K809" s="30"/>
      <c r="L809" s="31"/>
      <c r="M809" s="32"/>
      <c r="N809" s="33"/>
      <c r="O809" s="34"/>
      <c r="P809" s="34"/>
      <c r="Q809"/>
      <c r="R809"/>
      <c r="S809" s="48"/>
      <c r="T809" s="35"/>
      <c r="U809" s="35"/>
      <c r="V809" s="35"/>
      <c r="W809" s="35"/>
      <c r="X809" s="35"/>
      <c r="Y809" s="35"/>
      <c r="Z809" s="35"/>
      <c r="AA809" s="35"/>
      <c r="AB809" s="35"/>
      <c r="AC809" s="35"/>
      <c r="AF809"/>
      <c r="AG809"/>
      <c r="AH809" s="41"/>
      <c r="AJ809"/>
    </row>
    <row r="810" spans="1:36" ht="15" x14ac:dyDescent="0.25">
      <c r="A810"/>
      <c r="B810"/>
      <c r="C810"/>
      <c r="D810" s="29"/>
      <c r="E810" s="30"/>
      <c r="F810" s="31"/>
      <c r="G810" s="32"/>
      <c r="H810" s="30"/>
      <c r="I810" s="31"/>
      <c r="J810" s="32"/>
      <c r="K810" s="30"/>
      <c r="L810" s="31"/>
      <c r="M810" s="32"/>
      <c r="N810" s="33"/>
      <c r="O810" s="34"/>
      <c r="P810" s="34"/>
      <c r="Q810"/>
      <c r="R810"/>
      <c r="S810" s="48"/>
      <c r="T810" s="35"/>
      <c r="U810" s="35"/>
      <c r="V810" s="35"/>
      <c r="W810" s="35"/>
      <c r="X810" s="35"/>
      <c r="Y810" s="35"/>
      <c r="Z810" s="35"/>
      <c r="AA810" s="35"/>
      <c r="AB810" s="35"/>
      <c r="AC810" s="35"/>
      <c r="AF810"/>
      <c r="AG810"/>
      <c r="AH810" s="41"/>
      <c r="AJ810"/>
    </row>
    <row r="811" spans="1:36" ht="15" x14ac:dyDescent="0.25">
      <c r="A811"/>
      <c r="B811"/>
      <c r="C811"/>
      <c r="D811" s="29"/>
      <c r="E811" s="30"/>
      <c r="F811" s="31"/>
      <c r="G811" s="32"/>
      <c r="H811" s="30"/>
      <c r="I811" s="31"/>
      <c r="J811" s="32"/>
      <c r="K811" s="30"/>
      <c r="L811" s="31"/>
      <c r="M811" s="32"/>
      <c r="N811" s="33"/>
      <c r="O811" s="34"/>
      <c r="P811" s="34"/>
      <c r="Q811"/>
      <c r="R811"/>
      <c r="S811" s="48"/>
      <c r="T811" s="35"/>
      <c r="U811" s="35"/>
      <c r="V811" s="35"/>
      <c r="W811" s="35"/>
      <c r="X811" s="35"/>
      <c r="Y811" s="35"/>
      <c r="Z811" s="35"/>
      <c r="AA811" s="35"/>
      <c r="AB811" s="35"/>
      <c r="AC811" s="35"/>
      <c r="AF811"/>
      <c r="AG811"/>
      <c r="AH811" s="41"/>
      <c r="AJ811"/>
    </row>
    <row r="812" spans="1:36" ht="15" x14ac:dyDescent="0.25">
      <c r="A812"/>
      <c r="B812"/>
      <c r="C812"/>
      <c r="D812" s="29"/>
      <c r="E812" s="30"/>
      <c r="F812" s="31"/>
      <c r="G812" s="32"/>
      <c r="H812" s="30"/>
      <c r="I812" s="31"/>
      <c r="J812" s="32"/>
      <c r="K812" s="30"/>
      <c r="L812" s="31"/>
      <c r="M812" s="32"/>
      <c r="N812" s="33"/>
      <c r="O812" s="34"/>
      <c r="P812" s="34"/>
      <c r="Q812"/>
      <c r="R812"/>
      <c r="S812" s="48"/>
      <c r="T812" s="35"/>
      <c r="U812" s="35"/>
      <c r="V812" s="35"/>
      <c r="W812" s="35"/>
      <c r="X812" s="35"/>
      <c r="Y812" s="35"/>
      <c r="Z812" s="35"/>
      <c r="AA812" s="35"/>
      <c r="AB812" s="35"/>
      <c r="AC812" s="35"/>
      <c r="AF812"/>
      <c r="AG812"/>
      <c r="AH812" s="41"/>
      <c r="AJ812"/>
    </row>
    <row r="813" spans="1:36" ht="15" x14ac:dyDescent="0.25">
      <c r="A813"/>
      <c r="B813"/>
      <c r="C813"/>
      <c r="D813" s="29"/>
      <c r="E813" s="30"/>
      <c r="F813" s="31"/>
      <c r="G813" s="32"/>
      <c r="H813" s="30"/>
      <c r="I813" s="31"/>
      <c r="J813" s="32"/>
      <c r="K813" s="30"/>
      <c r="L813" s="31"/>
      <c r="M813" s="32"/>
      <c r="N813" s="33"/>
      <c r="O813" s="34"/>
      <c r="P813" s="34"/>
      <c r="Q813"/>
      <c r="R813"/>
      <c r="S813" s="48"/>
      <c r="T813" s="35"/>
      <c r="U813" s="35"/>
      <c r="V813" s="35"/>
      <c r="W813" s="35"/>
      <c r="X813" s="35"/>
      <c r="Y813" s="35"/>
      <c r="Z813" s="35"/>
      <c r="AA813" s="35"/>
      <c r="AB813" s="35"/>
      <c r="AC813" s="35"/>
      <c r="AF813"/>
      <c r="AG813"/>
      <c r="AH813" s="41"/>
      <c r="AJ813"/>
    </row>
    <row r="814" spans="1:36" ht="15" x14ac:dyDescent="0.25">
      <c r="A814"/>
      <c r="B814"/>
      <c r="C814"/>
      <c r="D814" s="29"/>
      <c r="E814" s="30"/>
      <c r="F814" s="31"/>
      <c r="G814" s="32"/>
      <c r="H814" s="30"/>
      <c r="I814" s="31"/>
      <c r="J814" s="32"/>
      <c r="K814" s="30"/>
      <c r="L814" s="31"/>
      <c r="M814" s="32"/>
      <c r="N814" s="33"/>
      <c r="O814" s="34"/>
      <c r="P814" s="34"/>
      <c r="Q814"/>
      <c r="R814"/>
      <c r="S814" s="48"/>
      <c r="T814" s="35"/>
      <c r="U814" s="35"/>
      <c r="V814" s="35"/>
      <c r="W814" s="35"/>
      <c r="X814" s="35"/>
      <c r="Y814" s="35"/>
      <c r="Z814" s="35"/>
      <c r="AA814" s="35"/>
      <c r="AB814" s="35"/>
      <c r="AC814" s="35"/>
      <c r="AF814"/>
      <c r="AG814"/>
      <c r="AH814" s="41"/>
      <c r="AJ814"/>
    </row>
    <row r="815" spans="1:36" ht="15" x14ac:dyDescent="0.25">
      <c r="A815"/>
      <c r="B815"/>
      <c r="C815"/>
      <c r="D815" s="29"/>
      <c r="E815" s="30"/>
      <c r="F815" s="31"/>
      <c r="G815" s="32"/>
      <c r="H815" s="30"/>
      <c r="I815" s="31"/>
      <c r="J815" s="32"/>
      <c r="K815" s="30"/>
      <c r="L815" s="31"/>
      <c r="M815" s="32"/>
      <c r="N815" s="33"/>
      <c r="O815" s="34"/>
      <c r="P815" s="34"/>
      <c r="Q815"/>
      <c r="R815"/>
      <c r="S815" s="48"/>
      <c r="T815" s="35"/>
      <c r="U815" s="35"/>
      <c r="V815" s="35"/>
      <c r="W815" s="35"/>
      <c r="X815" s="35"/>
      <c r="Y815" s="35"/>
      <c r="Z815" s="35"/>
      <c r="AA815" s="35"/>
      <c r="AB815" s="35"/>
      <c r="AC815" s="35"/>
      <c r="AF815"/>
      <c r="AG815"/>
      <c r="AH815" s="41"/>
      <c r="AJ815"/>
    </row>
    <row r="816" spans="1:36" ht="15" x14ac:dyDescent="0.25">
      <c r="A816"/>
      <c r="B816"/>
      <c r="C816"/>
      <c r="D816" s="29"/>
      <c r="E816" s="30"/>
      <c r="F816" s="31"/>
      <c r="G816" s="32"/>
      <c r="H816" s="30"/>
      <c r="I816" s="31"/>
      <c r="J816" s="32"/>
      <c r="K816" s="30"/>
      <c r="L816" s="31"/>
      <c r="M816" s="32"/>
      <c r="N816" s="33"/>
      <c r="O816" s="34"/>
      <c r="P816" s="34"/>
      <c r="Q816"/>
      <c r="R816"/>
      <c r="S816" s="48"/>
      <c r="T816" s="35"/>
      <c r="U816" s="35"/>
      <c r="V816" s="35"/>
      <c r="W816" s="35"/>
      <c r="X816" s="35"/>
      <c r="Y816" s="35"/>
      <c r="Z816" s="35"/>
      <c r="AA816" s="35"/>
      <c r="AB816" s="35"/>
      <c r="AC816" s="35"/>
      <c r="AF816"/>
      <c r="AG816"/>
      <c r="AH816" s="41"/>
      <c r="AJ816"/>
    </row>
    <row r="817" spans="1:36" ht="15" x14ac:dyDescent="0.25">
      <c r="A817"/>
      <c r="B817"/>
      <c r="C817"/>
      <c r="D817" s="29"/>
      <c r="E817" s="30"/>
      <c r="F817" s="31"/>
      <c r="G817" s="32"/>
      <c r="H817" s="30"/>
      <c r="I817" s="31"/>
      <c r="J817" s="32"/>
      <c r="K817" s="30"/>
      <c r="L817" s="31"/>
      <c r="M817" s="32"/>
      <c r="N817" s="33"/>
      <c r="O817" s="34"/>
      <c r="P817" s="34"/>
      <c r="Q817"/>
      <c r="R817"/>
      <c r="S817" s="48"/>
      <c r="T817" s="35"/>
      <c r="U817" s="35"/>
      <c r="V817" s="35"/>
      <c r="W817" s="35"/>
      <c r="X817" s="35"/>
      <c r="Y817" s="35"/>
      <c r="Z817" s="35"/>
      <c r="AA817" s="35"/>
      <c r="AB817" s="35"/>
      <c r="AC817" s="35"/>
      <c r="AF817"/>
      <c r="AG817"/>
      <c r="AH817" s="41"/>
      <c r="AJ817"/>
    </row>
    <row r="818" spans="1:36" ht="15" x14ac:dyDescent="0.25">
      <c r="A818"/>
      <c r="B818"/>
      <c r="C818"/>
      <c r="D818" s="29"/>
      <c r="E818" s="30"/>
      <c r="F818" s="31"/>
      <c r="G818" s="32"/>
      <c r="H818" s="30"/>
      <c r="I818" s="31"/>
      <c r="J818" s="32"/>
      <c r="K818" s="30"/>
      <c r="L818" s="31"/>
      <c r="M818" s="32"/>
      <c r="N818" s="33"/>
      <c r="O818" s="34"/>
      <c r="P818" s="34"/>
      <c r="Q818"/>
      <c r="R818"/>
      <c r="S818" s="48"/>
      <c r="T818" s="35"/>
      <c r="U818" s="35"/>
      <c r="V818" s="35"/>
      <c r="W818" s="35"/>
      <c r="X818" s="35"/>
      <c r="Y818" s="35"/>
      <c r="Z818" s="35"/>
      <c r="AA818" s="35"/>
      <c r="AB818" s="35"/>
      <c r="AC818" s="35"/>
      <c r="AF818"/>
      <c r="AG818"/>
      <c r="AH818" s="41"/>
      <c r="AJ818"/>
    </row>
    <row r="819" spans="1:36" ht="15" x14ac:dyDescent="0.25">
      <c r="A819"/>
      <c r="B819"/>
      <c r="C819"/>
      <c r="D819" s="29"/>
      <c r="E819" s="30"/>
      <c r="F819" s="31"/>
      <c r="G819" s="32"/>
      <c r="H819" s="30"/>
      <c r="I819" s="31"/>
      <c r="J819" s="32"/>
      <c r="K819" s="30"/>
      <c r="L819" s="31"/>
      <c r="M819" s="32"/>
      <c r="N819" s="33"/>
      <c r="O819" s="34"/>
      <c r="P819" s="34"/>
      <c r="Q819"/>
      <c r="R819"/>
      <c r="S819" s="48"/>
      <c r="T819" s="35"/>
      <c r="U819" s="35"/>
      <c r="V819" s="35"/>
      <c r="W819" s="35"/>
      <c r="X819" s="35"/>
      <c r="Y819" s="35"/>
      <c r="Z819" s="35"/>
      <c r="AA819" s="35"/>
      <c r="AB819" s="35"/>
      <c r="AC819" s="35"/>
      <c r="AF819"/>
      <c r="AG819"/>
      <c r="AH819" s="41"/>
      <c r="AJ819"/>
    </row>
    <row r="820" spans="1:36" ht="15" x14ac:dyDescent="0.25">
      <c r="A820"/>
      <c r="B820"/>
      <c r="C820"/>
      <c r="D820" s="29"/>
      <c r="E820" s="30"/>
      <c r="F820" s="31"/>
      <c r="G820" s="32"/>
      <c r="H820" s="30"/>
      <c r="I820" s="31"/>
      <c r="J820" s="32"/>
      <c r="K820" s="30"/>
      <c r="L820" s="31"/>
      <c r="M820" s="32"/>
      <c r="N820" s="33"/>
      <c r="O820" s="34"/>
      <c r="P820" s="34"/>
      <c r="Q820"/>
      <c r="R820"/>
      <c r="S820" s="48"/>
      <c r="T820" s="35"/>
      <c r="U820" s="35"/>
      <c r="V820" s="35"/>
      <c r="W820" s="35"/>
      <c r="X820" s="35"/>
      <c r="Y820" s="35"/>
      <c r="Z820" s="35"/>
      <c r="AA820" s="35"/>
      <c r="AB820" s="35"/>
      <c r="AC820" s="35"/>
      <c r="AF820"/>
      <c r="AG820"/>
      <c r="AH820" s="41"/>
      <c r="AJ820"/>
    </row>
    <row r="821" spans="1:36" ht="15" x14ac:dyDescent="0.25">
      <c r="A821"/>
      <c r="B821"/>
      <c r="C821"/>
      <c r="D821" s="29"/>
      <c r="E821" s="30"/>
      <c r="F821" s="31"/>
      <c r="G821" s="32"/>
      <c r="H821" s="30"/>
      <c r="I821" s="31"/>
      <c r="J821" s="32"/>
      <c r="K821" s="30"/>
      <c r="L821" s="31"/>
      <c r="M821" s="32"/>
      <c r="N821" s="33"/>
      <c r="O821" s="34"/>
      <c r="P821" s="34"/>
      <c r="Q821"/>
      <c r="R821"/>
      <c r="S821" s="48"/>
      <c r="T821" s="35"/>
      <c r="U821" s="35"/>
      <c r="V821" s="35"/>
      <c r="W821" s="35"/>
      <c r="X821" s="35"/>
      <c r="Y821" s="35"/>
      <c r="Z821" s="35"/>
      <c r="AA821" s="35"/>
      <c r="AB821" s="35"/>
      <c r="AC821" s="35"/>
      <c r="AF821"/>
      <c r="AG821"/>
      <c r="AH821" s="41"/>
      <c r="AJ821"/>
    </row>
    <row r="822" spans="1:36" ht="15" x14ac:dyDescent="0.25">
      <c r="A822"/>
      <c r="B822"/>
      <c r="C822"/>
      <c r="D822" s="29"/>
      <c r="E822" s="30"/>
      <c r="F822" s="31"/>
      <c r="G822" s="32"/>
      <c r="H822" s="30"/>
      <c r="I822" s="31"/>
      <c r="J822" s="32"/>
      <c r="K822" s="30"/>
      <c r="L822" s="31"/>
      <c r="M822" s="32"/>
      <c r="N822" s="33"/>
      <c r="O822" s="34"/>
      <c r="P822" s="34"/>
      <c r="Q822"/>
      <c r="R822"/>
      <c r="S822" s="48"/>
      <c r="T822" s="35"/>
      <c r="U822" s="35"/>
      <c r="V822" s="35"/>
      <c r="W822" s="35"/>
      <c r="X822" s="35"/>
      <c r="Y822" s="35"/>
      <c r="Z822" s="35"/>
      <c r="AA822" s="35"/>
      <c r="AB822" s="35"/>
      <c r="AC822" s="35"/>
      <c r="AF822"/>
      <c r="AG822"/>
      <c r="AH822" s="41"/>
      <c r="AJ822"/>
    </row>
    <row r="823" spans="1:36" ht="15" x14ac:dyDescent="0.25">
      <c r="A823"/>
      <c r="B823"/>
      <c r="C823"/>
      <c r="D823" s="29"/>
      <c r="E823" s="30"/>
      <c r="F823" s="31"/>
      <c r="G823" s="32"/>
      <c r="H823" s="30"/>
      <c r="I823" s="31"/>
      <c r="J823" s="32"/>
      <c r="K823" s="30"/>
      <c r="L823" s="31"/>
      <c r="M823" s="32"/>
      <c r="N823" s="33"/>
      <c r="O823" s="34"/>
      <c r="P823" s="34"/>
      <c r="Q823"/>
      <c r="R823"/>
      <c r="S823" s="48"/>
      <c r="T823" s="35"/>
      <c r="U823" s="35"/>
      <c r="V823" s="35"/>
      <c r="W823" s="35"/>
      <c r="X823" s="35"/>
      <c r="Y823" s="35"/>
      <c r="Z823" s="35"/>
      <c r="AA823" s="35"/>
      <c r="AB823" s="35"/>
      <c r="AC823" s="35"/>
      <c r="AF823"/>
      <c r="AG823"/>
      <c r="AH823" s="41"/>
      <c r="AJ823"/>
    </row>
    <row r="824" spans="1:36" ht="15" x14ac:dyDescent="0.25">
      <c r="A824"/>
      <c r="B824"/>
      <c r="C824"/>
      <c r="D824" s="29"/>
      <c r="E824" s="30"/>
      <c r="F824" s="31"/>
      <c r="G824" s="32"/>
      <c r="H824" s="30"/>
      <c r="I824" s="31"/>
      <c r="J824" s="32"/>
      <c r="K824" s="30"/>
      <c r="L824" s="31"/>
      <c r="M824" s="32"/>
      <c r="N824" s="33"/>
      <c r="O824" s="34"/>
      <c r="P824" s="34"/>
      <c r="Q824"/>
      <c r="R824"/>
      <c r="S824" s="48"/>
      <c r="T824" s="35"/>
      <c r="U824" s="35"/>
      <c r="V824" s="35"/>
      <c r="W824" s="35"/>
      <c r="X824" s="35"/>
      <c r="Y824" s="35"/>
      <c r="Z824" s="35"/>
      <c r="AA824" s="35"/>
      <c r="AB824" s="35"/>
      <c r="AC824" s="35"/>
      <c r="AF824"/>
      <c r="AG824"/>
      <c r="AH824" s="41"/>
      <c r="AJ824"/>
    </row>
    <row r="825" spans="1:36" ht="15" x14ac:dyDescent="0.25">
      <c r="A825"/>
      <c r="B825"/>
      <c r="C825"/>
      <c r="D825" s="29"/>
      <c r="E825" s="30"/>
      <c r="F825" s="31"/>
      <c r="G825" s="32"/>
      <c r="H825" s="30"/>
      <c r="I825" s="31"/>
      <c r="J825" s="32"/>
      <c r="K825" s="30"/>
      <c r="L825" s="31"/>
      <c r="M825" s="32"/>
      <c r="N825" s="33"/>
      <c r="O825" s="34"/>
      <c r="P825" s="34"/>
      <c r="Q825"/>
      <c r="R825"/>
      <c r="S825" s="48"/>
      <c r="T825" s="35"/>
      <c r="U825" s="35"/>
      <c r="V825" s="35"/>
      <c r="W825" s="35"/>
      <c r="X825" s="35"/>
      <c r="Y825" s="35"/>
      <c r="Z825" s="35"/>
      <c r="AA825" s="35"/>
      <c r="AB825" s="35"/>
      <c r="AC825" s="35"/>
      <c r="AF825"/>
      <c r="AG825"/>
      <c r="AH825" s="41"/>
      <c r="AJ825"/>
    </row>
    <row r="826" spans="1:36" s="35" customFormat="1" ht="15" x14ac:dyDescent="0.25">
      <c r="A826"/>
      <c r="B826"/>
      <c r="C826"/>
      <c r="D826" s="29"/>
      <c r="E826" s="30"/>
      <c r="F826" s="31"/>
      <c r="G826" s="32"/>
      <c r="H826" s="30"/>
      <c r="I826" s="31"/>
      <c r="J826" s="32"/>
      <c r="K826" s="30"/>
      <c r="L826" s="31"/>
      <c r="M826" s="32"/>
      <c r="N826" s="33"/>
      <c r="O826" s="34"/>
      <c r="P826" s="34"/>
      <c r="Q826"/>
      <c r="R826"/>
      <c r="S826" s="48"/>
      <c r="AD826" s="36"/>
      <c r="AE826" s="36"/>
      <c r="AF826"/>
      <c r="AG826"/>
      <c r="AH826" s="41"/>
      <c r="AI826" s="36"/>
      <c r="AJ826"/>
    </row>
    <row r="827" spans="1:36" ht="15" x14ac:dyDescent="0.25">
      <c r="A827"/>
      <c r="B827"/>
      <c r="C827"/>
      <c r="D827" s="29"/>
      <c r="E827" s="30"/>
      <c r="F827" s="31"/>
      <c r="G827" s="32"/>
      <c r="H827" s="30"/>
      <c r="I827" s="31"/>
      <c r="J827" s="32"/>
      <c r="K827" s="30"/>
      <c r="L827" s="31"/>
      <c r="M827" s="32"/>
      <c r="N827" s="33"/>
      <c r="O827" s="34"/>
      <c r="P827" s="34"/>
      <c r="Q827"/>
      <c r="R827"/>
      <c r="S827" s="48"/>
      <c r="T827" s="35"/>
      <c r="U827" s="35"/>
      <c r="V827" s="35"/>
      <c r="W827" s="35"/>
      <c r="X827" s="35"/>
      <c r="Y827" s="35"/>
      <c r="Z827" s="35"/>
      <c r="AA827" s="35"/>
      <c r="AB827" s="35"/>
      <c r="AC827" s="35"/>
      <c r="AF827"/>
      <c r="AG827"/>
      <c r="AH827" s="41"/>
      <c r="AJ827"/>
    </row>
    <row r="828" spans="1:36" ht="15" x14ac:dyDescent="0.25">
      <c r="A828"/>
      <c r="B828"/>
      <c r="C828"/>
      <c r="D828" s="29"/>
      <c r="E828" s="30"/>
      <c r="F828" s="31"/>
      <c r="G828" s="32"/>
      <c r="H828" s="30"/>
      <c r="I828" s="31"/>
      <c r="J828" s="32"/>
      <c r="K828" s="30"/>
      <c r="L828" s="31"/>
      <c r="M828" s="32"/>
      <c r="N828" s="33"/>
      <c r="O828" s="34"/>
      <c r="P828" s="34"/>
      <c r="Q828"/>
      <c r="R828"/>
      <c r="S828" s="48"/>
      <c r="T828" s="35"/>
      <c r="U828" s="35"/>
      <c r="V828" s="35"/>
      <c r="W828" s="35"/>
      <c r="X828" s="35"/>
      <c r="Y828" s="35"/>
      <c r="Z828" s="35"/>
      <c r="AA828" s="35"/>
      <c r="AB828" s="35"/>
      <c r="AC828" s="35"/>
      <c r="AF828"/>
      <c r="AG828"/>
      <c r="AH828" s="41"/>
      <c r="AJ828"/>
    </row>
    <row r="829" spans="1:36" ht="15" x14ac:dyDescent="0.25">
      <c r="A829"/>
      <c r="B829"/>
      <c r="C829"/>
      <c r="D829" s="29"/>
      <c r="E829" s="30"/>
      <c r="F829" s="31"/>
      <c r="G829" s="32"/>
      <c r="H829" s="30"/>
      <c r="I829" s="31"/>
      <c r="J829" s="32"/>
      <c r="K829" s="30"/>
      <c r="L829" s="31"/>
      <c r="M829" s="32"/>
      <c r="N829" s="33"/>
      <c r="O829" s="34"/>
      <c r="P829" s="34"/>
      <c r="Q829"/>
      <c r="R829"/>
      <c r="S829" s="48"/>
      <c r="T829" s="35"/>
      <c r="U829" s="35"/>
      <c r="V829" s="35"/>
      <c r="W829" s="35"/>
      <c r="X829" s="35"/>
      <c r="Y829" s="35"/>
      <c r="Z829" s="35"/>
      <c r="AA829" s="35"/>
      <c r="AB829" s="35"/>
      <c r="AC829" s="35"/>
      <c r="AF829"/>
      <c r="AG829"/>
      <c r="AH829" s="41"/>
      <c r="AJ829"/>
    </row>
    <row r="830" spans="1:36" ht="15" x14ac:dyDescent="0.25">
      <c r="A830"/>
      <c r="B830"/>
      <c r="C830"/>
      <c r="D830" s="29"/>
      <c r="E830" s="30"/>
      <c r="F830" s="31"/>
      <c r="G830" s="32"/>
      <c r="H830" s="30"/>
      <c r="I830" s="31"/>
      <c r="J830" s="32"/>
      <c r="K830" s="30"/>
      <c r="L830" s="31"/>
      <c r="M830" s="32"/>
      <c r="N830" s="33"/>
      <c r="O830" s="34"/>
      <c r="P830" s="34"/>
      <c r="Q830"/>
      <c r="R830"/>
      <c r="S830" s="48"/>
      <c r="T830" s="35"/>
      <c r="U830" s="35"/>
      <c r="V830" s="35"/>
      <c r="W830" s="35"/>
      <c r="X830" s="35"/>
      <c r="Y830" s="35"/>
      <c r="Z830" s="35"/>
      <c r="AA830" s="35"/>
      <c r="AB830" s="35"/>
      <c r="AC830" s="35"/>
      <c r="AF830"/>
      <c r="AG830"/>
      <c r="AH830" s="41"/>
      <c r="AJ830"/>
    </row>
    <row r="831" spans="1:36" ht="15" x14ac:dyDescent="0.25">
      <c r="A831"/>
      <c r="B831"/>
      <c r="C831"/>
      <c r="D831" s="29"/>
      <c r="E831" s="30"/>
      <c r="F831" s="31"/>
      <c r="G831" s="32"/>
      <c r="H831" s="30"/>
      <c r="I831" s="31"/>
      <c r="J831" s="32"/>
      <c r="K831" s="30"/>
      <c r="L831" s="31"/>
      <c r="M831" s="32"/>
      <c r="N831" s="33"/>
      <c r="O831" s="34"/>
      <c r="P831" s="34"/>
      <c r="Q831"/>
      <c r="R831"/>
      <c r="S831" s="48"/>
      <c r="T831" s="35"/>
      <c r="U831" s="35"/>
      <c r="V831" s="35"/>
      <c r="W831" s="35"/>
      <c r="X831" s="35"/>
      <c r="Y831" s="35"/>
      <c r="Z831" s="35"/>
      <c r="AA831" s="35"/>
      <c r="AB831" s="35"/>
      <c r="AC831" s="35"/>
      <c r="AF831"/>
      <c r="AG831"/>
      <c r="AH831" s="41"/>
      <c r="AJ831"/>
    </row>
    <row r="832" spans="1:36" ht="15" x14ac:dyDescent="0.25">
      <c r="A832"/>
      <c r="B832"/>
      <c r="C832"/>
      <c r="D832" s="29"/>
      <c r="E832" s="30"/>
      <c r="F832" s="31"/>
      <c r="G832" s="32"/>
      <c r="H832" s="30"/>
      <c r="I832" s="31"/>
      <c r="J832" s="32"/>
      <c r="K832" s="30"/>
      <c r="L832" s="31"/>
      <c r="M832" s="32"/>
      <c r="N832" s="33"/>
      <c r="O832" s="34"/>
      <c r="P832" s="34"/>
      <c r="Q832"/>
      <c r="R832"/>
      <c r="S832" s="48"/>
      <c r="T832" s="35"/>
      <c r="U832" s="35"/>
      <c r="V832" s="35"/>
      <c r="W832" s="35"/>
      <c r="X832" s="35"/>
      <c r="Y832" s="35"/>
      <c r="Z832" s="35"/>
      <c r="AA832" s="35"/>
      <c r="AB832" s="35"/>
      <c r="AC832" s="35"/>
      <c r="AF832"/>
      <c r="AG832"/>
      <c r="AH832" s="41"/>
      <c r="AJ832"/>
    </row>
    <row r="833" spans="1:36" ht="15" x14ac:dyDescent="0.25">
      <c r="A833"/>
      <c r="B833"/>
      <c r="C833"/>
      <c r="D833" s="29"/>
      <c r="E833" s="30"/>
      <c r="F833" s="31"/>
      <c r="G833" s="32"/>
      <c r="H833" s="30"/>
      <c r="I833" s="31"/>
      <c r="J833" s="32"/>
      <c r="K833" s="30"/>
      <c r="L833" s="31"/>
      <c r="M833" s="32"/>
      <c r="N833" s="33"/>
      <c r="O833" s="34"/>
      <c r="P833" s="34"/>
      <c r="Q833"/>
      <c r="R833"/>
      <c r="S833" s="48"/>
      <c r="T833" s="35"/>
      <c r="U833" s="35"/>
      <c r="V833" s="35"/>
      <c r="W833" s="35"/>
      <c r="X833" s="35"/>
      <c r="Y833" s="35"/>
      <c r="Z833" s="35"/>
      <c r="AA833" s="35"/>
      <c r="AB833" s="35"/>
      <c r="AC833" s="35"/>
      <c r="AF833"/>
      <c r="AG833"/>
      <c r="AH833" s="41"/>
      <c r="AJ833"/>
    </row>
    <row r="834" spans="1:36" ht="15" x14ac:dyDescent="0.25">
      <c r="A834"/>
      <c r="B834"/>
      <c r="C834"/>
      <c r="D834" s="29"/>
      <c r="E834" s="30"/>
      <c r="F834" s="31"/>
      <c r="G834" s="32"/>
      <c r="H834" s="30"/>
      <c r="I834" s="31"/>
      <c r="J834" s="32"/>
      <c r="K834" s="30"/>
      <c r="L834" s="31"/>
      <c r="M834" s="32"/>
      <c r="N834" s="33"/>
      <c r="O834" s="34"/>
      <c r="P834" s="34"/>
      <c r="Q834"/>
      <c r="R834"/>
      <c r="S834" s="48"/>
      <c r="T834" s="35"/>
      <c r="U834" s="35"/>
      <c r="V834" s="35"/>
      <c r="W834" s="35"/>
      <c r="X834" s="35"/>
      <c r="Y834" s="35"/>
      <c r="Z834" s="35"/>
      <c r="AA834" s="35"/>
      <c r="AB834" s="35"/>
      <c r="AC834" s="35"/>
      <c r="AF834"/>
      <c r="AG834"/>
      <c r="AH834" s="41"/>
      <c r="AJ834"/>
    </row>
    <row r="835" spans="1:36" ht="15" x14ac:dyDescent="0.25">
      <c r="A835"/>
      <c r="B835"/>
      <c r="C835"/>
      <c r="D835" s="29"/>
      <c r="E835" s="30"/>
      <c r="F835" s="31"/>
      <c r="G835" s="32"/>
      <c r="H835" s="30"/>
      <c r="I835" s="31"/>
      <c r="J835" s="32"/>
      <c r="K835" s="30"/>
      <c r="L835" s="31"/>
      <c r="M835" s="32"/>
      <c r="N835" s="33"/>
      <c r="O835" s="34"/>
      <c r="P835" s="34"/>
      <c r="Q835"/>
      <c r="R835"/>
      <c r="S835" s="48"/>
      <c r="T835" s="35"/>
      <c r="U835" s="35"/>
      <c r="V835" s="35"/>
      <c r="W835" s="35"/>
      <c r="X835" s="35"/>
      <c r="Y835" s="35"/>
      <c r="Z835" s="35"/>
      <c r="AA835" s="35"/>
      <c r="AB835" s="35"/>
      <c r="AC835" s="35"/>
      <c r="AF835"/>
      <c r="AG835"/>
      <c r="AH835" s="41"/>
      <c r="AJ835"/>
    </row>
    <row r="836" spans="1:36" ht="15" x14ac:dyDescent="0.25">
      <c r="A836"/>
      <c r="B836"/>
      <c r="C836"/>
      <c r="D836" s="29"/>
      <c r="E836" s="30"/>
      <c r="F836" s="31"/>
      <c r="G836" s="32"/>
      <c r="H836" s="17"/>
      <c r="I836" s="21"/>
      <c r="J836" s="22"/>
      <c r="K836" s="17"/>
      <c r="L836" s="21"/>
      <c r="M836" s="22"/>
      <c r="N836" s="33"/>
      <c r="O836" s="34"/>
      <c r="P836" s="34"/>
      <c r="Q836"/>
      <c r="R836"/>
      <c r="S836" s="48"/>
      <c r="AF836"/>
      <c r="AG836"/>
    </row>
    <row r="837" spans="1:36" ht="15" x14ac:dyDescent="0.25">
      <c r="A837"/>
      <c r="B837"/>
      <c r="C837"/>
      <c r="D837" s="29"/>
      <c r="E837" s="30"/>
      <c r="F837" s="31"/>
      <c r="G837" s="32"/>
      <c r="H837" s="17"/>
      <c r="I837" s="21"/>
      <c r="J837" s="22"/>
      <c r="K837" s="17"/>
      <c r="L837" s="21"/>
      <c r="M837" s="22"/>
      <c r="N837" s="33"/>
      <c r="O837" s="34"/>
      <c r="P837" s="34"/>
      <c r="Q837"/>
      <c r="R837"/>
      <c r="S837" s="48"/>
      <c r="AF837"/>
      <c r="AG837"/>
    </row>
    <row r="838" spans="1:36" ht="15" x14ac:dyDescent="0.25">
      <c r="A838"/>
      <c r="B838"/>
      <c r="C838"/>
      <c r="D838" s="29"/>
      <c r="E838" s="30"/>
      <c r="F838" s="31"/>
      <c r="G838" s="32"/>
      <c r="H838" s="17"/>
      <c r="I838" s="21"/>
      <c r="J838" s="22"/>
      <c r="K838" s="17"/>
      <c r="L838" s="21"/>
      <c r="M838" s="22"/>
      <c r="N838" s="33"/>
      <c r="O838" s="34"/>
      <c r="P838" s="34"/>
      <c r="Q838"/>
      <c r="R838"/>
      <c r="S838" s="48"/>
      <c r="AF838"/>
      <c r="AG838"/>
    </row>
    <row r="839" spans="1:36" ht="15" x14ac:dyDescent="0.25">
      <c r="A839"/>
      <c r="B839"/>
      <c r="C839"/>
      <c r="D839" s="29"/>
      <c r="E839" s="30"/>
      <c r="F839" s="31"/>
      <c r="G839" s="32"/>
      <c r="H839" s="17"/>
      <c r="I839" s="21"/>
      <c r="J839" s="22"/>
      <c r="K839" s="17"/>
      <c r="L839" s="21"/>
      <c r="M839" s="22"/>
      <c r="N839" s="33"/>
      <c r="O839" s="34"/>
      <c r="P839" s="34"/>
      <c r="Q839"/>
      <c r="R839"/>
      <c r="S839" s="48"/>
      <c r="AF839"/>
      <c r="AG839"/>
    </row>
    <row r="840" spans="1:36" ht="15" x14ac:dyDescent="0.25">
      <c r="A840"/>
      <c r="B840"/>
      <c r="C840"/>
      <c r="D840" s="29"/>
      <c r="E840" s="30"/>
      <c r="F840" s="31"/>
      <c r="G840" s="32"/>
      <c r="H840" s="17"/>
      <c r="I840" s="21"/>
      <c r="J840" s="22"/>
      <c r="K840" s="17"/>
      <c r="L840" s="21"/>
      <c r="M840" s="22"/>
      <c r="N840" s="33"/>
      <c r="O840" s="34"/>
      <c r="P840" s="34"/>
      <c r="Q840"/>
      <c r="R840"/>
      <c r="S840" s="48"/>
      <c r="AF840"/>
      <c r="AG840"/>
    </row>
    <row r="841" spans="1:36" ht="15" x14ac:dyDescent="0.25">
      <c r="A841"/>
      <c r="B841"/>
      <c r="C841"/>
      <c r="D841" s="29"/>
      <c r="E841" s="30"/>
      <c r="F841" s="31"/>
      <c r="G841" s="32"/>
      <c r="H841" s="17"/>
      <c r="I841" s="21"/>
      <c r="J841" s="22"/>
      <c r="K841" s="17"/>
      <c r="L841" s="21"/>
      <c r="M841" s="22"/>
      <c r="N841" s="33"/>
      <c r="O841" s="34"/>
      <c r="P841" s="34"/>
      <c r="Q841"/>
      <c r="R841"/>
      <c r="S841" s="48"/>
      <c r="AF841"/>
      <c r="AG841"/>
    </row>
    <row r="842" spans="1:36" ht="15" x14ac:dyDescent="0.25">
      <c r="A842"/>
      <c r="B842"/>
      <c r="C842"/>
      <c r="D842" s="29"/>
      <c r="E842" s="30"/>
      <c r="F842" s="31"/>
      <c r="G842" s="32"/>
      <c r="H842" s="17"/>
      <c r="I842" s="21"/>
      <c r="J842" s="22"/>
      <c r="K842" s="17"/>
      <c r="L842" s="21"/>
      <c r="M842" s="22"/>
      <c r="N842" s="33"/>
      <c r="O842" s="34"/>
      <c r="P842" s="34"/>
      <c r="Q842"/>
      <c r="R842"/>
      <c r="S842" s="48"/>
      <c r="AF842"/>
      <c r="AG842"/>
    </row>
    <row r="843" spans="1:36" ht="15" x14ac:dyDescent="0.25">
      <c r="A843"/>
      <c r="B843"/>
      <c r="C843"/>
      <c r="D843" s="29"/>
      <c r="E843" s="30"/>
      <c r="F843" s="31"/>
      <c r="G843" s="32"/>
      <c r="H843" s="17"/>
      <c r="I843" s="21"/>
      <c r="J843" s="22"/>
      <c r="K843" s="17"/>
      <c r="L843" s="21"/>
      <c r="M843" s="22"/>
      <c r="N843" s="33"/>
      <c r="O843" s="34"/>
      <c r="P843" s="34"/>
      <c r="Q843"/>
      <c r="R843"/>
      <c r="S843" s="48"/>
      <c r="AF843"/>
      <c r="AG843"/>
    </row>
    <row r="844" spans="1:36" ht="15" x14ac:dyDescent="0.25">
      <c r="A844"/>
      <c r="B844"/>
      <c r="C844"/>
      <c r="D844" s="29"/>
      <c r="E844" s="30"/>
      <c r="F844" s="31"/>
      <c r="G844" s="32"/>
      <c r="H844" s="17"/>
      <c r="I844" s="21"/>
      <c r="J844" s="22"/>
      <c r="K844" s="17"/>
      <c r="L844" s="21"/>
      <c r="M844" s="22"/>
      <c r="N844" s="33"/>
      <c r="O844" s="34"/>
      <c r="P844" s="34"/>
      <c r="Q844"/>
      <c r="R844"/>
      <c r="S844" s="48"/>
      <c r="AF844"/>
      <c r="AG844"/>
    </row>
    <row r="845" spans="1:36" ht="15" x14ac:dyDescent="0.25">
      <c r="A845"/>
      <c r="B845"/>
      <c r="C845"/>
      <c r="D845" s="29"/>
      <c r="E845" s="30"/>
      <c r="F845" s="31"/>
      <c r="G845" s="32"/>
      <c r="H845" s="17"/>
      <c r="I845" s="21"/>
      <c r="J845" s="22"/>
      <c r="K845" s="17"/>
      <c r="L845" s="21"/>
      <c r="M845" s="22"/>
      <c r="N845" s="33"/>
      <c r="O845" s="34"/>
      <c r="P845" s="34"/>
      <c r="Q845"/>
      <c r="R845"/>
      <c r="S845" s="48"/>
      <c r="AF845"/>
      <c r="AG845"/>
    </row>
    <row r="846" spans="1:36" ht="15" x14ac:dyDescent="0.25">
      <c r="A846"/>
      <c r="B846"/>
      <c r="C846"/>
      <c r="D846" s="29"/>
      <c r="E846" s="30"/>
      <c r="F846" s="31"/>
      <c r="G846" s="32"/>
      <c r="H846" s="17"/>
      <c r="I846" s="21"/>
      <c r="J846" s="22"/>
      <c r="K846" s="17"/>
      <c r="L846" s="21"/>
      <c r="M846" s="22"/>
      <c r="N846" s="33"/>
      <c r="O846" s="34"/>
      <c r="P846" s="34"/>
      <c r="Q846"/>
      <c r="R846"/>
      <c r="S846" s="48"/>
      <c r="AF846"/>
      <c r="AG846"/>
    </row>
    <row r="847" spans="1:36" ht="15" x14ac:dyDescent="0.25">
      <c r="A847"/>
      <c r="B847"/>
      <c r="C847"/>
      <c r="D847" s="20"/>
      <c r="E847" s="17"/>
      <c r="F847" s="21"/>
      <c r="G847" s="22"/>
      <c r="H847" s="17"/>
      <c r="I847" s="21"/>
      <c r="J847" s="22"/>
      <c r="K847" s="17"/>
      <c r="L847" s="21"/>
      <c r="M847" s="22"/>
      <c r="N847" s="23"/>
      <c r="O847" s="24"/>
      <c r="P847" s="24"/>
      <c r="Q847"/>
      <c r="R847"/>
      <c r="S847" s="48"/>
      <c r="AF847"/>
      <c r="AG847"/>
    </row>
    <row r="848" spans="1:36" ht="15" x14ac:dyDescent="0.25">
      <c r="A848"/>
      <c r="B848"/>
      <c r="C848"/>
      <c r="D848" s="20"/>
      <c r="E848" s="17"/>
      <c r="F848" s="21"/>
      <c r="G848" s="22"/>
      <c r="H848" s="17"/>
      <c r="I848" s="21"/>
      <c r="J848" s="22"/>
      <c r="K848" s="17"/>
      <c r="L848" s="21"/>
      <c r="M848" s="22"/>
      <c r="N848" s="23"/>
      <c r="O848" s="24"/>
      <c r="P848" s="24"/>
      <c r="Q848"/>
      <c r="R848"/>
      <c r="S848" s="48"/>
      <c r="AF848"/>
      <c r="AG848"/>
    </row>
    <row r="849" spans="1:33" ht="15" x14ac:dyDescent="0.25">
      <c r="A849"/>
      <c r="B849"/>
      <c r="C849"/>
      <c r="D849" s="20"/>
      <c r="E849" s="17"/>
      <c r="F849" s="21"/>
      <c r="G849" s="22"/>
      <c r="H849" s="17"/>
      <c r="I849" s="21"/>
      <c r="J849" s="22"/>
      <c r="K849" s="17"/>
      <c r="L849" s="21"/>
      <c r="M849" s="22"/>
      <c r="N849" s="23"/>
      <c r="O849" s="24"/>
      <c r="P849" s="24"/>
      <c r="Q849"/>
      <c r="R849"/>
      <c r="S849" s="48"/>
      <c r="AF849"/>
      <c r="AG849"/>
    </row>
    <row r="850" spans="1:33" ht="15" x14ac:dyDescent="0.25">
      <c r="A850"/>
      <c r="B850"/>
      <c r="C850"/>
      <c r="D850" s="20"/>
      <c r="E850" s="17"/>
      <c r="F850" s="21"/>
      <c r="G850" s="22"/>
      <c r="H850" s="17"/>
      <c r="I850" s="21"/>
      <c r="J850" s="22"/>
      <c r="K850" s="17"/>
      <c r="L850" s="21"/>
      <c r="M850" s="22"/>
      <c r="N850" s="23"/>
      <c r="O850" s="24"/>
      <c r="P850" s="24"/>
      <c r="Q850"/>
      <c r="R850"/>
      <c r="S850" s="48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3"/>
      <c r="O851" s="24"/>
      <c r="P851" s="24"/>
      <c r="Q851"/>
      <c r="R851"/>
      <c r="S851" s="48"/>
      <c r="AF851"/>
      <c r="AG851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3"/>
      <c r="O852" s="24"/>
      <c r="P852" s="24"/>
      <c r="Q852"/>
      <c r="R852"/>
      <c r="S852" s="48"/>
      <c r="AF852"/>
      <c r="AG852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3"/>
      <c r="O853" s="24"/>
      <c r="P853" s="24"/>
      <c r="Q853"/>
      <c r="R853"/>
      <c r="S853" s="48"/>
      <c r="AF853"/>
      <c r="AG853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3"/>
      <c r="O854" s="24"/>
      <c r="P854" s="24"/>
      <c r="Q854"/>
      <c r="R854"/>
      <c r="S854" s="48"/>
      <c r="AF854"/>
      <c r="AG854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3"/>
      <c r="O855" s="24"/>
      <c r="P855" s="24"/>
      <c r="Q855"/>
      <c r="R855"/>
      <c r="S855" s="48"/>
      <c r="AF855"/>
      <c r="AG855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3"/>
      <c r="O856" s="24"/>
      <c r="P856" s="24"/>
      <c r="Q856"/>
      <c r="R856"/>
      <c r="S856" s="48"/>
      <c r="AF856"/>
      <c r="AG856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3"/>
      <c r="O857" s="24"/>
      <c r="P857" s="24"/>
      <c r="Q857"/>
      <c r="R857"/>
      <c r="S857" s="48"/>
      <c r="AF857"/>
      <c r="AG857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3"/>
      <c r="O858" s="24"/>
      <c r="P858" s="24"/>
      <c r="Q858"/>
      <c r="R858"/>
      <c r="S858" s="4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3"/>
      <c r="O859" s="24"/>
      <c r="P859" s="24"/>
      <c r="Q859"/>
      <c r="R859"/>
      <c r="S859" s="4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3"/>
      <c r="O860" s="24"/>
      <c r="P860" s="24"/>
      <c r="Q860"/>
      <c r="R860"/>
      <c r="S860" s="4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3"/>
      <c r="O861" s="24"/>
      <c r="P861" s="24"/>
      <c r="Q861"/>
      <c r="R861"/>
      <c r="S861" s="4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3"/>
      <c r="O862" s="24"/>
      <c r="P862" s="24"/>
      <c r="Q862"/>
      <c r="R862"/>
      <c r="S862" s="4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3"/>
      <c r="O863" s="24"/>
      <c r="P863" s="24"/>
      <c r="Q863"/>
      <c r="R863"/>
      <c r="S863" s="4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3"/>
      <c r="O864" s="24"/>
      <c r="P864" s="24"/>
      <c r="Q864"/>
      <c r="R864"/>
      <c r="S864" s="4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3"/>
      <c r="O865" s="24"/>
      <c r="P865" s="24"/>
      <c r="Q865"/>
      <c r="R865"/>
      <c r="S865" s="4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3"/>
      <c r="O866" s="24"/>
      <c r="P866" s="24"/>
      <c r="Q866"/>
      <c r="R866"/>
      <c r="S866" s="4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3"/>
      <c r="O867" s="24"/>
      <c r="P867" s="24"/>
      <c r="Q867"/>
      <c r="R867"/>
      <c r="S867" s="4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3"/>
      <c r="O868" s="24"/>
      <c r="P868" s="24"/>
      <c r="Q868"/>
      <c r="R868"/>
      <c r="S868" s="4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3"/>
      <c r="O869" s="24"/>
      <c r="P869" s="24"/>
      <c r="Q869"/>
      <c r="R869"/>
      <c r="S869" s="4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3"/>
      <c r="O870" s="24"/>
      <c r="P870" s="24"/>
      <c r="Q870"/>
      <c r="R870"/>
      <c r="S870" s="4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3"/>
      <c r="O871" s="24"/>
      <c r="P871" s="24"/>
      <c r="Q871"/>
      <c r="R871"/>
      <c r="S871" s="4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3"/>
      <c r="O872" s="24"/>
      <c r="P872" s="24"/>
      <c r="Q872"/>
      <c r="R872"/>
      <c r="S872" s="4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3"/>
      <c r="O873" s="24"/>
      <c r="P873" s="24"/>
      <c r="Q873"/>
      <c r="R873"/>
      <c r="S873" s="4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3"/>
      <c r="O874" s="24"/>
      <c r="P874" s="24"/>
      <c r="Q874"/>
      <c r="R874"/>
      <c r="S874" s="4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3"/>
      <c r="O875" s="24"/>
      <c r="P875" s="24"/>
      <c r="Q875"/>
      <c r="R875"/>
      <c r="S875" s="4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3"/>
      <c r="O876" s="24"/>
      <c r="P876" s="24"/>
      <c r="Q876"/>
      <c r="R876"/>
      <c r="S876" s="4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3"/>
      <c r="O877" s="24"/>
      <c r="P877" s="24"/>
      <c r="Q877"/>
      <c r="R877"/>
      <c r="S877" s="4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3"/>
      <c r="O878" s="24"/>
      <c r="P878" s="24"/>
      <c r="Q878"/>
      <c r="R878"/>
      <c r="S878" s="4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3"/>
      <c r="O879" s="24"/>
      <c r="P879" s="24"/>
      <c r="Q879"/>
      <c r="R879"/>
      <c r="S879" s="4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3"/>
      <c r="O880" s="24"/>
      <c r="P880" s="24"/>
      <c r="Q880"/>
      <c r="R880"/>
      <c r="S880" s="4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3"/>
      <c r="O881" s="24"/>
      <c r="P881" s="24"/>
      <c r="Q881"/>
      <c r="R881"/>
      <c r="S881" s="4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3"/>
      <c r="O882" s="24"/>
      <c r="P882" s="24"/>
      <c r="Q882"/>
      <c r="R882"/>
      <c r="S882" s="4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3"/>
      <c r="O883" s="24"/>
      <c r="P883" s="24"/>
      <c r="Q883"/>
      <c r="R883"/>
      <c r="S883" s="4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3"/>
      <c r="O884" s="24"/>
      <c r="P884" s="24"/>
      <c r="Q884"/>
      <c r="R884"/>
      <c r="S884" s="4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3"/>
      <c r="O885" s="24"/>
      <c r="P885" s="24"/>
      <c r="Q885"/>
      <c r="R885"/>
      <c r="S885" s="4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3"/>
      <c r="O886" s="24"/>
      <c r="P886" s="24"/>
      <c r="Q886"/>
      <c r="R886"/>
      <c r="S886" s="4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3"/>
      <c r="O887" s="24"/>
      <c r="P887" s="24"/>
      <c r="Q887"/>
      <c r="R887"/>
      <c r="S887" s="4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3"/>
      <c r="O888" s="24"/>
      <c r="P888" s="24"/>
      <c r="Q888"/>
      <c r="R888"/>
      <c r="S888" s="4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3"/>
      <c r="O889" s="24"/>
      <c r="P889" s="24"/>
      <c r="Q889"/>
      <c r="R889"/>
      <c r="S889" s="4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3"/>
      <c r="O890" s="24"/>
      <c r="P890" s="24"/>
      <c r="Q890"/>
      <c r="R890"/>
      <c r="S890" s="4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3"/>
      <c r="O891" s="24"/>
      <c r="P891" s="24"/>
      <c r="Q891"/>
      <c r="R891"/>
      <c r="S891" s="4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3"/>
      <c r="O892" s="24"/>
      <c r="P892" s="24"/>
      <c r="Q892"/>
      <c r="R892"/>
      <c r="S892" s="4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3"/>
      <c r="O893" s="24"/>
      <c r="P893" s="24"/>
      <c r="Q893"/>
      <c r="R893"/>
      <c r="S893" s="4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3"/>
      <c r="O894" s="24"/>
      <c r="P894" s="24"/>
      <c r="Q894"/>
      <c r="R894"/>
      <c r="S894" s="4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3"/>
      <c r="O895" s="24"/>
      <c r="P895" s="24"/>
      <c r="Q895"/>
      <c r="R895"/>
      <c r="S895" s="4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3"/>
      <c r="O896" s="24"/>
      <c r="P896" s="24"/>
      <c r="Q896"/>
      <c r="R896"/>
      <c r="S896" s="4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3"/>
      <c r="O897" s="24"/>
      <c r="P897" s="24"/>
      <c r="Q897"/>
      <c r="R897"/>
      <c r="S897" s="4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3"/>
      <c r="O898" s="24"/>
      <c r="P898" s="24"/>
      <c r="Q898"/>
      <c r="R898"/>
      <c r="S898" s="4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3"/>
      <c r="O899" s="24"/>
      <c r="P899" s="24"/>
      <c r="Q899"/>
      <c r="R899"/>
      <c r="S899" s="4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3"/>
      <c r="O900" s="24"/>
      <c r="P900" s="24"/>
      <c r="Q900"/>
      <c r="R900"/>
      <c r="S900" s="4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3"/>
      <c r="O901" s="24"/>
      <c r="P901" s="24"/>
      <c r="Q901"/>
      <c r="R901"/>
      <c r="S901" s="4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3"/>
      <c r="O902" s="24"/>
      <c r="P902" s="24"/>
      <c r="Q902"/>
      <c r="R902"/>
      <c r="S902" s="4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3"/>
      <c r="O903" s="24"/>
      <c r="P903" s="24"/>
      <c r="Q903"/>
      <c r="R903"/>
      <c r="S903" s="4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3"/>
      <c r="O904" s="24"/>
      <c r="P904" s="24"/>
      <c r="Q904"/>
      <c r="R904"/>
      <c r="S904" s="4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3"/>
      <c r="O905" s="24"/>
      <c r="P905" s="24"/>
      <c r="Q905"/>
      <c r="R905"/>
      <c r="S905" s="4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3"/>
      <c r="O906" s="24"/>
      <c r="P906" s="24"/>
      <c r="Q906"/>
      <c r="R906"/>
      <c r="S906" s="4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3"/>
      <c r="O907" s="24"/>
      <c r="P907" s="24"/>
      <c r="Q907"/>
      <c r="R907"/>
      <c r="S907" s="4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3"/>
      <c r="O908" s="24"/>
      <c r="P908" s="24"/>
      <c r="Q908"/>
      <c r="R908"/>
      <c r="S908" s="4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3"/>
      <c r="O909" s="24"/>
      <c r="P909" s="24"/>
      <c r="Q909"/>
      <c r="R909"/>
      <c r="S909" s="4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3"/>
      <c r="O910" s="24"/>
      <c r="P910" s="24"/>
      <c r="Q910"/>
      <c r="R910"/>
      <c r="S910" s="4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3"/>
      <c r="O911" s="24"/>
      <c r="P911" s="24"/>
      <c r="Q911"/>
      <c r="R911"/>
      <c r="S911" s="4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3"/>
      <c r="O912" s="24"/>
      <c r="P912" s="24"/>
      <c r="Q912"/>
      <c r="R912"/>
      <c r="S912" s="4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3"/>
      <c r="O913" s="24"/>
      <c r="P913" s="24"/>
      <c r="Q913"/>
      <c r="R913"/>
      <c r="S913" s="4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3"/>
      <c r="O914" s="24"/>
      <c r="P914" s="24"/>
      <c r="Q914"/>
      <c r="R914"/>
      <c r="S914" s="4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3"/>
      <c r="O915" s="24"/>
      <c r="P915" s="24"/>
      <c r="Q915"/>
      <c r="R915"/>
      <c r="S915" s="4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3"/>
      <c r="O916" s="24"/>
      <c r="P916" s="24"/>
      <c r="Q916"/>
      <c r="R916"/>
      <c r="S916" s="4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3"/>
      <c r="O917" s="24"/>
      <c r="P917" s="24"/>
      <c r="Q917"/>
      <c r="R917"/>
      <c r="S917" s="4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3"/>
      <c r="O918" s="24"/>
      <c r="P918" s="24"/>
      <c r="Q918"/>
      <c r="R918"/>
      <c r="S918" s="4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3"/>
      <c r="O919" s="24"/>
      <c r="P919" s="24"/>
      <c r="Q919"/>
      <c r="R919"/>
      <c r="S919" s="4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3"/>
      <c r="O920" s="24"/>
      <c r="P920" s="24"/>
      <c r="Q920"/>
      <c r="R920"/>
      <c r="S920" s="4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3"/>
      <c r="O921" s="24"/>
      <c r="P921" s="24"/>
      <c r="Q921"/>
      <c r="R921"/>
      <c r="S921" s="4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3"/>
      <c r="O922" s="24"/>
      <c r="P922" s="24"/>
      <c r="Q922"/>
      <c r="R922"/>
      <c r="S922" s="4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3"/>
      <c r="O923" s="24"/>
      <c r="P923" s="24"/>
      <c r="Q923"/>
      <c r="R923"/>
      <c r="S923" s="4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3"/>
      <c r="O924" s="24"/>
      <c r="P924" s="24"/>
      <c r="Q924"/>
      <c r="R924"/>
      <c r="S924" s="4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3"/>
      <c r="O925" s="24"/>
      <c r="P925" s="24"/>
      <c r="Q925"/>
      <c r="R925"/>
      <c r="S925" s="4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3"/>
      <c r="O926" s="24"/>
      <c r="P926" s="24"/>
      <c r="Q926"/>
      <c r="R926"/>
      <c r="S926" s="4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3"/>
      <c r="O927" s="24"/>
      <c r="P927" s="24"/>
      <c r="Q927"/>
      <c r="R927"/>
      <c r="S927" s="4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3"/>
      <c r="O928" s="24"/>
      <c r="P928" s="24"/>
      <c r="Q928"/>
      <c r="R928"/>
      <c r="S928" s="4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3"/>
      <c r="O929" s="24"/>
      <c r="P929" s="24"/>
      <c r="Q929"/>
      <c r="R929"/>
      <c r="S929" s="4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3"/>
      <c r="O930" s="24"/>
      <c r="P930" s="24"/>
      <c r="Q930"/>
      <c r="R930"/>
      <c r="S930" s="48"/>
    </row>
    <row r="931" spans="1:35" s="35" customFormat="1" ht="15" x14ac:dyDescent="0.25">
      <c r="A931" s="28"/>
      <c r="B931" s="28"/>
      <c r="C931" s="28"/>
      <c r="D931" s="29"/>
      <c r="E931" s="30"/>
      <c r="F931" s="31"/>
      <c r="G931" s="32"/>
      <c r="H931" s="30"/>
      <c r="I931" s="31"/>
      <c r="J931" s="32"/>
      <c r="K931" s="30"/>
      <c r="L931" s="31"/>
      <c r="M931" s="32"/>
      <c r="N931" s="33"/>
      <c r="O931" s="34"/>
      <c r="P931" s="34"/>
      <c r="Q931" s="28"/>
      <c r="R931" s="28"/>
      <c r="S931" s="49"/>
      <c r="AD931" s="36"/>
      <c r="AE931" s="36"/>
      <c r="AH931" s="36"/>
      <c r="AI931" s="36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3"/>
      <c r="O932" s="24"/>
      <c r="P932" s="24"/>
      <c r="Q932"/>
      <c r="R932"/>
      <c r="S932" s="4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3"/>
      <c r="O933" s="24"/>
      <c r="P933" s="24"/>
      <c r="Q933"/>
      <c r="R933"/>
      <c r="S933" s="4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3"/>
      <c r="O934" s="24"/>
      <c r="P934" s="24"/>
      <c r="Q934"/>
      <c r="R934"/>
      <c r="S934" s="48"/>
    </row>
    <row r="935" spans="1:35" ht="15" x14ac:dyDescent="0.25">
      <c r="A935"/>
      <c r="B935"/>
      <c r="C935"/>
      <c r="D935" s="20"/>
      <c r="E935" s="17"/>
      <c r="F935" s="21"/>
      <c r="G935" s="22"/>
      <c r="H935" s="17"/>
      <c r="I935" s="21"/>
      <c r="J935" s="22"/>
      <c r="K935" s="17"/>
      <c r="L935" s="21"/>
      <c r="M935" s="22"/>
      <c r="N935" s="23"/>
      <c r="O935" s="24"/>
      <c r="P935" s="24"/>
      <c r="Q935"/>
      <c r="R935"/>
      <c r="S935" s="48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3"/>
      <c r="O936" s="24"/>
      <c r="P936" s="24"/>
      <c r="Q936"/>
      <c r="R936"/>
      <c r="S936" s="4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3"/>
      <c r="O937" s="24"/>
      <c r="P937" s="24"/>
      <c r="Q937"/>
      <c r="R937"/>
      <c r="S937" s="4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3"/>
      <c r="O938" s="24"/>
      <c r="P938" s="24"/>
      <c r="Q938"/>
      <c r="R938"/>
      <c r="S938" s="4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3"/>
      <c r="O939" s="24"/>
      <c r="P939" s="24"/>
      <c r="Q939"/>
      <c r="R939"/>
      <c r="S939" s="4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3"/>
      <c r="O940" s="24"/>
      <c r="P940" s="24"/>
      <c r="Q940"/>
      <c r="R940"/>
      <c r="S940" s="4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3"/>
      <c r="O941" s="24"/>
      <c r="P941" s="24"/>
      <c r="Q941"/>
      <c r="R941"/>
      <c r="S941" s="4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3"/>
      <c r="O942" s="24"/>
      <c r="P942" s="24"/>
      <c r="Q942"/>
      <c r="R942"/>
      <c r="S942" s="4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3"/>
      <c r="O943" s="24"/>
      <c r="P943" s="24"/>
      <c r="Q943"/>
      <c r="R943"/>
      <c r="S943" s="4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3"/>
      <c r="O944" s="24"/>
      <c r="P944" s="24"/>
      <c r="Q944"/>
      <c r="R944"/>
      <c r="S944" s="4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3"/>
      <c r="O945" s="24"/>
      <c r="P945" s="24"/>
      <c r="Q945"/>
      <c r="R945"/>
      <c r="S945" s="4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3"/>
      <c r="O946" s="24"/>
      <c r="P946" s="24"/>
      <c r="Q946"/>
      <c r="R946"/>
      <c r="S946" s="4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3"/>
      <c r="O947" s="24"/>
      <c r="P947" s="24"/>
      <c r="Q947"/>
      <c r="R947"/>
      <c r="S947" s="4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3"/>
      <c r="O948" s="24"/>
      <c r="P948" s="24"/>
      <c r="Q948"/>
      <c r="R948"/>
      <c r="S948" s="4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3"/>
      <c r="O949" s="24"/>
      <c r="P949" s="24"/>
      <c r="Q949"/>
      <c r="R949"/>
      <c r="S949" s="4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3"/>
      <c r="O950" s="24"/>
      <c r="P950" s="24"/>
      <c r="Q950"/>
      <c r="R950"/>
      <c r="S950" s="4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3"/>
      <c r="O951" s="24"/>
      <c r="P951" s="24"/>
      <c r="Q951"/>
      <c r="R951"/>
      <c r="S951" s="4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3"/>
      <c r="O952" s="24"/>
      <c r="P952" s="24"/>
      <c r="Q952"/>
      <c r="R952"/>
      <c r="S952" s="4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3"/>
      <c r="O953" s="24"/>
      <c r="P953" s="24"/>
      <c r="Q953"/>
      <c r="R953"/>
      <c r="S953" s="4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3"/>
      <c r="O954" s="24"/>
      <c r="P954" s="24"/>
      <c r="Q954"/>
      <c r="R954"/>
      <c r="S954" s="4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3"/>
      <c r="O955" s="24"/>
      <c r="P955" s="24"/>
      <c r="Q955"/>
      <c r="R955"/>
      <c r="S955" s="4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3"/>
      <c r="O956" s="24"/>
      <c r="P956" s="24"/>
      <c r="Q956"/>
      <c r="R956"/>
      <c r="S956" s="4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3"/>
      <c r="O957" s="24"/>
      <c r="P957" s="24"/>
      <c r="Q957"/>
      <c r="R957"/>
      <c r="S957" s="4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3"/>
      <c r="O958" s="24"/>
      <c r="P958" s="24"/>
      <c r="Q958"/>
      <c r="R958"/>
      <c r="S958" s="4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3"/>
      <c r="O959" s="24"/>
      <c r="P959" s="24"/>
      <c r="Q959"/>
      <c r="R959"/>
      <c r="S959" s="4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3"/>
      <c r="O960" s="24"/>
      <c r="P960" s="24"/>
      <c r="Q960"/>
      <c r="R960"/>
      <c r="S960" s="4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3"/>
      <c r="O961" s="24"/>
      <c r="P961" s="24"/>
      <c r="Q961"/>
      <c r="R961"/>
      <c r="S961" s="4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3"/>
      <c r="O962" s="24"/>
      <c r="P962" s="24"/>
      <c r="Q962"/>
      <c r="R962"/>
      <c r="S962" s="4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3"/>
      <c r="O963" s="24"/>
      <c r="P963" s="24"/>
      <c r="Q963"/>
      <c r="R963"/>
      <c r="S963" s="4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3"/>
      <c r="O964" s="24"/>
      <c r="P964" s="24"/>
      <c r="Q964"/>
      <c r="R964"/>
      <c r="S964" s="4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3"/>
      <c r="O965" s="24"/>
      <c r="P965" s="24"/>
      <c r="Q965"/>
      <c r="R965"/>
      <c r="S965" s="4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3"/>
      <c r="O966" s="24"/>
      <c r="P966" s="24"/>
      <c r="Q966"/>
      <c r="R966"/>
      <c r="S966" s="4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3"/>
      <c r="O967" s="24"/>
      <c r="P967" s="24"/>
      <c r="Q967"/>
      <c r="R967"/>
      <c r="S967" s="4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3"/>
      <c r="O968" s="24"/>
      <c r="P968" s="24"/>
      <c r="Q968"/>
      <c r="R968"/>
      <c r="S968" s="4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3"/>
      <c r="O969" s="24"/>
      <c r="P969" s="24"/>
      <c r="Q969"/>
      <c r="R969"/>
      <c r="S969" s="4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3"/>
      <c r="O970" s="24"/>
      <c r="P970" s="24"/>
      <c r="Q970"/>
      <c r="R970"/>
      <c r="S970" s="4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3"/>
      <c r="O971" s="24"/>
      <c r="P971" s="24"/>
      <c r="Q971"/>
      <c r="R971"/>
      <c r="S971" s="4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3"/>
      <c r="O972" s="24"/>
      <c r="P972" s="24"/>
      <c r="Q972"/>
      <c r="R972"/>
      <c r="S972" s="4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3"/>
      <c r="O973" s="24"/>
      <c r="P973" s="24"/>
      <c r="Q973"/>
      <c r="R973"/>
      <c r="S973" s="4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3"/>
      <c r="O974" s="24"/>
      <c r="P974" s="24"/>
      <c r="Q974"/>
      <c r="R974"/>
      <c r="S974" s="4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3"/>
      <c r="O975" s="24"/>
      <c r="P975" s="24"/>
      <c r="Q975"/>
      <c r="R975"/>
      <c r="S975" s="4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3"/>
      <c r="O976" s="24"/>
      <c r="P976" s="24"/>
      <c r="Q976"/>
      <c r="R976"/>
      <c r="S976" s="4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3"/>
      <c r="O977" s="24"/>
      <c r="P977" s="24"/>
      <c r="Q977"/>
      <c r="R977"/>
      <c r="S977" s="4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3"/>
      <c r="O978" s="24"/>
      <c r="P978" s="24"/>
      <c r="Q978"/>
      <c r="R978"/>
      <c r="S978" s="4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3"/>
      <c r="O979" s="24"/>
      <c r="P979" s="24"/>
      <c r="Q979"/>
      <c r="R979"/>
      <c r="S979" s="4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3"/>
      <c r="O980" s="24"/>
      <c r="P980" s="24"/>
      <c r="Q980"/>
      <c r="R980"/>
      <c r="S980" s="4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3"/>
      <c r="O981" s="24"/>
      <c r="P981" s="24"/>
      <c r="Q981"/>
      <c r="R981"/>
      <c r="S981" s="4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3"/>
      <c r="O982" s="24"/>
      <c r="P982" s="24"/>
      <c r="Q982"/>
      <c r="R982"/>
      <c r="S982" s="4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3"/>
      <c r="O983" s="24"/>
      <c r="P983" s="24"/>
      <c r="Q983"/>
      <c r="R983"/>
      <c r="S983" s="4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3"/>
      <c r="O984" s="24"/>
      <c r="P984" s="24"/>
      <c r="Q984"/>
      <c r="R984"/>
      <c r="S984" s="4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3"/>
      <c r="O985" s="24"/>
      <c r="P985" s="24"/>
      <c r="Q985"/>
      <c r="R985"/>
      <c r="S985" s="4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3"/>
      <c r="O986" s="24"/>
      <c r="P986" s="24"/>
      <c r="Q986"/>
      <c r="R986"/>
      <c r="S986" s="4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3"/>
      <c r="O987" s="24"/>
      <c r="P987" s="24"/>
      <c r="Q987"/>
      <c r="R987"/>
      <c r="S987" s="4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3"/>
      <c r="O988" s="24"/>
      <c r="P988" s="24"/>
      <c r="Q988"/>
      <c r="R988"/>
      <c r="S988" s="4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3"/>
      <c r="O989" s="24"/>
      <c r="P989" s="24"/>
      <c r="Q989"/>
      <c r="R989"/>
      <c r="S989" s="4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3"/>
      <c r="O990" s="24"/>
      <c r="P990" s="24"/>
      <c r="Q990"/>
      <c r="R990"/>
      <c r="S990" s="4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3"/>
      <c r="O991" s="24"/>
      <c r="P991" s="24"/>
      <c r="Q991"/>
      <c r="R991"/>
      <c r="S991" s="4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3"/>
      <c r="O992" s="24"/>
      <c r="P992" s="24"/>
      <c r="Q992"/>
      <c r="R992"/>
      <c r="S992" s="48"/>
    </row>
    <row r="993" spans="4:18" ht="15" x14ac:dyDescent="0.25">
      <c r="D993" s="20" t="str">
        <f t="shared" ref="D993:D995" si="54">IF(OR($A993="",$B993="",$C993=""),"",(1/A993)+(1/B993)+(1/C993)-1)</f>
        <v/>
      </c>
      <c r="E993" s="17" t="str">
        <f>IF(OR($A993="",$B993="",$C993=""),"",A993*'MPTO_working_3-way'!$I999)</f>
        <v/>
      </c>
      <c r="F993" s="21" t="str">
        <f>IF(OR($A993="",$B993="",$C993=""),"",B993*'MPTO_working_3-way'!$I999)</f>
        <v/>
      </c>
      <c r="G993" s="22" t="str">
        <f>IF(OR($A993="",$B993="",$C993=""),"",C993*'MPTO_working_3-way'!$I999)</f>
        <v/>
      </c>
      <c r="H993" s="17" t="str">
        <f>IF(OR($A993="",$B993="",$C993=""),"",'MPTO_working_3-way'!E999)</f>
        <v/>
      </c>
      <c r="I993" s="21" t="str">
        <f>IF(OR($A993="",$B993="",$C993=""),"",'MPTO_working_3-way'!F999)</f>
        <v/>
      </c>
      <c r="J993" s="22" t="str">
        <f>IF(OR($A993="",$B993="",$C993=""),"",'MPTO_working_3-way'!G999)</f>
        <v/>
      </c>
      <c r="K993" s="17" t="str">
        <f>IF(OR($A993="",$B993="",$C993=""),"",'OddsRatio_working_3-way'!H999)</f>
        <v/>
      </c>
      <c r="L993" s="21" t="str">
        <f>IF(OR($A993="",$B993="",$C993=""),"",'OddsRatio_working_3-way'!I999)</f>
        <v/>
      </c>
      <c r="M993" s="22" t="str">
        <f>IF(OR($A993="",$B993="",$C993=""),"",'OddsRatio_working_3-way'!J999)</f>
        <v/>
      </c>
      <c r="N993" s="17" t="str">
        <f>IF('Log_working_3-way'!$D999="","",A993^('Log_working_3-way'!$D999))</f>
        <v/>
      </c>
      <c r="O993" s="21" t="str">
        <f>IF('Log_working_3-way'!$D999="","",B993^('Log_working_3-way'!$D999))</f>
        <v/>
      </c>
      <c r="P993" s="21"/>
      <c r="Q993"/>
      <c r="R993"/>
    </row>
    <row r="994" spans="4:18" x14ac:dyDescent="0.2">
      <c r="D994" s="20" t="str">
        <f t="shared" si="54"/>
        <v/>
      </c>
      <c r="E994" s="17" t="str">
        <f>IF(OR($A994="",$B994="",$C994=""),"",A994*'MPTO_working_3-way'!$I1000)</f>
        <v/>
      </c>
      <c r="F994" s="21" t="str">
        <f>IF(OR($A994="",$B994="",$C994=""),"",B994*'MPTO_working_3-way'!$I1000)</f>
        <v/>
      </c>
      <c r="G994" s="22" t="str">
        <f>IF(OR($A994="",$B994="",$C994=""),"",C994*'MPTO_working_3-way'!$I1000)</f>
        <v/>
      </c>
      <c r="H994" s="17" t="str">
        <f>IF(OR($A994="",$B994="",$C994=""),"",'MPTO_working_3-way'!E1000)</f>
        <v/>
      </c>
      <c r="I994" s="21" t="str">
        <f>IF(OR($A994="",$B994="",$C994=""),"",'MPTO_working_3-way'!F1000)</f>
        <v/>
      </c>
      <c r="J994" s="22" t="str">
        <f>IF(OR($A994="",$B994="",$C994=""),"",'MPTO_working_3-way'!G1000)</f>
        <v/>
      </c>
      <c r="K994" s="17" t="str">
        <f>IF(OR($A994="",$B994="",$C994=""),"",'OddsRatio_working_3-way'!H1000)</f>
        <v/>
      </c>
      <c r="L994" s="21" t="str">
        <f>IF(OR($A994="",$B994="",$C994=""),"",'OddsRatio_working_3-way'!I1000)</f>
        <v/>
      </c>
      <c r="M994" s="22" t="str">
        <f>IF(OR($A994="",$B994="",$C994=""),"",'OddsRatio_working_3-way'!J1000)</f>
        <v/>
      </c>
      <c r="N994" s="17" t="str">
        <f>IF('Log_working_3-way'!$D1000="","",A994^('Log_working_3-way'!$D1000))</f>
        <v/>
      </c>
      <c r="O994" s="21" t="str">
        <f>IF('Log_working_3-way'!$D1000="","",B994^('Log_working_3-way'!$D1000))</f>
        <v/>
      </c>
      <c r="P994" s="21"/>
    </row>
    <row r="995" spans="4:18" x14ac:dyDescent="0.2">
      <c r="D995" s="20" t="str">
        <f t="shared" si="54"/>
        <v/>
      </c>
      <c r="E995" s="17" t="str">
        <f>IF(OR($A995="",$B995="",$C995=""),"",A995*'MPTO_working_3-way'!$I1001)</f>
        <v/>
      </c>
      <c r="F995" s="21" t="str">
        <f>IF(OR($A995="",$B995="",$C995=""),"",B995*'MPTO_working_3-way'!$I1001)</f>
        <v/>
      </c>
      <c r="G995" s="22" t="str">
        <f>IF(OR($A995="",$B995="",$C995=""),"",C995*'MPTO_working_3-way'!$I1001)</f>
        <v/>
      </c>
      <c r="H995" s="17" t="str">
        <f>IF(OR($A995="",$B995="",$C995=""),"",'MPTO_working_3-way'!E1001)</f>
        <v/>
      </c>
      <c r="I995" s="21" t="str">
        <f>IF(OR($A995="",$B995="",$C995=""),"",'MPTO_working_3-way'!F1001)</f>
        <v/>
      </c>
      <c r="J995" s="22" t="str">
        <f>IF(OR($A995="",$B995="",$C995=""),"",'MPTO_working_3-way'!G1001)</f>
        <v/>
      </c>
      <c r="K995" s="17" t="str">
        <f>IF(OR($A995="",$B995="",$C995=""),"",'OddsRatio_working_3-way'!H1001)</f>
        <v/>
      </c>
      <c r="L995" s="21" t="str">
        <f>IF(OR($A995="",$B995="",$C995=""),"",'OddsRatio_working_3-way'!I1001)</f>
        <v/>
      </c>
      <c r="M995" s="22" t="str">
        <f>IF(OR($A995="",$B995="",$C995=""),"",'OddsRatio_working_3-way'!J1001)</f>
        <v/>
      </c>
      <c r="N995" s="17" t="str">
        <f>IF('Log_working_3-way'!$D1001="","",A995^('Log_working_3-way'!$D1001))</f>
        <v/>
      </c>
      <c r="O995" s="21" t="str">
        <f>IF('Log_working_3-way'!$D1001="","",B995^('Log_working_3-way'!$D1001))</f>
        <v/>
      </c>
      <c r="P995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H5"/>
  <sheetViews>
    <sheetView zoomScale="80" zoomScaleNormal="80" workbookViewId="0">
      <selection activeCell="G6" sqref="G6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59</v>
      </c>
      <c r="B1" t="s">
        <v>60</v>
      </c>
      <c r="C1" t="s">
        <v>61</v>
      </c>
      <c r="D1" t="s">
        <v>62</v>
      </c>
      <c r="E1" t="s">
        <v>63</v>
      </c>
      <c r="F1" t="s">
        <v>64</v>
      </c>
      <c r="G1" t="s">
        <v>65</v>
      </c>
      <c r="H1" t="s">
        <v>66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40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40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40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1.0900000000000001</v>
      </c>
      <c r="B5">
        <v>2.23</v>
      </c>
      <c r="C5">
        <f t="shared" ref="C5" si="1">A5-1</f>
        <v>9.000000000000008E-2</v>
      </c>
      <c r="D5">
        <f t="shared" ref="D5" si="2">B5-1</f>
        <v>1.23</v>
      </c>
      <c r="E5">
        <f>C5/D5</f>
        <v>7.3170731707317138E-2</v>
      </c>
      <c r="F5" s="40">
        <f>C5/D5</f>
        <v>7.3170731707317138E-2</v>
      </c>
      <c r="G5">
        <v>612</v>
      </c>
      <c r="H5">
        <f>E5*G5</f>
        <v>44.780487804878092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Kovan</cp:lastModifiedBy>
  <dcterms:created xsi:type="dcterms:W3CDTF">2017-05-09T09:56:38Z</dcterms:created>
  <dcterms:modified xsi:type="dcterms:W3CDTF">2022-11-11T16:34:13Z</dcterms:modified>
</cp:coreProperties>
</file>